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Volumes/Untitled/CashFlo/Vendors Completed /"/>
    </mc:Choice>
  </mc:AlternateContent>
  <xr:revisionPtr revIDLastSave="0" documentId="13_ncr:1_{D821E927-F84A-BD40-BDA8-9BD4D691A4BB}" xr6:coauthVersionLast="47" xr6:coauthVersionMax="47" xr10:uidLastSave="{00000000-0000-0000-0000-000000000000}"/>
  <bookViews>
    <workbookView xWindow="0" yWindow="0" windowWidth="18560" windowHeight="18000" tabRatio="579" activeTab="3" xr2:uid="{00000000-000D-0000-FFFF-FFFF00000000}"/>
  </bookViews>
  <sheets>
    <sheet name="Master data" sheetId="27" r:id="rId1"/>
    <sheet name="profile" sheetId="1" r:id="rId2"/>
    <sheet name="mcas" sheetId="7" r:id="rId3"/>
    <sheet name="gsts" sheetId="9" r:id="rId4"/>
    <sheet name="accumulated_data" sheetId="25" r:id="rId5"/>
    <sheet name="credit_ratings" sheetId="24" r:id="rId6"/>
    <sheet name="Progress" sheetId="28" r:id="rId7"/>
    <sheet name="Sheet1" sheetId="29" r:id="rId8"/>
  </sheets>
  <externalReferences>
    <externalReference r:id="rId9"/>
  </externalReferences>
  <definedNames>
    <definedName name="_xlnm._FilterDatabase" localSheetId="5" hidden="1">'credit_ratings'!$A$1:$AN$1845</definedName>
    <definedName name="_xlnm._FilterDatabase" localSheetId="3" hidden="1">gsts!$A$1:$AP$1924</definedName>
    <definedName name="_xlnm._FilterDatabase" localSheetId="1" hidden="1">profile!$A$1:$AA$1</definedName>
    <definedName name="_xlnm._FilterDatabase" localSheetId="6" hidden="1">Progress!$B$1:$B$846</definedName>
    <definedName name="_xlnm._FilterDatabase" localSheetId="7" hidden="1">Sheet1!$B$2:$B$847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2" i="25" l="1"/>
  <c r="AI3" i="27" s="1"/>
  <c r="B3" i="25"/>
  <c r="B4" i="25"/>
  <c r="B5" i="25"/>
  <c r="B6" i="25"/>
  <c r="B7" i="25"/>
  <c r="B8" i="25"/>
  <c r="B9" i="25"/>
  <c r="B10" i="25"/>
  <c r="B11" i="25"/>
  <c r="B12" i="25"/>
  <c r="B13" i="25"/>
  <c r="B14" i="25"/>
  <c r="B15" i="25"/>
  <c r="B16" i="25"/>
  <c r="B17"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43" i="25"/>
  <c r="B44" i="25"/>
  <c r="B45" i="25"/>
  <c r="B46" i="25"/>
  <c r="B47" i="25"/>
  <c r="B48" i="25"/>
  <c r="B49" i="25"/>
  <c r="B50" i="25"/>
  <c r="B51" i="25"/>
  <c r="B52" i="25"/>
  <c r="B53" i="25"/>
  <c r="B54" i="25"/>
  <c r="B55" i="25"/>
  <c r="B56" i="25"/>
  <c r="B57" i="25"/>
  <c r="B58" i="25"/>
  <c r="B59" i="25"/>
  <c r="B60" i="25"/>
  <c r="B61" i="25"/>
  <c r="B62" i="25"/>
  <c r="B63" i="25"/>
  <c r="B64" i="25"/>
  <c r="B65" i="25"/>
  <c r="B66" i="25"/>
  <c r="B67" i="25"/>
  <c r="B68" i="25"/>
  <c r="B69" i="25"/>
  <c r="B70" i="25"/>
  <c r="B71" i="25"/>
  <c r="B72" i="25"/>
  <c r="B73" i="25"/>
  <c r="B74" i="25"/>
  <c r="B75" i="25"/>
  <c r="B76" i="25"/>
  <c r="B77" i="25"/>
  <c r="B78" i="25"/>
  <c r="B79" i="25"/>
  <c r="B80" i="25"/>
  <c r="B81" i="25"/>
  <c r="B82" i="25"/>
  <c r="B83" i="25"/>
  <c r="B84" i="25"/>
  <c r="B85" i="25"/>
  <c r="B86" i="25"/>
  <c r="B87" i="25"/>
  <c r="B88" i="25"/>
  <c r="B89" i="25"/>
  <c r="B90" i="25"/>
  <c r="B91" i="25"/>
  <c r="B92" i="25"/>
  <c r="B93" i="25"/>
  <c r="B94" i="25"/>
  <c r="B95" i="25"/>
  <c r="B96" i="25"/>
  <c r="B97" i="25"/>
  <c r="B98" i="25"/>
  <c r="B99" i="25"/>
  <c r="B100" i="25"/>
  <c r="B101" i="25"/>
  <c r="B102" i="25"/>
  <c r="B103" i="25"/>
  <c r="B104" i="25"/>
  <c r="B105" i="25"/>
  <c r="B106" i="25"/>
  <c r="B107" i="25"/>
  <c r="B108" i="25"/>
  <c r="B109" i="25"/>
  <c r="B110" i="25"/>
  <c r="B111" i="25"/>
  <c r="B112" i="25"/>
  <c r="B113" i="25"/>
  <c r="B114" i="25"/>
  <c r="B115" i="25"/>
  <c r="B116" i="25"/>
  <c r="B117" i="25"/>
  <c r="B118" i="25"/>
  <c r="B119" i="25"/>
  <c r="B120" i="25"/>
  <c r="B121" i="25"/>
  <c r="B122" i="25"/>
  <c r="B123" i="25"/>
  <c r="B124" i="25"/>
  <c r="B125" i="25"/>
  <c r="B126" i="25"/>
  <c r="B127" i="25"/>
  <c r="B128" i="25"/>
  <c r="B129" i="25"/>
  <c r="B130" i="25"/>
  <c r="B131" i="25"/>
  <c r="B132" i="25"/>
  <c r="B133" i="25"/>
  <c r="B134" i="25"/>
  <c r="B135" i="25"/>
  <c r="B136" i="25"/>
  <c r="B137" i="25"/>
  <c r="B138" i="25"/>
  <c r="B139" i="25"/>
  <c r="B140" i="25"/>
  <c r="B141" i="25"/>
  <c r="B142" i="25"/>
  <c r="B143" i="25"/>
  <c r="B144" i="25"/>
  <c r="B145" i="25"/>
  <c r="B146" i="25"/>
  <c r="B147" i="25"/>
  <c r="B148" i="25"/>
  <c r="B149" i="25"/>
  <c r="B150" i="25"/>
  <c r="B151" i="25"/>
  <c r="B152" i="25"/>
  <c r="B153" i="25"/>
  <c r="B154" i="25"/>
  <c r="B155" i="25"/>
  <c r="B156" i="25"/>
  <c r="B157" i="25"/>
  <c r="B158" i="25"/>
  <c r="B159" i="25"/>
  <c r="B160" i="25"/>
  <c r="B161" i="25"/>
  <c r="B162" i="25"/>
  <c r="B163" i="25"/>
  <c r="B164" i="25"/>
  <c r="B165" i="25"/>
  <c r="B166" i="25"/>
  <c r="B167" i="25"/>
  <c r="B168" i="25"/>
  <c r="B169" i="25"/>
  <c r="B170" i="25"/>
  <c r="B171" i="25"/>
  <c r="B172" i="25"/>
  <c r="B173" i="25"/>
  <c r="B174" i="25"/>
  <c r="B175" i="25"/>
  <c r="B176" i="25"/>
  <c r="B177" i="25"/>
  <c r="B178" i="25"/>
  <c r="B179" i="25"/>
  <c r="B180" i="25"/>
  <c r="B181" i="25"/>
  <c r="B182" i="25"/>
  <c r="B183" i="25"/>
  <c r="B184" i="25"/>
  <c r="B185" i="25"/>
  <c r="B186" i="25"/>
  <c r="B187" i="25"/>
  <c r="B188" i="25"/>
  <c r="B189" i="25"/>
  <c r="B190" i="25"/>
  <c r="B191" i="25"/>
  <c r="B192" i="25"/>
  <c r="B193" i="25"/>
  <c r="B194" i="25"/>
  <c r="B195" i="25"/>
  <c r="B196" i="25"/>
  <c r="B197" i="25"/>
  <c r="B198" i="25"/>
  <c r="B199" i="25"/>
  <c r="B200" i="25"/>
  <c r="B201" i="25"/>
  <c r="B202" i="25"/>
  <c r="B203" i="25"/>
  <c r="B204" i="25"/>
  <c r="B205" i="25"/>
  <c r="B206" i="25"/>
  <c r="B207" i="25"/>
  <c r="B208" i="25"/>
  <c r="B209" i="25"/>
  <c r="B210" i="25"/>
  <c r="B211" i="25"/>
  <c r="B212" i="25"/>
  <c r="B213" i="25"/>
  <c r="B214" i="25"/>
  <c r="B215" i="25"/>
  <c r="B216" i="25"/>
  <c r="B217" i="25"/>
  <c r="B218" i="25"/>
  <c r="B219" i="25"/>
  <c r="B220" i="25"/>
  <c r="B221" i="25"/>
  <c r="B222" i="25"/>
  <c r="B223" i="25"/>
  <c r="B224" i="25"/>
  <c r="B225" i="25"/>
  <c r="B226" i="25"/>
  <c r="B227" i="25"/>
  <c r="B228" i="25"/>
  <c r="B229" i="25"/>
  <c r="B230" i="25"/>
  <c r="B231" i="25"/>
  <c r="B232" i="25"/>
  <c r="B233" i="25"/>
  <c r="B234" i="25"/>
  <c r="B235" i="25"/>
  <c r="B236" i="25"/>
  <c r="B237" i="25"/>
  <c r="B238" i="25"/>
  <c r="B239" i="25"/>
  <c r="B240" i="25"/>
  <c r="B241" i="25"/>
  <c r="B242" i="25"/>
  <c r="B243" i="25"/>
  <c r="B244" i="25"/>
  <c r="B245" i="25"/>
  <c r="B246" i="25"/>
  <c r="B247" i="25"/>
  <c r="B248" i="25"/>
  <c r="B249" i="25"/>
  <c r="B250" i="25"/>
  <c r="B251" i="25"/>
  <c r="B252" i="25"/>
  <c r="B253" i="25"/>
  <c r="B254" i="25"/>
  <c r="B255" i="25"/>
  <c r="B256" i="25"/>
  <c r="B257" i="25"/>
  <c r="B258" i="25"/>
  <c r="B259" i="25"/>
  <c r="B260" i="25"/>
  <c r="B261" i="25"/>
  <c r="B262" i="25"/>
  <c r="B263" i="25"/>
  <c r="B264" i="25"/>
  <c r="B265" i="25"/>
  <c r="B266" i="25"/>
  <c r="B267" i="25"/>
  <c r="B268" i="25"/>
  <c r="B269" i="25"/>
  <c r="B270" i="25"/>
  <c r="B271" i="25"/>
  <c r="B272" i="25"/>
  <c r="B273" i="25"/>
  <c r="B274" i="25"/>
  <c r="B275" i="25"/>
  <c r="B276" i="25"/>
  <c r="B277" i="25"/>
  <c r="B278" i="25"/>
  <c r="B279" i="25"/>
  <c r="B280" i="25"/>
  <c r="B281" i="25"/>
  <c r="B282" i="25"/>
  <c r="B283" i="25"/>
  <c r="B284" i="25"/>
  <c r="B285" i="25"/>
  <c r="B286" i="25"/>
  <c r="B287" i="25"/>
  <c r="B288" i="25"/>
  <c r="B289" i="25"/>
  <c r="B290" i="25"/>
  <c r="B291" i="25"/>
  <c r="B292" i="25"/>
  <c r="B293" i="25"/>
  <c r="B294" i="25"/>
  <c r="B295" i="25"/>
  <c r="B296" i="25"/>
  <c r="B297" i="25"/>
  <c r="B298" i="25"/>
  <c r="B299" i="25"/>
  <c r="B300" i="25"/>
  <c r="B301" i="25"/>
  <c r="B302" i="25"/>
  <c r="B303" i="25"/>
  <c r="B304" i="25"/>
  <c r="B305" i="25"/>
  <c r="B306" i="25"/>
  <c r="B307" i="25"/>
  <c r="B308" i="25"/>
  <c r="B309" i="25"/>
  <c r="B310" i="25"/>
  <c r="B311" i="25"/>
  <c r="B312" i="25"/>
  <c r="B313" i="25"/>
  <c r="B314" i="25"/>
  <c r="B315" i="25"/>
  <c r="B316" i="25"/>
  <c r="B317" i="25"/>
  <c r="B318" i="25"/>
  <c r="B319" i="25"/>
  <c r="B320" i="25"/>
  <c r="AA4" i="27"/>
  <c r="AA5" i="27"/>
  <c r="AA6" i="27"/>
  <c r="AA7" i="27"/>
  <c r="AA8" i="27"/>
  <c r="AA9" i="27"/>
  <c r="AA10" i="27"/>
  <c r="AA11" i="27"/>
  <c r="AA12" i="27"/>
  <c r="AA13" i="27"/>
  <c r="AA14" i="27"/>
  <c r="AA15" i="27"/>
  <c r="AA16" i="27"/>
  <c r="AA17" i="27"/>
  <c r="AA18" i="27"/>
  <c r="AA19" i="27"/>
  <c r="AA20" i="27"/>
  <c r="AA21" i="27"/>
  <c r="AA22" i="27"/>
  <c r="AA23" i="27"/>
  <c r="AA24" i="27"/>
  <c r="AA25" i="27"/>
  <c r="AA26" i="27"/>
  <c r="AA27" i="27"/>
  <c r="AA28" i="27"/>
  <c r="AA29" i="27"/>
  <c r="AA30" i="27"/>
  <c r="AA31" i="27"/>
  <c r="AA32" i="27"/>
  <c r="AA33" i="27"/>
  <c r="AA34" i="27"/>
  <c r="AA35" i="27"/>
  <c r="AA36" i="27"/>
  <c r="AA37" i="27"/>
  <c r="AA38" i="27"/>
  <c r="AA3" i="27"/>
  <c r="AH38" i="27"/>
  <c r="AG38" i="27"/>
  <c r="AF38" i="27"/>
  <c r="AE38" i="27"/>
  <c r="AD38" i="27"/>
  <c r="AC38" i="27"/>
  <c r="AB38" i="27"/>
  <c r="Z38" i="27"/>
  <c r="Y38" i="27"/>
  <c r="X38" i="27"/>
  <c r="W38" i="27"/>
  <c r="V38" i="27"/>
  <c r="U38" i="27"/>
  <c r="T38" i="27"/>
  <c r="S38" i="27"/>
  <c r="R38" i="27"/>
  <c r="Q38" i="27"/>
  <c r="P38" i="27"/>
  <c r="O38" i="27"/>
  <c r="N38" i="27"/>
  <c r="M38" i="27"/>
  <c r="L38" i="27"/>
  <c r="K38" i="27"/>
  <c r="AH37" i="27"/>
  <c r="AG37" i="27"/>
  <c r="AF37" i="27"/>
  <c r="AE37" i="27"/>
  <c r="AD37" i="27"/>
  <c r="AC37" i="27"/>
  <c r="AB37" i="27"/>
  <c r="Z37" i="27"/>
  <c r="Y37" i="27"/>
  <c r="X37" i="27"/>
  <c r="W37" i="27"/>
  <c r="V37" i="27"/>
  <c r="U37" i="27"/>
  <c r="T37" i="27"/>
  <c r="S37" i="27"/>
  <c r="R37" i="27"/>
  <c r="Q37" i="27"/>
  <c r="P37" i="27"/>
  <c r="O37" i="27"/>
  <c r="N37" i="27"/>
  <c r="M37" i="27"/>
  <c r="L37" i="27"/>
  <c r="K37" i="27"/>
  <c r="AH36" i="27"/>
  <c r="AG36" i="27"/>
  <c r="AF36" i="27"/>
  <c r="AE36" i="27"/>
  <c r="AD36" i="27"/>
  <c r="AC36" i="27"/>
  <c r="AB36" i="27"/>
  <c r="Z36" i="27"/>
  <c r="Y36" i="27"/>
  <c r="X36" i="27"/>
  <c r="W36" i="27"/>
  <c r="V36" i="27"/>
  <c r="U36" i="27"/>
  <c r="T36" i="27"/>
  <c r="S36" i="27"/>
  <c r="R36" i="27"/>
  <c r="Q36" i="27"/>
  <c r="P36" i="27"/>
  <c r="O36" i="27"/>
  <c r="N36" i="27"/>
  <c r="M36" i="27"/>
  <c r="L36" i="27"/>
  <c r="K36" i="27"/>
  <c r="AH35" i="27"/>
  <c r="AG35" i="27"/>
  <c r="AF35" i="27"/>
  <c r="AE35" i="27"/>
  <c r="AD35" i="27"/>
  <c r="AC35" i="27"/>
  <c r="AB35" i="27"/>
  <c r="Z35" i="27"/>
  <c r="Y35" i="27"/>
  <c r="X35" i="27"/>
  <c r="W35" i="27"/>
  <c r="V35" i="27"/>
  <c r="U35" i="27"/>
  <c r="T35" i="27"/>
  <c r="S35" i="27"/>
  <c r="R35" i="27"/>
  <c r="Q35" i="27"/>
  <c r="P35" i="27"/>
  <c r="O35" i="27"/>
  <c r="N35" i="27"/>
  <c r="M35" i="27"/>
  <c r="L35" i="27"/>
  <c r="K35" i="27"/>
  <c r="AH34" i="27"/>
  <c r="AG34" i="27"/>
  <c r="AF34" i="27"/>
  <c r="AE34" i="27"/>
  <c r="AD34" i="27"/>
  <c r="AC34" i="27"/>
  <c r="AB34" i="27"/>
  <c r="Z34" i="27"/>
  <c r="Y34" i="27"/>
  <c r="X34" i="27"/>
  <c r="W34" i="27"/>
  <c r="V34" i="27"/>
  <c r="U34" i="27"/>
  <c r="T34" i="27"/>
  <c r="S34" i="27"/>
  <c r="R34" i="27"/>
  <c r="Q34" i="27"/>
  <c r="P34" i="27"/>
  <c r="O34" i="27"/>
  <c r="N34" i="27"/>
  <c r="M34" i="27"/>
  <c r="L34" i="27"/>
  <c r="K34" i="27"/>
  <c r="AH33" i="27"/>
  <c r="AG33" i="27"/>
  <c r="AF33" i="27"/>
  <c r="AE33" i="27"/>
  <c r="AD33" i="27"/>
  <c r="AC33" i="27"/>
  <c r="AB33" i="27"/>
  <c r="Z33" i="27"/>
  <c r="Y33" i="27"/>
  <c r="X33" i="27"/>
  <c r="W33" i="27"/>
  <c r="V33" i="27"/>
  <c r="U33" i="27"/>
  <c r="T33" i="27"/>
  <c r="S33" i="27"/>
  <c r="R33" i="27"/>
  <c r="Q33" i="27"/>
  <c r="P33" i="27"/>
  <c r="O33" i="27"/>
  <c r="N33" i="27"/>
  <c r="M33" i="27"/>
  <c r="L33" i="27"/>
  <c r="K33" i="27"/>
  <c r="AH32" i="27"/>
  <c r="AG32" i="27"/>
  <c r="AF32" i="27"/>
  <c r="AE32" i="27"/>
  <c r="AD32" i="27"/>
  <c r="AC32" i="27"/>
  <c r="AB32" i="27"/>
  <c r="Z32" i="27"/>
  <c r="Y32" i="27"/>
  <c r="X32" i="27"/>
  <c r="W32" i="27"/>
  <c r="V32" i="27"/>
  <c r="U32" i="27"/>
  <c r="T32" i="27"/>
  <c r="S32" i="27"/>
  <c r="R32" i="27"/>
  <c r="Q32" i="27"/>
  <c r="P32" i="27"/>
  <c r="O32" i="27"/>
  <c r="N32" i="27"/>
  <c r="M32" i="27"/>
  <c r="L32" i="27"/>
  <c r="K32" i="27"/>
  <c r="AH31" i="27"/>
  <c r="AG31" i="27"/>
  <c r="AF31" i="27"/>
  <c r="AE31" i="27"/>
  <c r="AD31" i="27"/>
  <c r="AC31" i="27"/>
  <c r="AB31" i="27"/>
  <c r="Z31" i="27"/>
  <c r="Y31" i="27"/>
  <c r="X31" i="27"/>
  <c r="W31" i="27"/>
  <c r="V31" i="27"/>
  <c r="U31" i="27"/>
  <c r="T31" i="27"/>
  <c r="S31" i="27"/>
  <c r="R31" i="27"/>
  <c r="Q31" i="27"/>
  <c r="P31" i="27"/>
  <c r="O31" i="27"/>
  <c r="N31" i="27"/>
  <c r="M31" i="27"/>
  <c r="L31" i="27"/>
  <c r="K31" i="27"/>
  <c r="AH30" i="27"/>
  <c r="AG30" i="27"/>
  <c r="AF30" i="27"/>
  <c r="AE30" i="27"/>
  <c r="AD30" i="27"/>
  <c r="AC30" i="27"/>
  <c r="AB30" i="27"/>
  <c r="Z30" i="27"/>
  <c r="Y30" i="27"/>
  <c r="X30" i="27"/>
  <c r="W30" i="27"/>
  <c r="V30" i="27"/>
  <c r="U30" i="27"/>
  <c r="T30" i="27"/>
  <c r="S30" i="27"/>
  <c r="R30" i="27"/>
  <c r="Q30" i="27"/>
  <c r="P30" i="27"/>
  <c r="O30" i="27"/>
  <c r="N30" i="27"/>
  <c r="M30" i="27"/>
  <c r="L30" i="27"/>
  <c r="K30" i="27"/>
  <c r="AH29" i="27"/>
  <c r="AG29" i="27"/>
  <c r="AF29" i="27"/>
  <c r="AE29" i="27"/>
  <c r="AD29" i="27"/>
  <c r="AC29" i="27"/>
  <c r="AB29" i="27"/>
  <c r="Z29" i="27"/>
  <c r="Y29" i="27"/>
  <c r="X29" i="27"/>
  <c r="W29" i="27"/>
  <c r="V29" i="27"/>
  <c r="U29" i="27"/>
  <c r="T29" i="27"/>
  <c r="S29" i="27"/>
  <c r="R29" i="27"/>
  <c r="Q29" i="27"/>
  <c r="P29" i="27"/>
  <c r="O29" i="27"/>
  <c r="N29" i="27"/>
  <c r="M29" i="27"/>
  <c r="L29" i="27"/>
  <c r="K29" i="27"/>
  <c r="AH28" i="27"/>
  <c r="AG28" i="27"/>
  <c r="AF28" i="27"/>
  <c r="AE28" i="27"/>
  <c r="AD28" i="27"/>
  <c r="AC28" i="27"/>
  <c r="AB28" i="27"/>
  <c r="Z28" i="27"/>
  <c r="Y28" i="27"/>
  <c r="X28" i="27"/>
  <c r="W28" i="27"/>
  <c r="V28" i="27"/>
  <c r="U28" i="27"/>
  <c r="T28" i="27"/>
  <c r="S28" i="27"/>
  <c r="R28" i="27"/>
  <c r="Q28" i="27"/>
  <c r="P28" i="27"/>
  <c r="O28" i="27"/>
  <c r="N28" i="27"/>
  <c r="M28" i="27"/>
  <c r="L28" i="27"/>
  <c r="K28" i="27"/>
  <c r="AH27" i="27"/>
  <c r="AG27" i="27"/>
  <c r="AF27" i="27"/>
  <c r="AE27" i="27"/>
  <c r="AD27" i="27"/>
  <c r="AC27" i="27"/>
  <c r="AB27" i="27"/>
  <c r="Z27" i="27"/>
  <c r="Y27" i="27"/>
  <c r="X27" i="27"/>
  <c r="W27" i="27"/>
  <c r="V27" i="27"/>
  <c r="U27" i="27"/>
  <c r="T27" i="27"/>
  <c r="S27" i="27"/>
  <c r="R27" i="27"/>
  <c r="Q27" i="27"/>
  <c r="P27" i="27"/>
  <c r="O27" i="27"/>
  <c r="N27" i="27"/>
  <c r="M27" i="27"/>
  <c r="L27" i="27"/>
  <c r="K27" i="27"/>
  <c r="AH26" i="27"/>
  <c r="AG26" i="27"/>
  <c r="AF26" i="27"/>
  <c r="AE26" i="27"/>
  <c r="AD26" i="27"/>
  <c r="AC26" i="27"/>
  <c r="AB26" i="27"/>
  <c r="Z26" i="27"/>
  <c r="Y26" i="27"/>
  <c r="X26" i="27"/>
  <c r="W26" i="27"/>
  <c r="V26" i="27"/>
  <c r="U26" i="27"/>
  <c r="T26" i="27"/>
  <c r="S26" i="27"/>
  <c r="R26" i="27"/>
  <c r="Q26" i="27"/>
  <c r="P26" i="27"/>
  <c r="O26" i="27"/>
  <c r="N26" i="27"/>
  <c r="M26" i="27"/>
  <c r="L26" i="27"/>
  <c r="K26" i="27"/>
  <c r="AH25" i="27"/>
  <c r="AG25" i="27"/>
  <c r="AF25" i="27"/>
  <c r="AE25" i="27"/>
  <c r="AD25" i="27"/>
  <c r="AC25" i="27"/>
  <c r="AB25" i="27"/>
  <c r="Z25" i="27"/>
  <c r="Y25" i="27"/>
  <c r="X25" i="27"/>
  <c r="W25" i="27"/>
  <c r="V25" i="27"/>
  <c r="U25" i="27"/>
  <c r="T25" i="27"/>
  <c r="S25" i="27"/>
  <c r="R25" i="27"/>
  <c r="Q25" i="27"/>
  <c r="P25" i="27"/>
  <c r="O25" i="27"/>
  <c r="N25" i="27"/>
  <c r="M25" i="27"/>
  <c r="L25" i="27"/>
  <c r="K25" i="27"/>
  <c r="AH24" i="27"/>
  <c r="AG24" i="27"/>
  <c r="AF24" i="27"/>
  <c r="AE24" i="27"/>
  <c r="AD24" i="27"/>
  <c r="AC24" i="27"/>
  <c r="AB24" i="27"/>
  <c r="Z24" i="27"/>
  <c r="Y24" i="27"/>
  <c r="X24" i="27"/>
  <c r="W24" i="27"/>
  <c r="V24" i="27"/>
  <c r="U24" i="27"/>
  <c r="T24" i="27"/>
  <c r="S24" i="27"/>
  <c r="R24" i="27"/>
  <c r="Q24" i="27"/>
  <c r="P24" i="27"/>
  <c r="O24" i="27"/>
  <c r="N24" i="27"/>
  <c r="M24" i="27"/>
  <c r="L24" i="27"/>
  <c r="K24" i="27"/>
  <c r="AH23" i="27"/>
  <c r="AG23" i="27"/>
  <c r="AF23" i="27"/>
  <c r="AE23" i="27"/>
  <c r="AD23" i="27"/>
  <c r="AC23" i="27"/>
  <c r="AB23" i="27"/>
  <c r="Z23" i="27"/>
  <c r="Y23" i="27"/>
  <c r="X23" i="27"/>
  <c r="W23" i="27"/>
  <c r="V23" i="27"/>
  <c r="U23" i="27"/>
  <c r="T23" i="27"/>
  <c r="S23" i="27"/>
  <c r="R23" i="27"/>
  <c r="Q23" i="27"/>
  <c r="P23" i="27"/>
  <c r="O23" i="27"/>
  <c r="N23" i="27"/>
  <c r="M23" i="27"/>
  <c r="L23" i="27"/>
  <c r="K23" i="27"/>
  <c r="AH22" i="27"/>
  <c r="AG22" i="27"/>
  <c r="AF22" i="27"/>
  <c r="AE22" i="27"/>
  <c r="AD22" i="27"/>
  <c r="AC22" i="27"/>
  <c r="AB22" i="27"/>
  <c r="Z22" i="27"/>
  <c r="Y22" i="27"/>
  <c r="X22" i="27"/>
  <c r="W22" i="27"/>
  <c r="V22" i="27"/>
  <c r="U22" i="27"/>
  <c r="T22" i="27"/>
  <c r="S22" i="27"/>
  <c r="R22" i="27"/>
  <c r="Q22" i="27"/>
  <c r="P22" i="27"/>
  <c r="O22" i="27"/>
  <c r="N22" i="27"/>
  <c r="M22" i="27"/>
  <c r="L22" i="27"/>
  <c r="K22" i="27"/>
  <c r="AH21" i="27"/>
  <c r="AG21" i="27"/>
  <c r="AF21" i="27"/>
  <c r="AE21" i="27"/>
  <c r="AD21" i="27"/>
  <c r="AC21" i="27"/>
  <c r="AB21" i="27"/>
  <c r="Z21" i="27"/>
  <c r="Y21" i="27"/>
  <c r="X21" i="27"/>
  <c r="W21" i="27"/>
  <c r="V21" i="27"/>
  <c r="U21" i="27"/>
  <c r="T21" i="27"/>
  <c r="S21" i="27"/>
  <c r="R21" i="27"/>
  <c r="Q21" i="27"/>
  <c r="P21" i="27"/>
  <c r="O21" i="27"/>
  <c r="N21" i="27"/>
  <c r="M21" i="27"/>
  <c r="L21" i="27"/>
  <c r="K21" i="27"/>
  <c r="AH20" i="27"/>
  <c r="AG20" i="27"/>
  <c r="AF20" i="27"/>
  <c r="AE20" i="27"/>
  <c r="AD20" i="27"/>
  <c r="AC20" i="27"/>
  <c r="AB20" i="27"/>
  <c r="Z20" i="27"/>
  <c r="Y20" i="27"/>
  <c r="X20" i="27"/>
  <c r="W20" i="27"/>
  <c r="V20" i="27"/>
  <c r="U20" i="27"/>
  <c r="T20" i="27"/>
  <c r="S20" i="27"/>
  <c r="R20" i="27"/>
  <c r="Q20" i="27"/>
  <c r="P20" i="27"/>
  <c r="O20" i="27"/>
  <c r="N20" i="27"/>
  <c r="M20" i="27"/>
  <c r="L20" i="27"/>
  <c r="K20" i="27"/>
  <c r="AH19" i="27"/>
  <c r="AG19" i="27"/>
  <c r="AF19" i="27"/>
  <c r="AE19" i="27"/>
  <c r="AD19" i="27"/>
  <c r="AC19" i="27"/>
  <c r="AB19" i="27"/>
  <c r="Z19" i="27"/>
  <c r="Y19" i="27"/>
  <c r="X19" i="27"/>
  <c r="W19" i="27"/>
  <c r="V19" i="27"/>
  <c r="U19" i="27"/>
  <c r="T19" i="27"/>
  <c r="S19" i="27"/>
  <c r="R19" i="27"/>
  <c r="Q19" i="27"/>
  <c r="P19" i="27"/>
  <c r="O19" i="27"/>
  <c r="N19" i="27"/>
  <c r="M19" i="27"/>
  <c r="L19" i="27"/>
  <c r="K19" i="27"/>
  <c r="AH18" i="27"/>
  <c r="AG18" i="27"/>
  <c r="AF18" i="27"/>
  <c r="AE18" i="27"/>
  <c r="AD18" i="27"/>
  <c r="AC18" i="27"/>
  <c r="AB18" i="27"/>
  <c r="Z18" i="27"/>
  <c r="Y18" i="27"/>
  <c r="X18" i="27"/>
  <c r="W18" i="27"/>
  <c r="V18" i="27"/>
  <c r="U18" i="27"/>
  <c r="T18" i="27"/>
  <c r="S18" i="27"/>
  <c r="R18" i="27"/>
  <c r="Q18" i="27"/>
  <c r="P18" i="27"/>
  <c r="O18" i="27"/>
  <c r="N18" i="27"/>
  <c r="M18" i="27"/>
  <c r="L18" i="27"/>
  <c r="K18" i="27"/>
  <c r="AH17" i="27"/>
  <c r="AG17" i="27"/>
  <c r="AF17" i="27"/>
  <c r="AE17" i="27"/>
  <c r="AD17" i="27"/>
  <c r="AC17" i="27"/>
  <c r="AB17" i="27"/>
  <c r="Z17" i="27"/>
  <c r="Y17" i="27"/>
  <c r="X17" i="27"/>
  <c r="W17" i="27"/>
  <c r="V17" i="27"/>
  <c r="U17" i="27"/>
  <c r="T17" i="27"/>
  <c r="S17" i="27"/>
  <c r="R17" i="27"/>
  <c r="Q17" i="27"/>
  <c r="P17" i="27"/>
  <c r="O17" i="27"/>
  <c r="N17" i="27"/>
  <c r="M17" i="27"/>
  <c r="L17" i="27"/>
  <c r="K17" i="27"/>
  <c r="AH16" i="27"/>
  <c r="AG16" i="27"/>
  <c r="AF16" i="27"/>
  <c r="AE16" i="27"/>
  <c r="AD16" i="27"/>
  <c r="AC16" i="27"/>
  <c r="AB16" i="27"/>
  <c r="Z16" i="27"/>
  <c r="Y16" i="27"/>
  <c r="X16" i="27"/>
  <c r="W16" i="27"/>
  <c r="V16" i="27"/>
  <c r="U16" i="27"/>
  <c r="T16" i="27"/>
  <c r="S16" i="27"/>
  <c r="R16" i="27"/>
  <c r="Q16" i="27"/>
  <c r="P16" i="27"/>
  <c r="O16" i="27"/>
  <c r="N16" i="27"/>
  <c r="M16" i="27"/>
  <c r="L16" i="27"/>
  <c r="K16" i="27"/>
  <c r="AH15" i="27"/>
  <c r="AG15" i="27"/>
  <c r="AF15" i="27"/>
  <c r="AE15" i="27"/>
  <c r="AD15" i="27"/>
  <c r="AC15" i="27"/>
  <c r="AB15" i="27"/>
  <c r="Z15" i="27"/>
  <c r="Y15" i="27"/>
  <c r="X15" i="27"/>
  <c r="W15" i="27"/>
  <c r="V15" i="27"/>
  <c r="U15" i="27"/>
  <c r="T15" i="27"/>
  <c r="S15" i="27"/>
  <c r="R15" i="27"/>
  <c r="Q15" i="27"/>
  <c r="P15" i="27"/>
  <c r="O15" i="27"/>
  <c r="N15" i="27"/>
  <c r="M15" i="27"/>
  <c r="L15" i="27"/>
  <c r="K15" i="27"/>
  <c r="AH14" i="27"/>
  <c r="AG14" i="27"/>
  <c r="AF14" i="27"/>
  <c r="AE14" i="27"/>
  <c r="AD14" i="27"/>
  <c r="AC14" i="27"/>
  <c r="AB14" i="27"/>
  <c r="Z14" i="27"/>
  <c r="Y14" i="27"/>
  <c r="X14" i="27"/>
  <c r="W14" i="27"/>
  <c r="V14" i="27"/>
  <c r="U14" i="27"/>
  <c r="T14" i="27"/>
  <c r="S14" i="27"/>
  <c r="R14" i="27"/>
  <c r="Q14" i="27"/>
  <c r="P14" i="27"/>
  <c r="O14" i="27"/>
  <c r="N14" i="27"/>
  <c r="M14" i="27"/>
  <c r="L14" i="27"/>
  <c r="K14" i="27"/>
  <c r="AH13" i="27"/>
  <c r="AG13" i="27"/>
  <c r="AF13" i="27"/>
  <c r="AE13" i="27"/>
  <c r="AD13" i="27"/>
  <c r="AC13" i="27"/>
  <c r="AB13" i="27"/>
  <c r="Z13" i="27"/>
  <c r="Y13" i="27"/>
  <c r="X13" i="27"/>
  <c r="W13" i="27"/>
  <c r="V13" i="27"/>
  <c r="U13" i="27"/>
  <c r="T13" i="27"/>
  <c r="S13" i="27"/>
  <c r="R13" i="27"/>
  <c r="Q13" i="27"/>
  <c r="P13" i="27"/>
  <c r="O13" i="27"/>
  <c r="N13" i="27"/>
  <c r="M13" i="27"/>
  <c r="L13" i="27"/>
  <c r="K13" i="27"/>
  <c r="AH12" i="27"/>
  <c r="AG12" i="27"/>
  <c r="AF12" i="27"/>
  <c r="AE12" i="27"/>
  <c r="AD12" i="27"/>
  <c r="AC12" i="27"/>
  <c r="AB12" i="27"/>
  <c r="Z12" i="27"/>
  <c r="Y12" i="27"/>
  <c r="X12" i="27"/>
  <c r="W12" i="27"/>
  <c r="V12" i="27"/>
  <c r="U12" i="27"/>
  <c r="T12" i="27"/>
  <c r="S12" i="27"/>
  <c r="R12" i="27"/>
  <c r="Q12" i="27"/>
  <c r="P12" i="27"/>
  <c r="O12" i="27"/>
  <c r="N12" i="27"/>
  <c r="M12" i="27"/>
  <c r="L12" i="27"/>
  <c r="K12" i="27"/>
  <c r="AH11" i="27"/>
  <c r="AG11" i="27"/>
  <c r="AF11" i="27"/>
  <c r="AE11" i="27"/>
  <c r="AD11" i="27"/>
  <c r="AC11" i="27"/>
  <c r="AB11" i="27"/>
  <c r="Z11" i="27"/>
  <c r="Y11" i="27"/>
  <c r="X11" i="27"/>
  <c r="W11" i="27"/>
  <c r="V11" i="27"/>
  <c r="U11" i="27"/>
  <c r="T11" i="27"/>
  <c r="S11" i="27"/>
  <c r="R11" i="27"/>
  <c r="Q11" i="27"/>
  <c r="P11" i="27"/>
  <c r="O11" i="27"/>
  <c r="N11" i="27"/>
  <c r="M11" i="27"/>
  <c r="L11" i="27"/>
  <c r="K11" i="27"/>
  <c r="AH10" i="27"/>
  <c r="AG10" i="27"/>
  <c r="AF10" i="27"/>
  <c r="AE10" i="27"/>
  <c r="AD10" i="27"/>
  <c r="AC10" i="27"/>
  <c r="AB10" i="27"/>
  <c r="Z10" i="27"/>
  <c r="Y10" i="27"/>
  <c r="X10" i="27"/>
  <c r="W10" i="27"/>
  <c r="V10" i="27"/>
  <c r="U10" i="27"/>
  <c r="T10" i="27"/>
  <c r="S10" i="27"/>
  <c r="R10" i="27"/>
  <c r="Q10" i="27"/>
  <c r="P10" i="27"/>
  <c r="O10" i="27"/>
  <c r="N10" i="27"/>
  <c r="M10" i="27"/>
  <c r="L10" i="27"/>
  <c r="K10" i="27"/>
  <c r="AH9" i="27"/>
  <c r="AG9" i="27"/>
  <c r="AF9" i="27"/>
  <c r="AE9" i="27"/>
  <c r="AD9" i="27"/>
  <c r="AC9" i="27"/>
  <c r="AB9" i="27"/>
  <c r="Z9" i="27"/>
  <c r="Y9" i="27"/>
  <c r="X9" i="27"/>
  <c r="W9" i="27"/>
  <c r="V9" i="27"/>
  <c r="U9" i="27"/>
  <c r="T9" i="27"/>
  <c r="S9" i="27"/>
  <c r="R9" i="27"/>
  <c r="Q9" i="27"/>
  <c r="P9" i="27"/>
  <c r="O9" i="27"/>
  <c r="N9" i="27"/>
  <c r="M9" i="27"/>
  <c r="L9" i="27"/>
  <c r="K9" i="27"/>
  <c r="AH8" i="27"/>
  <c r="AG8" i="27"/>
  <c r="AF8" i="27"/>
  <c r="AE8" i="27"/>
  <c r="AD8" i="27"/>
  <c r="AC8" i="27"/>
  <c r="AB8" i="27"/>
  <c r="Z8" i="27"/>
  <c r="Y8" i="27"/>
  <c r="X8" i="27"/>
  <c r="W8" i="27"/>
  <c r="V8" i="27"/>
  <c r="U8" i="27"/>
  <c r="T8" i="27"/>
  <c r="S8" i="27"/>
  <c r="R8" i="27"/>
  <c r="Q8" i="27"/>
  <c r="P8" i="27"/>
  <c r="O8" i="27"/>
  <c r="N8" i="27"/>
  <c r="M8" i="27"/>
  <c r="L8" i="27"/>
  <c r="K8" i="27"/>
  <c r="AH7" i="27"/>
  <c r="AG7" i="27"/>
  <c r="AF7" i="27"/>
  <c r="AE7" i="27"/>
  <c r="AD7" i="27"/>
  <c r="AC7" i="27"/>
  <c r="AB7" i="27"/>
  <c r="Z7" i="27"/>
  <c r="Y7" i="27"/>
  <c r="X7" i="27"/>
  <c r="W7" i="27"/>
  <c r="V7" i="27"/>
  <c r="U7" i="27"/>
  <c r="T7" i="27"/>
  <c r="S7" i="27"/>
  <c r="R7" i="27"/>
  <c r="Q7" i="27"/>
  <c r="P7" i="27"/>
  <c r="O7" i="27"/>
  <c r="N7" i="27"/>
  <c r="M7" i="27"/>
  <c r="L7" i="27"/>
  <c r="K7" i="27"/>
  <c r="AH6" i="27"/>
  <c r="AG6" i="27"/>
  <c r="AF6" i="27"/>
  <c r="AE6" i="27"/>
  <c r="AD6" i="27"/>
  <c r="AC6" i="27"/>
  <c r="AB6" i="27"/>
  <c r="Z6" i="27"/>
  <c r="Y6" i="27"/>
  <c r="X6" i="27"/>
  <c r="W6" i="27"/>
  <c r="V6" i="27"/>
  <c r="U6" i="27"/>
  <c r="T6" i="27"/>
  <c r="S6" i="27"/>
  <c r="R6" i="27"/>
  <c r="Q6" i="27"/>
  <c r="P6" i="27"/>
  <c r="O6" i="27"/>
  <c r="N6" i="27"/>
  <c r="M6" i="27"/>
  <c r="L6" i="27"/>
  <c r="K6" i="27"/>
  <c r="AH5" i="27"/>
  <c r="AG5" i="27"/>
  <c r="AF5" i="27"/>
  <c r="AE5" i="27"/>
  <c r="AD5" i="27"/>
  <c r="AC5" i="27"/>
  <c r="AB5" i="27"/>
  <c r="Z5" i="27"/>
  <c r="Y5" i="27"/>
  <c r="X5" i="27"/>
  <c r="W5" i="27"/>
  <c r="V5" i="27"/>
  <c r="U5" i="27"/>
  <c r="T5" i="27"/>
  <c r="S5" i="27"/>
  <c r="R5" i="27"/>
  <c r="Q5" i="27"/>
  <c r="P5" i="27"/>
  <c r="O5" i="27"/>
  <c r="N5" i="27"/>
  <c r="M5" i="27"/>
  <c r="L5" i="27"/>
  <c r="K5" i="27"/>
  <c r="AH4" i="27"/>
  <c r="AG4" i="27"/>
  <c r="AF4" i="27"/>
  <c r="AE4" i="27"/>
  <c r="AD4" i="27"/>
  <c r="AC4" i="27"/>
  <c r="AB4" i="27"/>
  <c r="Z4" i="27"/>
  <c r="Y4" i="27"/>
  <c r="X4" i="27"/>
  <c r="W4" i="27"/>
  <c r="V4" i="27"/>
  <c r="U4" i="27"/>
  <c r="T4" i="27"/>
  <c r="S4" i="27"/>
  <c r="R4" i="27"/>
  <c r="Q4" i="27"/>
  <c r="P4" i="27"/>
  <c r="O4" i="27"/>
  <c r="N4" i="27"/>
  <c r="M4" i="27"/>
  <c r="L4" i="27"/>
  <c r="K4" i="27"/>
  <c r="AH3" i="27"/>
  <c r="AG3" i="27"/>
  <c r="AF3" i="27"/>
  <c r="AE3" i="27"/>
  <c r="AD3" i="27"/>
  <c r="AC3" i="27"/>
  <c r="AB3" i="27"/>
  <c r="Z3" i="27"/>
  <c r="Y3" i="27"/>
  <c r="X3" i="27"/>
  <c r="W3" i="27"/>
  <c r="V3" i="27"/>
  <c r="U3" i="27"/>
  <c r="T3" i="27"/>
  <c r="S3" i="27"/>
  <c r="Q3" i="27"/>
  <c r="P3" i="27"/>
  <c r="O3" i="27"/>
  <c r="N3" i="27"/>
  <c r="M3" i="27"/>
  <c r="L3" i="27"/>
  <c r="K3" i="27"/>
  <c r="E13" i="27"/>
  <c r="J4" i="27" l="1"/>
  <c r="J5" i="27"/>
  <c r="J6" i="27"/>
  <c r="J7" i="27"/>
  <c r="J8" i="27"/>
  <c r="J9" i="27"/>
  <c r="J10" i="27"/>
  <c r="J11" i="27"/>
  <c r="J12" i="27"/>
  <c r="J13" i="27"/>
  <c r="J14" i="27"/>
  <c r="J15" i="27"/>
  <c r="J16" i="27"/>
  <c r="J17" i="27"/>
  <c r="J18" i="27"/>
  <c r="J19" i="27"/>
  <c r="J20" i="27"/>
  <c r="J21" i="27"/>
  <c r="J22" i="27"/>
  <c r="J23" i="27"/>
  <c r="J24" i="27"/>
  <c r="J25" i="27"/>
  <c r="J26" i="27"/>
  <c r="J27" i="27"/>
  <c r="J28" i="27"/>
  <c r="J29" i="27"/>
  <c r="J30" i="27"/>
  <c r="J31" i="27"/>
  <c r="J32" i="27"/>
  <c r="J33" i="27"/>
  <c r="J34" i="27"/>
  <c r="J35" i="27"/>
  <c r="J36" i="27"/>
  <c r="J37" i="27"/>
  <c r="J38" i="27"/>
  <c r="J3" i="27"/>
  <c r="D4" i="27"/>
  <c r="D5" i="27"/>
  <c r="D6" i="27"/>
  <c r="D7" i="27"/>
  <c r="D8" i="27"/>
  <c r="D9" i="27"/>
  <c r="D10" i="27"/>
  <c r="D11" i="27"/>
  <c r="D12" i="27"/>
  <c r="D13" i="27"/>
  <c r="D14" i="27"/>
  <c r="D15" i="27"/>
  <c r="D16" i="27"/>
  <c r="D17" i="27"/>
  <c r="D19" i="27"/>
  <c r="D23" i="27"/>
  <c r="D25" i="27"/>
  <c r="D27" i="27"/>
  <c r="D28" i="27"/>
  <c r="D30" i="27"/>
  <c r="D31" i="27"/>
  <c r="D32" i="27"/>
  <c r="D33" i="27"/>
  <c r="D34" i="27"/>
  <c r="D35" i="27"/>
  <c r="D37" i="27"/>
  <c r="D3" i="27"/>
  <c r="L3" i="28"/>
  <c r="L2" i="28"/>
  <c r="A3" i="28"/>
  <c r="A4" i="28"/>
  <c r="A5" i="28"/>
  <c r="A6" i="28"/>
  <c r="A7" i="28"/>
  <c r="A8" i="28"/>
  <c r="A9" i="28"/>
  <c r="A10" i="28"/>
  <c r="A11" i="28"/>
  <c r="A12" i="28"/>
  <c r="A13" i="28"/>
  <c r="A14" i="28"/>
  <c r="A15" i="28"/>
  <c r="A16" i="28"/>
  <c r="A17" i="28"/>
  <c r="A18" i="28"/>
  <c r="A19" i="28"/>
  <c r="A20" i="28"/>
  <c r="A21" i="28"/>
  <c r="A22" i="28"/>
  <c r="A23" i="28"/>
  <c r="A24" i="28"/>
  <c r="A25" i="28"/>
  <c r="A26" i="28"/>
  <c r="A27" i="28"/>
  <c r="A28" i="28"/>
  <c r="A29" i="28"/>
  <c r="A30" i="28"/>
  <c r="A31" i="28"/>
  <c r="A32" i="28"/>
  <c r="A33" i="28"/>
  <c r="A34" i="28"/>
  <c r="A35" i="28"/>
  <c r="A36" i="28"/>
  <c r="A37" i="28"/>
  <c r="A38" i="28"/>
  <c r="A39" i="28"/>
  <c r="A40" i="28"/>
  <c r="A41" i="28"/>
  <c r="A42" i="28"/>
  <c r="A43" i="28"/>
  <c r="A44" i="28"/>
  <c r="A45" i="28"/>
  <c r="A46" i="28"/>
  <c r="A47" i="28"/>
  <c r="A48" i="28"/>
  <c r="A49" i="28"/>
  <c r="A50" i="28"/>
  <c r="A51" i="28"/>
  <c r="A52" i="28"/>
  <c r="A53" i="28"/>
  <c r="A54" i="28"/>
  <c r="A55" i="28"/>
  <c r="A56" i="28"/>
  <c r="A57" i="28"/>
  <c r="A58" i="28"/>
  <c r="A59" i="28"/>
  <c r="A60" i="28"/>
  <c r="A61" i="28"/>
  <c r="A62" i="28"/>
  <c r="A63" i="28"/>
  <c r="A64" i="28"/>
  <c r="A65" i="28"/>
  <c r="A66" i="28"/>
  <c r="A67" i="28"/>
  <c r="A68" i="28"/>
  <c r="A69" i="28"/>
  <c r="A70" i="28"/>
  <c r="A71" i="28"/>
  <c r="A72" i="28"/>
  <c r="A73" i="28"/>
  <c r="A74" i="28"/>
  <c r="A75" i="28"/>
  <c r="A76" i="28"/>
  <c r="A77" i="28"/>
  <c r="A78" i="28"/>
  <c r="A79" i="28"/>
  <c r="A80" i="28"/>
  <c r="A81" i="28"/>
  <c r="A82" i="28"/>
  <c r="A83" i="28"/>
  <c r="A84" i="28"/>
  <c r="A85" i="28"/>
  <c r="A86" i="28"/>
  <c r="A87" i="28"/>
  <c r="A88" i="28"/>
  <c r="A89" i="28"/>
  <c r="A90" i="28"/>
  <c r="A91" i="28"/>
  <c r="A92" i="28"/>
  <c r="A93" i="28"/>
  <c r="A94" i="28"/>
  <c r="A95" i="28"/>
  <c r="A96" i="28"/>
  <c r="A97" i="28"/>
  <c r="A98" i="28"/>
  <c r="A99" i="28"/>
  <c r="A100" i="28"/>
  <c r="A101" i="28"/>
  <c r="A102" i="28"/>
  <c r="A103" i="28"/>
  <c r="A104" i="28"/>
  <c r="A105" i="28"/>
  <c r="A106" i="28"/>
  <c r="A107" i="28"/>
  <c r="A108" i="28"/>
  <c r="A109" i="28"/>
  <c r="A110" i="28"/>
  <c r="A111" i="28"/>
  <c r="A112" i="28"/>
  <c r="A113" i="28"/>
  <c r="A114" i="28"/>
  <c r="A115" i="28"/>
  <c r="A116" i="28"/>
  <c r="A117" i="28"/>
  <c r="A118" i="28"/>
  <c r="A119" i="28"/>
  <c r="A120" i="28"/>
  <c r="A121" i="28"/>
  <c r="A122" i="28"/>
  <c r="A123" i="28"/>
  <c r="A124" i="28"/>
  <c r="A125" i="28"/>
  <c r="A126" i="28"/>
  <c r="A127" i="28"/>
  <c r="A128" i="28"/>
  <c r="A129" i="28"/>
  <c r="A130" i="28"/>
  <c r="A131" i="28"/>
  <c r="A132" i="28"/>
  <c r="A133" i="28"/>
  <c r="A134" i="28"/>
  <c r="A135" i="28"/>
  <c r="A136" i="28"/>
  <c r="A137" i="28"/>
  <c r="A138" i="28"/>
  <c r="A139" i="28"/>
  <c r="A140" i="28"/>
  <c r="A141" i="28"/>
  <c r="A142" i="28"/>
  <c r="A143" i="28"/>
  <c r="A144" i="28"/>
  <c r="A145" i="28"/>
  <c r="A146" i="28"/>
  <c r="A147" i="28"/>
  <c r="A148" i="28"/>
  <c r="A149" i="28"/>
  <c r="A150" i="28"/>
  <c r="A151" i="28"/>
  <c r="A152" i="28"/>
  <c r="A153" i="28"/>
  <c r="A154" i="28"/>
  <c r="A155" i="28"/>
  <c r="A156" i="28"/>
  <c r="A157" i="28"/>
  <c r="A158" i="28"/>
  <c r="A159" i="28"/>
  <c r="A160" i="28"/>
  <c r="A161" i="28"/>
  <c r="A162" i="28"/>
  <c r="A163" i="28"/>
  <c r="A164" i="28"/>
  <c r="A165" i="28"/>
  <c r="A166" i="28"/>
  <c r="A167" i="28"/>
  <c r="A168" i="28"/>
  <c r="A169" i="28"/>
  <c r="A170" i="28"/>
  <c r="A171" i="28"/>
  <c r="A172" i="28"/>
  <c r="A173" i="28"/>
  <c r="A174" i="28"/>
  <c r="A175" i="28"/>
  <c r="A176" i="28"/>
  <c r="A177" i="28"/>
  <c r="A178" i="28"/>
  <c r="A179" i="28"/>
  <c r="A180" i="28"/>
  <c r="A181" i="28"/>
  <c r="A182" i="28"/>
  <c r="A183" i="28"/>
  <c r="A184" i="28"/>
  <c r="A185" i="28"/>
  <c r="A186" i="28"/>
  <c r="A187" i="28"/>
  <c r="A188" i="28"/>
  <c r="A189" i="28"/>
  <c r="A190" i="28"/>
  <c r="A191" i="28"/>
  <c r="A192" i="28"/>
  <c r="A193" i="28"/>
  <c r="A194" i="28"/>
  <c r="A195" i="28"/>
  <c r="A196" i="28"/>
  <c r="A197" i="28"/>
  <c r="A198" i="28"/>
  <c r="A199" i="28"/>
  <c r="A200" i="28"/>
  <c r="A201" i="28"/>
  <c r="A202" i="28"/>
  <c r="A203" i="28"/>
  <c r="A204" i="28"/>
  <c r="A205" i="28"/>
  <c r="A206" i="28"/>
  <c r="A207" i="28"/>
  <c r="A208" i="28"/>
  <c r="A209" i="28"/>
  <c r="A210" i="28"/>
  <c r="A211" i="28"/>
  <c r="A212" i="28"/>
  <c r="A213" i="28"/>
  <c r="A214" i="28"/>
  <c r="A215" i="28"/>
  <c r="A216" i="28"/>
  <c r="A217" i="28"/>
  <c r="A218" i="28"/>
  <c r="A219" i="28"/>
  <c r="A220" i="28"/>
  <c r="A221" i="28"/>
  <c r="A222" i="28"/>
  <c r="A223" i="28"/>
  <c r="A224" i="28"/>
  <c r="A225" i="28"/>
  <c r="A226" i="28"/>
  <c r="A227" i="28"/>
  <c r="A228" i="28"/>
  <c r="A229" i="28"/>
  <c r="A230" i="28"/>
  <c r="A231" i="28"/>
  <c r="A232" i="28"/>
  <c r="A233" i="28"/>
  <c r="A234" i="28"/>
  <c r="A235" i="28"/>
  <c r="A236" i="28"/>
  <c r="A237" i="28"/>
  <c r="A238" i="28"/>
  <c r="A239" i="28"/>
  <c r="A240" i="28"/>
  <c r="A241" i="28"/>
  <c r="A242" i="28"/>
  <c r="A243" i="28"/>
  <c r="A244" i="28"/>
  <c r="A245" i="28"/>
  <c r="A246" i="28"/>
  <c r="A247" i="28"/>
  <c r="A248" i="28"/>
  <c r="A249" i="28"/>
  <c r="A250" i="28"/>
  <c r="A251" i="28"/>
  <c r="A252" i="28"/>
  <c r="A253" i="28"/>
  <c r="A254" i="28"/>
  <c r="A255" i="28"/>
  <c r="A256" i="28"/>
  <c r="A257" i="28"/>
  <c r="A258" i="28"/>
  <c r="A259" i="28"/>
  <c r="A260" i="28"/>
  <c r="A261" i="28"/>
  <c r="A262" i="28"/>
  <c r="A263" i="28"/>
  <c r="A264" i="28"/>
  <c r="A265" i="28"/>
  <c r="A266" i="28"/>
  <c r="A267" i="28"/>
  <c r="A268" i="28"/>
  <c r="A269" i="28"/>
  <c r="A270" i="28"/>
  <c r="A271" i="28"/>
  <c r="A272" i="28"/>
  <c r="A273" i="28"/>
  <c r="A274" i="28"/>
  <c r="A275" i="28"/>
  <c r="A276" i="28"/>
  <c r="A277" i="28"/>
  <c r="A278" i="28"/>
  <c r="A279" i="28"/>
  <c r="A280" i="28"/>
  <c r="A281" i="28"/>
  <c r="A282" i="28"/>
  <c r="A283" i="28"/>
  <c r="A284" i="28"/>
  <c r="A285" i="28"/>
  <c r="A286" i="28"/>
  <c r="A287" i="28"/>
  <c r="A288" i="28"/>
  <c r="A289" i="28"/>
  <c r="A290" i="28"/>
  <c r="A291" i="28"/>
  <c r="A292" i="28"/>
  <c r="A293" i="28"/>
  <c r="A294" i="28"/>
  <c r="A295" i="28"/>
  <c r="A296" i="28"/>
  <c r="A297" i="28"/>
  <c r="A298" i="28"/>
  <c r="A299" i="28"/>
  <c r="A300" i="28"/>
  <c r="A301" i="28"/>
  <c r="A302" i="28"/>
  <c r="A303" i="28"/>
  <c r="A304" i="28"/>
  <c r="A305" i="28"/>
  <c r="A306" i="28"/>
  <c r="A307" i="28"/>
  <c r="A308" i="28"/>
  <c r="A309" i="28"/>
  <c r="A310" i="28"/>
  <c r="A311" i="28"/>
  <c r="A312" i="28"/>
  <c r="A313" i="28"/>
  <c r="A314" i="28"/>
  <c r="A315" i="28"/>
  <c r="A316" i="28"/>
  <c r="A317" i="28"/>
  <c r="A318" i="28"/>
  <c r="A319" i="28"/>
  <c r="A320" i="28"/>
  <c r="A321" i="28"/>
  <c r="A322" i="28"/>
  <c r="A323" i="28"/>
  <c r="A324" i="28"/>
  <c r="A325" i="28"/>
  <c r="A326" i="28"/>
  <c r="A327" i="28"/>
  <c r="A328" i="28"/>
  <c r="A329" i="28"/>
  <c r="A330" i="28"/>
  <c r="A331" i="28"/>
  <c r="A332" i="28"/>
  <c r="A333" i="28"/>
  <c r="A334" i="28"/>
  <c r="A335" i="28"/>
  <c r="A336" i="28"/>
  <c r="A337" i="28"/>
  <c r="A338" i="28"/>
  <c r="A339" i="28"/>
  <c r="A340" i="28"/>
  <c r="A341" i="28"/>
  <c r="A342" i="28"/>
  <c r="A343" i="28"/>
  <c r="A344" i="28"/>
  <c r="A345" i="28"/>
  <c r="A346" i="28"/>
  <c r="A347" i="28"/>
  <c r="A348" i="28"/>
  <c r="A349" i="28"/>
  <c r="A350" i="28"/>
  <c r="A351" i="28"/>
  <c r="A352" i="28"/>
  <c r="A353" i="28"/>
  <c r="A354" i="28"/>
  <c r="A355" i="28"/>
  <c r="A356" i="28"/>
  <c r="A357" i="28"/>
  <c r="A358" i="28"/>
  <c r="A359" i="28"/>
  <c r="A360" i="28"/>
  <c r="A361" i="28"/>
  <c r="A362" i="28"/>
  <c r="A363" i="28"/>
  <c r="A364" i="28"/>
  <c r="A365" i="28"/>
  <c r="A366" i="28"/>
  <c r="A367" i="28"/>
  <c r="A368" i="28"/>
  <c r="A369" i="28"/>
  <c r="A370" i="28"/>
  <c r="A371" i="28"/>
  <c r="A372" i="28"/>
  <c r="A373" i="28"/>
  <c r="A374" i="28"/>
  <c r="A375" i="28"/>
  <c r="A376" i="28"/>
  <c r="A377" i="28"/>
  <c r="A378" i="28"/>
  <c r="A379" i="28"/>
  <c r="A380" i="28"/>
  <c r="A381" i="28"/>
  <c r="A382" i="28"/>
  <c r="A383" i="28"/>
  <c r="A384" i="28"/>
  <c r="A385" i="28"/>
  <c r="A386" i="28"/>
  <c r="A387" i="28"/>
  <c r="A388" i="28"/>
  <c r="A389" i="28"/>
  <c r="A390" i="28"/>
  <c r="A391" i="28"/>
  <c r="A392" i="28"/>
  <c r="A393" i="28"/>
  <c r="A394" i="28"/>
  <c r="A395" i="28"/>
  <c r="A396" i="28"/>
  <c r="A397" i="28"/>
  <c r="A398" i="28"/>
  <c r="A399" i="28"/>
  <c r="A400" i="28"/>
  <c r="A401" i="28"/>
  <c r="A402" i="28"/>
  <c r="A403" i="28"/>
  <c r="A404" i="28"/>
  <c r="A405" i="28"/>
  <c r="A406" i="28"/>
  <c r="A407" i="28"/>
  <c r="A408" i="28"/>
  <c r="A409" i="28"/>
  <c r="A410" i="28"/>
  <c r="A411" i="28"/>
  <c r="A412" i="28"/>
  <c r="A413" i="28"/>
  <c r="A414" i="28"/>
  <c r="A415" i="28"/>
  <c r="A416" i="28"/>
  <c r="A417" i="28"/>
  <c r="A418" i="28"/>
  <c r="A419" i="28"/>
  <c r="A420" i="28"/>
  <c r="A421" i="28"/>
  <c r="A422" i="28"/>
  <c r="A423" i="28"/>
  <c r="A424" i="28"/>
  <c r="A425" i="28"/>
  <c r="A426" i="28"/>
  <c r="A427" i="28"/>
  <c r="A428" i="28"/>
  <c r="A429" i="28"/>
  <c r="A430" i="28"/>
  <c r="A431" i="28"/>
  <c r="A432" i="28"/>
  <c r="A433" i="28"/>
  <c r="A434" i="28"/>
  <c r="A435" i="28"/>
  <c r="A436" i="28"/>
  <c r="A437" i="28"/>
  <c r="A438" i="28"/>
  <c r="A439" i="28"/>
  <c r="A440" i="28"/>
  <c r="A441" i="28"/>
  <c r="A442" i="28"/>
  <c r="A443" i="28"/>
  <c r="A444" i="28"/>
  <c r="A445" i="28"/>
  <c r="A446" i="28"/>
  <c r="A447" i="28"/>
  <c r="A448" i="28"/>
  <c r="A449" i="28"/>
  <c r="A450" i="28"/>
  <c r="A451" i="28"/>
  <c r="A452" i="28"/>
  <c r="A453" i="28"/>
  <c r="A454" i="28"/>
  <c r="A455" i="28"/>
  <c r="A456" i="28"/>
  <c r="A457" i="28"/>
  <c r="A458" i="28"/>
  <c r="A459" i="28"/>
  <c r="A460" i="28"/>
  <c r="A461" i="28"/>
  <c r="A462" i="28"/>
  <c r="A463" i="28"/>
  <c r="A464" i="28"/>
  <c r="A465" i="28"/>
  <c r="A466" i="28"/>
  <c r="A467" i="28"/>
  <c r="A468" i="28"/>
  <c r="A469" i="28"/>
  <c r="A470" i="28"/>
  <c r="A471" i="28"/>
  <c r="A472" i="28"/>
  <c r="A473" i="28"/>
  <c r="A474" i="28"/>
  <c r="A475" i="28"/>
  <c r="A476" i="28"/>
  <c r="A477" i="28"/>
  <c r="A478" i="28"/>
  <c r="A479" i="28"/>
  <c r="A480" i="28"/>
  <c r="A481" i="28"/>
  <c r="A482" i="28"/>
  <c r="A483" i="28"/>
  <c r="A484" i="28"/>
  <c r="A485" i="28"/>
  <c r="A486" i="28"/>
  <c r="A487" i="28"/>
  <c r="A488" i="28"/>
  <c r="A489" i="28"/>
  <c r="A490" i="28"/>
  <c r="A491" i="28"/>
  <c r="A492" i="28"/>
  <c r="A493" i="28"/>
  <c r="A494" i="28"/>
  <c r="A495" i="28"/>
  <c r="A496" i="28"/>
  <c r="A497" i="28"/>
  <c r="A498" i="28"/>
  <c r="A499" i="28"/>
  <c r="A500" i="28"/>
  <c r="A501" i="28"/>
  <c r="A502" i="28"/>
  <c r="A503" i="28"/>
  <c r="A504" i="28"/>
  <c r="A505" i="28"/>
  <c r="A506" i="28"/>
  <c r="A507" i="28"/>
  <c r="A508" i="28"/>
  <c r="A509" i="28"/>
  <c r="A510" i="28"/>
  <c r="A511" i="28"/>
  <c r="A512" i="28"/>
  <c r="A513" i="28"/>
  <c r="A514" i="28"/>
  <c r="A515" i="28"/>
  <c r="A516" i="28"/>
  <c r="A517" i="28"/>
  <c r="A518" i="28"/>
  <c r="A519" i="28"/>
  <c r="A520" i="28"/>
  <c r="A521" i="28"/>
  <c r="A522" i="28"/>
  <c r="A523" i="28"/>
  <c r="A524" i="28"/>
  <c r="A525" i="28"/>
  <c r="A526" i="28"/>
  <c r="A527" i="28"/>
  <c r="A528" i="28"/>
  <c r="A529" i="28"/>
  <c r="A530" i="28"/>
  <c r="A531" i="28"/>
  <c r="A532" i="28"/>
  <c r="A533" i="28"/>
  <c r="A534" i="28"/>
  <c r="A535" i="28"/>
  <c r="A536" i="28"/>
  <c r="A537" i="28"/>
  <c r="A538" i="28"/>
  <c r="A539" i="28"/>
  <c r="A540" i="28"/>
  <c r="A541" i="28"/>
  <c r="A542" i="28"/>
  <c r="A543" i="28"/>
  <c r="A544" i="28"/>
  <c r="A545" i="28"/>
  <c r="A546" i="28"/>
  <c r="A547" i="28"/>
  <c r="A548" i="28"/>
  <c r="A549" i="28"/>
  <c r="A550" i="28"/>
  <c r="A551" i="28"/>
  <c r="A552" i="28"/>
  <c r="A553" i="28"/>
  <c r="A554" i="28"/>
  <c r="A555" i="28"/>
  <c r="A556" i="28"/>
  <c r="A557" i="28"/>
  <c r="A558" i="28"/>
  <c r="A559" i="28"/>
  <c r="A560" i="28"/>
  <c r="A561" i="28"/>
  <c r="A562" i="28"/>
  <c r="A563" i="28"/>
  <c r="A564" i="28"/>
  <c r="A565" i="28"/>
  <c r="A566" i="28"/>
  <c r="A567" i="28"/>
  <c r="A568" i="28"/>
  <c r="A569" i="28"/>
  <c r="A570" i="28"/>
  <c r="A571" i="28"/>
  <c r="A572" i="28"/>
  <c r="A573" i="28"/>
  <c r="A574" i="28"/>
  <c r="A575" i="28"/>
  <c r="A576" i="28"/>
  <c r="A577" i="28"/>
  <c r="A578" i="28"/>
  <c r="A579" i="28"/>
  <c r="A580" i="28"/>
  <c r="A581" i="28"/>
  <c r="A582" i="28"/>
  <c r="A583" i="28"/>
  <c r="A584" i="28"/>
  <c r="A585" i="28"/>
  <c r="A586" i="28"/>
  <c r="A587" i="28"/>
  <c r="A588" i="28"/>
  <c r="A589" i="28"/>
  <c r="A590" i="28"/>
  <c r="A591" i="28"/>
  <c r="A592" i="28"/>
  <c r="A593" i="28"/>
  <c r="A594" i="28"/>
  <c r="A595" i="28"/>
  <c r="A596" i="28"/>
  <c r="A597" i="28"/>
  <c r="A598" i="28"/>
  <c r="A599" i="28"/>
  <c r="A600" i="28"/>
  <c r="A601" i="28"/>
  <c r="A602" i="28"/>
  <c r="A603" i="28"/>
  <c r="A604" i="28"/>
  <c r="A605" i="28"/>
  <c r="A606" i="28"/>
  <c r="A607" i="28"/>
  <c r="A608" i="28"/>
  <c r="A609" i="28"/>
  <c r="A610" i="28"/>
  <c r="A611" i="28"/>
  <c r="A612" i="28"/>
  <c r="A613" i="28"/>
  <c r="A614" i="28"/>
  <c r="A615" i="28"/>
  <c r="A616" i="28"/>
  <c r="A617" i="28"/>
  <c r="A618" i="28"/>
  <c r="A619" i="28"/>
  <c r="A620" i="28"/>
  <c r="A621" i="28"/>
  <c r="A622" i="28"/>
  <c r="A623" i="28"/>
  <c r="A624" i="28"/>
  <c r="A625" i="28"/>
  <c r="A626" i="28"/>
  <c r="A627" i="28"/>
  <c r="A628" i="28"/>
  <c r="A629" i="28"/>
  <c r="A630" i="28"/>
  <c r="A631" i="28"/>
  <c r="A632" i="28"/>
  <c r="A633" i="28"/>
  <c r="A634" i="28"/>
  <c r="A635" i="28"/>
  <c r="A636" i="28"/>
  <c r="A637" i="28"/>
  <c r="A638" i="28"/>
  <c r="A639" i="28"/>
  <c r="A640" i="28"/>
  <c r="A641" i="28"/>
  <c r="A642" i="28"/>
  <c r="A643" i="28"/>
  <c r="A644" i="28"/>
  <c r="A645" i="28"/>
  <c r="A646" i="28"/>
  <c r="A647" i="28"/>
  <c r="A648" i="28"/>
  <c r="A649" i="28"/>
  <c r="A650" i="28"/>
  <c r="A651" i="28"/>
  <c r="A652" i="28"/>
  <c r="A653" i="28"/>
  <c r="A654" i="28"/>
  <c r="A655" i="28"/>
  <c r="A656" i="28"/>
  <c r="A657" i="28"/>
  <c r="A658" i="28"/>
  <c r="A659" i="28"/>
  <c r="A660" i="28"/>
  <c r="A661" i="28"/>
  <c r="A662" i="28"/>
  <c r="A663" i="28"/>
  <c r="A664" i="28"/>
  <c r="A665" i="28"/>
  <c r="A666" i="28"/>
  <c r="A667" i="28"/>
  <c r="A668" i="28"/>
  <c r="A669" i="28"/>
  <c r="A670" i="28"/>
  <c r="A671" i="28"/>
  <c r="A672" i="28"/>
  <c r="A673" i="28"/>
  <c r="A674" i="28"/>
  <c r="A675" i="28"/>
  <c r="A676" i="28"/>
  <c r="A677" i="28"/>
  <c r="A678" i="28"/>
  <c r="A679" i="28"/>
  <c r="A680" i="28"/>
  <c r="A681" i="28"/>
  <c r="A682" i="28"/>
  <c r="A683" i="28"/>
  <c r="A684" i="28"/>
  <c r="A685" i="28"/>
  <c r="A686" i="28"/>
  <c r="A687" i="28"/>
  <c r="A688" i="28"/>
  <c r="A689" i="28"/>
  <c r="A690" i="28"/>
  <c r="A691" i="28"/>
  <c r="A692" i="28"/>
  <c r="A693" i="28"/>
  <c r="A694" i="28"/>
  <c r="A695" i="28"/>
  <c r="A696" i="28"/>
  <c r="A697" i="28"/>
  <c r="A698" i="28"/>
  <c r="A699" i="28"/>
  <c r="A700" i="28"/>
  <c r="A701" i="28"/>
  <c r="A702" i="28"/>
  <c r="A703" i="28"/>
  <c r="A704" i="28"/>
  <c r="A705" i="28"/>
  <c r="A706" i="28"/>
  <c r="A707" i="28"/>
  <c r="A708" i="28"/>
  <c r="A709" i="28"/>
  <c r="A710" i="28"/>
  <c r="A711" i="28"/>
  <c r="A712" i="28"/>
  <c r="A713" i="28"/>
  <c r="A714" i="28"/>
  <c r="A715" i="28"/>
  <c r="A716" i="28"/>
  <c r="A717" i="28"/>
  <c r="A718" i="28"/>
  <c r="A719" i="28"/>
  <c r="A720" i="28"/>
  <c r="A721" i="28"/>
  <c r="A722" i="28"/>
  <c r="A723" i="28"/>
  <c r="A724" i="28"/>
  <c r="A725" i="28"/>
  <c r="A726" i="28"/>
  <c r="A727" i="28"/>
  <c r="A728" i="28"/>
  <c r="A729" i="28"/>
  <c r="A730" i="28"/>
  <c r="A731" i="28"/>
  <c r="A732" i="28"/>
  <c r="A733" i="28"/>
  <c r="A734" i="28"/>
  <c r="A735" i="28"/>
  <c r="A736" i="28"/>
  <c r="A737" i="28"/>
  <c r="A738" i="28"/>
  <c r="A739" i="28"/>
  <c r="A740" i="28"/>
  <c r="A741" i="28"/>
  <c r="A742" i="28"/>
  <c r="A743" i="28"/>
  <c r="A744" i="28"/>
  <c r="A745" i="28"/>
  <c r="A746" i="28"/>
  <c r="A747" i="28"/>
  <c r="A748" i="28"/>
  <c r="A749" i="28"/>
  <c r="A750" i="28"/>
  <c r="A751" i="28"/>
  <c r="A752" i="28"/>
  <c r="A753" i="28"/>
  <c r="A754" i="28"/>
  <c r="A755" i="28"/>
  <c r="A756" i="28"/>
  <c r="A757" i="28"/>
  <c r="A758" i="28"/>
  <c r="A759" i="28"/>
  <c r="A760" i="28"/>
  <c r="A761" i="28"/>
  <c r="A762" i="28"/>
  <c r="A763" i="28"/>
  <c r="A764" i="28"/>
  <c r="A765" i="28"/>
  <c r="A766" i="28"/>
  <c r="A767" i="28"/>
  <c r="A768" i="28"/>
  <c r="A769" i="28"/>
  <c r="A770" i="28"/>
  <c r="A771" i="28"/>
  <c r="A772" i="28"/>
  <c r="A773" i="28"/>
  <c r="A774" i="28"/>
  <c r="A775" i="28"/>
  <c r="A776" i="28"/>
  <c r="A777" i="28"/>
  <c r="A778" i="28"/>
  <c r="A779" i="28"/>
  <c r="A780" i="28"/>
  <c r="A781" i="28"/>
  <c r="A782" i="28"/>
  <c r="A783" i="28"/>
  <c r="A784" i="28"/>
  <c r="A785" i="28"/>
  <c r="A786" i="28"/>
  <c r="A787" i="28"/>
  <c r="A788" i="28"/>
  <c r="A789" i="28"/>
  <c r="A790" i="28"/>
  <c r="A791" i="28"/>
  <c r="A792" i="28"/>
  <c r="A793" i="28"/>
  <c r="A794" i="28"/>
  <c r="A795" i="28"/>
  <c r="A796" i="28"/>
  <c r="A797" i="28"/>
  <c r="A798" i="28"/>
  <c r="A799" i="28"/>
  <c r="A800" i="28"/>
  <c r="A801" i="28"/>
  <c r="A802" i="28"/>
  <c r="A803" i="28"/>
  <c r="A804" i="28"/>
  <c r="A805" i="28"/>
  <c r="A806" i="28"/>
  <c r="A807" i="28"/>
  <c r="A808" i="28"/>
  <c r="A809" i="28"/>
  <c r="A810" i="28"/>
  <c r="A811" i="28"/>
  <c r="A812" i="28"/>
  <c r="A813" i="28"/>
  <c r="A814" i="28"/>
  <c r="A815" i="28"/>
  <c r="A816" i="28"/>
  <c r="A817" i="28"/>
  <c r="A818" i="28"/>
  <c r="A819" i="28"/>
  <c r="A820" i="28"/>
  <c r="A821" i="28"/>
  <c r="A822" i="28"/>
  <c r="A823" i="28"/>
  <c r="A824" i="28"/>
  <c r="A825" i="28"/>
  <c r="A826" i="28"/>
  <c r="A827" i="28"/>
  <c r="A828" i="28"/>
  <c r="A829" i="28"/>
  <c r="A830" i="28"/>
  <c r="A831" i="28"/>
  <c r="A832" i="28"/>
  <c r="A833" i="28"/>
  <c r="A834" i="28"/>
  <c r="A835" i="28"/>
  <c r="A836" i="28"/>
  <c r="A837" i="28"/>
  <c r="A838" i="28"/>
  <c r="A839" i="28"/>
  <c r="A840" i="28"/>
  <c r="A841" i="28"/>
  <c r="A842" i="28"/>
  <c r="A843" i="28"/>
  <c r="A844" i="28"/>
  <c r="A845" i="28"/>
  <c r="A846" i="28"/>
  <c r="A2" i="28"/>
  <c r="B2" i="28"/>
  <c r="B3" i="28"/>
  <c r="B4" i="28"/>
  <c r="B5" i="28"/>
  <c r="B6" i="28"/>
  <c r="B7" i="28"/>
  <c r="B8" i="28"/>
  <c r="B9" i="28"/>
  <c r="B10" i="28"/>
  <c r="B11" i="28"/>
  <c r="B12" i="28"/>
  <c r="B13" i="28"/>
  <c r="B14" i="28"/>
  <c r="B15" i="28"/>
  <c r="B16" i="28"/>
  <c r="B17" i="28"/>
  <c r="B18" i="28"/>
  <c r="B19" i="28"/>
  <c r="B20" i="28"/>
  <c r="B21" i="28"/>
  <c r="B22" i="28"/>
  <c r="B23" i="28"/>
  <c r="B24" i="28"/>
  <c r="B25" i="28"/>
  <c r="B26" i="28"/>
  <c r="B27" i="28"/>
  <c r="B28" i="28"/>
  <c r="B29" i="28"/>
  <c r="B30" i="28"/>
  <c r="B31" i="28"/>
  <c r="B32" i="28"/>
  <c r="B33" i="28"/>
  <c r="B34" i="28"/>
  <c r="B35" i="28"/>
  <c r="B36" i="28"/>
  <c r="B37" i="28"/>
  <c r="B38" i="28"/>
  <c r="B39" i="28"/>
  <c r="B40" i="28"/>
  <c r="B41" i="28"/>
  <c r="B42" i="28"/>
  <c r="B43" i="28"/>
  <c r="B44" i="28"/>
  <c r="B45" i="28"/>
  <c r="B46" i="28"/>
  <c r="B47" i="28"/>
  <c r="B48" i="28"/>
  <c r="B49" i="28"/>
  <c r="B50" i="28"/>
  <c r="B51" i="28"/>
  <c r="B52" i="28"/>
  <c r="B53" i="28"/>
  <c r="B54" i="28"/>
  <c r="B55" i="28"/>
  <c r="B56" i="28"/>
  <c r="B57" i="28"/>
  <c r="B58" i="28"/>
  <c r="B59" i="28"/>
  <c r="B60" i="28"/>
  <c r="B61" i="28"/>
  <c r="B62" i="28"/>
  <c r="B63" i="28"/>
  <c r="B64" i="28"/>
  <c r="B65" i="28"/>
  <c r="B66" i="28"/>
  <c r="B67" i="28"/>
  <c r="B68" i="28"/>
  <c r="B69" i="28"/>
  <c r="B70" i="28"/>
  <c r="B71" i="28"/>
  <c r="B72" i="28"/>
  <c r="B73" i="28"/>
  <c r="B74" i="28"/>
  <c r="B75" i="28"/>
  <c r="B76" i="28"/>
  <c r="B77" i="28"/>
  <c r="B78" i="28"/>
  <c r="B79" i="28"/>
  <c r="B80" i="28"/>
  <c r="B81" i="28"/>
  <c r="B82" i="28"/>
  <c r="B83" i="28"/>
  <c r="B84" i="28"/>
  <c r="B85" i="28"/>
  <c r="B86" i="28"/>
  <c r="B87" i="28"/>
  <c r="B88" i="28"/>
  <c r="B89" i="28"/>
  <c r="B90" i="28"/>
  <c r="B91" i="28"/>
  <c r="B92" i="28"/>
  <c r="B93" i="28"/>
  <c r="B94" i="28"/>
  <c r="B95" i="28"/>
  <c r="B96" i="28"/>
  <c r="B97" i="28"/>
  <c r="B98" i="28"/>
  <c r="B99" i="28"/>
  <c r="B100" i="28"/>
  <c r="B101" i="28"/>
  <c r="B102" i="28"/>
  <c r="B103" i="28"/>
  <c r="B104" i="28"/>
  <c r="B105" i="28"/>
  <c r="B106" i="28"/>
  <c r="B107" i="28"/>
  <c r="B108" i="28"/>
  <c r="B109" i="28"/>
  <c r="B110" i="28"/>
  <c r="B111" i="28"/>
  <c r="B112" i="28"/>
  <c r="B113" i="28"/>
  <c r="B114" i="28"/>
  <c r="B115" i="28"/>
  <c r="B116" i="28"/>
  <c r="B117" i="28"/>
  <c r="B118" i="28"/>
  <c r="B119" i="28"/>
  <c r="B120" i="28"/>
  <c r="B121" i="28"/>
  <c r="B122" i="28"/>
  <c r="B123" i="28"/>
  <c r="B124" i="28"/>
  <c r="B125" i="28"/>
  <c r="B126" i="28"/>
  <c r="B127" i="28"/>
  <c r="B128" i="28"/>
  <c r="B129" i="28"/>
  <c r="B130" i="28"/>
  <c r="B131" i="28"/>
  <c r="B132" i="28"/>
  <c r="B133" i="28"/>
  <c r="B134" i="28"/>
  <c r="B135" i="28"/>
  <c r="B136" i="28"/>
  <c r="B137" i="28"/>
  <c r="B138" i="28"/>
  <c r="B139" i="28"/>
  <c r="B140" i="28"/>
  <c r="B141" i="28"/>
  <c r="B142" i="28"/>
  <c r="B143" i="28"/>
  <c r="B144" i="28"/>
  <c r="B145" i="28"/>
  <c r="B146" i="28"/>
  <c r="B147" i="28"/>
  <c r="B148" i="28"/>
  <c r="B149" i="28"/>
  <c r="B150" i="28"/>
  <c r="B151" i="28"/>
  <c r="B152" i="28"/>
  <c r="B153" i="28"/>
  <c r="B154" i="28"/>
  <c r="B155" i="28"/>
  <c r="B156" i="28"/>
  <c r="B157" i="28"/>
  <c r="B158" i="28"/>
  <c r="B159" i="28"/>
  <c r="B160" i="28"/>
  <c r="B161" i="28"/>
  <c r="B162" i="28"/>
  <c r="B163" i="28"/>
  <c r="B164" i="28"/>
  <c r="B165" i="28"/>
  <c r="B166" i="28"/>
  <c r="B167" i="28"/>
  <c r="B168" i="28"/>
  <c r="B169" i="28"/>
  <c r="B170" i="28"/>
  <c r="B171" i="28"/>
  <c r="B172" i="28"/>
  <c r="B173" i="28"/>
  <c r="B174" i="28"/>
  <c r="B175" i="28"/>
  <c r="B176" i="28"/>
  <c r="B177" i="28"/>
  <c r="B178" i="28"/>
  <c r="B179" i="28"/>
  <c r="B180" i="28"/>
  <c r="B181" i="28"/>
  <c r="B182" i="28"/>
  <c r="B183" i="28"/>
  <c r="B184" i="28"/>
  <c r="B185" i="28"/>
  <c r="B186" i="28"/>
  <c r="B187" i="28"/>
  <c r="B188" i="28"/>
  <c r="B189" i="28"/>
  <c r="B190" i="28"/>
  <c r="B191" i="28"/>
  <c r="B192" i="28"/>
  <c r="B193" i="28"/>
  <c r="B194" i="28"/>
  <c r="B195" i="28"/>
  <c r="B196" i="28"/>
  <c r="B197" i="28"/>
  <c r="B198" i="28"/>
  <c r="B199" i="28"/>
  <c r="B200" i="28"/>
  <c r="B201" i="28"/>
  <c r="B202" i="28"/>
  <c r="B203" i="28"/>
  <c r="B204" i="28"/>
  <c r="B205" i="28"/>
  <c r="B206" i="28"/>
  <c r="B207" i="28"/>
  <c r="B208" i="28"/>
  <c r="B209" i="28"/>
  <c r="B210" i="28"/>
  <c r="B211" i="28"/>
  <c r="B212" i="28"/>
  <c r="B213" i="28"/>
  <c r="B214" i="28"/>
  <c r="B215" i="28"/>
  <c r="B216" i="28"/>
  <c r="B217" i="28"/>
  <c r="B218" i="28"/>
  <c r="B219" i="28"/>
  <c r="B220" i="28"/>
  <c r="B221" i="28"/>
  <c r="B222" i="28"/>
  <c r="B223" i="28"/>
  <c r="B224" i="28"/>
  <c r="B225" i="28"/>
  <c r="B226" i="28"/>
  <c r="B227" i="28"/>
  <c r="B228" i="28"/>
  <c r="B229" i="28"/>
  <c r="B230" i="28"/>
  <c r="B231" i="28"/>
  <c r="B232" i="28"/>
  <c r="B233" i="28"/>
  <c r="B234" i="28"/>
  <c r="B235" i="28"/>
  <c r="B236" i="28"/>
  <c r="B237" i="28"/>
  <c r="B238" i="28"/>
  <c r="B239" i="28"/>
  <c r="B240" i="28"/>
  <c r="B241" i="28"/>
  <c r="B242" i="28"/>
  <c r="B243" i="28"/>
  <c r="B244" i="28"/>
  <c r="B245" i="28"/>
  <c r="B246" i="28"/>
  <c r="B247" i="28"/>
  <c r="B248" i="28"/>
  <c r="B249" i="28"/>
  <c r="B250" i="28"/>
  <c r="B251" i="28"/>
  <c r="B252" i="28"/>
  <c r="B253" i="28"/>
  <c r="B254" i="28"/>
  <c r="B255" i="28"/>
  <c r="B256" i="28"/>
  <c r="B257" i="28"/>
  <c r="B258" i="28"/>
  <c r="B259" i="28"/>
  <c r="B260" i="28"/>
  <c r="B261" i="28"/>
  <c r="B262" i="28"/>
  <c r="B263" i="28"/>
  <c r="B264" i="28"/>
  <c r="B265" i="28"/>
  <c r="B266" i="28"/>
  <c r="B267" i="28"/>
  <c r="B268" i="28"/>
  <c r="B269" i="28"/>
  <c r="B270" i="28"/>
  <c r="B271" i="28"/>
  <c r="B272" i="28"/>
  <c r="B273" i="28"/>
  <c r="B274" i="28"/>
  <c r="B275" i="28"/>
  <c r="B276" i="28"/>
  <c r="B277" i="28"/>
  <c r="B278" i="28"/>
  <c r="B279" i="28"/>
  <c r="B280" i="28"/>
  <c r="B281" i="28"/>
  <c r="B282" i="28"/>
  <c r="B283" i="28"/>
  <c r="B284" i="28"/>
  <c r="B285" i="28"/>
  <c r="B286" i="28"/>
  <c r="B287" i="28"/>
  <c r="B288" i="28"/>
  <c r="B289" i="28"/>
  <c r="B290" i="28"/>
  <c r="B291" i="28"/>
  <c r="B292" i="28"/>
  <c r="B293" i="28"/>
  <c r="B294" i="28"/>
  <c r="B295" i="28"/>
  <c r="B296" i="28"/>
  <c r="B297" i="28"/>
  <c r="B298" i="28"/>
  <c r="B299" i="28"/>
  <c r="B300" i="28"/>
  <c r="B301" i="28"/>
  <c r="B302" i="28"/>
  <c r="B303" i="28"/>
  <c r="B304" i="28"/>
  <c r="B305" i="28"/>
  <c r="B306" i="28"/>
  <c r="B307" i="28"/>
  <c r="B308" i="28"/>
  <c r="B309" i="28"/>
  <c r="B310" i="28"/>
  <c r="B311" i="28"/>
  <c r="B312" i="28"/>
  <c r="B313" i="28"/>
  <c r="B314" i="28"/>
  <c r="B315" i="28"/>
  <c r="B316" i="28"/>
  <c r="B317" i="28"/>
  <c r="B318" i="28"/>
  <c r="B319" i="28"/>
  <c r="B320" i="28"/>
  <c r="B321" i="28"/>
  <c r="B322" i="28"/>
  <c r="B323" i="28"/>
  <c r="B324" i="28"/>
  <c r="B325" i="28"/>
  <c r="B326" i="28"/>
  <c r="B327" i="28"/>
  <c r="B328" i="28"/>
  <c r="B329" i="28"/>
  <c r="B330" i="28"/>
  <c r="B331" i="28"/>
  <c r="B332" i="28"/>
  <c r="B333" i="28"/>
  <c r="B334" i="28"/>
  <c r="B335" i="28"/>
  <c r="B336" i="28"/>
  <c r="B337" i="28"/>
  <c r="B338" i="28"/>
  <c r="B339" i="28"/>
  <c r="B340" i="28"/>
  <c r="B341" i="28"/>
  <c r="B342" i="28"/>
  <c r="B343" i="28"/>
  <c r="B344" i="28"/>
  <c r="B345" i="28"/>
  <c r="B346" i="28"/>
  <c r="B347" i="28"/>
  <c r="B348" i="28"/>
  <c r="B349" i="28"/>
  <c r="B350" i="28"/>
  <c r="B351" i="28"/>
  <c r="B352" i="28"/>
  <c r="B353" i="28"/>
  <c r="B354" i="28"/>
  <c r="B355" i="28"/>
  <c r="B356" i="28"/>
  <c r="B357" i="28"/>
  <c r="B358" i="28"/>
  <c r="B359" i="28"/>
  <c r="B360" i="28"/>
  <c r="B361" i="28"/>
  <c r="B362" i="28"/>
  <c r="B363" i="28"/>
  <c r="B364" i="28"/>
  <c r="B365" i="28"/>
  <c r="B366" i="28"/>
  <c r="B367" i="28"/>
  <c r="B368" i="28"/>
  <c r="B369" i="28"/>
  <c r="B370" i="28"/>
  <c r="B371" i="28"/>
  <c r="B372" i="28"/>
  <c r="B373" i="28"/>
  <c r="B374" i="28"/>
  <c r="B375" i="28"/>
  <c r="B376" i="28"/>
  <c r="B377" i="28"/>
  <c r="B378" i="28"/>
  <c r="B379" i="28"/>
  <c r="B380" i="28"/>
  <c r="B381" i="28"/>
  <c r="B382" i="28"/>
  <c r="B383" i="28"/>
  <c r="B384" i="28"/>
  <c r="B385" i="28"/>
  <c r="B386" i="28"/>
  <c r="B387" i="28"/>
  <c r="B388" i="28"/>
  <c r="B389" i="28"/>
  <c r="B390" i="28"/>
  <c r="B391" i="28"/>
  <c r="B392" i="28"/>
  <c r="B393" i="28"/>
  <c r="B394" i="28"/>
  <c r="B395" i="28"/>
  <c r="B396" i="28"/>
  <c r="B397" i="28"/>
  <c r="B398" i="28"/>
  <c r="B399" i="28"/>
  <c r="B400" i="28"/>
  <c r="B401" i="28"/>
  <c r="B402" i="28"/>
  <c r="B403" i="28"/>
  <c r="B404" i="28"/>
  <c r="B405" i="28"/>
  <c r="B406" i="28"/>
  <c r="B407" i="28"/>
  <c r="B408" i="28"/>
  <c r="B409" i="28"/>
  <c r="B410" i="28"/>
  <c r="B411" i="28"/>
  <c r="B412" i="28"/>
  <c r="B413" i="28"/>
  <c r="B414" i="28"/>
  <c r="B415" i="28"/>
  <c r="B416" i="28"/>
  <c r="B417" i="28"/>
  <c r="B418" i="28"/>
  <c r="B419" i="28"/>
  <c r="B420" i="28"/>
  <c r="B421" i="28"/>
  <c r="B422" i="28"/>
  <c r="B423" i="28"/>
  <c r="B424" i="28"/>
  <c r="B425" i="28"/>
  <c r="B426" i="28"/>
  <c r="B427" i="28"/>
  <c r="B428" i="28"/>
  <c r="B429" i="28"/>
  <c r="B430" i="28"/>
  <c r="B431" i="28"/>
  <c r="B432" i="28"/>
  <c r="B433" i="28"/>
  <c r="B434" i="28"/>
  <c r="B435" i="28"/>
  <c r="B436" i="28"/>
  <c r="B437" i="28"/>
  <c r="B438" i="28"/>
  <c r="B439" i="28"/>
  <c r="B440" i="28"/>
  <c r="B441" i="28"/>
  <c r="B442" i="28"/>
  <c r="B443" i="28"/>
  <c r="B444" i="28"/>
  <c r="B445" i="28"/>
  <c r="B446" i="28"/>
  <c r="B447" i="28"/>
  <c r="B448" i="28"/>
  <c r="B449" i="28"/>
  <c r="B450" i="28"/>
  <c r="B451" i="28"/>
  <c r="B452" i="28"/>
  <c r="B453" i="28"/>
  <c r="B454" i="28"/>
  <c r="B455" i="28"/>
  <c r="B456" i="28"/>
  <c r="B457" i="28"/>
  <c r="B458" i="28"/>
  <c r="B459" i="28"/>
  <c r="B460" i="28"/>
  <c r="B461" i="28"/>
  <c r="B462" i="28"/>
  <c r="B463" i="28"/>
  <c r="B464" i="28"/>
  <c r="B465" i="28"/>
  <c r="B466" i="28"/>
  <c r="B467" i="28"/>
  <c r="B468" i="28"/>
  <c r="B469" i="28"/>
  <c r="B470" i="28"/>
  <c r="B471" i="28"/>
  <c r="B472" i="28"/>
  <c r="B473" i="28"/>
  <c r="B474" i="28"/>
  <c r="B475" i="28"/>
  <c r="B476" i="28"/>
  <c r="B477" i="28"/>
  <c r="B478" i="28"/>
  <c r="B479" i="28"/>
  <c r="B480" i="28"/>
  <c r="B481" i="28"/>
  <c r="B482" i="28"/>
  <c r="B483" i="28"/>
  <c r="B484" i="28"/>
  <c r="B485" i="28"/>
  <c r="B486" i="28"/>
  <c r="B487" i="28"/>
  <c r="B488" i="28"/>
  <c r="B489" i="28"/>
  <c r="B490" i="28"/>
  <c r="B491" i="28"/>
  <c r="B492" i="28"/>
  <c r="B493" i="28"/>
  <c r="B494" i="28"/>
  <c r="B495" i="28"/>
  <c r="B496" i="28"/>
  <c r="B497" i="28"/>
  <c r="B498" i="28"/>
  <c r="B499" i="28"/>
  <c r="B500" i="28"/>
  <c r="B501" i="28"/>
  <c r="B502" i="28"/>
  <c r="B503" i="28"/>
  <c r="B504" i="28"/>
  <c r="B505" i="28"/>
  <c r="B506" i="28"/>
  <c r="B507" i="28"/>
  <c r="B508" i="28"/>
  <c r="B509" i="28"/>
  <c r="B510" i="28"/>
  <c r="B511" i="28"/>
  <c r="B512" i="28"/>
  <c r="B513" i="28"/>
  <c r="B514" i="28"/>
  <c r="B515" i="28"/>
  <c r="B516" i="28"/>
  <c r="B517" i="28"/>
  <c r="B518" i="28"/>
  <c r="B519" i="28"/>
  <c r="B520" i="28"/>
  <c r="B521" i="28"/>
  <c r="B522" i="28"/>
  <c r="B523" i="28"/>
  <c r="B524" i="28"/>
  <c r="B525" i="28"/>
  <c r="B526" i="28"/>
  <c r="B527" i="28"/>
  <c r="B528" i="28"/>
  <c r="B529" i="28"/>
  <c r="B530" i="28"/>
  <c r="B531" i="28"/>
  <c r="B532" i="28"/>
  <c r="B533" i="28"/>
  <c r="B534" i="28"/>
  <c r="B535" i="28"/>
  <c r="B536" i="28"/>
  <c r="B537" i="28"/>
  <c r="B538" i="28"/>
  <c r="B539" i="28"/>
  <c r="B540" i="28"/>
  <c r="B541" i="28"/>
  <c r="B542" i="28"/>
  <c r="B543" i="28"/>
  <c r="B544" i="28"/>
  <c r="B545" i="28"/>
  <c r="B546" i="28"/>
  <c r="B547" i="28"/>
  <c r="B548" i="28"/>
  <c r="B549" i="28"/>
  <c r="B550" i="28"/>
  <c r="B551" i="28"/>
  <c r="B552" i="28"/>
  <c r="B553" i="28"/>
  <c r="B554" i="28"/>
  <c r="B555" i="28"/>
  <c r="B556" i="28"/>
  <c r="B557" i="28"/>
  <c r="B558" i="28"/>
  <c r="B559" i="28"/>
  <c r="B560" i="28"/>
  <c r="B561" i="28"/>
  <c r="B562" i="28"/>
  <c r="B563" i="28"/>
  <c r="B564" i="28"/>
  <c r="B565" i="28"/>
  <c r="B566" i="28"/>
  <c r="B567" i="28"/>
  <c r="B568" i="28"/>
  <c r="B569" i="28"/>
  <c r="B570" i="28"/>
  <c r="B571" i="28"/>
  <c r="B572" i="28"/>
  <c r="B573" i="28"/>
  <c r="B574" i="28"/>
  <c r="B575" i="28"/>
  <c r="B576" i="28"/>
  <c r="B577" i="28"/>
  <c r="B578" i="28"/>
  <c r="B579" i="28"/>
  <c r="B580" i="28"/>
  <c r="B581" i="28"/>
  <c r="B582" i="28"/>
  <c r="B583" i="28"/>
  <c r="B584" i="28"/>
  <c r="B585" i="28"/>
  <c r="B586" i="28"/>
  <c r="B587" i="28"/>
  <c r="B588" i="28"/>
  <c r="B589" i="28"/>
  <c r="B590" i="28"/>
  <c r="B591" i="28"/>
  <c r="B592" i="28"/>
  <c r="B593" i="28"/>
  <c r="B594" i="28"/>
  <c r="B595" i="28"/>
  <c r="B596" i="28"/>
  <c r="B597" i="28"/>
  <c r="B598" i="28"/>
  <c r="B599" i="28"/>
  <c r="B600" i="28"/>
  <c r="B601" i="28"/>
  <c r="B602" i="28"/>
  <c r="B603" i="28"/>
  <c r="B604" i="28"/>
  <c r="B605" i="28"/>
  <c r="B606" i="28"/>
  <c r="B607" i="28"/>
  <c r="B608" i="28"/>
  <c r="B609" i="28"/>
  <c r="B610" i="28"/>
  <c r="B611" i="28"/>
  <c r="B612" i="28"/>
  <c r="B613" i="28"/>
  <c r="B614" i="28"/>
  <c r="B615" i="28"/>
  <c r="B616" i="28"/>
  <c r="B617" i="28"/>
  <c r="B618" i="28"/>
  <c r="B619" i="28"/>
  <c r="B620" i="28"/>
  <c r="B621" i="28"/>
  <c r="B622" i="28"/>
  <c r="B623" i="28"/>
  <c r="B624" i="28"/>
  <c r="B625" i="28"/>
  <c r="B626" i="28"/>
  <c r="B627" i="28"/>
  <c r="B628" i="28"/>
  <c r="B629" i="28"/>
  <c r="B630" i="28"/>
  <c r="B631" i="28"/>
  <c r="B632" i="28"/>
  <c r="B633" i="28"/>
  <c r="B634" i="28"/>
  <c r="B635" i="28"/>
  <c r="B636" i="28"/>
  <c r="B637" i="28"/>
  <c r="B638" i="28"/>
  <c r="B639" i="28"/>
  <c r="B640" i="28"/>
  <c r="B641" i="28"/>
  <c r="B642" i="28"/>
  <c r="B643" i="28"/>
  <c r="B644" i="28"/>
  <c r="B645" i="28"/>
  <c r="B646" i="28"/>
  <c r="B647" i="28"/>
  <c r="B648" i="28"/>
  <c r="B649" i="28"/>
  <c r="B650" i="28"/>
  <c r="B651" i="28"/>
  <c r="B652" i="28"/>
  <c r="B653" i="28"/>
  <c r="B654" i="28"/>
  <c r="B655" i="28"/>
  <c r="B656" i="28"/>
  <c r="B657" i="28"/>
  <c r="B658" i="28"/>
  <c r="B659" i="28"/>
  <c r="B660" i="28"/>
  <c r="B661" i="28"/>
  <c r="B662" i="28"/>
  <c r="B663" i="28"/>
  <c r="B664" i="28"/>
  <c r="B665" i="28"/>
  <c r="B666" i="28"/>
  <c r="B667" i="28"/>
  <c r="B668" i="28"/>
  <c r="B669" i="28"/>
  <c r="B670" i="28"/>
  <c r="B671" i="28"/>
  <c r="B672" i="28"/>
  <c r="B673" i="28"/>
  <c r="B674" i="28"/>
  <c r="B675" i="28"/>
  <c r="B676" i="28"/>
  <c r="B677" i="28"/>
  <c r="B678" i="28"/>
  <c r="B679" i="28"/>
  <c r="B680" i="28"/>
  <c r="B681" i="28"/>
  <c r="B682" i="28"/>
  <c r="B683" i="28"/>
  <c r="B684" i="28"/>
  <c r="B685" i="28"/>
  <c r="B686" i="28"/>
  <c r="B687" i="28"/>
  <c r="B688" i="28"/>
  <c r="B689" i="28"/>
  <c r="B690" i="28"/>
  <c r="B691" i="28"/>
  <c r="B692" i="28"/>
  <c r="B693" i="28"/>
  <c r="B694" i="28"/>
  <c r="B695" i="28"/>
  <c r="B696" i="28"/>
  <c r="B697" i="28"/>
  <c r="B698" i="28"/>
  <c r="B699" i="28"/>
  <c r="B700" i="28"/>
  <c r="B701" i="28"/>
  <c r="B702" i="28"/>
  <c r="B703" i="28"/>
  <c r="B704" i="28"/>
  <c r="B705" i="28"/>
  <c r="B706" i="28"/>
  <c r="B707" i="28"/>
  <c r="B708" i="28"/>
  <c r="B709" i="28"/>
  <c r="B710" i="28"/>
  <c r="B711" i="28"/>
  <c r="B712" i="28"/>
  <c r="B713" i="28"/>
  <c r="B714" i="28"/>
  <c r="B715" i="28"/>
  <c r="B716" i="28"/>
  <c r="B717" i="28"/>
  <c r="B718" i="28"/>
  <c r="B719" i="28"/>
  <c r="B720" i="28"/>
  <c r="B721" i="28"/>
  <c r="B722" i="28"/>
  <c r="B723" i="28"/>
  <c r="B724" i="28"/>
  <c r="B725" i="28"/>
  <c r="B726" i="28"/>
  <c r="B727" i="28"/>
  <c r="B728" i="28"/>
  <c r="B729" i="28"/>
  <c r="B730" i="28"/>
  <c r="B731" i="28"/>
  <c r="B732" i="28"/>
  <c r="B733" i="28"/>
  <c r="B734" i="28"/>
  <c r="B735" i="28"/>
  <c r="B736" i="28"/>
  <c r="B737" i="28"/>
  <c r="B738" i="28"/>
  <c r="B739" i="28"/>
  <c r="B740" i="28"/>
  <c r="B741" i="28"/>
  <c r="B742" i="28"/>
  <c r="B743" i="28"/>
  <c r="B744" i="28"/>
  <c r="B745" i="28"/>
  <c r="B746" i="28"/>
  <c r="B747" i="28"/>
  <c r="B748" i="28"/>
  <c r="B749" i="28"/>
  <c r="B750" i="28"/>
  <c r="B751" i="28"/>
  <c r="B752" i="28"/>
  <c r="B753" i="28"/>
  <c r="B754" i="28"/>
  <c r="B755" i="28"/>
  <c r="B756" i="28"/>
  <c r="B757" i="28"/>
  <c r="B758" i="28"/>
  <c r="B759" i="28"/>
  <c r="B760" i="28"/>
  <c r="B761" i="28"/>
  <c r="B762" i="28"/>
  <c r="B763" i="28"/>
  <c r="B764" i="28"/>
  <c r="B765" i="28"/>
  <c r="B766" i="28"/>
  <c r="B767" i="28"/>
  <c r="B768" i="28"/>
  <c r="B769" i="28"/>
  <c r="B770" i="28"/>
  <c r="B771" i="28"/>
  <c r="B772" i="28"/>
  <c r="B773" i="28"/>
  <c r="B774" i="28"/>
  <c r="B775" i="28"/>
  <c r="B776" i="28"/>
  <c r="B777" i="28"/>
  <c r="B778" i="28"/>
  <c r="B779" i="28"/>
  <c r="B780" i="28"/>
  <c r="B781" i="28"/>
  <c r="B782" i="28"/>
  <c r="B783" i="28"/>
  <c r="B784" i="28"/>
  <c r="B785" i="28"/>
  <c r="B786" i="28"/>
  <c r="B787" i="28"/>
  <c r="B788" i="28"/>
  <c r="B789" i="28"/>
  <c r="B790" i="28"/>
  <c r="B791" i="28"/>
  <c r="B792" i="28"/>
  <c r="B793" i="28"/>
  <c r="B794" i="28"/>
  <c r="B795" i="28"/>
  <c r="B796" i="28"/>
  <c r="B797" i="28"/>
  <c r="B798" i="28"/>
  <c r="B799" i="28"/>
  <c r="B800" i="28"/>
  <c r="B801" i="28"/>
  <c r="B802" i="28"/>
  <c r="B803" i="28"/>
  <c r="B804" i="28"/>
  <c r="B805" i="28"/>
  <c r="B806" i="28"/>
  <c r="B807" i="28"/>
  <c r="B808" i="28"/>
  <c r="B809" i="28"/>
  <c r="B810" i="28"/>
  <c r="B811" i="28"/>
  <c r="B812" i="28"/>
  <c r="B813" i="28"/>
  <c r="B814" i="28"/>
  <c r="B815" i="28"/>
  <c r="B816" i="28"/>
  <c r="B817" i="28"/>
  <c r="B818" i="28"/>
  <c r="B819" i="28"/>
  <c r="B820" i="28"/>
  <c r="B821" i="28"/>
  <c r="B822" i="28"/>
  <c r="B823" i="28"/>
  <c r="B824" i="28"/>
  <c r="B825" i="28"/>
  <c r="B826" i="28"/>
  <c r="B827" i="28"/>
  <c r="B828" i="28"/>
  <c r="B829" i="28"/>
  <c r="B830" i="28"/>
  <c r="B831" i="28"/>
  <c r="B832" i="28"/>
  <c r="B833" i="28"/>
  <c r="B834" i="28"/>
  <c r="B835" i="28"/>
  <c r="B836" i="28"/>
  <c r="B837" i="28"/>
  <c r="B838" i="28"/>
  <c r="B839" i="28"/>
  <c r="B840" i="28"/>
  <c r="B841" i="28"/>
  <c r="B842" i="28"/>
  <c r="B843" i="28"/>
  <c r="B844" i="28"/>
  <c r="B845" i="28"/>
  <c r="B846" i="28"/>
  <c r="H3" i="28"/>
  <c r="H4" i="28"/>
  <c r="H5" i="28"/>
  <c r="H6" i="28"/>
  <c r="H7" i="28"/>
  <c r="H8" i="28"/>
  <c r="H9" i="28"/>
  <c r="H10" i="28"/>
  <c r="H11" i="28"/>
  <c r="H12" i="28"/>
  <c r="H13" i="28"/>
  <c r="H14" i="28"/>
  <c r="H15" i="28"/>
  <c r="H16" i="28"/>
  <c r="H17" i="28"/>
  <c r="H18" i="28"/>
  <c r="H19" i="28"/>
  <c r="H20" i="28"/>
  <c r="H21" i="28"/>
  <c r="H22" i="28"/>
  <c r="H23" i="28"/>
  <c r="H24" i="28"/>
  <c r="H25" i="28"/>
  <c r="H26" i="28"/>
  <c r="H27" i="28"/>
  <c r="H28" i="28"/>
  <c r="H29" i="28"/>
  <c r="H30" i="28"/>
  <c r="H31" i="28"/>
  <c r="H32" i="28"/>
  <c r="H33" i="28"/>
  <c r="H34" i="28"/>
  <c r="H35" i="28"/>
  <c r="H36" i="28"/>
  <c r="H37" i="28"/>
  <c r="H38" i="28"/>
  <c r="H39" i="28"/>
  <c r="H40" i="28"/>
  <c r="H41" i="28"/>
  <c r="H42" i="28"/>
  <c r="H43" i="28"/>
  <c r="H44" i="28"/>
  <c r="H45" i="28"/>
  <c r="H46" i="28"/>
  <c r="H47" i="28"/>
  <c r="H48" i="28"/>
  <c r="H49" i="28"/>
  <c r="H50" i="28"/>
  <c r="H51" i="28"/>
  <c r="H52" i="28"/>
  <c r="H53" i="28"/>
  <c r="H54" i="28"/>
  <c r="H55" i="28"/>
  <c r="H56" i="28"/>
  <c r="H57" i="28"/>
  <c r="H58" i="28"/>
  <c r="H59" i="28"/>
  <c r="H60" i="28"/>
  <c r="H61" i="28"/>
  <c r="H62" i="28"/>
  <c r="H63" i="28"/>
  <c r="H64" i="28"/>
  <c r="H65" i="28"/>
  <c r="H66" i="28"/>
  <c r="H67" i="28"/>
  <c r="H68" i="28"/>
  <c r="H69" i="28"/>
  <c r="H70" i="28"/>
  <c r="H71" i="28"/>
  <c r="H72" i="28"/>
  <c r="H73" i="28"/>
  <c r="H74" i="28"/>
  <c r="H75" i="28"/>
  <c r="H76" i="28"/>
  <c r="H77" i="28"/>
  <c r="H78" i="28"/>
  <c r="H79" i="28"/>
  <c r="H80" i="28"/>
  <c r="H81" i="28"/>
  <c r="H82" i="28"/>
  <c r="H83" i="28"/>
  <c r="H84" i="28"/>
  <c r="H85" i="28"/>
  <c r="H86" i="28"/>
  <c r="H87" i="28"/>
  <c r="H88" i="28"/>
  <c r="H89" i="28"/>
  <c r="H90" i="28"/>
  <c r="H91" i="28"/>
  <c r="H92" i="28"/>
  <c r="H93" i="28"/>
  <c r="H94" i="28"/>
  <c r="H95" i="28"/>
  <c r="H96" i="28"/>
  <c r="H97" i="28"/>
  <c r="H98" i="28"/>
  <c r="H99" i="28"/>
  <c r="H100" i="28"/>
  <c r="H101" i="28"/>
  <c r="H102" i="28"/>
  <c r="H103" i="28"/>
  <c r="H104" i="28"/>
  <c r="H105" i="28"/>
  <c r="H106" i="28"/>
  <c r="H107" i="28"/>
  <c r="H108" i="28"/>
  <c r="H109" i="28"/>
  <c r="H110" i="28"/>
  <c r="H111" i="28"/>
  <c r="H112" i="28"/>
  <c r="H113" i="28"/>
  <c r="H114" i="28"/>
  <c r="H115" i="28"/>
  <c r="H116" i="28"/>
  <c r="H117" i="28"/>
  <c r="H118" i="28"/>
  <c r="H119" i="28"/>
  <c r="H120" i="28"/>
  <c r="H121" i="28"/>
  <c r="H122" i="28"/>
  <c r="H123" i="28"/>
  <c r="H124" i="28"/>
  <c r="H125" i="28"/>
  <c r="H126" i="28"/>
  <c r="H127" i="28"/>
  <c r="H128" i="28"/>
  <c r="H129" i="28"/>
  <c r="H130" i="28"/>
  <c r="H131" i="28"/>
  <c r="H132" i="28"/>
  <c r="H133" i="28"/>
  <c r="H134" i="28"/>
  <c r="H135" i="28"/>
  <c r="H136" i="28"/>
  <c r="H137" i="28"/>
  <c r="H138" i="28"/>
  <c r="H139" i="28"/>
  <c r="H140" i="28"/>
  <c r="H141" i="28"/>
  <c r="H142" i="28"/>
  <c r="H143" i="28"/>
  <c r="H144" i="28"/>
  <c r="H145" i="28"/>
  <c r="H146" i="28"/>
  <c r="H147" i="28"/>
  <c r="H148" i="28"/>
  <c r="H149" i="28"/>
  <c r="H150" i="28"/>
  <c r="H151" i="28"/>
  <c r="H152" i="28"/>
  <c r="H153" i="28"/>
  <c r="H154" i="28"/>
  <c r="H155" i="28"/>
  <c r="H156" i="28"/>
  <c r="H157" i="28"/>
  <c r="H158" i="28"/>
  <c r="H159" i="28"/>
  <c r="H160" i="28"/>
  <c r="H161" i="28"/>
  <c r="H162" i="28"/>
  <c r="H163" i="28"/>
  <c r="H164" i="28"/>
  <c r="H165" i="28"/>
  <c r="H166" i="28"/>
  <c r="H167" i="28"/>
  <c r="H168" i="28"/>
  <c r="H169" i="28"/>
  <c r="H170" i="28"/>
  <c r="H171" i="28"/>
  <c r="H172" i="28"/>
  <c r="H173" i="28"/>
  <c r="H174" i="28"/>
  <c r="H175" i="28"/>
  <c r="H176" i="28"/>
  <c r="H177" i="28"/>
  <c r="H178" i="28"/>
  <c r="H179" i="28"/>
  <c r="H180" i="28"/>
  <c r="H181" i="28"/>
  <c r="H182" i="28"/>
  <c r="H183" i="28"/>
  <c r="H184" i="28"/>
  <c r="H185" i="28"/>
  <c r="H186" i="28"/>
  <c r="H187" i="28"/>
  <c r="H188" i="28"/>
  <c r="H189" i="28"/>
  <c r="H190" i="28"/>
  <c r="H191" i="28"/>
  <c r="H192" i="28"/>
  <c r="H193" i="28"/>
  <c r="H194" i="28"/>
  <c r="H195" i="28"/>
  <c r="H196" i="28"/>
  <c r="H197" i="28"/>
  <c r="H198" i="28"/>
  <c r="H199" i="28"/>
  <c r="H200" i="28"/>
  <c r="H201" i="28"/>
  <c r="H202" i="28"/>
  <c r="H203" i="28"/>
  <c r="H204" i="28"/>
  <c r="H205" i="28"/>
  <c r="H206" i="28"/>
  <c r="H207" i="28"/>
  <c r="H208" i="28"/>
  <c r="H209" i="28"/>
  <c r="H210" i="28"/>
  <c r="H211" i="28"/>
  <c r="H212" i="28"/>
  <c r="H213" i="28"/>
  <c r="H214" i="28"/>
  <c r="H215" i="28"/>
  <c r="H216" i="28"/>
  <c r="H217" i="28"/>
  <c r="H218" i="28"/>
  <c r="H219" i="28"/>
  <c r="H220" i="28"/>
  <c r="H221" i="28"/>
  <c r="H222" i="28"/>
  <c r="H223" i="28"/>
  <c r="H224" i="28"/>
  <c r="H225" i="28"/>
  <c r="H226" i="28"/>
  <c r="H227" i="28"/>
  <c r="H228" i="28"/>
  <c r="H229" i="28"/>
  <c r="H230" i="28"/>
  <c r="H231" i="28"/>
  <c r="H232" i="28"/>
  <c r="H233" i="28"/>
  <c r="H234" i="28"/>
  <c r="H235" i="28"/>
  <c r="H236" i="28"/>
  <c r="H237" i="28"/>
  <c r="H238" i="28"/>
  <c r="H239" i="28"/>
  <c r="H240" i="28"/>
  <c r="H241" i="28"/>
  <c r="H242" i="28"/>
  <c r="H243" i="28"/>
  <c r="H244" i="28"/>
  <c r="H245" i="28"/>
  <c r="H246" i="28"/>
  <c r="H247" i="28"/>
  <c r="H248" i="28"/>
  <c r="H249" i="28"/>
  <c r="H250" i="28"/>
  <c r="H251" i="28"/>
  <c r="H252" i="28"/>
  <c r="H253" i="28"/>
  <c r="H254" i="28"/>
  <c r="H255" i="28"/>
  <c r="H256" i="28"/>
  <c r="H257" i="28"/>
  <c r="H258" i="28"/>
  <c r="H259" i="28"/>
  <c r="H260" i="28"/>
  <c r="H261" i="28"/>
  <c r="H262" i="28"/>
  <c r="H263" i="28"/>
  <c r="H264" i="28"/>
  <c r="H265" i="28"/>
  <c r="H266" i="28"/>
  <c r="H267" i="28"/>
  <c r="H268" i="28"/>
  <c r="H269" i="28"/>
  <c r="H270" i="28"/>
  <c r="H271" i="28"/>
  <c r="H272" i="28"/>
  <c r="H273" i="28"/>
  <c r="H274" i="28"/>
  <c r="H275" i="28"/>
  <c r="H276" i="28"/>
  <c r="H277" i="28"/>
  <c r="H278" i="28"/>
  <c r="H279" i="28"/>
  <c r="H280" i="28"/>
  <c r="H281" i="28"/>
  <c r="H282" i="28"/>
  <c r="H283" i="28"/>
  <c r="H284" i="28"/>
  <c r="H285" i="28"/>
  <c r="H286" i="28"/>
  <c r="H287" i="28"/>
  <c r="H288" i="28"/>
  <c r="H289" i="28"/>
  <c r="H290" i="28"/>
  <c r="H291" i="28"/>
  <c r="H292" i="28"/>
  <c r="H293" i="28"/>
  <c r="H294" i="28"/>
  <c r="H295" i="28"/>
  <c r="H296" i="28"/>
  <c r="H297" i="28"/>
  <c r="H298" i="28"/>
  <c r="H299" i="28"/>
  <c r="H300" i="28"/>
  <c r="H301" i="28"/>
  <c r="H302" i="28"/>
  <c r="H303" i="28"/>
  <c r="H304" i="28"/>
  <c r="H305" i="28"/>
  <c r="H306" i="28"/>
  <c r="H307" i="28"/>
  <c r="H308" i="28"/>
  <c r="H309" i="28"/>
  <c r="H310" i="28"/>
  <c r="H311" i="28"/>
  <c r="H312" i="28"/>
  <c r="H313" i="28"/>
  <c r="H314" i="28"/>
  <c r="H315" i="28"/>
  <c r="H316" i="28"/>
  <c r="H317" i="28"/>
  <c r="H318" i="28"/>
  <c r="H2" i="28"/>
  <c r="K330" i="28" l="1"/>
  <c r="K834" i="28"/>
  <c r="K826" i="28"/>
  <c r="K818" i="28"/>
  <c r="K802" i="28"/>
  <c r="K846" i="28"/>
  <c r="K838" i="28"/>
  <c r="K824" i="28"/>
  <c r="K814" i="28"/>
  <c r="K806" i="28"/>
  <c r="K792" i="28"/>
  <c r="K782" i="28"/>
  <c r="K774" i="28"/>
  <c r="K760" i="28"/>
  <c r="K751" i="28"/>
  <c r="K744" i="28"/>
  <c r="K734" i="28"/>
  <c r="K727" i="28"/>
  <c r="K718" i="28"/>
  <c r="K710" i="28"/>
  <c r="K700" i="28"/>
  <c r="K694" i="28"/>
  <c r="K683" i="28"/>
  <c r="K675" i="28"/>
  <c r="K659" i="28"/>
  <c r="K636" i="28"/>
  <c r="K611" i="28"/>
  <c r="K588" i="28"/>
  <c r="K561" i="28"/>
  <c r="K529" i="28"/>
  <c r="K502" i="28"/>
  <c r="K476" i="28"/>
  <c r="K447" i="28"/>
  <c r="K423" i="28"/>
  <c r="K401" i="28"/>
  <c r="K376" i="28"/>
  <c r="K345" i="28"/>
  <c r="K307" i="28"/>
  <c r="K273" i="28"/>
  <c r="K241" i="28"/>
  <c r="K207" i="28"/>
  <c r="K164" i="28"/>
  <c r="K103" i="28"/>
  <c r="K18" i="28"/>
  <c r="K542" i="28"/>
  <c r="K842" i="28"/>
  <c r="K810" i="28"/>
  <c r="K794" i="28"/>
  <c r="K778" i="28"/>
  <c r="K844" i="28"/>
  <c r="K823" i="28"/>
  <c r="K812" i="28"/>
  <c r="K791" i="28"/>
  <c r="K780" i="28"/>
  <c r="K770" i="28"/>
  <c r="K759" i="28"/>
  <c r="K750" i="28"/>
  <c r="K742" i="28"/>
  <c r="K732" i="28"/>
  <c r="K726" i="28"/>
  <c r="K715" i="28"/>
  <c r="K707" i="28"/>
  <c r="K699" i="28"/>
  <c r="K690" i="28"/>
  <c r="K682" i="28"/>
  <c r="K668" i="28"/>
  <c r="K653" i="28"/>
  <c r="K629" i="28"/>
  <c r="K605" i="28"/>
  <c r="K583" i="28"/>
  <c r="K552" i="28"/>
  <c r="K523" i="28"/>
  <c r="K496" i="28"/>
  <c r="K470" i="28"/>
  <c r="K442" i="28"/>
  <c r="K417" i="28"/>
  <c r="K393" i="28"/>
  <c r="K371" i="28"/>
  <c r="K335" i="28"/>
  <c r="K298" i="28"/>
  <c r="K265" i="28"/>
  <c r="K233" i="28"/>
  <c r="K196" i="28"/>
  <c r="K154" i="28"/>
  <c r="K82" i="28"/>
  <c r="K434" i="28"/>
  <c r="K840" i="28"/>
  <c r="K830" i="28"/>
  <c r="K822" i="28"/>
  <c r="K808" i="28"/>
  <c r="K798" i="28"/>
  <c r="K790" i="28"/>
  <c r="K776" i="28"/>
  <c r="K766" i="28"/>
  <c r="K758" i="28"/>
  <c r="K747" i="28"/>
  <c r="K739" i="28"/>
  <c r="K731" i="28"/>
  <c r="K722" i="28"/>
  <c r="K714" i="28"/>
  <c r="K706" i="28"/>
  <c r="K696" i="28"/>
  <c r="K687" i="28"/>
  <c r="K680" i="28"/>
  <c r="K667" i="28"/>
  <c r="K647" i="28"/>
  <c r="K624" i="28"/>
  <c r="K600" i="28"/>
  <c r="K575" i="28"/>
  <c r="K544" i="28"/>
  <c r="K517" i="28"/>
  <c r="K487" i="28"/>
  <c r="K463" i="28"/>
  <c r="K437" i="28"/>
  <c r="K411" i="28"/>
  <c r="K388" i="28"/>
  <c r="K364" i="28"/>
  <c r="K325" i="28"/>
  <c r="K290" i="28"/>
  <c r="K257" i="28"/>
  <c r="K225" i="28"/>
  <c r="K186" i="28"/>
  <c r="K143" i="28"/>
  <c r="K60" i="28"/>
  <c r="K769" i="28"/>
  <c r="K287" i="28"/>
  <c r="K310" i="28"/>
  <c r="K320" i="28"/>
  <c r="K328" i="28"/>
  <c r="K340" i="28"/>
  <c r="K352" i="28"/>
  <c r="K360" i="28"/>
  <c r="K386" i="28"/>
  <c r="K426" i="28"/>
  <c r="K452" i="28"/>
  <c r="K464" i="28"/>
  <c r="K492" i="28"/>
  <c r="K508" i="28"/>
  <c r="K525" i="28"/>
  <c r="K547" i="28"/>
  <c r="K562" i="28"/>
  <c r="K582" i="28"/>
  <c r="K658" i="28"/>
  <c r="K673" i="28"/>
  <c r="K689" i="28"/>
  <c r="K705" i="28"/>
  <c r="K721" i="28"/>
  <c r="K737" i="28"/>
  <c r="K753" i="28"/>
  <c r="K765" i="28"/>
  <c r="K777" i="28"/>
  <c r="K785" i="28"/>
  <c r="K797" i="28"/>
  <c r="K809" i="28"/>
  <c r="K817" i="28"/>
  <c r="K829" i="28"/>
  <c r="K841" i="28"/>
  <c r="K5" i="28"/>
  <c r="K9" i="28"/>
  <c r="K13" i="28"/>
  <c r="K17" i="28"/>
  <c r="K21" i="28"/>
  <c r="K25" i="28"/>
  <c r="K29" i="28"/>
  <c r="K33" i="28"/>
  <c r="K37" i="28"/>
  <c r="K41" i="28"/>
  <c r="K45" i="28"/>
  <c r="K49" i="28"/>
  <c r="K53" i="28"/>
  <c r="K57" i="28"/>
  <c r="K61" i="28"/>
  <c r="K65" i="28"/>
  <c r="K69" i="28"/>
  <c r="K73" i="28"/>
  <c r="K77" i="28"/>
  <c r="K81" i="28"/>
  <c r="K85" i="28"/>
  <c r="K89" i="28"/>
  <c r="K93" i="28"/>
  <c r="K97" i="28"/>
  <c r="K101" i="28"/>
  <c r="K105" i="28"/>
  <c r="K109" i="28"/>
  <c r="K113" i="28"/>
  <c r="K117" i="28"/>
  <c r="K121" i="28"/>
  <c r="K125" i="28"/>
  <c r="K129" i="28"/>
  <c r="K133" i="28"/>
  <c r="K137" i="28"/>
  <c r="K141" i="28"/>
  <c r="K145" i="28"/>
  <c r="K149" i="28"/>
  <c r="K153" i="28"/>
  <c r="K157" i="28"/>
  <c r="K161" i="28"/>
  <c r="K165" i="28"/>
  <c r="K169" i="28"/>
  <c r="K173" i="28"/>
  <c r="K177" i="28"/>
  <c r="K181" i="28"/>
  <c r="K185" i="28"/>
  <c r="K189" i="28"/>
  <c r="K193" i="28"/>
  <c r="K197" i="28"/>
  <c r="K201" i="28"/>
  <c r="K205" i="28"/>
  <c r="K209" i="28"/>
  <c r="K213" i="28"/>
  <c r="K3" i="28"/>
  <c r="K306" i="28"/>
  <c r="K322" i="28"/>
  <c r="K334" i="28"/>
  <c r="K350" i="28"/>
  <c r="K362" i="28"/>
  <c r="K397" i="28"/>
  <c r="K450" i="28"/>
  <c r="K466" i="28"/>
  <c r="K498" i="28"/>
  <c r="K522" i="28"/>
  <c r="K550" i="28"/>
  <c r="K574" i="28"/>
  <c r="K638" i="28"/>
  <c r="K677" i="28"/>
  <c r="K697" i="28"/>
  <c r="K717" i="28"/>
  <c r="K741" i="28"/>
  <c r="K761" i="28"/>
  <c r="K773" i="28"/>
  <c r="K789" i="28"/>
  <c r="K801" i="28"/>
  <c r="K815" i="28"/>
  <c r="K831" i="28"/>
  <c r="K845" i="28"/>
  <c r="K8" i="28"/>
  <c r="K14" i="28"/>
  <c r="K19" i="28"/>
  <c r="K24" i="28"/>
  <c r="K30" i="28"/>
  <c r="K35" i="28"/>
  <c r="K40" i="28"/>
  <c r="K46" i="28"/>
  <c r="K51" i="28"/>
  <c r="K56" i="28"/>
  <c r="K62" i="28"/>
  <c r="K67" i="28"/>
  <c r="K72" i="28"/>
  <c r="K78" i="28"/>
  <c r="K83" i="28"/>
  <c r="K88" i="28"/>
  <c r="K94" i="28"/>
  <c r="K99" i="28"/>
  <c r="K104" i="28"/>
  <c r="K110" i="28"/>
  <c r="K115" i="28"/>
  <c r="K120" i="28"/>
  <c r="K126" i="28"/>
  <c r="K131" i="28"/>
  <c r="K136" i="28"/>
  <c r="K142" i="28"/>
  <c r="K147" i="28"/>
  <c r="K152" i="28"/>
  <c r="K158" i="28"/>
  <c r="K163" i="28"/>
  <c r="K168" i="28"/>
  <c r="K174" i="28"/>
  <c r="K179" i="28"/>
  <c r="K184" i="28"/>
  <c r="K190" i="28"/>
  <c r="K195" i="28"/>
  <c r="K200" i="28"/>
  <c r="K206" i="28"/>
  <c r="K211" i="28"/>
  <c r="K216" i="28"/>
  <c r="K220" i="28"/>
  <c r="K224" i="28"/>
  <c r="K228" i="28"/>
  <c r="K232" i="28"/>
  <c r="K236" i="28"/>
  <c r="K240" i="28"/>
  <c r="K244" i="28"/>
  <c r="K248" i="28"/>
  <c r="K252" i="28"/>
  <c r="K256" i="28"/>
  <c r="K260" i="28"/>
  <c r="K264" i="28"/>
  <c r="K268" i="28"/>
  <c r="K272" i="28"/>
  <c r="K276" i="28"/>
  <c r="K280" i="28"/>
  <c r="K284" i="28"/>
  <c r="K289" i="28"/>
  <c r="K293" i="28"/>
  <c r="K297" i="28"/>
  <c r="K312" i="28"/>
  <c r="K324" i="28"/>
  <c r="K338" i="28"/>
  <c r="K354" i="28"/>
  <c r="K365" i="28"/>
  <c r="K418" i="28"/>
  <c r="K455" i="28"/>
  <c r="K482" i="28"/>
  <c r="K505" i="28"/>
  <c r="K534" i="28"/>
  <c r="K554" i="28"/>
  <c r="K578" i="28"/>
  <c r="K661" i="28"/>
  <c r="K681" i="28"/>
  <c r="K701" i="28"/>
  <c r="K725" i="28"/>
  <c r="K745" i="28"/>
  <c r="K762" i="28"/>
  <c r="K793" i="28"/>
  <c r="K805" i="28"/>
  <c r="K821" i="28"/>
  <c r="K833" i="28"/>
  <c r="K4" i="28"/>
  <c r="K10" i="28"/>
  <c r="K15" i="28"/>
  <c r="K20" i="28"/>
  <c r="K26" i="28"/>
  <c r="K31" i="28"/>
  <c r="K36" i="28"/>
  <c r="K42" i="28"/>
  <c r="K47" i="28"/>
  <c r="K52" i="28"/>
  <c r="K58" i="28"/>
  <c r="K63" i="28"/>
  <c r="K68" i="28"/>
  <c r="K74" i="28"/>
  <c r="K79" i="28"/>
  <c r="K84" i="28"/>
  <c r="K90" i="28"/>
  <c r="K95" i="28"/>
  <c r="K100" i="28"/>
  <c r="K106" i="28"/>
  <c r="K111" i="28"/>
  <c r="K116" i="28"/>
  <c r="K122" i="28"/>
  <c r="K127" i="28"/>
  <c r="K132" i="28"/>
  <c r="K138" i="28"/>
  <c r="K302" i="28"/>
  <c r="K314" i="28"/>
  <c r="K326" i="28"/>
  <c r="K342" i="28"/>
  <c r="K356" i="28"/>
  <c r="K368" i="28"/>
  <c r="K429" i="28"/>
  <c r="K458" i="28"/>
  <c r="K490" i="28"/>
  <c r="K510" i="28"/>
  <c r="K538" i="28"/>
  <c r="K560" i="28"/>
  <c r="K606" i="28"/>
  <c r="K665" i="28"/>
  <c r="K685" i="28"/>
  <c r="K709" i="28"/>
  <c r="K729" i="28"/>
  <c r="K749" i="28"/>
  <c r="K767" i="28"/>
  <c r="K781" i="28"/>
  <c r="K825" i="28"/>
  <c r="K837" i="28"/>
  <c r="K6" i="28"/>
  <c r="K11" i="28"/>
  <c r="K16" i="28"/>
  <c r="K22" i="28"/>
  <c r="K27" i="28"/>
  <c r="K32" i="28"/>
  <c r="K38" i="28"/>
  <c r="K43" i="28"/>
  <c r="K48" i="28"/>
  <c r="K54" i="28"/>
  <c r="K59" i="28"/>
  <c r="K64" i="28"/>
  <c r="K70" i="28"/>
  <c r="K75" i="28"/>
  <c r="K80" i="28"/>
  <c r="K86" i="28"/>
  <c r="K91" i="28"/>
  <c r="K96" i="28"/>
  <c r="K102" i="28"/>
  <c r="K107" i="28"/>
  <c r="K112" i="28"/>
  <c r="K118" i="28"/>
  <c r="K123" i="28"/>
  <c r="K128" i="28"/>
  <c r="K134" i="28"/>
  <c r="K139" i="28"/>
  <c r="K144" i="28"/>
  <c r="K150" i="28"/>
  <c r="K155" i="28"/>
  <c r="K160" i="28"/>
  <c r="K166" i="28"/>
  <c r="K171" i="28"/>
  <c r="K176" i="28"/>
  <c r="K182" i="28"/>
  <c r="K187" i="28"/>
  <c r="K192" i="28"/>
  <c r="K198" i="28"/>
  <c r="K203" i="28"/>
  <c r="K208" i="28"/>
  <c r="K214" i="28"/>
  <c r="K218" i="28"/>
  <c r="K222" i="28"/>
  <c r="K226" i="28"/>
  <c r="K230" i="28"/>
  <c r="K234" i="28"/>
  <c r="K238" i="28"/>
  <c r="K242" i="28"/>
  <c r="K246" i="28"/>
  <c r="K250" i="28"/>
  <c r="K254" i="28"/>
  <c r="K258" i="28"/>
  <c r="K262" i="28"/>
  <c r="K266" i="28"/>
  <c r="K270" i="28"/>
  <c r="K274" i="28"/>
  <c r="K278" i="28"/>
  <c r="K282" i="28"/>
  <c r="K286" i="28"/>
  <c r="K291" i="28"/>
  <c r="K295" i="28"/>
  <c r="K299" i="28"/>
  <c r="K305" i="28"/>
  <c r="K313" i="28"/>
  <c r="K319" i="28"/>
  <c r="K327" i="28"/>
  <c r="K333" i="28"/>
  <c r="K341" i="28"/>
  <c r="K348" i="28"/>
  <c r="K355" i="28"/>
  <c r="K363" i="28"/>
  <c r="K369" i="28"/>
  <c r="K373" i="28"/>
  <c r="K377" i="28"/>
  <c r="K381" i="28"/>
  <c r="K385" i="28"/>
  <c r="K390" i="28"/>
  <c r="K395" i="28"/>
  <c r="K400" i="28"/>
  <c r="K404" i="28"/>
  <c r="K408" i="28"/>
  <c r="K412" i="28"/>
  <c r="K416" i="28"/>
  <c r="K421" i="28"/>
  <c r="K425" i="28"/>
  <c r="K431" i="28"/>
  <c r="K436" i="28"/>
  <c r="K440" i="28"/>
  <c r="K444" i="28"/>
  <c r="K448" i="28"/>
  <c r="K454" i="28"/>
  <c r="K460" i="28"/>
  <c r="K467" i="28"/>
  <c r="K471" i="28"/>
  <c r="K475" i="28"/>
  <c r="K479" i="28"/>
  <c r="K484" i="28"/>
  <c r="K488" i="28"/>
  <c r="K495" i="28"/>
  <c r="K500" i="28"/>
  <c r="K504" i="28"/>
  <c r="K511" i="28"/>
  <c r="K516" i="28"/>
  <c r="K520" i="28"/>
  <c r="K526" i="28"/>
  <c r="K531" i="28"/>
  <c r="K536" i="28"/>
  <c r="K541" i="28"/>
  <c r="K548" i="28"/>
  <c r="K553" i="28"/>
  <c r="K559" i="28"/>
  <c r="K565" i="28"/>
  <c r="K571" i="28"/>
  <c r="K576" i="28"/>
  <c r="K581" i="28"/>
  <c r="K586" i="28"/>
  <c r="K591" i="28"/>
  <c r="K595" i="28"/>
  <c r="K599" i="28"/>
  <c r="K603" i="28"/>
  <c r="K608" i="28"/>
  <c r="K612" i="28"/>
  <c r="K617" i="28"/>
  <c r="K622" i="28"/>
  <c r="K626" i="28"/>
  <c r="K630" i="28"/>
  <c r="K635" i="28"/>
  <c r="K640" i="28"/>
  <c r="K644" i="28"/>
  <c r="K648" i="28"/>
  <c r="K652" i="28"/>
  <c r="K657" i="28"/>
  <c r="K664" i="28"/>
  <c r="K670" i="28"/>
  <c r="K346" i="28"/>
  <c r="K461" i="28"/>
  <c r="K566" i="28"/>
  <c r="K713" i="28"/>
  <c r="K783" i="28"/>
  <c r="K23" i="28"/>
  <c r="K44" i="28"/>
  <c r="K66" i="28"/>
  <c r="K87" i="28"/>
  <c r="K108" i="28"/>
  <c r="K130" i="28"/>
  <c r="K146" i="28"/>
  <c r="K156" i="28"/>
  <c r="K167" i="28"/>
  <c r="K178" i="28"/>
  <c r="K188" i="28"/>
  <c r="K199" i="28"/>
  <c r="K210" i="28"/>
  <c r="K219" i="28"/>
  <c r="K227" i="28"/>
  <c r="K235" i="28"/>
  <c r="K243" i="28"/>
  <c r="K251" i="28"/>
  <c r="K259" i="28"/>
  <c r="K267" i="28"/>
  <c r="K275" i="28"/>
  <c r="K283" i="28"/>
  <c r="K292" i="28"/>
  <c r="K300" i="28"/>
  <c r="K309" i="28"/>
  <c r="K317" i="28"/>
  <c r="K329" i="28"/>
  <c r="K337" i="28"/>
  <c r="K347" i="28"/>
  <c r="K357" i="28"/>
  <c r="K366" i="28"/>
  <c r="K372" i="28"/>
  <c r="K378" i="28"/>
  <c r="K383" i="28"/>
  <c r="K389" i="28"/>
  <c r="K396" i="28"/>
  <c r="K402" i="28"/>
  <c r="K407" i="28"/>
  <c r="K413" i="28"/>
  <c r="K419" i="28"/>
  <c r="K424" i="28"/>
  <c r="K432" i="28"/>
  <c r="K438" i="28"/>
  <c r="K443" i="28"/>
  <c r="K449" i="28"/>
  <c r="K457" i="28"/>
  <c r="K465" i="28"/>
  <c r="K472" i="28"/>
  <c r="K477" i="28"/>
  <c r="K483" i="28"/>
  <c r="K489" i="28"/>
  <c r="K497" i="28"/>
  <c r="K503" i="28"/>
  <c r="K512" i="28"/>
  <c r="K518" i="28"/>
  <c r="K524" i="28"/>
  <c r="K532" i="28"/>
  <c r="K539" i="28"/>
  <c r="K545" i="28"/>
  <c r="K555" i="28"/>
  <c r="K563" i="28"/>
  <c r="K569" i="28"/>
  <c r="K577" i="28"/>
  <c r="K584" i="28"/>
  <c r="K589" i="28"/>
  <c r="K596" i="28"/>
  <c r="K601" i="28"/>
  <c r="K607" i="28"/>
  <c r="K613" i="28"/>
  <c r="K619" i="28"/>
  <c r="K625" i="28"/>
  <c r="K631" i="28"/>
  <c r="K637" i="28"/>
  <c r="K643" i="28"/>
  <c r="K649" i="28"/>
  <c r="K654" i="28"/>
  <c r="K663" i="28"/>
  <c r="K671" i="28"/>
  <c r="K679" i="28"/>
  <c r="K684" i="28"/>
  <c r="K691" i="28"/>
  <c r="K698" i="28"/>
  <c r="K703" i="28"/>
  <c r="K711" i="28"/>
  <c r="K716" i="28"/>
  <c r="K723" i="28"/>
  <c r="K730" i="28"/>
  <c r="K735" i="28"/>
  <c r="K743" i="28"/>
  <c r="K748" i="28"/>
  <c r="K755" i="28"/>
  <c r="K763" i="28"/>
  <c r="K771" i="28"/>
  <c r="K779" i="28"/>
  <c r="K787" i="28"/>
  <c r="K795" i="28"/>
  <c r="K803" i="28"/>
  <c r="K811" i="28"/>
  <c r="K819" i="28"/>
  <c r="K827" i="28"/>
  <c r="K835" i="28"/>
  <c r="K843" i="28"/>
  <c r="K304" i="28"/>
  <c r="K358" i="28"/>
  <c r="K493" i="28"/>
  <c r="K620" i="28"/>
  <c r="K733" i="28"/>
  <c r="K799" i="28"/>
  <c r="K7" i="28"/>
  <c r="K28" i="28"/>
  <c r="K50" i="28"/>
  <c r="K71" i="28"/>
  <c r="K92" i="28"/>
  <c r="K114" i="28"/>
  <c r="K135" i="28"/>
  <c r="K148" i="28"/>
  <c r="K159" i="28"/>
  <c r="K170" i="28"/>
  <c r="K180" i="28"/>
  <c r="K191" i="28"/>
  <c r="K202" i="28"/>
  <c r="K212" i="28"/>
  <c r="K221" i="28"/>
  <c r="K229" i="28"/>
  <c r="K237" i="28"/>
  <c r="K245" i="28"/>
  <c r="K253" i="28"/>
  <c r="K261" i="28"/>
  <c r="K269" i="28"/>
  <c r="K277" i="28"/>
  <c r="K285" i="28"/>
  <c r="K294" i="28"/>
  <c r="K301" i="28"/>
  <c r="K311" i="28"/>
  <c r="K321" i="28"/>
  <c r="K331" i="28"/>
  <c r="K339" i="28"/>
  <c r="K349" i="28"/>
  <c r="K359" i="28"/>
  <c r="K367" i="28"/>
  <c r="K374" i="28"/>
  <c r="K379" i="28"/>
  <c r="K384" i="28"/>
  <c r="K391" i="28"/>
  <c r="K398" i="28"/>
  <c r="K403" i="28"/>
  <c r="K409" i="28"/>
  <c r="K414" i="28"/>
  <c r="K420" i="28"/>
  <c r="K427" i="28"/>
  <c r="K433" i="28"/>
  <c r="K439" i="28"/>
  <c r="K445" i="28"/>
  <c r="K451" i="28"/>
  <c r="K459" i="28"/>
  <c r="K468" i="28"/>
  <c r="K473" i="28"/>
  <c r="K478" i="28"/>
  <c r="K485" i="28"/>
  <c r="K491" i="28"/>
  <c r="K499" i="28"/>
  <c r="K506" i="28"/>
  <c r="K513" i="28"/>
  <c r="K519" i="28"/>
  <c r="K527" i="28"/>
  <c r="K533" i="28"/>
  <c r="K540" i="28"/>
  <c r="K549" i="28"/>
  <c r="K556" i="28"/>
  <c r="K564" i="28"/>
  <c r="K572" i="28"/>
  <c r="K579" i="28"/>
  <c r="K585" i="28"/>
  <c r="K592" i="28"/>
  <c r="K597" i="28"/>
  <c r="K602" i="28"/>
  <c r="K609" i="28"/>
  <c r="K614" i="28"/>
  <c r="K621" i="28"/>
  <c r="K627" i="28"/>
  <c r="K632" i="28"/>
  <c r="K639" i="28"/>
  <c r="K645" i="28"/>
  <c r="K650" i="28"/>
  <c r="K655" i="28"/>
  <c r="K666" i="28"/>
  <c r="K674" i="28"/>
  <c r="K318" i="28"/>
  <c r="K394" i="28"/>
  <c r="K514" i="28"/>
  <c r="K669" i="28"/>
  <c r="K757" i="28"/>
  <c r="K813" i="28"/>
  <c r="K12" i="28"/>
  <c r="K34" i="28"/>
  <c r="K55" i="28"/>
  <c r="K76" i="28"/>
  <c r="K98" i="28"/>
  <c r="K119" i="28"/>
  <c r="K140" i="28"/>
  <c r="K151" i="28"/>
  <c r="K162" i="28"/>
  <c r="K172" i="28"/>
  <c r="K183" i="28"/>
  <c r="K194" i="28"/>
  <c r="K204" i="28"/>
  <c r="K215" i="28"/>
  <c r="K223" i="28"/>
  <c r="K231" i="28"/>
  <c r="K239" i="28"/>
  <c r="K247" i="28"/>
  <c r="K255" i="28"/>
  <c r="K263" i="28"/>
  <c r="K271" i="28"/>
  <c r="K279" i="28"/>
  <c r="K288" i="28"/>
  <c r="K296" i="28"/>
  <c r="K303" i="28"/>
  <c r="K315" i="28"/>
  <c r="K323" i="28"/>
  <c r="K332" i="28"/>
  <c r="K343" i="28"/>
  <c r="K351" i="28"/>
  <c r="K361" i="28"/>
  <c r="K370" i="28"/>
  <c r="K375" i="28"/>
  <c r="K380" i="28"/>
  <c r="K387" i="28"/>
  <c r="K392" i="28"/>
  <c r="K399" i="28"/>
  <c r="K405" i="28"/>
  <c r="K410" i="28"/>
  <c r="K415" i="28"/>
  <c r="K422" i="28"/>
  <c r="K428" i="28"/>
  <c r="K435" i="28"/>
  <c r="K441" i="28"/>
  <c r="K446" i="28"/>
  <c r="K453" i="28"/>
  <c r="K462" i="28"/>
  <c r="K469" i="28"/>
  <c r="K474" i="28"/>
  <c r="K480" i="28"/>
  <c r="K486" i="28"/>
  <c r="K494" i="28"/>
  <c r="K501" i="28"/>
  <c r="K507" i="28"/>
  <c r="K515" i="28"/>
  <c r="K521" i="28"/>
  <c r="K528" i="28"/>
  <c r="K535" i="28"/>
  <c r="K543" i="28"/>
  <c r="K551" i="28"/>
  <c r="K557" i="28"/>
  <c r="K567" i="28"/>
  <c r="K573" i="28"/>
  <c r="K580" i="28"/>
  <c r="K587" i="28"/>
  <c r="K593" i="28"/>
  <c r="K598" i="28"/>
  <c r="K604" i="28"/>
  <c r="K610" i="28"/>
  <c r="K615" i="28"/>
  <c r="K623" i="28"/>
  <c r="K628" i="28"/>
  <c r="K633" i="28"/>
  <c r="K641" i="28"/>
  <c r="K646" i="28"/>
  <c r="K651" i="28"/>
  <c r="K839" i="28"/>
  <c r="K828" i="28"/>
  <c r="K807" i="28"/>
  <c r="K796" i="28"/>
  <c r="K786" i="28"/>
  <c r="K775" i="28"/>
  <c r="K764" i="28"/>
  <c r="K754" i="28"/>
  <c r="K746" i="28"/>
  <c r="K738" i="28"/>
  <c r="K728" i="28"/>
  <c r="K719" i="28"/>
  <c r="K712" i="28"/>
  <c r="K702" i="28"/>
  <c r="K695" i="28"/>
  <c r="K686" i="28"/>
  <c r="K678" i="28"/>
  <c r="K662" i="28"/>
  <c r="K642" i="28"/>
  <c r="K618" i="28"/>
  <c r="K594" i="28"/>
  <c r="K568" i="28"/>
  <c r="K537" i="28"/>
  <c r="K509" i="28"/>
  <c r="K481" i="28"/>
  <c r="K456" i="28"/>
  <c r="K430" i="28"/>
  <c r="K406" i="28"/>
  <c r="K382" i="28"/>
  <c r="K353" i="28"/>
  <c r="K316" i="28"/>
  <c r="K281" i="28"/>
  <c r="K249" i="28"/>
  <c r="K217" i="28"/>
  <c r="K175" i="28"/>
  <c r="K124" i="28"/>
  <c r="K39" i="28"/>
  <c r="K693" i="28"/>
  <c r="K2" i="28"/>
  <c r="K836" i="28"/>
  <c r="K832" i="28"/>
  <c r="K820" i="28"/>
  <c r="K816" i="28"/>
  <c r="K804" i="28"/>
  <c r="K800" i="28"/>
  <c r="K788" i="28"/>
  <c r="K784" i="28"/>
  <c r="K634" i="28"/>
  <c r="K590" i="28"/>
  <c r="K570" i="28"/>
  <c r="K558" i="28"/>
  <c r="K546" i="28"/>
  <c r="K530" i="28"/>
  <c r="K772" i="28"/>
  <c r="K768" i="28"/>
  <c r="K756" i="28"/>
  <c r="K752" i="28"/>
  <c r="K740" i="28"/>
  <c r="K736" i="28"/>
  <c r="K724" i="28"/>
  <c r="K720" i="28"/>
  <c r="K708" i="28"/>
  <c r="K704" i="28"/>
  <c r="K692" i="28"/>
  <c r="K688" i="28"/>
  <c r="K676" i="28"/>
  <c r="K672" i="28"/>
  <c r="K660" i="28"/>
  <c r="K656" i="28"/>
  <c r="K616" i="28"/>
  <c r="K344" i="28"/>
  <c r="K336" i="28"/>
  <c r="K308" i="28"/>
  <c r="W286" i="25"/>
  <c r="V286" i="25"/>
  <c r="U286" i="25"/>
  <c r="T286" i="25"/>
  <c r="S286" i="25"/>
  <c r="R286" i="25"/>
  <c r="Q286" i="25"/>
  <c r="P286" i="25"/>
  <c r="O286" i="25"/>
  <c r="N286" i="25"/>
  <c r="M286" i="25"/>
  <c r="L286" i="25"/>
  <c r="K286" i="25"/>
  <c r="J286" i="25"/>
  <c r="I286" i="25"/>
  <c r="H286" i="25"/>
  <c r="G286" i="25"/>
  <c r="F286" i="25"/>
  <c r="E286" i="25"/>
  <c r="D286" i="25"/>
  <c r="W285" i="25"/>
  <c r="V285" i="25"/>
  <c r="U285" i="25"/>
  <c r="T285" i="25"/>
  <c r="S285" i="25"/>
  <c r="R285" i="25"/>
  <c r="Q285" i="25"/>
  <c r="P285" i="25"/>
  <c r="O285" i="25"/>
  <c r="N285" i="25"/>
  <c r="M285" i="25"/>
  <c r="L285" i="25"/>
  <c r="K285" i="25"/>
  <c r="J285" i="25"/>
  <c r="I285" i="25"/>
  <c r="H285" i="25"/>
  <c r="G285" i="25"/>
  <c r="F285" i="25"/>
  <c r="E285" i="25"/>
  <c r="D285" i="25"/>
  <c r="I3" i="27" l="1"/>
  <c r="H3" i="27"/>
  <c r="G3" i="27"/>
  <c r="F3" i="27"/>
  <c r="E3" i="27"/>
  <c r="E16" i="27"/>
  <c r="F4" i="27"/>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I4" i="27"/>
  <c r="I5" i="27"/>
  <c r="I6" i="27"/>
  <c r="I7" i="27"/>
  <c r="I8" i="27"/>
  <c r="I9"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H4" i="27"/>
  <c r="H5" i="27"/>
  <c r="H6" i="27"/>
  <c r="H7" i="27"/>
  <c r="H8" i="27"/>
  <c r="H9" i="27"/>
  <c r="H10" i="27"/>
  <c r="H11" i="27"/>
  <c r="H12" i="27"/>
  <c r="H13" i="27"/>
  <c r="H14" i="27"/>
  <c r="H15" i="27"/>
  <c r="H16" i="27"/>
  <c r="H17" i="27"/>
  <c r="H18" i="27"/>
  <c r="H19" i="27"/>
  <c r="H20" i="27"/>
  <c r="H21" i="27"/>
  <c r="H22" i="27"/>
  <c r="H23" i="27"/>
  <c r="H24" i="27"/>
  <c r="H25" i="27"/>
  <c r="H26" i="27"/>
  <c r="H27" i="27"/>
  <c r="H28" i="27"/>
  <c r="H29" i="27"/>
  <c r="H30" i="27"/>
  <c r="H31" i="27"/>
  <c r="H32" i="27"/>
  <c r="H33" i="27"/>
  <c r="H34" i="27"/>
  <c r="H35" i="27"/>
  <c r="H36" i="27"/>
  <c r="H37" i="27"/>
  <c r="H38" i="27"/>
  <c r="G4" i="27"/>
  <c r="G5" i="27"/>
  <c r="G6" i="27"/>
  <c r="G7" i="27"/>
  <c r="G8" i="27"/>
  <c r="G9" i="27"/>
  <c r="G10" i="27"/>
  <c r="G11" i="27"/>
  <c r="G12" i="27"/>
  <c r="G13" i="27"/>
  <c r="G14" i="27"/>
  <c r="G15" i="27"/>
  <c r="G16" i="27"/>
  <c r="G17" i="27"/>
  <c r="G18" i="27"/>
  <c r="G19" i="27"/>
  <c r="G20" i="27"/>
  <c r="G21" i="27"/>
  <c r="G22" i="27"/>
  <c r="G23" i="27"/>
  <c r="G24" i="27"/>
  <c r="G25" i="27"/>
  <c r="G26" i="27"/>
  <c r="G27" i="27"/>
  <c r="G28" i="27"/>
  <c r="G29" i="27"/>
  <c r="G30" i="27"/>
  <c r="G31" i="27"/>
  <c r="G32" i="27"/>
  <c r="G33" i="27"/>
  <c r="G34" i="27"/>
  <c r="G35" i="27"/>
  <c r="G36" i="27"/>
  <c r="G37" i="27"/>
  <c r="G38" i="27"/>
  <c r="E4" i="27"/>
  <c r="E5" i="27"/>
  <c r="E6" i="27"/>
  <c r="E7" i="27"/>
  <c r="E8" i="27"/>
  <c r="E9" i="27"/>
  <c r="E10" i="27"/>
  <c r="E11" i="27"/>
  <c r="E12" i="27"/>
  <c r="E14" i="27"/>
  <c r="E15" i="27"/>
  <c r="E17" i="27"/>
  <c r="E18" i="27"/>
  <c r="E19" i="27"/>
  <c r="E20" i="27"/>
  <c r="E21" i="27"/>
  <c r="E22" i="27"/>
  <c r="E23" i="27"/>
  <c r="E24" i="27"/>
  <c r="E25" i="27"/>
  <c r="E26" i="27"/>
  <c r="E27" i="27"/>
  <c r="E28" i="27"/>
  <c r="E29" i="27"/>
  <c r="E30" i="27"/>
  <c r="E31" i="27"/>
  <c r="E32" i="27"/>
  <c r="E33" i="27"/>
  <c r="E34" i="27"/>
  <c r="E35" i="27"/>
  <c r="E36" i="27"/>
  <c r="E37" i="27"/>
  <c r="E38" i="27"/>
  <c r="B3" i="27"/>
  <c r="A3" i="27"/>
  <c r="BB3" i="27" l="1"/>
  <c r="AM3" i="27"/>
  <c r="AN3" i="27"/>
  <c r="AX3" i="27"/>
  <c r="AQ3" i="27"/>
  <c r="AU3" i="27"/>
  <c r="AV3" i="27"/>
  <c r="AS3" i="27"/>
  <c r="AP3" i="27"/>
  <c r="AO3" i="27"/>
  <c r="AZ3" i="27"/>
  <c r="AW3" i="27"/>
  <c r="AJ3" i="27"/>
  <c r="AL3" i="27"/>
  <c r="AY3" i="27"/>
  <c r="BA3" i="27"/>
  <c r="AT3" i="27"/>
  <c r="AK3" i="27"/>
  <c r="AR3" i="27"/>
  <c r="B30" i="27"/>
  <c r="B33" i="27"/>
  <c r="B36" i="27"/>
  <c r="B27" i="27"/>
  <c r="A35" i="27"/>
  <c r="B34" i="27"/>
  <c r="A34" i="27"/>
  <c r="AL34" i="27" s="1"/>
  <c r="A36" i="27"/>
  <c r="A30" i="27"/>
  <c r="B29" i="27"/>
  <c r="A29" i="27"/>
  <c r="A28" i="27"/>
  <c r="AR28" i="27" s="1"/>
  <c r="A33" i="27"/>
  <c r="AZ33" i="27" s="1"/>
  <c r="A31" i="27"/>
  <c r="AO31" i="27" s="1"/>
  <c r="B28" i="27"/>
  <c r="B22" i="27"/>
  <c r="A27" i="27"/>
  <c r="AY27" i="27" s="1"/>
  <c r="A38" i="27"/>
  <c r="B31" i="27"/>
  <c r="A37" i="27"/>
  <c r="B38" i="27"/>
  <c r="B35" i="27"/>
  <c r="A26" i="27"/>
  <c r="A25" i="27"/>
  <c r="A23" i="27"/>
  <c r="A22" i="27"/>
  <c r="B21" i="27"/>
  <c r="A21" i="27"/>
  <c r="B18" i="27"/>
  <c r="B26" i="27"/>
  <c r="B15" i="27"/>
  <c r="A20" i="27"/>
  <c r="A19" i="27"/>
  <c r="A18" i="27"/>
  <c r="B20" i="27"/>
  <c r="A17" i="27"/>
  <c r="A16" i="27"/>
  <c r="A15" i="27"/>
  <c r="A14" i="27"/>
  <c r="A13" i="27"/>
  <c r="A12" i="27"/>
  <c r="A11" i="27"/>
  <c r="B11" i="27"/>
  <c r="A10" i="27"/>
  <c r="AJ10" i="27" s="1"/>
  <c r="A9" i="27"/>
  <c r="AS9" i="27" s="1"/>
  <c r="A8" i="27"/>
  <c r="B7" i="27"/>
  <c r="A7" i="27"/>
  <c r="A6" i="27"/>
  <c r="AW6" i="27" s="1"/>
  <c r="B10" i="27"/>
  <c r="B13" i="27"/>
  <c r="B12" i="27"/>
  <c r="B8" i="27"/>
  <c r="B32" i="27"/>
  <c r="B37" i="27"/>
  <c r="B6" i="27"/>
  <c r="B9" i="27"/>
  <c r="B23" i="27"/>
  <c r="B25" i="27"/>
  <c r="B19" i="27"/>
  <c r="B5" i="27"/>
  <c r="A5" i="27"/>
  <c r="AM5" i="27" s="1"/>
  <c r="A4" i="27"/>
  <c r="AR4" i="27" s="1"/>
  <c r="A32" i="27"/>
  <c r="AZ32" i="27" s="1"/>
  <c r="B14" i="27"/>
  <c r="B17" i="27"/>
  <c r="B16" i="27"/>
  <c r="B24" i="27"/>
  <c r="A24" i="27"/>
  <c r="B4" i="27"/>
  <c r="AS32" i="27" l="1"/>
  <c r="AU32" i="27"/>
  <c r="AW34" i="27"/>
  <c r="AQ4" i="27"/>
  <c r="AN9" i="27"/>
  <c r="BA34" i="27"/>
  <c r="AY33" i="27"/>
  <c r="AW28" i="27"/>
  <c r="AQ34" i="27"/>
  <c r="AZ34" i="27"/>
  <c r="AI9" i="27"/>
  <c r="AY32" i="27"/>
  <c r="AP34" i="27"/>
  <c r="AQ6" i="27"/>
  <c r="AN10" i="27"/>
  <c r="AR32" i="27"/>
  <c r="AM32" i="27"/>
  <c r="AV6" i="27"/>
  <c r="AN32" i="27"/>
  <c r="AW32" i="27"/>
  <c r="AI32" i="27"/>
  <c r="AL6" i="27"/>
  <c r="AQ33" i="27"/>
  <c r="AX28" i="27"/>
  <c r="AV34" i="27"/>
  <c r="AV32" i="27"/>
  <c r="AO6" i="27"/>
  <c r="AP33" i="27"/>
  <c r="AI28" i="27"/>
  <c r="AK28" i="27"/>
  <c r="AK33" i="27"/>
  <c r="AM28" i="27"/>
  <c r="AV7" i="27"/>
  <c r="AJ7" i="27"/>
  <c r="AX7" i="27"/>
  <c r="AL7" i="27"/>
  <c r="AQ8" i="27"/>
  <c r="AK8" i="27"/>
  <c r="BA8" i="27"/>
  <c r="AT8" i="27"/>
  <c r="AS8" i="27"/>
  <c r="AY8" i="27"/>
  <c r="AV8" i="27"/>
  <c r="AJ8" i="27"/>
  <c r="AZ8" i="27"/>
  <c r="AU5" i="27"/>
  <c r="AL5" i="27"/>
  <c r="AR5" i="27"/>
  <c r="AZ5" i="27"/>
  <c r="AS7" i="27"/>
  <c r="AM8" i="27"/>
  <c r="AK9" i="27"/>
  <c r="AT9" i="27"/>
  <c r="AX9" i="27"/>
  <c r="AV9" i="27"/>
  <c r="AO9" i="27"/>
  <c r="AM9" i="27"/>
  <c r="AY9" i="27"/>
  <c r="BB9" i="27"/>
  <c r="AP9" i="27"/>
  <c r="BA9" i="27"/>
  <c r="AL9" i="27"/>
  <c r="AW9" i="27"/>
  <c r="AQ5" i="27"/>
  <c r="AM6" i="27"/>
  <c r="AY6" i="27"/>
  <c r="AJ6" i="27"/>
  <c r="AX6" i="27"/>
  <c r="AP6" i="27"/>
  <c r="AU6" i="27"/>
  <c r="BA6" i="27"/>
  <c r="BB6" i="27"/>
  <c r="AT6" i="27"/>
  <c r="AZ6" i="27"/>
  <c r="AK6" i="27"/>
  <c r="AS6" i="27"/>
  <c r="BB7" i="27"/>
  <c r="AU8" i="27"/>
  <c r="AR9" i="27"/>
  <c r="AU9" i="27"/>
  <c r="AI8" i="27"/>
  <c r="AT10" i="27"/>
  <c r="AI10" i="27"/>
  <c r="AL10" i="27"/>
  <c r="AO10" i="27"/>
  <c r="AO32" i="27"/>
  <c r="AK32" i="27"/>
  <c r="AQ32" i="27"/>
  <c r="AJ32" i="27"/>
  <c r="AP32" i="27"/>
  <c r="BB32" i="27"/>
  <c r="AT32" i="27"/>
  <c r="AK4" i="27"/>
  <c r="AI4" i="27"/>
  <c r="AR33" i="27"/>
  <c r="BA33" i="27"/>
  <c r="AU33" i="27"/>
  <c r="AW33" i="27"/>
  <c r="AV33" i="27"/>
  <c r="AJ33" i="27"/>
  <c r="AO33" i="27"/>
  <c r="AX33" i="27"/>
  <c r="AI33" i="27"/>
  <c r="BB33" i="27"/>
  <c r="AS33" i="27"/>
  <c r="AL33" i="27"/>
  <c r="AX34" i="27"/>
  <c r="AN34" i="27"/>
  <c r="AM4" i="27"/>
  <c r="AL4" i="27"/>
  <c r="AW4" i="27"/>
  <c r="AY4" i="27"/>
  <c r="AP5" i="27"/>
  <c r="BB5" i="27"/>
  <c r="AK7" i="27"/>
  <c r="AV10" i="27"/>
  <c r="AJ4" i="27"/>
  <c r="AS4" i="27"/>
  <c r="BA5" i="27"/>
  <c r="AJ5" i="27"/>
  <c r="AW5" i="27"/>
  <c r="AI5" i="27"/>
  <c r="AN5" i="27"/>
  <c r="AX5" i="27"/>
  <c r="AY5" i="27"/>
  <c r="AT5" i="27"/>
  <c r="AO5" i="27"/>
  <c r="AK5" i="27"/>
  <c r="AV5" i="27"/>
  <c r="AS5" i="27"/>
  <c r="AI7" i="27"/>
  <c r="AQ7" i="27"/>
  <c r="AP7" i="27"/>
  <c r="BA7" i="27"/>
  <c r="AR7" i="27"/>
  <c r="AZ7" i="27"/>
  <c r="AU7" i="27"/>
  <c r="AW7" i="27"/>
  <c r="AY7" i="27"/>
  <c r="AM7" i="27"/>
  <c r="AN7" i="27"/>
  <c r="AO7" i="27"/>
  <c r="AT7" i="27"/>
  <c r="AQ10" i="27"/>
  <c r="AX10" i="27"/>
  <c r="AY10" i="27"/>
  <c r="AP10" i="27"/>
  <c r="AK10" i="27"/>
  <c r="AZ10" i="27"/>
  <c r="AS10" i="27"/>
  <c r="AR10" i="27"/>
  <c r="AU10" i="27"/>
  <c r="AW10" i="27"/>
  <c r="BA10" i="27"/>
  <c r="BB10" i="27"/>
  <c r="AM10" i="27"/>
  <c r="AU4" i="27"/>
  <c r="AZ4" i="27"/>
  <c r="AO4" i="27"/>
  <c r="AN4" i="27"/>
  <c r="AX4" i="27"/>
  <c r="BB4" i="27"/>
  <c r="AT4" i="27"/>
  <c r="AP4" i="27"/>
  <c r="BA4" i="27"/>
  <c r="AV4" i="27"/>
  <c r="AN8" i="27"/>
  <c r="AX8" i="27"/>
  <c r="BB8" i="27"/>
  <c r="AO8" i="27"/>
  <c r="AV27" i="27"/>
  <c r="BA32" i="27"/>
  <c r="AX32" i="27"/>
  <c r="AL32" i="27"/>
  <c r="AN6" i="27"/>
  <c r="AR6" i="27"/>
  <c r="AI6" i="27"/>
  <c r="AL8" i="27"/>
  <c r="AR8" i="27"/>
  <c r="AP8" i="27"/>
  <c r="AW8" i="27"/>
  <c r="AZ9" i="27"/>
  <c r="AQ9" i="27"/>
  <c r="AJ9" i="27"/>
  <c r="AZ27" i="27"/>
  <c r="AU31" i="27"/>
  <c r="AS31" i="27"/>
  <c r="AM31" i="27"/>
  <c r="AL31" i="27"/>
  <c r="AX31" i="27"/>
  <c r="AI31" i="27"/>
  <c r="AW31" i="27"/>
  <c r="AT31" i="27"/>
  <c r="AV31" i="27"/>
  <c r="AY31" i="27"/>
  <c r="BB31" i="27"/>
  <c r="BA31" i="27"/>
  <c r="AP31" i="27"/>
  <c r="AZ31" i="27"/>
  <c r="AR31" i="27"/>
  <c r="AN31" i="27"/>
  <c r="AK31" i="27"/>
  <c r="AQ31" i="27"/>
  <c r="AM27" i="27"/>
  <c r="BA27" i="27"/>
  <c r="AJ27" i="27"/>
  <c r="AO27" i="27"/>
  <c r="AL27" i="27"/>
  <c r="AK27" i="27"/>
  <c r="AS27" i="27"/>
  <c r="AR27" i="27"/>
  <c r="AU27" i="27"/>
  <c r="AQ27" i="27"/>
  <c r="AW27" i="27"/>
  <c r="AP27" i="27"/>
  <c r="BB27" i="27"/>
  <c r="AN27" i="27"/>
  <c r="AI27" i="27"/>
  <c r="AT27" i="27"/>
  <c r="AX27" i="27"/>
  <c r="AJ31" i="27"/>
  <c r="AY28" i="27"/>
  <c r="AO28" i="27"/>
  <c r="AP28" i="27"/>
  <c r="BB28" i="27"/>
  <c r="AQ28" i="27"/>
  <c r="AZ28" i="27"/>
  <c r="AT28" i="27"/>
  <c r="AS28" i="27"/>
  <c r="AV28" i="27"/>
  <c r="BA28" i="27"/>
  <c r="AN28" i="27"/>
  <c r="AL28" i="27"/>
  <c r="AJ28" i="27"/>
  <c r="AU28" i="27"/>
  <c r="AK34" i="27"/>
  <c r="AR34" i="27"/>
  <c r="AT34" i="27"/>
  <c r="AY34" i="27"/>
  <c r="AM34" i="27"/>
  <c r="BB34" i="27"/>
  <c r="AS34" i="27"/>
  <c r="AU34" i="27"/>
  <c r="AI34" i="27"/>
  <c r="AO34" i="27"/>
  <c r="AJ34" i="27"/>
  <c r="AM33" i="27"/>
  <c r="AT33" i="27"/>
  <c r="AN33"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37" authorId="0" shapeId="0" xr:uid="{6A6023A1-08EE-6B49-A7DC-33B33DC698AF}">
      <text>
        <r>
          <rPr>
            <b/>
            <sz val="10"/>
            <color rgb="FF000000"/>
            <rFont val="Tahoma"/>
            <family val="2"/>
          </rPr>
          <t>Microsoft Office User:</t>
        </r>
        <r>
          <rPr>
            <sz val="10"/>
            <color rgb="FF000000"/>
            <rFont val="Tahoma"/>
            <family val="2"/>
          </rPr>
          <t xml:space="preserve">
</t>
        </r>
        <r>
          <rPr>
            <sz val="10"/>
            <color rgb="FF000000"/>
            <rFont val="Tahoma"/>
            <family val="2"/>
          </rPr>
          <t>Vendor data not found in file for particular buyer.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C2" authorId="0" shapeId="0" xr:uid="{73850650-8996-F149-899C-20F22ADF0902}">
      <text>
        <r>
          <rPr>
            <b/>
            <sz val="10"/>
            <color rgb="FF000000"/>
            <rFont val="Tahoma"/>
            <family val="2"/>
          </rPr>
          <t>Microsoft Office User:</t>
        </r>
        <r>
          <rPr>
            <sz val="10"/>
            <color rgb="FF000000"/>
            <rFont val="Tahoma"/>
            <family val="2"/>
          </rPr>
          <t xml:space="preserve">
</t>
        </r>
        <r>
          <rPr>
            <sz val="10"/>
            <color rgb="FF000000"/>
            <rFont val="Tahoma"/>
            <family val="2"/>
          </rPr>
          <t xml:space="preserve">Manjushree
</t>
        </r>
      </text>
    </comment>
    <comment ref="C63" authorId="0" shapeId="0" xr:uid="{70BF5DC9-B45C-8A4E-BFDB-B3A3BB1D8FE3}">
      <text>
        <r>
          <rPr>
            <b/>
            <sz val="10"/>
            <color rgb="FF000000"/>
            <rFont val="Tahoma"/>
            <family val="2"/>
          </rPr>
          <t>Microsoft Office User:</t>
        </r>
        <r>
          <rPr>
            <sz val="10"/>
            <color rgb="FF000000"/>
            <rFont val="Tahoma"/>
            <family val="2"/>
          </rPr>
          <t xml:space="preserve">
</t>
        </r>
        <r>
          <rPr>
            <sz val="10"/>
            <color rgb="FF000000"/>
            <rFont val="Tahoma"/>
            <family val="2"/>
          </rPr>
          <t xml:space="preserve">Delhivery
</t>
        </r>
      </text>
    </comment>
    <comment ref="C163" authorId="0" shapeId="0" xr:uid="{5467D2F5-5C22-1143-8A63-8974B9318AF5}">
      <text>
        <r>
          <rPr>
            <b/>
            <sz val="10"/>
            <color rgb="FF000000"/>
            <rFont val="Tahoma"/>
            <family val="2"/>
          </rPr>
          <t>Microsoft Office User:</t>
        </r>
        <r>
          <rPr>
            <sz val="10"/>
            <color rgb="FF000000"/>
            <rFont val="Tahoma"/>
            <family val="2"/>
          </rPr>
          <t xml:space="preserve">
</t>
        </r>
        <r>
          <rPr>
            <sz val="10"/>
            <color rgb="FF000000"/>
            <rFont val="Tahoma"/>
            <family val="2"/>
          </rPr>
          <t xml:space="preserve">Lupin
</t>
        </r>
      </text>
    </comment>
    <comment ref="C244" authorId="0" shapeId="0" xr:uid="{3CA54613-1E5C-CD47-824E-7E9D56EAB2A0}">
      <text>
        <r>
          <rPr>
            <b/>
            <sz val="10"/>
            <color rgb="FF000000"/>
            <rFont val="Tahoma"/>
            <family val="2"/>
          </rPr>
          <t>Microsoft Office User:</t>
        </r>
        <r>
          <rPr>
            <sz val="10"/>
            <color rgb="FF000000"/>
            <rFont val="Tahoma"/>
            <family val="2"/>
          </rPr>
          <t xml:space="preserve">
</t>
        </r>
        <r>
          <rPr>
            <sz val="10"/>
            <color rgb="FF000000"/>
            <rFont val="Tahoma"/>
            <family val="2"/>
          </rPr>
          <t>Haldia</t>
        </r>
      </text>
    </comment>
  </commentList>
</comments>
</file>

<file path=xl/sharedStrings.xml><?xml version="1.0" encoding="utf-8"?>
<sst xmlns="http://schemas.openxmlformats.org/spreadsheetml/2006/main" count="101396" uniqueCount="21311">
  <si>
    <t>inputId</t>
  </si>
  <si>
    <t>entityId</t>
  </si>
  <si>
    <t>name</t>
  </si>
  <si>
    <t>pans</t>
  </si>
  <si>
    <t>contact</t>
  </si>
  <si>
    <t>email</t>
  </si>
  <si>
    <t>emailDomain</t>
  </si>
  <si>
    <t>dateOfIncorporation</t>
  </si>
  <si>
    <t>registeredAddress</t>
  </si>
  <si>
    <t>tradeName</t>
  </si>
  <si>
    <t>industry</t>
  </si>
  <si>
    <t>subIndustry</t>
  </si>
  <si>
    <t>activityGroup</t>
  </si>
  <si>
    <t>activityClass</t>
  </si>
  <si>
    <t>activitySubClass</t>
  </si>
  <si>
    <t>entityClass</t>
  </si>
  <si>
    <t>city</t>
  </si>
  <si>
    <t>state</t>
  </si>
  <si>
    <t>pin</t>
  </si>
  <si>
    <t>type</t>
  </si>
  <si>
    <t>addressSource</t>
  </si>
  <si>
    <t>constitutionOfBusiness</t>
  </si>
  <si>
    <t>dateOfVatRegistration</t>
  </si>
  <si>
    <t>fatherName</t>
  </si>
  <si>
    <t>dateOfBirth</t>
  </si>
  <si>
    <t>descriptionOfMainDivision</t>
  </si>
  <si>
    <t>mainDivisonOfBusinessActivity</t>
  </si>
  <si>
    <t>AADCF3624P</t>
  </si>
  <si>
    <t>U64204TN2018PTC121904</t>
  </si>
  <si>
    <t>FRANCH EXPRESS COURIER PRIVATE LIMITED</t>
  </si>
  <si>
    <t>7299950711</t>
  </si>
  <si>
    <t>mdstcourier@gmail.com</t>
  </si>
  <si>
    <t>gmail.com</t>
  </si>
  <si>
    <t>04-Apr-2018</t>
  </si>
  <si>
    <t>NO 199 HARIYAN STREET C- PALLAVARAM CHENNAI Chennai TN 600043 IN</t>
  </si>
  <si>
    <t>Transport, storage and communications</t>
  </si>
  <si>
    <t>Post and telecommunications</t>
  </si>
  <si>
    <t>Telecommunications [Production of radio and television programmes, whether or not combined with broadcasting, is classified under class 9213.]</t>
  </si>
  <si>
    <t>Activities of the cable operators</t>
  </si>
  <si>
    <t>Private</t>
  </si>
  <si>
    <t>Chennai</t>
  </si>
  <si>
    <t>Tamil nadu</t>
  </si>
  <si>
    <t>600043</t>
  </si>
  <si>
    <t>COMPANY</t>
  </si>
  <si>
    <t>mca</t>
  </si>
  <si>
    <t>Private Limited Company</t>
  </si>
  <si>
    <t>AADCS7589L</t>
  </si>
  <si>
    <t>U63090WB1985PLC038952</t>
  </si>
  <si>
    <t>SHREE ROADWAYS LTD</t>
  </si>
  <si>
    <t>9322512659</t>
  </si>
  <si>
    <t>shreeroadways.com</t>
  </si>
  <si>
    <t>17-May-1985</t>
  </si>
  <si>
    <t>2,TURNER ROAD ,7,VISHNU JUTEPRESS,COSSIPORE, P.S.CHITPUR. KOLKATA WB 700002 IN</t>
  </si>
  <si>
    <t>SHREE ROADWAYS LIMITED</t>
  </si>
  <si>
    <t>Supporting and auxiliary transport activities; activities of travel agencies</t>
  </si>
  <si>
    <t>Activities of other transport agencies [Includes forwarding of freight, organisationor arrangement of transport on behalf of the shipper or consignee, receiving and acceptance of freight, transportation document preparation, consolidation and break bulk of freight, freight brokerage, custom house brokerage, bill auditing and freight rate information, brokerage for ship and aircraft space, packing and crating and unpacking and de-crating, weighing and sampling of freight etc. This also includes the services provided by chauffeurs and personal car drivers .]</t>
  </si>
  <si>
    <t>Public</t>
  </si>
  <si>
    <t>Kolkata</t>
  </si>
  <si>
    <t>West bengal</t>
  </si>
  <si>
    <t>700002</t>
  </si>
  <si>
    <t>Public Limited Company</t>
  </si>
  <si>
    <t>AACCR9080L</t>
  </si>
  <si>
    <t>U22200HP2005PTC006356</t>
  </si>
  <si>
    <t>RICH OFFSET (INDIA) PRIVATE LIMITED</t>
  </si>
  <si>
    <t>1795663333</t>
  </si>
  <si>
    <t>tushar@richoffset.com</t>
  </si>
  <si>
    <t>richoffset.com</t>
  </si>
  <si>
    <t>10-Jan-2005</t>
  </si>
  <si>
    <t>477-478,Sai Road Ext,Opp Unichem Laboratories Ltd, Bhatoli Kalan, Baddi, Teh: Nalagarh, Baddi Solan HP 173205 IN</t>
  </si>
  <si>
    <t>Rich offset (I) Pvt Ltd</t>
  </si>
  <si>
    <t>Manufacturing</t>
  </si>
  <si>
    <t>Publishing, printing and reproduction of recorded media</t>
  </si>
  <si>
    <t>Printing and service activities related to printing</t>
  </si>
  <si>
    <t>Solan</t>
  </si>
  <si>
    <t>Himachal pradesh</t>
  </si>
  <si>
    <t>173205</t>
  </si>
  <si>
    <t>AACFJ5088R</t>
  </si>
  <si>
    <t>JAI MA TARA BUS SERVICE</t>
  </si>
  <si>
    <t>9434047106</t>
  </si>
  <si>
    <t>joymatarabusservice@gmail.com</t>
  </si>
  <si>
    <t>291/37, HALDIA MECHEDA ROAD, KHANJANCHAK, Purba Medinipur, West Bengal, 721602</t>
  </si>
  <si>
    <t>Medinipur</t>
  </si>
  <si>
    <t>721602</t>
  </si>
  <si>
    <t>PARTNERSHIP</t>
  </si>
  <si>
    <t>gst</t>
  </si>
  <si>
    <t>Partnership</t>
  </si>
  <si>
    <t>AAECR7205D</t>
  </si>
  <si>
    <t>U21016GJ2010PTC093840</t>
  </si>
  <si>
    <t>RICH PRINTS PRIVATE LIMITED</t>
  </si>
  <si>
    <t>9322428845</t>
  </si>
  <si>
    <t>tushar@richprints.in</t>
  </si>
  <si>
    <t>jvvco.in</t>
  </si>
  <si>
    <t>29-Mar-2010</t>
  </si>
  <si>
    <t>Survey No. 62/1/Paikee 1, NH No. 8, Near Darotha Khadi, Village: Bhilad,Tal: Umargam, Bhilad Valsad GJ 396105 IN</t>
  </si>
  <si>
    <t>Manufacture of paper and paper products</t>
  </si>
  <si>
    <t>Manufacture of paper and paper product</t>
  </si>
  <si>
    <t>Manufacture of pulp, paper and paper board</t>
  </si>
  <si>
    <t>Manufacture of hard board including false board and chip board</t>
  </si>
  <si>
    <t>Valsad</t>
  </si>
  <si>
    <t>Gujarat</t>
  </si>
  <si>
    <t>396105</t>
  </si>
  <si>
    <t>AAEPM9406C</t>
  </si>
  <si>
    <t>INDERJIT SINGH BAKSHIS SINGH MATHARU</t>
  </si>
  <si>
    <t>9819290650</t>
  </si>
  <si>
    <t>matharu.inderjeet@gmail.com</t>
  </si>
  <si>
    <t>30-Aug-1965</t>
  </si>
  <si>
    <t>K-6, ANSA INDUSTRIAL ESTATE, SAKI VIHAR ROAD, SAKINAKA, ANDHERI EAST, Mumbai Suburban, Maharashtra, 400072</t>
  </si>
  <si>
    <t>ONKAR ENTERPRISES</t>
  </si>
  <si>
    <t>Mumbai</t>
  </si>
  <si>
    <t>Maharashtra</t>
  </si>
  <si>
    <t>400072</t>
  </si>
  <si>
    <t>PERSON</t>
  </si>
  <si>
    <t>Proprietorship</t>
  </si>
  <si>
    <t>AACCG4091L</t>
  </si>
  <si>
    <t>U17117CT2005PTC017833</t>
  </si>
  <si>
    <t>GOENKA ROCKWOOL (INDIA) PRIVATE LIMITED</t>
  </si>
  <si>
    <t>9300209022</t>
  </si>
  <si>
    <t>grockwool@gmail.com</t>
  </si>
  <si>
    <t>goenkainsulation.com</t>
  </si>
  <si>
    <t>28-Jul-2005</t>
  </si>
  <si>
    <t>RING ROAD-2, SONDONGARI RAIPUR CT 000000 IN</t>
  </si>
  <si>
    <t>GOENKA ROCKWOOL INDIA PRIVATE LIMITED</t>
  </si>
  <si>
    <t>Manufacture of textiles</t>
  </si>
  <si>
    <t>Spinning, weaving and finishing of textiles.</t>
  </si>
  <si>
    <t>Preparation and spinning of textile fiber including weaving of textiles (excluding khadi/handloom)</t>
  </si>
  <si>
    <t>Weaving, manufacture of wool and wool mixture fabrics.</t>
  </si>
  <si>
    <t>AABFB1806E</t>
  </si>
  <si>
    <t>BHARAT CHEMICALS</t>
  </si>
  <si>
    <t>9822850412</t>
  </si>
  <si>
    <t>spalresha@gmail.com</t>
  </si>
  <si>
    <t>06-Mar-1970</t>
  </si>
  <si>
    <t>SHOP NO 8, 248-1-2, JEDHE PARK, RASTA PETH, RASTA PETH, Pune, Maharashtra, 411011</t>
  </si>
  <si>
    <t>Pune</t>
  </si>
  <si>
    <t>411011</t>
  </si>
  <si>
    <t>01-Apr-2006</t>
  </si>
  <si>
    <t>AABCF1581D</t>
  </si>
  <si>
    <t>U74950GJ2007PTC052351</t>
  </si>
  <si>
    <t>FUTURISTIC PACKAGING PRIVATE LIMITED</t>
  </si>
  <si>
    <t>9687629940</t>
  </si>
  <si>
    <t>roc@caagupta.com</t>
  </si>
  <si>
    <t>futuristic.net.in</t>
  </si>
  <si>
    <t>14-Dec-2007</t>
  </si>
  <si>
    <t>Plt No.42, Maha Gujarat Industrial Estate, Next to Pharma Lab, Opp Sarvodaya Hotel, Moriya, Changodar Ahmedabad Ahmedabad GJ 382213 IN</t>
  </si>
  <si>
    <t>FUTURISTIC PACKAGING PVT LTD</t>
  </si>
  <si>
    <t>Real estate, renting and business activities</t>
  </si>
  <si>
    <t>Other business activities</t>
  </si>
  <si>
    <t>Business activities n.e.c.</t>
  </si>
  <si>
    <t>Packaging activities. [Packing activities incidental to transport are classified inclass 6309].</t>
  </si>
  <si>
    <t>Ahmedabad</t>
  </si>
  <si>
    <t>382213</t>
  </si>
  <si>
    <t>AAGCD1078C</t>
  </si>
  <si>
    <t>U74999GJ2017PTC096618</t>
  </si>
  <si>
    <t>DHA TEKHNO PRIVATE LIMITED</t>
  </si>
  <si>
    <t>7600024775</t>
  </si>
  <si>
    <t>dha@dhatechno.com</t>
  </si>
  <si>
    <t>dhatechno.com</t>
  </si>
  <si>
    <t>31-Mar-2017</t>
  </si>
  <si>
    <t>OFFICE NO-916, SPAN TRADE CENTRE OPP. KOCHARAB ASHRAM, PALDI, AHMEDABAD Ahmedabad GJ 380007 IN</t>
  </si>
  <si>
    <t>Other business activit ies n.e.c.[This class includes service activities generally delivered to commercial clients]</t>
  </si>
  <si>
    <t>Other business activities n.e.c.</t>
  </si>
  <si>
    <t>380007</t>
  </si>
  <si>
    <t>ACVPT2727J</t>
  </si>
  <si>
    <t>SHRIKANTH LINGAIAH THANIKONDA</t>
  </si>
  <si>
    <t>9422255957</t>
  </si>
  <si>
    <t>stind02@gmail.com</t>
  </si>
  <si>
    <t>GALA NO 123, MULEY I SQUARE, MIDC AMBAD, NASHIK, Nashik, Maharashtra, 422101</t>
  </si>
  <si>
    <t>S T INDUSTRIES</t>
  </si>
  <si>
    <t>Nashik</t>
  </si>
  <si>
    <t>422101</t>
  </si>
  <si>
    <t>AMZPS1546C</t>
  </si>
  <si>
    <t>NIRMAL VIJAYKUMAR SHAH</t>
  </si>
  <si>
    <t>9028902807</t>
  </si>
  <si>
    <t>nindustries82@gmail.com</t>
  </si>
  <si>
    <t>A-7, Florena Miraway Society, Sitladevi Temple Road, Mahim, Mumbai City, Maharashtra, 400016</t>
  </si>
  <si>
    <t>NIRMAL INDUSTRIES</t>
  </si>
  <si>
    <t>400016</t>
  </si>
  <si>
    <t>AWSPS8978H</t>
  </si>
  <si>
    <t>THAKUR PRASAD SHUKLA</t>
  </si>
  <si>
    <t>9826226095</t>
  </si>
  <si>
    <t>sumit_engg85@yahoo.com</t>
  </si>
  <si>
    <t>yahoo.com</t>
  </si>
  <si>
    <t>29-Oct-2010</t>
  </si>
  <si>
    <t>plot no 24 sector B, sumit engineering, industrial area, mandideep, Raisen, Madhya Pradesh, 462046</t>
  </si>
  <si>
    <t>M/S SUMIT ENGINEERING</t>
  </si>
  <si>
    <t>Raisen</t>
  </si>
  <si>
    <t>Madhya pradesh</t>
  </si>
  <si>
    <t>462046</t>
  </si>
  <si>
    <t>AACFA0757G</t>
  </si>
  <si>
    <t>ANIL SUPPLIERS</t>
  </si>
  <si>
    <t>9822411182</t>
  </si>
  <si>
    <t>anilsuppliers@gmail.com</t>
  </si>
  <si>
    <t>16-Sep-1978</t>
  </si>
  <si>
    <t>CTS NO.4237, 1ST FLOOR, KANT HELIX, BHOIR COLONY, OPP TATA MOTORS LTD., CHINCHWAD, PUNE, Pune, Maharashtra, 411033</t>
  </si>
  <si>
    <t>411033</t>
  </si>
  <si>
    <t>AAAFS3177N</t>
  </si>
  <si>
    <t>SURYODAYA TRADING COMPANY</t>
  </si>
  <si>
    <t>9821617353</t>
  </si>
  <si>
    <t>ajit.c.jhaveri@gmail.com</t>
  </si>
  <si>
    <t>01-Apr-1980</t>
  </si>
  <si>
    <t>PERIN NEPEAN SEA ROAD, , , BEHIND RBI, MUMBAI, Mumbai City, Maharashtra, 400001</t>
  </si>
  <si>
    <t>SURYODAYA TRADING CO</t>
  </si>
  <si>
    <t>400001</t>
  </si>
  <si>
    <t>ABACS2950D</t>
  </si>
  <si>
    <t>U51909MH2018PTC309239</t>
  </si>
  <si>
    <t>SHAH FASTENERS &amp; TOOLS PRIVATE LIMITED</t>
  </si>
  <si>
    <t>9820196449</t>
  </si>
  <si>
    <t>shahtoolscentre@gmail.com</t>
  </si>
  <si>
    <t>10-May-2018</t>
  </si>
  <si>
    <t>17/21, 6TH FLOOR, NAVJIVAN SOCIETY, LAMINGTON ROAD, MUMBAI CENTRAL, MUMBAI Mumbai City MH 400008 IN</t>
  </si>
  <si>
    <t>Wholesale and retail trade; repair of motor vehicles, motorcycles and personal and household goods</t>
  </si>
  <si>
    <t>Wholesale trade and commission trade, except of motor vehicles and motorcycles</t>
  </si>
  <si>
    <t>Other wholesale [Includes specialized wholesale not covered in any one of the previous categories and wholesale in a variety of goods without any particular specialization.]</t>
  </si>
  <si>
    <t>Other wholesale n.e.c.</t>
  </si>
  <si>
    <t>400008</t>
  </si>
  <si>
    <t>AAEFO7907Q</t>
  </si>
  <si>
    <t>OM METAL CAST</t>
  </si>
  <si>
    <t>9898800099</t>
  </si>
  <si>
    <t>ommetalcast@gmail.com</t>
  </si>
  <si>
    <t>SURVEY NO. 280/1, OPP. PRINCE VILLA, NR. SAURASHTRA PAPER MILL, KUVADVA WANKANER ROAD,, NATIONAL HIGHWAY 27, VILLAGE JHIYANA, RAJKOT, Rajkot, Gujarat, 360023</t>
  </si>
  <si>
    <t>Rajkot</t>
  </si>
  <si>
    <t>360023</t>
  </si>
  <si>
    <t>AAWPD8531F</t>
  </si>
  <si>
    <t>RAKESH BHAGWANDAS DALAL</t>
  </si>
  <si>
    <t>9824045769</t>
  </si>
  <si>
    <t>rakesh@omenterprise.com</t>
  </si>
  <si>
    <t>omenterprise.com</t>
  </si>
  <si>
    <t>10, 4th Fllor, Pooja Apartment, Ellisbridge, Ahmedabad, Ahmedabad, Gujarat, 380006</t>
  </si>
  <si>
    <t>OM ENTERPRISE</t>
  </si>
  <si>
    <t>380006</t>
  </si>
  <si>
    <t>AANFS5717R</t>
  </si>
  <si>
    <t>SHREE SANTOSHI MATA TIMBER</t>
  </si>
  <si>
    <t>9303131141</t>
  </si>
  <si>
    <t>choure_santosh@yahoo.co.in</t>
  </si>
  <si>
    <t>yahoo.co.in</t>
  </si>
  <si>
    <t>01-Jul-1984</t>
  </si>
  <si>
    <t>PLOT NO 151 SEC H,, SHREE SANTOSHI MATA TIMBER, INDUSTRIAL AREA GOVINDPURA, BHOPAL, Bhopal, Madhya Pradesh, 462023</t>
  </si>
  <si>
    <t>Bhopal</t>
  </si>
  <si>
    <t>462023</t>
  </si>
  <si>
    <t>12-Feb-1982</t>
  </si>
  <si>
    <t>FMOPS6754N</t>
  </si>
  <si>
    <t>JEEVAN SHRIRANG SHINDE</t>
  </si>
  <si>
    <t>9075523183</t>
  </si>
  <si>
    <t>cavedashaha@gmail.com</t>
  </si>
  <si>
    <t>H NO 886, NALEMALA, JADHAVWADI, JADHAVWADI, Satara, Maharashtra, 415530</t>
  </si>
  <si>
    <t>SHIV SHAMBHO TRANSPORT</t>
  </si>
  <si>
    <t>Satara</t>
  </si>
  <si>
    <t>415530</t>
  </si>
  <si>
    <t>AWNPS8218H</t>
  </si>
  <si>
    <t>VIDYA SAHU</t>
  </si>
  <si>
    <t>9559159803</t>
  </si>
  <si>
    <t>mahendra.awasthi0102@gmail.com</t>
  </si>
  <si>
    <t>SUNDARGANJ CHAURAHA, DEEH, SALON, RaeBareli, Uttar Pradesh, 229307</t>
  </si>
  <si>
    <t>M/S SUVIDHA T V S</t>
  </si>
  <si>
    <t>Salon</t>
  </si>
  <si>
    <t>Uttar pradesh</t>
  </si>
  <si>
    <t>229307</t>
  </si>
  <si>
    <t>21-Apr-2007</t>
  </si>
  <si>
    <t>AJUPG8343H</t>
  </si>
  <si>
    <t>PREMANGSHU KUMAR GUHA</t>
  </si>
  <si>
    <t>9433381485</t>
  </si>
  <si>
    <t>premangshuguha@yahoo.in</t>
  </si>
  <si>
    <t>yahoo.in</t>
  </si>
  <si>
    <t>AT-10301959, TALBAGICHA, KHARAGPUR, Paschim Medinipur, West Bengal, 721306</t>
  </si>
  <si>
    <t>GUHA &amp; CO.</t>
  </si>
  <si>
    <t>721306</t>
  </si>
  <si>
    <t>EXKPP6416A</t>
  </si>
  <si>
    <t>PRIYADARSHINI</t>
  </si>
  <si>
    <t>8072696956</t>
  </si>
  <si>
    <t>kumar14772@gmail.com</t>
  </si>
  <si>
    <t>20/32, , MURUGAPPA NAGAR ERNAVOOR, PARRI VALLAL STREET, CHENNAI, Chennai, Tamil Nadu, 600057</t>
  </si>
  <si>
    <t>SARVESWARAN CONTAINER SERVICES</t>
  </si>
  <si>
    <t>600057</t>
  </si>
  <si>
    <t>AAGCP9729C</t>
  </si>
  <si>
    <t>U29220MP2012PTC029002</t>
  </si>
  <si>
    <t>PRIDE INDUSTRIAL EQUIPMENTS INDIA PRIVATE LIMITED</t>
  </si>
  <si>
    <t>9993939528</t>
  </si>
  <si>
    <t>dineshyadavco@gmail.com</t>
  </si>
  <si>
    <t>prideindustries.co.in</t>
  </si>
  <si>
    <t>13-Aug-2012</t>
  </si>
  <si>
    <t>M-2,Potddar Plaza, New siyaganj Indore Indore MP 452001 IN</t>
  </si>
  <si>
    <t>Manufacture of machinery and equipment n.e.c.</t>
  </si>
  <si>
    <t>Manufacture of special purpose machinery</t>
  </si>
  <si>
    <t>Manufacture of machine-tools</t>
  </si>
  <si>
    <t>Indore</t>
  </si>
  <si>
    <t>452001</t>
  </si>
  <si>
    <t>30-May-2013</t>
  </si>
  <si>
    <t>AAICA1847J</t>
  </si>
  <si>
    <t>U28112MH2009PTC198145</t>
  </si>
  <si>
    <t>AARTI STRUCTURES PRIVATE LIMITED</t>
  </si>
  <si>
    <t>9011050595</t>
  </si>
  <si>
    <t>kiran.patil@aartistructures.com</t>
  </si>
  <si>
    <t>25-Dec-2009</t>
  </si>
  <si>
    <t>E 91/A, E 91/B, E92, E93 AMBAD, MIDC, NASHIK NASHIK Nashik MH 422010 IN</t>
  </si>
  <si>
    <t>Manufacture of fabricated metal products, except machinery and equipment</t>
  </si>
  <si>
    <t>Manufacture of structural metal products, tanks, reservoirs and steam generators</t>
  </si>
  <si>
    <t>Manufacture of structural metal products</t>
  </si>
  <si>
    <t>Manufacture of fabricated structura l products of iron or steel: bridges and bridgeparts, towers, masts, columns, girders, trusses, arches, sluice gates, piers and jetties. Erection of the structures from self-manufactured parts is included</t>
  </si>
  <si>
    <t>422010</t>
  </si>
  <si>
    <t>29-Apr-2010</t>
  </si>
  <si>
    <t>AABCB0407E</t>
  </si>
  <si>
    <t>U32109WB1986PTC040158</t>
  </si>
  <si>
    <t>BMC ELECTROPLAST PVT LTD</t>
  </si>
  <si>
    <t>9331048656</t>
  </si>
  <si>
    <t>bhattacharya@bmcepl.com</t>
  </si>
  <si>
    <t>bmcepl.com</t>
  </si>
  <si>
    <t>11-Feb-1986</t>
  </si>
  <si>
    <t>B.S.INDUSTRIAL ESTATE BAKHRAHAT ROAD. HANSPUKUR. OPPOSITE GREEN PARK KOLKATA Parganas South WB 700104 IN</t>
  </si>
  <si>
    <t>BMC ELECTROPLAST PRIVATE LTD.</t>
  </si>
  <si>
    <t>Manufacture of radio, television and communication equipment and apparatus</t>
  </si>
  <si>
    <t>Manufacture of electronic valves and tubes and other electronic components</t>
  </si>
  <si>
    <t>Manufacture of other electronic components n.e.c</t>
  </si>
  <si>
    <t>700104</t>
  </si>
  <si>
    <t>AAHCS0450N</t>
  </si>
  <si>
    <t>U30007MH1983PTC031404</t>
  </si>
  <si>
    <t>SURELOCK PLASTICS PRIVATE LIMITED</t>
  </si>
  <si>
    <t>AAACC1799D|AAHCS0450N</t>
  </si>
  <si>
    <t>8080860530</t>
  </si>
  <si>
    <t>ac@surelock.in</t>
  </si>
  <si>
    <t>surelock.in</t>
  </si>
  <si>
    <t>22-Nov-1983</t>
  </si>
  <si>
    <t>16-C, 2ND FLOOR, 16, THE INTERNATIONAL BUILDING, MARIN LINE 1ST X ROAD, CHURCHGATE MUMBAI MH 400020 IN</t>
  </si>
  <si>
    <t>SURELOCK PLASTICS PVT.LTD</t>
  </si>
  <si>
    <t>Manufacture of office, accounting and computing machinery</t>
  </si>
  <si>
    <t>Manufacture of computer peripherals like magnetic disk/floppy/ winchester disk drives, magnetic tape /cassette/cartidge drives; punch tape readers, curve followers, graph plotters; serial/daisy wheel/line printers, data entry equipment with or without visual display; web camera (digital); magnetic or optical readers; machines for transcribing data onto data media in coded form; and so forth</t>
  </si>
  <si>
    <t>400020</t>
  </si>
  <si>
    <t>07-Aug-2014</t>
  </si>
  <si>
    <t>AAACB3002G</t>
  </si>
  <si>
    <t>U63010MH1989PLC052533</t>
  </si>
  <si>
    <t>BLR LOGISTIKS (I) LIMITED</t>
  </si>
  <si>
    <t>9820698756</t>
  </si>
  <si>
    <t>info@blrlogistiks.com</t>
  </si>
  <si>
    <t>blrlogistiks.com</t>
  </si>
  <si>
    <t>10-Jul-1989</t>
  </si>
  <si>
    <t>Unit-202, 2nd Floor, D-Wing, Lotus Corporate Park, Off Western Express Highway, Goregaon (East), Mumbai Mumbai City MH 400063 IN</t>
  </si>
  <si>
    <t>Cargo handling</t>
  </si>
  <si>
    <t>400063</t>
  </si>
  <si>
    <t>AABPF6537G</t>
  </si>
  <si>
    <t>0001211999</t>
  </si>
  <si>
    <t>BHIMRAO DNYANDEO FUNDE</t>
  </si>
  <si>
    <t>9225326701</t>
  </si>
  <si>
    <t>swastikengg2007@yahoo.co.in</t>
  </si>
  <si>
    <t>PLOT NO 54, SURVEY NO 8/1 ,ALANKAR, NEAR POLICE COLONY, BILWADAL, SAVEDI ,AHMEDNAGAR ,Maharashtra ,414003 ,India</t>
  </si>
  <si>
    <t>SWASTIK ENGINEERING CO./BHAGWAN STEEL</t>
  </si>
  <si>
    <t>414003</t>
  </si>
  <si>
    <t>mca_signatory</t>
  </si>
  <si>
    <t>DNYANDEO NANA FUNDE</t>
  </si>
  <si>
    <t>01-Jun-1956</t>
  </si>
  <si>
    <t>AADCR9481L</t>
  </si>
  <si>
    <t>U74999GA2008PTC005641</t>
  </si>
  <si>
    <t>REBELLO INTERNATIONAL PRIVATE LIMITED</t>
  </si>
  <si>
    <t>7767810048</t>
  </si>
  <si>
    <t>roque@rebello.com.au</t>
  </si>
  <si>
    <t>rebello.co.in</t>
  </si>
  <si>
    <t>04-Mar-2008</t>
  </si>
  <si>
    <t>H.NO.69/3 C-3 DESIDERIO PARADISE GRENDE, VANELIM COLVA GA 403708 IN</t>
  </si>
  <si>
    <t>Goa</t>
  </si>
  <si>
    <t>403708</t>
  </si>
  <si>
    <t>28-May-2008</t>
  </si>
  <si>
    <t>AAQCA4495G</t>
  </si>
  <si>
    <t>U63090DL2018PTC328634</t>
  </si>
  <si>
    <t>ANYTIME LOGISTIC PRIVATE LIMITED</t>
  </si>
  <si>
    <t>9999944301</t>
  </si>
  <si>
    <t>bachatretails@gmail.com</t>
  </si>
  <si>
    <t>17-Jan-2018</t>
  </si>
  <si>
    <t>SHOP NO 20, BLOCK A, J J COLONY MANGLA PURI NEW DELHI South West Delhi DL 110045 IN</t>
  </si>
  <si>
    <t>Delhi</t>
  </si>
  <si>
    <t>110045</t>
  </si>
  <si>
    <t>AAACP9888Q</t>
  </si>
  <si>
    <t>U21022KA1984PTC006570</t>
  </si>
  <si>
    <t>ACCUPAK PRIVATE LIMITED</t>
  </si>
  <si>
    <t>9845605791</t>
  </si>
  <si>
    <t>accupak@vsnl.net</t>
  </si>
  <si>
    <t>vsnl.net</t>
  </si>
  <si>
    <t>13-Dec-1984</t>
  </si>
  <si>
    <t>270B, BOMMASANDRA INDUSTRIALAREA, ANEKAL TALUK, BANGALORE. BANGALORE. KA 562158 IN</t>
  </si>
  <si>
    <t>ACCUPAK PVT LTD</t>
  </si>
  <si>
    <t>Manufacture of corrugated paper and paperboard and of containers of paper and paperboard</t>
  </si>
  <si>
    <t>Manufacture of card board boxes</t>
  </si>
  <si>
    <t>Bangalore</t>
  </si>
  <si>
    <t>Karnataka</t>
  </si>
  <si>
    <t>562158</t>
  </si>
  <si>
    <t>01-Apr-2005</t>
  </si>
  <si>
    <t>ABCPT2233M</t>
  </si>
  <si>
    <t>JESSY THOMAS</t>
  </si>
  <si>
    <t>9893088077</t>
  </si>
  <si>
    <t>samson184@hotmail.com</t>
  </si>
  <si>
    <t>181-184, NEW INDUSTRIAL AREA PHASE-2, MANDIDEEP, Raisen, Madhya Pradesh, 462046</t>
  </si>
  <si>
    <t>SAMSON INDUSTRIES</t>
  </si>
  <si>
    <t>01-May-2012</t>
  </si>
  <si>
    <t>AAACI6036K</t>
  </si>
  <si>
    <t>U26910WB1985PLC039124</t>
  </si>
  <si>
    <t>INDUSTRIAL TAPES &amp; FABRICS PRIVATE LIMITED</t>
  </si>
  <si>
    <t>9836251051</t>
  </si>
  <si>
    <t>accounts@intafindia.com</t>
  </si>
  <si>
    <t>intafindia.com</t>
  </si>
  <si>
    <t>28-Jun-1985</t>
  </si>
  <si>
    <t>1/1 VANSITTARI ROW 3RDFLOOR P S HARE STREET KOLKATA WB 700001 IN</t>
  </si>
  <si>
    <t>Manufacture of other non-metallic mineral products</t>
  </si>
  <si>
    <t>Manufacture of non-metallic mineral products n.e.c.</t>
  </si>
  <si>
    <t>Manufacture of non-structural non-refractory ceramic ware</t>
  </si>
  <si>
    <t>700001</t>
  </si>
  <si>
    <t>29-Oct-2007</t>
  </si>
  <si>
    <t>AAACT9039P</t>
  </si>
  <si>
    <t>U28129MH1994PTC079298</t>
  </si>
  <si>
    <t>TEMPLE PACKAGING PRIVATE LIMITED</t>
  </si>
  <si>
    <t>9594650675</t>
  </si>
  <si>
    <t>info@templepackaging.co.in</t>
  </si>
  <si>
    <t>templepackaging.co.in</t>
  </si>
  <si>
    <t>29-Jun-1994</t>
  </si>
  <si>
    <t>1601/1602 Lotus Corporate Park E Wing 16Th Floor Ram Mandir Road Goregaon (east) Mumbai Mumbai City MH 400063 IN</t>
  </si>
  <si>
    <t>Manufacture of tanks, reservoirs and containers of metal [ includes manufacture of containers of metal for compressed or liquified gas. Also includes manufacture of central heating boilers and radiators. Manufacture of reservoirs, tanks and similar containers of types normally installed as fixtures for storage or manufacturing use of metal, whether or not fitted with tops, closures, or lined with materials other than iron, steel or aluminium]</t>
  </si>
  <si>
    <t>Manufacture of other containers n.e.c. (manufacture of drums, cans, boxes etc, ofa kind commonly used for conveyance or packing goods, even of large size, is classified in class 2899 whereas manufacture of reservoirs, tanks etc. for use described above but fitted with mechanical or thermal equipment is classified in class 2919).</t>
  </si>
  <si>
    <t>02-Jun-2014</t>
  </si>
  <si>
    <t>ABHFM0880E</t>
  </si>
  <si>
    <t>AAK-9975</t>
  </si>
  <si>
    <t>MANTRA INFOSOL LLP</t>
  </si>
  <si>
    <t>9820194476</t>
  </si>
  <si>
    <t>pankaj@mantrainfosol.com</t>
  </si>
  <si>
    <t>hotmail.com</t>
  </si>
  <si>
    <t>31-Oct-2017</t>
  </si>
  <si>
    <t>B-110, Virwani Ind. Estate, W.S. Highway Nr. West-IN Tower , Goregaon East Mumbai Mumbai City MH 400063 IN</t>
  </si>
  <si>
    <t>LIMITED_LIABILITY_PARTNERSHIP</t>
  </si>
  <si>
    <t>Limited Liability Partnership</t>
  </si>
  <si>
    <t>Other Business Activities</t>
  </si>
  <si>
    <t>74</t>
  </si>
  <si>
    <t>AAAPB6886F</t>
  </si>
  <si>
    <t>HEMANT DWARKADAS BHUTA</t>
  </si>
  <si>
    <t>9820083270</t>
  </si>
  <si>
    <t>nspitale_vat@rediffmail.com</t>
  </si>
  <si>
    <t>rediffmail.com</t>
  </si>
  <si>
    <t>15-Apr-1951</t>
  </si>
  <si>
    <t>5TH, 1ST FLOOR, ASIAN CHEMICAL COMPOUND, SUBHASH ROAD, JOGESHWARI WEST, Mumbai Suburban, Maharashtra, 400060</t>
  </si>
  <si>
    <t>PREMIER AUTOMATS</t>
  </si>
  <si>
    <t>400060</t>
  </si>
  <si>
    <t>AACCL9236A</t>
  </si>
  <si>
    <t>U74120MH2015PTC268000</t>
  </si>
  <si>
    <t>LITMUS WORLD MARKETING TECHNOLOGIES PRIVATE LIMITED</t>
  </si>
  <si>
    <t>9833945753</t>
  </si>
  <si>
    <t>accounts@litmusworld.com</t>
  </si>
  <si>
    <t>litmusworld.com</t>
  </si>
  <si>
    <t>01-Sep-2015</t>
  </si>
  <si>
    <t>16TH FLOOR, ESSAR HOUSE,11, KESHAVRAO KHADYE MARG, MAHALAXMI MUMBAI Mumbai City MH 400034 IN</t>
  </si>
  <si>
    <t>Litmus World Marketing Technologies Private Limited</t>
  </si>
  <si>
    <t>Legal, accounting, book-keeping and auditing activities; tax consultancy; market research and public opinion polling; business and management consultancy</t>
  </si>
  <si>
    <t>Accounting, book-keeping and auditing activities; tax consultancy. [Data processing and tabulation are classified in class 7230; activities involving management consultancy by units that do not provide accounting or auditing services e.g. design of accounting systems, cost accounting programmes, budgetary control procedures etc. are in class 7414 and bill collection in class 7499].</t>
  </si>
  <si>
    <t>400034</t>
  </si>
  <si>
    <t>AAFCT5705M</t>
  </si>
  <si>
    <t>U72900PN2015PTC157537</t>
  </si>
  <si>
    <t>TROCKO LOGI PRIVATE LIMITED</t>
  </si>
  <si>
    <t>9764344264</t>
  </si>
  <si>
    <t>hello@trocko.in</t>
  </si>
  <si>
    <t>trocko.in</t>
  </si>
  <si>
    <t>11-Dec-2015</t>
  </si>
  <si>
    <t>Office No 25, A &amp; B, Vighnahara Building, Sujay Garden Mukund Nagar Pune Pune MH 411037 IN</t>
  </si>
  <si>
    <t>Computer and related activities</t>
  </si>
  <si>
    <t>Other computer related activities [for example maintenance of websites of other firms/ creation of multimedia presentations for other firms etc.]</t>
  </si>
  <si>
    <t>411037</t>
  </si>
  <si>
    <t>BRZPM8023L</t>
  </si>
  <si>
    <t>AKASH VIJAY MANGRULE</t>
  </si>
  <si>
    <t>8087719852</t>
  </si>
  <si>
    <t>kapilmultiservices1@gmail.com</t>
  </si>
  <si>
    <t>PLOT NO X-70, BAJAJNAGAR, AURANGABAD, Aurangabad, Maharashtra, 431136</t>
  </si>
  <si>
    <t>KAPIL LOGISTICS</t>
  </si>
  <si>
    <t>Aurangabad</t>
  </si>
  <si>
    <t>431136</t>
  </si>
  <si>
    <t>AAIFC7588F</t>
  </si>
  <si>
    <t>CARE SYSTEMS</t>
  </si>
  <si>
    <t>9848034288</t>
  </si>
  <si>
    <t>caresystems.gopalan@gmail.com</t>
  </si>
  <si>
    <t>23-Apr-2013</t>
  </si>
  <si>
    <t>H.NO. 37-118/3/7/S-1, 2ND FLOOR, TEJAS JASTI ARCADE, SRI COLONY, RAMAKRISHNAPURAM, MALKAJGIRI, Medchal - Malkajgiri, Telangana, 500056</t>
  </si>
  <si>
    <t>Medchal</t>
  </si>
  <si>
    <t>Telangana</t>
  </si>
  <si>
    <t>500056</t>
  </si>
  <si>
    <t>AAZPK3609E</t>
  </si>
  <si>
    <t>SUNIL KUMAR KHABYA</t>
  </si>
  <si>
    <t>9826015218</t>
  </si>
  <si>
    <t>kkenggworks@yahoo.co.in</t>
  </si>
  <si>
    <t>09-Jul-1955</t>
  </si>
  <si>
    <t>2, S K Engineering Works, Near L.U.N. Road, Industrial Area Govindpura, Bhopal, Madhya Pradesh, 462023</t>
  </si>
  <si>
    <t>M/S -- S K ENGINNERING WORKS</t>
  </si>
  <si>
    <t>04-Apr-1983</t>
  </si>
  <si>
    <t>AAAFM4400A</t>
  </si>
  <si>
    <t>MAHARASHTRA AUTO INDUSTRIES</t>
  </si>
  <si>
    <t>9970170279</t>
  </si>
  <si>
    <t>maharashtraauto@gmail.com</t>
  </si>
  <si>
    <t>01-Apr-1992</t>
  </si>
  <si>
    <t>Plot No. E - 40, , Maharashtra Auto Industries, MIDC, AMBAD, Nashik, Maharashtra, 422010</t>
  </si>
  <si>
    <t>AAACP7176M</t>
  </si>
  <si>
    <t>U30009DL1982PTC014023</t>
  </si>
  <si>
    <t>PCL (INDIA) PRIVATE LIMITED</t>
  </si>
  <si>
    <t>9873741456</t>
  </si>
  <si>
    <t>accounts@ranutrolindustries.com</t>
  </si>
  <si>
    <t>14-Jul-1982</t>
  </si>
  <si>
    <t>414, NEW DELHI HOUSE, 27,BARAKHAMBA ROAD NEW DLHI-1 DL 000000 IN</t>
  </si>
  <si>
    <t>P C L INDIA PVT LTD</t>
  </si>
  <si>
    <t>Manufacture of automatic data processing machines and other computing machinery, including parts and accessories for computing machinery n.e.c.</t>
  </si>
  <si>
    <t>AAACU0974C</t>
  </si>
  <si>
    <t>U99999MH1961PTC012229</t>
  </si>
  <si>
    <t>UNIVERSAL CHEMICALS AND INDUSTRIES PRIVATE LIMITED</t>
  </si>
  <si>
    <t>9904806464</t>
  </si>
  <si>
    <t>anand@ucil.co.in</t>
  </si>
  <si>
    <t>ucil.co.in</t>
  </si>
  <si>
    <t>29-Dec-1961</t>
  </si>
  <si>
    <t>507 RAHEJA CENTR E214 NARIMAN POINT MUMBAI MH 400021 IN</t>
  </si>
  <si>
    <t>UNIVERSAL CHEMICAL &amp; INDUSTRIES PVT. LTD.</t>
  </si>
  <si>
    <t>Extraterritorial organizations and bodies</t>
  </si>
  <si>
    <t>400021</t>
  </si>
  <si>
    <t>ACNPG2116J</t>
  </si>
  <si>
    <t>0008009939</t>
  </si>
  <si>
    <t>VENKATESH GOVINDAPPA</t>
  </si>
  <si>
    <t>9845113065</t>
  </si>
  <si>
    <t>purushothamg555@gmail.com</t>
  </si>
  <si>
    <t>NO 02 MANDARA 2ND MAIN SWANJEEVINI NAGAR ,MOODALPALYA BANGALORE NORTH NAGARBHAVI ,BANGALORE ,Karnataka ,560072 ,India</t>
  </si>
  <si>
    <t>MANDARA ENTERPRISES</t>
  </si>
  <si>
    <t>560072</t>
  </si>
  <si>
    <t>GOVINDAPPA</t>
  </si>
  <si>
    <t>01-Jul-1969</t>
  </si>
  <si>
    <t>GQTPS4715R</t>
  </si>
  <si>
    <t>RAMKUMAR JANDAIL SINGH</t>
  </si>
  <si>
    <t>8320232115</t>
  </si>
  <si>
    <t>info.solution989@gmail.com</t>
  </si>
  <si>
    <t>10-Feb-2016</t>
  </si>
  <si>
    <t>A BUILDING FLAT NO 21, SMC QUARTERS OPP SOM CHINTAMANI RESIDENCY, PAL ADAJAN, SURAT, Surat, Gujarat, 395009</t>
  </si>
  <si>
    <t>SONAM ROAD CARRIER</t>
  </si>
  <si>
    <t>Surat</t>
  </si>
  <si>
    <t>395009</t>
  </si>
  <si>
    <t>AAGCM2316J</t>
  </si>
  <si>
    <t>U74140RJ2009PTC029949</t>
  </si>
  <si>
    <t>MIND MERCHANT GLOBAL PRIVATE LIMITED</t>
  </si>
  <si>
    <t>AAGCM2316J|AAGCM2522G</t>
  </si>
  <si>
    <t>9828946768</t>
  </si>
  <si>
    <t>accounts@mindmerchants.co.in</t>
  </si>
  <si>
    <t>23-Sep-2009</t>
  </si>
  <si>
    <t>GROUND FLOOR, GOPAL TOWER, 32, GOPAL BARI JAIPUR RJ 302001 IN</t>
  </si>
  <si>
    <t>Business and management consultancy activities.[This class includes the provision of advice, guidance or operational assistance to businesses. These activities involve public relations other than by paid advertisements, welfare and charity affairs, politics, lobbying. Activities in connection with project management, planning, organisation, management information etc. Arbitration and conciliation between management and labour. Also included are the activities of management holding companies.(Computer activities are classified in division 72, Legal advice in class 7411, Accounting, book-keeping, auditing and tax consultancy in class 7412, Market research and public opinion polling in class 7413, Technical advisory activities in class 7421 and Advertising in class 7430)] .</t>
  </si>
  <si>
    <t>Jaipur</t>
  </si>
  <si>
    <t>Rajasthan</t>
  </si>
  <si>
    <t>302001</t>
  </si>
  <si>
    <t>AASCA9199D</t>
  </si>
  <si>
    <t>U25209RJ2019PTC066949</t>
  </si>
  <si>
    <t>AALANNA PLASTICS INDIA PRIVATE LIMITED</t>
  </si>
  <si>
    <t>9313993304</t>
  </si>
  <si>
    <t>jaspal.rsb@gmail.com</t>
  </si>
  <si>
    <t>11-Nov-2019</t>
  </si>
  <si>
    <t>Plot No. F-246, Riico Industrial Area, Kahrani, Bhiwadi, Tehsil - Tijara, ALWAR Alwar RJ 301019 IN</t>
  </si>
  <si>
    <t>Manufacture of rubber and plastics products</t>
  </si>
  <si>
    <t>Manufacture of plastic products</t>
  </si>
  <si>
    <t>Manufacture of polymer/ synthetic / PVC water storage tanks and other plastic products n.e.c.</t>
  </si>
  <si>
    <t>Alwar</t>
  </si>
  <si>
    <t>301019</t>
  </si>
  <si>
    <t>AAGCS9530C</t>
  </si>
  <si>
    <t>U31300DL1980PLC010756</t>
  </si>
  <si>
    <t>SH HARYANA WIRES LIMITED</t>
  </si>
  <si>
    <t>AAACH2231F|AAGCS9530C</t>
  </si>
  <si>
    <t>9992998910</t>
  </si>
  <si>
    <t>finance2@haryanawires.com</t>
  </si>
  <si>
    <t>haryanawires.com</t>
  </si>
  <si>
    <t>12-Aug-1980</t>
  </si>
  <si>
    <t>B-9 KALINDI RING ROAD, NEW DELHI DL 110005 IN</t>
  </si>
  <si>
    <t>S.H.HARYANA WIRE LTD</t>
  </si>
  <si>
    <t>Manufacture of electrical machinery and apparatus n.e.c.</t>
  </si>
  <si>
    <t>Manufacture of insulated wire and cable [insulated (including enamelled or anodized) wire, cable (including coaxial cable) and other insulated conductors; insulated strip as is used in large capacity machines or control equipment; and optical fibre cables]</t>
  </si>
  <si>
    <t>110005</t>
  </si>
  <si>
    <t>07-Feb-2011</t>
  </si>
  <si>
    <t>ALPPK6870J</t>
  </si>
  <si>
    <t>KIRAN DAS</t>
  </si>
  <si>
    <t>9811798849</t>
  </si>
  <si>
    <t>anil@hrindiasolutions.com</t>
  </si>
  <si>
    <t>hrindiasolutions.com</t>
  </si>
  <si>
    <t>23-Oct-2008</t>
  </si>
  <si>
    <t>99 GF ASHOKA ENCLAVE MAIN, , , SEC - 35, FARIDABAD, Faridabad, Haryana, 121003</t>
  </si>
  <si>
    <t>H.R. INDIA SOLUTIONS</t>
  </si>
  <si>
    <t>Faridabad</t>
  </si>
  <si>
    <t>Haryana</t>
  </si>
  <si>
    <t>121003</t>
  </si>
  <si>
    <t>ADXPG3927A</t>
  </si>
  <si>
    <t>SUJATA GHOSH</t>
  </si>
  <si>
    <t>9831120613</t>
  </si>
  <si>
    <t>tarama_sujata@rediffmail.com</t>
  </si>
  <si>
    <t>46, , , RAMKANTA BOSE STREET, KOLKATA, Kolkata, West Bengal, 700003</t>
  </si>
  <si>
    <t>TARA MAA TRADING CO</t>
  </si>
  <si>
    <t>700003</t>
  </si>
  <si>
    <t>AABCS7545L</t>
  </si>
  <si>
    <t>U51909KA1972PTC002179</t>
  </si>
  <si>
    <t>SOLID STATE SYSTEMS PRIVATE LIMITED</t>
  </si>
  <si>
    <t>9873426212</t>
  </si>
  <si>
    <t>naushad@syscapindia.com</t>
  </si>
  <si>
    <t>syscapindia.com</t>
  </si>
  <si>
    <t>30-Mar-1972</t>
  </si>
  <si>
    <t>SOLID STATE SYSTEMS PRIVATE LIMITED No.38-A/1, KIADB INDUSTRIAL AREA HOSKOTE KA 562114 IN</t>
  </si>
  <si>
    <t>M/S SOLID STATE SYSTEMS PRIVATE LIMITED</t>
  </si>
  <si>
    <t>Hoskote</t>
  </si>
  <si>
    <t>562114</t>
  </si>
  <si>
    <t>20-Jan-2007</t>
  </si>
  <si>
    <t>AAACG7587R</t>
  </si>
  <si>
    <t>U28991MH1972PTC016022</t>
  </si>
  <si>
    <t>GNAT FOUNDRY PRIVATE LIMITED</t>
  </si>
  <si>
    <t>AAACG9136G|AAACG7587R</t>
  </si>
  <si>
    <t>9673748068</t>
  </si>
  <si>
    <t>mis@gnatfoundry.com</t>
  </si>
  <si>
    <t>gnatfoundry.com</t>
  </si>
  <si>
    <t>22-Sep-1972</t>
  </si>
  <si>
    <t>4/1 MIDC, SIROLI KOLHAPUR MAHARASHTRA KOLHAPUR MH 416122 IN</t>
  </si>
  <si>
    <t>GNAT FOUNDRY PVT. LTD.</t>
  </si>
  <si>
    <t>Manufacture of other fabricated metal products; metal working service activities</t>
  </si>
  <si>
    <t>Manufacture of other fabricated metal products n.e.c.</t>
  </si>
  <si>
    <t>Manufacture of metal fasteners (nails, rivets, tacks, pins, staples, washers and similar non-threaded products and nuts, bolts, screws and other threaded products); springs including semi-finished springs for all purposes other than watch springs; metal chains (other than power transmission chains) and weights and measures</t>
  </si>
  <si>
    <t>Kolhapur</t>
  </si>
  <si>
    <t>416122</t>
  </si>
  <si>
    <t>adqpg7744n</t>
  </si>
  <si>
    <t>ADQPG7744N</t>
  </si>
  <si>
    <t>KABADI GNANESHWAR GOWRAMMA</t>
  </si>
  <si>
    <t>9845010822</t>
  </si>
  <si>
    <t>ganapathyindustries@ymail.com</t>
  </si>
  <si>
    <t>ymail.com</t>
  </si>
  <si>
    <t>29-Nov-2007</t>
  </si>
  <si>
    <t>NO 31, , INDUSTRIES SUBURB, YESHWANTHPUR, Bengaluru (Bangalore) Urban, Karnataka, 560022</t>
  </si>
  <si>
    <t>GANAPATHY INDUSTRIES</t>
  </si>
  <si>
    <t>560022</t>
  </si>
  <si>
    <t>AAACT5257F</t>
  </si>
  <si>
    <t>U29309KA1985PTC006796</t>
  </si>
  <si>
    <t>TRISHALA ELECTROLYTICS PRIVATE LIMITED</t>
  </si>
  <si>
    <t>9811066055</t>
  </si>
  <si>
    <t>yksarda@trishalaelectrolytics.com</t>
  </si>
  <si>
    <t>trishalaelectrolytics.com</t>
  </si>
  <si>
    <t>02-Apr-1969</t>
  </si>
  <si>
    <t>A-111,INDUSTRIAL ESTATE,RAJAJINAGAR BANGALORE-560044. KA 000000 IN</t>
  </si>
  <si>
    <t>TRISHALA ELECTROLYTICS PVT.LTD.</t>
  </si>
  <si>
    <t>Manufacture of domestic appliances, n.e.c.</t>
  </si>
  <si>
    <t>Manufacture of other (non-electric) domestic appliances n.e.c. and part and accessories for electrical and non-electric domestic appliances</t>
  </si>
  <si>
    <t>560044</t>
  </si>
  <si>
    <t>AARPB5950B</t>
  </si>
  <si>
    <t>0002324643</t>
  </si>
  <si>
    <t>BIDARI MAHADEV SHANKAR</t>
  </si>
  <si>
    <t>99XXXXXX54</t>
  </si>
  <si>
    <t>sh******ri@yahoo.com</t>
  </si>
  <si>
    <t>HOUSE NO 3, AIS COLONY, 5TH C CROSS, 16TH MAIN ,BTM LAYOUT, 2ND PHASE ,BANGALORE ,Karnataka ,560076 ,India</t>
  </si>
  <si>
    <t>SHANKAR BIDARI AND ASSOCIATES</t>
  </si>
  <si>
    <t>560076</t>
  </si>
  <si>
    <t>MAHADEV</t>
  </si>
  <si>
    <t>01-Jun-1952</t>
  </si>
  <si>
    <t>axqpb7579l</t>
  </si>
  <si>
    <t>AXQPB7579L</t>
  </si>
  <si>
    <t>ANJANA RAMANATHASA BAODI</t>
  </si>
  <si>
    <t>9945414165</t>
  </si>
  <si>
    <t>namothermopack@gmail.com</t>
  </si>
  <si>
    <t>PLOT NO 27 SY NO 536, NEAR SOUND CAST FOUNDERS KIADB INDL AREA HONGA, BELGAUM, BELGAUM, Belagavi (Belgaum), Karnataka, 591113</t>
  </si>
  <si>
    <t>NAMO THERMO PACK</t>
  </si>
  <si>
    <t>Belgaum</t>
  </si>
  <si>
    <t>591113</t>
  </si>
  <si>
    <t>09-Jun-2014</t>
  </si>
  <si>
    <t>ABCPK9113F</t>
  </si>
  <si>
    <t>0006421380</t>
  </si>
  <si>
    <t>DINESH SHRIPAD KOREGAVE</t>
  </si>
  <si>
    <t>9987771817</t>
  </si>
  <si>
    <t>dineshkoregave@gmail.com</t>
  </si>
  <si>
    <t>FLAT NO 1903 19TH FLOOR MONARCH ASHAR RESIDENCY ,GLADYA ALVARES ROAD VASANT VIHAR ,THANE ,Maharashtra ,400610 ,India</t>
  </si>
  <si>
    <t>SHRI SHANTI ENGINEERS</t>
  </si>
  <si>
    <t>Thane</t>
  </si>
  <si>
    <t>400610</t>
  </si>
  <si>
    <t>SHRIPAD APPANNA KOREGAVE</t>
  </si>
  <si>
    <t>21-Oct-1962</t>
  </si>
  <si>
    <t>BQNPS3666Q</t>
  </si>
  <si>
    <t>REKHA SHARMA</t>
  </si>
  <si>
    <t>9312262073</t>
  </si>
  <si>
    <t>rajkumar.sharma@namantransport.in</t>
  </si>
  <si>
    <t>namantransport.in</t>
  </si>
  <si>
    <t>shop no. 11, up border, 29/2, choudhary complex, chikamber pur, sahibabad, Ghaziabad, Uttar Pradesh, 201005</t>
  </si>
  <si>
    <t>NAMAN TRANSPORT COMPANY</t>
  </si>
  <si>
    <t>Ghaziabad</t>
  </si>
  <si>
    <t>201005</t>
  </si>
  <si>
    <t>AARFK6883A</t>
  </si>
  <si>
    <t>KAIZEN ENGINEERING</t>
  </si>
  <si>
    <t>9922415852</t>
  </si>
  <si>
    <t>kaizen.engg2017@hotmail.com</t>
  </si>
  <si>
    <t>PLOT NO. K - 28, MIDC, AMBAD, Nashik, Maharashtra, 422010</t>
  </si>
  <si>
    <t>M/s. KAIZEN ENGINEERING</t>
  </si>
  <si>
    <t>ABXPD3313P</t>
  </si>
  <si>
    <t>REKHA SATISH DHARWADKAR</t>
  </si>
  <si>
    <t>9822104824</t>
  </si>
  <si>
    <t>supremelec2014@gmail.com</t>
  </si>
  <si>
    <t>16, GROUND, ROSARY APARTMENT, D.B.MARG, MIRAMAR, North Goa, Goa, 403001</t>
  </si>
  <si>
    <t>SUPREME ELECTRICALS</t>
  </si>
  <si>
    <t>403001</t>
  </si>
  <si>
    <t>AOZPD2592K</t>
  </si>
  <si>
    <t>ASHISH DEWANGAN</t>
  </si>
  <si>
    <t>9827167690</t>
  </si>
  <si>
    <t>ashishdewangan804@gmail.com</t>
  </si>
  <si>
    <t>INFRONT OF F.C.I. GODOWN, PARSHURAM WARD, BHATAPARA, Baloda Bazar, Chhattisgarh, 493118</t>
  </si>
  <si>
    <t>ASHISH ENTERPRISES</t>
  </si>
  <si>
    <t>Bhatapara</t>
  </si>
  <si>
    <t>Chattisgarh</t>
  </si>
  <si>
    <t>493118</t>
  </si>
  <si>
    <t>DCGPS9090R</t>
  </si>
  <si>
    <t>0007848496</t>
  </si>
  <si>
    <t>MANDEEP SINGH</t>
  </si>
  <si>
    <t>9039917763</t>
  </si>
  <si>
    <t>DEEP ENGINEERING WORKSHOP</t>
  </si>
  <si>
    <t>16-Oct-2014</t>
  </si>
  <si>
    <t>GYAN SINGH</t>
  </si>
  <si>
    <t>28-Oct-1988</t>
  </si>
  <si>
    <t>AAHFP8643D</t>
  </si>
  <si>
    <t>PRAGATI SWITCHGEARS</t>
  </si>
  <si>
    <t>9920244605</t>
  </si>
  <si>
    <t>pragatiswitchgears@gmail.com</t>
  </si>
  <si>
    <t>18-Aug-2004</t>
  </si>
  <si>
    <t>GALA NO.8, , MANISH INDUSTRIAL PREMISES NO.2 CO-OP SOC LTD, NAVGHAR ROAD, VASAI EAST, Palghar, Maharashtra, 401210</t>
  </si>
  <si>
    <t>PRAGTI SWITCHGEARS</t>
  </si>
  <si>
    <t>Vasai</t>
  </si>
  <si>
    <t>401210</t>
  </si>
  <si>
    <t>AALPR4576K</t>
  </si>
  <si>
    <t>D K ELECTROMECH CORPN</t>
  </si>
  <si>
    <t>9302586212</t>
  </si>
  <si>
    <t>01-Jan-1984</t>
  </si>
  <si>
    <t>30-May-1984</t>
  </si>
  <si>
    <t>EIFPP2029R</t>
  </si>
  <si>
    <t>PRIYANKA VAIBHAV PAWAR</t>
  </si>
  <si>
    <t>9922926794</t>
  </si>
  <si>
    <t>rajpackaginggoa@gmail.com</t>
  </si>
  <si>
    <t>B-09, , RAGHAV APTS, BORDA, MARGAO, South Goa, Goa, 403601</t>
  </si>
  <si>
    <t>RAJ PACKAGING</t>
  </si>
  <si>
    <t>403601</t>
  </si>
  <si>
    <t>AAWFR7738Q</t>
  </si>
  <si>
    <t>REAL PLASTICS</t>
  </si>
  <si>
    <t>9443243538</t>
  </si>
  <si>
    <t>realplasticsnsp@gmail.com</t>
  </si>
  <si>
    <t>09-Oct-2017</t>
  </si>
  <si>
    <t>SF.NO. 7/1A2, 8/2B3, , , ATTUR SALEM MAIN ROAD, NEAR VANI VIKAS SCHOOL, ALAGAPURAM, PALANIYAPURI POST, ATTUR TK, Salem, Tamil Nadu, 636108</t>
  </si>
  <si>
    <t>Salem</t>
  </si>
  <si>
    <t>636108</t>
  </si>
  <si>
    <t>AKDPB3710B</t>
  </si>
  <si>
    <t>DEEPAK MARUTI BANDACHE</t>
  </si>
  <si>
    <t>9481327810</t>
  </si>
  <si>
    <t>dmbandache@yahoo.com</t>
  </si>
  <si>
    <t>SY NO 330 PLOT NO 49, SIDDHAKALA ENGINEERING WORKS, GIT COLLEGE ROAD, UDYAMBAG, Belagavi (Belgaum), Karnataka, 590008</t>
  </si>
  <si>
    <t>SIDDHAKALA ENGINEERING WORKS</t>
  </si>
  <si>
    <t>590008</t>
  </si>
  <si>
    <t>21-Nov-2006</t>
  </si>
  <si>
    <t>BNMPD6769H</t>
  </si>
  <si>
    <t>SHRIKANT SUDAM DONGARE</t>
  </si>
  <si>
    <t>7741011331</t>
  </si>
  <si>
    <t>durvaa.enterprises@gmail.com</t>
  </si>
  <si>
    <t>PLOT NO. 2, , GURUKRUPA, SAVATA NAGAR, NASHIK, Nashik, Maharashtra, 422009</t>
  </si>
  <si>
    <t>DURVA ENTERPRISES</t>
  </si>
  <si>
    <t>422009</t>
  </si>
  <si>
    <t>AABFE2138A</t>
  </si>
  <si>
    <t>EXCEL ENGINEERS</t>
  </si>
  <si>
    <t>9422040153</t>
  </si>
  <si>
    <t>excelsangli@gmail.com</t>
  </si>
  <si>
    <t>02-Apr-1996</t>
  </si>
  <si>
    <t>C.S.NO.190/4, 191/4, , PLOT NO.7, VASANT INDUSTRIAL ESTATE, SANGLI, Sangli, Maharashtra, 416416</t>
  </si>
  <si>
    <t>416416</t>
  </si>
  <si>
    <t>AAEPB1218K</t>
  </si>
  <si>
    <t>0000883074</t>
  </si>
  <si>
    <t>SANJIV BAKSHI</t>
  </si>
  <si>
    <t>9810001608</t>
  </si>
  <si>
    <t>bakshi2621@gmail.com</t>
  </si>
  <si>
    <t>A-392 SECTOR-19 ,NOIDA ,Uttar Pradesh ,201301 ,India</t>
  </si>
  <si>
    <t>RSR LOGISTICS COMPANY</t>
  </si>
  <si>
    <t>Noida</t>
  </si>
  <si>
    <t>201301</t>
  </si>
  <si>
    <t>SHIV PRAKASH BAKSHI</t>
  </si>
  <si>
    <t>21-Jul-1957</t>
  </si>
  <si>
    <t>adapp7799l</t>
  </si>
  <si>
    <t>ADAPP7799L</t>
  </si>
  <si>
    <t>NEELESH PRABACAR SINAI PISSURLENCAR</t>
  </si>
  <si>
    <t>9822100306</t>
  </si>
  <si>
    <t>neelesh_goa@hotmail.com</t>
  </si>
  <si>
    <t>15-Jun-1964</t>
  </si>
  <si>
    <t>PLOT NO.143, , PAPERPACK, KUNDAIM INDUSTRIAL ESTATE, KUNDAIM, North Goa, Goa, 403115</t>
  </si>
  <si>
    <t>PAPERPACK</t>
  </si>
  <si>
    <t>403115</t>
  </si>
  <si>
    <t>30-Apr-2005</t>
  </si>
  <si>
    <t>APAPV6312F</t>
  </si>
  <si>
    <t>OM PRAKASH VISHWAKARMA</t>
  </si>
  <si>
    <t>9673737087</t>
  </si>
  <si>
    <t>aktarmd007@gmail.com</t>
  </si>
  <si>
    <t>10, NEAR ELECTRICITY DEPT, DEEPNAGAR CURTI, PONDA, North Goa, Goa, 403401</t>
  </si>
  <si>
    <t>UV ELECTRICAL</t>
  </si>
  <si>
    <t>Ponda</t>
  </si>
  <si>
    <t>403401</t>
  </si>
  <si>
    <t>AAOFR3658K</t>
  </si>
  <si>
    <t>R.S. LOGISTICS</t>
  </si>
  <si>
    <t>9639973000</t>
  </si>
  <si>
    <t>rslogisticsacc@gmail.com</t>
  </si>
  <si>
    <t>01-Apr-2012</t>
  </si>
  <si>
    <t>00, , KINGS TOWER ROAD, NEAR ALLIANCE COLONY, RUDRAPUR, Udham Singh Nagar, Uttarakhand, 263153</t>
  </si>
  <si>
    <t>M/S R.S.LOGISTICS</t>
  </si>
  <si>
    <t>Rudrapur</t>
  </si>
  <si>
    <t>Uttarakhand</t>
  </si>
  <si>
    <t>263153</t>
  </si>
  <si>
    <t>AXSPP2954P</t>
  </si>
  <si>
    <t>AJAY RATILAL PANCHAL</t>
  </si>
  <si>
    <t>9028040777</t>
  </si>
  <si>
    <t>mla.grp@gmail.com</t>
  </si>
  <si>
    <t>5, 1, KARMA BHOOMI SOCY, TRIMBAK ROAD, MAHATMA NAGAR, Nashik, Maharashtra, 422007</t>
  </si>
  <si>
    <t>MECH WELL</t>
  </si>
  <si>
    <t>422007</t>
  </si>
  <si>
    <t>DHGPS5091R</t>
  </si>
  <si>
    <t>ABHISHEK KUMAR SINGH</t>
  </si>
  <si>
    <t>8420002945</t>
  </si>
  <si>
    <t>s.devi.tran@gmail.com</t>
  </si>
  <si>
    <t>PALPARA, BHATJANGLA, KOTWALI, Nadia, West Bengal, 741102</t>
  </si>
  <si>
    <t>S.DEVI TRANSPORT</t>
  </si>
  <si>
    <t>Paltapara</t>
  </si>
  <si>
    <t>741102</t>
  </si>
  <si>
    <t>BIWPS2781R</t>
  </si>
  <si>
    <t>0008441511</t>
  </si>
  <si>
    <t>MAULIK GIRISH SHAH</t>
  </si>
  <si>
    <t>9322866632</t>
  </si>
  <si>
    <t>maulik_8249@yahoo.co.in</t>
  </si>
  <si>
    <t>A WING 101 102 RAJGIRI APARTMENT ASHOK NAGAR ,NEAR JAIN MANDIR KANDIVALI EAST ,MUMBAI ,Maharashtra ,400101 ,India</t>
  </si>
  <si>
    <t>SHRI VIDHI INDUSTRIES</t>
  </si>
  <si>
    <t>400101</t>
  </si>
  <si>
    <t>21-Mar-2015</t>
  </si>
  <si>
    <t>GIRISH SHANTILAL SHAH</t>
  </si>
  <si>
    <t>06-Feb-1988</t>
  </si>
  <si>
    <t>AACCG3812D</t>
  </si>
  <si>
    <t>U74930WB2005PTC101501</t>
  </si>
  <si>
    <t>GERMICIDE HOUSEKEEPING AGENCY PRIVATE LIMITED</t>
  </si>
  <si>
    <t>9836168879</t>
  </si>
  <si>
    <t>apu_mondal07@yahoo.co.in</t>
  </si>
  <si>
    <t>01-Feb-2005</t>
  </si>
  <si>
    <t>6/3 EKDALIA ROAD KOLKATA WB 700019 IN</t>
  </si>
  <si>
    <t>GERMICIDE HOUSE KEEPING AGENCY PVT. LTD.</t>
  </si>
  <si>
    <t>Building-cleaning and industrial cleaning activities</t>
  </si>
  <si>
    <t>700019</t>
  </si>
  <si>
    <t>AKBPB1879R</t>
  </si>
  <si>
    <t>VISHWAS VITTHAL BACHHAV</t>
  </si>
  <si>
    <t>9890374053</t>
  </si>
  <si>
    <t>psenterprises76@rediffmail.com</t>
  </si>
  <si>
    <t>RH NO.8 LAXMANTOWNSHIP, SR NO.31/2, , NR ASTVINAYAK NAGAR, SOCIETY CHUNCHALE SHIWARN, Nashik, Maharashtra, 422010</t>
  </si>
  <si>
    <t>SAMRUDDHI ENGINEERING</t>
  </si>
  <si>
    <t>AGJPC2863N</t>
  </si>
  <si>
    <t>SHIJI CHACKO</t>
  </si>
  <si>
    <t>9893045671</t>
  </si>
  <si>
    <t>mgm3330@rediffmail.com</t>
  </si>
  <si>
    <t>02-Jun-1979</t>
  </si>
  <si>
    <t>PHASE 2 / 20, NEW INDUSTRIAL AREA, NAYAPURA MANDIDEEP, Raisen, Madhya Pradesh, 462040</t>
  </si>
  <si>
    <t>M G M ENTERPRISSES</t>
  </si>
  <si>
    <t>462040</t>
  </si>
  <si>
    <t>31-Mar-2011</t>
  </si>
  <si>
    <t>BDVPS7282R</t>
  </si>
  <si>
    <t>DEELIP MITHARAM SAVKARE</t>
  </si>
  <si>
    <t>9423479200</t>
  </si>
  <si>
    <t>mktnew@yahoo.in</t>
  </si>
  <si>
    <t>PLOT NO C/2/3, , MIDC, AMBAD, AMBAD, Nashik, Maharashtra, 422010</t>
  </si>
  <si>
    <t>NEHA ENGINEERING</t>
  </si>
  <si>
    <t>29-Aug-2007</t>
  </si>
  <si>
    <t>AKNPK5849G</t>
  </si>
  <si>
    <t>HAMANT SUDHAKAR KANNAV</t>
  </si>
  <si>
    <t>9850001901</t>
  </si>
  <si>
    <t>hemantkannav@gmail.com</t>
  </si>
  <si>
    <t>Gala No 4, Plot No H112, , , MIDC Ambad, NASHIK, Nashik, Maharashtra, 422010</t>
  </si>
  <si>
    <t>GENERAL ELECTRICAL WORKS</t>
  </si>
  <si>
    <t>AAGCP7729N</t>
  </si>
  <si>
    <t>U63030TN2012PLC087458</t>
  </si>
  <si>
    <t>PROCONNECT SUPPLY CHAIN SOLUTIONS LIMITED</t>
  </si>
  <si>
    <t>7358701496</t>
  </si>
  <si>
    <t>mmkumar@redington.co.in</t>
  </si>
  <si>
    <t>proconnect.co.in</t>
  </si>
  <si>
    <t>31-Aug-2012</t>
  </si>
  <si>
    <t>Ground Floor Redington House Centre Point Plot No11(SP) Thiru Vi Ka Industrial Estate Guindy Chennai Chennai TN 600032 IN</t>
  </si>
  <si>
    <t>ProConnect Supply Chain Solutions Limited</t>
  </si>
  <si>
    <t>Other supporting transport activities</t>
  </si>
  <si>
    <t>600032</t>
  </si>
  <si>
    <t>28-Apr-2016</t>
  </si>
  <si>
    <t>AAJPD4787E</t>
  </si>
  <si>
    <t>Levin Cleo Dsouza</t>
  </si>
  <si>
    <t>9740251974</t>
  </si>
  <si>
    <t>santoshenterprises99021@gmail.com</t>
  </si>
  <si>
    <t>No.18, Situated at Balaji Extension,Next to Railway Bridge, 17, JB Kaval,Kammagondanahalli, Jalahalli West, Bengaluru (Bangalore) Urban, Karnataka, 560015</t>
  </si>
  <si>
    <t>Santosh Enterprises</t>
  </si>
  <si>
    <t>560015</t>
  </si>
  <si>
    <t>ABDPY2466J</t>
  </si>
  <si>
    <t>AJIT PUNDLIK YADAV</t>
  </si>
  <si>
    <t>9322593417</t>
  </si>
  <si>
    <t>ajit.yadav1777@gmail.com</t>
  </si>
  <si>
    <t>E/18 B WING, SATYAM SHOPPING CENTER, M G ROAD, GHATKOPAR EAST, Mumbai City, Maharashtra, 400077</t>
  </si>
  <si>
    <t>SIDDHI TRAVELS</t>
  </si>
  <si>
    <t>400077</t>
  </si>
  <si>
    <t>AOVPS5025E</t>
  </si>
  <si>
    <t>DHRUV SINGH</t>
  </si>
  <si>
    <t>9423538449</t>
  </si>
  <si>
    <t>shreekrishnapress@yahoo.com</t>
  </si>
  <si>
    <t>W 181, SHREE KRISHNA PRESS WORKS, MIDC, AMBAD, NASHIK, Nashik, Maharashtra, 422010</t>
  </si>
  <si>
    <t>SHREE KRISHNA PRESS WORKS</t>
  </si>
  <si>
    <t>AFVPM7990K</t>
  </si>
  <si>
    <t>APURVA ASHWIN MASALIA</t>
  </si>
  <si>
    <t>9223339630</t>
  </si>
  <si>
    <t>sanjay@abhinavv.com</t>
  </si>
  <si>
    <t>abhinavv.com</t>
  </si>
  <si>
    <t>701,G-7, , LAXMI NARAYAN RESIDENCY, OPP. DEVDAYA NAGAR, POKHARAN ROAD NO.1, THANE -WEST, Thane, Maharashtra, 400606</t>
  </si>
  <si>
    <t>ABHINAVV PHARRMAA CHEMM</t>
  </si>
  <si>
    <t>400606</t>
  </si>
  <si>
    <t>29-Dec-2005</t>
  </si>
  <si>
    <t>AAJFP4899D</t>
  </si>
  <si>
    <t>PROMPT ENGINEERS</t>
  </si>
  <si>
    <t>9424417065</t>
  </si>
  <si>
    <t>prompt.engg@yahoo.com</t>
  </si>
  <si>
    <t>16-Mar-2005</t>
  </si>
  <si>
    <t>PLOT NO. 149-B, SECTOR-A, INDUSTRIAL AREA, MANDIDEEP, Raisen, Madhya Pradesh, 462046</t>
  </si>
  <si>
    <t>13-Apr-2005</t>
  </si>
  <si>
    <t>AEXPS7654D</t>
  </si>
  <si>
    <t>GURDEEP SINGH SOKHI</t>
  </si>
  <si>
    <t>9425647780</t>
  </si>
  <si>
    <t>jagdeeppatel2@gmail.com</t>
  </si>
  <si>
    <t>20-Jul-2016</t>
  </si>
  <si>
    <t>78, , I SECTORE, INDUSTRIAL AREA, GOVINDPURA, Bhopal, Madhya Pradesh, 462021</t>
  </si>
  <si>
    <t>M/S KING INDUSTRIE</t>
  </si>
  <si>
    <t>462021</t>
  </si>
  <si>
    <t>02-Nov-1997</t>
  </si>
  <si>
    <t>AAPFD7430E</t>
  </si>
  <si>
    <t>D. L. INDUSTRIES</t>
  </si>
  <si>
    <t>9975627294</t>
  </si>
  <si>
    <t>onkar.lokhande@yahoo.com</t>
  </si>
  <si>
    <t>03-Dec-2018</t>
  </si>
  <si>
    <t>-, N-32/P-49/5,GANESH CHOWK, AMBAD POLICE STATION ROAD, CIDCO COLONY,NASHIK, Nashik, Maharashtra, 422009</t>
  </si>
  <si>
    <t>AABFM5135D</t>
  </si>
  <si>
    <t>MICAPLY</t>
  </si>
  <si>
    <t>9329042401</t>
  </si>
  <si>
    <t>accounts@micaply.in</t>
  </si>
  <si>
    <t>micaply.in</t>
  </si>
  <si>
    <t>03-Jul-1986</t>
  </si>
  <si>
    <t>23-24 NEW SEC- PH-2, INDUSTRIAL AREA, MANDIDEEP, Raisen, Madhya Pradesh, 462046</t>
  </si>
  <si>
    <t>M/S MICA PLY</t>
  </si>
  <si>
    <t>28-Jan-1986</t>
  </si>
  <si>
    <t>AAACK2928G</t>
  </si>
  <si>
    <t>U74899DL1994PTC059683</t>
  </si>
  <si>
    <t>KAPOOR DIESELS GARAGE PRIVATE LIMITED</t>
  </si>
  <si>
    <t>9810102019</t>
  </si>
  <si>
    <t>kapoordiesels@gmail.com</t>
  </si>
  <si>
    <t>17-Jun-1994</t>
  </si>
  <si>
    <t>29/5 NANGLI PUNA GT KARNAL ROAD NEW DELHI DL 110036 IN</t>
  </si>
  <si>
    <t>KAPOOR DIESELS GARAGE PVT LTD</t>
  </si>
  <si>
    <t>110036</t>
  </si>
  <si>
    <t>21-Oct-1994</t>
  </si>
  <si>
    <t>AYHPS9201L</t>
  </si>
  <si>
    <t>0000477979</t>
  </si>
  <si>
    <t>RAVI SHANKAR</t>
  </si>
  <si>
    <t>9893057419</t>
  </si>
  <si>
    <t>HOUSE NO. 319, C-SECTOR, ,KALPANA NAGAR ,BHOPAL ,Madhya Pradesh ,462021 ,India</t>
  </si>
  <si>
    <t>RAVI ENGINEERING WORKS</t>
  </si>
  <si>
    <t>28-Feb-1974</t>
  </si>
  <si>
    <t>SOMA SEKARAN</t>
  </si>
  <si>
    <t>03-Mar-1969</t>
  </si>
  <si>
    <t>AALCS7128P</t>
  </si>
  <si>
    <t>U74120HR2008PTC037627</t>
  </si>
  <si>
    <t>SURE CARGO CONTROL PRIVATE LIMITED</t>
  </si>
  <si>
    <t>9871725888</t>
  </si>
  <si>
    <t>manisha@suregroup.in</t>
  </si>
  <si>
    <t>suregroup.in</t>
  </si>
  <si>
    <t>15-Feb-2008</t>
  </si>
  <si>
    <t>UNIT NO. 13B, TOWER 2, THE HIBISCUS, S.S. GROUP, NEAR MAYFIELD GARDEN, SECTOR - 50, SOUTH CITY - II GURGAON Gurgaon HR 122018 IN</t>
  </si>
  <si>
    <t>SURE CARGO CONTROL PVT.LTD.</t>
  </si>
  <si>
    <t>Gurgaon</t>
  </si>
  <si>
    <t>122018</t>
  </si>
  <si>
    <t>26-Sep-2008</t>
  </si>
  <si>
    <t>AIYPB2903P</t>
  </si>
  <si>
    <t>JAYAMMA BYLAPPA</t>
  </si>
  <si>
    <t>9845536894</t>
  </si>
  <si>
    <t>naviplastic@gmail.com</t>
  </si>
  <si>
    <t>1/1, VITTASANDRA MAIN ROAD NEAR NICE ROAD,SRINIVASANAGAR, BEGUR, Bengaluru (Bangalore) Urban, Karnataka, 560068</t>
  </si>
  <si>
    <t>NAVEENPLASTICS</t>
  </si>
  <si>
    <t>560068</t>
  </si>
  <si>
    <t>AAUCA0045J</t>
  </si>
  <si>
    <t>U25209RJ2020PTC070898</t>
  </si>
  <si>
    <t>AALANNA POLYWELL INDIA PRIVATE LIMITED</t>
  </si>
  <si>
    <t>09-Sep-2020</t>
  </si>
  <si>
    <t>G-607 Nimai Green Bhiwadi Alwar RJ 301019 IN</t>
  </si>
  <si>
    <t>AKUPC0137G</t>
  </si>
  <si>
    <t>ABDUL AZIZ CHOUDHURY</t>
  </si>
  <si>
    <t>9864397401</t>
  </si>
  <si>
    <t>abdulazizc65@gmail.com</t>
  </si>
  <si>
    <t>NA, , , GOBINDAPUR, SILCHAR, Cachar, Assam, 788101</t>
  </si>
  <si>
    <t>Hiway Transport Service</t>
  </si>
  <si>
    <t>Silchar</t>
  </si>
  <si>
    <t>Assam</t>
  </si>
  <si>
    <t>788101</t>
  </si>
  <si>
    <t>AAECR1143E</t>
  </si>
  <si>
    <t>U29220PN2008PTC132723</t>
  </si>
  <si>
    <t>RIDON ENGINEERING PRIVATE LIMITED</t>
  </si>
  <si>
    <t>9689927008</t>
  </si>
  <si>
    <t>nsss@rocketmail.com</t>
  </si>
  <si>
    <t>ridon.co.in</t>
  </si>
  <si>
    <t>29-Aug-2008</t>
  </si>
  <si>
    <t>Plot No. B - 66 &amp; 67, MIDC Supa Tal Parner, Dist Ahmednagar Ahmednagar MH 414301 IN</t>
  </si>
  <si>
    <t>414301</t>
  </si>
  <si>
    <t>ABKPZ0382P</t>
  </si>
  <si>
    <t>DADABHAU ANANDA ZANJAD</t>
  </si>
  <si>
    <t>9881464712</t>
  </si>
  <si>
    <t>kanifnathenterprise7@gmail.com</t>
  </si>
  <si>
    <t>FLAT NO 01, , AJINKYA RESIDENCY, YASHWANT NAGAR, TALEGAON DABHADE, Pune, Maharashtra, 410507</t>
  </si>
  <si>
    <t>KANIFNATH ENTERPRISES AND D S R ENTERPRISES</t>
  </si>
  <si>
    <t>410507</t>
  </si>
  <si>
    <t>ABHFA2175Q</t>
  </si>
  <si>
    <t>AFNOSH ENTERPRISES</t>
  </si>
  <si>
    <t>9845963070</t>
  </si>
  <si>
    <t>afnoshent@gmail.com</t>
  </si>
  <si>
    <t>22-Dec-2016</t>
  </si>
  <si>
    <t>NO. A-26, KSSIDC INDUSTRIAL ESTATE, BOMMASANDRA INDUSTRIAL AREA, BANGALORE, Bengaluru (Bangalore) Urban, Karnataka, 560099</t>
  </si>
  <si>
    <t>560099</t>
  </si>
  <si>
    <t>AAACA3283E</t>
  </si>
  <si>
    <t>U17120MH1989PTC052781</t>
  </si>
  <si>
    <t>ARAVALI SILK MILLS PRIVATE LIMITED</t>
  </si>
  <si>
    <t>9321472307</t>
  </si>
  <si>
    <t>aravalisilkmills@rediffmail.com</t>
  </si>
  <si>
    <t>28-Jul-1989</t>
  </si>
  <si>
    <t>7 ASSEMBLY LANE 2ND FLRDADISHETH AGIARY LANE MUMBAI MH 400002 IN</t>
  </si>
  <si>
    <t>ARAVALI SILK MILLS PVT LTD</t>
  </si>
  <si>
    <t>Finishing of textile excluding khadi/handloom (This class includes finishing of textiles of Class 1711 by operations such as bleaching, dyeing, calendering, napping, shrinking or printing. No distinction is to be made between these activities carried out on a fee or contract basis or by purchasing the material and selling the finished products)</t>
  </si>
  <si>
    <t>400002</t>
  </si>
  <si>
    <t>AABCJ6036H</t>
  </si>
  <si>
    <t>U26931RJ2004PTC020051</t>
  </si>
  <si>
    <t>JAINCO REFRACTORY PRODUCTS PRIVATE LIMITED</t>
  </si>
  <si>
    <t>9829246318</t>
  </si>
  <si>
    <t>jaincorefractories@gmail.com</t>
  </si>
  <si>
    <t>22-Dec-2004</t>
  </si>
  <si>
    <t>C-178,179 RIICO INDUSTRIAL AREA EXTENSION, PHASE-II BAGRU RJ 303007 IN</t>
  </si>
  <si>
    <t>Manufacture of structural non-refractory clay and ceramic products</t>
  </si>
  <si>
    <t>Manufacture of bricks</t>
  </si>
  <si>
    <t>Bagru</t>
  </si>
  <si>
    <t>303007</t>
  </si>
  <si>
    <t>AAFCS6721G</t>
  </si>
  <si>
    <t>U24110MH2000PTC129046</t>
  </si>
  <si>
    <t>SUKETU ORGANICS PRIVATE LIMITED</t>
  </si>
  <si>
    <t>9730542464</t>
  </si>
  <si>
    <t>accounts@dipeshengg.net</t>
  </si>
  <si>
    <t>dipeshengg.net</t>
  </si>
  <si>
    <t>06-Oct-2000</t>
  </si>
  <si>
    <t>F-10/2, Tarapur Industrial Area, Boisar, Taluka Palghar, Palghar MH 401506 IN</t>
  </si>
  <si>
    <t>SUKETU ORGANICS PRIVATE LILMITED</t>
  </si>
  <si>
    <t>Manufacture of chemicals and chemical products</t>
  </si>
  <si>
    <t>Manufacture of basic chemicals</t>
  </si>
  <si>
    <t>Manufacture of basic chemicals except fertilizers and nitrogen compounds</t>
  </si>
  <si>
    <t>Boisar</t>
  </si>
  <si>
    <t>401506</t>
  </si>
  <si>
    <t>AGVPS5043G</t>
  </si>
  <si>
    <t>SNEHA SANJIV SHET</t>
  </si>
  <si>
    <t>9765941064</t>
  </si>
  <si>
    <t>caspbhat@yahoo.com</t>
  </si>
  <si>
    <t>H. NO. 651, DURBHAT, PONDA, North Goa, Goa, 403401</t>
  </si>
  <si>
    <t>MAHALSA WINDING</t>
  </si>
  <si>
    <t>AAQCA3172J</t>
  </si>
  <si>
    <t>U74999MH2017PTC302689</t>
  </si>
  <si>
    <t>ADAMANT ENGINEERS PRIVATE LIMITED</t>
  </si>
  <si>
    <t>8208332065</t>
  </si>
  <si>
    <t>adamantengineers@gmail.com</t>
  </si>
  <si>
    <t>11-Dec-2017</t>
  </si>
  <si>
    <t>695, DODI BK. SECTION, TAL. SINNAR NASHIK Nashik MH 422103 IN</t>
  </si>
  <si>
    <t>422103</t>
  </si>
  <si>
    <t>AAECS9606B</t>
  </si>
  <si>
    <t>U99999MH1993PTC070393</t>
  </si>
  <si>
    <t>SKYTECH SYSTEMS (INDIA) PVT LTD</t>
  </si>
  <si>
    <t>9833919434</t>
  </si>
  <si>
    <t>accounts@skytechindia.com</t>
  </si>
  <si>
    <t>skytechindia.com</t>
  </si>
  <si>
    <t>14-Jan-1993</t>
  </si>
  <si>
    <t>403-404 SIDDESHWAR ARCADE OPP. SURAJ WATER PARK GHODBUNDER ROAD,THANE (WEST) THANE MH 400607 IN</t>
  </si>
  <si>
    <t>SKYTECH SYSTEMS (INDIA) PRIVATE LIMITED</t>
  </si>
  <si>
    <t>400607</t>
  </si>
  <si>
    <t>FYHPD2351D</t>
  </si>
  <si>
    <t>MAKHAN DEEN</t>
  </si>
  <si>
    <t>7876296881</t>
  </si>
  <si>
    <t>rajinderpalp@gmail.com</t>
  </si>
  <si>
    <t>WARD NUMBER 3, GROUND FLOOR, FATEH ENTERPRISES, DANGOH KHAS, DANGOH KHAS, Una, Himachal Pradesh, 177204</t>
  </si>
  <si>
    <t>FATEH ENTERPRISES</t>
  </si>
  <si>
    <t>Una</t>
  </si>
  <si>
    <t>177204</t>
  </si>
  <si>
    <t>ADMPG4445N</t>
  </si>
  <si>
    <t>ANATH BANDHU GANGULI</t>
  </si>
  <si>
    <t>9830052624</t>
  </si>
  <si>
    <t>linkservice@live.com</t>
  </si>
  <si>
    <t>live.com</t>
  </si>
  <si>
    <t>03-Dec-1999</t>
  </si>
  <si>
    <t>1/9E, MAHENDRA BANERJEE ROAD, BEHALA, Kolkata, West Bengal, 700060</t>
  </si>
  <si>
    <t>LINK SERVICE</t>
  </si>
  <si>
    <t>700060</t>
  </si>
  <si>
    <t>BHGPD8411A</t>
  </si>
  <si>
    <t>RAJALAXMI DASARI</t>
  </si>
  <si>
    <t>9247355305</t>
  </si>
  <si>
    <t>tej.2269@gmail.com</t>
  </si>
  <si>
    <t>5-5-218 PLOT NO.16 MALGI NO.5, , MAWS COMPLEX, N.H.9, ROAD NEAR SUSHMA THREATOR, AUTONAGAR, Ranga Reddy, Telangana, 500070</t>
  </si>
  <si>
    <t>TEJASWI ENTERPRISES</t>
  </si>
  <si>
    <t>AABFZ6360K</t>
  </si>
  <si>
    <t>247WHEELS LOGISTICS</t>
  </si>
  <si>
    <t>8686652278</t>
  </si>
  <si>
    <t>247wheellogistics@gmail.com</t>
  </si>
  <si>
    <t>27-May-2016</t>
  </si>
  <si>
    <t>16-2-741/B/7/A, ASMANGHAT, MALAKPET, MALAKPET, MALAKPET, Hyderabad, Telangana, 500036</t>
  </si>
  <si>
    <t>Hyderabad</t>
  </si>
  <si>
    <t>500036</t>
  </si>
  <si>
    <t>AAJFH3487R</t>
  </si>
  <si>
    <t>HIMECH ACOUSTICS ENGINEERING</t>
  </si>
  <si>
    <t>9003344932</t>
  </si>
  <si>
    <t>himechacousticsengg@gmail.com</t>
  </si>
  <si>
    <t>No. 22 / A, , , INDUSTRIAL ESTATE, MATHUR, KUMARAMANGALAM, Pudukkottai, Tamil Nadu, 622515</t>
  </si>
  <si>
    <t>26-Apr-2016</t>
  </si>
  <si>
    <t>AQRPK5730G</t>
  </si>
  <si>
    <t>GANESH PANDURANG KULKARNI</t>
  </si>
  <si>
    <t>9604718669</t>
  </si>
  <si>
    <t>ganeshlabels@gmail.com</t>
  </si>
  <si>
    <t>20-Aug-2008</t>
  </si>
  <si>
    <t>SR NO 14 6, SHRINAGAR SHANTI NAGAR, BHOSARI, PUNE, Pune, Maharashtra, 411039</t>
  </si>
  <si>
    <t>GANESH LABELS</t>
  </si>
  <si>
    <t>411039</t>
  </si>
  <si>
    <t>AADCR2211E</t>
  </si>
  <si>
    <t>U60231TG2001PTC064387</t>
  </si>
  <si>
    <t>RCI LOGISTICS PRIVATE LIMITED</t>
  </si>
  <si>
    <t>9841048014</t>
  </si>
  <si>
    <t>pkg@rcilogistics.co.in</t>
  </si>
  <si>
    <t>rcilogistics.co.in</t>
  </si>
  <si>
    <t>02-May-2001</t>
  </si>
  <si>
    <t>RCI HOUSE, 2ND FLOOR, SY. NO. 83 NH-7, NEAR KOMPALLY RAILWAY BRIDGE KOMPALLY TG 500014 IN</t>
  </si>
  <si>
    <t>Land transport; transport via pipelines</t>
  </si>
  <si>
    <t>Other land transport</t>
  </si>
  <si>
    <t>Freight transport by road</t>
  </si>
  <si>
    <t>Freight transport by motor vehicles</t>
  </si>
  <si>
    <t>500014</t>
  </si>
  <si>
    <t>AEWPB5905P</t>
  </si>
  <si>
    <t>RAHUL RAJKUMAR BORA</t>
  </si>
  <si>
    <t>7507116789</t>
  </si>
  <si>
    <t>sevenpackaging@rediffmail.com</t>
  </si>
  <si>
    <t>L-248, MIDC, AHMEDNAGAR, Ahmednagar, Maharashtra, 414111</t>
  </si>
  <si>
    <t>SEVEN PACKAGING</t>
  </si>
  <si>
    <t>ABHFA2326H</t>
  </si>
  <si>
    <t>ARADHYA TRANSPORT AGENCY</t>
  </si>
  <si>
    <t>9085747563</t>
  </si>
  <si>
    <t>ataght33@gmail.com</t>
  </si>
  <si>
    <t>05-Dec-2016</t>
  </si>
  <si>
    <t>286, NH37, GOTANAGAR GUWAHATI, Kamrup Metropolitan, Assam, 781033</t>
  </si>
  <si>
    <t>Guwahati</t>
  </si>
  <si>
    <t>781033</t>
  </si>
  <si>
    <t>AABCM2351A</t>
  </si>
  <si>
    <t>U15420MH1996PLC096832</t>
  </si>
  <si>
    <t>M B SUGARS AND PHARMACEUTICALS LIMITED</t>
  </si>
  <si>
    <t>9326192189</t>
  </si>
  <si>
    <t>mbsugar_nsk@sancharnet.in</t>
  </si>
  <si>
    <t>mbsugars.com</t>
  </si>
  <si>
    <t>02-Feb-1996</t>
  </si>
  <si>
    <t>LODHA BHAVANP B NO 31 MALEGAON NASHIK Nashik MH 423203 IN</t>
  </si>
  <si>
    <t>M. B. SUGARS AND PHARMACEUTICALS LIMITED</t>
  </si>
  <si>
    <t>Manufacture of food products and beverages</t>
  </si>
  <si>
    <t>Manufacture of other food products</t>
  </si>
  <si>
    <t>Manufacture of sugar [manufacture of glucose and other sugars made from starches is classified in class 1532]</t>
  </si>
  <si>
    <t>423203</t>
  </si>
  <si>
    <t>AABCA9239P</t>
  </si>
  <si>
    <t>AKSHAY PRESSING PRIVATE L IMITED</t>
  </si>
  <si>
    <t>9422220199</t>
  </si>
  <si>
    <t>sunilsarode99@gmail.com</t>
  </si>
  <si>
    <t>10-Nov-1995</t>
  </si>
  <si>
    <t>G 108, AKSHAY PRESSING PVT LTD, MIDC AREA, NAGAPUR, Ahmednagar, Maharashtra, 414111</t>
  </si>
  <si>
    <t>AKSHAY PRESSINGS PVT LTD</t>
  </si>
  <si>
    <t>Nagapur</t>
  </si>
  <si>
    <t>414111</t>
  </si>
  <si>
    <t>AACCS6646K</t>
  </si>
  <si>
    <t>U65923MH1996PTC103040</t>
  </si>
  <si>
    <t>SAMARTH LIFTERS PRIVATE LIMITED</t>
  </si>
  <si>
    <t>9374082710</t>
  </si>
  <si>
    <t>samarthliftersho@gmail.com</t>
  </si>
  <si>
    <t>03-Oct-1996</t>
  </si>
  <si>
    <t>NAYAN BUILDING,OPP ANAND NAGAR OCTROI NAKA, NEXT TO MANIKETAN SCHOOL,KOPRI,THANE (E) THANE MH 400603 IN</t>
  </si>
  <si>
    <t>SAMARTH LIFTERS PVT LTD</t>
  </si>
  <si>
    <t>Financial intermediation</t>
  </si>
  <si>
    <t>Financial intermediation, except insurance and pension funding</t>
  </si>
  <si>
    <t>Other financial intermediation. [This group includes financial intermediation other than that conducted by monetary institutions.]</t>
  </si>
  <si>
    <t>Other credit granting.[This class includes financial intermediation primarily concerned with making loans by institutions not involved in monetary intermediation, including the granting of consumer credit, the provision of long - term finance to industry and money lending outside the banking system.(Financial leasing is classified in class 6591 and Operational leasing in division 71)]</t>
  </si>
  <si>
    <t>Activities of commercial loan companies. (included are the activities of thecompany which is carrying on as its principal business providing of loans or advances or otherwise for any activity other than its own)</t>
  </si>
  <si>
    <t>400603</t>
  </si>
  <si>
    <t>AABCT5724C</t>
  </si>
  <si>
    <t>U85110KA2000PTC028002</t>
  </si>
  <si>
    <t>THOLASI PRINTS INDIA PRIVATE LIMITED</t>
  </si>
  <si>
    <t>9880130371</t>
  </si>
  <si>
    <t>accounts@tholasiprints.com</t>
  </si>
  <si>
    <t>tholasiprints.com</t>
  </si>
  <si>
    <t>20-Oct-2000</t>
  </si>
  <si>
    <t>No.379, 10th Cross, 4th Phase, 2nd Stage Peenya Industrial Area Bangalore Bangalore KA 560058 IN</t>
  </si>
  <si>
    <t>THOLASI PRINTS INDIA PVT LTD</t>
  </si>
  <si>
    <t>Health and social work</t>
  </si>
  <si>
    <t>Human health activities</t>
  </si>
  <si>
    <t>Hospital activities.[Includes the activities of general and specialized hospitals, sanatoria, asylums, rehabilitation centres, dental centres and other health institutions that have accommodation facilities, including military base and prison hospitals].</t>
  </si>
  <si>
    <t>560058</t>
  </si>
  <si>
    <t>AAJCS8693P</t>
  </si>
  <si>
    <t>U60100WB2006PTC109090</t>
  </si>
  <si>
    <t>SHANKER LOGISTICS PVT LTD</t>
  </si>
  <si>
    <t>9836527277</t>
  </si>
  <si>
    <t>info@shankerlogistics.com</t>
  </si>
  <si>
    <t>shankerlogistics.com</t>
  </si>
  <si>
    <t>25-Apr-2006</t>
  </si>
  <si>
    <t>FL: O1002; FLR: 10TH.; 83/2/1 TOPSIA RD SOUTH LP-43/13/14 KOLKATA- 700046 KOLKATA Kolkata WB 700046 IN</t>
  </si>
  <si>
    <t>SHANKER LOGISTICS PRIVATE LIMITED</t>
  </si>
  <si>
    <t>Transport via railways [Includes passenger and freight transport by inter-urban railways. Also covers related activities such as shunting and switching]</t>
  </si>
  <si>
    <t>700046</t>
  </si>
  <si>
    <t>AADCG4206A</t>
  </si>
  <si>
    <t>U63030HR2009PTC038907</t>
  </si>
  <si>
    <t>GRACE RELOCATIONS PRIVATE LIMITED</t>
  </si>
  <si>
    <t>9810020066</t>
  </si>
  <si>
    <t>mandeep_sindhu@yahoo.com</t>
  </si>
  <si>
    <t>24-Mar-2009</t>
  </si>
  <si>
    <t>UNIT NO. 524, 5TH FLOOR, EMAAR EMERALD PLAZA, GOLF COURSE EXT RD, SECTOR 65, GURGAON Gurgaon HR 122101 IN</t>
  </si>
  <si>
    <t>GRACE RELOCATIONS PVT LTD.</t>
  </si>
  <si>
    <t>122101</t>
  </si>
  <si>
    <t>AADCR6817N</t>
  </si>
  <si>
    <t>U17291DL2007PTC166522</t>
  </si>
  <si>
    <t>RENTECH DESIGNS INDIA PRIVATE LIMITED</t>
  </si>
  <si>
    <t>9810059755</t>
  </si>
  <si>
    <t>accounts@rentechdesigns.com</t>
  </si>
  <si>
    <t>rentechdesigns.com</t>
  </si>
  <si>
    <t>01-Aug-2007</t>
  </si>
  <si>
    <t>4/23-1 GROUND FLOOR, WEST PATEL NAGAR NEW DELHI West Delhi DL 110008 IN</t>
  </si>
  <si>
    <t>Manufacture of other textiles</t>
  </si>
  <si>
    <t>Manufacture of other textiles n.e.c.</t>
  </si>
  <si>
    <t>Embroidery work and making of laces and fringes other than by hand</t>
  </si>
  <si>
    <t>110008</t>
  </si>
  <si>
    <t>01-Aug-2012</t>
  </si>
  <si>
    <t>AABCI8601B</t>
  </si>
  <si>
    <t>U72200KA2008PTC045995</t>
  </si>
  <si>
    <t>IVALUE INFOSOLUTIONS PRIVATE LIMITED</t>
  </si>
  <si>
    <t>9845685858</t>
  </si>
  <si>
    <t>lakshmi.urs@ivalue.co.in</t>
  </si>
  <si>
    <t>ivalue.co.in</t>
  </si>
  <si>
    <t>09-Apr-2008</t>
  </si>
  <si>
    <t>No.1140, VGR ESSOR, 3rd Floor, 6th Main 17th Cross, Sector-7, HSR Layout Bangalore Bangalore KA 560102 IN</t>
  </si>
  <si>
    <t>I Value Infosolution Ptt Ltd.</t>
  </si>
  <si>
    <t>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user\u2019s needs and problems. Custom software also includes made-to-order software based on orders from specific users. Also, included are writing of software of any kind following directives of the users; software maintenance, web-page design].</t>
  </si>
  <si>
    <t>560102</t>
  </si>
  <si>
    <t>21-May-2008</t>
  </si>
  <si>
    <t>EQLPS2618B</t>
  </si>
  <si>
    <t>SANTHOSH RAJ SAMPATHKUMAR</t>
  </si>
  <si>
    <t>9445746443</t>
  </si>
  <si>
    <t>stcholavaram34@gmail.com</t>
  </si>
  <si>
    <t>6-A, KATTABOMMAN 3RD STREET/KUPPAMANI THOPPU KAMARAJA NAGAR, REDHILLS, Tiruvallur, Tamil Nadu, 600052</t>
  </si>
  <si>
    <t>S S AGENCY</t>
  </si>
  <si>
    <t>Tiruvallur</t>
  </si>
  <si>
    <t>600052</t>
  </si>
  <si>
    <t>27-Nov-2014</t>
  </si>
  <si>
    <t>ABPFM9583J</t>
  </si>
  <si>
    <t>M10 LOGISTICS</t>
  </si>
  <si>
    <t>9952723310</t>
  </si>
  <si>
    <t>hemalatha732@gmail.com</t>
  </si>
  <si>
    <t>14-Jan-2021</t>
  </si>
  <si>
    <t>NO.28, ANDAPURAM ROAD, KATTUPUTHUR, Tiruchirappalli, Tamil Nadu, 621207</t>
  </si>
  <si>
    <t>Tiruchirappalli</t>
  </si>
  <si>
    <t>621207</t>
  </si>
  <si>
    <t>AJUPD9214C</t>
  </si>
  <si>
    <t>DHEERAJ MANOHARLAL DUSEJA</t>
  </si>
  <si>
    <t>9845555922</t>
  </si>
  <si>
    <t>dheerajm_duseja@yahoo.co.in</t>
  </si>
  <si>
    <t>28-Aug-2008</t>
  </si>
  <si>
    <t>35/4, NEAR SOMESWARA TEMPLE, BILEKAHALLI, Bengaluru (Bangalore) Urban, Karnataka, 560076</t>
  </si>
  <si>
    <t>UNIKUBE KARTONS.</t>
  </si>
  <si>
    <t>26-Jul-2008</t>
  </si>
  <si>
    <t>AADCT0189P</t>
  </si>
  <si>
    <t>U50401PN2007PTC130310</t>
  </si>
  <si>
    <t>TRIMURTI CARS PRIVATE LIMITED</t>
  </si>
  <si>
    <t>7350003974</t>
  </si>
  <si>
    <t>sunilg@trimurticars.com</t>
  </si>
  <si>
    <t>trimurticars.com</t>
  </si>
  <si>
    <t>14-Jun-2007</t>
  </si>
  <si>
    <t>S NO. 34/2, PLOT NO. 75 VIDYANAGAR PUNE MH 411032 IN</t>
  </si>
  <si>
    <t>Sale, maintenance and repair of motor vehicles and motorcycles; retail sale of automotive fuel</t>
  </si>
  <si>
    <t>Sale, maintenance and repair of motorcycles and related parts and accessories</t>
  </si>
  <si>
    <t>Sale of new motorcycles, scooters and three wheelers</t>
  </si>
  <si>
    <t>411032</t>
  </si>
  <si>
    <t>AAICS6957M</t>
  </si>
  <si>
    <t>U17100MH2004PTC150138</t>
  </si>
  <si>
    <t>SILKON SYNTHETICS AND COTTON DYEING PRIVATE LIMITED</t>
  </si>
  <si>
    <t>9158880098</t>
  </si>
  <si>
    <t>silkoncotton@rediffmail.com</t>
  </si>
  <si>
    <t>1777, BHAIRAV COMPOUND, SHELAR PAROL ROAD, VILLAGE : SHELAR, BHIWANDI MH 421302 IN</t>
  </si>
  <si>
    <t>SILKON SYNTHETICS &amp; COTTON DYEING PVT LTD</t>
  </si>
  <si>
    <t>Bhiwandi</t>
  </si>
  <si>
    <t>421302</t>
  </si>
  <si>
    <t>AAGCD1172M</t>
  </si>
  <si>
    <t>U60230HR2017PLC068472</t>
  </si>
  <si>
    <t>DOT TRUCKERS LIMITED</t>
  </si>
  <si>
    <t>9899436398</t>
  </si>
  <si>
    <t>asrangi96@gmail.com</t>
  </si>
  <si>
    <t>06-Apr-2017</t>
  </si>
  <si>
    <t>1KM, VILLAGE- SIKRI PYALA ROAD, BALLABGARH FARIDABAD Faridabad HR 121004 IN</t>
  </si>
  <si>
    <t>121004</t>
  </si>
  <si>
    <t>ABEFM5858P</t>
  </si>
  <si>
    <t>AAI-3275</t>
  </si>
  <si>
    <t>MIDDLEMILE PRO LLP</t>
  </si>
  <si>
    <t>9833838369</t>
  </si>
  <si>
    <t>rbhatia@middlemilepro.com</t>
  </si>
  <si>
    <t>middlemilepro.com</t>
  </si>
  <si>
    <t>20-Jan-2017</t>
  </si>
  <si>
    <t>C-103, Dahisar Rock Garden II CHS. Off Link Road Kanderpada, Dahisar West, Mumbai Mumbai City MH 400068 IN</t>
  </si>
  <si>
    <t>400068</t>
  </si>
  <si>
    <t>AAECR4649H</t>
  </si>
  <si>
    <t>U74990MH2009PTC195574</t>
  </si>
  <si>
    <t>ROTOSTAT SERVICES PRIVATE LIMITED</t>
  </si>
  <si>
    <t>9820978248</t>
  </si>
  <si>
    <t>compliance@rotostat.in</t>
  </si>
  <si>
    <t>rotostat.in</t>
  </si>
  <si>
    <t>08-Sep-2009</t>
  </si>
  <si>
    <t>505, THE SUMMIT BUSINESS BAY A k road, near Cinemax Cinema, Andheri (East) MUMBAI Mumbai City MH 400093 IN</t>
  </si>
  <si>
    <t>ROTOSTAT SERVICES PVT LTD</t>
  </si>
  <si>
    <t>400093</t>
  </si>
  <si>
    <t>AAACO2635C</t>
  </si>
  <si>
    <t>U28932MH1984PTC034356</t>
  </si>
  <si>
    <t>OKAY TOOLS PVT LTD</t>
  </si>
  <si>
    <t>9922428965</t>
  </si>
  <si>
    <t>business@okaytool.com</t>
  </si>
  <si>
    <t>okaytool.com</t>
  </si>
  <si>
    <t>22-Oct-1984</t>
  </si>
  <si>
    <t>E-16-28 MIDC-Ambad Nashik Nashik MH 422010 IN</t>
  </si>
  <si>
    <t>OKAY TOOLS PRIVATE LIMITED</t>
  </si>
  <si>
    <t>Manufacture of cutlery, hand tools and general hardware</t>
  </si>
  <si>
    <t>Manufacture of tools of a kind used in agriculture, horticulture or forestry; of a kind used in carpentry, cabinet work or other wood work; of a kind used for mechanical assembly work; of a kind used in sheet metal work; and in other trades</t>
  </si>
  <si>
    <t>AADPJ1124F</t>
  </si>
  <si>
    <t>RAMESH CHAND RAMSWARUP DAS JINDAL</t>
  </si>
  <si>
    <t>9820493690</t>
  </si>
  <si>
    <t>ramesh.asiansteel@gmail.com</t>
  </si>
  <si>
    <t>B2/ 601, , GREENLAND APARTMENT, J.B NAGAR, ANDHERI EAST, Mumbai Suburban, Maharashtra, 400059</t>
  </si>
  <si>
    <t>ASIAN STEEL INDUSTRIES</t>
  </si>
  <si>
    <t>400059</t>
  </si>
  <si>
    <t>AAEFA5098C</t>
  </si>
  <si>
    <t>ANGELS ALUMINIUM CORPORATION</t>
  </si>
  <si>
    <t>9821011904</t>
  </si>
  <si>
    <t>accounts@angelsaluminium.com</t>
  </si>
  <si>
    <t>angelsaluminium.com</t>
  </si>
  <si>
    <t>01-Jul-1985</t>
  </si>
  <si>
    <t>30/112, SECOND FLOOR, LAXMI VIJAY, NEW LINK ROAD, LAXMI INDUSTRIAL ESTATE, Mumbai Suburban, Maharashtra, 400053</t>
  </si>
  <si>
    <t>400053</t>
  </si>
  <si>
    <t>AABCU3587E</t>
  </si>
  <si>
    <t>U63000HR2011PTC043608</t>
  </si>
  <si>
    <t>UNIWAY LOGISTICS PRIVATE LIMITED</t>
  </si>
  <si>
    <t>9416418652</t>
  </si>
  <si>
    <t>info@uniwaylogistics.com</t>
  </si>
  <si>
    <t>uniwaylogistics.com</t>
  </si>
  <si>
    <t>09-Aug-2011</t>
  </si>
  <si>
    <t>AJIT SINGH PATWARI MARKET SHOP NO. 2, NEAR POLICE STATION, NH8, DHARUHERA REWARI HR 123106 IN</t>
  </si>
  <si>
    <t>Rewari</t>
  </si>
  <si>
    <t>123106</t>
  </si>
  <si>
    <t>AADCN2228H</t>
  </si>
  <si>
    <t>U60300PB2010PTC033741</t>
  </si>
  <si>
    <t>GOLDEN TEMPLE LOGISTICS PRIVATE LIMITED</t>
  </si>
  <si>
    <t>9417100011</t>
  </si>
  <si>
    <t>jatinderbassi3@gmail.com</t>
  </si>
  <si>
    <t>26-Mar-2010</t>
  </si>
  <si>
    <t>27-A, ATWAL HOUSE CANTT ROAD JALANDHAR PB 144001 IN</t>
  </si>
  <si>
    <t>Golden Temple Logistics Pvt. Ltd.</t>
  </si>
  <si>
    <t>Transport via pipelines [Includes transport of gases, liquids, slurry and other commodities via pipelines. Included are the incidental activities like operation ofpump stations and maintenance of the pipeline.]</t>
  </si>
  <si>
    <t>Jalandhar</t>
  </si>
  <si>
    <t>Punjab</t>
  </si>
  <si>
    <t>144001</t>
  </si>
  <si>
    <t>AAJCS7151G</t>
  </si>
  <si>
    <t>L67190MH2005PLC158288</t>
  </si>
  <si>
    <t>SHEMAROO ENTERTAINMENT LIMITED</t>
  </si>
  <si>
    <t>9820145790</t>
  </si>
  <si>
    <t>compliance.officer@shemaroo.com</t>
  </si>
  <si>
    <t>shemaroo.com</t>
  </si>
  <si>
    <t>23-Dec-2005</t>
  </si>
  <si>
    <t>SHEMAROO HOUSE, PLOT NO. 18, MAROL CO-OPERATIVE IND. ESTATE, OFF. ANDHERI KURLA ROAD, ANDHERI EAST MUMBAI MH 400059 IN</t>
  </si>
  <si>
    <t>SHEMAROO ENTERTAINMENT LTD.</t>
  </si>
  <si>
    <t>Activities auxiliary to financial intermediation</t>
  </si>
  <si>
    <t>Activities auxiliary to financial intermediation, except insurance and pension funding.[This Group includes activities involved in or closely related to financial inter-mediation other than insurance and pension funding but not themselves involving financial inter-mediation].</t>
  </si>
  <si>
    <t>Activities auxiliary to financial intermediation n.e.c. [This class includes activitiesof financial advisers, mortgage advisers and brokers, bureaux de change (foreign exchange services) etc.].</t>
  </si>
  <si>
    <t>07-Mar-2008</t>
  </si>
  <si>
    <t>AGFPK8923M</t>
  </si>
  <si>
    <t>BASAPPA SHIVAPPA KOLI</t>
  </si>
  <si>
    <t>9373300884</t>
  </si>
  <si>
    <t>kailasindustires123@yahoo.co.in</t>
  </si>
  <si>
    <t>01-Oct-2001</t>
  </si>
  <si>
    <t>A-39 RH-94 G BLOCK, ANIKET HEIGHTS, MIDC SHAHU NAGAR, CHICHWAD, Pune, Maharashtra, 411019</t>
  </si>
  <si>
    <t>KAILASH SPRAY &amp; BHATTIPAINTING WORKS</t>
  </si>
  <si>
    <t>411019</t>
  </si>
  <si>
    <t>BTKPP4683C</t>
  </si>
  <si>
    <t>MANOGAR PRAKASH</t>
  </si>
  <si>
    <t>SRI MATHAJI TRANSPORT</t>
  </si>
  <si>
    <t>AOEPB9158A</t>
  </si>
  <si>
    <t>KESAVAN BHAVANI</t>
  </si>
  <si>
    <t>9677156482</t>
  </si>
  <si>
    <t>sriramforklift@gmail.com</t>
  </si>
  <si>
    <t>07-Aug-2017</t>
  </si>
  <si>
    <t>38, Second Street, Masilamani Nagar, Madhavaram, Chennai, Chennai, Tamil Nadu, 600060</t>
  </si>
  <si>
    <t>SRI RAM FORK LIFT SERVICE</t>
  </si>
  <si>
    <t>AAEFM7506M</t>
  </si>
  <si>
    <t>MOTILAL LAXMICHAND SANGHAVI</t>
  </si>
  <si>
    <t>9324215685</t>
  </si>
  <si>
    <t>ketansanghavi@rediffmail.com</t>
  </si>
  <si>
    <t>01-Apr-1930</t>
  </si>
  <si>
    <t>113, GROUND, CHATRIWALA MANSION, KIKA STREET, GULALWADI, Mumbai City, Maharashtra, 400004</t>
  </si>
  <si>
    <t>400004</t>
  </si>
  <si>
    <t>ABBPK0565C</t>
  </si>
  <si>
    <t>TEJINDER SINGH KOHLI</t>
  </si>
  <si>
    <t>9714661593</t>
  </si>
  <si>
    <t>hstraderspimpri@gmail.com</t>
  </si>
  <si>
    <t>A-303, SOLITAIRA NR. VAIKUNTH - 2, EMRALD KRAFT, NEW VIP ROAD, VADODARA, Vadodara, Gujarat, 390022</t>
  </si>
  <si>
    <t>H S TRADERS</t>
  </si>
  <si>
    <t>Vadodara</t>
  </si>
  <si>
    <t>390022</t>
  </si>
  <si>
    <t>AADFI8280K</t>
  </si>
  <si>
    <t>INTEGRATED SUPPLY CHAIN SOLUTION</t>
  </si>
  <si>
    <t>9911751960</t>
  </si>
  <si>
    <t>ritco.ho@ritcogroup.net</t>
  </si>
  <si>
    <t>ritcogroup.net</t>
  </si>
  <si>
    <t>20-May-2012</t>
  </si>
  <si>
    <t>C/F/9, SAINATH COMPLEX, NEAR DARSHAN HOTEL, NH NO. 8, KADODARA, UMBHEL, Surat, Gujarat, 394325</t>
  </si>
  <si>
    <t>394325</t>
  </si>
  <si>
    <t>ACUFS0401R</t>
  </si>
  <si>
    <t>SAIDEEP DOORS</t>
  </si>
  <si>
    <t>8451848411</t>
  </si>
  <si>
    <t>madhyanclgst@gmail.com</t>
  </si>
  <si>
    <t>0, 2, SAIDEEP HOUSE, SARJEPURA, AHMEDNAGAR, Ahmednagar, Maharashtra, 414001</t>
  </si>
  <si>
    <t>414001</t>
  </si>
  <si>
    <t>26-May-2015</t>
  </si>
  <si>
    <t>AEDFS9923B</t>
  </si>
  <si>
    <t>SHREE JOPADEVI INDUSTRIAL SERVICES</t>
  </si>
  <si>
    <t>9960685605</t>
  </si>
  <si>
    <t>jopadeviis7575@gmail.com</t>
  </si>
  <si>
    <t>19-Jun-2020</t>
  </si>
  <si>
    <t>119, 1 HYUNDAI ROAD, KHALUMBRE, CHAKAN TALEGAON ROAD, KHED, KHALUMBRE, Pune, Maharashtra, 410501</t>
  </si>
  <si>
    <t>410501</t>
  </si>
  <si>
    <t>AJOPR5050N</t>
  </si>
  <si>
    <t>RAVI RANJANI</t>
  </si>
  <si>
    <t>9444250927</t>
  </si>
  <si>
    <t>bvstransports@gmail.com</t>
  </si>
  <si>
    <t>NO.52, GROUND FLOOR, 10TH STREET, ANNAI SIVAGAMI NAGAR, ENNORE, Chennai, Tamil Nadu, 600057</t>
  </si>
  <si>
    <t>BVS TRANSPORTS</t>
  </si>
  <si>
    <t>AAACS5645J</t>
  </si>
  <si>
    <t>U28920MH1988PTC048969</t>
  </si>
  <si>
    <t>SIGMA GALVANIZING PVT LTD</t>
  </si>
  <si>
    <t>9821325365</t>
  </si>
  <si>
    <t>accounts@sigmagalvanizing.com</t>
  </si>
  <si>
    <t>27-Sep-1988</t>
  </si>
  <si>
    <t>PLOT NO. C-145, TTC INDUSRIAL AREA, MIDC, PAWANE NAVI MUMBAI Thane MH 400705 IN</t>
  </si>
  <si>
    <t>SIGMA GALVANISING PRIVATE LIMITED</t>
  </si>
  <si>
    <t>Treatment and coating of metals; general mechanical engineering on a fee or contract basis</t>
  </si>
  <si>
    <t>400705</t>
  </si>
  <si>
    <t>AAICT5294N</t>
  </si>
  <si>
    <t>TEJAS CARGO INDIA PRIVATE LIMITED</t>
  </si>
  <si>
    <t>9811466569</t>
  </si>
  <si>
    <t>ia.1@transcargoindia.in</t>
  </si>
  <si>
    <t>transcargoindia.in</t>
  </si>
  <si>
    <t>26-Mar-2021</t>
  </si>
  <si>
    <t>SCO NO-65, 2ND FLOOR, URBAN ESTATE, SECTOR-16A, FARIDABAD, Faridabad, Haryana, 121002</t>
  </si>
  <si>
    <t>AABCB2242F</t>
  </si>
  <si>
    <t>L28939PN1987PLC043953</t>
  </si>
  <si>
    <t>BILCARE LIMITED</t>
  </si>
  <si>
    <t>9822602057</t>
  </si>
  <si>
    <t>cs@bilcare.com</t>
  </si>
  <si>
    <t>bilcare.com</t>
  </si>
  <si>
    <t>01-Jul-1987</t>
  </si>
  <si>
    <t>GAT NO 1028 AT VILLAGE SHIROLI TAL KHED RAJGURNAGAR PUNE MH 410505 IN</t>
  </si>
  <si>
    <t>Manufacture of general hardware n.e.c. [ saws and saw blades, including circular saw blades and chainsaw blades, knives and cutting blades for machines or for mechanical appliances; interchangeable tools for hand tools, whether or not power operated, or for machine tools (drills, punches, dies, milling cutters, unmounted tool tips, plates or sticks of sintered metal carbides or cermets etc.); blacksmith\u2019s tools including forges and anvils ; and vices, clamps, blow lamps and the like.]</t>
  </si>
  <si>
    <t>410505</t>
  </si>
  <si>
    <t>AYMPS0882Q</t>
  </si>
  <si>
    <t>RAJENDRA PANDURANG SURVASE</t>
  </si>
  <si>
    <t>9011030615</t>
  </si>
  <si>
    <t>rajkishor.str@gmail.com</t>
  </si>
  <si>
    <t>S. NO.40/42 BUILDING NO.3/4, MORDAN SOCIETY, VENUNAGAR NEAR KAVERI NAGAR, WAKAD, Pune, Maharashtra, 411057</t>
  </si>
  <si>
    <t>SAMARTH ROADLINES</t>
  </si>
  <si>
    <t>411057</t>
  </si>
  <si>
    <t>ABPPB4871J</t>
  </si>
  <si>
    <t>DEEPAK BHALKIKAR</t>
  </si>
  <si>
    <t>9371158829</t>
  </si>
  <si>
    <t>dbhalkikar@gmail.com</t>
  </si>
  <si>
    <t>SHOP NO C 05 PLOT NO X 329, MAHAVIR COMPLEX, MIDC WALUJ, AURANGABAD, Aurangabad, Maharashtra, 431136</t>
  </si>
  <si>
    <t>BHARDWAJ ELECTRONICS</t>
  </si>
  <si>
    <t>AADCN8906G</t>
  </si>
  <si>
    <t>U51909DL2012PTC231702</t>
  </si>
  <si>
    <t>NUBIGO TECHNOLOGIES PRIVATE LIMITED</t>
  </si>
  <si>
    <t>9873331853</t>
  </si>
  <si>
    <t>jainonerj@gmail.com</t>
  </si>
  <si>
    <t>17-Feb-2012</t>
  </si>
  <si>
    <t>Flat No 711, Eros Apartment 56 Nehru Place New Delhi South Delhi DL 110019 IN</t>
  </si>
  <si>
    <t>Nubigo Technologies Pvt Ltd</t>
  </si>
  <si>
    <t>110019</t>
  </si>
  <si>
    <t>07-Mar-2012</t>
  </si>
  <si>
    <t>AGAPJ7465Q</t>
  </si>
  <si>
    <t>ANITA RAJENDRA JAISWAL</t>
  </si>
  <si>
    <t>9881097904</t>
  </si>
  <si>
    <t>century.jaiswal@gmail.com</t>
  </si>
  <si>
    <t>W 114, MIDC, MIDC, AMBAD, Nashik, Maharashtra, 422010</t>
  </si>
  <si>
    <t>CENTURY ENGINEERS</t>
  </si>
  <si>
    <t>AIBPM6079N</t>
  </si>
  <si>
    <t>0005349432</t>
  </si>
  <si>
    <t>DILIP DANMAL MUTHA</t>
  </si>
  <si>
    <t>+91</t>
  </si>
  <si>
    <t>works@amirefractrahold.com</t>
  </si>
  <si>
    <t>amirefractrahold.com</t>
  </si>
  <si>
    <t>F-242, Siddhesh Jyoti, 24th Floor, ,Patthe Bapurao Marg, Mumbai Central ,Mumbai ,Maharashtra ,400007 ,India</t>
  </si>
  <si>
    <t>AMI REFRACTRAHOLD</t>
  </si>
  <si>
    <t>400007</t>
  </si>
  <si>
    <t>DANMAL BHOMAJI MUTHA</t>
  </si>
  <si>
    <t>02-Jun-1978</t>
  </si>
  <si>
    <t>AFHPP5349H</t>
  </si>
  <si>
    <t>0000437821</t>
  </si>
  <si>
    <t>KULBIR SINGH PABBY</t>
  </si>
  <si>
    <t>9811173742</t>
  </si>
  <si>
    <t>kulbir_32@yahoo.com</t>
  </si>
  <si>
    <t>215,SECTOR-14 ,ESCORTS NAGAR ,FARIDABAD ,Haryana ,121007 ,India</t>
  </si>
  <si>
    <t>FAST TRACK LOGISTICS</t>
  </si>
  <si>
    <t>121007</t>
  </si>
  <si>
    <t>GURDEV SINGH</t>
  </si>
  <si>
    <t>27-Apr-1961</t>
  </si>
  <si>
    <t>AEGPP5308G</t>
  </si>
  <si>
    <t>RAVI PERIWAL</t>
  </si>
  <si>
    <t>9864166244</t>
  </si>
  <si>
    <t>nrsguwahati@gmail.com</t>
  </si>
  <si>
    <t>HOUSE NO 519, , , LOKHRA ROAD, JYOTIKUCHI, GUWAHATI, Kamrup Metropolitan, Assam, 781034</t>
  </si>
  <si>
    <t>N.R.S. MARKETING CO.</t>
  </si>
  <si>
    <t>781034</t>
  </si>
  <si>
    <t>AAFCD3098K</t>
  </si>
  <si>
    <t>U74999HR2015PTC055197</t>
  </si>
  <si>
    <t>DIPTAB VENTURES PRIVATE LIMITED</t>
  </si>
  <si>
    <t>7795651895</t>
  </si>
  <si>
    <t>finance@letstransport.in</t>
  </si>
  <si>
    <t>letstransport.in</t>
  </si>
  <si>
    <t>20-Apr-2015</t>
  </si>
  <si>
    <t>Work life Desk, Ground Floor, Plot No. 740, Phase 5 , Udyog Vihar, Gurgaon-122008, Haryana Gurgaon Gurgaon HR 122008 IN</t>
  </si>
  <si>
    <t>122008</t>
  </si>
  <si>
    <t>abppb6077j</t>
  </si>
  <si>
    <t>ABPPB6077J</t>
  </si>
  <si>
    <t>SUDHAKAR BHAGWANTA BARGAL</t>
  </si>
  <si>
    <t>9822878437</t>
  </si>
  <si>
    <t>suyogeng_anr@rediffmail.com</t>
  </si>
  <si>
    <t>PLOT NO M - 35, MIDC AREA, MIDC, NAGAPUR, Ahmednagar, Maharashtra, 414111</t>
  </si>
  <si>
    <t>SUYOG ENGINEERS</t>
  </si>
  <si>
    <t>AAXCS1809B</t>
  </si>
  <si>
    <t>U60300WB2016PTC216142</t>
  </si>
  <si>
    <t>SANJIV INFRA LOGISTICS PRIVATE LIMITED</t>
  </si>
  <si>
    <t>8777202183</t>
  </si>
  <si>
    <t>rkshuklajee@gmail.com</t>
  </si>
  <si>
    <t>10-Jun-2016</t>
  </si>
  <si>
    <t>56 CIRCULAR GARDEN REACH ROAD SICK LINE KOLKATA Kolkata WB 700043 IN</t>
  </si>
  <si>
    <t>700043</t>
  </si>
  <si>
    <t>DUIPS4277J</t>
  </si>
  <si>
    <t>NIZAMUDDIN SHAIK</t>
  </si>
  <si>
    <t>9666251786</t>
  </si>
  <si>
    <t>nizamnsf@gmail.com</t>
  </si>
  <si>
    <t>28/1/631, SATYANARAYANA PURAM, NEAR MYPADU GATE, NELLORE, Sri Potti Sriramulu Nellore, Andhra Pradesh, 524002</t>
  </si>
  <si>
    <t>SHAIK NIZAMUDDIN</t>
  </si>
  <si>
    <t>BISPP2874G</t>
  </si>
  <si>
    <t>THIRUMALA MADHULATHA PARASA</t>
  </si>
  <si>
    <t>7204337447</t>
  </si>
  <si>
    <t>krkasani@gmail.com</t>
  </si>
  <si>
    <t>12-48, 5th FLOOR, SUBEDAR PLAZA, PENAMALURU, PENAMALURU, Krishna, Andhra Pradesh, 521137</t>
  </si>
  <si>
    <t>Prudhvi Consulting</t>
  </si>
  <si>
    <t>Andhra pradesh</t>
  </si>
  <si>
    <t>521137</t>
  </si>
  <si>
    <t>EPUPS9786C</t>
  </si>
  <si>
    <t>SUNITA KUMARI SHARMA</t>
  </si>
  <si>
    <t>8510045203</t>
  </si>
  <si>
    <t>accounts@snapioexpress.com</t>
  </si>
  <si>
    <t>snapioexpress.com</t>
  </si>
  <si>
    <t>216-B, SECOND FLOOR, SUNCITY TRADE TOWER, SECTOR-21, GURGAON, Gurgaon, Haryana, 122016</t>
  </si>
  <si>
    <t>SNAPIO EXPRESS</t>
  </si>
  <si>
    <t>122016</t>
  </si>
  <si>
    <t>AAECC3330Q</t>
  </si>
  <si>
    <t>U74900CH2011PTC032801</t>
  </si>
  <si>
    <t>CORPORATE INCENTIVE SOLUTIONS PRIVATE LIMITED</t>
  </si>
  <si>
    <t>9872868198</t>
  </si>
  <si>
    <t>kamal@incentivesolutions.in</t>
  </si>
  <si>
    <t>incentivesolutions.in</t>
  </si>
  <si>
    <t>10-Mar-2011</t>
  </si>
  <si>
    <t>SCO 705, SECOND FLOOR NAC MANIMAJRA CHANDIGARH Chandigarh CH 160101 IN</t>
  </si>
  <si>
    <t>CORPORATE INCENTIVE SOLUTIONS PVT. LTD.</t>
  </si>
  <si>
    <t>Chandigarh</t>
  </si>
  <si>
    <t>160101</t>
  </si>
  <si>
    <t>31-May-2011</t>
  </si>
  <si>
    <t>ADUPR2558K</t>
  </si>
  <si>
    <t>ASHWINI SINGH RASTOGI</t>
  </si>
  <si>
    <t>9893988539</t>
  </si>
  <si>
    <t>ashwini.rastogi@gmail.com</t>
  </si>
  <si>
    <t>E-7/85, LAJPAT RAI SOCIETY, SHAHPURA, BHOPAL, Bhopal, Madhya Pradesh, 462001</t>
  </si>
  <si>
    <t>M/S. ASHWANI WATER SUPPLYAND EQUIPMENTS</t>
  </si>
  <si>
    <t>462001</t>
  </si>
  <si>
    <t>01-Oct-1997</t>
  </si>
  <si>
    <t>AAAFU6661K</t>
  </si>
  <si>
    <t>USHA ENTERPRISES</t>
  </si>
  <si>
    <t>9830043342</t>
  </si>
  <si>
    <t>ushaenterprises_75@yahoo.co.in</t>
  </si>
  <si>
    <t>13-Aug-1975</t>
  </si>
  <si>
    <t>81, 2nd, CENTURY PLAZA, NETAJI SUBHAS ROAD, KOLKATA, Kolkata, West Bengal, 700001</t>
  </si>
  <si>
    <t>CTDPP9668K</t>
  </si>
  <si>
    <t>PATEL NIKITABAHEN JIGAR</t>
  </si>
  <si>
    <t>9925499294</t>
  </si>
  <si>
    <t>info@marinamouldings.com</t>
  </si>
  <si>
    <t>marinamouldings.com</t>
  </si>
  <si>
    <t>TEMBALA FALI, OPP.CIVIL COURT, DEHGAM, DEHGAM, DEHGAM, Gandhinagar, Gujarat, 382305</t>
  </si>
  <si>
    <t>MARINA MOULDINGS</t>
  </si>
  <si>
    <t>Dehgam</t>
  </si>
  <si>
    <t>382305</t>
  </si>
  <si>
    <t>BDYPC5849R</t>
  </si>
  <si>
    <t>AKSHAY S CHALKE</t>
  </si>
  <si>
    <t>9920881941</t>
  </si>
  <si>
    <t>ankurart77@gmail.com</t>
  </si>
  <si>
    <t>ROOM NO 13, GROUND FLOOR, SHIVANJALI CHSL, PLOT NO 245 SECTOR 2 CHARKOP, KANDIVALI WEST, Mumbai Suburban, Maharashtra, 400067</t>
  </si>
  <si>
    <t>ANKUR ART</t>
  </si>
  <si>
    <t>400067</t>
  </si>
  <si>
    <t>GNZPS8754R</t>
  </si>
  <si>
    <t>AMAN SHARMA</t>
  </si>
  <si>
    <t>9760600249</t>
  </si>
  <si>
    <t>akshatlogistics60600@gmail.com</t>
  </si>
  <si>
    <t>0, DEVALCHAUR KHAM, RAMPUR ROAD, HALDWANI, Nainital, Uttarakhand, 263139</t>
  </si>
  <si>
    <t>AKSHAT LOGISTICS</t>
  </si>
  <si>
    <t>Nainital</t>
  </si>
  <si>
    <t>263139</t>
  </si>
  <si>
    <t>AABCO1443M</t>
  </si>
  <si>
    <t>U63000WB2008PTC130666</t>
  </si>
  <si>
    <t>ESTEE TRANSWAYS PRIVATE LIMITED</t>
  </si>
  <si>
    <t>9073384891</t>
  </si>
  <si>
    <t>esteetransways@gmail.com</t>
  </si>
  <si>
    <t>19-Nov-2008</t>
  </si>
  <si>
    <t>LB001, TOY PARK, MODULE NO.2504, 4TH FLOOR SDF, SEC-III Salt Lake, KOLKATA Kolkata WB 700098 IN</t>
  </si>
  <si>
    <t>700098</t>
  </si>
  <si>
    <t>AAECE7295G</t>
  </si>
  <si>
    <t>U63030WB2017PTC222075</t>
  </si>
  <si>
    <t>ESTEE MOVERS PRIVATE LIMITED</t>
  </si>
  <si>
    <t>9874766885</t>
  </si>
  <si>
    <t>esteemovers@gmail.com</t>
  </si>
  <si>
    <t>25-Jul-2017</t>
  </si>
  <si>
    <t>ATXPK5765C</t>
  </si>
  <si>
    <t>MUKESH KUMAR</t>
  </si>
  <si>
    <t>9933080678</t>
  </si>
  <si>
    <t>mukeshkumar3026@gmail.com</t>
  </si>
  <si>
    <t>Biswadeep Cinema Hall Compound, Hill Cart Road, Pradhan Nagar, Siliguri, Darjeeling, West Bengal, 734003</t>
  </si>
  <si>
    <t>GUDDI EXPRESS TRANSPORT &amp; CARGO</t>
  </si>
  <si>
    <t>Darjeeling</t>
  </si>
  <si>
    <t>734003</t>
  </si>
  <si>
    <t>AKSPD5713B</t>
  </si>
  <si>
    <t>0008568595</t>
  </si>
  <si>
    <t>AMIT VILAS DEOKAR</t>
  </si>
  <si>
    <t>9890152327</t>
  </si>
  <si>
    <t>vaamdeo@gmail.com</t>
  </si>
  <si>
    <t>S No. 154, Keyzwoods, F No. 104, ,Deokar Wasti, Wakad ,Pune ,Maharashtra ,411057 ,India</t>
  </si>
  <si>
    <t>SWAMEE GUARDS</t>
  </si>
  <si>
    <t>VILAS GANPAT DEOKAR</t>
  </si>
  <si>
    <t>26-May-1985</t>
  </si>
  <si>
    <t>AIHPP3538P</t>
  </si>
  <si>
    <t>LALJI MURJI PATEL</t>
  </si>
  <si>
    <t>9870049001</t>
  </si>
  <si>
    <t>laljipatel.a1@gmail.com</t>
  </si>
  <si>
    <t>SHOP NO 2, GROUND FLOOR, KAMALA TERRACE, SUBHASH ROAD, VILE PARLE EAST, Mumbai Suburban, Maharashtra, 400057</t>
  </si>
  <si>
    <t>A-1 ENTERPRISES</t>
  </si>
  <si>
    <t>400057</t>
  </si>
  <si>
    <t>AAACI5607C</t>
  </si>
  <si>
    <t>U40300WB1982PTC034897</t>
  </si>
  <si>
    <t>INLAND WORLD LOGISTICS PRIVATE LIMITED</t>
  </si>
  <si>
    <t>9316964617</t>
  </si>
  <si>
    <t>s_kala@iwlpl.in</t>
  </si>
  <si>
    <t>iwlpl.in</t>
  </si>
  <si>
    <t>18-May-1982</t>
  </si>
  <si>
    <t>P- 221/2 STRAND BANK ROAD KOLKATA WB 700001 IN</t>
  </si>
  <si>
    <t>Electricity, gas and water supply</t>
  </si>
  <si>
    <t>Electricity, gas, steam and hot water supply</t>
  </si>
  <si>
    <t>Steam and hot water supply</t>
  </si>
  <si>
    <t>22-Sep-2011</t>
  </si>
  <si>
    <t>AAQFA7392H</t>
  </si>
  <si>
    <t>AURANGABAD DATA FORMS</t>
  </si>
  <si>
    <t>9923465775</t>
  </si>
  <si>
    <t>aurangabaddataforms@gmail.com</t>
  </si>
  <si>
    <t>01-Oct-2009</t>
  </si>
  <si>
    <t>F 20/6, , MIDC Area, Chikalthana, Aurangabad, Maharashtra, 431001</t>
  </si>
  <si>
    <t>431001</t>
  </si>
  <si>
    <t>AARPE7749K</t>
  </si>
  <si>
    <t>DIPAK GANGADHARRAO ESMPALLI</t>
  </si>
  <si>
    <t>9225304779</t>
  </si>
  <si>
    <t>bharatenterprises0505@gmail.com</t>
  </si>
  <si>
    <t>PLOT NO.54, BALAJI NAGAR ROAD, NEW BALAJI NAGAR, Aurangabad, Maharashtra, 431001</t>
  </si>
  <si>
    <t>BHARAT ENTERPRISES</t>
  </si>
  <si>
    <t>AAAFI1780P</t>
  </si>
  <si>
    <t>ISHAAN ENGINEERING</t>
  </si>
  <si>
    <t>9323280970</t>
  </si>
  <si>
    <t>ishaanengineering.com</t>
  </si>
  <si>
    <t>01-Dec-1996</t>
  </si>
  <si>
    <t>09-Aug-1996</t>
  </si>
  <si>
    <t>AADCG3908M</t>
  </si>
  <si>
    <t>U29305WB2009PTC132895</t>
  </si>
  <si>
    <t>GARUDA POWER PRIVATE LIMITED</t>
  </si>
  <si>
    <t>7044074201</t>
  </si>
  <si>
    <t>partha.duttajr@garudapower.com</t>
  </si>
  <si>
    <t>garudapower.com</t>
  </si>
  <si>
    <t>19-Feb-2009</t>
  </si>
  <si>
    <t>JOKA INDUSTRIAL PLAZA DIAMOND HARBOUR ROAD KOLKATA WB 700104 IN</t>
  </si>
  <si>
    <t>Manufacture of electro-thermic domestic appliances such as immersion water heaters, hot-plates, geysers ; electro-thermic hair dressing appliances; electric irons and electric/electronic cooking appliances (ovens, micro-wave ovens, cookers, hot plates, toasters, coffee or tea makers etc.)</t>
  </si>
  <si>
    <t>26-Apr-2011</t>
  </si>
  <si>
    <t>AABCL3843N</t>
  </si>
  <si>
    <t>U24297TN2007PTC065205</t>
  </si>
  <si>
    <t>K.P.MANISH GLOBAL INGREDIENTS PRIVATE LIMITED</t>
  </si>
  <si>
    <t>7833080095</t>
  </si>
  <si>
    <t>accounts@kpmanish.com</t>
  </si>
  <si>
    <t>kpmanish.com</t>
  </si>
  <si>
    <t>41. RAGHUNAYAKULU STREET PARKTOWN CHENNAI TN 600001 IN</t>
  </si>
  <si>
    <t>KP MANISH GLOBAL INGREDIENTS PRIVATE LIMITED</t>
  </si>
  <si>
    <t>Manufacture of other chemical products</t>
  </si>
  <si>
    <t>Manufacture of other chemical product n.e.c.</t>
  </si>
  <si>
    <t>Manufacture of chemical products or preparations of a kind used in the textiles, paper, leather or like industries paper, leather or like industries</t>
  </si>
  <si>
    <t>600001</t>
  </si>
  <si>
    <t>16-Nov-2007</t>
  </si>
  <si>
    <t>AAHCS3892C</t>
  </si>
  <si>
    <t>U60210WB1999PTC088869</t>
  </si>
  <si>
    <t>SAR PARIVAHAN PRIVATE LIMITED</t>
  </si>
  <si>
    <t>9331076620</t>
  </si>
  <si>
    <t>sarparivahan1994@gmail.com</t>
  </si>
  <si>
    <t>24-Feb-1999</t>
  </si>
  <si>
    <t>32, CHOWRINGHEE ROAD OM TOWER, ROOM NO. - 304, 3RD FLOOR KOLKATA Kolkata WB 700071 IN</t>
  </si>
  <si>
    <t>SAR PARIVAHAN PVT. LTD.</t>
  </si>
  <si>
    <t>Other scheduled passenger land transport [Includes activities providing regular urban, suburban or inter urban transport of passengers on scheduled routes, other than inter urban railway transport. They may be carried out with motor bus, tramway, trolley bus, underground and elevated railways. Also included are the operation of school buses, town -to-airport/station lines, sightseeing buses, aerial cableways etc.]</t>
  </si>
  <si>
    <t>700071</t>
  </si>
  <si>
    <t>24-Jan-2009</t>
  </si>
  <si>
    <t>AKUPR8948L</t>
  </si>
  <si>
    <t>0009398523</t>
  </si>
  <si>
    <t>RAMPAL</t>
  </si>
  <si>
    <t>9812754669</t>
  </si>
  <si>
    <t>hemantyadav1961@gmail.com</t>
  </si>
  <si>
    <t>VILLAGE TATARPUR KHALASA ,REWARI ,Haryana ,123106 ,India</t>
  </si>
  <si>
    <t>RAHUL CARGO AND MOVERS SERVICE</t>
  </si>
  <si>
    <t>SHYO CHAND</t>
  </si>
  <si>
    <t>05-Mar-1980</t>
  </si>
  <si>
    <t>AAFCC6784M</t>
  </si>
  <si>
    <t>U74900KA2014PTC074571</t>
  </si>
  <si>
    <t>CATBUS INFOLABS PRIVATE LIMITED</t>
  </si>
  <si>
    <t>9148101508</t>
  </si>
  <si>
    <t>mithun.srivatsa@gmail.com</t>
  </si>
  <si>
    <t>blowhorn.net</t>
  </si>
  <si>
    <t>20-May-2014</t>
  </si>
  <si>
    <t>511, 8th Cross, J P Nagar Third Phase Bangalore Bangalore KA 560078 IN</t>
  </si>
  <si>
    <t>Catbus Infolabs Private Limited</t>
  </si>
  <si>
    <t>560078</t>
  </si>
  <si>
    <t>ABKPB7451R</t>
  </si>
  <si>
    <t>OM BAGLA</t>
  </si>
  <si>
    <t>9827058772</t>
  </si>
  <si>
    <t>maheshwarichemical@yahoo.com</t>
  </si>
  <si>
    <t>1 B, Main Road BDA, KOHEFIZA, Bhopal, Madhya Pradesh, 462001</t>
  </si>
  <si>
    <t>M/S BAGLA ENTERPRISES</t>
  </si>
  <si>
    <t>01-Sep-1993</t>
  </si>
  <si>
    <t>CNDPD2353K</t>
  </si>
  <si>
    <t>ABDULLKHAYOM ABDULAZEEZ DODDAMANI</t>
  </si>
  <si>
    <t>9890175986</t>
  </si>
  <si>
    <t>suraggst@gmail.com</t>
  </si>
  <si>
    <t>C T S NO. 2884-2885, HOSAPETE STREET, NAVALAGUND, Dharwad, Karnataka, 582201</t>
  </si>
  <si>
    <t>DODDAMANI TRANSPORT SERVICE</t>
  </si>
  <si>
    <t>Navalgund</t>
  </si>
  <si>
    <t>582201</t>
  </si>
  <si>
    <t>BXLPS3105H</t>
  </si>
  <si>
    <t>LAKSHMANAN SRINIVASAN</t>
  </si>
  <si>
    <t>8825946886</t>
  </si>
  <si>
    <t>janakilogistics05@gmail.com</t>
  </si>
  <si>
    <t>NO.300, PONNIAMMAN KOIL STREET, KUNDRATHUR, Kanchipuram, Tamil Nadu, 600069</t>
  </si>
  <si>
    <t>JANAKI LOGISTICS</t>
  </si>
  <si>
    <t>AGWPT8299A</t>
  </si>
  <si>
    <t>HNUMANT LAXAMAN THORAT</t>
  </si>
  <si>
    <t>9822072903</t>
  </si>
  <si>
    <t>thorat.hanumant@gmail.com</t>
  </si>
  <si>
    <t>FLAT NO 24, ASHIRWAD SHREE HOUSING SOCIETY, KSB CHOWK, CHINCHWAD, Pune, Maharashtra, 411019</t>
  </si>
  <si>
    <t>PRANAV TOURS AND TRAVELLS</t>
  </si>
  <si>
    <t>ALVPA6038L</t>
  </si>
  <si>
    <t>MD ASIF</t>
  </si>
  <si>
    <t>9000542786</t>
  </si>
  <si>
    <t>comforttransport.2019@gmail.com</t>
  </si>
  <si>
    <t>SHOP NO 1 AND 2, PLOT NO B6, 15-35/A, IDA PHASE IV, PATANCHERU, Sangareddy, Telangana, 500091</t>
  </si>
  <si>
    <t>COMFORT TRANSPORT</t>
  </si>
  <si>
    <t>ADJFS6996B</t>
  </si>
  <si>
    <t>SHRI GANPATI LOGISTICS</t>
  </si>
  <si>
    <t>7357511777</t>
  </si>
  <si>
    <t>jineshca@rediffmail.com</t>
  </si>
  <si>
    <t>07-Jun-2017</t>
  </si>
  <si>
    <t>A-150, TRANSPORT NAGAR, ALWAR, Alwar, Rajasthan, 301001</t>
  </si>
  <si>
    <t>301001</t>
  </si>
  <si>
    <t>AABFR5412L</t>
  </si>
  <si>
    <t>RAMESH CABLE CORPORATION</t>
  </si>
  <si>
    <t>9822048581</t>
  </si>
  <si>
    <t>shinde@rameshcable.in</t>
  </si>
  <si>
    <t>rameshcable.in</t>
  </si>
  <si>
    <t>01-Oct-1992</t>
  </si>
  <si>
    <t>461, NEAR PASODYA VITHOBA TEMPLE, BUDHWAR PETH, Pune, Maharashtra, 411002</t>
  </si>
  <si>
    <t>411002</t>
  </si>
  <si>
    <t>BJKPS0838N</t>
  </si>
  <si>
    <t>0008182529</t>
  </si>
  <si>
    <t>BIRENDRA SINGH</t>
  </si>
  <si>
    <t>8486028902</t>
  </si>
  <si>
    <t>adivek.espl@gmail.com</t>
  </si>
  <si>
    <t>H NO 45A, JAPORIGOG, KRISHNA NAGAR ,NEAR RAM MANDIR , DISPUR ,GUWAHATI ,Assam ,781005 ,India</t>
  </si>
  <si>
    <t>M/S NEWTECH INDIA</t>
  </si>
  <si>
    <t>781005</t>
  </si>
  <si>
    <t>15-Nov-2016</t>
  </si>
  <si>
    <t>LALAN SINGH</t>
  </si>
  <si>
    <t>10-Oct-1988</t>
  </si>
  <si>
    <t>AADHR2930P</t>
  </si>
  <si>
    <t>RAMESH BANSAL (HUF)</t>
  </si>
  <si>
    <t>9996333979</t>
  </si>
  <si>
    <t>shubhambansal021@gmail.com</t>
  </si>
  <si>
    <t>31-Oct-1992</t>
  </si>
  <si>
    <t>PLOT NO 40 A, , , SECTOR-3, IIE, SIDCUL, PANTNAGAR, Udham Singh Nagar, Uttarakhand, 263153</t>
  </si>
  <si>
    <t>M/S SHUBHAM ENGG. WORKS</t>
  </si>
  <si>
    <t>HINDU_UNDIVIDED_FAMILY</t>
  </si>
  <si>
    <t>Hindu Undivided Family</t>
  </si>
  <si>
    <t>21-Jul-2010</t>
  </si>
  <si>
    <t>AAECC3132G</t>
  </si>
  <si>
    <t>U24100PN2011PTC138759</t>
  </si>
  <si>
    <t>CILICANT PRIVATE LIMITED</t>
  </si>
  <si>
    <t>9545453333</t>
  </si>
  <si>
    <t>manishjain@cilicant.com</t>
  </si>
  <si>
    <t>cilicant.com</t>
  </si>
  <si>
    <t>03-Mar-2011</t>
  </si>
  <si>
    <t>PLOT NO 17, ASHRA ESTATE, UBALE NAGAR OPP KHANDAVE NAGAR, OFF NAGAR ROAD, WAGHOLI WAGHOLI MH 412207 IN</t>
  </si>
  <si>
    <t>CILICANT CHEM PRIVATE LIMITED</t>
  </si>
  <si>
    <t>Wagholi</t>
  </si>
  <si>
    <t>412207</t>
  </si>
  <si>
    <t>24-Mar-2011</t>
  </si>
  <si>
    <t>ALTPK8852C</t>
  </si>
  <si>
    <t>KRISHNAMURTHY KANUMAPPA</t>
  </si>
  <si>
    <t>9742226297</t>
  </si>
  <si>
    <t>vidyadaya1312@gmail.com</t>
  </si>
  <si>
    <t>No. 47 1st Cross., Muneshwara Block, Bharath Nagar, 2nd Stage,, Magadi Main Road, Bengaluru (Bangalore) Rural, Karnataka, 560091</t>
  </si>
  <si>
    <t>KRISHNA PACKAGING</t>
  </si>
  <si>
    <t>560091</t>
  </si>
  <si>
    <t>AAICP0257B</t>
  </si>
  <si>
    <t>U60231WB2015PTC205412</t>
  </si>
  <si>
    <t>PRANIK LOGISTICS PRIVATE LIMITED</t>
  </si>
  <si>
    <t>7632993311</t>
  </si>
  <si>
    <t>pranav@praniklogistics.com</t>
  </si>
  <si>
    <t>24-Feb-2015</t>
  </si>
  <si>
    <t>SYNTHESIS BUSINESS PARK, CBD/1, UNIT NO. 7A/08, 7TH FLOOR,ACTION AREA-II,MOUZA-GHUNI,P.S-RAJARHAT KOLKATA Parganas North WB 700156 IN</t>
  </si>
  <si>
    <t>PRANIK LOGISTICS PVT LTD</t>
  </si>
  <si>
    <t>700156</t>
  </si>
  <si>
    <t>AAACA4849G</t>
  </si>
  <si>
    <t>U21000MH1994PTC084095</t>
  </si>
  <si>
    <t>ANSAPACK PRIVATE LIMITED</t>
  </si>
  <si>
    <t>9867020254</t>
  </si>
  <si>
    <t>compliance@ansapack.com</t>
  </si>
  <si>
    <t>ansapack.com</t>
  </si>
  <si>
    <t>28-Dec-1994</t>
  </si>
  <si>
    <t>SUN PARADISE BUSINESS PLAZA, 7 TH FLOOR CITY SURVEY NO 1 A/456 SENAPATI BAPAT MARG LOWER PAREL MUMBAI Mumbai City MH 400013 IN</t>
  </si>
  <si>
    <t>400013</t>
  </si>
  <si>
    <t>10-Feb-2000</t>
  </si>
  <si>
    <t>AAFHR8028E</t>
  </si>
  <si>
    <t>RAJESH B GUPTA (HUF)</t>
  </si>
  <si>
    <t>9004571847</t>
  </si>
  <si>
    <t>kaskarl@klick2buy.com</t>
  </si>
  <si>
    <t>klick2buy.com</t>
  </si>
  <si>
    <t>12-May-1987</t>
  </si>
  <si>
    <t>PLOT NO. G-12, 2 ND FLOOR, RAJ INDIA BLDG, MIDC MAROL, ANDHERI EAST, Mumbai City, Maharashtra, 400093</t>
  </si>
  <si>
    <t>NEHA CREATIONS</t>
  </si>
  <si>
    <t>FKHPS1882N</t>
  </si>
  <si>
    <t>VRAJKUMAR JIGNESHBHAI SHAH</t>
  </si>
  <si>
    <t>8460077166</t>
  </si>
  <si>
    <t>hrsolanki112@gmail.com</t>
  </si>
  <si>
    <t>G 26, G 26, ZODIAC COMPLEX, NEAR ASHIRWAD HOTEL, ANKLESHWAR, Bharuch, Gujarat, 393002</t>
  </si>
  <si>
    <t>SHREENATH ASSOCIATES</t>
  </si>
  <si>
    <t>Bharuch</t>
  </si>
  <si>
    <t>393002</t>
  </si>
  <si>
    <t>BXDPT3063M</t>
  </si>
  <si>
    <t>ANJU CHINTESH TIVARI</t>
  </si>
  <si>
    <t>7972802060</t>
  </si>
  <si>
    <t>rkengineers20@yahoo.com</t>
  </si>
  <si>
    <t>HOUSE NO 392, WARD NO 05, GONDKHAIRI, AMRAVATI ROAD, KALMESHWAR, Nagpur, Maharashtra, 440023</t>
  </si>
  <si>
    <t>R K ENTERPRISES</t>
  </si>
  <si>
    <t>Nagpur</t>
  </si>
  <si>
    <t>440023</t>
  </si>
  <si>
    <t>BABPK3583N</t>
  </si>
  <si>
    <t>DAYASAGAR TANAJI KAMBLE</t>
  </si>
  <si>
    <t>9423815289</t>
  </si>
  <si>
    <t>dayasagar.kop@gmail.com</t>
  </si>
  <si>
    <t>94A/81B, 1ST GALLI, AMBEDKAR NAGAR, NAGAON, Kolhapur, Maharashtra, 416122</t>
  </si>
  <si>
    <t>BUOPR4570D</t>
  </si>
  <si>
    <t>RAJ GAURAV RAI</t>
  </si>
  <si>
    <t>9956035356</t>
  </si>
  <si>
    <t>artaxivaranasi@gmail.com</t>
  </si>
  <si>
    <t>SHOP,A-1,N-6/13-D,, , , CHITAIPUR, VARANASI, Varanasi, Uttar Pradesh, 221005</t>
  </si>
  <si>
    <t>ATHARV TRANS</t>
  </si>
  <si>
    <t>Varanasi</t>
  </si>
  <si>
    <t>221005</t>
  </si>
  <si>
    <t>CWKPP4739F</t>
  </si>
  <si>
    <t>KISHAN KUMAR</t>
  </si>
  <si>
    <t>9960229840</t>
  </si>
  <si>
    <t>taxss61@gmail.com</t>
  </si>
  <si>
    <t>47, WARD NO 1, GACHAKE LAYOUT, GONDKHAIRI, MAIN ROAD, NAGPUR, Nagpur, Maharashtra, 440023</t>
  </si>
  <si>
    <t>KISHAN TRANSPORT SERVICES</t>
  </si>
  <si>
    <t>AAFCE1409F</t>
  </si>
  <si>
    <t>U74999JK2018PTC010569</t>
  </si>
  <si>
    <t>ETN SERVICES PRIVATE LIMITED</t>
  </si>
  <si>
    <t>9831049375</t>
  </si>
  <si>
    <t>khurshidbhatt@hotmail.com</t>
  </si>
  <si>
    <t>etnservices.in</t>
  </si>
  <si>
    <t>13-Aug-2018</t>
  </si>
  <si>
    <t>148-A, UMARABAD PEERBAGH SRINAGAR Srinagar JK 190014 IN</t>
  </si>
  <si>
    <t>Jammu</t>
  </si>
  <si>
    <t>Jammu and kashmir</t>
  </si>
  <si>
    <t>190014</t>
  </si>
  <si>
    <t>AAICR8189A</t>
  </si>
  <si>
    <t>U74999DL2018PTC330974</t>
  </si>
  <si>
    <t>RADGO SUPPLY CHAIN PRIVATE LIMITED</t>
  </si>
  <si>
    <t>9899360246</t>
  </si>
  <si>
    <t>cavishalchinda@gmail.com</t>
  </si>
  <si>
    <t>15-Mar-2018</t>
  </si>
  <si>
    <t>41, SECOND FLOOR SARAI JULLENA NEW DELHI South Delhi DL 110025 IN</t>
  </si>
  <si>
    <t>110025</t>
  </si>
  <si>
    <t>ALZPP7662B</t>
  </si>
  <si>
    <t>GAJANAN BABU RAO PATBHAJE</t>
  </si>
  <si>
    <t>9301051442</t>
  </si>
  <si>
    <t>nileshwarsahu@gmail.com</t>
  </si>
  <si>
    <t>- NEAR MURARI PAN BHANDAR, NETAJI KANHAIYA LAL WARD, BESIDE CANAL, GUDHIYARI RAIPUR, Raipur, Chhattisgarh, 492001</t>
  </si>
  <si>
    <t>GAJANAN TRANSPORT</t>
  </si>
  <si>
    <t>Raipur</t>
  </si>
  <si>
    <t>492001</t>
  </si>
  <si>
    <t>AJUPR6544F</t>
  </si>
  <si>
    <t>0007233492</t>
  </si>
  <si>
    <t>ANIL KUMAR ROUT</t>
  </si>
  <si>
    <t>7978557262</t>
  </si>
  <si>
    <t>aurobindo1916@gmail.com</t>
  </si>
  <si>
    <t>VILL/WARD-MUTHAPADA ,G.P/TOWN-SAILO ,JAGATSINGHPUR ,Orissa ,754140 ,India</t>
  </si>
  <si>
    <t>Jagatsinghpur</t>
  </si>
  <si>
    <t>Odisha</t>
  </si>
  <si>
    <t>754140</t>
  </si>
  <si>
    <t>NETRANANDA ROUT</t>
  </si>
  <si>
    <t>26-May-1981</t>
  </si>
  <si>
    <t>AARFG1779M</t>
  </si>
  <si>
    <t>GANPATI ROAD LINES</t>
  </si>
  <si>
    <t>9039448506</t>
  </si>
  <si>
    <t>agasti.ameya@gmail.com</t>
  </si>
  <si>
    <t>C-202, R D A COLONY, SARONA, RAIPUR, Raipur, Chhattisgarh, 492099</t>
  </si>
  <si>
    <t>APNPS6521C</t>
  </si>
  <si>
    <t>SURJIT SINGH</t>
  </si>
  <si>
    <t>9815424898</t>
  </si>
  <si>
    <t>surjitmatharu7888@gmail.com</t>
  </si>
  <si>
    <t>SURJIT SINGH, , K S TRANSPORT CO, GURU NANAK NAGAR NEW CANTT, KAPURTHALA, Kapurthala, Punjab, 144601</t>
  </si>
  <si>
    <t>K S TRANSPORT CO</t>
  </si>
  <si>
    <t>Kapurthala</t>
  </si>
  <si>
    <t>144601</t>
  </si>
  <si>
    <t>APSPP6542F</t>
  </si>
  <si>
    <t>0002360074</t>
  </si>
  <si>
    <t>VIJAYKUMAR RAMESHBHAI PATEL</t>
  </si>
  <si>
    <t>7874760956</t>
  </si>
  <si>
    <t>vijaypatel774@gmail.com</t>
  </si>
  <si>
    <t>C-51 , PUSHPAVIHAR SOCIETY , B/H ANNAPURNA HOTEL ,JASHODANAGAR , DASKROI , VATVA INDUSTRIAL ESTATE ,AHMEDABAD ,Gujarat ,382445 ,India</t>
  </si>
  <si>
    <t>OCS INFOTECH</t>
  </si>
  <si>
    <t>382445</t>
  </si>
  <si>
    <t>RAMESHBHAI TRIBHOVANDAS PATEL</t>
  </si>
  <si>
    <t>30-Jun-1985</t>
  </si>
  <si>
    <t>AJOPT6256A</t>
  </si>
  <si>
    <t>ANKUR TYAGI</t>
  </si>
  <si>
    <t>7534848586</t>
  </si>
  <si>
    <t>rudhralogistics001@gmail.com</t>
  </si>
  <si>
    <t>A-1, First Floor, Major Dhyanchand Nagar, Sports Goods Complex, Meerut, Meerut, Uttar Pradesh, 250002</t>
  </si>
  <si>
    <t>RUDHRA LOGISTICS SERVICES</t>
  </si>
  <si>
    <t>Meerut</t>
  </si>
  <si>
    <t>250002</t>
  </si>
  <si>
    <t>AADCD9406H</t>
  </si>
  <si>
    <t>U29268PN2011PTC140459</t>
  </si>
  <si>
    <t>DYNAMIC TRANS-SYSTEM PRIVATE LIMITED</t>
  </si>
  <si>
    <t>9881300479</t>
  </si>
  <si>
    <t>amin@dtspl.in</t>
  </si>
  <si>
    <t>thedynamicindustries.com</t>
  </si>
  <si>
    <t>12-Aug-2011</t>
  </si>
  <si>
    <t>CAMRON INDL PARK 2, GAT NO 228 PL NO.E1/1, AMETHAN CHAKAN, TAL- KHED PUNE Pune MH 410501 IN</t>
  </si>
  <si>
    <t>Manufacture of machinery for textile, apparel and leather production [This class includes manufacture of machines for preparing textile fibers, spinning machines, weaving machines (looms) auxiliary machinery, machinery for washing, bleaching, dyeing, dressing, finis hing, sewing machines, machinery for preparing tanning, hides, skin or leather and machinery for making or repairing of foot wears etc.]</t>
  </si>
  <si>
    <t>Manufacture of accessories and parts of all types of machinery for textile, apparel and leather production. Repair and maintenance of machinery for textile, apparel and leather production.</t>
  </si>
  <si>
    <t>AXBPM2776P</t>
  </si>
  <si>
    <t>ESHWARAPPA MADANKUMAR</t>
  </si>
  <si>
    <t>9060360038</t>
  </si>
  <si>
    <t>madhu.madan25@gmail.com</t>
  </si>
  <si>
    <t>NO. 775/97, VENKATESH BUILDING, NEAR PRERANA MOTARS,KACHANAYAKANA HALLI, HENNAGARA POST, ANEKAL TALUK, Bengaluru (Bangalore) Urban, Karnataka, 560105</t>
  </si>
  <si>
    <t>BANASHANKARI WELD TECH</t>
  </si>
  <si>
    <t>560105</t>
  </si>
  <si>
    <t>14-Aug-2015</t>
  </si>
  <si>
    <t>CRDPS4285D</t>
  </si>
  <si>
    <t>Govinda Raju Sathyavelu</t>
  </si>
  <si>
    <t>7204469338</t>
  </si>
  <si>
    <t>ravimauditor@gmail.com</t>
  </si>
  <si>
    <t>No 12/12, 8th Main Road, C K Street, P G Halli, Bengaluru (Bangalore) Urban, Karnataka, 560003</t>
  </si>
  <si>
    <t>Bannari Logistics</t>
  </si>
  <si>
    <t>560003</t>
  </si>
  <si>
    <t>ABTFS5132K</t>
  </si>
  <si>
    <t>Aryanka Enterprises</t>
  </si>
  <si>
    <t>9923826030</t>
  </si>
  <si>
    <t>19-Apr-2010</t>
  </si>
  <si>
    <t>AACCP3026E</t>
  </si>
  <si>
    <t>U24111TN1998PTC040872</t>
  </si>
  <si>
    <t>PON PURE CHEMICAL INDIA PRIVATE LIMITED</t>
  </si>
  <si>
    <t>9873254407</t>
  </si>
  <si>
    <t>compsec@pure-chemical.com</t>
  </si>
  <si>
    <t>pure-chemical.com</t>
  </si>
  <si>
    <t>24-Jul-1998</t>
  </si>
  <si>
    <t>NO. 32, H-BLOCK, 15TH MAIN ROAD, ANNA NAGAR CHENNAI Chennai TN 600040 IN</t>
  </si>
  <si>
    <t>PON PURE CHEM (P) LTD</t>
  </si>
  <si>
    <t>Manufacture of industrial gases (includes manufacture of elemental gases, liquid or compressed air, acetylene refrigerant gases and mixed industrial gases etc.)</t>
  </si>
  <si>
    <t>600040</t>
  </si>
  <si>
    <t>25-Aug-2011</t>
  </si>
  <si>
    <t>ADCPA2712L</t>
  </si>
  <si>
    <t>SAIKHUL ALAM</t>
  </si>
  <si>
    <t>9830085435</t>
  </si>
  <si>
    <t>mccoyengg@yahoo.com</t>
  </si>
  <si>
    <t>23-Mar-2017</t>
  </si>
  <si>
    <t>56 / 3 ,, BIREN ROY ROAD WEST ,, NATUN PARA ,, Kolkata, West Bengal, 700061</t>
  </si>
  <si>
    <t>MECOY ENGINEERING</t>
  </si>
  <si>
    <t>700061</t>
  </si>
  <si>
    <t>AAFCS4839M</t>
  </si>
  <si>
    <t>U28920MH1996PTC098848</t>
  </si>
  <si>
    <t>SUSHIL MACHINE PRIVATE LIMITED</t>
  </si>
  <si>
    <t>8149624179</t>
  </si>
  <si>
    <t>client515@gmail.com</t>
  </si>
  <si>
    <t>15-Apr-1996</t>
  </si>
  <si>
    <t>PLOT NO. H-2-10, MIDC AREA, AMBAD NASHIK MH 422010 IN</t>
  </si>
  <si>
    <t>SUSHIL MACHINE PVT LTD</t>
  </si>
  <si>
    <t>ATFPG8055M</t>
  </si>
  <si>
    <t>SANDEEP ANAJI GAWADE</t>
  </si>
  <si>
    <t>9595706773</t>
  </si>
  <si>
    <t>gawadesandeep1983@gmail.com</t>
  </si>
  <si>
    <t>SR NO-313 PLOT NO-14, OM SHANTI GRUHNIRMAN SANSTHA, ROW HOUSE NO-54, PATHARDI FATA, NASHIK, Nashik, Maharashtra, 422010</t>
  </si>
  <si>
    <t>OM SAI INDUSTRIES</t>
  </si>
  <si>
    <t>10-May-2011</t>
  </si>
  <si>
    <t>CLLPS7078C</t>
  </si>
  <si>
    <t>VILAS DINKARAPPA SALEGOANKAR</t>
  </si>
  <si>
    <t>9765921222</t>
  </si>
  <si>
    <t>salegaonkarvilas@gmail.com</t>
  </si>
  <si>
    <t>SHOP NO. 2, UPPER GROUND FLOOR, IVORY TOWER, OPP. KOHINOOR MANAGAL KARYALAY, OFF. KARVE ROAD, ERANDAWANE, Pune, Maharashtra, 411004</t>
  </si>
  <si>
    <t>MACVIEWER SOLUTIONS</t>
  </si>
  <si>
    <t>AAWFA7618L</t>
  </si>
  <si>
    <t>ADVANCED METALS</t>
  </si>
  <si>
    <t>9448193372</t>
  </si>
  <si>
    <t>kunalassociates_bgm@rediffmail.com</t>
  </si>
  <si>
    <t>08-Dec-2012</t>
  </si>
  <si>
    <t>PLOT NO. 4901, SY NO. 622/2, , , MACHHE INDUSTRIAL ESTATE, MACHHE, Belagavi (Belgaum), Karnataka, 590014</t>
  </si>
  <si>
    <t>590014</t>
  </si>
  <si>
    <t>15-Jan-2013</t>
  </si>
  <si>
    <t>AAICP1578P</t>
  </si>
  <si>
    <t>U36912DL2015PTC281265</t>
  </si>
  <si>
    <t>PACKTIME INNOVATIONS PRIVATE LIMITED</t>
  </si>
  <si>
    <t>9810039392</t>
  </si>
  <si>
    <t>secretarial.mkd@gmail.com</t>
  </si>
  <si>
    <t>pack-time.com</t>
  </si>
  <si>
    <t>09-Jun-2015</t>
  </si>
  <si>
    <t>B-52, VARDHMAN PLAZA II, J-BLOCK, COMMUNITY CENTRE, RAJOURI GARDEN NEW DELHI West Delhi DL 110027 IN</t>
  </si>
  <si>
    <t>Manufacture of furniture; manufacturing n.e.c.</t>
  </si>
  <si>
    <t>Manufacturing n.e.c.</t>
  </si>
  <si>
    <t>Manufacture of jewellery and related articles</t>
  </si>
  <si>
    <t>Diamond cutting and polishing and other gem cutting and polishing</t>
  </si>
  <si>
    <t>110027</t>
  </si>
  <si>
    <t>BLIPK7758M</t>
  </si>
  <si>
    <t>JAY KUMAR</t>
  </si>
  <si>
    <t>9838356162</t>
  </si>
  <si>
    <t>jayk8485@gmail.com</t>
  </si>
  <si>
    <t>01-Jul-2017</t>
  </si>
  <si>
    <t>681/A, , , RATAPUR, RAEBARELI, RaeBareli, Uttar Pradesh, 229001</t>
  </si>
  <si>
    <t>M/S JAY ENTERPRISES &amp; TRAVELS</t>
  </si>
  <si>
    <t>Rajapur</t>
  </si>
  <si>
    <t>229001</t>
  </si>
  <si>
    <t>AAMFA8157G</t>
  </si>
  <si>
    <t>ALLWIN INDUSTRIES</t>
  </si>
  <si>
    <t>9925199015</t>
  </si>
  <si>
    <t>info@allcabcable.com</t>
  </si>
  <si>
    <t>allcabcable.com</t>
  </si>
  <si>
    <t>20-Apr-2006</t>
  </si>
  <si>
    <t>PLOT NO. 6-7, SURVEY NO. 251, B/H DEVSON CERAMICS, JAIN STEEL ROAD, SHAPAR - VERAVAL, Rajkot, Gujarat, 360024</t>
  </si>
  <si>
    <t>360024</t>
  </si>
  <si>
    <t>ADAFS5752Q</t>
  </si>
  <si>
    <t>SHREE LOGISTIC SOLUTIONS</t>
  </si>
  <si>
    <t>9001096044</t>
  </si>
  <si>
    <t>jajoo.piyush@gmail.com</t>
  </si>
  <si>
    <t>05-Apr-2016</t>
  </si>
  <si>
    <t>FLAT NO. G2, PLOT NO. 4-5, VINAYAK VIHAR - D, VIKAS EXCELLENCEE - 10, NEAR KARDHANI GOVT. SCHOOL, KALWAR ROAD, JAIPUR, Jaipur, Rajasthan, 302012</t>
  </si>
  <si>
    <t>302012</t>
  </si>
  <si>
    <t>AAFPS7139B</t>
  </si>
  <si>
    <t>0001570593</t>
  </si>
  <si>
    <t>GANESH THIMMAPPA SHETTY</t>
  </si>
  <si>
    <t>9561095523</t>
  </si>
  <si>
    <t>ganeshshetty106@gmail.com</t>
  </si>
  <si>
    <t>H.NO.406/259 PLOT NO 134, P.D.A COLONY ,ALTO PORVORIM BARDEZ, NORTH GOA ,GOA ,Goa ,403521 ,India</t>
  </si>
  <si>
    <t>NISHITA INDUSTRIES</t>
  </si>
  <si>
    <t>403521</t>
  </si>
  <si>
    <t>THIMMAPPA M SHETTY</t>
  </si>
  <si>
    <t>10-Jun-1951</t>
  </si>
  <si>
    <t>BIOPS8872D</t>
  </si>
  <si>
    <t>RANDHIR KUMAR SINGH</t>
  </si>
  <si>
    <t>9957183736</t>
  </si>
  <si>
    <t>myvictoryindia@gmail.com</t>
  </si>
  <si>
    <t>0, GROUND FLOOR, NIRUPAM APARTMENT, MAIN BYE LANE, TARUN NAGAR, Kamrup Metropolitan, Assam, 781005</t>
  </si>
  <si>
    <t>M/S PRIYAHNAS</t>
  </si>
  <si>
    <t>BXJPP4513J</t>
  </si>
  <si>
    <t>PHILIP</t>
  </si>
  <si>
    <t>9003772503</t>
  </si>
  <si>
    <t>abengineering.abp@gmail.com</t>
  </si>
  <si>
    <t>26/7, Krishna Nagar, Railwaystation Road, Hosur, Krishnagiri, Tamil Nadu, 635109</t>
  </si>
  <si>
    <t>A B ENGINEERING</t>
  </si>
  <si>
    <t>Krishnagiri</t>
  </si>
  <si>
    <t>635109</t>
  </si>
  <si>
    <t>AAAFM4121E</t>
  </si>
  <si>
    <t>MEDI PHARMA DRUG HOUSE</t>
  </si>
  <si>
    <t>9820051243</t>
  </si>
  <si>
    <t>sales@medipharmadrughouse.com</t>
  </si>
  <si>
    <t>medipharmadrughouse.com</t>
  </si>
  <si>
    <t>28-Nov-1963</t>
  </si>
  <si>
    <t>707, 7th FLOOR, MARATHON ICON, VEER SANTAJI LANE, OFF G. K. MARG, LOWER PAREL WEST, Mumbai City, Maharashtra, 400013</t>
  </si>
  <si>
    <t>AABCI7233B</t>
  </si>
  <si>
    <t>U63090TN2003PTC050209</t>
  </si>
  <si>
    <t>INTERNATIONAL CLEARING &amp; SHIPPING AGENCY(INDIA) PRIVATE LIMITED</t>
  </si>
  <si>
    <t>AABCI0881K|AABCI7233B</t>
  </si>
  <si>
    <t>9312837819</t>
  </si>
  <si>
    <t>comsec@icsagroup.com</t>
  </si>
  <si>
    <t>icsagroup.com</t>
  </si>
  <si>
    <t>21-Jan-2003</t>
  </si>
  <si>
    <t>NO.325, LINGHI CHETTY STREET,CHENNAI-1. CHENNAI-1. CHENNAI-1. TN 600001 IN</t>
  </si>
  <si>
    <t>INTERNATIONAL CLEARING AND SHIPPING AGENCY (INDIA) PVT LTD</t>
  </si>
  <si>
    <t>AAECA2206K</t>
  </si>
  <si>
    <t>U63011KL2003PTC016038</t>
  </si>
  <si>
    <t>ESQUIRE CARGO MANAGEMENT PRIVATE LIMITED</t>
  </si>
  <si>
    <t>9349407084</t>
  </si>
  <si>
    <t>info@esquirecargo.com</t>
  </si>
  <si>
    <t>esquireplastics.com</t>
  </si>
  <si>
    <t>24-Mar-2003</t>
  </si>
  <si>
    <t>Esquire Valley, Plot No. 64 Major Industrial Estate, South Kalamassery Cochin KL 683109 IN</t>
  </si>
  <si>
    <t>Esquire Cargo Management Private Limited</t>
  </si>
  <si>
    <t>Cargo handling, incidental to land transport</t>
  </si>
  <si>
    <t>Cochin</t>
  </si>
  <si>
    <t>Kerala</t>
  </si>
  <si>
    <t>683109</t>
  </si>
  <si>
    <t>AAAFE3222A</t>
  </si>
  <si>
    <t>ESS ELL CABLES CO.</t>
  </si>
  <si>
    <t>9824001221</t>
  </si>
  <si>
    <t>09-Apr-1994</t>
  </si>
  <si>
    <t>13-May-2013</t>
  </si>
  <si>
    <t>AAACF2884N</t>
  </si>
  <si>
    <t>U51495GJ1995PTC025315</t>
  </si>
  <si>
    <t>FILCO TRADE CENTRE PVT LTD</t>
  </si>
  <si>
    <t>9825018080</t>
  </si>
  <si>
    <t>filco11@gmail.com</t>
  </si>
  <si>
    <t>04-Apr-1995</t>
  </si>
  <si>
    <t>11, FIRST FLOOR, PURNESHWAR CHAMBER, OPP. DINESH HALL, INCOME TAX, ASHRAM ROAD, AHMEDABAD GJ 380009 IN</t>
  </si>
  <si>
    <t>FILCO TRADE CENTER PRIVATE LIMITED</t>
  </si>
  <si>
    <t>Wholesale of non-agricultural intermediate products, waste and scrap</t>
  </si>
  <si>
    <t>Wholesale of other intermediate products, waste and scrap [includes basic industrial chemicals, fertilizer and plastic materials in primary forms, textile fibres, waste and scrap and materials for re -cycling etc.]</t>
  </si>
  <si>
    <t>Wholesale of plastic materials in primary forms</t>
  </si>
  <si>
    <t>380009</t>
  </si>
  <si>
    <t>AAAFR1453L</t>
  </si>
  <si>
    <t>RENAISSANCE PHARMACEUTICALS</t>
  </si>
  <si>
    <t>9167223027</t>
  </si>
  <si>
    <t>mail@renaissancepharma.com</t>
  </si>
  <si>
    <t>renaissancepharma.com</t>
  </si>
  <si>
    <t>UNIT NO. 17, GROUND FLOOR, ANDHERI INDUSTRIAL ESTATE, VEERA DESAI ROAD NEAR JANKI CENTER, ANDHERI WEST, Mumbai Suburban, Maharashtra, 400053</t>
  </si>
  <si>
    <t>GERPS3621L</t>
  </si>
  <si>
    <t>SUKHDEV SINGH SANDHU</t>
  </si>
  <si>
    <t>9039600013</t>
  </si>
  <si>
    <t>preetcargo@gmail.com</t>
  </si>
  <si>
    <t>EA-60, SCHEME NO 94, PIPLIYA KUMAR CHOURAHA, DEWAS NAKA, INDORE, Indore, Madhya Pradesh, 452001</t>
  </si>
  <si>
    <t>PREET CARGO SERVICES</t>
  </si>
  <si>
    <t>ABFPP0978A</t>
  </si>
  <si>
    <t>0002143345</t>
  </si>
  <si>
    <t>RAJENDRA GANPATRAO PAWAR</t>
  </si>
  <si>
    <t>9822478553</t>
  </si>
  <si>
    <t>shrisuryaindustrial@gmail.com</t>
  </si>
  <si>
    <t>shreesuryacoatings.com</t>
  </si>
  <si>
    <t>1, SUMANGAL ORCHID GANGAPUR ROAD ,THATHE NAGAR OPPOSITE BANK OF MAHARASHTRA NASHIK ,NASHIK ,Maharashtra ,422005 ,India</t>
  </si>
  <si>
    <t>SHREE SURYA COATINGS</t>
  </si>
  <si>
    <t>422005</t>
  </si>
  <si>
    <t>GANPATRAO DAGDUGI PAWAR</t>
  </si>
  <si>
    <t>30-Nov-1960</t>
  </si>
  <si>
    <t>AGYPR9691Q</t>
  </si>
  <si>
    <t>SANJAY BHAGWAN RANDIVE</t>
  </si>
  <si>
    <t>8806662988</t>
  </si>
  <si>
    <t>srengineering3710@gmail.com</t>
  </si>
  <si>
    <t>GAT NO.779, PAWAR WASTI, , KUDALWADI, CHIKHALI, Pune, Maharashtra, 411062</t>
  </si>
  <si>
    <t>S.R.ENGINEERING</t>
  </si>
  <si>
    <t>AADFA9553D</t>
  </si>
  <si>
    <t>ALLOY TREATMENTS</t>
  </si>
  <si>
    <t>9850983196</t>
  </si>
  <si>
    <t>anidha17@gmail.com</t>
  </si>
  <si>
    <t>04-May-1991</t>
  </si>
  <si>
    <t>C-44, MIDC WALUJ, AURANGABAD, Aurangabad, Maharashtra, 431133</t>
  </si>
  <si>
    <t>431133</t>
  </si>
  <si>
    <t>AERPS8829L</t>
  </si>
  <si>
    <t>JAGDEEP SINGH</t>
  </si>
  <si>
    <t>9816356296</t>
  </si>
  <si>
    <t>jsplasticsbaddi@gmail.com</t>
  </si>
  <si>
    <t>17-Jul-2018</t>
  </si>
  <si>
    <t>POLT NO-148, IND AREA, DIC, BADDI, BADDI, Solan, Himachal Pradesh, 173205</t>
  </si>
  <si>
    <t>J. S. PLASTICS</t>
  </si>
  <si>
    <t>ABGFS2685G</t>
  </si>
  <si>
    <t>SATYA PACKAGING</t>
  </si>
  <si>
    <t>9882955994</t>
  </si>
  <si>
    <t>satya_packaging@yahoo.co.in</t>
  </si>
  <si>
    <t>22-Sep-2005</t>
  </si>
  <si>
    <t>satya packaging, satya packaging, baddi, malku majra, Solan, Himachal Pradesh, 173205</t>
  </si>
  <si>
    <t>AARFM1539K</t>
  </si>
  <si>
    <t>MESSRS MULTI PAC INC</t>
  </si>
  <si>
    <t>9816132841</t>
  </si>
  <si>
    <t>gngst2017@gmail.com</t>
  </si>
  <si>
    <t>PLOT NO 36-A, INDUSTRIAL AREA, BADDI, Solan, Himachal Pradesh, 173205</t>
  </si>
  <si>
    <t>Multi Pac Inc.</t>
  </si>
  <si>
    <t>ADNPS4571Q</t>
  </si>
  <si>
    <t>KARAM SINGH SHARMA</t>
  </si>
  <si>
    <t>9805532984</t>
  </si>
  <si>
    <t>info.pagesolutions@gmail.com</t>
  </si>
  <si>
    <t>house no khasra 175/2, Baddi Barotiwala, Village kotla, P.O barotiwala, Solan, Himachal Pradesh, 174103</t>
  </si>
  <si>
    <t>PAGE PACKING SOLUTIONS</t>
  </si>
  <si>
    <t>174103</t>
  </si>
  <si>
    <t>AKLPT4813D</t>
  </si>
  <si>
    <t>AMIT KUMAR TIWARI</t>
  </si>
  <si>
    <t>9882576366</t>
  </si>
  <si>
    <t>shivamhydrolics.baddi@gmail.com</t>
  </si>
  <si>
    <t>HOUSE NO C 29, KAILASH VIHAR, BADDI, Solan, Himachal Pradesh, 173205</t>
  </si>
  <si>
    <t>SHIVAM HYDRAULIC WORKS</t>
  </si>
  <si>
    <t>AABCG1979L</t>
  </si>
  <si>
    <t>U40105MH1991PLC167813</t>
  </si>
  <si>
    <t>GEMINI INSTRATECH LIMITED</t>
  </si>
  <si>
    <t>8888829662</t>
  </si>
  <si>
    <t>accounts@geminiinstratech.com</t>
  </si>
  <si>
    <t>geminiinstratech.com</t>
  </si>
  <si>
    <t>27-Nov-1991</t>
  </si>
  <si>
    <t>101/102, 1st Floor, Dhanlaxmi Residency Tip Top Plaza, LBS Marg, Thane West Thane Thane MH 400604 IN</t>
  </si>
  <si>
    <t>Production, collection and distribution of electricity</t>
  </si>
  <si>
    <t>Generation and transmission of electricity: other power plants using conventional fuels (e.g. gas based)</t>
  </si>
  <si>
    <t>400604</t>
  </si>
  <si>
    <t>AAOCA5242P</t>
  </si>
  <si>
    <t>U74999HR2016PTC063684</t>
  </si>
  <si>
    <t>A1 CLASSIC FLEXIPACK PRIVATE LIMITED</t>
  </si>
  <si>
    <t>9871395142</t>
  </si>
  <si>
    <t>classicflexipack@gmail.com</t>
  </si>
  <si>
    <t>31-Mar-2016</t>
  </si>
  <si>
    <t>House No. 787, Sector-14, Faridabad Faridabad HR 121007 IN</t>
  </si>
  <si>
    <t>AABFC6104A</t>
  </si>
  <si>
    <t>CARAVAN OIL SUPPLIERS</t>
  </si>
  <si>
    <t>9845022424</t>
  </si>
  <si>
    <t>guru@caravanmarketing.com</t>
  </si>
  <si>
    <t>caravanmarketing.com</t>
  </si>
  <si>
    <t>30-Apr-1986</t>
  </si>
  <si>
    <t>106, , , 4, JIGANI INDUSTRIAL AREA, 2ND PHASE, Bengaluru (Bangalore) Urban, Karnataka, 562106</t>
  </si>
  <si>
    <t>AAICM3494K</t>
  </si>
  <si>
    <t>U74900PN2012PTC145749</t>
  </si>
  <si>
    <t>MOTHERTECH HEAT TREATMENT PRIVATE LIMITED</t>
  </si>
  <si>
    <t>9422500013</t>
  </si>
  <si>
    <t>vinayak.kakad@mhtpl.com</t>
  </si>
  <si>
    <t>mhtpl.com</t>
  </si>
  <si>
    <t>17-Dec-2012</t>
  </si>
  <si>
    <t>Sec 1, Plot No. G-45/5 Flat No. 8, Shubham Classic, Indrayani Nagar, Bhosari, Pune Pune MH 411026 IN</t>
  </si>
  <si>
    <t>411026</t>
  </si>
  <si>
    <t>AABCI6781J</t>
  </si>
  <si>
    <t>U70109DL2007PTC161723</t>
  </si>
  <si>
    <t>INSTANT TRANSPORT SOLUTION PRIVATE LIMITED</t>
  </si>
  <si>
    <t>9810505417</t>
  </si>
  <si>
    <t>jasveers@instanttransport.co.in</t>
  </si>
  <si>
    <t>instanttransport.co.in</t>
  </si>
  <si>
    <t>09-Apr-2007</t>
  </si>
  <si>
    <t>FLAT NO-662, PKT-3, PKT-3, SEC-19 DWARKA, NEW DELHI New Delhi DL 110075 IN</t>
  </si>
  <si>
    <t>INSTANT TRANSPORT SOLUTION PVT. LTD.</t>
  </si>
  <si>
    <t>Real estate activities</t>
  </si>
  <si>
    <t>Real estate activities with own or leased property. [This class includes buying, selling, renting and operating of self-owned or leased real estate such as apartment building and dwellings, non -residential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t>
  </si>
  <si>
    <t>Real estate activities with own or leased property n.e.c.</t>
  </si>
  <si>
    <t>110075</t>
  </si>
  <si>
    <t>BBWPK0875M</t>
  </si>
  <si>
    <t>NARAN KHODA PATEL</t>
  </si>
  <si>
    <t>8861777703</t>
  </si>
  <si>
    <t>ashacomputer_stationers@yahoo.in</t>
  </si>
  <si>
    <t>NO.279, GROUNG FLOOR, NARAYANA REDDY BUILDING, KONAPPA AGRAHARA, ELECTRONIC CITY POST, Bengaluru (Bangalore) Urban, Karnataka, 560100</t>
  </si>
  <si>
    <t>ASHA COMPUTER AND STATIONERS</t>
  </si>
  <si>
    <t>560100</t>
  </si>
  <si>
    <t>05-Dec-2011</t>
  </si>
  <si>
    <t>AAGPG4570P</t>
  </si>
  <si>
    <t>0007700725</t>
  </si>
  <si>
    <t>AMAR NATH GUPTA</t>
  </si>
  <si>
    <t>9810013454</t>
  </si>
  <si>
    <t>SARASWATI TRANSPORT CO.</t>
  </si>
  <si>
    <t>LALA RAM GUPTA</t>
  </si>
  <si>
    <t>02-May-1958</t>
  </si>
  <si>
    <t>AAECS3722N</t>
  </si>
  <si>
    <t>U17122MH1999PTC118637</t>
  </si>
  <si>
    <t>SHREE RAYON PRIVATE LIMITED</t>
  </si>
  <si>
    <t>9820227851</t>
  </si>
  <si>
    <t>accounts@shreerayon.com</t>
  </si>
  <si>
    <t>shreerayon.com</t>
  </si>
  <si>
    <t>04-Mar-1999</t>
  </si>
  <si>
    <t>5-B/186, MITTAL INDUSTRIAL ESTATE,NEAR MAROL NAKA, ANDHERI - KURLA ROAD, ANDHERI (EAST), MUMBAI MH 400059 IN</t>
  </si>
  <si>
    <t>SHREE RAYON PVT. LTD.</t>
  </si>
  <si>
    <t>Finishing of silk and blended silk textiles.</t>
  </si>
  <si>
    <t>AAUPB9459J</t>
  </si>
  <si>
    <t>0000347403</t>
  </si>
  <si>
    <t>LALIT KUMAR BHOTIKA</t>
  </si>
  <si>
    <t>9845020032</t>
  </si>
  <si>
    <t>lalitbhotika@gmail.com</t>
  </si>
  <si>
    <t>lotuspolymers.in</t>
  </si>
  <si>
    <t>TAHOE 1401 RAJ LAKE VIEW 2 ,RANKA COLONY ROAD BILLEKAHALLI ,BANGALORE ,Karnataka ,560076 ,India</t>
  </si>
  <si>
    <t>LOTUS POLYMERS INDUSTRIES</t>
  </si>
  <si>
    <t>NANAK CHAND BHOTIKA</t>
  </si>
  <si>
    <t>19-Oct-1954</t>
  </si>
  <si>
    <t>ABOFS6086R</t>
  </si>
  <si>
    <t>SOUTHERN CARGO CARRIERS (INDIA)</t>
  </si>
  <si>
    <t>9845511493</t>
  </si>
  <si>
    <t>maheshmittal123@rediffmail.com</t>
  </si>
  <si>
    <t>20-Mar-2009</t>
  </si>
  <si>
    <t>No.52, 2nd Cross, Kalasipayam New Extension, Bengaluru (Bangalore) Urban, Karnataka, 560002</t>
  </si>
  <si>
    <t>560002</t>
  </si>
  <si>
    <t>AABCO3972F</t>
  </si>
  <si>
    <t>U72900MH2010PTC210033</t>
  </si>
  <si>
    <t>OS3 INFOTECH PRIVATE LIMITED</t>
  </si>
  <si>
    <t>9769931315</t>
  </si>
  <si>
    <t>prasad@os3infotech.com</t>
  </si>
  <si>
    <t>os3infotech.com</t>
  </si>
  <si>
    <t>13-Nov-2010</t>
  </si>
  <si>
    <t>H-17,RH-4,SECTOR-6 VASHI NAVI MUMBAI MH 400703 IN</t>
  </si>
  <si>
    <t>400703</t>
  </si>
  <si>
    <t>APZPS1661P</t>
  </si>
  <si>
    <t>RAMESHBHAI RAJARAM SHAH</t>
  </si>
  <si>
    <t>9924154208</t>
  </si>
  <si>
    <t>deluxeplasticworks2012@gmail.com</t>
  </si>
  <si>
    <t>1, , LALABHOENATH ESTATE, NR KHODIYAR MANDIR, RAKHIYAL, Ahmedabad, Gujarat, 380023</t>
  </si>
  <si>
    <t>DELUXE PLASTIC WORKS</t>
  </si>
  <si>
    <t>380023</t>
  </si>
  <si>
    <t>AATFP6724F</t>
  </si>
  <si>
    <t>PARAGON TAPES</t>
  </si>
  <si>
    <t>9480697271</t>
  </si>
  <si>
    <t>paragontapes.in@gmail.com</t>
  </si>
  <si>
    <t>17-Jan-2017</t>
  </si>
  <si>
    <t>17E, , KIADB INDUSTRIAL AREA, CHINTHAMANI ROAD, HOSKOTE, Bengaluru (Bangalore) Urban, Karnataka, 562114</t>
  </si>
  <si>
    <t>25-Feb-2017</t>
  </si>
  <si>
    <t>AAFPH8951A</t>
  </si>
  <si>
    <t>JAYASHEKAR MAHADEVAPPA HIRIYUR</t>
  </si>
  <si>
    <t>9945248141</t>
  </si>
  <si>
    <t>arunashamsingh@gmail.com</t>
  </si>
  <si>
    <t>6, Block No 2, , Primary School Road, T NARASIPURA, Mysuru (Mysore), Karnataka, 571124</t>
  </si>
  <si>
    <t>SREE ANNAPOORNA TRANSPORT</t>
  </si>
  <si>
    <t>Mysore</t>
  </si>
  <si>
    <t>571124</t>
  </si>
  <si>
    <t>ABGPH9005H</t>
  </si>
  <si>
    <t>ABHIMAAN GURUBASAPPA HALAKATTI</t>
  </si>
  <si>
    <t>9822012042</t>
  </si>
  <si>
    <t>halson.engg@gmail.com</t>
  </si>
  <si>
    <t>21-Mar-1974</t>
  </si>
  <si>
    <t>F-125, , , MIDC, AMBAD, Nashik, Maharashtra, 422010</t>
  </si>
  <si>
    <t>HALSON ENGINEERING</t>
  </si>
  <si>
    <t>BDKPS6511A</t>
  </si>
  <si>
    <t>TOUFIK RAFIK SHAIKH</t>
  </si>
  <si>
    <t>9665530059</t>
  </si>
  <si>
    <t>shaikh.ttr@gmail.com</t>
  </si>
  <si>
    <t>GAT NO 710, KUDALWADI CHIKHALI, PIMPRI CHINCHWAD, Pune, Maharashtra, 412114</t>
  </si>
  <si>
    <t>SUPER ENTERPRISES</t>
  </si>
  <si>
    <t>412114</t>
  </si>
  <si>
    <t>09-Aug-2012</t>
  </si>
  <si>
    <t>BVUPS4130D</t>
  </si>
  <si>
    <t>P SHAMANTH KUMAR</t>
  </si>
  <si>
    <t>9866799577</t>
  </si>
  <si>
    <t>shamanthk01@gmail.com</t>
  </si>
  <si>
    <t>KHATA NO.261,, GROUND FLOOR,, MOHAN REGENCY,, TUMKUR ROAD, OPPOSITE TCI,, MADAVARA VILLAGE, DASANAPURA HOBLI,, Bengaluru (Bangalore) Urban, Karnataka, 562162</t>
  </si>
  <si>
    <t>LAKSHMI ROAD CARRIERS</t>
  </si>
  <si>
    <t>562162</t>
  </si>
  <si>
    <t>AFTPT5214M</t>
  </si>
  <si>
    <t>VIDYAGOURI ABHIJIT TAMHANKAR</t>
  </si>
  <si>
    <t>9011096974</t>
  </si>
  <si>
    <t>abhijitt_72@yahoo.com</t>
  </si>
  <si>
    <t>1624, ISHAWAS,, OPP KAILAS JEEVAN FACTORY, DHAYARI,, PUNE, Pune, Maharashtra, 411041</t>
  </si>
  <si>
    <t>PROCESS ENGINEERING / UTILITY JUNCTION / NEEL HYDROPNEUMATICS.</t>
  </si>
  <si>
    <t>411041</t>
  </si>
  <si>
    <t>AEDPT0542B</t>
  </si>
  <si>
    <t>SINGH MANOHAR TOMAR</t>
  </si>
  <si>
    <t>9880506389</t>
  </si>
  <si>
    <t>lenka_1979@rediffmail.com</t>
  </si>
  <si>
    <t>SITE NO 86/3, GROUND FLOOR, NEAR NORDSON FACTORY, BOMMASANDRA INDL AREA, HEBBAGODI, Bengaluru (Bangalore) Rural, Karnataka, 560099</t>
  </si>
  <si>
    <t>M.S.ENTERPRISES</t>
  </si>
  <si>
    <t>02-Jul-2009</t>
  </si>
  <si>
    <t>AACCN5199E</t>
  </si>
  <si>
    <t>U72200TZ2007PTC013558</t>
  </si>
  <si>
    <t>NETCON TECHNOLOGIES INDIA PRIVATE LIMITED</t>
  </si>
  <si>
    <t>9952400283</t>
  </si>
  <si>
    <t>accounts@netcon.in</t>
  </si>
  <si>
    <t>netcon.in</t>
  </si>
  <si>
    <t>23-Mar-2007</t>
  </si>
  <si>
    <t>No. 523/3, Bushido Towers, Udampalayam Road, Near Kurinji Hospital, Avinashi Road, Nava India, Coimbatore Coimbatore TN 641028 IN</t>
  </si>
  <si>
    <t>Netcon Technologies India Private Limited</t>
  </si>
  <si>
    <t>Coimbatore</t>
  </si>
  <si>
    <t>641028</t>
  </si>
  <si>
    <t>02-Apr-2007</t>
  </si>
  <si>
    <t>ADZPR5005J</t>
  </si>
  <si>
    <t>HARESHBHAI GIRISHBHAI RANGANI</t>
  </si>
  <si>
    <t>9227593460</t>
  </si>
  <si>
    <t>ditiengineers@gmail.com</t>
  </si>
  <si>
    <t>PLOT NO.4KOT, SURVEY NO.258, PARTH INDUSTRIAL ZONE AREA,, B/H.MAHADEV MANUFACTURES, KOTHARIYA SOLVANT,, Rajkot, Gujarat, 360003</t>
  </si>
  <si>
    <t>DITI ENGINEERS</t>
  </si>
  <si>
    <t>360003</t>
  </si>
  <si>
    <t>DTDPM2725K</t>
  </si>
  <si>
    <t>KITTAN MOORTHY</t>
  </si>
  <si>
    <t>9943465798</t>
  </si>
  <si>
    <t>sksamy99@yahoo.co.in</t>
  </si>
  <si>
    <t>11, , , MARUTHI STREET NO 1,ELANGO NAGAR, AVARAMPALAYAM, Coimbatore, Tamil Nadu, 641006</t>
  </si>
  <si>
    <t>V AND V LOGISTICS</t>
  </si>
  <si>
    <t>641006</t>
  </si>
  <si>
    <t>AAACN6360R</t>
  </si>
  <si>
    <t>U85110KA1987PTC008493</t>
  </si>
  <si>
    <t>MAGCORE LAMINATION (INDIA) PRIVATE LIMITED</t>
  </si>
  <si>
    <t>9900059844</t>
  </si>
  <si>
    <t>accounts@magcore.in</t>
  </si>
  <si>
    <t>magcore.in</t>
  </si>
  <si>
    <t>17-Jul-1987</t>
  </si>
  <si>
    <t>111 A, Bommasandra Industrial Area BANGALORE KA 560099 IN</t>
  </si>
  <si>
    <t>AAGFG0517L</t>
  </si>
  <si>
    <t>G B CONTROLS AND SERVICES</t>
  </si>
  <si>
    <t>9373910599</t>
  </si>
  <si>
    <t>info@gbcontrols.com</t>
  </si>
  <si>
    <t>09-Apr-2005</t>
  </si>
  <si>
    <t>PLOT NO.W-35/B, NEAR NAMCO BANK, ADDITIONAL MIDC AREA, MIDC AMBAD, NASHIK, Nashik, Maharashtra, 422010</t>
  </si>
  <si>
    <t>G B CONTROLS &amp; SERVICES</t>
  </si>
  <si>
    <t>AGLPD3628G</t>
  </si>
  <si>
    <t>NAYABRAO SHESHRAO DESHMUKH</t>
  </si>
  <si>
    <t>9890661513</t>
  </si>
  <si>
    <t>ngkulkarni17@gmail.com</t>
  </si>
  <si>
    <t>PLOT NO B 32 1 2, PLOT NO B 32 1 2, PLOT NO B 32 1 2, NEAR BALKRISHNA TYRES, AURANGABAD, Aurangabad, Maharashtra, 431136</t>
  </si>
  <si>
    <t>D&amp;D PACKAGING INDUSTRIES</t>
  </si>
  <si>
    <t>AAEFD2318N</t>
  </si>
  <si>
    <t>D AND D ENTERPRISES</t>
  </si>
  <si>
    <t>9370550691</t>
  </si>
  <si>
    <t>ujdeshmukh22@gmail.com</t>
  </si>
  <si>
    <t>21-Dec-2001</t>
  </si>
  <si>
    <t>C-175, , MIDC Waluj, Waluj, Waluj, Aurangabad, Maharashtra, 431136</t>
  </si>
  <si>
    <t>AAGCP4699H</t>
  </si>
  <si>
    <t>U27200PN2012FTC142439</t>
  </si>
  <si>
    <t>POMETON INDIA PRIVATE LIMITED</t>
  </si>
  <si>
    <t>8275067439</t>
  </si>
  <si>
    <t>chandrakant.ekal@pometonindia.com</t>
  </si>
  <si>
    <t>pometonindia.com</t>
  </si>
  <si>
    <t>02-Mar-2012</t>
  </si>
  <si>
    <t>A- 209, 2nd Floor, Shoppers Orbit, Pune Alandi Road, Vishrantwadi Pune MH 411015 IN</t>
  </si>
  <si>
    <t>Manufacture of basic metals</t>
  </si>
  <si>
    <t>Manufacture of basic precious and non-ferrous metals</t>
  </si>
  <si>
    <t>411015</t>
  </si>
  <si>
    <t>18-May-2012</t>
  </si>
  <si>
    <t>BNEPS6415H</t>
  </si>
  <si>
    <t>0002186759</t>
  </si>
  <si>
    <t>BHAVYAKUMAR DIPAKKUMAR SHAH</t>
  </si>
  <si>
    <t>9879522200</t>
  </si>
  <si>
    <t>bhavya@filcobearing.com</t>
  </si>
  <si>
    <t>filcobearing.com</t>
  </si>
  <si>
    <t>17, ASHWAMEGH BUNGLOWA PART-5, 132 FT RING ROAD ,SATELLITE, MANEKBAG ,AHMEDABAD ,Gujarat ,380015 ,India</t>
  </si>
  <si>
    <t>BDH INTERNATIONAL</t>
  </si>
  <si>
    <t>380015</t>
  </si>
  <si>
    <t>DIPAKKUMAR MAFATLAL SHAH</t>
  </si>
  <si>
    <t>28-Apr-1986</t>
  </si>
  <si>
    <t>aaafc1823d</t>
  </si>
  <si>
    <t>AAAFC1823D</t>
  </si>
  <si>
    <t>CHURI INDUSTRIES</t>
  </si>
  <si>
    <t>9326127431</t>
  </si>
  <si>
    <t>mchuriindustries@gmail.com</t>
  </si>
  <si>
    <t>12-May-1994</t>
  </si>
  <si>
    <t>312, Kunadim Indusrtial Estate, Kundaim, North Goa, Goa, 403115</t>
  </si>
  <si>
    <t>AAQFS3747J</t>
  </si>
  <si>
    <t>SUNKID ELECTRO SYSTEMS</t>
  </si>
  <si>
    <t>9884708725</t>
  </si>
  <si>
    <t>admin@sunkid.in</t>
  </si>
  <si>
    <t>01-Apr-2000</t>
  </si>
  <si>
    <t>SHED NO.20, , , SIDCO INDUSTRIAL ESTATE, KAKALUR, Tiruvallur, Tamil Nadu, 602003</t>
  </si>
  <si>
    <t>BMHPS8703A</t>
  </si>
  <si>
    <t>MANISHA NISHANT SHAH</t>
  </si>
  <si>
    <t>9820121861</t>
  </si>
  <si>
    <t>jtimpex@gmail.com</t>
  </si>
  <si>
    <t>47/49, 2ND FLOOR, LAXMI BUILDING, NAGDEVI X LANE, NAGDEVI X LANE, MUMBAI, Mumbai City, Maharashtra, 400003</t>
  </si>
  <si>
    <t>JAINEE TRADE IMPEX</t>
  </si>
  <si>
    <t>400003</t>
  </si>
  <si>
    <t>ACVFS1707K</t>
  </si>
  <si>
    <t>SHRUSHTI ENGINEERING WORKS</t>
  </si>
  <si>
    <t>7411747366</t>
  </si>
  <si>
    <t>srushtiengineering2015@gmail.com</t>
  </si>
  <si>
    <t>29-May-2015</t>
  </si>
  <si>
    <t>No.66/68 Sy nO.658/1B/1B,, SRUSHTI ENGINEERING WORKS, TINY INDUSTRIAL ESTATE, UDYAMBAG, Belagavi (Belgaum), Karnataka, 590008</t>
  </si>
  <si>
    <t>ABCCS0407R</t>
  </si>
  <si>
    <t>U63030KA2019PTC124222</t>
  </si>
  <si>
    <t>SMART SHIP INNOVATIVE SOLUTIONS PRIVATE LIMITED</t>
  </si>
  <si>
    <t>9886650542</t>
  </si>
  <si>
    <t>gangadhar@logicarts.in</t>
  </si>
  <si>
    <t>logicarts.in</t>
  </si>
  <si>
    <t>10-May-2019</t>
  </si>
  <si>
    <t>91 Springboard Business Hub,No 512/10 Service Lane Outer Ring Road, Mahadevapura Bangalore Bangalore KA 560048 IN</t>
  </si>
  <si>
    <t>Smart Ship Innovative Solutions Private Limited</t>
  </si>
  <si>
    <t>560048</t>
  </si>
  <si>
    <t>CFEPK6147K</t>
  </si>
  <si>
    <t>JYOTSNA AJAY KAMBLE</t>
  </si>
  <si>
    <t>9920386031</t>
  </si>
  <si>
    <t>vat.ajinteriors16@gmail.com</t>
  </si>
  <si>
    <t>B/805, , CASPIANA CHS LTD LODHA CASA RIO PALVA, NEAR PAWAR PUBLIC SCHOOL, NILJE, DOMBIVALI, Thane, Maharashtra, 421204</t>
  </si>
  <si>
    <t>A J INTERIORS &amp; ELECTRICALS</t>
  </si>
  <si>
    <t>421204</t>
  </si>
  <si>
    <t>14-Mar-2016</t>
  </si>
  <si>
    <t>AAEFK2523J</t>
  </si>
  <si>
    <t>KUTCH HIGHWAY TRANSPORT CO.</t>
  </si>
  <si>
    <t>9723551870</t>
  </si>
  <si>
    <t>kutchhighway@yahoo.co.in</t>
  </si>
  <si>
    <t>PLOT NO.31, WARD NO.10/A, GIDC, BEHIND GANDHIDHAM CHAMBER OF COMMERCE, GANDHIDHAM, Kachchh, Gujarat, 370201</t>
  </si>
  <si>
    <t>CZBPP5988G</t>
  </si>
  <si>
    <t>S PURNA</t>
  </si>
  <si>
    <t>9884036697</t>
  </si>
  <si>
    <t>purnasundar@gmail.com</t>
  </si>
  <si>
    <t>9A, KATHIRVEL STREET, MM SAMY NAGAR, PUNGAMBEDU, MINJUR, Tiruvallur, Tamil Nadu, 601203</t>
  </si>
  <si>
    <t>MAHALAKSHMI TRANSPORTS</t>
  </si>
  <si>
    <t>601203</t>
  </si>
  <si>
    <t>AAOPS5961Q</t>
  </si>
  <si>
    <t>SURESH GOPAL SHARMA</t>
  </si>
  <si>
    <t>9833182754</t>
  </si>
  <si>
    <t>sachinbramha@casatishsingh.com</t>
  </si>
  <si>
    <t>casatishsingh.com</t>
  </si>
  <si>
    <t>01-Apr-1994</t>
  </si>
  <si>
    <t>803/804, 8TH FLOOR, EVEREST HEIGHTS, NEAR POWAI LAKE, POWAI, MUMBAI, Mumbai Suburban, Maharashtra, 400076</t>
  </si>
  <si>
    <t>OFFSHORE ENGINEERING SERVICES</t>
  </si>
  <si>
    <t>400076</t>
  </si>
  <si>
    <t>AAGCS6073E</t>
  </si>
  <si>
    <t>U72200MH1997PTC107450</t>
  </si>
  <si>
    <t>SYNERGETICS INFORMATION TECHNOLOGY SERVICES INDIA PRIVATE LIMITED</t>
  </si>
  <si>
    <t>AAHCS0198P|AAGCS6073E</t>
  </si>
  <si>
    <t>9820099836</t>
  </si>
  <si>
    <t>ajaykhankhoje@synergetics-india.com</t>
  </si>
  <si>
    <t>synergetics-india.com</t>
  </si>
  <si>
    <t>22-Apr-1997</t>
  </si>
  <si>
    <t>115, FLORAL DECK, WING D, ROLTA, OFF CENTRAL MIDC ROAD, ANDHERI EAST, MUMBAI MUMBAI Mumbai City MH 400058 IN</t>
  </si>
  <si>
    <t>400058</t>
  </si>
  <si>
    <t>AAPFK7376Q</t>
  </si>
  <si>
    <t>KEJ MARINE CONTAINER SERVICE</t>
  </si>
  <si>
    <t>9726146768</t>
  </si>
  <si>
    <t>opskejmcs@gmail.com</t>
  </si>
  <si>
    <t>28-Sep-2015</t>
  </si>
  <si>
    <t>SHOP NO.54, SHAKTI PLAZA, ADANI PORT ROAD, ZERO PINT MUNDRA, Kachchh, Gujarat, 370421</t>
  </si>
  <si>
    <t>Mundra</t>
  </si>
  <si>
    <t>370421</t>
  </si>
  <si>
    <t>AAAFK6951E</t>
  </si>
  <si>
    <t>KLIM ENTERPRISES</t>
  </si>
  <si>
    <t>9820581043</t>
  </si>
  <si>
    <t>klimenterprises@gmail.com</t>
  </si>
  <si>
    <t>20-Aug-1990</t>
  </si>
  <si>
    <t>Unit No.5, New K T Park no.2 Khairpada, K T Marvel Industrial Estate, Waliv, Vasai East, Palghar, Maharashtra, 401208</t>
  </si>
  <si>
    <t>401208</t>
  </si>
  <si>
    <t>ARIPS9858D</t>
  </si>
  <si>
    <t>PRAVIN RAGHUNATH SONAMBEKAR</t>
  </si>
  <si>
    <t>9822148331</t>
  </si>
  <si>
    <t>herambelectronics94@gmail.com</t>
  </si>
  <si>
    <t>0, , UMIYA SHAKTI, BANKAR CHOWK, NASHIK, Nashik, Maharashtra, 422011</t>
  </si>
  <si>
    <t>HERAMB ELECTRONICS</t>
  </si>
  <si>
    <t>AADCB0914C</t>
  </si>
  <si>
    <t>U24232TG2007PTC053381</t>
  </si>
  <si>
    <t>BIOPHORE INDIA PHARMACEUTICALS PRIVATE LIMITED</t>
  </si>
  <si>
    <t>9100273708</t>
  </si>
  <si>
    <t>gsnrao@biophore.com</t>
  </si>
  <si>
    <t>biophore.com</t>
  </si>
  <si>
    <t>29-Mar-2007</t>
  </si>
  <si>
    <t>Plot No: 92, 1-98/2/92, Kavuri Hills, Phase-II, Jubilee Hills, Hyderabad Hyderabad TG 500033 IN</t>
  </si>
  <si>
    <t>BIOPHORE INDIA PHARMACEUTICALS PVT LTD</t>
  </si>
  <si>
    <t>Manufacture of pharmaceuticals, medicinal chemicals and botanical products</t>
  </si>
  <si>
    <t>Manufacture of allopathic pharmaceutical preparations</t>
  </si>
  <si>
    <t>500033</t>
  </si>
  <si>
    <t>AABCJ2556J</t>
  </si>
  <si>
    <t>U27310GJ2002PTC041781</t>
  </si>
  <si>
    <t>JDS CASTING PRIVATE LIMITED</t>
  </si>
  <si>
    <t>9909035481</t>
  </si>
  <si>
    <t>casaumilshah@gmail.com</t>
  </si>
  <si>
    <t>31-Dec-2002</t>
  </si>
  <si>
    <t>1 ALLIED ESTATEB/H SONIA CERAMICS ANIL STARCH ROAD NARODA ROAD AHMEDABAD GJ 380025 IN</t>
  </si>
  <si>
    <t>JDS CASTING PVT.LTD</t>
  </si>
  <si>
    <t>Casting of metals [This group includes casting finished or semi-finished products producing a variety of goods, all characteristic of other activity classes]</t>
  </si>
  <si>
    <t>Casting of iron and steel</t>
  </si>
  <si>
    <t>380025</t>
  </si>
  <si>
    <t>AASFR7378A</t>
  </si>
  <si>
    <t>RAJAM LOGISTICS</t>
  </si>
  <si>
    <t>9487504410</t>
  </si>
  <si>
    <t>rajamkarthi@gmail.com</t>
  </si>
  <si>
    <t>01-Apr-2015</t>
  </si>
  <si>
    <t>149 B, RAJAM COMPLEX, SAVADI STREET,SALEM ROAD, NAMAKKAL, Namakkal, Tamil Nadu, 637001</t>
  </si>
  <si>
    <t>Namakkal</t>
  </si>
  <si>
    <t>637001</t>
  </si>
  <si>
    <t>AAECN9892N</t>
  </si>
  <si>
    <t>U63000DL2015PTC283161</t>
  </si>
  <si>
    <t>NK FREIGHT CARRIERS PRIVATE LIMITED</t>
  </si>
  <si>
    <t>9811695037</t>
  </si>
  <si>
    <t>minky.bedi@gmail.com</t>
  </si>
  <si>
    <t>24-Jul-2015</t>
  </si>
  <si>
    <t>SHOP NO 5,ROOP NAGAR,UGF SHAKTI NAGAR CHOWK, SYNDICATE MARKET New Delhi North West DL 110007 IN</t>
  </si>
  <si>
    <t>110007</t>
  </si>
  <si>
    <t>AITPP7302F</t>
  </si>
  <si>
    <t>ASHOK DAYALJIBHAI PATEL</t>
  </si>
  <si>
    <t>9824002800</t>
  </si>
  <si>
    <t>accuratecollectionbrd@gmail.com</t>
  </si>
  <si>
    <t>05-Jan-1982</t>
  </si>
  <si>
    <t>A6, WESTERIA HIGHTS, NEAR, BHARAT PETROL PUMP, WAGHODIA, Vadodara, Gujarat, 390001</t>
  </si>
  <si>
    <t>ACCURATE COLLECTION</t>
  </si>
  <si>
    <t>390001</t>
  </si>
  <si>
    <t>ACTFS1213Q</t>
  </si>
  <si>
    <t>SAI KRIPA TRANSPORT</t>
  </si>
  <si>
    <t>9878910700</t>
  </si>
  <si>
    <t>rishi.rajpura@gmail.com</t>
  </si>
  <si>
    <t>01-Oct-2014</t>
  </si>
  <si>
    <t>AJIT NAGAR, AJIT NAGAR, PATIALA ROAD, Patiala, Punjab, 140401</t>
  </si>
  <si>
    <t>SAI KIRPA TRANSPORT</t>
  </si>
  <si>
    <t>Patiala</t>
  </si>
  <si>
    <t>140401</t>
  </si>
  <si>
    <t>ATYPS6456M</t>
  </si>
  <si>
    <t>ETHIRAJAN SHARMILA</t>
  </si>
  <si>
    <t>9941016700</t>
  </si>
  <si>
    <t>anandajothik.cbpl@chettinad.com</t>
  </si>
  <si>
    <t>chettinad.com</t>
  </si>
  <si>
    <t>18-A, SENTHIL NAGAR, KABILAN STREET, THIRUMULLAIVOYAL, Chennai, Tamil Nadu, 600062</t>
  </si>
  <si>
    <t>GOWTHAM ENTERPRISES</t>
  </si>
  <si>
    <t>600062</t>
  </si>
  <si>
    <t>ABRFS1836N</t>
  </si>
  <si>
    <t>S&amp;S TRANSPORT</t>
  </si>
  <si>
    <t>9841652777</t>
  </si>
  <si>
    <t>ssktpt1234@yahoo.co.in</t>
  </si>
  <si>
    <t>06-Jan-2010</t>
  </si>
  <si>
    <t>35/18, B.C.PRESS ROAD, ROYAPURAM, CHENNAI, Chennai, Tamil Nadu, 600013</t>
  </si>
  <si>
    <t>600013</t>
  </si>
  <si>
    <t>AAAFN7293G</t>
  </si>
  <si>
    <t>NUTECH ENGINEERS</t>
  </si>
  <si>
    <t>9820046118</t>
  </si>
  <si>
    <t>nutechen@mtnl.net.in</t>
  </si>
  <si>
    <t>mtnl.net.in</t>
  </si>
  <si>
    <t>143-D, Ground Floor, NUTECH ENGINEERS, GOVERNMENT INDUSTRIAL ESTATE, KANDIVLI WEST, Mumbai Suburban, Maharashtra, 400067</t>
  </si>
  <si>
    <t>ABCFS7073G</t>
  </si>
  <si>
    <t>SUN ENGINEERING</t>
  </si>
  <si>
    <t>9822112257</t>
  </si>
  <si>
    <t>sunengin@rediffmail.com</t>
  </si>
  <si>
    <t>18-Jun-2005</t>
  </si>
  <si>
    <t>PLOT NO. M-72, , MIDC AMBAD, AMBAD, NASHIK, Nashik, Maharashtra, 422010</t>
  </si>
  <si>
    <t>AABCS6468G</t>
  </si>
  <si>
    <t>L24232PB1995PLC016664</t>
  </si>
  <si>
    <t>NECTAR LIFE SCIENCES LIMITED</t>
  </si>
  <si>
    <t>9318001014</t>
  </si>
  <si>
    <t>cs@neclife.com</t>
  </si>
  <si>
    <t>neclife.com</t>
  </si>
  <si>
    <t>27-Jun-1995</t>
  </si>
  <si>
    <t>VILL SAID PURATEH DERA BASSI DISTT PATIALA PUNJAB PB 000000 IN</t>
  </si>
  <si>
    <t>NECTAR LIFESCIENCES LIMITED</t>
  </si>
  <si>
    <t>Dera bassi</t>
  </si>
  <si>
    <t>19-Mar-2004</t>
  </si>
  <si>
    <t>ANSPS2289Q</t>
  </si>
  <si>
    <t>REKHA ASHOK SHAH</t>
  </si>
  <si>
    <t>9820727704</t>
  </si>
  <si>
    <t>vinodandha@hotmail.com</t>
  </si>
  <si>
    <t>D 202, SHANTI APARTMENT, MATHURDAS EXTN ROAD, KANDIVALI WEST, Mumbai Suburban, Maharashtra, 400067</t>
  </si>
  <si>
    <t>SHAH MANUFACTURIG CO</t>
  </si>
  <si>
    <t>AEQPB4463G</t>
  </si>
  <si>
    <t>LALJI GOVARDHAN BIND</t>
  </si>
  <si>
    <t>9820740469</t>
  </si>
  <si>
    <t>lalji.bind@gmail.com</t>
  </si>
  <si>
    <t>ROOM NO 05, LAXMAN AITWAR HOUSE, S K BUVA BHAYE MARG, WORLI, Mumbai City, Maharashtra, 400030</t>
  </si>
  <si>
    <t>NISHANT PRINT &amp; DISPLAY</t>
  </si>
  <si>
    <t>400030</t>
  </si>
  <si>
    <t>12-Mar-2014</t>
  </si>
  <si>
    <t>AADCA9217F</t>
  </si>
  <si>
    <t>U20290MH1964PTC012950</t>
  </si>
  <si>
    <t>AMARTARA PRIVATE LIMITED</t>
  </si>
  <si>
    <t>AADCA9217F|AABCA0096N</t>
  </si>
  <si>
    <t>7874779807</t>
  </si>
  <si>
    <t>atl.dm@amartara.net</t>
  </si>
  <si>
    <t>amartara.co.in</t>
  </si>
  <si>
    <t>29-Jun-1964</t>
  </si>
  <si>
    <t>Unit No. 1101 to 1104, 11th Floor, ATL Corporate Saki Vihar Road, Powai Mumbai Mumbai City MH 400072 IN</t>
  </si>
  <si>
    <t>Manufacture of wood and of products of wood and cork, except furniture; manufacture of articles of straw and plaiting materials</t>
  </si>
  <si>
    <t>Manufacture of products of wood, cork, straw and plaiting materials</t>
  </si>
  <si>
    <t>Manufacture of other products of wood, manufacture of articles of cork, straw and plaiting materials</t>
  </si>
  <si>
    <t>AAKFB7777R</t>
  </si>
  <si>
    <t>BLUEWHALE LOGISTICS SERVICES</t>
  </si>
  <si>
    <t>9840544415</t>
  </si>
  <si>
    <t>bluewhalelogisticsservices@gmail.com</t>
  </si>
  <si>
    <t>02-Apr-2011</t>
  </si>
  <si>
    <t>NEW NO 106,OLD NO 280, 1ST FLOOR, , THAMBU CHETTY STREET, Mannady, Chennai, Tamil Nadu, 600001</t>
  </si>
  <si>
    <t>AAHCD9137H</t>
  </si>
  <si>
    <t>U63030HR2020PTC088389</t>
  </si>
  <si>
    <t>DELIVERHAWK LOGISTICS PRIVATE LIMITED</t>
  </si>
  <si>
    <t>9911474474</t>
  </si>
  <si>
    <t>khanna.sahil82@gmail.com</t>
  </si>
  <si>
    <t>17-Aug-2020</t>
  </si>
  <si>
    <t>KHATA NO. 423/470,KILLA NO. 4/4/4,1-12 BILASPUR TAURU ROAD,BILASPUR CHOWK, TECH MANESAR Gurgaon HR 122413 IN</t>
  </si>
  <si>
    <t>122413</t>
  </si>
  <si>
    <t>AHOPJ9406E</t>
  </si>
  <si>
    <t>SANTOSH MURLIDHAR JOSHI</t>
  </si>
  <si>
    <t>9822768578</t>
  </si>
  <si>
    <t>incometaxtrp1961@gmail.com</t>
  </si>
  <si>
    <t>PLOT 52, GUT NO 90/1, SHRI KHANDESHWAR HOU SOCI, PARISAR, SATARA, Aurangabad, Maharashtra, 415004</t>
  </si>
  <si>
    <t>RENUKA PRINTERS</t>
  </si>
  <si>
    <t>415004</t>
  </si>
  <si>
    <t>AAHFD0109L</t>
  </si>
  <si>
    <t>DELHI VAPI ROADLINES</t>
  </si>
  <si>
    <t>8527508560</t>
  </si>
  <si>
    <t>vijaybhatia.ca@gmail.com</t>
  </si>
  <si>
    <t>10-Jan-2010</t>
  </si>
  <si>
    <t>1293, GROUND FLOOR, VILLAGE KAPASHERA, NEW DELHI, New Delhi, Delhi, 110037</t>
  </si>
  <si>
    <t>Kapas hera</t>
  </si>
  <si>
    <t>110037</t>
  </si>
  <si>
    <t>AABCI7220A</t>
  </si>
  <si>
    <t>U72300DL2007PTC166707</t>
  </si>
  <si>
    <t>I2K2 NETWORKS PRIVATE LIMITED</t>
  </si>
  <si>
    <t>9999106990</t>
  </si>
  <si>
    <t>csachal.kapoor@gmail.com</t>
  </si>
  <si>
    <t>i2k2.com</t>
  </si>
  <si>
    <t>07-Aug-2007</t>
  </si>
  <si>
    <t>B-59 SOAMI NAGAR NEW DELHI DL 110017 IN</t>
  </si>
  <si>
    <t>i2k2 Networks Pvt Ltd</t>
  </si>
  <si>
    <t>Data processing. [This includes the processing or tabulation of all types of data. Provision of such services on (i) an hourly or time -share basis, and (ii) management or operation of data processing facilities of others on a time sharing basis; on a fee or contract basis].</t>
  </si>
  <si>
    <t>110017</t>
  </si>
  <si>
    <t>01-Apr-2013</t>
  </si>
  <si>
    <t>ABEFS2069J</t>
  </si>
  <si>
    <t>SAI INDUSTRIES</t>
  </si>
  <si>
    <t>9890070434</t>
  </si>
  <si>
    <t>01-Jan-2006</t>
  </si>
  <si>
    <t>AABCT5461C</t>
  </si>
  <si>
    <t>U74899DL1986PTC024164</t>
  </si>
  <si>
    <t>TAURUS PACKAGING PRIVATE LIMITED</t>
  </si>
  <si>
    <t>9717025984</t>
  </si>
  <si>
    <t>accounts@tauruspackaging.com</t>
  </si>
  <si>
    <t>tauruspackaging.com</t>
  </si>
  <si>
    <t>08-May-1986</t>
  </si>
  <si>
    <t>56A RAMA ROAD INDUSTRIAL AREA NEW DELHI DL 110015 IN</t>
  </si>
  <si>
    <t>TAURUS PACKAGING PVT. LTD</t>
  </si>
  <si>
    <t>110015</t>
  </si>
  <si>
    <t>24-Oct-2005</t>
  </si>
  <si>
    <t>CIPPS0663E</t>
  </si>
  <si>
    <t>BIDYASAGAR MOIRANGTHEM SINGH</t>
  </si>
  <si>
    <t>9856003800</t>
  </si>
  <si>
    <t>bishnupur_nambol.guw@fr.dtdc.com</t>
  </si>
  <si>
    <t>dtdc.com</t>
  </si>
  <si>
    <t>ROOM 3, 1ST FLOOR, SB SHOPPING COMPLEX, NAMBOL BAZAR, NAMBOL, Bishnupur, Manipur, 795134</t>
  </si>
  <si>
    <t>100% SERVICE</t>
  </si>
  <si>
    <t>Bishnupur</t>
  </si>
  <si>
    <t>Manipur</t>
  </si>
  <si>
    <t>795134</t>
  </si>
  <si>
    <t>15-Jan-2016</t>
  </si>
  <si>
    <t>AAFCA0693P</t>
  </si>
  <si>
    <t>U34100MH2004PTC149809</t>
  </si>
  <si>
    <t>A K S AUTOMATIONS AND PRESSINGS PRIVATE LIMITED</t>
  </si>
  <si>
    <t>AAFCA1066Q|AAFCA0693P</t>
  </si>
  <si>
    <t>9822029100</t>
  </si>
  <si>
    <t>aschoure@gmail.com</t>
  </si>
  <si>
    <t>03-Dec-2004</t>
  </si>
  <si>
    <t>PLOT NO E-16MIDC WALUJ AURANGABAD MH 431133 IN</t>
  </si>
  <si>
    <t>A K S AUTOMATIONS &amp; PRESSINGS PRIVATE LIMITED</t>
  </si>
  <si>
    <t>Manufacture of motor vehicles, trailers and semi-trailers</t>
  </si>
  <si>
    <t>Manufacture of motor vehicles</t>
  </si>
  <si>
    <t>AAKCM3883E</t>
  </si>
  <si>
    <t>U74999PN2016PTC165006</t>
  </si>
  <si>
    <t>MEGA FUSION INDIA PRIVATE LIMITED</t>
  </si>
  <si>
    <t>8378966550</t>
  </si>
  <si>
    <t>megafusion2018@gmail.com</t>
  </si>
  <si>
    <t>15-Jun-2016</t>
  </si>
  <si>
    <t>GAT NO: 252 1 JYOTIBA NAGAR TALAWADE TAL : HAVELI PUNE Pune MH 411214 IN</t>
  </si>
  <si>
    <t>M/s MEGA FUSION INDIA PRIVATE LIMITED</t>
  </si>
  <si>
    <t>411214</t>
  </si>
  <si>
    <t>AELPD1868C</t>
  </si>
  <si>
    <t>AJAYKUMAR SUDHAKAR DIXIT</t>
  </si>
  <si>
    <t>9225118643</t>
  </si>
  <si>
    <t>raengg_nsk@yahoo.com</t>
  </si>
  <si>
    <t>UNIT NO 10 B PLOT NO E94, MIDC AREA, AMBAD, NASHIK, Nashik, Maharashtra, 422010</t>
  </si>
  <si>
    <t>R A ENGINEERING</t>
  </si>
  <si>
    <t>BZZPK0009G</t>
  </si>
  <si>
    <t>JANARDHAN REDDY KANDHADI</t>
  </si>
  <si>
    <t>7386410006</t>
  </si>
  <si>
    <t>sufilogistics007@gmail.com</t>
  </si>
  <si>
    <t>H NO. 1-10-143, PEDDA THOKATTA, NEW BOWENPALLY, Hyderabad, Telangana, 500011</t>
  </si>
  <si>
    <t>SUFI LOGISTICS</t>
  </si>
  <si>
    <t>500011</t>
  </si>
  <si>
    <t>AMRPS4791B</t>
  </si>
  <si>
    <t>MITHLESH SINGH</t>
  </si>
  <si>
    <t>9826036120</t>
  </si>
  <si>
    <t>m.galaxy@rediffmail.com</t>
  </si>
  <si>
    <t>SHOP NO. 14, NEW SHIVAM COMPLEX, BAG SEVINYA, BAG SEVINYA, Bhopal, Madhya Pradesh, 462026</t>
  </si>
  <si>
    <t>M/S GALAXY TRADING COMPANY</t>
  </si>
  <si>
    <t>462026</t>
  </si>
  <si>
    <t>31-Aug-1994</t>
  </si>
  <si>
    <t>AAYCS5700Q</t>
  </si>
  <si>
    <t>U17309RJ2017PTC057843</t>
  </si>
  <si>
    <t>SAMBODHI SYNTHETICS PRIVATE LIMITED</t>
  </si>
  <si>
    <t>9352536361</t>
  </si>
  <si>
    <t>sambodhibhl@ymail.com</t>
  </si>
  <si>
    <t>25-Apr-2017</t>
  </si>
  <si>
    <t>F-212-213, 4TH PHASE, RIICO INDUSTRIAL AREA PUR ROAD BHILWARA Bhilwara RJ 311001 IN</t>
  </si>
  <si>
    <t>Manufacture of knitted and crocheted fabrics and articles</t>
  </si>
  <si>
    <t>Manufacture of knitted and crocheted textile products n.e.c.</t>
  </si>
  <si>
    <t>Bhilwara</t>
  </si>
  <si>
    <t>311001</t>
  </si>
  <si>
    <t>AARFP5390D</t>
  </si>
  <si>
    <t>PARAM ENGINEERS</t>
  </si>
  <si>
    <t>9429800100</t>
  </si>
  <si>
    <t>sandeepmark62@gmail.com</t>
  </si>
  <si>
    <t>06-Aug-2015</t>
  </si>
  <si>
    <t>788, , PAIKI NO 1, AT KAMROL TA WAGHODIA, VADODARA, Vadodara, Gujarat, 391121</t>
  </si>
  <si>
    <t>AADCI4075R</t>
  </si>
  <si>
    <t>U74999MH2013PTC250625</t>
  </si>
  <si>
    <t>INSULREF TECHNOLOGIES PRIVATE LIMITED</t>
  </si>
  <si>
    <t>9619493444</t>
  </si>
  <si>
    <t>skghosh@insulrefgroup.com</t>
  </si>
  <si>
    <t>s-tgroup.com</t>
  </si>
  <si>
    <t>02-Dec-2013</t>
  </si>
  <si>
    <t>Office No-705,Supremus IT Park, I Think Techno Campus,Kanjurmarg East MUMBAI Mumbai City MH 400042 IN</t>
  </si>
  <si>
    <t>400042</t>
  </si>
  <si>
    <t>ABQFS4324L</t>
  </si>
  <si>
    <t>SIDDHIVINAYAK PET MANUFACTURING COMPANY</t>
  </si>
  <si>
    <t>9958313331</t>
  </si>
  <si>
    <t>abhisek@svpet.in</t>
  </si>
  <si>
    <t>svpet.in</t>
  </si>
  <si>
    <t>21-Oct-2009</t>
  </si>
  <si>
    <t>10C, IIE, SECTOR 09, PANTNAGAR, SIDCUL, Udham Singh Nagar, Uttarakhand, 263153</t>
  </si>
  <si>
    <t>M/S SIDDHI VINAYAK PET MANUFACTURING COMPANY</t>
  </si>
  <si>
    <t>11-Jan-2010</t>
  </si>
  <si>
    <t>AAACQ4954G</t>
  </si>
  <si>
    <t>U33309MH2017PLC299748</t>
  </si>
  <si>
    <t>QMS MEDICAL ALLIED SERVICES LIMITED</t>
  </si>
  <si>
    <t>9821121643</t>
  </si>
  <si>
    <t>maheshmakhija@queensmarketing.net</t>
  </si>
  <si>
    <t>queensmarketing.net</t>
  </si>
  <si>
    <t>14-Sep-2017</t>
  </si>
  <si>
    <t>A1 A2/B1 B2, Navkala Bharti Bldg Plot No16 Prabhat Colony opp near Santacruz Bus depot Santacruz East Mumbai Mumbai City MH 400055 IN</t>
  </si>
  <si>
    <t>Manufacture of medical, precision and optical instruments, watches and clocks</t>
  </si>
  <si>
    <t>Manufacture of watches and clocks</t>
  </si>
  <si>
    <t>Manufacture of other watches and clocks n.e.c. : time of day recording apparatus and apparatus for measuring recording etc. of intervals of time with a watch or clock movement or with synchronous motor; time switched with clock or watchmovement or with synchronous motor</t>
  </si>
  <si>
    <t>400055</t>
  </si>
  <si>
    <t>ADMPM6042R</t>
  </si>
  <si>
    <t>MOHAMMED ABDUL QAYYUM</t>
  </si>
  <si>
    <t>9949012765</t>
  </si>
  <si>
    <t>acmi.co.in</t>
  </si>
  <si>
    <t>08-Jan-1968</t>
  </si>
  <si>
    <t>ACMI INDUSTRIES</t>
  </si>
  <si>
    <t>ANWPK1001G</t>
  </si>
  <si>
    <t>SHRIKANT KESHAVARAO KULKARNI</t>
  </si>
  <si>
    <t>9422705623</t>
  </si>
  <si>
    <t>smassociatesk@yahoo.co.in</t>
  </si>
  <si>
    <t>PLOT NO. 39, MIDC AREA, CHIKALTHANA, Aurangabad, Maharashtra, 431001</t>
  </si>
  <si>
    <t>S M ASSOCIATES</t>
  </si>
  <si>
    <t>ABKFS1835N</t>
  </si>
  <si>
    <t>SHRUTI ENGINEERS</t>
  </si>
  <si>
    <t>9673332850</t>
  </si>
  <si>
    <t>shrutiengineers123@gmail.com</t>
  </si>
  <si>
    <t>14-Nov-2007</t>
  </si>
  <si>
    <t>GAT NO 1532/1537, SONAWANE WASTI, CHIKHALI, Pune, Maharashtra, 411062</t>
  </si>
  <si>
    <t>411062</t>
  </si>
  <si>
    <t>20-May-2008</t>
  </si>
  <si>
    <t>AAECB8547L</t>
  </si>
  <si>
    <t>U74999MH2011PTC218669</t>
  </si>
  <si>
    <t>BPCSPACIFIC SPECIALITY PETROCHEMICALS PRIVATE LIMITED</t>
  </si>
  <si>
    <t>9137851367</t>
  </si>
  <si>
    <t>accounts@pacificspecialityoils.com</t>
  </si>
  <si>
    <t>pacificspecialityoils.com</t>
  </si>
  <si>
    <t>15-Jun-2011</t>
  </si>
  <si>
    <t>4th Floor, 408 Acme Plaza, Opp. Sangam Cinema Andhrei-Kurla Road. Andheri East,Mumbai Mumbai Mumbai City MH 400093 IN</t>
  </si>
  <si>
    <t>BPCSPACIFIC SPECIALITY PETROCHEMICALS PVT LTD</t>
  </si>
  <si>
    <t>AINPG7548Q</t>
  </si>
  <si>
    <t>GIRISH SURESH GADAKH</t>
  </si>
  <si>
    <t>9960444493</t>
  </si>
  <si>
    <t>ansdgsign@gmail.com</t>
  </si>
  <si>
    <t>SHOP NO.21 G WING, UPPER GROUND, JAI GANESH SAMRAJYA, SPINE ROAD, MOSHI, Pune, Maharashtra, 412105</t>
  </si>
  <si>
    <t>TECHNO INDIA CORPORATION</t>
  </si>
  <si>
    <t>412105</t>
  </si>
  <si>
    <t>AEGPD5094K</t>
  </si>
  <si>
    <t>THAKORBHAI TRIBHOVANDAS DOSHI</t>
  </si>
  <si>
    <t>9998535254</t>
  </si>
  <si>
    <t>msbardanwala@yahoo.co.in</t>
  </si>
  <si>
    <t>B-24 MAHAVIR MARKET, NR EXCISE OFFICE, OPP YASH HOSPITAL, GIDC, ANKLESHWAR, Bharuch, Gujarat, 393002</t>
  </si>
  <si>
    <t>HARI HARDWARE</t>
  </si>
  <si>
    <t>ANMPT7971J</t>
  </si>
  <si>
    <t>0005111059</t>
  </si>
  <si>
    <t>ANURADHA JAYANT TARU</t>
  </si>
  <si>
    <t>9423571648</t>
  </si>
  <si>
    <t>camanishbhandari@gmail.com</t>
  </si>
  <si>
    <t>B-204, FAME APPT., B BUILDING ,GURUWAR PETH, NEAR PANCH HAUD ,PUNE ,Maharashtra ,411042 ,India</t>
  </si>
  <si>
    <t>A B EQUIPMENTS &amp; SERVICES</t>
  </si>
  <si>
    <t>411042</t>
  </si>
  <si>
    <t>SHRIKANT SHRIPATI KAMBLE</t>
  </si>
  <si>
    <t>06-Mar-1981</t>
  </si>
  <si>
    <t>AJOPB8817F</t>
  </si>
  <si>
    <t>0008299983</t>
  </si>
  <si>
    <t>BHANSALI PRATIK</t>
  </si>
  <si>
    <t>9886676604</t>
  </si>
  <si>
    <t>ceo@powerstrap.in</t>
  </si>
  <si>
    <t>powerstrap.in</t>
  </si>
  <si>
    <t>677/19, 12th Cross, 5th Main, ,Govindarajanagar, M C Layout, Vijayanagar ,Bangaluru ,Karnataka ,560040 ,India</t>
  </si>
  <si>
    <t>BIMAL CORPORATION</t>
  </si>
  <si>
    <t>560040</t>
  </si>
  <si>
    <t>22-Jul-2010</t>
  </si>
  <si>
    <t>BIMAL BHANSALI</t>
  </si>
  <si>
    <t>09-Oct-1986</t>
  </si>
  <si>
    <t>AADFP3800C</t>
  </si>
  <si>
    <t>PROSOFT PUBLICATIONS</t>
  </si>
  <si>
    <t>9832475719</t>
  </si>
  <si>
    <t>araandco1017@gmail.com</t>
  </si>
  <si>
    <t>H. NO. 472/171, HILL CART ROAD, SILIGURI, Darjeeling, West Bengal, 734001</t>
  </si>
  <si>
    <t>734001</t>
  </si>
  <si>
    <t>AWYPK5390H</t>
  </si>
  <si>
    <t>OSMAN AAMAD KUMBHAR</t>
  </si>
  <si>
    <t>9099782356</t>
  </si>
  <si>
    <t>activest.gst@gmail.com</t>
  </si>
  <si>
    <t>20-Dec-2013</t>
  </si>
  <si>
    <t>C/O YASH ENTERPRISE, , , BORANA ROAD, VILL DHRUB, MUNDRA, Kachchh, Gujarat, 370421</t>
  </si>
  <si>
    <t>O.A.BOLIYA</t>
  </si>
  <si>
    <t>ACFPN0914M</t>
  </si>
  <si>
    <t>PARVEEN HARIKRISHNA NAGRATH</t>
  </si>
  <si>
    <t>9420588026</t>
  </si>
  <si>
    <t>sandeepmalve1965@gmail.com</t>
  </si>
  <si>
    <t>W 221, M I D C AMBAD, NASHIK, NASHIK, Nashik, Maharashtra, 422010</t>
  </si>
  <si>
    <t>NASIK ALLOY MANUFACTURING COMPANY</t>
  </si>
  <si>
    <t>AIAPA7448L</t>
  </si>
  <si>
    <t>PINAKI ACHARYYA</t>
  </si>
  <si>
    <t>9830295869</t>
  </si>
  <si>
    <t>pinaki01@rediffmail.com</t>
  </si>
  <si>
    <t>14/B, D.D.C ROAD, KOLKATA, Kolkata, West Bengal, 700074</t>
  </si>
  <si>
    <t>N G PRINT</t>
  </si>
  <si>
    <t>700074</t>
  </si>
  <si>
    <t>AAQCS5901B</t>
  </si>
  <si>
    <t>U72900KA2011PTC061045</t>
  </si>
  <si>
    <t>SFJ BUSINESS SOLUTIONS PRIVATE LIMITED</t>
  </si>
  <si>
    <t>9886198333</t>
  </si>
  <si>
    <t>siva.s@sfjbs.com</t>
  </si>
  <si>
    <t>sfjbs.com</t>
  </si>
  <si>
    <t>02-Nov-2011</t>
  </si>
  <si>
    <t>Uma Shree Dream World, No 49/1 and 49/2, B Block, 4th Floor, Hongagandra, opp Kudlugate Junction, Hosur main Road Bangalore Bangalore KA 560068 IN</t>
  </si>
  <si>
    <t>21-May-2013</t>
  </si>
  <si>
    <t>AIVPP8702B</t>
  </si>
  <si>
    <t>LAXMAN BHIKAJI PARADKAR</t>
  </si>
  <si>
    <t>8806126688</t>
  </si>
  <si>
    <t>laxmanparadkar@gmail.com</t>
  </si>
  <si>
    <t>265 1, , , Gaonkarwada, kudne sankhali, North Goa, Goa, 403505</t>
  </si>
  <si>
    <t>MAHALAXMI ENTERPRISES/ PARADKAR FURNITURE</t>
  </si>
  <si>
    <t>403505</t>
  </si>
  <si>
    <t>AACFE8720D</t>
  </si>
  <si>
    <t>EXLON VACTECH SOLUTIONS</t>
  </si>
  <si>
    <t>9850043793</t>
  </si>
  <si>
    <t>anil@exlonindia.com</t>
  </si>
  <si>
    <t>09-Oct-2009</t>
  </si>
  <si>
    <t>K 257, MIDC WALUJ, EXLON VACTECH SOLUTIONS, MIDC WALUJ, AURANGABAD, Aurangabad, Maharashtra, 431136</t>
  </si>
  <si>
    <t>CAFPM7100L</t>
  </si>
  <si>
    <t>ESHWARA GOWDA BURJI MALATHI</t>
  </si>
  <si>
    <t>9741991747</t>
  </si>
  <si>
    <t>scindustries33@gmail.com</t>
  </si>
  <si>
    <t>NO.64/65, , KACHANAYAKANAHALLI, HENNAGARA POST, ANEKAL TALUK, Bengaluru (Bangalore) Urban, Karnataka, 560099</t>
  </si>
  <si>
    <t>M/S. S.C. INDUSTRIES</t>
  </si>
  <si>
    <t>05-Jul-2014</t>
  </si>
  <si>
    <t>AAKFC3534B</t>
  </si>
  <si>
    <t>AAE-0048</t>
  </si>
  <si>
    <t>CHIMP&amp;Z WORLDWIDE LLP</t>
  </si>
  <si>
    <t>9833939854</t>
  </si>
  <si>
    <t>lavinn@chimpandzinc.com</t>
  </si>
  <si>
    <t>chimpandzinc.com</t>
  </si>
  <si>
    <t>22-May-2015</t>
  </si>
  <si>
    <t>1ST AND 2ND FLR OF 18, SULTANIA HOUSE,SUBHASH ROAD, VILE PARLE EAST, ABOVE WRIPO BULID ING MUMBAI Mumbai City MH 400057 IN</t>
  </si>
  <si>
    <t>Parli</t>
  </si>
  <si>
    <t>ASQPR8516A</t>
  </si>
  <si>
    <t>RAVIKUMAR</t>
  </si>
  <si>
    <t>9962730114</t>
  </si>
  <si>
    <t>rathnagar@yahoo.co.in</t>
  </si>
  <si>
    <t>40, MASTAN KOIL STREET, THIRUVOTTIYUR, Tiruvallur, Tamil Nadu, 600019</t>
  </si>
  <si>
    <t>SANKAR TRANSPORT</t>
  </si>
  <si>
    <t>600019</t>
  </si>
  <si>
    <t>AAHFP4725E</t>
  </si>
  <si>
    <t>PROMPT SALES AND SERVICES</t>
  </si>
  <si>
    <t>9765111511</t>
  </si>
  <si>
    <t>promptoffice4@gmail.com</t>
  </si>
  <si>
    <t>prompttooling.com</t>
  </si>
  <si>
    <t>24-Jun-2004</t>
  </si>
  <si>
    <t>PLOT NO. 273/1, , RUNANUBANDHA APPARTMENT, PHASE 2, GULMOHAR ROAD CORNER, SAVEDI, AHMEDNAGAR, Ahmednagar, Maharashtra, 414003</t>
  </si>
  <si>
    <t>ACMPT6624R</t>
  </si>
  <si>
    <t>VIJAYA ASHOK THORAT</t>
  </si>
  <si>
    <t>9975605607</t>
  </si>
  <si>
    <t>amolenterprises10@yahoo.in</t>
  </si>
  <si>
    <t>S NO 27 B, SNESADAN CO OP HSG SOC, PRADHIKARAN, NIGDI, Pune, Maharashtra, 411044</t>
  </si>
  <si>
    <t>AMOL ENTERPRISES</t>
  </si>
  <si>
    <t>411044</t>
  </si>
  <si>
    <t>ABXPK1220E</t>
  </si>
  <si>
    <t>SANJAY VASANT KULKARNI</t>
  </si>
  <si>
    <t>9422332247</t>
  </si>
  <si>
    <t>sanjay@genesissolutions.co.in</t>
  </si>
  <si>
    <t>genesissolutions.co.in</t>
  </si>
  <si>
    <t>FLAT NO 7, S NO 149 PLOT NO 3, PANCHDEEP APTS, ITI ROAD, AUNDH, Pune, Maharashtra, 411007</t>
  </si>
  <si>
    <t>GENESIS SOLUTIONS INDIA</t>
  </si>
  <si>
    <t>411007</t>
  </si>
  <si>
    <t>AAICS1520L</t>
  </si>
  <si>
    <t>U17100MH1987PTC044063</t>
  </si>
  <si>
    <t>SONALE FABRICS PRIVATE LIMITED</t>
  </si>
  <si>
    <t>AAACB1485D|AAICS1520L</t>
  </si>
  <si>
    <t>9819664042</t>
  </si>
  <si>
    <t>sonalefabrics@yahoo.com</t>
  </si>
  <si>
    <t>14-Jul-1987</t>
  </si>
  <si>
    <t>13/15 ANANTWADI 1ST FLRDR ATMARAM MERCHANT RD MUMBAI MH 400002 IN</t>
  </si>
  <si>
    <t>SONALE FABRICS PVT LTD</t>
  </si>
  <si>
    <t>AADFB7032N</t>
  </si>
  <si>
    <t>BHARAT INDUSTRIES</t>
  </si>
  <si>
    <t>9850007441</t>
  </si>
  <si>
    <t>bharatindustries00@ymail.com</t>
  </si>
  <si>
    <t>24-Dec-1999</t>
  </si>
  <si>
    <t>PHASE NO 2, PLOT NO 46,, RAMTEKADI, IND ESTATE, PUNE, Pune, Maharashtra, 411013</t>
  </si>
  <si>
    <t>411013</t>
  </si>
  <si>
    <t>AABCH4001N</t>
  </si>
  <si>
    <t>U31900MH2004PTC144259</t>
  </si>
  <si>
    <t>HUPHEN FABRICATORS PRIVATE LIMITED</t>
  </si>
  <si>
    <t>9822053816</t>
  </si>
  <si>
    <t>accounts@huphenplus.com</t>
  </si>
  <si>
    <t>huphenplus.com</t>
  </si>
  <si>
    <t>28-Jan-2004</t>
  </si>
  <si>
    <t>E-71, MIDC INDUSTRIAL AREA, AMBAD, NASHIK MH 422010 IN</t>
  </si>
  <si>
    <t>Manufacture of other electrical equipment n.e.c.</t>
  </si>
  <si>
    <t>AAIFM1199A</t>
  </si>
  <si>
    <t>MANDA ENGINEERING</t>
  </si>
  <si>
    <t>9822872352</t>
  </si>
  <si>
    <t>mandaabd@hotmail.com</t>
  </si>
  <si>
    <t>04-Feb-1995</t>
  </si>
  <si>
    <t>PLOT NO A-45, MIDC, WALUJ, Aurangabad, Maharashtra, 431133</t>
  </si>
  <si>
    <t>AAGCP8405P</t>
  </si>
  <si>
    <t>U29254MH2012PTC236621</t>
  </si>
  <si>
    <t>PR CASTALLOYS PRIVATE LIMITED</t>
  </si>
  <si>
    <t>9822417257</t>
  </si>
  <si>
    <t>09-Oct-2012</t>
  </si>
  <si>
    <t>ROW HOUSE NO. - 45, SAHYADRI HILLS, GARKHEDA AURANGABAD Aurangabad MH 431001 IN</t>
  </si>
  <si>
    <t>Manufacture of machinery for food, beverage and tobacco processing</t>
  </si>
  <si>
    <t>Manufacture of machinery for manufacture of sugar and for manufacture of bakery and confectionery products</t>
  </si>
  <si>
    <t>27-Jul-2015</t>
  </si>
  <si>
    <t>BJMPK7845K</t>
  </si>
  <si>
    <t>SASMITA SRIKANTA KUND</t>
  </si>
  <si>
    <t>9049030222</t>
  </si>
  <si>
    <t>shreejagannath13@gmail.com</t>
  </si>
  <si>
    <t>Plot No W-7, C/o Vijay Polyseat Industries Pvt Ltd, MIDC, Waluj MIDC, Aurangabad, Maharashtra, 431136</t>
  </si>
  <si>
    <t>SHREE JAGANNATH INDUSTRIES</t>
  </si>
  <si>
    <t>BJIPS6685M</t>
  </si>
  <si>
    <t>VISHNU SITARAM SHELKE</t>
  </si>
  <si>
    <t>9850467837</t>
  </si>
  <si>
    <t>nsengineering17@rediffmail.com</t>
  </si>
  <si>
    <t>20-Mar-2014</t>
  </si>
  <si>
    <t>E-107, SIEMENS BACK SIDE, MIDC WALUJ, AURANGABAD, Aurangabad, Maharashtra, 431136</t>
  </si>
  <si>
    <t>N.S. ENGINEERING AND FABRICATION</t>
  </si>
  <si>
    <t>AADFH8329N</t>
  </si>
  <si>
    <t>HITECH ELECTRODES</t>
  </si>
  <si>
    <t>7774001744</t>
  </si>
  <si>
    <t>maulimetal@gmail.com</t>
  </si>
  <si>
    <t>01-Feb-2003</t>
  </si>
  <si>
    <t>K 31, MIDC, WALUJ, Aurangabad, Maharashtra, 431136</t>
  </si>
  <si>
    <t>HI TECH ELECTRODES</t>
  </si>
  <si>
    <t>AAACN2856L</t>
  </si>
  <si>
    <t>U25199HR1992PTC031524</t>
  </si>
  <si>
    <t>NU CORK PRODUCTS PRIVATE LIMITED</t>
  </si>
  <si>
    <t>AAACN2856L|AAACN0453B</t>
  </si>
  <si>
    <t>9810033586</t>
  </si>
  <si>
    <t>nucork@nde.vsnl.net.in</t>
  </si>
  <si>
    <t>nucork.in</t>
  </si>
  <si>
    <t>02-Jan-1992</t>
  </si>
  <si>
    <t>B-132 ANAND VIHAR Y NEW DELHI HR 133001 IN</t>
  </si>
  <si>
    <t>Manufacture of rubber products</t>
  </si>
  <si>
    <t>Manufacture of other rubber products</t>
  </si>
  <si>
    <t>Manufacture of other rubber products n.e.c. (manufacture of rubber surgical andmedical equipment is cla ssified in class 3311 while that of uncovered cellular rubber mattresses is classified in class 3610)</t>
  </si>
  <si>
    <t>133001</t>
  </si>
  <si>
    <t>01-May-2009</t>
  </si>
  <si>
    <t>AAEFP2239E</t>
  </si>
  <si>
    <t>PATEL TIMBER MART</t>
  </si>
  <si>
    <t>9579641118</t>
  </si>
  <si>
    <t>khairnar@bsnl.in</t>
  </si>
  <si>
    <t>bsnl.in</t>
  </si>
  <si>
    <t>01-Apr-1996</t>
  </si>
  <si>
    <t>PLOT NO.27, MIDC, CHIKALTHANA, AURANGABAD, Aurangabad, Maharashtra, 431001</t>
  </si>
  <si>
    <t>ABIFA8829Q</t>
  </si>
  <si>
    <t>AAJ-8052</t>
  </si>
  <si>
    <t>ALLEN JORGIO LIFESTYLE LLP</t>
  </si>
  <si>
    <t>9769179408</t>
  </si>
  <si>
    <t>vsmsanjay@gmail.com</t>
  </si>
  <si>
    <t>27-Jun-2017</t>
  </si>
  <si>
    <t>B 158 SANJAY BLDG. NO.5, SIR M.V. ROAD, ANDHERI (E), MUMBAI Mumbai City MH 400059 IN</t>
  </si>
  <si>
    <t>17</t>
  </si>
  <si>
    <t>AACCJ2083R</t>
  </si>
  <si>
    <t>U17119RJ2009PTC029576</t>
  </si>
  <si>
    <t>JAINAM FAB PRIVATE LIMITED</t>
  </si>
  <si>
    <t>9414150955</t>
  </si>
  <si>
    <t>info@jainamfab.com</t>
  </si>
  <si>
    <t>12-Aug-2009</t>
  </si>
  <si>
    <t>F - 51-52 RIICO INDUSTRIAL AREA, 1st-2nd PHASE BILIA BHILWARA RJ 311001 IN</t>
  </si>
  <si>
    <t>Preparation, spinning and weaving of jute, mesta and other natural fibers including blended natural fibers n.e.c.</t>
  </si>
  <si>
    <t>AAHCG3003B</t>
  </si>
  <si>
    <t>U74999GJ2018PTC102108</t>
  </si>
  <si>
    <t>GANDHI SOLAR AND ENGINEERING PRIVATE LIMITED</t>
  </si>
  <si>
    <t>9998989120</t>
  </si>
  <si>
    <t>rajeshgandhi.2008@rediffmail.com</t>
  </si>
  <si>
    <t>01-May-2018</t>
  </si>
  <si>
    <t>TF-44, S 9 SQUARE OPP LOTUS AURA, VEMALI VADODARA Vadodara GJ 390024 IN</t>
  </si>
  <si>
    <t>390024</t>
  </si>
  <si>
    <t>AABCD1412B</t>
  </si>
  <si>
    <t>U99999MH1997PTC111046</t>
  </si>
  <si>
    <t>DONUM DIEU ENGINEERS PRIVATE LIMITED</t>
  </si>
  <si>
    <t>9850832121</t>
  </si>
  <si>
    <t>donumdieu@rediffmail.com</t>
  </si>
  <si>
    <t>03-Oct-1997</t>
  </si>
  <si>
    <t>K 1 , MIDC , SATPUR TRIMBAK ROAD NASHIK MH 422007 IN</t>
  </si>
  <si>
    <t>DONUM DIEU ENGINEERS PVT LTD</t>
  </si>
  <si>
    <t>AACCR0305G</t>
  </si>
  <si>
    <t>L60221DL2001PLC112167</t>
  </si>
  <si>
    <t>RITCO LOGISTICS LIMITED</t>
  </si>
  <si>
    <t>9958996878</t>
  </si>
  <si>
    <t>mschadha@ritcologistics.com</t>
  </si>
  <si>
    <t>23-Aug-2001</t>
  </si>
  <si>
    <t>508,5th Floor, Jyoti Shikhar Tower,District Centre Janakpuri NEW DELHI West Delhi DL 110058 IN</t>
  </si>
  <si>
    <t>Other non-scheduled passenger land tra nsport [Includes passenger land transport such as taxi operation, rental of private cars with operator and other occasional coach services, man or animal drawn vehicles]</t>
  </si>
  <si>
    <t>Other non-scheduled passenger land transport by motor vehicles</t>
  </si>
  <si>
    <t>110058</t>
  </si>
  <si>
    <t>AUVPP7091H</t>
  </si>
  <si>
    <t>BHARAT CHEMICALS CO</t>
  </si>
  <si>
    <t>29-Nov-1989</t>
  </si>
  <si>
    <t>PLOT NO 88-89-90 SHREERAM ESTATE,NEAR BATLIBOI FATEHNAGAR BHEDWAD PA,SURAT</t>
  </si>
  <si>
    <t>iec</t>
  </si>
  <si>
    <t>AAAFP8589K</t>
  </si>
  <si>
    <t>PRECISE ELECTRICALS</t>
  </si>
  <si>
    <t>7069039226</t>
  </si>
  <si>
    <t>mv.accounts@preciseelectricals.com</t>
  </si>
  <si>
    <t>preciseelectricals.com</t>
  </si>
  <si>
    <t>01-Sep-1970</t>
  </si>
  <si>
    <t>452 459, 0, gidc estate, makarpura, near vadsar bridge, Vadodara, Gujarat, 390010</t>
  </si>
  <si>
    <t>390010</t>
  </si>
  <si>
    <t>BEWPB5390B</t>
  </si>
  <si>
    <t>PADMAVATI ANKUSH MALU</t>
  </si>
  <si>
    <t>9422419554</t>
  </si>
  <si>
    <t>sampatkumarmalu@gmail.com</t>
  </si>
  <si>
    <t>11/218, NEAR MOHAN MARKET, STATION ROAD, ICHALKARANJI, Kolhapur, Maharashtra, 416115</t>
  </si>
  <si>
    <t>LATA TEXCOM</t>
  </si>
  <si>
    <t>416115</t>
  </si>
  <si>
    <t>ACPPC0147B</t>
  </si>
  <si>
    <t>CHANDA CHANDGOTHIA</t>
  </si>
  <si>
    <t>9854052522</t>
  </si>
  <si>
    <t>bajoriapradeep.pb@gmail.com</t>
  </si>
  <si>
    <t>00, , Mayur Garden, GS Road, Guwahati, Kamrup Metropolitan, Assam, 781005</t>
  </si>
  <si>
    <t>Express Logistics</t>
  </si>
  <si>
    <t>AEUPJ5057N</t>
  </si>
  <si>
    <t>RAHUL DADASAHEB JADHAV</t>
  </si>
  <si>
    <t>9011455718</t>
  </si>
  <si>
    <t>shreesaipackers.2008@rediffmail.com</t>
  </si>
  <si>
    <t>Plot No.4, Ground Floor, Matru Pitru Chaya, Shree Krishna Nagar,Amabad Link Road, Ambad, Nashik, Maharashtra, 422010</t>
  </si>
  <si>
    <t>SHRI SAI PACKERS AND CONTRACTORS</t>
  </si>
  <si>
    <t>COBPS4680D</t>
  </si>
  <si>
    <t>RATNA SUDHAKAR SHINDE</t>
  </si>
  <si>
    <t>9225210766</t>
  </si>
  <si>
    <t>prathameshent2010@rediffmail.com</t>
  </si>
  <si>
    <t>25-Apr-2010</t>
  </si>
  <si>
    <t>F-35, MIDC, AMBAD, NASHIK, Nashik, Maharashtra, 422010</t>
  </si>
  <si>
    <t>PRATHMESH ENTERPRISES</t>
  </si>
  <si>
    <t>01-May-2016</t>
  </si>
  <si>
    <t>AAHCT4387K</t>
  </si>
  <si>
    <t>U31908MH2019PTC328459</t>
  </si>
  <si>
    <t>TECHNIPORT ELECTRONICS PRIVATE LIMITED</t>
  </si>
  <si>
    <t>9970040281</t>
  </si>
  <si>
    <t>santosh@techniportsystem.com</t>
  </si>
  <si>
    <t>25-Jul-2019</t>
  </si>
  <si>
    <t>M-46, MIDC-MIDC, AMBAD NASHIK Nashik MH 422010 IN</t>
  </si>
  <si>
    <t>Carbon or graphite electrodes, carbon brush, lamp carbons, battery carbon with or without metals used for electronic purpose. Repair and maintenance of other electrical equipment n.e.c.</t>
  </si>
  <si>
    <t>ALOPA0753B</t>
  </si>
  <si>
    <t>MAHADEV HARIBHAI AHIR</t>
  </si>
  <si>
    <t>8767451018</t>
  </si>
  <si>
    <t>patelnavin91@gmail.com</t>
  </si>
  <si>
    <t>ROOM NO 3, JIJINA MANSION, MODI STREET, MUMBAI, Mumbai City, Maharashtra, 400001</t>
  </si>
  <si>
    <t>MAXIM OFFICE SOLUTION</t>
  </si>
  <si>
    <t>03-Feb-2013</t>
  </si>
  <si>
    <t>AIRPD1619B</t>
  </si>
  <si>
    <t>MAHADEV DAS</t>
  </si>
  <si>
    <t>9937879166</t>
  </si>
  <si>
    <t>ashe6412@rediffmail.com</t>
  </si>
  <si>
    <t>229/91, 165, NUAGAN, DHENUKHUJIA, BASTA, Balasore, Odisha, 756028</t>
  </si>
  <si>
    <t>M/S PARAMESWARI ROADWAYS</t>
  </si>
  <si>
    <t>Balasore</t>
  </si>
  <si>
    <t>756028</t>
  </si>
  <si>
    <t>AOGPB1521H</t>
  </si>
  <si>
    <t>SANJOY BARMAN</t>
  </si>
  <si>
    <t>9382620838</t>
  </si>
  <si>
    <t>abmsandco@gmail.com</t>
  </si>
  <si>
    <t>NEW COLONY, WORD NO. 47, P.O. PRADHAN NAGAR, SILIGURI, Darjeeling, West Bengal, 734003</t>
  </si>
  <si>
    <t>SWIFT CARGO LOGISTIC</t>
  </si>
  <si>
    <t>CTIPS6312J</t>
  </si>
  <si>
    <t>SUNNY SINGH</t>
  </si>
  <si>
    <t>8436161865</t>
  </si>
  <si>
    <t>sunnytravel71@gmail.com</t>
  </si>
  <si>
    <t>LAKSHMIPURMATH, 16 G T ROAD, BURDWAN, Bardhaman, West Bengal, 713101</t>
  </si>
  <si>
    <t>SUNNY TRAVELS</t>
  </si>
  <si>
    <t>Bardhaman</t>
  </si>
  <si>
    <t>713101</t>
  </si>
  <si>
    <t>ADKFS2387P</t>
  </si>
  <si>
    <t>AAJ-7669</t>
  </si>
  <si>
    <t>SANKESHWAR TEXTILES LLP</t>
  </si>
  <si>
    <t>9967714741</t>
  </si>
  <si>
    <t>sankeshwartextilesllp@gmail.com</t>
  </si>
  <si>
    <t>21-Jun-2017</t>
  </si>
  <si>
    <t>1115/9B, 10B,Gala 9,10, 1st Floor, Shree Arihant Compound, Raymond Office, Kalher, Bhiwan di Thane Thane MH 421302 IN</t>
  </si>
  <si>
    <t>51</t>
  </si>
  <si>
    <t>AACFG1579L</t>
  </si>
  <si>
    <t>GRAPHIC PRINTS</t>
  </si>
  <si>
    <t>9822050860</t>
  </si>
  <si>
    <t>graphicprints@rediffmail.com</t>
  </si>
  <si>
    <t>01-Apr-1979</t>
  </si>
  <si>
    <t>Plot No.-62, , MIDC, Chikalthana, Aurangabad, Aurangabad, Maharashtra, 431001</t>
  </si>
  <si>
    <t>ADXPB6181D</t>
  </si>
  <si>
    <t>SANTOKCHAND CHAMPALAL BOTHRA</t>
  </si>
  <si>
    <t>9004702088</t>
  </si>
  <si>
    <t>premsukhsilkmills@yahoo.com</t>
  </si>
  <si>
    <t>HOUSE NO.1611, B/H SUTAR BUNGLOW, NEAR THAKKAR SETH BUILDING, SONIBAI COMPOUND,NARPOLI, BHIWANDI, Thane, Maharashtra, 421302</t>
  </si>
  <si>
    <t>PREMSUKH SILK MILLS</t>
  </si>
  <si>
    <t>AAPPW7988Q</t>
  </si>
  <si>
    <t>0007043969</t>
  </si>
  <si>
    <t>PARMESHWAR HARIRAM WAGHMODE</t>
  </si>
  <si>
    <t>9822261027</t>
  </si>
  <si>
    <t>omkartransport99@gmail.com</t>
  </si>
  <si>
    <t>83, LAYAN NAGAR ,WALUJ ,AURANGABAD ,Maharashtra ,431133 ,India</t>
  </si>
  <si>
    <t>M/S OMKAR TRANSPORT</t>
  </si>
  <si>
    <t>HARIRAM RUSTUM WAGHMODE</t>
  </si>
  <si>
    <t>12-Dec-1974</t>
  </si>
  <si>
    <t>BCOPR5057B</t>
  </si>
  <si>
    <t>VIJAYSINGH GORADHANSINGH RAJPUROHIT</t>
  </si>
  <si>
    <t>9960031962</t>
  </si>
  <si>
    <t>vijayraj5299@gmail.com</t>
  </si>
  <si>
    <t>C/O SURENDRA KATHAT, SHOP NO.63, B WING AMBAR PLAZA, STATION ROAD, AHMEDNAGAR, Ahmednagar, Maharashtra, 414001</t>
  </si>
  <si>
    <t>ASHAPURA TRADERS</t>
  </si>
  <si>
    <t>AAEFG5078J</t>
  </si>
  <si>
    <t>GIRISH CHANDRA GHOSH &amp; G.G.S</t>
  </si>
  <si>
    <t>9830081365</t>
  </si>
  <si>
    <t>gcg.ggs.kol@gmail.com</t>
  </si>
  <si>
    <t>01-Mar-1973</t>
  </si>
  <si>
    <t>40/2, GROUND FLOOR, SONAJHURI APPARTMENT, BARRACKPORE TRUNK ROAD, BLOCK-B, Kolkata, West Bengal, 700002</t>
  </si>
  <si>
    <t>GIRISH CHANDRA GHOSH AND GGS</t>
  </si>
  <si>
    <t>AABCT0534E</t>
  </si>
  <si>
    <t>U24295KA1986PTC060481</t>
  </si>
  <si>
    <t>BPREX PHARMA PACKAGING INDIA PRIVATE LIMITED</t>
  </si>
  <si>
    <t>9686195297</t>
  </si>
  <si>
    <t>cs@nexdigm.com</t>
  </si>
  <si>
    <t>berryglobal.com</t>
  </si>
  <si>
    <t>16-Dec-1986</t>
  </si>
  <si>
    <t>No. 485, 13th Cross, IV Phase, Peenya Industrial Area, Bangalore KA 560058 IN</t>
  </si>
  <si>
    <t>recording and similar recording of other phenomena (e.g. compact disks, diskettes and floppies) Manufacture of gelatin and gelatin derivatives, glues of animal origin, prepared</t>
  </si>
  <si>
    <t>11-Apr-1997</t>
  </si>
  <si>
    <t>BADPN5467Q</t>
  </si>
  <si>
    <t>NANGHA DIPAK KISHORBHAI</t>
  </si>
  <si>
    <t>8238613509</t>
  </si>
  <si>
    <t>dipaknangha813@gmail.com</t>
  </si>
  <si>
    <t>ANANDPAR, NAVAGAM SOC ST-3, GURUKRUPA, NAVAGAM, RAJKOT, Rajkot, Gujarat, 360003</t>
  </si>
  <si>
    <t>D K TRANSPORT SERVICE</t>
  </si>
  <si>
    <t>GKLPS9206M</t>
  </si>
  <si>
    <t>0007950738</t>
  </si>
  <si>
    <t>SHABAAZ KHAN</t>
  </si>
  <si>
    <t>9573272861</t>
  </si>
  <si>
    <t>shabaazkhan723@gmail.com</t>
  </si>
  <si>
    <t>2-3-512/13, BAPU NAGAR ,AMBER PET ,HYDERABAD ,Telangana ,500013 ,India</t>
  </si>
  <si>
    <t>ECOD LOGISTICS</t>
  </si>
  <si>
    <t>500013</t>
  </si>
  <si>
    <t>DILAWAR KHAN</t>
  </si>
  <si>
    <t>27-Dec-1991</t>
  </si>
  <si>
    <t>AABFE1809N</t>
  </si>
  <si>
    <t>EFFICIENT METHODS</t>
  </si>
  <si>
    <t>9822009878</t>
  </si>
  <si>
    <t>milind.pagar@efficientmethods.in</t>
  </si>
  <si>
    <t>efficientmethods.in</t>
  </si>
  <si>
    <t>15-May-2000</t>
  </si>
  <si>
    <t>14, UDAY NAGAR LANE NO 2, RAJNIGANDHA, GANGAPUR ROAD, NASHIK, Nashik, Maharashtra, 422013</t>
  </si>
  <si>
    <t>422013</t>
  </si>
  <si>
    <t>AACCB0928M</t>
  </si>
  <si>
    <t>U24230MH2003PTC138981</t>
  </si>
  <si>
    <t>BIOLAB DIAGNOSTICS (INDIA ) PRIVATE LIMITED</t>
  </si>
  <si>
    <t>9833462712</t>
  </si>
  <si>
    <t>biolab@vsnl.com</t>
  </si>
  <si>
    <t>03-Feb-2003</t>
  </si>
  <si>
    <t>201, laxmi villa, opposite kala hanuman temple m. g. road, kandivali west mumbai Mumbai City MH 400067 IN</t>
  </si>
  <si>
    <t>BIOLAB DIAGNOSTICS INDIA PVT LTD</t>
  </si>
  <si>
    <t>Manufacture of pharmaceuticals, medicin al chemicals and botanical products</t>
  </si>
  <si>
    <t>BECPM3268R</t>
  </si>
  <si>
    <t>CHANDRASEKARAN MEENAKSHI</t>
  </si>
  <si>
    <t>9443821929</t>
  </si>
  <si>
    <t>623cmeena@gmail.com</t>
  </si>
  <si>
    <t>128/8/1, Arulanandar illam, Bharathipalayam 1st street, Appachi Nagar, Moolapalayam, Erode, Tamil Nadu, 638002</t>
  </si>
  <si>
    <t>PUNITHA ARULANATHAR TRANSPORT</t>
  </si>
  <si>
    <t>Erode</t>
  </si>
  <si>
    <t>638002</t>
  </si>
  <si>
    <t>AAECG9285E</t>
  </si>
  <si>
    <t>U74999MH2012PTC235287</t>
  </si>
  <si>
    <t>GIFTS PLANET PRIVATE LIMITED</t>
  </si>
  <si>
    <t>9322288291</t>
  </si>
  <si>
    <t>giftsplanetsales@gmail.com</t>
  </si>
  <si>
    <t>04-Sep-2012</t>
  </si>
  <si>
    <t>A-214, SAGAR TECH PLAZA ANDHERI KURLA ROAD, SAKINAKA MUMBAI Mumbai City MH 400072 IN</t>
  </si>
  <si>
    <t>CQIPM0134P</t>
  </si>
  <si>
    <t>MANJUNATH MADHUSUDAN</t>
  </si>
  <si>
    <t>8618046630</t>
  </si>
  <si>
    <t>gst.jagan@gmail.com</t>
  </si>
  <si>
    <t>No.6, Sathnur Bagalur, Bangalore North, Bengaluru (Bangalore) Urban, Karnataka, 562149</t>
  </si>
  <si>
    <t>S M TRANSPORT</t>
  </si>
  <si>
    <t>AJZPB7027J</t>
  </si>
  <si>
    <t>NEELAM PRADPPE BAGDIYA</t>
  </si>
  <si>
    <t>9422290046</t>
  </si>
  <si>
    <t>laxmipatibalajiprintorium@gmail.com</t>
  </si>
  <si>
    <t>PLOT F20/6, MIDC AREA, CHIKALTHANA, AURANGABAD, Aurangabad, Maharashtra, 431210</t>
  </si>
  <si>
    <t>LAXMIPATI BALAJI PRINTORIUM</t>
  </si>
  <si>
    <t>431210</t>
  </si>
  <si>
    <t>ABLFM5794R</t>
  </si>
  <si>
    <t>MERIT GLOBAL LOGISTIC</t>
  </si>
  <si>
    <t>7339479777</t>
  </si>
  <si>
    <t>ravi@meritgloballogistic.com</t>
  </si>
  <si>
    <t>meritgloballogistic.com</t>
  </si>
  <si>
    <t>16-May-2019</t>
  </si>
  <si>
    <t>77/1, EAST MADHU CHURCH STREET,ROYAPURAM, CHENNAI, Chennai, Tamil Nadu, 600013</t>
  </si>
  <si>
    <t>AIJPT9317L</t>
  </si>
  <si>
    <t>DINESH SHRIKANT TALEKAR</t>
  </si>
  <si>
    <t>9545354665</t>
  </si>
  <si>
    <t>vatdealersarun@rediffmail.com</t>
  </si>
  <si>
    <t>384, PONDA, BORIM, PONDA, PONDA, South Goa, Goa, 403401</t>
  </si>
  <si>
    <t>SOHAM ENTERPRISE</t>
  </si>
  <si>
    <t>BQNPG2957G</t>
  </si>
  <si>
    <t>Satish Vasudev Gaude</t>
  </si>
  <si>
    <t>8308688398</t>
  </si>
  <si>
    <t>H no. 206, Gothan Veling, Priol, Mardol, North Goa, Goa, 403404</t>
  </si>
  <si>
    <t>M/S SAI MOTOR WINDING</t>
  </si>
  <si>
    <t>Priol</t>
  </si>
  <si>
    <t>403404</t>
  </si>
  <si>
    <t>BDLPG2120E</t>
  </si>
  <si>
    <t>CHENNAIAH GADDA</t>
  </si>
  <si>
    <t>7036543041</t>
  </si>
  <si>
    <t>kumarlogistics9@gmail.com</t>
  </si>
  <si>
    <t>4/3, YERRAGONDAPALEM, MAIN ROAD, GURIJEPALLI, Prakasam, Andhra Pradesh, 523327</t>
  </si>
  <si>
    <t>KUMAR LOGISTICS</t>
  </si>
  <si>
    <t>523327</t>
  </si>
  <si>
    <t>ABJFM3577A</t>
  </si>
  <si>
    <t>MSN ENTERPRISES</t>
  </si>
  <si>
    <t>9000097994</t>
  </si>
  <si>
    <t>nomula.sky@gmail.com</t>
  </si>
  <si>
    <t>08-Aug-2018</t>
  </si>
  <si>
    <t>H.NO.8-2-83, NEAR HANUMAN TEMPLE,MAILARDEVPALLY,RAJENDRANAGAR, RANGAREDDY, Ranga Reddy, Telangana, 500005</t>
  </si>
  <si>
    <t>500005</t>
  </si>
  <si>
    <t>AAOFB6541K</t>
  </si>
  <si>
    <t>B.N.P. ENGINEERING</t>
  </si>
  <si>
    <t>9434300176</t>
  </si>
  <si>
    <t>navendu.bera@gmail.com</t>
  </si>
  <si>
    <t>26-Jul-2014</t>
  </si>
  <si>
    <t>DIGHASIPUR, CHAKDWIPA, DIGHASIPUR, Purba Medinipur, West Bengal, 721657</t>
  </si>
  <si>
    <t>721657</t>
  </si>
  <si>
    <t>FUVPS1603D</t>
  </si>
  <si>
    <t>METLA SHANTHAMMA</t>
  </si>
  <si>
    <t>9505714670</t>
  </si>
  <si>
    <t>hsureshca@gmail.com</t>
  </si>
  <si>
    <t>349/1, BJR NAGARA, OPP NITHYA NANDHA HIGH SCHOOL, ANEKAL, JIGANI, Bengaluru (Bangalore) Urban, Karnataka, 560105</t>
  </si>
  <si>
    <t>S L V TRASPORT</t>
  </si>
  <si>
    <t>AAAFR8844F</t>
  </si>
  <si>
    <t>RELIANCE PACKAGING INDUSTRIES</t>
  </si>
  <si>
    <t>9886749574</t>
  </si>
  <si>
    <t>reliancepackaging@yahoo.co.in</t>
  </si>
  <si>
    <t>28-Mar-1995</t>
  </si>
  <si>
    <t>6/1A, VIGNESHWAR NAGAR3025/3026, MAGADI ROAD, SRIGANDHA KAVALU, Bengaluru (Bangalore) Urban, Karnataka, 560091</t>
  </si>
  <si>
    <t>AMOPB4350N</t>
  </si>
  <si>
    <t>SHAILENDRA RAIBHADUR BACHKE</t>
  </si>
  <si>
    <t>7020574753</t>
  </si>
  <si>
    <t>gstabad2017@gmail.com</t>
  </si>
  <si>
    <t>Bunglow No.66, Near, Cantonment Board, Chavani, Aurangabad, Aurangabad, Maharashtra, 431001</t>
  </si>
  <si>
    <t>OM UDAY ROAD LINES</t>
  </si>
  <si>
    <t>ATOPB9683P</t>
  </si>
  <si>
    <t>LALIT KUMAR BATRA</t>
  </si>
  <si>
    <t>7838351217</t>
  </si>
  <si>
    <t>sanjeetsingh787@gmail.com</t>
  </si>
  <si>
    <t>SHOP NO.A-153, HUDA MARKET, NEAR SATYA PALACE CINEMA, SECTOR-7A, Faridabad, Haryana, 121006</t>
  </si>
  <si>
    <t>M/S SUNNY CARRIERS</t>
  </si>
  <si>
    <t>121006</t>
  </si>
  <si>
    <t>AZXPN7452K</t>
  </si>
  <si>
    <t>0008367424</t>
  </si>
  <si>
    <t>SATHANUR GOPALA GOWDA NIRANJAN GOWDA</t>
  </si>
  <si>
    <t>7676299989</t>
  </si>
  <si>
    <t>niranjangowdasg@gmail.com</t>
  </si>
  <si>
    <t>Satyhanur Village Bagalur Post Jala Hobli ,Bangalore North, Near Country Club ,Bengaluru ,Karnataka ,562149 ,India</t>
  </si>
  <si>
    <t>DMG GROUPS</t>
  </si>
  <si>
    <t>562149</t>
  </si>
  <si>
    <t>SATHANUR HEMANNA GOPALA GOWDA</t>
  </si>
  <si>
    <t>11-Apr-1996</t>
  </si>
  <si>
    <t>BHHPS9246K</t>
  </si>
  <si>
    <t>DEBASISH SARKAR</t>
  </si>
  <si>
    <t>9830151047</t>
  </si>
  <si>
    <t>info.matrienterprise@gmail.com</t>
  </si>
  <si>
    <t>117, BORAL MAIN ROAD, ATABAGAN, Kolkata, West Bengal, 700084</t>
  </si>
  <si>
    <t>MATRI ENTERPRISE</t>
  </si>
  <si>
    <t>700084</t>
  </si>
  <si>
    <t>AADCA3292Q</t>
  </si>
  <si>
    <t>L74110MH2001PLC133050</t>
  </si>
  <si>
    <t>SECUR CREDENTIALS LIMITED</t>
  </si>
  <si>
    <t>9870132012</t>
  </si>
  <si>
    <t>complianceofficer@secur.co.in</t>
  </si>
  <si>
    <t>14-Aug-2001</t>
  </si>
  <si>
    <t>Prism Tower, A Wing, 8th Floor, Unit No 5, Off Link Road, Mindspace, Malad (West), MUMBAI Mumbai City MH 400064 IN</t>
  </si>
  <si>
    <t>AXIS RESOURCES PRIVATE LIMITED</t>
  </si>
  <si>
    <t>Legal activities.[Legal services such as those rendered by advocates, barristers, solicitors, pleaders, mukhtiars, etc. (Law court activities are classified in class 7523).]</t>
  </si>
  <si>
    <t>400064</t>
  </si>
  <si>
    <t>ABZPA2688J</t>
  </si>
  <si>
    <t>GANPATHI JANARDHAN ACHARYA</t>
  </si>
  <si>
    <t>9377510172</t>
  </si>
  <si>
    <t>taxdoctorsmail3@gmail.com</t>
  </si>
  <si>
    <t>PLOT NO. 5019,, B/H MEGHMANI ORGANICS,, GIDC,, ANKLESHWAR, Bharuch, Gujarat, 393002</t>
  </si>
  <si>
    <t>TRISHUL CONTAINERS</t>
  </si>
  <si>
    <t>AAECH4671D</t>
  </si>
  <si>
    <t>U74999DL2018FTC330765</t>
  </si>
  <si>
    <t>HELLO VERIFY INDIA PRIVATE LIMITED</t>
  </si>
  <si>
    <t>7838993874</t>
  </si>
  <si>
    <t>rocfilings@helloverify.com</t>
  </si>
  <si>
    <t>helloverify.com</t>
  </si>
  <si>
    <t>13-Mar-2018</t>
  </si>
  <si>
    <t>UG-7, Suneja Tower-1 District Centre, Janak Puri New Delhi South West Delhi DL 110058 IN</t>
  </si>
  <si>
    <t>CKAPA5532K</t>
  </si>
  <si>
    <t>ANJALI</t>
  </si>
  <si>
    <t>9410443434</t>
  </si>
  <si>
    <t>adv.manojjoshi92@gmail.com</t>
  </si>
  <si>
    <t>219/3, Madhav Puram Sector - 2, Meerut City, Meerut, Uttar Pradesh, 250002</t>
  </si>
  <si>
    <t>RANA LOGISTICS SERVICES</t>
  </si>
  <si>
    <t>AAGCK6394Q</t>
  </si>
  <si>
    <t>U29308PN2016PTC164710</t>
  </si>
  <si>
    <t>KIAAN ENGINEERING PRIVATE LIMITED</t>
  </si>
  <si>
    <t>kiaanengg@gmail.com</t>
  </si>
  <si>
    <t>C/O SOU KAVITA KIRAN KATHADE PL NO 13/2, 14/1A AHMEDNAGAR Ahmednagar MH 414003 IN</t>
  </si>
  <si>
    <t>Manufacture of other electric domestic appliances n.e.c. : dishwashers, household type laundry equipment, electric razors including parts and accessories for electrical domestic appliances</t>
  </si>
  <si>
    <t>AAACM9723H</t>
  </si>
  <si>
    <t>U28100MH1997PLC111040</t>
  </si>
  <si>
    <t>MECH-WELL INDUSTRIES LIMITED</t>
  </si>
  <si>
    <t>9223393613</t>
  </si>
  <si>
    <t>minal@mechwell.org</t>
  </si>
  <si>
    <t>mechwell.org</t>
  </si>
  <si>
    <t>7-A OLD ANJIRWADITHAKKAR INDL ESTATE MAZGAON MUMBAI MH 400010 IN</t>
  </si>
  <si>
    <t>MECH-WELL INDUSTRIES LTD</t>
  </si>
  <si>
    <t>400010</t>
  </si>
  <si>
    <t>AAACN2836N</t>
  </si>
  <si>
    <t>U60222TN1989PTC017433</t>
  </si>
  <si>
    <t>NAVEEN TRANSPORTS PRIVATE LIMITED</t>
  </si>
  <si>
    <t>naveentransports@gmail.com</t>
  </si>
  <si>
    <t>22-May-1989</t>
  </si>
  <si>
    <t>174,SIVAKAMI COMPLEX,I FLOOR,THAMBU CHETTY STREET, MADRAS-1 MADRAS-1 TN 600001 IN</t>
  </si>
  <si>
    <t>Other non-scheduled passenger land transport, other than by motor vehicles (i.e.by bullock carts, tongas and cycle rickshaws etc.)</t>
  </si>
  <si>
    <t>Madras</t>
  </si>
  <si>
    <t>DQFPS7534K</t>
  </si>
  <si>
    <t>JAYALAKSHMI SURIYABABU</t>
  </si>
  <si>
    <t>9840771111</t>
  </si>
  <si>
    <t>jayasuriyaenterprises15@gmail.com</t>
  </si>
  <si>
    <t>NEW NO.11, OLD NO.1/7, EVR STREET,GKM COLONY, JAWAHAR NAGAR, Chennai, Tamil Nadu, 600082</t>
  </si>
  <si>
    <t>JAYA SURIYA ENTERPRISES</t>
  </si>
  <si>
    <t>600082</t>
  </si>
  <si>
    <t>AALFM0606P</t>
  </si>
  <si>
    <t>MAJESTIC POLYMERS</t>
  </si>
  <si>
    <t>9886178534</t>
  </si>
  <si>
    <t>majestic_polymers@yahoo.com</t>
  </si>
  <si>
    <t>majesticpolymers.com</t>
  </si>
  <si>
    <t>23-Nov-2007</t>
  </si>
  <si>
    <t>PLOT NO 39A, 5TH MAIN ROAD, BOMMASANDRA INDUSTRIAL AREA, ANEKAL TQ, BANGALORE, Bengaluru (Bangalore) Rural, Karnataka, 560099</t>
  </si>
  <si>
    <t>AABCE3742R</t>
  </si>
  <si>
    <t>U70102WB2004PTC097851</t>
  </si>
  <si>
    <t>E F C LOGISTICS INDIA PRIVATE LIMITED</t>
  </si>
  <si>
    <t>9051185390</t>
  </si>
  <si>
    <t>ishamodi@efclogistics.com</t>
  </si>
  <si>
    <t>efclogistics.com</t>
  </si>
  <si>
    <t>13-Feb-2004</t>
  </si>
  <si>
    <t>Adventz Infinity @ 5,11th Floor, Room No. 1110, BN Block, Sector V, Salt Lake Electronics Complex Kolkata Parganas North WB 700091 IN</t>
  </si>
  <si>
    <t>EFC LOGISTICS INDIA PRIVATE LIMITED</t>
  </si>
  <si>
    <t>Purchase, sale letting of leased non-residential buildings</t>
  </si>
  <si>
    <t>700091</t>
  </si>
  <si>
    <t>ADXFS1507Q</t>
  </si>
  <si>
    <t>SIRI TRANSPORT</t>
  </si>
  <si>
    <t>9985703999</t>
  </si>
  <si>
    <t>21-Mar-2019</t>
  </si>
  <si>
    <t>CRR COMPLEX, 2 ND FLOOR, ABOVE SLV BAKERY, BAGALUR POST, BAGALUR NORTH, Bengaluru (Bangalore) Urban, Karnataka, 562149</t>
  </si>
  <si>
    <t>AAACB2820Q</t>
  </si>
  <si>
    <t>U63013DL1996PTC075555</t>
  </si>
  <si>
    <t>BAKSHI ASSOCIATES PRIVATE LIMITED</t>
  </si>
  <si>
    <t>9310001608</t>
  </si>
  <si>
    <t>bakshi@bakshiassociates.co.in</t>
  </si>
  <si>
    <t>18-Jan-1996</t>
  </si>
  <si>
    <t>1/3, KHIRKI VILLAGE, MALVIYA NAGAR DELHI DL 110017 IN</t>
  </si>
  <si>
    <t>BAKSHI ASSOCIATES PVT. LTD.</t>
  </si>
  <si>
    <t>Cargo handling, incidental to air transport</t>
  </si>
  <si>
    <t>BAEPS9063C</t>
  </si>
  <si>
    <t>DATTATRAY GANGAJI SHITOLE</t>
  </si>
  <si>
    <t>9373053999</t>
  </si>
  <si>
    <t>dattatray_shitole@yahoo.com</t>
  </si>
  <si>
    <t>S.NO.15/1, NEAR AASVI TRADING CO., GUJARWADI ROAD, KATRAJ, PUNE, Pune, Maharashtra, 411046</t>
  </si>
  <si>
    <t>THERMODYNE INDUSTRIES</t>
  </si>
  <si>
    <t>411046</t>
  </si>
  <si>
    <t>AABCU9808J</t>
  </si>
  <si>
    <t>U74999MH2016PTC285086</t>
  </si>
  <si>
    <t>UTS EXPRESS CARGO PRIVATE LIMITED</t>
  </si>
  <si>
    <t>9022277600</t>
  </si>
  <si>
    <t>shaileshrshettigar@gmail.com</t>
  </si>
  <si>
    <t>23-Aug-2016</t>
  </si>
  <si>
    <t>21, GROUND FLOOR, SARDAR PRATAP SINGH INDUSTRAIL ESTATE NO.2, LBS MARG, BHANDUP MUMBAI Mumbai City MH 400078 IN</t>
  </si>
  <si>
    <t>400078</t>
  </si>
  <si>
    <t>ARQPG1878D</t>
  </si>
  <si>
    <t>Rupesh Ratilal Gilada</t>
  </si>
  <si>
    <t>9529114956</t>
  </si>
  <si>
    <t>hariom_logisticspune@rediffmail.com</t>
  </si>
  <si>
    <t>GAT NO. 1325, , BEHIND CRISTAL HONDA SHOW ROOM, PUNE NAGAR ROAD, Wagholi, Pune, Maharashtra, 412207</t>
  </si>
  <si>
    <t>Hariom Logistics And Transport</t>
  </si>
  <si>
    <t>ABBFS3981L</t>
  </si>
  <si>
    <t>SWAMI ENTERPRISES</t>
  </si>
  <si>
    <t>9822361963</t>
  </si>
  <si>
    <t>swamienter04@gmail.com</t>
  </si>
  <si>
    <t>21-Jun-2004</t>
  </si>
  <si>
    <t>PLOT NO. A17 GALA NO. G1/G2, PRERNA SANKUL, UDYOG SWAMINI, MIDC, AMBAD, Nashik, Maharashtra, 422010</t>
  </si>
  <si>
    <t>AABCI3631H</t>
  </si>
  <si>
    <t>U63090MH2005PTC152924</t>
  </si>
  <si>
    <t>INDEX LOGISTICS PRIVATE LIMITED</t>
  </si>
  <si>
    <t>9664466744</t>
  </si>
  <si>
    <t>siyer@indexlogistics.com</t>
  </si>
  <si>
    <t>29-Apr-2005</t>
  </si>
  <si>
    <t>OFFICE NO. 105 ASCOT CENTRE PREMISES CSL SAHAR ANDHERI EAST MUMBAI Mumbai City MH 400099 IN</t>
  </si>
  <si>
    <t>400099</t>
  </si>
  <si>
    <t>ACRPD9122B</t>
  </si>
  <si>
    <t>0001589265</t>
  </si>
  <si>
    <t>SHAMBHU NATH DAS</t>
  </si>
  <si>
    <t>9233366081</t>
  </si>
  <si>
    <t>VILL.- RAMPUR (KESHABPUR), P.O.- CHAITANYAPUR ,P.S.- SUTAHATA, DIST.- PURBA MEDINIPUR ,HALDIA ,West Bengal ,721645 ,India</t>
  </si>
  <si>
    <t>M S CONSTRUCTION</t>
  </si>
  <si>
    <t>Haldia</t>
  </si>
  <si>
    <t>721645</t>
  </si>
  <si>
    <t>NIRANJAN DAS</t>
  </si>
  <si>
    <t>26-Jan-1941</t>
  </si>
  <si>
    <t>AAVFB9801B</t>
  </si>
  <si>
    <t>BRIGHT STEEL MAC FABRIC</t>
  </si>
  <si>
    <t>9909910165</t>
  </si>
  <si>
    <t>jayeshagrawalandco.gst@gmail.com</t>
  </si>
  <si>
    <t>01-Feb-2020</t>
  </si>
  <si>
    <t>PLOT NO. 1101, OPP. KARNAV MARBLE, PHASE-4, GIDC,, V U NAGAR, ANAND, Anand, Gujarat, 388121</t>
  </si>
  <si>
    <t>Anand</t>
  </si>
  <si>
    <t>388121</t>
  </si>
  <si>
    <t>AABFF9763A</t>
  </si>
  <si>
    <t>FOUR TECH INDUSTRIES</t>
  </si>
  <si>
    <t>9850773944</t>
  </si>
  <si>
    <t>fourtechind@gmail.com</t>
  </si>
  <si>
    <t>02-Aug-2008</t>
  </si>
  <si>
    <t>GAT NO. 1532, , SHELAR VASTI, SONAWANE VASTI ROAD, TALAWADE, CHIKHALI, Pune, Maharashtra, 410501</t>
  </si>
  <si>
    <t>FOURTECH INDUSTRIES</t>
  </si>
  <si>
    <t>BFLPK9422B</t>
  </si>
  <si>
    <t>MANOO KAPOOR</t>
  </si>
  <si>
    <t>9811826625</t>
  </si>
  <si>
    <t>aruntourandtravel2015@gmail.com</t>
  </si>
  <si>
    <t>1/156, IST FLOOR, SADAR BAZAR, DELHI CANTT., West Delhi, Delhi, 110010</t>
  </si>
  <si>
    <t>ARUN TOUR &amp; TRAVEL</t>
  </si>
  <si>
    <t>AALCS5872J</t>
  </si>
  <si>
    <t>U32109DL2008PTC173809</t>
  </si>
  <si>
    <t>SHH-TECHNOLOGIES PRIVATE LIMITED</t>
  </si>
  <si>
    <t>finance1@haryanawires.com</t>
  </si>
  <si>
    <t>08-Feb-2008</t>
  </si>
  <si>
    <t>B-9, KALINDI COLONY NEW DELHI NEW DELHI DL 110065 IN</t>
  </si>
  <si>
    <t>SHH TECHNOLOGIES PVT LTD</t>
  </si>
  <si>
    <t>110065</t>
  </si>
  <si>
    <t>AADCP3195M</t>
  </si>
  <si>
    <t>U28910PN2004PTC019429</t>
  </si>
  <si>
    <t>PROTON METALCRAFTS PRIVATE LIMITED</t>
  </si>
  <si>
    <t>8625831149</t>
  </si>
  <si>
    <t>proton.metalcrafts@gmail.com</t>
  </si>
  <si>
    <t>SR. NO. 31, PLOT NO.26, 27, 28, 36 TINY INDUSTRIES CO-OP ESTATE LIMITED, KONDHWA BUDRUK PUNE Pune MH 411048 IN</t>
  </si>
  <si>
    <t>PROTON METALCRAFTS PVT LTD</t>
  </si>
  <si>
    <t>Forging, pressing , stamping and roll-forming of metal; powder metallurgy</t>
  </si>
  <si>
    <t>411048</t>
  </si>
  <si>
    <t>ASVPB4182F</t>
  </si>
  <si>
    <t>AMBADAS BANKATRAO BIRADAR</t>
  </si>
  <si>
    <t>9822883950</t>
  </si>
  <si>
    <t>07-Jun-1986</t>
  </si>
  <si>
    <t>OM ENGINEERING</t>
  </si>
  <si>
    <t>AAACK7315D</t>
  </si>
  <si>
    <t>L27104MH1973PLC016350</t>
  </si>
  <si>
    <t>KALYANI STEELS LTD</t>
  </si>
  <si>
    <t>9922446885</t>
  </si>
  <si>
    <t>puranik@kalyanisteels.com</t>
  </si>
  <si>
    <t>kalyanisteels.com</t>
  </si>
  <si>
    <t>28-Feb-1973</t>
  </si>
  <si>
    <t>MUNDHWA,PUNE-411036 PUNE MH 411036 IN</t>
  </si>
  <si>
    <t>KALYANI STEELS LTD.</t>
  </si>
  <si>
    <t>Manufacture of Basic Iron &amp; Steel</t>
  </si>
  <si>
    <t>411036</t>
  </si>
  <si>
    <t>AAACH2865H</t>
  </si>
  <si>
    <t>U26941GJ1984PLC007503</t>
  </si>
  <si>
    <t>HI-LIFE MACHINE TOOLS LTD</t>
  </si>
  <si>
    <t>9427313886</t>
  </si>
  <si>
    <t>roc@krutesh.ca</t>
  </si>
  <si>
    <t>hilifegroup.com</t>
  </si>
  <si>
    <t>19-Dec-1984</t>
  </si>
  <si>
    <t>I.T.I. Road, P.O. Kubernagar Naroda (W) AHMEDABAD GJ 382340 IN</t>
  </si>
  <si>
    <t>HI LIFE MACHINE TOOLS LTD.</t>
  </si>
  <si>
    <t>Manufacture of cement, lime and plaster</t>
  </si>
  <si>
    <t>Manufacture of cement in the form of clinkers</t>
  </si>
  <si>
    <t>382340</t>
  </si>
  <si>
    <t>EGTPS0863J</t>
  </si>
  <si>
    <t>RAJ KUMAR SINGH</t>
  </si>
  <si>
    <t>9910524900</t>
  </si>
  <si>
    <t>kushwahamukesh1519@gmail.com</t>
  </si>
  <si>
    <t>20-Apr-2014</t>
  </si>
  <si>
    <t>PLOT NO . 32, , GALI NO. 6 E, SAROORPUR INDUSTRIAL AREA, FARIDABAD, Faridabad, Haryana, 121004</t>
  </si>
  <si>
    <t>QUALITY FOOTWEAR INDUSTRIES</t>
  </si>
  <si>
    <t>AAECP9826G</t>
  </si>
  <si>
    <t>U25209KA2009PTC049198</t>
  </si>
  <si>
    <t>PETROTECH PRODUCTS INDIA PRIVATE LIMITED</t>
  </si>
  <si>
    <t>9342950666</t>
  </si>
  <si>
    <t>petrotechindia@yahoo.com</t>
  </si>
  <si>
    <t>20-Feb-2009</t>
  </si>
  <si>
    <t>Shed No B, Site Sy. No 49, Kumbalagodu village, Kengeri Hobli, Bangalore South, Bengaluru Bangalore KA 560074 IN</t>
  </si>
  <si>
    <t>PETROTECH PRODUCTS INDIA Pvt LTD</t>
  </si>
  <si>
    <t>560074</t>
  </si>
  <si>
    <t>28-Apr-2009</t>
  </si>
  <si>
    <t>AAEFL3998E</t>
  </si>
  <si>
    <t>LAXMI ENGINEERING WORKS</t>
  </si>
  <si>
    <t>9892890383</t>
  </si>
  <si>
    <t>13-Apr-1990</t>
  </si>
  <si>
    <t>AALFG9573D</t>
  </si>
  <si>
    <t>G SATYANARAYANA MINI TRANSPORT</t>
  </si>
  <si>
    <t>9550466999</t>
  </si>
  <si>
    <t>satya8646@gmail.com</t>
  </si>
  <si>
    <t>19-Mar-2013</t>
  </si>
  <si>
    <t>Plot No.2, Yadireddy Nagar, Petbhasheerabad, Near Back side of Reliance Petrol Bunk, Kompally, Jeedimetla, Medchal - Malkajgiri, Telangana, 500014</t>
  </si>
  <si>
    <t>AACCD5989Q</t>
  </si>
  <si>
    <t>U74999KA2007PTC042734</t>
  </si>
  <si>
    <t>DUSTERS TOTAL SOLUTIONS SERVICES PRIVATE LIMITED</t>
  </si>
  <si>
    <t>9148570511</t>
  </si>
  <si>
    <t>compliance1@sisindia.com</t>
  </si>
  <si>
    <t>dtss.in</t>
  </si>
  <si>
    <t>08-May-2007</t>
  </si>
  <si>
    <t>#332/1, Corporate Miller, 3rd Floor, Thimmaiah Road, Vasanth Nagar , Bangalore Bangalore KA 560052 IN</t>
  </si>
  <si>
    <t>DUSTERS TOTAL SOLUTIONS SERVICES PVT LTD</t>
  </si>
  <si>
    <t>560052</t>
  </si>
  <si>
    <t>01-Oct-2007</t>
  </si>
  <si>
    <t>AAACB9394F</t>
  </si>
  <si>
    <t>U74999PN1990PTC056771</t>
  </si>
  <si>
    <t>BHAVSAR FOUNDRIES PRIVATE LIMITED</t>
  </si>
  <si>
    <t>9545191777</t>
  </si>
  <si>
    <t>bhavsar_foundries@rediffmail.com</t>
  </si>
  <si>
    <t>07-Jun-1990</t>
  </si>
  <si>
    <t>PLOT NO 40, MIDC AREA, AHMEDNAGAR-414111. AHMEDNAGAR MH 414111 IN</t>
  </si>
  <si>
    <t>BHVSAR FOUNDRIES PVT LTD</t>
  </si>
  <si>
    <t>AWIPK8514H</t>
  </si>
  <si>
    <t>RAJAMANI KARTHIK</t>
  </si>
  <si>
    <t>9789282909</t>
  </si>
  <si>
    <t>rkengggpd@gmail.com</t>
  </si>
  <si>
    <t>11-Apr-1984</t>
  </si>
  <si>
    <t>No.68, , , Jayasree Nagar, GUMMIDIPOONDI, Tiruvallur, Tamil Nadu, 601201</t>
  </si>
  <si>
    <t>R.K.ENGINEERING</t>
  </si>
  <si>
    <t>22-Oct-2016</t>
  </si>
  <si>
    <t>BOYPS3411N</t>
  </si>
  <si>
    <t>0005119150</t>
  </si>
  <si>
    <t>JITENDRA SINGH SHEKHAWAT</t>
  </si>
  <si>
    <t>9314249225</t>
  </si>
  <si>
    <t>AIM Inc</t>
  </si>
  <si>
    <t>JIVRAJ SINGH</t>
  </si>
  <si>
    <t>05-Feb-1966</t>
  </si>
  <si>
    <t>AKRPP0834E</t>
  </si>
  <si>
    <t>PANKAJKUMAR PARSOTTAMBHAI PARAJIYA</t>
  </si>
  <si>
    <t>9879772277</t>
  </si>
  <si>
    <t>accufabengi@yahoo.in</t>
  </si>
  <si>
    <t>PLOT NO C 1 402, G I D C, OPP B P COATING, G I D C ESTATE, V U NAGAR TA ANAND, Anand, Gujarat, 388121</t>
  </si>
  <si>
    <t>ACCUFAB ENGINEERING</t>
  </si>
  <si>
    <t>AAKCM8656M</t>
  </si>
  <si>
    <t>U74999MH2017PTC291780</t>
  </si>
  <si>
    <t>MAYURESHWAR LOGISTICS PRIVATE LIMITED</t>
  </si>
  <si>
    <t>7666675000</t>
  </si>
  <si>
    <t>milind.wadke@gmail.com</t>
  </si>
  <si>
    <t>28-Feb-2017</t>
  </si>
  <si>
    <t>H.No: 385, Bhinar Village Post - Vaadpe, Bhiwandi Thane Thane MH 421302 IN</t>
  </si>
  <si>
    <t>AKOPP3094M</t>
  </si>
  <si>
    <t>RAKESHKUMAR SOMABHAI PATEL</t>
  </si>
  <si>
    <t>9824055818</t>
  </si>
  <si>
    <t>asaoffice2017@gmail.com</t>
  </si>
  <si>
    <t>SHED NO 307/2, , GIDC, MAKARPURA RD, VADODOARA, Vadodara, Gujarat, 390010</t>
  </si>
  <si>
    <t>SHIV FABRICATORS</t>
  </si>
  <si>
    <t>AAPPJ3238G</t>
  </si>
  <si>
    <t>0003093532</t>
  </si>
  <si>
    <t>JAHAGIRDAR CHARUDDATTA VINAYAK</t>
  </si>
  <si>
    <t>9970160436</t>
  </si>
  <si>
    <t>c.v.jahagirdar@rohiniindustries.in</t>
  </si>
  <si>
    <t>rohiniindustries.in</t>
  </si>
  <si>
    <t>ASM 23, PRAJUOT BUNGLOW, ASHWIN NAGAR ,CIDCO COLONY ,NASHIK ,Maharashtra ,422009 ,India</t>
  </si>
  <si>
    <t>ROHINI INDUSTRIES</t>
  </si>
  <si>
    <t>VINAYAK SHRIDHAR JAHAGIRDAR</t>
  </si>
  <si>
    <t>27-Apr-1968</t>
  </si>
  <si>
    <t>CAXPG1902L</t>
  </si>
  <si>
    <t>AJAY PARSHURAM GHODKE</t>
  </si>
  <si>
    <t>8652241215</t>
  </si>
  <si>
    <t>gojarlogistics@gmail.com</t>
  </si>
  <si>
    <t>H.N.427, GALA NO 8-9, 1 ST FLOOR, VITTHAL RUKHMAI NIWAS, MANKOLI, BHIWANDI, BHIWANDI, Thane, Maharashtra, 421302</t>
  </si>
  <si>
    <t>GOJAR LOGISTIC</t>
  </si>
  <si>
    <t>AHTPD2797B</t>
  </si>
  <si>
    <t>PRASHANT SHIVAJI DESAI</t>
  </si>
  <si>
    <t>9823623894</t>
  </si>
  <si>
    <t>prashantdesai18@gmail.com</t>
  </si>
  <si>
    <t>13-Oct-2015</t>
  </si>
  <si>
    <t>FLAT NO. A-09, SR. NO. 8/3211,, SUKHWANI CASTLE, CTS NO. 938,TAPOVAN ROAD, PIMPRIGAON, Pune, Maharashtra, 411017</t>
  </si>
  <si>
    <t>EXCEL TECHNOLOGIES</t>
  </si>
  <si>
    <t>411017</t>
  </si>
  <si>
    <t>AEVPB6728H</t>
  </si>
  <si>
    <t>ASHIM BANERJEE</t>
  </si>
  <si>
    <t>9434624652</t>
  </si>
  <si>
    <t>kalyanicatering.ashim@gmail.com</t>
  </si>
  <si>
    <t>QT NO B 45 HFC COLONY WARD 26 OF HMC, GROUND, C/O ASHIM BANERJEE, SECTOR 8 OF HALDIA TOWNSHIP, HALDIA TOWNSHIP HALDIA, Purba Medinipur, West Bengal, 721607</t>
  </si>
  <si>
    <t>KALYANI CATERING SERVICE</t>
  </si>
  <si>
    <t>AAACK5766A</t>
  </si>
  <si>
    <t>U24110MH1990PTC054903</t>
  </si>
  <si>
    <t>KETUL CHEM PRIVATE LIMITED</t>
  </si>
  <si>
    <t>9820460992</t>
  </si>
  <si>
    <t>ketul@bom8.vsnl.net.in</t>
  </si>
  <si>
    <t>ketulchem.in</t>
  </si>
  <si>
    <t>05-Jan-1990</t>
  </si>
  <si>
    <t>Office No 403, Western Edge I, Kanakia Spaces Western Express Hioghway, Borivali (East) Mumbai Mumbai City MH 400066 IN</t>
  </si>
  <si>
    <t>400066</t>
  </si>
  <si>
    <t>AAJPS3008F</t>
  </si>
  <si>
    <t>0007856176</t>
  </si>
  <si>
    <t>RAJMANI GOMTIPRASAD SHUKLA</t>
  </si>
  <si>
    <t>shuklatransport2000@gmail.com</t>
  </si>
  <si>
    <t>ROOM NO 5, VISHWANATH TIWARI CHAWL, MALPA DONGRI NO. 1 ,NEAR WESTERN EXPRESS HIGHWAY, ANDHERI EAST, ,MUMBAI ,Maharashtra ,400093 ,India</t>
  </si>
  <si>
    <t>SHUKLA HIRING AND TRANSPORT SERVICES</t>
  </si>
  <si>
    <t>GOMTIPRASAD SHUKLA</t>
  </si>
  <si>
    <t>15-Dec-1951</t>
  </si>
  <si>
    <t>AACCJ3301J</t>
  </si>
  <si>
    <t>U51109MH2010PTC200857</t>
  </si>
  <si>
    <t>JIGNESH AGENCY PRIVATE LIMITED</t>
  </si>
  <si>
    <t>8080875559</t>
  </si>
  <si>
    <t>jignesh@japl.org</t>
  </si>
  <si>
    <t>japl.org</t>
  </si>
  <si>
    <t>13-Mar-2010</t>
  </si>
  <si>
    <t>14/15, Atlanta Estate, Hanuman Tekdi Road Vitt Bhatti, Goregaon-Mulund Link Rd, Goregaon (E) Mumbai MH 400063 IN</t>
  </si>
  <si>
    <t>Wholesale on a fee or contract basis. [Includes commission agents, commodity brokers and auctioneers and all other wholesalers who trade on behalf and on the account of others. Activities of self employed auctioneers are included in 74991.]</t>
  </si>
  <si>
    <t>Commission agents n.e.c. ( Commission agents working in emerging area likee-commerce are classified under 7290)</t>
  </si>
  <si>
    <t>AABFT3213F</t>
  </si>
  <si>
    <t>TECHNO AID ASSOCIATES</t>
  </si>
  <si>
    <t>9372033876</t>
  </si>
  <si>
    <t>ravivatni03@gmail.com</t>
  </si>
  <si>
    <t>W.24, , , MIDC CHIKALTHANA, Aurangabad, Aurangabad, Maharashtra, 431210</t>
  </si>
  <si>
    <t>09-Dec-2005</t>
  </si>
  <si>
    <t>ACEPP9467G</t>
  </si>
  <si>
    <t>AVINASH BABURAO PADALKAR</t>
  </si>
  <si>
    <t>9823443859</t>
  </si>
  <si>
    <t>citizensteels6@gmail.com</t>
  </si>
  <si>
    <t>21-3, PANDARIBA ROAD, ., Aurangabad, Maharashtra, 431001</t>
  </si>
  <si>
    <t>CITIZEN STEEL</t>
  </si>
  <si>
    <t>BEZPS1545A</t>
  </si>
  <si>
    <t>0008695947</t>
  </si>
  <si>
    <t>SHIVNAY SABHARWAL</t>
  </si>
  <si>
    <t>9764681024</t>
  </si>
  <si>
    <t>shivnaysabharwal@gmail.com</t>
  </si>
  <si>
    <t>4S/2, MODEL MARINE VISTAS ,2ND FLR, CARANZALEM ,NORTH GOA ,Goa ,403004 ,India</t>
  </si>
  <si>
    <t>AIRSS</t>
  </si>
  <si>
    <t>403004</t>
  </si>
  <si>
    <t>ASHOK KUMAR SABHARWAL</t>
  </si>
  <si>
    <t>11-Nov-1982</t>
  </si>
  <si>
    <t>AENPH1742K</t>
  </si>
  <si>
    <t>SUNDARAM HARIKRISHNAN</t>
  </si>
  <si>
    <t>9500021423</t>
  </si>
  <si>
    <t>thirupathi1220@gmail.com</t>
  </si>
  <si>
    <t>25-Jan-2012</t>
  </si>
  <si>
    <t>NO 87, , PANDIYAN STREET, RAJIVGANDHI NAGAR, NERKUNDRAMCHENNAI, Chennai, Tamil Nadu, 600107</t>
  </si>
  <si>
    <t>HARI ENTERPRISES</t>
  </si>
  <si>
    <t>600107</t>
  </si>
  <si>
    <t>ASNPS3037Q</t>
  </si>
  <si>
    <t>0006492951</t>
  </si>
  <si>
    <t>ABHISHEK VIPIN SHARMA</t>
  </si>
  <si>
    <t>9819897972</t>
  </si>
  <si>
    <t>abhishek@bhagwatifoam.com</t>
  </si>
  <si>
    <t>Flat No.161/162, Blog No.8, C Wing, S. S. Nagar, ,Opposite Karam Shetra Building, Sion Koliwada, Ant ,Mumbai ,Maharashtra ,400037 ,India</t>
  </si>
  <si>
    <t>BHAGWATI FOAM INDUSTRIES</t>
  </si>
  <si>
    <t>400037</t>
  </si>
  <si>
    <t>30-Aug-2007</t>
  </si>
  <si>
    <t>VIPIN OMPRAKASH SHARMA</t>
  </si>
  <si>
    <t>23-Jul-1983</t>
  </si>
  <si>
    <t>AAFFA6008B</t>
  </si>
  <si>
    <t>ARYAN POLYPLAST</t>
  </si>
  <si>
    <t>9638331990</t>
  </si>
  <si>
    <t>info@jnk-welset.com</t>
  </si>
  <si>
    <t>jnk-welset.com</t>
  </si>
  <si>
    <t>05-May-1999</t>
  </si>
  <si>
    <t>PLOT NO 4-A, MODERN INDL ESTATE, ZARI CAUSEWAY ROAD, KACHIGAM NANI DAMAN, Daman, Daman and Diu, 396210</t>
  </si>
  <si>
    <t>Daman</t>
  </si>
  <si>
    <t>Daman and diu</t>
  </si>
  <si>
    <t>396210</t>
  </si>
  <si>
    <t>AABCC5578K</t>
  </si>
  <si>
    <t>U00289TZ1994PTC010547</t>
  </si>
  <si>
    <t>CLASSIC WELDING PRODUCTS PRIVATE LIMITED</t>
  </si>
  <si>
    <t>9443880277</t>
  </si>
  <si>
    <t>ncr@cwp.co.in</t>
  </si>
  <si>
    <t>cwp.co.in</t>
  </si>
  <si>
    <t>25-Mar-1994</t>
  </si>
  <si>
    <t>G 12 D 7 9TH PHASESIDCO INDUSTRIAL ESTATE HOSUR HOSUR TN 635126 IN</t>
  </si>
  <si>
    <t>Hosur</t>
  </si>
  <si>
    <t>635126</t>
  </si>
  <si>
    <t>AHGPR3111C</t>
  </si>
  <si>
    <t>REENASINHA</t>
  </si>
  <si>
    <t>7358394121</t>
  </si>
  <si>
    <t>simakscars@gmail.com</t>
  </si>
  <si>
    <t>6, , , PANCHAYAT MAIN ROAD, SREE KUMARAN NAGAR, SEEVARAM, PERUNGUDI, Chennai, Tamil Nadu, 600096</t>
  </si>
  <si>
    <t>SIMAKS CARS</t>
  </si>
  <si>
    <t>600096</t>
  </si>
  <si>
    <t>AAACB9387J</t>
  </si>
  <si>
    <t>U31300CT1989PTC005131</t>
  </si>
  <si>
    <t>BHILAI CONDUCTORS PVT LTD</t>
  </si>
  <si>
    <t>9827186791</t>
  </si>
  <si>
    <t>classique.bhilai@gmail.com</t>
  </si>
  <si>
    <t>10-Mar-1989</t>
  </si>
  <si>
    <t>74-A, AKASH GANGA COMPLEX,SUPELA BHILAI CT 490023 IN</t>
  </si>
  <si>
    <t>490023</t>
  </si>
  <si>
    <t>DCAPS5241E</t>
  </si>
  <si>
    <t>OM PRAKASH GHISARAM SINGADIA</t>
  </si>
  <si>
    <t>8264068554</t>
  </si>
  <si>
    <t>sarfrajmemongst@gmail.com</t>
  </si>
  <si>
    <t>30/A,, NR. NAROL CHOKADI HIGHWAY,, ISANPUR, Ahmedabad, Gujarat, 382443</t>
  </si>
  <si>
    <t>PRAKASH AUTO CONSULTANT</t>
  </si>
  <si>
    <t>382443</t>
  </si>
  <si>
    <t>AAGFC4343L</t>
  </si>
  <si>
    <t>CRAFTWELL MOLD ENGINEERS</t>
  </si>
  <si>
    <t>9886868890</t>
  </si>
  <si>
    <t>contact@craftwellmoldengineers.com</t>
  </si>
  <si>
    <t>craftwellmoldengineers.com</t>
  </si>
  <si>
    <t>15-Oct-2009</t>
  </si>
  <si>
    <t>53/2, , CRAFTWELL MOLD ENGINEERS, 4TH MAIN ROAD, VISHWANEEDUM POST, KOTTIGE PALYA, Bengaluru (Bangalore) Urban, Karnataka, 560098</t>
  </si>
  <si>
    <t>560098</t>
  </si>
  <si>
    <t>16-Oct-2009</t>
  </si>
  <si>
    <t>AKSPS1256J</t>
  </si>
  <si>
    <t>DIGAMBER PUNDALIK SHET</t>
  </si>
  <si>
    <t>7798751176</t>
  </si>
  <si>
    <t>arch_122@rediffmail.com</t>
  </si>
  <si>
    <t>16-May-2005</t>
  </si>
  <si>
    <t>HOUSE NO 553, KASWADA TALAULIM, PONDA, North Goa, Goa, 403401</t>
  </si>
  <si>
    <t>LEELA ENTERPRISES</t>
  </si>
  <si>
    <t>AAACD1293K</t>
  </si>
  <si>
    <t>U24110MH1984PLC143564</t>
  </si>
  <si>
    <t>CHEMBOND WATER TECHNOLOGIES LIMITED</t>
  </si>
  <si>
    <t>7018316117</t>
  </si>
  <si>
    <t>cs@chembondindia.com</t>
  </si>
  <si>
    <t>chembondindia.com</t>
  </si>
  <si>
    <t>12-Dec-1984</t>
  </si>
  <si>
    <t>PLOT NO EL-71 TTC/MIDCINDUSTRIAL AREA ELECTRONIC ZONE THANE BELAPUR ROAD THANE Thane MH 400703 IN</t>
  </si>
  <si>
    <t>aaacs5304a</t>
  </si>
  <si>
    <t>U32109MH1966PTC013516</t>
  </si>
  <si>
    <t>SAHNEY KIRKWOOD PRIVATE LIMITED</t>
  </si>
  <si>
    <t>AAACS5304A|AAACS9940E</t>
  </si>
  <si>
    <t>9881408554</t>
  </si>
  <si>
    <t>vln@sahney.com</t>
  </si>
  <si>
    <t>sahney.com</t>
  </si>
  <si>
    <t>16-Jun-1966</t>
  </si>
  <si>
    <t>27 KIROLVIDYA VIHAR (WEST) MUMBAI MUMBAI MH 400086 IN</t>
  </si>
  <si>
    <t>SAHNEY KIRKWOOD PVT LTD</t>
  </si>
  <si>
    <t>400086</t>
  </si>
  <si>
    <t>AAACE4400F</t>
  </si>
  <si>
    <t>L24230TG1993PLC015426</t>
  </si>
  <si>
    <t>EVEREST ORGANICS LIMITED</t>
  </si>
  <si>
    <t>9440668841</t>
  </si>
  <si>
    <t>eolcs0405@gmail.com</t>
  </si>
  <si>
    <t>19-Feb-1993</t>
  </si>
  <si>
    <t>AROOR VILLAGE, SADASIVAPET MANDAL, MEDAK MEDAK TG 502291 IN</t>
  </si>
  <si>
    <t>EVEREST ORGANICS LTD</t>
  </si>
  <si>
    <t>Medak</t>
  </si>
  <si>
    <t>502291</t>
  </si>
  <si>
    <t>ABDFM8670Q</t>
  </si>
  <si>
    <t>MIDDLETON LOGISTIC SOLUTIONS</t>
  </si>
  <si>
    <t>9831549194</t>
  </si>
  <si>
    <t>logistics@middletongroup.in</t>
  </si>
  <si>
    <t>middletongroup.in</t>
  </si>
  <si>
    <t>01-Apr-2017</t>
  </si>
  <si>
    <t>11, SIR WILLIAM JONES SARANI, MIDDLETON ROW, Kolkata, West Bengal, 700071</t>
  </si>
  <si>
    <t>Middleton Logistic Solutions</t>
  </si>
  <si>
    <t>AAOCS8057N</t>
  </si>
  <si>
    <t>U21000MP2010PTC024229</t>
  </si>
  <si>
    <t>SHREE PACKERS (MP) PRIVATE LIMITED</t>
  </si>
  <si>
    <t>9229293098</t>
  </si>
  <si>
    <t>anand@packingpeople.com</t>
  </si>
  <si>
    <t>packingpeople.in</t>
  </si>
  <si>
    <t>01-Sep-2010</t>
  </si>
  <si>
    <t>68, INDUSTRIAL AREA MAXI ROAD UJJAIN MP 456010 IN</t>
  </si>
  <si>
    <t>SHREE PACKERS MP PRIVATE LIMITED</t>
  </si>
  <si>
    <t>Ujjain</t>
  </si>
  <si>
    <t>456010</t>
  </si>
  <si>
    <t>21-Apr-1986</t>
  </si>
  <si>
    <t>AAIPS9206L</t>
  </si>
  <si>
    <t>RAJENDRA NARSINGHMAL SANGHVI</t>
  </si>
  <si>
    <t>9820555861</t>
  </si>
  <si>
    <t>sudarshanmetal@mtnl.net.in</t>
  </si>
  <si>
    <t>07-Jul-1975</t>
  </si>
  <si>
    <t>146/5, GROUND FLOOR, PURSHOTTAM MULJI BUILDING., DR.M.G.MAHIMTURA MARG, 3RD KUMBHARWADA, Mumbai City, Maharashtra, 400004</t>
  </si>
  <si>
    <t>SUDARSHAN METAL INDUSTRIES</t>
  </si>
  <si>
    <t>AAACI2619G</t>
  </si>
  <si>
    <t>U29300MH1966PTC013517</t>
  </si>
  <si>
    <t>INDIAN CORK MILLS PRIVATE LIMITED</t>
  </si>
  <si>
    <t>8108272827</t>
  </si>
  <si>
    <t>icmplasticsmumbai@gmail.com</t>
  </si>
  <si>
    <t>20-Jun-1966</t>
  </si>
  <si>
    <t>1st FLR,A WING,SUN SRISHTI A CO OP HSG SOC LTD, SAKI VIHAR ROAD, POWAI Mumbai City MH 400072 IN</t>
  </si>
  <si>
    <t>INDIAN CORK MILLS LIMITED</t>
  </si>
  <si>
    <t>BMHPC1921N</t>
  </si>
  <si>
    <t>MOHAMMAD CHAND</t>
  </si>
  <si>
    <t>8340509089</t>
  </si>
  <si>
    <t>guruassociates36gst@gmail.com</t>
  </si>
  <si>
    <t>H.NO.5/7, KUNDAIM INDUSTRIAL ESTATE, KUNDAIM, PONDA, North Goa, Goa, 403401</t>
  </si>
  <si>
    <t>GOA TRADING</t>
  </si>
  <si>
    <t>AICPN5709M</t>
  </si>
  <si>
    <t>RAJI NIRMALA</t>
  </si>
  <si>
    <t>9500069583</t>
  </si>
  <si>
    <t>SREE VEL TRANSPORT</t>
  </si>
  <si>
    <t>AAHCA1246L</t>
  </si>
  <si>
    <t>U31900WB2008PTC125991</t>
  </si>
  <si>
    <t>ADAK ELECTRICALS PRIVATE LIMITED</t>
  </si>
  <si>
    <t>8420008056</t>
  </si>
  <si>
    <t>it3roc2009@gmail.com</t>
  </si>
  <si>
    <t>23-May-2008</t>
  </si>
  <si>
    <t>HALDER PARA P.O. JOTE SHIBRAMPUR, MAHESHTALA KOLKATA WB 700141 IN</t>
  </si>
  <si>
    <t>ADAK ELECTRICAL PVT. LTD</t>
  </si>
  <si>
    <t>700141</t>
  </si>
  <si>
    <t>AATFA3163H</t>
  </si>
  <si>
    <t>AEOLUS ENGINEERING SOLUTIONS</t>
  </si>
  <si>
    <t>8939891329</t>
  </si>
  <si>
    <t>aeolus.co.in</t>
  </si>
  <si>
    <t>21-Apr-2011</t>
  </si>
  <si>
    <t>09-May-2011</t>
  </si>
  <si>
    <t>AANCS9838E</t>
  </si>
  <si>
    <t>SINEWAVE (REWA) ELECTRONICS PRIVATE LIMITED</t>
  </si>
  <si>
    <t>9329539208</t>
  </si>
  <si>
    <t>khuranasine_w@rediffmail.com</t>
  </si>
  <si>
    <t>27-Oct-2009</t>
  </si>
  <si>
    <t>PLOT NO 47, UDYOG VIHAR, CHORAHATA, Rewa, Madhya Pradesh, 486006</t>
  </si>
  <si>
    <t>Sine Wave Rewa Electronics Pvt Ltd</t>
  </si>
  <si>
    <t>Rewa</t>
  </si>
  <si>
    <t>486006</t>
  </si>
  <si>
    <t>AACCB3321Q</t>
  </si>
  <si>
    <t>U27204TN2004PTC052419</t>
  </si>
  <si>
    <t>BHASTRIK MECHANICAL LABS PRIVATE LIMITED</t>
  </si>
  <si>
    <t>9884007875</t>
  </si>
  <si>
    <t>admin@bhastrikbellows.com</t>
  </si>
  <si>
    <t>bhastrikbellows.com</t>
  </si>
  <si>
    <t>29-Jan-2004</t>
  </si>
  <si>
    <t>Plot No.95,96 1st Main Road Nehru Nagar Industrial Estate,Kottivakkam 096. Chennai TN 600041 IN</t>
  </si>
  <si>
    <t>BHASTRIK MECHANICAL LABS P LTD</t>
  </si>
  <si>
    <t>Manufacturing of Zinc (includes basic processing, smelting, refining for production of base metal; its further processin g and production of powders or flakes, foil, plates, sheets or strip, bars, rods, profiles, wires, tubes, pipes and tube or pipe fittings)</t>
  </si>
  <si>
    <t>600041</t>
  </si>
  <si>
    <t>FFKPS6359C</t>
  </si>
  <si>
    <t>RADHA SINGH</t>
  </si>
  <si>
    <t>9899602701</t>
  </si>
  <si>
    <t>am.ranjan123@gmail.com</t>
  </si>
  <si>
    <t>G-10/206, SANGAM VIHAR, NEW DELHI, South Delhi, Delhi, 110062</t>
  </si>
  <si>
    <t>ATOZ SOLUTION</t>
  </si>
  <si>
    <t>110062</t>
  </si>
  <si>
    <t>ABMPB1440N</t>
  </si>
  <si>
    <t>ANIL SURESH BAWISKAR</t>
  </si>
  <si>
    <t>9850556293</t>
  </si>
  <si>
    <t>salemarker@gmail.com</t>
  </si>
  <si>
    <t>07-Jun-1966</t>
  </si>
  <si>
    <t>GALA NO 133, PLOT NO 69, SICOF, MIDC SATPUR, NASHIK, Nashik, Maharashtra, 422007</t>
  </si>
  <si>
    <t>MARKER ELECTRONIC EQUIPMENTS</t>
  </si>
  <si>
    <t>AACCI0345R</t>
  </si>
  <si>
    <t>U72400KA2009PTC049103</t>
  </si>
  <si>
    <t>SIMPLIFY360 INDIA PRIVATE LIMITED</t>
  </si>
  <si>
    <t>9740031155</t>
  </si>
  <si>
    <t>laxmi@simplify360.com</t>
  </si>
  <si>
    <t>simplify360.com</t>
  </si>
  <si>
    <t>10-Feb-2009</t>
  </si>
  <si>
    <t>Trifecta Aadatto, 5th,6th&amp;7th Floor, 21, ITPL Main Road, Garudachar Palya, Mahadevapura, Whitefield Bengaluru Bangalore KA 560048 IN</t>
  </si>
  <si>
    <t>Simplify360 India Private Limited</t>
  </si>
  <si>
    <t>Database activities and distribution of electronic content [This includes data base development, data storage and data base availability. The provision of data in a certain order/sequence, accessible to everybody or to limited users and can be sorted on demand.(computerised documentation activities provided by libraries and archives are classified in class 9231)].</t>
  </si>
  <si>
    <t>BLQPS5601D</t>
  </si>
  <si>
    <t>JOGINDER SINGH</t>
  </si>
  <si>
    <t>9650460795</t>
  </si>
  <si>
    <t>J M D LOGISTIC</t>
  </si>
  <si>
    <t>AAHCT7978E</t>
  </si>
  <si>
    <t>U31909KA2020PTC133066</t>
  </si>
  <si>
    <t>TRANS EKKO LIVING SOLUTIONS PRIVATE LIMITED</t>
  </si>
  <si>
    <t>8884500900</t>
  </si>
  <si>
    <t>vinod21murugan@gmail.com</t>
  </si>
  <si>
    <t>27-Feb-2020</t>
  </si>
  <si>
    <t>NO 9, 4TH CROSS GOPALAPPA L/O MANORAYANA PALYA BANGALORE Bangalore KA 560032 IN</t>
  </si>
  <si>
    <t>Manufacture of parts and accessories for electrical equipment included in this class and manufacture of other electrical and electronic equipment such as particle accelerators, signal generators, mine detectors, electrical mine detonators</t>
  </si>
  <si>
    <t>560032</t>
  </si>
  <si>
    <t>AAACS5779B</t>
  </si>
  <si>
    <t>U99999MH1977PTC020049</t>
  </si>
  <si>
    <t>SURAT GOODS TRANSPORT PRIVATE LIMITED</t>
  </si>
  <si>
    <t>9930799367</t>
  </si>
  <si>
    <t>rashmi.gala@totalgroup.in</t>
  </si>
  <si>
    <t>totalgroup.in</t>
  </si>
  <si>
    <t>31-Dec-1977</t>
  </si>
  <si>
    <t>VIRAJ IMPEX HOUSE3RD FLOOR 47 P D MELLO ROAD MUMBAI Mumbai City MH 400009 IN</t>
  </si>
  <si>
    <t>SURAT GOODS TRANSPORT PVT.LTD.</t>
  </si>
  <si>
    <t>400009</t>
  </si>
  <si>
    <t>31-Jan-2012</t>
  </si>
  <si>
    <t>AAKPJ1699L</t>
  </si>
  <si>
    <t>SUBHASH JAIN</t>
  </si>
  <si>
    <t>9873990760</t>
  </si>
  <si>
    <t>jain.atul94@gmail.com</t>
  </si>
  <si>
    <t>02-Apr-2018</t>
  </si>
  <si>
    <t>PLOT NO.281/3,, SURAT NAGAR, PHASE-1,, DHANWAPUR ROAD, DAULTABAD INDL AREA,, GURGAON HARYANA, Gurgaon, Haryana, 122001</t>
  </si>
  <si>
    <t>K.S. RUBBER INDUSTRIES</t>
  </si>
  <si>
    <t>122001</t>
  </si>
  <si>
    <t>CMWPD2839L</t>
  </si>
  <si>
    <t>0008112929</t>
  </si>
  <si>
    <t>Amit Dagar</t>
  </si>
  <si>
    <t>9999492528</t>
  </si>
  <si>
    <t>d1994amit@gmail.com</t>
  </si>
  <si>
    <t>H.No- 24/941 ,Jharoda Kalan ,New Delhi ,Delhi ,110072 ,India</t>
  </si>
  <si>
    <t>BABA HARIDASS CARRIER</t>
  </si>
  <si>
    <t>Jharoda kalan</t>
  </si>
  <si>
    <t>110072</t>
  </si>
  <si>
    <t>Vinod Dagar</t>
  </si>
  <si>
    <t>07-Jun-1994</t>
  </si>
  <si>
    <t>AAFPS7282R</t>
  </si>
  <si>
    <t>0005174372</t>
  </si>
  <si>
    <t>NOORMOHMED SULEMAN SHAIKH</t>
  </si>
  <si>
    <t>9820013852</t>
  </si>
  <si>
    <t>krrizwan@yahoo.co.in</t>
  </si>
  <si>
    <t>B-808, Vineet tower CHS ,Juhu versova link road, 4 Bunglows, Andheri west ,Mumbai ,Maharashtra ,400053 ,India</t>
  </si>
  <si>
    <t>SUPREME TRANSPORT CORPORATION</t>
  </si>
  <si>
    <t>SULEMAN SHAIKH</t>
  </si>
  <si>
    <t>01-Sep-1953</t>
  </si>
  <si>
    <t>AEBFS6340A</t>
  </si>
  <si>
    <t>SRI KRANTHI TRANSPORT</t>
  </si>
  <si>
    <t>9948377373</t>
  </si>
  <si>
    <t>srikranthitransport2019@gmail.com</t>
  </si>
  <si>
    <t>09-Dec-2019</t>
  </si>
  <si>
    <t>P.No.72, H.No.10-46/1, , , Jai Surya Patnam, Nadergul, Turkayamjal, Ranga Reddy, Telangana, 501510</t>
  </si>
  <si>
    <t>Turkayamjal</t>
  </si>
  <si>
    <t>501510</t>
  </si>
  <si>
    <t>CHVPS2938D</t>
  </si>
  <si>
    <t>VIJAY RAMSUNDER SHARMA</t>
  </si>
  <si>
    <t>9922126777</t>
  </si>
  <si>
    <t>acc.elitetechnologies@gmail.com</t>
  </si>
  <si>
    <t>18-Dec-2014</t>
  </si>
  <si>
    <t>PLOT NO. C-27, , , MIDC ADDITIONAL INDUSTRIAL AREA, AMBAD, NASHIK, Nashik, Maharashtra, 422010</t>
  </si>
  <si>
    <t>ELITE TECHNOLOGIES</t>
  </si>
  <si>
    <t>ADSPB8574D</t>
  </si>
  <si>
    <t>GAURAV BAREJA</t>
  </si>
  <si>
    <t>9810207856</t>
  </si>
  <si>
    <t>gaurav.bareja@gmail.com</t>
  </si>
  <si>
    <t>11-Aug-1977</t>
  </si>
  <si>
    <t>A-31, Ground Floor, B-1 Extn, MCIE, Badarpur, South Delhi, Delhi, 110040</t>
  </si>
  <si>
    <t>V LOGISTICS</t>
  </si>
  <si>
    <t>110040</t>
  </si>
  <si>
    <t>12-May-2005</t>
  </si>
  <si>
    <t>AGSPR7270D</t>
  </si>
  <si>
    <t>RANVIRPRATAP GOPINATH RAO</t>
  </si>
  <si>
    <t>9820720127</t>
  </si>
  <si>
    <t>ranvirraotransport@gmail.com</t>
  </si>
  <si>
    <t>OFFICE NO 5, BASUDEO BUILDERS, MULUND GOREGAON LINK ROAD, MULUND, Mumbai Suburban, Maharashtra, 400078</t>
  </si>
  <si>
    <t>RANVEER RAO TRANSPORT</t>
  </si>
  <si>
    <t>AQUPD5116A</t>
  </si>
  <si>
    <t>SANJAYA KUMAR DAS</t>
  </si>
  <si>
    <t>8103445050</t>
  </si>
  <si>
    <t>pnnn7003@gmail.com</t>
  </si>
  <si>
    <t>MIG DELUX-352, Phase-3, Near Holy Hearts, AIIMS Residence, KABIR NAGAR, TATIBANDH, Raipur, Chhattisgarh, 492099</t>
  </si>
  <si>
    <t>DAS ROAD LINES</t>
  </si>
  <si>
    <t>AAFCT6105P</t>
  </si>
  <si>
    <t>U60230OR2015PTC019515</t>
  </si>
  <si>
    <t>TRANSCART MANAGEMENT PRIVATE LIMITED</t>
  </si>
  <si>
    <t>9090033347</t>
  </si>
  <si>
    <t>krantidharacargo@yahoo.in</t>
  </si>
  <si>
    <t>23-Oct-2015</t>
  </si>
  <si>
    <t>PLOT NO. 1887/7775, SU-SOU NIVAS, KISSAN NAGAR INFRONT OF SAPTASATI TEMPLE, RASULGARH BHUBANESWAR Khordha OR 751010 IN</t>
  </si>
  <si>
    <t>Khordha</t>
  </si>
  <si>
    <t>751010</t>
  </si>
  <si>
    <t>AAACL8147J</t>
  </si>
  <si>
    <t>U60231WB2001PTC093328</t>
  </si>
  <si>
    <t>LAKHOTIA TRANSPORT CO. PRIVATE LIMITED</t>
  </si>
  <si>
    <t>AAACL8147J|AAACL7879H</t>
  </si>
  <si>
    <t>9830666201</t>
  </si>
  <si>
    <t>lakhotiakolkata@ltcpl.org</t>
  </si>
  <si>
    <t>ltcpl.org</t>
  </si>
  <si>
    <t>20-Jun-2001</t>
  </si>
  <si>
    <t>26 TARACHAND DUTTA STREET KOLKATA WB 700073 IN</t>
  </si>
  <si>
    <t>LAKHOTIA TRANSPORT CO PVT LTD</t>
  </si>
  <si>
    <t>700073</t>
  </si>
  <si>
    <t>ANIPP8943Q</t>
  </si>
  <si>
    <t>SUBRATA PATRA</t>
  </si>
  <si>
    <t>9434345855</t>
  </si>
  <si>
    <t>ratanmondal79@gmail.com</t>
  </si>
  <si>
    <t>BETAI, BETAI, AMTA, Howrah, West Bengal, 711401</t>
  </si>
  <si>
    <t>M/S ASOKE ENGINEERING WORKS</t>
  </si>
  <si>
    <t>Howrah</t>
  </si>
  <si>
    <t>711401</t>
  </si>
  <si>
    <t>AAICA4568Q</t>
  </si>
  <si>
    <t>U20296DL2010PTC201020</t>
  </si>
  <si>
    <t>AMSON PRINT PACK PRIVATE LIMITED</t>
  </si>
  <si>
    <t>9810532532</t>
  </si>
  <si>
    <t>rajhargopal1@hotmail.com</t>
  </si>
  <si>
    <t>31-Mar-2010</t>
  </si>
  <si>
    <t>A21/25 NAIRANA INDUSTRIAL AREA PHASE-2 NEW DELHI DL 110028 IN</t>
  </si>
  <si>
    <t>AMSON PRINT PACK PVIVATE LIMITED</t>
  </si>
  <si>
    <t>Manufacture from cane and bamboo of shopping bags, ornament boxes, costumearticles, trays, table lamps, fancy baskets, table mats, tumbler and vessel holders and other household utilities</t>
  </si>
  <si>
    <t>110028</t>
  </si>
  <si>
    <t>28-Apr-2010</t>
  </si>
  <si>
    <t>AAGFK2143N</t>
  </si>
  <si>
    <t>K M TOOLING SOLUTIONS</t>
  </si>
  <si>
    <t>9810315246</t>
  </si>
  <si>
    <t>kmtoolingsolutions@yahoo.co.in</t>
  </si>
  <si>
    <t>30-Dec-2003</t>
  </si>
  <si>
    <t>B - 237, PHASE - 1, NARAINA INDUSTRIAL AREA, DELHI, South West Delhi, Delhi, 110028</t>
  </si>
  <si>
    <t>K.M.TOOLING SOLUTIONS</t>
  </si>
  <si>
    <t>17-Feb-2004</t>
  </si>
  <si>
    <t>AKBPJ1586B</t>
  </si>
  <si>
    <t>RAJESH KUMAR JHA</t>
  </si>
  <si>
    <t>9911008428</t>
  </si>
  <si>
    <t>dmagst2017@gmail.com</t>
  </si>
  <si>
    <t>DHIRAJ NAGAR , PHASE - III, TITO COLONY , 44 FOOTA ROAD, FARIDABAD, Faridabad, Haryana, 121002</t>
  </si>
  <si>
    <t>PESTILENT HI CARE</t>
  </si>
  <si>
    <t>121002</t>
  </si>
  <si>
    <t>AAKCA5985B</t>
  </si>
  <si>
    <t>U60200DL2012PTC236841</t>
  </si>
  <si>
    <t>ANNEX LOGISTICS PRIVATE LIMITED</t>
  </si>
  <si>
    <t>9999662096</t>
  </si>
  <si>
    <t>a28mishra@gmail.com</t>
  </si>
  <si>
    <t>annexlogistics.in</t>
  </si>
  <si>
    <t>01-Jun-2012</t>
  </si>
  <si>
    <t>62, GROUND FLOOR, KEHER SINGH ESTATE E NO-2, WESTEND MARG, SAIDULAJAB DELHI New Delhi DL 110030 IN</t>
  </si>
  <si>
    <t>ANNEX LOGISTICS PVT LTD</t>
  </si>
  <si>
    <t>110030</t>
  </si>
  <si>
    <t>AAHCT0996Q</t>
  </si>
  <si>
    <t>U60300MH2019PTC319056</t>
  </si>
  <si>
    <t>TSALACH LOGISTICS PRIVATE LIMITED</t>
  </si>
  <si>
    <t>8793628737</t>
  </si>
  <si>
    <t>sales@urbanea.in</t>
  </si>
  <si>
    <t>04-Jan-2019</t>
  </si>
  <si>
    <t>H NO 118, GALA NO 01, NR R K PETROL PUMP NASHIK ROAD, BORIVALI VILLAGE BHIWANDI Thane MH 421302 IN</t>
  </si>
  <si>
    <t>AACCK7905K</t>
  </si>
  <si>
    <t>U29190MH2006PTC160580</t>
  </si>
  <si>
    <t>KWALITY AIR-TECH ENGINEERING PRIVATE LIMITED</t>
  </si>
  <si>
    <t>9820013368</t>
  </si>
  <si>
    <t>20-Mar-2006</t>
  </si>
  <si>
    <t>SHOP NO.9,SHREENATH APTS.I,L.T.ROAD,EXTENSION BEHIND ALLAHABAD BANK,MULUND EAST, MUMBAI-400081. MH 000000 IN</t>
  </si>
  <si>
    <t>Manufacture of general purpose machinery</t>
  </si>
  <si>
    <t>Manufacture of other general purpose machinery</t>
  </si>
  <si>
    <t>400081</t>
  </si>
  <si>
    <t>AAACH1535Q</t>
  </si>
  <si>
    <t>U24100MH1990PLC058562</t>
  </si>
  <si>
    <t>HEETU CHEMICALS AND ALKALIES LIMITED</t>
  </si>
  <si>
    <t>8108774333</t>
  </si>
  <si>
    <t>santosh@heetu.com</t>
  </si>
  <si>
    <t>heetu.com</t>
  </si>
  <si>
    <t>16-Oct-1990</t>
  </si>
  <si>
    <t>E/8 COMMERCE CENTER ETARDEO ROAD MUMBAI MH 400034 IN</t>
  </si>
  <si>
    <t>HEETU CHEMICALS AND ALKALIES LTD</t>
  </si>
  <si>
    <t>ACIPJ7160Q</t>
  </si>
  <si>
    <t>SOUMYENDU BIKASH JANA</t>
  </si>
  <si>
    <t>9434005346</t>
  </si>
  <si>
    <t>lighthouse_haldia@yahoo.co.in</t>
  </si>
  <si>
    <t>STALL NO -67, DURGACHAK NEW MARKET, HALDIA, P.O. - DURGACHAK, Purba Medinipur, West Bengal, 721602</t>
  </si>
  <si>
    <t>LIGHT HOUSE, SPECTRA LOGISTICS SERVICES</t>
  </si>
  <si>
    <t>AAAFE0682Q</t>
  </si>
  <si>
    <t>EATA PLAST FABRICS</t>
  </si>
  <si>
    <t>9820144951</t>
  </si>
  <si>
    <t>eatagroup.office@gmail.com</t>
  </si>
  <si>
    <t>01-Feb-1993</t>
  </si>
  <si>
    <t>21, 1st Floor, Nahur Udhyog Premises, Madan Mohan Malviya Road, Mulund West, Mumbai Suburban, Maharashtra, 400080</t>
  </si>
  <si>
    <t>400080</t>
  </si>
  <si>
    <t>AAGPR6517B</t>
  </si>
  <si>
    <t>LEENA ARUN RAUT</t>
  </si>
  <si>
    <t>8433935222</t>
  </si>
  <si>
    <t>accounts@flowell.in</t>
  </si>
  <si>
    <t>flowell.in</t>
  </si>
  <si>
    <t>01-Mar-1998</t>
  </si>
  <si>
    <t>13-115,, 3RD FLOOR,, GULMOHAR CHS LTD,, PRAKASH KOTNIS MARG,, MAHIM WEST,, Mumbai City, Maharashtra, 400016</t>
  </si>
  <si>
    <t>FLOWELL SERVICES</t>
  </si>
  <si>
    <t>AJEPP5737C</t>
  </si>
  <si>
    <t>CHANDRIKABEN NARENDRA PANCHAL</t>
  </si>
  <si>
    <t>7359546512</t>
  </si>
  <si>
    <t>dntechindustries1003@gmail.com</t>
  </si>
  <si>
    <t>299/B-10, , GIDC IND ESTATE MAKARPURA, MAKARPURA ROAD, VADODARA, Vadodara, Gujarat, 390010</t>
  </si>
  <si>
    <t>D N TECH INDUSTRIES</t>
  </si>
  <si>
    <t>AAICR1261R</t>
  </si>
  <si>
    <t>U74999KA2017PTC099628</t>
  </si>
  <si>
    <t>RYBLUE LOGISTICS PRIVATE LIMITED</t>
  </si>
  <si>
    <t>9035581001</t>
  </si>
  <si>
    <t>sracc@srintel.com</t>
  </si>
  <si>
    <t>srintel.com</t>
  </si>
  <si>
    <t>03-Feb-2017</t>
  </si>
  <si>
    <t>No.790 Boralingappa Garden Srs Colony Peenya Bangalore Bangalore KA 560058 IN</t>
  </si>
  <si>
    <t>AAPFS6770E</t>
  </si>
  <si>
    <t>SHREE ENGINEERING WORKS</t>
  </si>
  <si>
    <t>9970160946</t>
  </si>
  <si>
    <t>clientnskind@gmail.com</t>
  </si>
  <si>
    <t>10-Mar-1991</t>
  </si>
  <si>
    <t>W 173, MIDC, AMBAD, Nashik, Maharashtra, 422010</t>
  </si>
  <si>
    <t>ADSPD3733E</t>
  </si>
  <si>
    <t>0002047358</t>
  </si>
  <si>
    <t>DHANANJAY VENKATESHRAO DESHPANDE</t>
  </si>
  <si>
    <t>9225319055</t>
  </si>
  <si>
    <t>navjeevanlube@gmail.com</t>
  </si>
  <si>
    <t>FLAT NO 1 SHANTEYA APARTMENT ,SHIVAJI NAGAR ROAD GARKHEDA ,AURANGABAD ,Maharashtra ,431009 ,India</t>
  </si>
  <si>
    <t>NAVJEEVAN LUBE SPECILITIES</t>
  </si>
  <si>
    <t>431009</t>
  </si>
  <si>
    <t>01-Aug-2013</t>
  </si>
  <si>
    <t>VENKATESHRAO DATTATRAYRAO DESHPANDE</t>
  </si>
  <si>
    <t>17-Mar-1962</t>
  </si>
  <si>
    <t>AAKCS3672B</t>
  </si>
  <si>
    <t>U55101MH2006PTC165927</t>
  </si>
  <si>
    <t>SAI SIDDHI HOSPITALITY PRIVATE LIMITED</t>
  </si>
  <si>
    <t>9987559071</t>
  </si>
  <si>
    <t>manjunathshetty64@yahoo.co.in</t>
  </si>
  <si>
    <t>01-Dec-2006</t>
  </si>
  <si>
    <t>Gala no.C-1 &amp; C-2, Shree nagar Usmania Compuond, Chandavali, Sakinaka Mumbai Mumbai City MH 400072 IN</t>
  </si>
  <si>
    <t>Hotels and restaurants</t>
  </si>
  <si>
    <t>Hotels; camping sites and other provision of short -stay accommodation [ Restaurant facilities operated in connection with the provision of lodging remain classified in this group. Also included are the operation of sleeping cars when carried on by separate units]</t>
  </si>
  <si>
    <t>Hotels and motels</t>
  </si>
  <si>
    <t>29-Nov-2016</t>
  </si>
  <si>
    <t>AJEPB6609D</t>
  </si>
  <si>
    <t>PRADIP KUMAR BERA</t>
  </si>
  <si>
    <t>9434417560</t>
  </si>
  <si>
    <t>bera.enterprise@yahoo.in</t>
  </si>
  <si>
    <t>01-Oct-2012</t>
  </si>
  <si>
    <t>501, PANA ROAD, PANA, Purba Medinipur, West Bengal, 721635</t>
  </si>
  <si>
    <t>BERA ENTERPRISE</t>
  </si>
  <si>
    <t>721635</t>
  </si>
  <si>
    <t>AAECK0177B</t>
  </si>
  <si>
    <t>U63000MH2010PTC204971</t>
  </si>
  <si>
    <t>KSM MARINE LOGISTICS PRIVATE LIMITED</t>
  </si>
  <si>
    <t>9820753531</t>
  </si>
  <si>
    <t>roc@cahsc.co.in</t>
  </si>
  <si>
    <t>marinelogisticsindia.com</t>
  </si>
  <si>
    <t>28-Jun-2010</t>
  </si>
  <si>
    <t>119, SAHAR CARGO ESTATE, V.M.SHAH MARG, NR.BOMBAY CAMBRIDGE SCHOOL, J.B.NAGAR, ANDHERI-(E) MUMBAI MH 400059 IN</t>
  </si>
  <si>
    <t>AAGCA1142C</t>
  </si>
  <si>
    <t>U24222KA2007PTC041417</t>
  </si>
  <si>
    <t>ALPHAGAM COATING SOLUTIONS PRIVATE LIMITED</t>
  </si>
  <si>
    <t>9923639691</t>
  </si>
  <si>
    <t>info@alphagamcoatings.com</t>
  </si>
  <si>
    <t>alphagamcoatings.com</t>
  </si>
  <si>
    <t>08-Jan-2007</t>
  </si>
  <si>
    <t>GF-7, Business Point, 137, Brigade Road Bangalore KA 560046 IN</t>
  </si>
  <si>
    <t>Manufacture of paints, varnishes and similar coatings,printing ink and mastics</t>
  </si>
  <si>
    <t>Manufacture of paints, varnishes, enamels or lacquers</t>
  </si>
  <si>
    <t>560046</t>
  </si>
  <si>
    <t>13-Feb-2007</t>
  </si>
  <si>
    <t>AADFO2563M</t>
  </si>
  <si>
    <t>ORION</t>
  </si>
  <si>
    <t>9833414001</t>
  </si>
  <si>
    <t>orioncreatives@gmail.com</t>
  </si>
  <si>
    <t>18-Oct-2012</t>
  </si>
  <si>
    <t>A-107, 10TH FLOOR, OBEROI PARK VIEW, NEAR THAKUR CINEMA, KANDIWALI-EAST, Mumbai Suburban, Maharashtra, 400101</t>
  </si>
  <si>
    <t>ABGPK0224M</t>
  </si>
  <si>
    <t>0000326266</t>
  </si>
  <si>
    <t>JYOTI VIJAY KHACHANE</t>
  </si>
  <si>
    <t>9923324466</t>
  </si>
  <si>
    <t>hvcppl@gmail.com</t>
  </si>
  <si>
    <t>PLOT NO.48, SNEH CO.OP.HSG.SOC, NEAR BAJRANG CHOWK, ,CIDCO, N-6 ,AURANGABAD ,Maharashtra ,431001 ,India</t>
  </si>
  <si>
    <t>JYOTI STEELS</t>
  </si>
  <si>
    <t>NINAJI BAMAJI BHOLE</t>
  </si>
  <si>
    <t>23-Feb-1960</t>
  </si>
  <si>
    <t>AACFJ4129K</t>
  </si>
  <si>
    <t>J K ENGINEERING</t>
  </si>
  <si>
    <t>9370255636</t>
  </si>
  <si>
    <t>derajaccounts@yahoo.com</t>
  </si>
  <si>
    <t>PLOT NO H 42, , MIDC, SATPUR, Nashik, Maharashtra, 422007</t>
  </si>
  <si>
    <t>AJHPG3760F</t>
  </si>
  <si>
    <t>DINESH VINAYAK GHORPADE</t>
  </si>
  <si>
    <t>9921112056</t>
  </si>
  <si>
    <t>bhavaniindustries1010@gmail.com</t>
  </si>
  <si>
    <t>PLOT NO 38, GAT NO 530, TAL - KARVEER, NERLI, Kolhapur, Maharashtra, 416234</t>
  </si>
  <si>
    <t>BHAVANI INDUSTRIES</t>
  </si>
  <si>
    <t>416234</t>
  </si>
  <si>
    <t>AABCE3612N</t>
  </si>
  <si>
    <t>U28900MH2004PTC148169</t>
  </si>
  <si>
    <t>SHRI EKVIRA MANUFACTURERS AND COATS PRIVATE LIMITED</t>
  </si>
  <si>
    <t>9960974301</t>
  </si>
  <si>
    <t>ekviracoats@yahoo.com</t>
  </si>
  <si>
    <t>ekvira.in</t>
  </si>
  <si>
    <t>23-Aug-2004</t>
  </si>
  <si>
    <t>W-109AMIDC AMBAD NASHIK MH 422010 IN</t>
  </si>
  <si>
    <t>DLQPS3423F</t>
  </si>
  <si>
    <t>0008953878</t>
  </si>
  <si>
    <t>ATANU SHAW</t>
  </si>
  <si>
    <t>9434000708</t>
  </si>
  <si>
    <t>atanushaw@gmail.com</t>
  </si>
  <si>
    <t>1 SRIJAN SARANI GIRISHMORE BASUDEVPUR ,KHANJANCHAK EAST MIDNAPUR HALDIA 721602 ,HALDIA ,West Bengal ,721602 ,India</t>
  </si>
  <si>
    <t>MILAN CONSTRUCTION CO.</t>
  </si>
  <si>
    <t>UDAY NARAYAN SHAW</t>
  </si>
  <si>
    <t>28-Feb-1986</t>
  </si>
  <si>
    <t>AABCM6604J</t>
  </si>
  <si>
    <t>U27101RJ1962PLC001519</t>
  </si>
  <si>
    <t>MULTIMETALS LIMITED</t>
  </si>
  <si>
    <t>9829885190</t>
  </si>
  <si>
    <t>roc@multimetals.in</t>
  </si>
  <si>
    <t>multimetals.in</t>
  </si>
  <si>
    <t>02-Aug-1962</t>
  </si>
  <si>
    <t>HEAVY INDUSTRIES AREA, KANSUAROAD, KOTAH. RJ 324003 IN</t>
  </si>
  <si>
    <t>324003</t>
  </si>
  <si>
    <t>12-Sep-1963</t>
  </si>
  <si>
    <t>AAECC6402H</t>
  </si>
  <si>
    <t>U74900MH2011PTC217667</t>
  </si>
  <si>
    <t>CASTWEL INDUSTRIES PRIVATE LIMITED</t>
  </si>
  <si>
    <t>9373103645</t>
  </si>
  <si>
    <t>msk@castwelindustries.com</t>
  </si>
  <si>
    <t>castwelindustries.com</t>
  </si>
  <si>
    <t>19-May-2011</t>
  </si>
  <si>
    <t>C-18/6,MIDC,HINGNA INDUSTRIAL AREA NAGPUR MH 440028 IN</t>
  </si>
  <si>
    <t>440028</t>
  </si>
  <si>
    <t>AAAFK6754H</t>
  </si>
  <si>
    <t>KAYMO FASTENER COMPANY</t>
  </si>
  <si>
    <t>9821139414</t>
  </si>
  <si>
    <t>sales@kaymo.com</t>
  </si>
  <si>
    <t>kaymo.com</t>
  </si>
  <si>
    <t>06-Aug-1996</t>
  </si>
  <si>
    <t>BLOCK S-2, 2ND FLOOR, LAXMI WOOLLEN MILL ESTAE, SHAKTI MILL LANE, MAHALAXMI, Mumbai City, Maharashtra, 400011</t>
  </si>
  <si>
    <t>AAEFF8716C</t>
  </si>
  <si>
    <t>FABMAX ENTERPRISES</t>
  </si>
  <si>
    <t>9881640597</t>
  </si>
  <si>
    <t>fabmaxenterprises@gmail.com</t>
  </si>
  <si>
    <t>05-Sep-2016</t>
  </si>
  <si>
    <t>GAT NO. 73, , SWAMI SAMARTH COMPLEX, DEHU-ALANDI ROAD, TALAWADE, Pune, Maharashtra, 411062</t>
  </si>
  <si>
    <t>AXYPS3804M</t>
  </si>
  <si>
    <t>SANJOY SARKAR</t>
  </si>
  <si>
    <t>8105222702</t>
  </si>
  <si>
    <t>sanjoybiswas867@yahoo.com</t>
  </si>
  <si>
    <t>JYOTIMOY ATHLETIC CLUB, PRADHANNAGAR, SILIGURI, Darjeeling, West Bengal, 734007</t>
  </si>
  <si>
    <t>734007</t>
  </si>
  <si>
    <t>ALPPG4195C</t>
  </si>
  <si>
    <t>SACHIN GANGJI GALA</t>
  </si>
  <si>
    <t>9821115652</t>
  </si>
  <si>
    <t>sgala84@gmail.com</t>
  </si>
  <si>
    <t>SHOP NO 2,, PRIDE, V.P ROAD, VILE PARLE WEST, Mumbai Suburban, Maharashtra, 400056</t>
  </si>
  <si>
    <t>AJANTA HARDWARE</t>
  </si>
  <si>
    <t>400056</t>
  </si>
  <si>
    <t>04-Apr-2009</t>
  </si>
  <si>
    <t>AAYCS2093N</t>
  </si>
  <si>
    <t>L24230MH2017PLC291636</t>
  </si>
  <si>
    <t>SOLARA ACTIVE PHARMA SCIENCES LIMITED</t>
  </si>
  <si>
    <t>9841439391</t>
  </si>
  <si>
    <t>muralikrishna@solara.co.in</t>
  </si>
  <si>
    <t>solara.co.in</t>
  </si>
  <si>
    <t>23-Feb-2017</t>
  </si>
  <si>
    <t>201, Devavrata, Sector 17, Vashi, Navi Mumbai Mumbai City MH 400703 IN</t>
  </si>
  <si>
    <t>ABSPT4534F</t>
  </si>
  <si>
    <t>0006898782</t>
  </si>
  <si>
    <t>CHANDRAKANT ACHUTRAO TAWAR</t>
  </si>
  <si>
    <t>8055599919</t>
  </si>
  <si>
    <t>csprasadtakalkar@gmail.com</t>
  </si>
  <si>
    <t>AT KADEDHAN, ,PAITHAN ,AURANGABAD ,Maharashtra ,431107 ,India</t>
  </si>
  <si>
    <t>MAHAYOG OFFSET</t>
  </si>
  <si>
    <t>431107</t>
  </si>
  <si>
    <t>ACHUTRAO TAWAR</t>
  </si>
  <si>
    <t>07-Jul-1964</t>
  </si>
  <si>
    <t>BGCPP5362F</t>
  </si>
  <si>
    <t>SANDIP PATIL</t>
  </si>
  <si>
    <t>8805014914</t>
  </si>
  <si>
    <t>perfecttoengineering@gmail.com</t>
  </si>
  <si>
    <t>GAT NO-73, JYOTIBA NAGAR, NEAR PUNE FORG.COMPANY, TALAWADE, TALAWADE, Pune, Maharashtra, 412114</t>
  </si>
  <si>
    <t>PERFECTTO ENGINEERING</t>
  </si>
  <si>
    <t>CWUPG0961J</t>
  </si>
  <si>
    <t>RAJESWARI GUPTA</t>
  </si>
  <si>
    <t>9435402818</t>
  </si>
  <si>
    <t>us.udit14@gmail.com</t>
  </si>
  <si>
    <t>60, GROUND FLOOR, MILANPUR, P P ROAD REHABARI, GUWAHATI, Kamrup Metropolitan, Assam, 781008</t>
  </si>
  <si>
    <t>SWIFT LOGISTIC AIR EXPRESS</t>
  </si>
  <si>
    <t>781008</t>
  </si>
  <si>
    <t>AAACG9247N</t>
  </si>
  <si>
    <t>U28113WB1961PTC025315</t>
  </si>
  <si>
    <t>GESCONS (1961) PVT LTD</t>
  </si>
  <si>
    <t>9830706337</t>
  </si>
  <si>
    <t>gesco1961@gmail.com</t>
  </si>
  <si>
    <t>23-Nov-1961</t>
  </si>
  <si>
    <t>111 BASANTALAL SAHA ROAD KOLKATA Kolkata WB 700053 IN</t>
  </si>
  <si>
    <t>Manufacture of fabricated structural pro ducts of metal other than of iron or steel</t>
  </si>
  <si>
    <t>700053</t>
  </si>
  <si>
    <t>AFDPL3779D</t>
  </si>
  <si>
    <t>DIPAK DAYALBHAI LAKHIYANI</t>
  </si>
  <si>
    <t>8200851900</t>
  </si>
  <si>
    <t>shivaaye87@gmail.com</t>
  </si>
  <si>
    <t>07-Jun-1982</t>
  </si>
  <si>
    <t>1-702, , VRAJ BHUMI HOUSING COMPLEX, NR-MADHAVBAG, PARVATPATIYA, Surat, Gujarat, 395010</t>
  </si>
  <si>
    <t>SHIVAAY EXPRESS</t>
  </si>
  <si>
    <t>395010</t>
  </si>
  <si>
    <t>AAIPJ9096P</t>
  </si>
  <si>
    <t>0006438290</t>
  </si>
  <si>
    <t>HITESH KUMAR SHANTILAL JAIN</t>
  </si>
  <si>
    <t>9967466991</t>
  </si>
  <si>
    <t>apsgifts@hotmail.com</t>
  </si>
  <si>
    <t>3, HARIHAR APTS, PODAR ROAD, ,SANTACRUZ WEST ,MUMBAI ,Maharashtra ,400054 ,India</t>
  </si>
  <si>
    <t>APSARA GIFTS</t>
  </si>
  <si>
    <t>400054</t>
  </si>
  <si>
    <t>SHANTILAL JAIN GANESHMALJI</t>
  </si>
  <si>
    <t>04-Nov-1977</t>
  </si>
  <si>
    <t>AMAPD3263E</t>
  </si>
  <si>
    <t>SHEENA JANE DSOUZA</t>
  </si>
  <si>
    <t>9552502556</t>
  </si>
  <si>
    <t>neomisnest@yahoo.co.in</t>
  </si>
  <si>
    <t>102, 1ST, F J PALACE, AZAD NAGAR, WANWADI, Pune, Maharashtra, 411040</t>
  </si>
  <si>
    <t>NEOMIS NEST HOSPITALITY SERVICES</t>
  </si>
  <si>
    <t>411040</t>
  </si>
  <si>
    <t>AEDPJ7664J</t>
  </si>
  <si>
    <t>0002807213</t>
  </si>
  <si>
    <t>SHIVAJI DEVIDASRAO JOSHI</t>
  </si>
  <si>
    <t>9823294134</t>
  </si>
  <si>
    <t>shivajidjoshi65@gmail.com</t>
  </si>
  <si>
    <t>Row house no. b 15 The Venus Society ,behind nishant park beed by pass ,Aurangabad ,Maharashtra ,431001 ,India</t>
  </si>
  <si>
    <t>SHANKAR INDUSTRIES</t>
  </si>
  <si>
    <t>DEVIDASRAO SHANKARRAO JOSHI</t>
  </si>
  <si>
    <t>13-Jan-1965</t>
  </si>
  <si>
    <t>AARPJ8878Q</t>
  </si>
  <si>
    <t>SHALINI ASHOK JADHAV</t>
  </si>
  <si>
    <t>7776835325</t>
  </si>
  <si>
    <t>kpkhande94@gmail.com</t>
  </si>
  <si>
    <t>N-32-N-8-5/4, SWAMIVIVEKANAND NAGAR, CIDCO NASHIK, Nashik, Maharashtra, 422009</t>
  </si>
  <si>
    <t>AKSHAY PACKAGING INDUSTRIES</t>
  </si>
  <si>
    <t>AAACD8900F</t>
  </si>
  <si>
    <t>U45201WB1970PTC027727</t>
  </si>
  <si>
    <t>DEVELOPMENT CONSULTANTS PRIVATE LIMITED</t>
  </si>
  <si>
    <t>9051086908</t>
  </si>
  <si>
    <t>dcl@in.dclgroup.com</t>
  </si>
  <si>
    <t>dclgroup.com</t>
  </si>
  <si>
    <t>13-May-1970</t>
  </si>
  <si>
    <t>24, PARK STREET KOLKATA WB 700016 IN</t>
  </si>
  <si>
    <t>Construction</t>
  </si>
  <si>
    <t>Building of complete constructions or parts thereof; civil engineering</t>
  </si>
  <si>
    <t>General construction (including alteration, addition, repair and maintenance) of residential buildings, carried \u2013out on own -account basis or on a fee or contract basis.</t>
  </si>
  <si>
    <t>700016</t>
  </si>
  <si>
    <t>AAXPS7697E</t>
  </si>
  <si>
    <t>0001604881</t>
  </si>
  <si>
    <t>PARDEEP SEHIJPAL</t>
  </si>
  <si>
    <t>9810441088</t>
  </si>
  <si>
    <t>ganeshpolyfabrics@gmail.com</t>
  </si>
  <si>
    <t>A-3/27 GROUND FLOOR ,JANAKPURI ,NEW DELHI ,Delhi ,110058 ,India</t>
  </si>
  <si>
    <t>GANESH POLYFABRICS</t>
  </si>
  <si>
    <t>09-Dec-1991</t>
  </si>
  <si>
    <t>CHAMAN RAM SEHIJPAL</t>
  </si>
  <si>
    <t>04-May-1956</t>
  </si>
  <si>
    <t>AAACD1103E</t>
  </si>
  <si>
    <t>U74899DL1986PTC025235</t>
  </si>
  <si>
    <t>DIAMOND INTERNATIONAL PRIVATE LIMITED</t>
  </si>
  <si>
    <t>9711255230</t>
  </si>
  <si>
    <t>accounts@diamondgroupindia.com</t>
  </si>
  <si>
    <t>diamondgroupindia.com</t>
  </si>
  <si>
    <t>26-Aug-1986</t>
  </si>
  <si>
    <t>C-2, THIRD FLOOR, NEW KRISHNA PARK,VIKASPURI, ADJACENT JANAKPURI WEST METRO STATION DELHI New Delhi DL 110018 IN</t>
  </si>
  <si>
    <t>DIAMOND INTERNATIONAL PVT. LTD.</t>
  </si>
  <si>
    <t>110018</t>
  </si>
  <si>
    <t>30-Jun-1984</t>
  </si>
  <si>
    <t>AAAFF2579B</t>
  </si>
  <si>
    <t>FAIR TECH ENGINEERS</t>
  </si>
  <si>
    <t>9822001340</t>
  </si>
  <si>
    <t>vat.preksha@gmail.com</t>
  </si>
  <si>
    <t>01-Sep-1989</t>
  </si>
  <si>
    <t>Plot No 68, , Shiv Industrial Infrastructure Park, Lamdapura, Savli, Vadodara, Gujarat, 371710</t>
  </si>
  <si>
    <t>371710</t>
  </si>
  <si>
    <t>ANSPK7832R</t>
  </si>
  <si>
    <t>0003006739</t>
  </si>
  <si>
    <t>JAI PRAKASH KAUSHIK</t>
  </si>
  <si>
    <t>9811774930</t>
  </si>
  <si>
    <t>jai1010alfa@gmail.com</t>
  </si>
  <si>
    <t>outlook.com</t>
  </si>
  <si>
    <t>FLAT NO-H-303, GREEN VALLEY CGHS LTD., PLOT NO.- 18 ,SECTOR-22, DWARKA SEC-6 ,DELHI ,Delhi ,110075 ,India</t>
  </si>
  <si>
    <t>ALFA PACKERS &amp; MOVERS</t>
  </si>
  <si>
    <t>LAXMI NARAYAN KAUSHIK</t>
  </si>
  <si>
    <t>22-Nov-1963</t>
  </si>
  <si>
    <t>AABFG4484B</t>
  </si>
  <si>
    <t>GOA SYNTHETICS</t>
  </si>
  <si>
    <t>9422455881</t>
  </si>
  <si>
    <t>AYTPS8610B</t>
  </si>
  <si>
    <t>BALVIR SINGH</t>
  </si>
  <si>
    <t>9810761210</t>
  </si>
  <si>
    <t>rehalelectricals@gmail.com</t>
  </si>
  <si>
    <t>WZ.F-14, GROUND FLOOR, SANT GARH EXTN, SANT GARH EXTN, East Delhi, Delhi, 110018</t>
  </si>
  <si>
    <t>REHAL ELECTRICALS</t>
  </si>
  <si>
    <t>27-Aug-2011</t>
  </si>
  <si>
    <t>BELPS1714K</t>
  </si>
  <si>
    <t>RABINDRA KUMAR SAHOO</t>
  </si>
  <si>
    <t>9238821122</t>
  </si>
  <si>
    <t>sandhyaelectricals94@gmail.com</t>
  </si>
  <si>
    <t>PLOT NO-164/2055, Ground Floor, Near Hanuman Temple, Lane-1, Nigamanda Nagar,Cenal Road, Bomikhal, Bhubaneswar, Khordha, Odisha, 751010</t>
  </si>
  <si>
    <t>SANDHYA ELECTRICALS</t>
  </si>
  <si>
    <t>23-Feb-2010</t>
  </si>
  <si>
    <t>AOMPY4443H</t>
  </si>
  <si>
    <t>AKASH BHAURAVJI YESANSURE</t>
  </si>
  <si>
    <t>9822222437</t>
  </si>
  <si>
    <t>darshan.wakhariya01@gmail.com</t>
  </si>
  <si>
    <t>454, TRIMURTI NAGAR MOTGHARE LAYOUT UMARI MEGHE, WARDHA, Wardha, Maharashtra, 442001</t>
  </si>
  <si>
    <t>SAIRAM AUTO DEAL &amp; SERVICES</t>
  </si>
  <si>
    <t>Meghe</t>
  </si>
  <si>
    <t>442001</t>
  </si>
  <si>
    <t>AAEFC8599G</t>
  </si>
  <si>
    <t>CLIFTECH</t>
  </si>
  <si>
    <t>9840095046</t>
  </si>
  <si>
    <t>ramesh74954@gmail.com</t>
  </si>
  <si>
    <t>27-Jun-2005</t>
  </si>
  <si>
    <t>No 42, , , Dewan Sahib Garden Street, T T K ROAD , Royapettah, Chennai, Tamil Nadu, 600014</t>
  </si>
  <si>
    <t>CLIF TECH</t>
  </si>
  <si>
    <t>AIMPG6410E</t>
  </si>
  <si>
    <t>MANOJ KUMAR GABA</t>
  </si>
  <si>
    <t>9897094000</t>
  </si>
  <si>
    <t>M/S MINAKSHI PACKAGING</t>
  </si>
  <si>
    <t>08-Dec-2009</t>
  </si>
  <si>
    <t>AACCI5658M</t>
  </si>
  <si>
    <t>U74999HR2011PTC087820</t>
  </si>
  <si>
    <t>IVOCLAR VIVADENT MARKETING (INDIA) PRIVATE LIMITED</t>
  </si>
  <si>
    <t>9619110047</t>
  </si>
  <si>
    <t>deepak.tiwari@ivoclarvivadent.com</t>
  </si>
  <si>
    <t>mv-india.com</t>
  </si>
  <si>
    <t>17-Mar-2011</t>
  </si>
  <si>
    <t>824/825/826/827, 8th Floor, Tower A Emmar Digital Green,Sector 61,Golf Course ext. rd. Gurugram Gurgaon HR 122011 IN</t>
  </si>
  <si>
    <t>IVOCLAR VIVADENT MARKETING (INDIA PVT. LTD.</t>
  </si>
  <si>
    <t>122011</t>
  </si>
  <si>
    <t>22-Jan-2015</t>
  </si>
  <si>
    <t>AAJPM8501D</t>
  </si>
  <si>
    <t>DEEPAK CHIMANLAL MEHTA</t>
  </si>
  <si>
    <t>9223432052</t>
  </si>
  <si>
    <t>chemisk@rediffmail.com</t>
  </si>
  <si>
    <t>16-Jan-1959</t>
  </si>
  <si>
    <t>118/18, JAWAHAR NAGAR, ROAD NO 8, GOREGAON WEST, Mumbai Suburban, Maharashtra, 400104</t>
  </si>
  <si>
    <t>CHEMISK</t>
  </si>
  <si>
    <t>400104</t>
  </si>
  <si>
    <t>AABPD6713A</t>
  </si>
  <si>
    <t>DEVEN ARVINDRAY DESAI</t>
  </si>
  <si>
    <t>7666904139</t>
  </si>
  <si>
    <t>deven_1932@yahoo.co.in</t>
  </si>
  <si>
    <t>16-May-1966</t>
  </si>
  <si>
    <t>G 10, , RADHE VALLABH CO OP HSG SOCIETY, NEAR FRENCH BRIDGE CORNER MODY CHAMBERS, OPERA HOUSE, MUMBAI, Mumbai City, Maharashtra, 400004</t>
  </si>
  <si>
    <t>DESAI AUTOMOBILES</t>
  </si>
  <si>
    <t>BTOPM2770F</t>
  </si>
  <si>
    <t>MUTHU MUNUSAMY</t>
  </si>
  <si>
    <t>8667310657</t>
  </si>
  <si>
    <t>SRI BALAJI TRANSPORT(PROP:M MUTHU)</t>
  </si>
  <si>
    <t>AKBPP6220A</t>
  </si>
  <si>
    <t>0002423933</t>
  </si>
  <si>
    <t>SUDARSAN PANJA</t>
  </si>
  <si>
    <t>9800048839</t>
  </si>
  <si>
    <t>hrbhagat@rediffmail.com</t>
  </si>
  <si>
    <t>VILL - BARSUNDRA, PO-ISWARDAHA JALPAI ,DIST - PURBA MEDINIPUR ,BARSUNDRA ,West Bengal ,721654 ,India</t>
  </si>
  <si>
    <t>PETRO CHEM ENGG. CONSTRUCTION</t>
  </si>
  <si>
    <t>721654</t>
  </si>
  <si>
    <t>09-May-2005</t>
  </si>
  <si>
    <t>PRAMATHA NATH PANJA</t>
  </si>
  <si>
    <t>02-Nov-1948</t>
  </si>
  <si>
    <t>AACCN6100B</t>
  </si>
  <si>
    <t>U74900WB2007PTC119328</t>
  </si>
  <si>
    <t>NEXTGEN PRINTERS PRIVATE LIMITED</t>
  </si>
  <si>
    <t>9330338195</t>
  </si>
  <si>
    <t>accounts@nextgenprint.com</t>
  </si>
  <si>
    <t>nextgenprint.com</t>
  </si>
  <si>
    <t>08-Oct-2007</t>
  </si>
  <si>
    <t>Merlin Infinity, 10th Floor, Room No. 1007-1008 Plot No.-51, Block-DN, Sector-V, Salt Lake City Kolkata Parganas North WB 700091 IN</t>
  </si>
  <si>
    <t>Nextgen Printers Pvt. Ltd.</t>
  </si>
  <si>
    <t>09-Apr-2012</t>
  </si>
  <si>
    <t>AAACB1348M</t>
  </si>
  <si>
    <t>U74899DL1982PTC013253</t>
  </si>
  <si>
    <t>B.S. MEHRA SONS PVT LTD</t>
  </si>
  <si>
    <t>9811015312</t>
  </si>
  <si>
    <t>samikshgupta@hotmail.com</t>
  </si>
  <si>
    <t>bsmehra.com</t>
  </si>
  <si>
    <t>08-Mar-1982</t>
  </si>
  <si>
    <t>A-94 KAMLA NAGAR DELHI North Delhi DL 110007 IN</t>
  </si>
  <si>
    <t>B.S.MEHRA SONS PVT LTD</t>
  </si>
  <si>
    <t>26-Jul-1983</t>
  </si>
  <si>
    <t>AZFPS8273B</t>
  </si>
  <si>
    <t>SUSHANT SHIVDAS SHET PARKAR</t>
  </si>
  <si>
    <t>9764315801</t>
  </si>
  <si>
    <t>tuljaienterprises73@gmail.com</t>
  </si>
  <si>
    <t>Plot No. 33, Bethoda Industrial Estate, Bethoda, Ponda, South Goa, Goa, 403401</t>
  </si>
  <si>
    <t>M/s TULJAI ENTERPRISE</t>
  </si>
  <si>
    <t>07-Jul-2010</t>
  </si>
  <si>
    <t>AFBPH7978G</t>
  </si>
  <si>
    <t>0008886167</t>
  </si>
  <si>
    <t>PRAVIN SURESH HOLKAR</t>
  </si>
  <si>
    <t>9096057777</t>
  </si>
  <si>
    <t>laxmie948@gmail.com</t>
  </si>
  <si>
    <t>HOLKARWADI, NEAR GRAMPANCHAYAT OFFICE ,TALUKA HAVELI ,PUNE ,Maharashtra ,412308 ,India</t>
  </si>
  <si>
    <t>SHRI LAXMI ENGINEERING WORKS</t>
  </si>
  <si>
    <t>412308</t>
  </si>
  <si>
    <t>SURESH HARIBHAU HOLKAR</t>
  </si>
  <si>
    <t>07-Oct-1985</t>
  </si>
  <si>
    <t>AAACZ5750D</t>
  </si>
  <si>
    <t>U22222MH2012PTC231249</t>
  </si>
  <si>
    <t>3D CREATIONS PRIVATE LIMITED</t>
  </si>
  <si>
    <t>7666903710</t>
  </si>
  <si>
    <t>hemrajchheda@gmail.com</t>
  </si>
  <si>
    <t>3dindia.co.in</t>
  </si>
  <si>
    <t>102-A,RANJIT STUDIO D S PHALKE ROAD,DADAR (E) MUMBAI Mumbai City MH 400014 IN</t>
  </si>
  <si>
    <t>Service activities related to printing</t>
  </si>
  <si>
    <t>Book binding on account of others</t>
  </si>
  <si>
    <t>400014</t>
  </si>
  <si>
    <t>06-Jun-2012</t>
  </si>
  <si>
    <t>AAEFS7995J</t>
  </si>
  <si>
    <t>SUYASH ENGINEERING WORKS</t>
  </si>
  <si>
    <t>9823236032</t>
  </si>
  <si>
    <t>gstsuyash@gmail.com</t>
  </si>
  <si>
    <t>01-Apr-1985</t>
  </si>
  <si>
    <t>PLOT NO C 20/1, MIDC AREA, NAGAPUR, Ahmednagar, Maharashtra, 414111</t>
  </si>
  <si>
    <t>CGHPK9592G</t>
  </si>
  <si>
    <t>0007820560</t>
  </si>
  <si>
    <t>RAMESH KORADDI</t>
  </si>
  <si>
    <t>9964700044</t>
  </si>
  <si>
    <t>koraddi@wireformindia.com</t>
  </si>
  <si>
    <t>primoplastech.com</t>
  </si>
  <si>
    <t>103, M B-3, ANEKAL ROAD, SURYANAGARA, ,KARNATAKA HOUSING BOARD COLONY, CHANDAPURA ,BANGLORE ,Karnataka ,560099 ,India</t>
  </si>
  <si>
    <t>PRIMO PLASTECH</t>
  </si>
  <si>
    <t>20-Apr-2012</t>
  </si>
  <si>
    <t>HOLABASAPPA</t>
  </si>
  <si>
    <t>01-Jun-1970</t>
  </si>
  <si>
    <t>AANCM2069B</t>
  </si>
  <si>
    <t>U25209KA2020PTC131209</t>
  </si>
  <si>
    <t>MTL NEW INITIATIVES PRIVATE LIMITED</t>
  </si>
  <si>
    <t>9901263514</t>
  </si>
  <si>
    <t>naik@manjushreeindia.com</t>
  </si>
  <si>
    <t>manjushreeindia.com</t>
  </si>
  <si>
    <t>01-Jan-2020</t>
  </si>
  <si>
    <t>PLOT NO. 60E &amp; F BOMMASANDRA IND AREA HOSUR ROAD BANGALORE Bangalore KA 560085 IN</t>
  </si>
  <si>
    <t>560085</t>
  </si>
  <si>
    <t>AAACM9418K</t>
  </si>
  <si>
    <t>U67120KA1987PLC032636</t>
  </si>
  <si>
    <t>MANJUSHREE TECHNOPACK LIMITED</t>
  </si>
  <si>
    <t>9816608155</t>
  </si>
  <si>
    <t>13-Nov-1987</t>
  </si>
  <si>
    <t>MBH Tech Park 2nd Floor Survey No 46P and 47 P Begur Hobli Electronic City Phase-II Bangalore Bangalore KA 560100 IN</t>
  </si>
  <si>
    <t>Security dealing activities. [This class includes dealing in financial market onbehalf of others (e.g. stock broking) and related activities.(Dealing in markets on own -account is classified in class 6599)].</t>
  </si>
  <si>
    <t>AABPK4431C</t>
  </si>
  <si>
    <t>NIRAJ SURYAKANT KHANDHAR</t>
  </si>
  <si>
    <t>9320249895</t>
  </si>
  <si>
    <t>heena@deltacab.co.in</t>
  </si>
  <si>
    <t>deltacab.co.in</t>
  </si>
  <si>
    <t>26-Apr-1967</t>
  </si>
  <si>
    <t>GALA NO 8, GROUND FLOOR, SANGHAVI INDL. ESTATE, TAL VASAI, VASAI, Thane, Maharashtra, 401210</t>
  </si>
  <si>
    <t>DELTA ELECTRONICS (INDIA)</t>
  </si>
  <si>
    <t>AAJCM1498A</t>
  </si>
  <si>
    <t>U51909TG2014FTC142728</t>
  </si>
  <si>
    <t>MULTISORB TECHNOLOGIES INDIA PRIVATE LIMITED</t>
  </si>
  <si>
    <t>8374233911</t>
  </si>
  <si>
    <t>vinodh.namburi@filtrationgroup.com</t>
  </si>
  <si>
    <t>filtrationgroup.com</t>
  </si>
  <si>
    <t>25-Feb-2014</t>
  </si>
  <si>
    <t>Plot No. 6(1), GMR Hyderabad Aviation SEZ Limited, Rajiv Gandhi International Airport, Shamshabad, Hyderabad Hyderabad TG 500108 IN</t>
  </si>
  <si>
    <t>500108</t>
  </si>
  <si>
    <t>AAAFU1231D</t>
  </si>
  <si>
    <t>UNIVERSAL OFFSETS</t>
  </si>
  <si>
    <t>8527315999</t>
  </si>
  <si>
    <t>universaloffsets@gmail.com</t>
  </si>
  <si>
    <t>19-Jun-1990</t>
  </si>
  <si>
    <t>B-3, FULL, , SECTOR -67, NOIDA, Gautam Buddha Nagar, Uttar Pradesh, 201301</t>
  </si>
  <si>
    <t>M/S UNIVERSAL OFFSETS</t>
  </si>
  <si>
    <t>ANJPJ0571F</t>
  </si>
  <si>
    <t>MADAN LAL JAT</t>
  </si>
  <si>
    <t>9829474407</t>
  </si>
  <si>
    <t>pareekmahesh@rediffmail.com</t>
  </si>
  <si>
    <t>OPP. CHOUDHARY DHABHA, , NEAR S.B.B.J BANK, OPP. CHOUDHARY DHABHA, JETPURA, Jaipur, Rajasthan, 303704</t>
  </si>
  <si>
    <t>NIKITA CARGO MOVERS</t>
  </si>
  <si>
    <t>303704</t>
  </si>
  <si>
    <t>ACGPM4494E</t>
  </si>
  <si>
    <t>USHA MAHAJAN</t>
  </si>
  <si>
    <t>9205011880</t>
  </si>
  <si>
    <t>mahajan_agencies@rediffmail.com</t>
  </si>
  <si>
    <t>1, OLD POST OFFICE LANE, PACCA DANGA, Jammu, Jammu and Kashmir, 180001</t>
  </si>
  <si>
    <t>MAHAJAN AGENCIES</t>
  </si>
  <si>
    <t>180001</t>
  </si>
  <si>
    <t>BDAPP4861N</t>
  </si>
  <si>
    <t>INDRAJIT PRASAD</t>
  </si>
  <si>
    <t>9857693240</t>
  </si>
  <si>
    <t>sharda_anil@gmail.com</t>
  </si>
  <si>
    <t>01, P.O. BAROTIWALA, BURANWALA ROAD, BURANWALA, Solan, Himachal Pradesh, 173205</t>
  </si>
  <si>
    <t>MANNAT TOOLS &amp; ENGINEERING</t>
  </si>
  <si>
    <t>CQCPS1874C</t>
  </si>
  <si>
    <t>PRASHANT SHIRISHKUMAR SONAWANE</t>
  </si>
  <si>
    <t>9096301658</t>
  </si>
  <si>
    <t>metalloidsindustries@gmail.com</t>
  </si>
  <si>
    <t>25-Nov-1988</t>
  </si>
  <si>
    <t>Gut No 67, Plot No 62, Wadgaon Kolhati, Aurangabad, Aurangabad, Maharashtra, 431136</t>
  </si>
  <si>
    <t>Metalloids Industries</t>
  </si>
  <si>
    <t>AFBPC6270J</t>
  </si>
  <si>
    <t>ASGAR KASAMBHAI CHAWDA</t>
  </si>
  <si>
    <t>9825224821</t>
  </si>
  <si>
    <t>sanjarymarine75@gmail.com</t>
  </si>
  <si>
    <t>SHOP NO 4, , GAYATRI COMPLEX, SECTOR 12, GANDHIDHAM, Kachchh, Gujarat, 370201</t>
  </si>
  <si>
    <t>A GROUP SHIPPING</t>
  </si>
  <si>
    <t>Gandhidham</t>
  </si>
  <si>
    <t>370201</t>
  </si>
  <si>
    <t>AABCJ9826D</t>
  </si>
  <si>
    <t>U74999MH2008PTC179706</t>
  </si>
  <si>
    <t>JOULE TECH INDUSTRIAL SERVICES PRIVATE LIMITED</t>
  </si>
  <si>
    <t>9870005242</t>
  </si>
  <si>
    <t>info@jouletechonline.com</t>
  </si>
  <si>
    <t>jouletechonline.com</t>
  </si>
  <si>
    <t>401/402 HAPPY HOME COMPLEX, CHIKUWADI NEW LINK ROAD, BORIVALI WEST MUMBAI MH 400092 IN</t>
  </si>
  <si>
    <t>JOULE TECH INDUSTRIAL SERVICES PVT LTD</t>
  </si>
  <si>
    <t>400092</t>
  </si>
  <si>
    <t>22-Apr-2008</t>
  </si>
  <si>
    <t>AHOPM2815Q</t>
  </si>
  <si>
    <t>0002573195</t>
  </si>
  <si>
    <t>RADHASHYAM MANDAL</t>
  </si>
  <si>
    <t>9233390410</t>
  </si>
  <si>
    <t>DURGACHAK ,SUTAHATA-1 ,HALDIA ,West Bengal ,721602 ,India</t>
  </si>
  <si>
    <t>M/S M M CONSTRUCTION</t>
  </si>
  <si>
    <t>JIBAN KRISHNA MANDAL</t>
  </si>
  <si>
    <t>06-Feb-1956</t>
  </si>
  <si>
    <t>AAVFP3758P</t>
  </si>
  <si>
    <t>PRIME CREATIVE WORLD</t>
  </si>
  <si>
    <t>9867415159</t>
  </si>
  <si>
    <t>rvakharia79@gmail.com</t>
  </si>
  <si>
    <t>27-Dec-2017</t>
  </si>
  <si>
    <t>103,, , HEMKUNJ,, BRAHMA KUMARI ROAD, JAWAHAR NAGAR, OPP BRAHMA GARDEN,, GOREGAON WEST, Mumbai City, Maharashtra, 400104</t>
  </si>
  <si>
    <t>AEKPA6139C</t>
  </si>
  <si>
    <t>ASHOK KUMAR AGGARWAL</t>
  </si>
  <si>
    <t>8859500373</t>
  </si>
  <si>
    <t>universal.ashokaggarwal@gmail.com</t>
  </si>
  <si>
    <t>B-15, , , Transport Nagar, Dehradun, Dehradun, Uttarakhand, 248001</t>
  </si>
  <si>
    <t>Universal Express</t>
  </si>
  <si>
    <t>Dehradun</t>
  </si>
  <si>
    <t>248001</t>
  </si>
  <si>
    <t>DYCPK8207C</t>
  </si>
  <si>
    <t>DHANAPAL KATHIRVEL</t>
  </si>
  <si>
    <t>9176262685</t>
  </si>
  <si>
    <t>oviyatransport1@gmail.com</t>
  </si>
  <si>
    <t>17/2, , , DURAISAAGIP STREET, KASIMEDU, ROYAPURAM, Chennai, Tamil Nadu, 600013</t>
  </si>
  <si>
    <t>OVIYA TRANSPORT</t>
  </si>
  <si>
    <t>AADCN7244H</t>
  </si>
  <si>
    <t>U29254MH2011PTC220084</t>
  </si>
  <si>
    <t>NASHIK AUTOWELD SYSTEMS PRIVATE LIMITED</t>
  </si>
  <si>
    <t>9422255434</t>
  </si>
  <si>
    <t>contact@autoweldsystem.com</t>
  </si>
  <si>
    <t>autoweldsystem.com</t>
  </si>
  <si>
    <t>23-Jul-2011</t>
  </si>
  <si>
    <t>Plot No. E-58-2, MIDC Satpur Nashik Nashik MH 422007 IN</t>
  </si>
  <si>
    <t>23-Jun-2012</t>
  </si>
  <si>
    <t>ADMPP2607D</t>
  </si>
  <si>
    <t>SURESH KUMAR PALLIKESERIELSUKUMARN</t>
  </si>
  <si>
    <t>9424442565</t>
  </si>
  <si>
    <t>leshaeng@gmail.com</t>
  </si>
  <si>
    <t>C- 145, SECTOR 1, SHAILENDRA NAGAR, Raipur, Chhattisgarh, 492001</t>
  </si>
  <si>
    <t>LESHA ENGINEERS</t>
  </si>
  <si>
    <t>18-Apr-1995</t>
  </si>
  <si>
    <t>ADZPD7878B</t>
  </si>
  <si>
    <t>DADASAHEB VITHOBA DUDHAL</t>
  </si>
  <si>
    <t>9371114745</t>
  </si>
  <si>
    <t>dudhaltoolings@yahoo.com</t>
  </si>
  <si>
    <t>B 24, MIDC SHIROLI, TAL HATKANANGLE, SHIROLI, Kolhapur, Maharashtra, 416122</t>
  </si>
  <si>
    <t>DUDHAL TOOLINGS</t>
  </si>
  <si>
    <t>AACPS8471P</t>
  </si>
  <si>
    <t>SURMEETSINGH JASWINDERSINGH SETHI</t>
  </si>
  <si>
    <t>22-Jun-1972</t>
  </si>
  <si>
    <t>STUDIO.CNC (PROP. SURMEETSINGH J SETHI)</t>
  </si>
  <si>
    <t>ADGFS7963K</t>
  </si>
  <si>
    <t>SHAKTI ENGINEERING CONSTRUCTION</t>
  </si>
  <si>
    <t>9933000100</t>
  </si>
  <si>
    <t>shaktienggcons@gmail.com</t>
  </si>
  <si>
    <t>09-Feb-2017</t>
  </si>
  <si>
    <t>DARIALA, BURARIHAT, RAMCHANDRAPUR, DARIALA, Purba Medinipur, West Bengal, 721137</t>
  </si>
  <si>
    <t>SHAKTI ENGINNERING CONSTRUCTION</t>
  </si>
  <si>
    <t>721137</t>
  </si>
  <si>
    <t>AAAFD3313K</t>
  </si>
  <si>
    <t>DESAI UDYOG</t>
  </si>
  <si>
    <t>9822082817</t>
  </si>
  <si>
    <t>deven.prabhudesai@gmail.com</t>
  </si>
  <si>
    <t>12-Nov-1987</t>
  </si>
  <si>
    <t>W-56A, MIDC, SATPUR, MIDC, Nashik, Maharashtra, 422007</t>
  </si>
  <si>
    <t>AAIFD0184A</t>
  </si>
  <si>
    <t>DISHAN TECHNO SERVICES</t>
  </si>
  <si>
    <t>9825034797</t>
  </si>
  <si>
    <t>vikrampujaragst@gmail.com</t>
  </si>
  <si>
    <t>01-Jun-2011</t>
  </si>
  <si>
    <t>ANJAN VILLA,, ALKAPURI MAIN ROAD,, RAIYA ROAD,, Rajkot, Gujarat, 360007</t>
  </si>
  <si>
    <t>360007</t>
  </si>
  <si>
    <t>AAUPL1539M</t>
  </si>
  <si>
    <t>ULHAS MAHADEO LOHANE</t>
  </si>
  <si>
    <t>9825228357</t>
  </si>
  <si>
    <t>trishulengineering2019@gmail.com</t>
  </si>
  <si>
    <t>K-43,, GIDC, OPP. ITI MAIN GATE, GANDHIDHAM, Kachchh, Gujarat, 370201</t>
  </si>
  <si>
    <t>TRISHUL ENGINEERING</t>
  </si>
  <si>
    <t>AAECP7357A</t>
  </si>
  <si>
    <t>U51504MH2008PTC184067</t>
  </si>
  <si>
    <t>PARLE ELIZABETH TOOLS PRIVATE LIMITED</t>
  </si>
  <si>
    <t>8511104758</t>
  </si>
  <si>
    <t>finance@parleglobal.com</t>
  </si>
  <si>
    <t>parleglobal.com</t>
  </si>
  <si>
    <t>27-Jun-2008</t>
  </si>
  <si>
    <t>PlotNo.9,GalaNo.2,102&amp;202,Rajvidesh Building,Prime Industrial Complex,Sativli Rd,Waliv,Vasai Rd(East) Vasai MH 401208 IN</t>
  </si>
  <si>
    <t>PARLE ELIZABATH TOOLS PVT LTD</t>
  </si>
  <si>
    <t>Wholesale of machinery, equipment and supplies</t>
  </si>
  <si>
    <t>AABPA0706G</t>
  </si>
  <si>
    <t>0002604058</t>
  </si>
  <si>
    <t>MAHESHKUMAR SITARAM AGARWAL</t>
  </si>
  <si>
    <t>9820060720</t>
  </si>
  <si>
    <t>mksteel999@hotmail.com</t>
  </si>
  <si>
    <t>505/506, ABHINANDAN, SAMBHAV SOCIETY ,SARVODAYA NAGAR, NAHUR ROAD, MULUND WEST ,MUMBAI ,Maharashtra ,400080 ,India</t>
  </si>
  <si>
    <t>M.K. STEEL CORPORATION</t>
  </si>
  <si>
    <t>SITARAM AGARWAL</t>
  </si>
  <si>
    <t>25-Aug-1960</t>
  </si>
  <si>
    <t>AACFB4441Q</t>
  </si>
  <si>
    <t>BAL RATAN METAL</t>
  </si>
  <si>
    <t>9822000880</t>
  </si>
  <si>
    <t>madhavratna@rediffmail.com</t>
  </si>
  <si>
    <t>07-Oct-1995</t>
  </si>
  <si>
    <t>EL-38, BALRATAN METALS, NEAR GARWARE LTD., CHIKALTHANA MIDC, Aurangabad, Maharashtra, 431210</t>
  </si>
  <si>
    <t>BAL RATAN METALS UNIT MADHAV RATNA PACK IND</t>
  </si>
  <si>
    <t>AIYPP8660P</t>
  </si>
  <si>
    <t>MINESH RAJESHBHAI PAREKH</t>
  </si>
  <si>
    <t>9276802596</t>
  </si>
  <si>
    <t>dilipsilkmills@gmail.com</t>
  </si>
  <si>
    <t>30-Apr-1977</t>
  </si>
  <si>
    <t>2, 1960, RUDERPURA, MALIFALIYA, SAGRAMPURA, Surat, Gujarat, 395002</t>
  </si>
  <si>
    <t>SHREE KRISHNA SILK</t>
  </si>
  <si>
    <t>395002</t>
  </si>
  <si>
    <t>AAYPB5131D</t>
  </si>
  <si>
    <t>SHIVPRASAD BANSILAL BHARADIA</t>
  </si>
  <si>
    <t>9764004488</t>
  </si>
  <si>
    <t>shivbharadia@gmail.com</t>
  </si>
  <si>
    <t>22-Oct-1954</t>
  </si>
  <si>
    <t>5-347-1, AGRASEN MARG, NEAR ROTARY CLUB, ICHALKARANJI, Kolhapur, Maharashtra, 416115</t>
  </si>
  <si>
    <t>RADHARAMAN TEXTILES</t>
  </si>
  <si>
    <t>AFRPK2552H</t>
  </si>
  <si>
    <t>0003095918</t>
  </si>
  <si>
    <t>NAVNATH RAMCHANDRA KALE</t>
  </si>
  <si>
    <t>9673203349</t>
  </si>
  <si>
    <t>devendraring@gmail.com</t>
  </si>
  <si>
    <t>B 5, NEW VENKATESH SOCIETY (5A/1TE 5A/14), ,N 7 SIDAKO ,AURANGABAD ,Maharashtra ,431003 ,India</t>
  </si>
  <si>
    <t>KRISHNA INDUSTRIES</t>
  </si>
  <si>
    <t>431003</t>
  </si>
  <si>
    <t>RAMCHANDRA PUNJAJI KALE</t>
  </si>
  <si>
    <t>17-Jul-1947</t>
  </si>
  <si>
    <t>AAJCS2264E</t>
  </si>
  <si>
    <t>U30007MH2005PTC154396</t>
  </si>
  <si>
    <t>JOISTER INFOSERVE PRIVATE LIMITED</t>
  </si>
  <si>
    <t>9870333339</t>
  </si>
  <si>
    <t>nikunj@sysconinfoway.com</t>
  </si>
  <si>
    <t>joister.net</t>
  </si>
  <si>
    <t>01-Jul-2005</t>
  </si>
  <si>
    <t>Gala No.136,Shiv Shakti Industrial Estate,Opp. Mittal Ind Estate, Andheri-Kurla Road, Andheri -E MUMBAI Mumbai City MH 400059 IN</t>
  </si>
  <si>
    <t>SYSCON INFOWAY PVT LTD</t>
  </si>
  <si>
    <t>AIDPP9390F</t>
  </si>
  <si>
    <t>SUNIL JAGANNATH PAULZAGADE</t>
  </si>
  <si>
    <t>9890626250</t>
  </si>
  <si>
    <t>shrikantengg@yahoo.com</t>
  </si>
  <si>
    <t>C-56, MIDC AREA,, WALJU,AURANGABAD, Aurangabad, Maharashtra, 431136</t>
  </si>
  <si>
    <t>SHRIKANT ENGINEERING WORKS</t>
  </si>
  <si>
    <t>AAACN5836E</t>
  </si>
  <si>
    <t>L24200MH1989PLC050919</t>
  </si>
  <si>
    <t>NEOGEN CHEMICALS LIMITED</t>
  </si>
  <si>
    <t>9769483963</t>
  </si>
  <si>
    <t>investor@neogenchem.com</t>
  </si>
  <si>
    <t>neogenchem.com</t>
  </si>
  <si>
    <t>07-Mar-1989</t>
  </si>
  <si>
    <t>OFFICE NO, 1002 10TH FLOOR DEV CORPORA BLDG OPP. CADBURY CO POKHRAN RAOD NO.2 KHOPAT THANE Thane MH 400601 IN</t>
  </si>
  <si>
    <t>NEOGEN CHEMICALS LTD</t>
  </si>
  <si>
    <t>400601</t>
  </si>
  <si>
    <t>AAEFT8363K</t>
  </si>
  <si>
    <t>TENCO SYSTEMS</t>
  </si>
  <si>
    <t>9425054725</t>
  </si>
  <si>
    <t>tencosystems@gmail.com</t>
  </si>
  <si>
    <t>01-Apr-2007</t>
  </si>
  <si>
    <t>PLOT NO 6A, I T PARK SINHASHA,VILLAGE SINHASHA, , , Behind jagatguru dattatray college, INDORE, Indore, Madhya Pradesh, 452013</t>
  </si>
  <si>
    <t>452013</t>
  </si>
  <si>
    <t>20-Feb-1984</t>
  </si>
  <si>
    <t>AABFP4866A</t>
  </si>
  <si>
    <t>POONAM DRESSES &amp; TAILORING FIRM</t>
  </si>
  <si>
    <t>9822373537</t>
  </si>
  <si>
    <t>poonamdresses@yahoo.co.in</t>
  </si>
  <si>
    <t>05-Feb-1997</t>
  </si>
  <si>
    <t>SR.NO.1114,UNIT 1, GIRIJASHANKAR APARTMENT, SADASHIV PETH, NEAR NIMBALKAR TALIM, Pune, Maharashtra, 411030</t>
  </si>
  <si>
    <t>POONAM DRESSES AND TAILORING</t>
  </si>
  <si>
    <t>411030</t>
  </si>
  <si>
    <t>AFVPM3508B</t>
  </si>
  <si>
    <t>GOUTAM KUMAR MANNA</t>
  </si>
  <si>
    <t>9434010943</t>
  </si>
  <si>
    <t>goutamtrading@gmail.com</t>
  </si>
  <si>
    <t>N 740, PO-KHANJANCHAK,PS-DURGACHAK, BASUDEVPUR, Purba Medinipur, West Bengal, 721602</t>
  </si>
  <si>
    <t>GOUTAM TRADING (PROP.GOUTAM KUMAR MANNA)</t>
  </si>
  <si>
    <t>AAIPD5487C</t>
  </si>
  <si>
    <t>PRAKASH RAMANLAL DESAI</t>
  </si>
  <si>
    <t>9867616151</t>
  </si>
  <si>
    <t>preciousplastics@hotmail.com</t>
  </si>
  <si>
    <t>C/10, 15, 1ST FLOOR, DUDHSAGAR CHS LTD., CIBA ROAD, NEAR CHECK NAKA, GOREGOAN - EAST, Mumbai City, Maharashtra, 400065</t>
  </si>
  <si>
    <t>PRECIOUS PLASTICS</t>
  </si>
  <si>
    <t>400065</t>
  </si>
  <si>
    <t>AAUPO9566F</t>
  </si>
  <si>
    <t>KEVAL RAMESHCHANDRA OZA</t>
  </si>
  <si>
    <t>9167027889</t>
  </si>
  <si>
    <t>skelastomer2708@gmail.com</t>
  </si>
  <si>
    <t>P NO C-1, 72, 100 SHED AREA, SK ELASTOMER, GIDC, VAPI, Valsad, Gujarat, 396195</t>
  </si>
  <si>
    <t>SK ELASTOMER</t>
  </si>
  <si>
    <t>396195</t>
  </si>
  <si>
    <t>AABFP4274G</t>
  </si>
  <si>
    <t>PRECISION PRINTS</t>
  </si>
  <si>
    <t>7030549672</t>
  </si>
  <si>
    <t>ameerkhairaz@hotmail.com</t>
  </si>
  <si>
    <t>24-Jan-1991</t>
  </si>
  <si>
    <t>BASEMENT NO 1, , GULMOHAR APARTMENTS, 2420 EAST STREET, PUNE CAMP, Pune, Maharashtra, 411001</t>
  </si>
  <si>
    <t>411001</t>
  </si>
  <si>
    <t>AAECM6177H</t>
  </si>
  <si>
    <t>MANIBHADRA MACHINE TOOLS PRIVATE LIMITED</t>
  </si>
  <si>
    <t>9820547203</t>
  </si>
  <si>
    <t>rcdani_1@rediffmail.com</t>
  </si>
  <si>
    <t>12-Dec-2005</t>
  </si>
  <si>
    <t>PLOT NO.B-48/2, , , ROAD NO.30 WAGLE ESTATE, THANE, Thane, Maharashtra, 400604</t>
  </si>
  <si>
    <t>BAPPM6062E</t>
  </si>
  <si>
    <t>RAMKRISHNA MAITY</t>
  </si>
  <si>
    <t>7602635946</t>
  </si>
  <si>
    <t>ramkrishna1981maity@gmail.com</t>
  </si>
  <si>
    <t>M/s. SURUCHI HOTEL AND RESTAURANT, HREL TOWNSHIP, RAYRANYACHAK, PITAMBARCHAK, HALDIA, Purba Medinipur, West Bengal, 721657</t>
  </si>
  <si>
    <t>M/s. SURUCHI HOTEL &amp; RESTAURANT</t>
  </si>
  <si>
    <t>AAFFF1871R</t>
  </si>
  <si>
    <t>FLOWZONE ENGINEERING SOLUTION</t>
  </si>
  <si>
    <t>9825562654</t>
  </si>
  <si>
    <t>flowzoneenggsolution@gmail.com</t>
  </si>
  <si>
    <t>22-Jan-2017</t>
  </si>
  <si>
    <t>B 36/170, KRISHNA INDUSTRIAL ESTATE, NEAR BIDC NAKA, GORWA, VADODARA, Vadodara, Gujarat, 390003</t>
  </si>
  <si>
    <t>390003</t>
  </si>
  <si>
    <t>AABCA2863R</t>
  </si>
  <si>
    <t>L27109PB1985PLC006476</t>
  </si>
  <si>
    <t>ATAM VALVES LIMITED</t>
  </si>
  <si>
    <t>9815185311</t>
  </si>
  <si>
    <t>marketing@atamfebi.com</t>
  </si>
  <si>
    <t>atamfebi.com</t>
  </si>
  <si>
    <t>30-Sep-1985</t>
  </si>
  <si>
    <t>1051INDUSTRIAL AREA JALANDHAR PUNJAB PB 000000 IN</t>
  </si>
  <si>
    <t>01-Jun-2004</t>
  </si>
  <si>
    <t>AAACD9909J</t>
  </si>
  <si>
    <t>U29121MH1989PLC051650</t>
  </si>
  <si>
    <t>DEMBLA VALVES LTD</t>
  </si>
  <si>
    <t>9619494612</t>
  </si>
  <si>
    <t>cs@dembla.com</t>
  </si>
  <si>
    <t>dembla.com</t>
  </si>
  <si>
    <t>09-May-1989</t>
  </si>
  <si>
    <t>C-30, JAI MATADI COMPOUND THANE BHIWANDI AGRA ROAD, KALHER THANE MH 421302 IN</t>
  </si>
  <si>
    <t>DEMBLA VALVES LIMITED</t>
  </si>
  <si>
    <t>Manufacture of pumps, compressors, taps and valves [hydraulic power engines and motors; pumps for liquids whether or not fitted with measuring devices, including hand pumps and pumps designed for fitting to internal-combustion piston engines etc.; air or vaccum pumps, air or other gas compressors; taps, cocks, valves and similar appliances for pipes, boilers shells, tanks, vats or the like including pressure reducing valves and thermostatically controlled valves]</t>
  </si>
  <si>
    <t>Manufacture of pumps, compressors, taps and valves</t>
  </si>
  <si>
    <t>Kalher</t>
  </si>
  <si>
    <t>AVMPK3255A</t>
  </si>
  <si>
    <t>SWATHANTHIRAN KALAIKOVAN</t>
  </si>
  <si>
    <t>9840555852</t>
  </si>
  <si>
    <t>thayalanca-kalvikkarasi@yahoo.com</t>
  </si>
  <si>
    <t>97/7,102/7, KAMARAJAR COLONY, ELLAYA MUDALI STREET, KORUKKUPET, Chennai, Tamil Nadu, 600021</t>
  </si>
  <si>
    <t>S.KALVI TRANSPORT</t>
  </si>
  <si>
    <t>600021</t>
  </si>
  <si>
    <t>AAHCA4128R</t>
  </si>
  <si>
    <t>U33110TN2008PTC069867</t>
  </si>
  <si>
    <t>AEON FORMULATIONS PRIVATE LIMITED</t>
  </si>
  <si>
    <t>9566157666</t>
  </si>
  <si>
    <t>finance@aeonf.com</t>
  </si>
  <si>
    <t>aeonf.com</t>
  </si>
  <si>
    <t>17-Nov-2008</t>
  </si>
  <si>
    <t>PLOT NO 21 DOOR NO 2 VELU NAICKER STREET NEAR KATTBOMMAN STREET VENKATESWARANAGAR RAMAPURAM CHENNAI Kancheepuram TN 600089 IN</t>
  </si>
  <si>
    <t>Manufacture of medical appliances and instruments and appliances for measuring, checking, testing, navigating and other purposes except optical instrumentsManufacture of medical and surgical equipment and orthopedic appliances.</t>
  </si>
  <si>
    <t>Manufacture of medical and surgical equipment and orthopedic appliances</t>
  </si>
  <si>
    <t>Kancheepuram</t>
  </si>
  <si>
    <t>600089</t>
  </si>
  <si>
    <t>01-Dec-2008</t>
  </si>
  <si>
    <t>AMGPD9219A</t>
  </si>
  <si>
    <t>ARUMUGAM DEENATHAYALAN</t>
  </si>
  <si>
    <t>9940074347</t>
  </si>
  <si>
    <t>marketing@sunet.co.in</t>
  </si>
  <si>
    <t>PLOT NO.184-B, , , SIDCO INDUSTRIAL ESTATE, THIRUMUDIVAKKAM VILLAGE, THIRUMUDIVAKKAM, Kanchipuram, Tamil Nadu, 600044</t>
  </si>
  <si>
    <t>SUN ENGINEERING TECHNOLOGIES</t>
  </si>
  <si>
    <t>Kanchipuram</t>
  </si>
  <si>
    <t>600044</t>
  </si>
  <si>
    <t>06-Apr-2011</t>
  </si>
  <si>
    <t>AAAPC6530D</t>
  </si>
  <si>
    <t>VINAY VASUDEO CHANDAK</t>
  </si>
  <si>
    <t>9324481285</t>
  </si>
  <si>
    <t>acepack@rediffmail.com</t>
  </si>
  <si>
    <t>15-Nov-1967</t>
  </si>
  <si>
    <t>PLOT NO 8 GALA NO 1, 2, SHILAY IND ESTATE, UDYOG NAGAR, GOREGAON WEST, Mumbai Suburban, Maharashtra, 400062</t>
  </si>
  <si>
    <t>ACE INDUSTRIES</t>
  </si>
  <si>
    <t>APHPD3826K</t>
  </si>
  <si>
    <t>MUKUT CHANDRA DAS</t>
  </si>
  <si>
    <t>9854482264</t>
  </si>
  <si>
    <t>mukutmoondas@gmail.com</t>
  </si>
  <si>
    <t>C/O SRI PABITRA DAS, BL-B, QTR 508, NEW GUWAHATI RLY COLONY, BAMUNIMAIDAN, Kamrup, Assam, 781021</t>
  </si>
  <si>
    <t>781021</t>
  </si>
  <si>
    <t>AAAFI1103L</t>
  </si>
  <si>
    <t>INDUSTRIAL ENGINEERING CORPORATION</t>
  </si>
  <si>
    <t>9867581118</t>
  </si>
  <si>
    <t>iecbombay@gmail.com</t>
  </si>
  <si>
    <t>09-Jul-1970</t>
  </si>
  <si>
    <t>GALA NO 4, , HARSH BUILDING, PUJA INDUSTRIAL COMPLEX, WALIV PHATA, SATIVALI ROAD, VASAI EAST, Palghar, Maharashtra, 401208</t>
  </si>
  <si>
    <t>ALOPK7635A</t>
  </si>
  <si>
    <t>0009354838</t>
  </si>
  <si>
    <t>VARADHARAJAN KISHORE KUMAR</t>
  </si>
  <si>
    <t>kishf177@gmail.com</t>
  </si>
  <si>
    <t>No.37, 2nd Cross, 2nd Street ,Vaishnavi Nagar, Railway Carshed Complex ,Tiruvallur ,Tamil Nadu ,600110 ,India</t>
  </si>
  <si>
    <t>TRAVEL ZONE</t>
  </si>
  <si>
    <t>600110</t>
  </si>
  <si>
    <t>VARADHARAJAN</t>
  </si>
  <si>
    <t>24-Sep-1977</t>
  </si>
  <si>
    <t>AAFCB4530J</t>
  </si>
  <si>
    <t>U51909MH2013PTC241806</t>
  </si>
  <si>
    <t>BHARAT STEEL YARD PRIVATE LIMITED</t>
  </si>
  <si>
    <t>9821731934</t>
  </si>
  <si>
    <t>bhsteel09@gmail.com</t>
  </si>
  <si>
    <t>09-Apr-2013</t>
  </si>
  <si>
    <t>12 SKM HOUSE, GROUND FLOOR 6TH KHETWADI LANE Mumbai Mumbai City MH 400004 IN</t>
  </si>
  <si>
    <t>ALPPM4324B</t>
  </si>
  <si>
    <t>SOUMITRA MANNA</t>
  </si>
  <si>
    <t>9874464122</t>
  </si>
  <si>
    <t>m.soumitra@rediffmail.com</t>
  </si>
  <si>
    <t>95/2/4, MOTILAL GUPTA ROAD, KOLKATA, South 24 Parganas, West Bengal, 700082</t>
  </si>
  <si>
    <t>USHA SHELTERS</t>
  </si>
  <si>
    <t>700082</t>
  </si>
  <si>
    <t>HOEPS2105M</t>
  </si>
  <si>
    <t>AAGAM R SANKLECHA</t>
  </si>
  <si>
    <t>9769606040</t>
  </si>
  <si>
    <t>pradeepsinghalgi@gmail.com</t>
  </si>
  <si>
    <t>G-1031, SECOND FLOOR, DSIDC INDUSTRIAL AREA, NARELA, North West Delhi, Delhi, 110040</t>
  </si>
  <si>
    <t>SATYAM POWER INDUSTRIAL CABLES CO.</t>
  </si>
  <si>
    <t>BFQPK4999Q</t>
  </si>
  <si>
    <t>0008944788</t>
  </si>
  <si>
    <t>RANJEET KUMAR</t>
  </si>
  <si>
    <t>9871332271</t>
  </si>
  <si>
    <t>ranjeettransportservices@gmail.com</t>
  </si>
  <si>
    <t>A-134, Gali No.6, Sadhna Enclave, ,Khora Colony, ,Ghaziabad ,Uttar Pradesh ,201309 ,India</t>
  </si>
  <si>
    <t>RANJEET TRANSPORT SERVICE</t>
  </si>
  <si>
    <t>201309</t>
  </si>
  <si>
    <t>Ramoo</t>
  </si>
  <si>
    <t>15-Aug-1985</t>
  </si>
  <si>
    <t>ABDFS1174P</t>
  </si>
  <si>
    <t>SMARTEDGE INDUSTRIES</t>
  </si>
  <si>
    <t>9324273998</t>
  </si>
  <si>
    <t>smartedgeband@gmail.com</t>
  </si>
  <si>
    <t>11-Aug-2005</t>
  </si>
  <si>
    <t>Plot No 8,9 Survey No.66, , Sanjivani Building, Opp New Mahavir Industrial Estate, Naikpada, Vasai East, Palghar, Maharashtra, 401208</t>
  </si>
  <si>
    <t>AACCV5634L</t>
  </si>
  <si>
    <t>U51900MH2007PTC174236</t>
  </si>
  <si>
    <t>DREAM I PROMOTION PRIVATE LIMITED</t>
  </si>
  <si>
    <t>9594776667</t>
  </si>
  <si>
    <t>dreamipromotions@gmail.com</t>
  </si>
  <si>
    <t>18-Sep-2007</t>
  </si>
  <si>
    <t>A-5/4, MAHESH NAGAR, S.V ROAD, GOREGAON (WEST) MUMBAI MH 400062 IN</t>
  </si>
  <si>
    <t>400062</t>
  </si>
  <si>
    <t>02-Nov-2007</t>
  </si>
  <si>
    <t>AADCI2091K</t>
  </si>
  <si>
    <t>U72900PN2013PTC146825</t>
  </si>
  <si>
    <t>INNOSERV SOLUTIONS PRIVATE LIMITED</t>
  </si>
  <si>
    <t>9766707751</t>
  </si>
  <si>
    <t>rits4fun@gmail.com</t>
  </si>
  <si>
    <t>innoserv.co.in</t>
  </si>
  <si>
    <t>03-Apr-2013</t>
  </si>
  <si>
    <t>Flat No A24, Harileela A Wing S No 149/4, Baner Pune Pune MH 411045 IN</t>
  </si>
  <si>
    <t>411045</t>
  </si>
  <si>
    <t>ABPPP3459C</t>
  </si>
  <si>
    <t>0007938128</t>
  </si>
  <si>
    <t>GOVINDA RAJULU POLA</t>
  </si>
  <si>
    <t>9845174308</t>
  </si>
  <si>
    <t>polagovindarajulu@gmail.com</t>
  </si>
  <si>
    <t>NO.28, 1ST CROSS, NEW BANK COLONY ,KONANAKUNTE ,BANGALORE ,Karnataka ,560062 ,India</t>
  </si>
  <si>
    <t>SHREE SHIVA SAI PACKS</t>
  </si>
  <si>
    <t>560062</t>
  </si>
  <si>
    <t>24-Apr-2008</t>
  </si>
  <si>
    <t>SREENIVASULU POLA</t>
  </si>
  <si>
    <t>20-Apr-1969</t>
  </si>
  <si>
    <t>AADFF2788D</t>
  </si>
  <si>
    <t>FABCHAIR</t>
  </si>
  <si>
    <t>9923810732</t>
  </si>
  <si>
    <t>accounts@fabchair.com</t>
  </si>
  <si>
    <t>fabchair.com</t>
  </si>
  <si>
    <t>21-Mar-2013</t>
  </si>
  <si>
    <t>GAT NUMBER 388-B, , , BHARE ROAD, PIRANGUT, TALUKA - MULSHI,, Pune, Maharashtra, 412115</t>
  </si>
  <si>
    <t>AAGPS7606C</t>
  </si>
  <si>
    <t>KIRSHANKUMAR BANWARILAL SINGHAL</t>
  </si>
  <si>
    <t>9833187718</t>
  </si>
  <si>
    <t>saurabhksinghal@gmail.com</t>
  </si>
  <si>
    <t>OFFICE NO.237, 2ND FLOOR, HUBTOWN SOLARIS, N.S PHADAKE ROAD,, SAIWADI ANDHERI EAST MUMBAI, NEAR GOKHALE FLY OVER, ANDHERI EAST MUMBAI, Mumbai Suburban, Maharashtra, 400069</t>
  </si>
  <si>
    <t>THE CENTRAL ROADLINK CORPORATION</t>
  </si>
  <si>
    <t>400069</t>
  </si>
  <si>
    <t>AAIFH3370C</t>
  </si>
  <si>
    <t>HY-TECH PACKAGING INDUSTRIES</t>
  </si>
  <si>
    <t>9049993200</t>
  </si>
  <si>
    <t>hy_techpackaging@yahoo.co.in</t>
  </si>
  <si>
    <t>01-Nov-2014</t>
  </si>
  <si>
    <t>PLOT NO J38, GALA NO 4, MIDC TARAPUR, BOISAR, Palghar, Maharashtra, 401506</t>
  </si>
  <si>
    <t>HY TECH PACKAGING INDUSTRIES</t>
  </si>
  <si>
    <t>AABPC2471N</t>
  </si>
  <si>
    <t>VENA RAM</t>
  </si>
  <si>
    <t>9736000497</t>
  </si>
  <si>
    <t>gstatdjc@gmail.com</t>
  </si>
  <si>
    <t>21-Dec-2010</t>
  </si>
  <si>
    <t>KHASRA NO. 766/586, , , NEAR EPIP 1 JHARMAJRI, KUNJHAL, Solan, Himachal Pradesh, 173205</t>
  </si>
  <si>
    <t>Sirvi Packaging</t>
  </si>
  <si>
    <t>ACDPS6379K</t>
  </si>
  <si>
    <t>VIVEK KUMAR SINGHAL</t>
  </si>
  <si>
    <t>9899134749</t>
  </si>
  <si>
    <t>inspace_design@yahoo.com</t>
  </si>
  <si>
    <t>SHOP NO.252, 2ND FLOOR, AGGARWAL CHAMBER, PLOT NO.7, LSC BLK-CD, PITAMPURA, NEW DELHI, North West Delhi, Delhi, 110034</t>
  </si>
  <si>
    <t>INSPACE DESIGN CONSULTANT</t>
  </si>
  <si>
    <t>110034</t>
  </si>
  <si>
    <t>20-Jun-2011</t>
  </si>
  <si>
    <t>AADCM2691M</t>
  </si>
  <si>
    <t>U24239TG2002PTC039223</t>
  </si>
  <si>
    <t>METROCHEM API PRIVATE LIMITED</t>
  </si>
  <si>
    <t>7660868889</t>
  </si>
  <si>
    <t>accounts@metroapi.com</t>
  </si>
  <si>
    <t>metroapi.com</t>
  </si>
  <si>
    <t>01-Jul-2002</t>
  </si>
  <si>
    <t>7-1-638 TO 643, 643/1, FLAT NO302 BESIDE ESI HOSPITAL,ERRAGADDA, HYDERABAD TG 500038 IN</t>
  </si>
  <si>
    <t>METROCHEM API PVT LTD</t>
  </si>
  <si>
    <t>Manufacture of other pharmaceutical and botanical products like hina powder etc., n.e.c.</t>
  </si>
  <si>
    <t>500038</t>
  </si>
  <si>
    <t>ABDPC3741L</t>
  </si>
  <si>
    <t>0006445653</t>
  </si>
  <si>
    <t>JAMBU KUMAR CHAMPAWAT</t>
  </si>
  <si>
    <t>8094200111</t>
  </si>
  <si>
    <t>jambuchampawat2006@rediffmail.com</t>
  </si>
  <si>
    <t>56, Ekling Colony ,Hiran Magri, Sec 3 ,Udaipur ,Rajasthan ,313001 ,India</t>
  </si>
  <si>
    <t>HLSL Logistics</t>
  </si>
  <si>
    <t>Udaipur</t>
  </si>
  <si>
    <t>313001</t>
  </si>
  <si>
    <t>HEERALAL CHAMPAWAT</t>
  </si>
  <si>
    <t>30-May-1976</t>
  </si>
  <si>
    <t>AAACH4580K</t>
  </si>
  <si>
    <t>U31200GA1989PTC000972</t>
  </si>
  <si>
    <t>HERALD PUBLICATIONS PVT. LTD.</t>
  </si>
  <si>
    <t>9689915624</t>
  </si>
  <si>
    <t>accounts@herald-goa.com</t>
  </si>
  <si>
    <t>herald-goa.com</t>
  </si>
  <si>
    <t>28-Apr-1989</t>
  </si>
  <si>
    <t>ST. TOME ROADBEHIND POST OFFICE PANAJI GOA. PANAJI GOA. GA 000000 IN</t>
  </si>
  <si>
    <t>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t>
  </si>
  <si>
    <t>Panaji</t>
  </si>
  <si>
    <t>ADFPD7230D</t>
  </si>
  <si>
    <t>KULWINDERKAUR KAMALJEETSINGH DHANOTA</t>
  </si>
  <si>
    <t>9904220000</t>
  </si>
  <si>
    <t>info.khfc@gmail.com</t>
  </si>
  <si>
    <t>Shop No.10,, , Plot No. 92, Sector-9, N.H.8A,, Gandhidham, Kachchh, Gujarat, 370201</t>
  </si>
  <si>
    <t>KUTCH HIGHWAY FREIGHT CARRIER</t>
  </si>
  <si>
    <t>AQNPM4269Q</t>
  </si>
  <si>
    <t>MUKTHAR PASHA</t>
  </si>
  <si>
    <t>7406658380</t>
  </si>
  <si>
    <t>niyazkhan22071962@gmail.com</t>
  </si>
  <si>
    <t>kothi thop, old NH4, tumkur, Tumakuru (Tumkur), Karnataka, 572102</t>
  </si>
  <si>
    <t>B A AND SONS KOTHITOP OLD N H 4 TUMKUR</t>
  </si>
  <si>
    <t>Tumkur</t>
  </si>
  <si>
    <t>572102</t>
  </si>
  <si>
    <t>AAGPS3920F</t>
  </si>
  <si>
    <t>0001340747</t>
  </si>
  <si>
    <t>CHINTAN SHARATCHANDRA SHAH</t>
  </si>
  <si>
    <t>9892145055</t>
  </si>
  <si>
    <t>chintan@csa.firm.in</t>
  </si>
  <si>
    <t>csa.firm.in</t>
  </si>
  <si>
    <t>195/1,Dharamsi Niwas,Gujrat Society ,Behind Dominos, Sion(West) ,Mumbai ,Maharashtra ,400022 ,India</t>
  </si>
  <si>
    <t>C SHARAT &amp; ASSOCIATES</t>
  </si>
  <si>
    <t>400022</t>
  </si>
  <si>
    <t>SHARATCHANDRA CHIMANLAL SHAH</t>
  </si>
  <si>
    <t>11-Apr-1975</t>
  </si>
  <si>
    <t>AJXPR0164J</t>
  </si>
  <si>
    <t>TUSHAR SUBHASH RAKAMUTHA</t>
  </si>
  <si>
    <t>7798335900</t>
  </si>
  <si>
    <t>jayanaenterprises03@gmail.com</t>
  </si>
  <si>
    <t>C-01, GROUND FLOOR, VASUNDHARA APARTMENT, IRANI ROAD, DAHANU, Palghar, Maharashtra, 401602</t>
  </si>
  <si>
    <t>JAYANA ENTERPRISES</t>
  </si>
  <si>
    <t>Dahanu</t>
  </si>
  <si>
    <t>401602</t>
  </si>
  <si>
    <t>AAPFR7137Q</t>
  </si>
  <si>
    <t>RADHE INDUSTRIES</t>
  </si>
  <si>
    <t>9819089958</t>
  </si>
  <si>
    <t>harsora@radheindustries.org</t>
  </si>
  <si>
    <t>15-May-2013</t>
  </si>
  <si>
    <t>BUILDING NO.63, , HDIL INDUSTRIAL PARK, CHANDANSAR, VIRAR EAST, Palghar, Maharashtra, 401305</t>
  </si>
  <si>
    <t>M/S RADHE INDUSTRIES</t>
  </si>
  <si>
    <t>Virar</t>
  </si>
  <si>
    <t>401305</t>
  </si>
  <si>
    <t>AAGCK0881N</t>
  </si>
  <si>
    <t>U74999PN2016PTC158000</t>
  </si>
  <si>
    <t>KEY ACCOUNT MANAGEMENT SOLUTIONS PRIVATE LIMITED</t>
  </si>
  <si>
    <t>9686862062</t>
  </si>
  <si>
    <t>milind.katti@demandfarm.com</t>
  </si>
  <si>
    <t>demandfarm.com</t>
  </si>
  <si>
    <t>19-Jan-2016</t>
  </si>
  <si>
    <t>Cerebrum IT Park, Tower B-3, Office No. 1A 2nd Floor, Kalyani Nagar, Pune Pune Pune MH 411014 IN</t>
  </si>
  <si>
    <t>Key Account Management Solutions Pvt Ltd</t>
  </si>
  <si>
    <t>411014</t>
  </si>
  <si>
    <t>AAOFA6014A</t>
  </si>
  <si>
    <t>ANNAMALAI LOGISTICS</t>
  </si>
  <si>
    <t>9962507017</t>
  </si>
  <si>
    <t>annamalailogistics@gmail.com</t>
  </si>
  <si>
    <t>19-Dec-2007</t>
  </si>
  <si>
    <t>38/73, FOURTH FLOOR, , CORAL MERCHANT STREET, MANNADY, Chennai, Tamil Nadu, 600001</t>
  </si>
  <si>
    <t>BHWPS3745N</t>
  </si>
  <si>
    <t>RATAN SHARMA</t>
  </si>
  <si>
    <t>9350077600</t>
  </si>
  <si>
    <t>gargit30@outlook.com</t>
  </si>
  <si>
    <t>H. NO. 69 and 82, GROUND FLOOR, KH NO. 21/9/21/12/1, PHASE-1, F-BLOCK, QUTUB VIHAR, South West Delhi, Delhi, 110071</t>
  </si>
  <si>
    <t>SHREE SHYAM LOGISTICS INDIA</t>
  </si>
  <si>
    <t>ALJPD1854H</t>
  </si>
  <si>
    <t>RAJAKUMAR DIVYA</t>
  </si>
  <si>
    <t>9840096640</t>
  </si>
  <si>
    <t>ecotrekindia2018@gmail.com</t>
  </si>
  <si>
    <t>62/50, , , ARTHOON ROAD,, ROYAPURAM, Chennai, Tamil Nadu, 600013</t>
  </si>
  <si>
    <t>ECO TREK INDIAA</t>
  </si>
  <si>
    <t>AGHPK7697Q</t>
  </si>
  <si>
    <t>0000641591</t>
  </si>
  <si>
    <t>GUNVANT ASHOOLAL KOTHARI</t>
  </si>
  <si>
    <t>9323874311</t>
  </si>
  <si>
    <t>gunwantkothari@yahoo.com</t>
  </si>
  <si>
    <t>C-37, SAI BABA ENCLAVE TOWER, BUILDING NO.3 ,NEAR CITY CENTRE, GOREGAON WEST ,MUMBAI ,Maharashtra ,400104 ,India</t>
  </si>
  <si>
    <t>SHRI LAXMI MANUFACTURE</t>
  </si>
  <si>
    <t>15-May-2006</t>
  </si>
  <si>
    <t>ASHOOLAL ANNRAJ KOTHARI</t>
  </si>
  <si>
    <t>01-Jan-1979</t>
  </si>
  <si>
    <t>ANBPK5366R</t>
  </si>
  <si>
    <t>0007736090</t>
  </si>
  <si>
    <t>DEEPAK KHANDELWAL</t>
  </si>
  <si>
    <t>9739002197</t>
  </si>
  <si>
    <t>deepak.indusgifting@gmail.com</t>
  </si>
  <si>
    <t>A-2, KK MENOR, NO. 3/2-1, BERLIE STREET CROSS, ,LANGFORD TOWN, NEAR HOCKEY STADIUM, NORTH MUSUEM R ,BANGALORE ,Karnataka ,560025 ,India</t>
  </si>
  <si>
    <t>INDUS GIFTING</t>
  </si>
  <si>
    <t>560025</t>
  </si>
  <si>
    <t>03-Oct-2010</t>
  </si>
  <si>
    <t>BHAGWANDAS KHANDELWAL</t>
  </si>
  <si>
    <t>10-Nov-1985</t>
  </si>
  <si>
    <t>ACRPT5662Q</t>
  </si>
  <si>
    <t>SAMEER IBRAHIM TAMBOLI</t>
  </si>
  <si>
    <t>9890223673</t>
  </si>
  <si>
    <t>supremeent41@gmail.com</t>
  </si>
  <si>
    <t>sr no.52/3/9, tilekar wasti, kondhwa khurd, Pune, Maharashtra, 411048</t>
  </si>
  <si>
    <t>SUPREME ENTERPRISES</t>
  </si>
  <si>
    <t>AHYPK0820B</t>
  </si>
  <si>
    <t>RAMASWAMYRAJ KANAGARAJU</t>
  </si>
  <si>
    <t>14-Feb-1967</t>
  </si>
  <si>
    <t>MADURI NAMAKKAL ROAD WAYS(PROP:R KANAGARAJU)</t>
  </si>
  <si>
    <t>AAGFT8714J</t>
  </si>
  <si>
    <t>TRUE STAR ENTERPRISES</t>
  </si>
  <si>
    <t>9711207245</t>
  </si>
  <si>
    <t>truestarenterprises@gmail.com</t>
  </si>
  <si>
    <t>01-Apr-2011</t>
  </si>
  <si>
    <t>SHOP NO 13, JP MARKET, HOSHIYARPUR, SECTOR 51 NOIDA, Gautam Buddha Nagar, Uttar Pradesh, 201301</t>
  </si>
  <si>
    <t>M/S TRUE STAR ENTERPRISES</t>
  </si>
  <si>
    <t>AACCA6295N</t>
  </si>
  <si>
    <t>U25201MP1985PTC003175</t>
  </si>
  <si>
    <t>ASKAS PLASTIC PVT LTD</t>
  </si>
  <si>
    <t>9425048520</t>
  </si>
  <si>
    <t>askasplastic@yahoo.com</t>
  </si>
  <si>
    <t>05-Dec-1985</t>
  </si>
  <si>
    <t>99A, INDUSTRIAL AREA, A.B. ROAD DEWAS MP 455001 IN</t>
  </si>
  <si>
    <t>ASKAS PLASTIC PVT. LTD.</t>
  </si>
  <si>
    <t>Manufacture of semi -finished products of plastics</t>
  </si>
  <si>
    <t>Dewas</t>
  </si>
  <si>
    <t>455001</t>
  </si>
  <si>
    <t>24-Apr-1990</t>
  </si>
  <si>
    <t>AOZPB1794B</t>
  </si>
  <si>
    <t>RANJAN BHAKTA</t>
  </si>
  <si>
    <t>9748464334</t>
  </si>
  <si>
    <t>adv.s.chakraborty1995@gmail.com</t>
  </si>
  <si>
    <t>0, DANKUNI , NASKARPARA, RAGHUNATHPUR, Hooghly, West Bengal, 712247</t>
  </si>
  <si>
    <t>M/S. BHAKTA TRANSPORT AGENCY</t>
  </si>
  <si>
    <t>Raghunathpur</t>
  </si>
  <si>
    <t>712247</t>
  </si>
  <si>
    <t>AAFCM7418N</t>
  </si>
  <si>
    <t>U74999MH2008PTC186977</t>
  </si>
  <si>
    <t>MOBICULE TECHNOLOGIES PRIVATE LIMITED</t>
  </si>
  <si>
    <t>9821629719</t>
  </si>
  <si>
    <t>accounts@mobicule.com</t>
  </si>
  <si>
    <t>mobicule.com</t>
  </si>
  <si>
    <t>23-Sep-2008</t>
  </si>
  <si>
    <t>A-5A, GUNDECHA ONCLAVE KHERANI ROAD, SAKINAKA, ANDHERI EAST MUMBAI Mumbai City MH 400072 IN</t>
  </si>
  <si>
    <t>AKUPP1360Q</t>
  </si>
  <si>
    <t>0003046077</t>
  </si>
  <si>
    <t>BHAILALBHAI CHIMANLAL PATEL</t>
  </si>
  <si>
    <t>9879840404</t>
  </si>
  <si>
    <t>bhailalpatel1045@gmail.com</t>
  </si>
  <si>
    <t>31, GEETA PARK ,SURELIYA ESTATE, VASTRAL ROAD, AMRAIWADI, ,AHMEDABAD ,Gujarat ,380026 ,India</t>
  </si>
  <si>
    <t>HECTECH SOLUTIONS</t>
  </si>
  <si>
    <t>380026</t>
  </si>
  <si>
    <t>CHIMANLAL GANDABHAI PATEL</t>
  </si>
  <si>
    <t>25-May-1977</t>
  </si>
  <si>
    <t>BYMPM8360C</t>
  </si>
  <si>
    <t>0008340124</t>
  </si>
  <si>
    <t>MINAKSHI KUMARI</t>
  </si>
  <si>
    <t>9990174307</t>
  </si>
  <si>
    <t>cartridgeindia@gmail.com</t>
  </si>
  <si>
    <t>HOUSE NO. A-2/381 THIRD FLOOR ,ROHINI SECTOR 8 ,DELHI ,Delhi ,110085 ,India</t>
  </si>
  <si>
    <t>V.K.PHOTOCOPIER</t>
  </si>
  <si>
    <t>110085</t>
  </si>
  <si>
    <t>25-Mar-2013</t>
  </si>
  <si>
    <t>RAMPHAL</t>
  </si>
  <si>
    <t>08-Nov-1987</t>
  </si>
  <si>
    <t>CHLPD3291C</t>
  </si>
  <si>
    <t>SANKET MARUTI DESAI</t>
  </si>
  <si>
    <t>8308886553</t>
  </si>
  <si>
    <t>camakarandlimaye@gmail.com</t>
  </si>
  <si>
    <t>F-3, MIDC SHIROLI, NEAR SHRI RAM FOUNDRY, KOLHAPUR, Kolhapur, Maharashtra, 416122</t>
  </si>
  <si>
    <t>AIUPA0074A</t>
  </si>
  <si>
    <t>0009356387</t>
  </si>
  <si>
    <t>Tanuja Agarwal</t>
  </si>
  <si>
    <t>9414201789</t>
  </si>
  <si>
    <t>tanuja10@gmail.com</t>
  </si>
  <si>
    <t>401, Gladiola, A.B. Road, ,Shalimar Township ,Indore ,Madhya Pradesh ,452010 ,India</t>
  </si>
  <si>
    <t>NAATA CONNECTION</t>
  </si>
  <si>
    <t>452010</t>
  </si>
  <si>
    <t>Gopal Agarwal</t>
  </si>
  <si>
    <t>02-Oct-1981</t>
  </si>
  <si>
    <t>AAECR3078G</t>
  </si>
  <si>
    <t>U52590DL2009PTC186469</t>
  </si>
  <si>
    <t>RURAL BROADBAND PRIVATE LIMITED</t>
  </si>
  <si>
    <t>9999389550</t>
  </si>
  <si>
    <t>manoj@airjaldi.net</t>
  </si>
  <si>
    <t>airjaldi.net</t>
  </si>
  <si>
    <t>07-Jan-2009</t>
  </si>
  <si>
    <t>A-136 DEFENCE COLONY NEW DELHI DL 110024 IN</t>
  </si>
  <si>
    <t>Retail trade, except of motor vehicles and motorcycles; repair of personal and household goods</t>
  </si>
  <si>
    <t>Retail trade not in stores</t>
  </si>
  <si>
    <t>Other non-store retail sale [ including network marketing ]</t>
  </si>
  <si>
    <t>110024</t>
  </si>
  <si>
    <t>AAAFN1838P</t>
  </si>
  <si>
    <t>NIKEON CORPORATION</t>
  </si>
  <si>
    <t>9920363408</t>
  </si>
  <si>
    <t>nikeoncorp@gmail.com</t>
  </si>
  <si>
    <t>01-Jan-1987</t>
  </si>
  <si>
    <t>77/78, 5TH FLOOR, ASHOK CHAMBERS, DEVJI RATANSEY MARG, MASJID EAST, Mumbai City, Maharashtra, 400009</t>
  </si>
  <si>
    <t>AAACN9218L</t>
  </si>
  <si>
    <t>U99999MH1984PTC034412</t>
  </si>
  <si>
    <t>NEWTECH COMPUTER SERVICES PRIVATE LIMITED</t>
  </si>
  <si>
    <t>9820006214</t>
  </si>
  <si>
    <t>mahesh.arora@newtech.in</t>
  </si>
  <si>
    <t>newtech.in</t>
  </si>
  <si>
    <t>29-Oct-1984</t>
  </si>
  <si>
    <t>605-607, SOLARIS II, OPP. L &amp; T GATE NO. 6, SAKI VIHAR ROAD, POWAI, MUMBAI MH 400072 IN</t>
  </si>
  <si>
    <t>ACXPJ0380R</t>
  </si>
  <si>
    <t>0000996797</t>
  </si>
  <si>
    <t>YATINDER KUMAR JAIN</t>
  </si>
  <si>
    <t>9814202115</t>
  </si>
  <si>
    <t>C-312, GH-99 ,SECTOR-20 ,PANCHKULA ,Haryana ,134009 ,India</t>
  </si>
  <si>
    <t>PARSHV LABORTORY SUPPLIES</t>
  </si>
  <si>
    <t>Panchkula</t>
  </si>
  <si>
    <t>134009</t>
  </si>
  <si>
    <t>CHAKRESHWARI JAIN</t>
  </si>
  <si>
    <t>16-Nov-1966</t>
  </si>
  <si>
    <t>AAOPF0905H</t>
  </si>
  <si>
    <t>RUSSEL CAMILO FALEIRO</t>
  </si>
  <si>
    <t>9822964206</t>
  </si>
  <si>
    <t>gosafefire@gmail.com</t>
  </si>
  <si>
    <t>FLAT NO. T6, 3RD FLOOR, WILSON PLAZA, BEHIND KTC BUS STAND, FATORDA MARGAO, South Goa, Goa, 403602</t>
  </si>
  <si>
    <t>GOSAFE</t>
  </si>
  <si>
    <t>403602</t>
  </si>
  <si>
    <t>24-Jan-2012</t>
  </si>
  <si>
    <t>ARKPP9412A</t>
  </si>
  <si>
    <t>0007819441</t>
  </si>
  <si>
    <t>BINABEN VIKRANTBHAI PANCHOLI</t>
  </si>
  <si>
    <t>9909105799</t>
  </si>
  <si>
    <t>binapancholi10@gmail.com</t>
  </si>
  <si>
    <t>155,GAJRAJ SOCIETY,PART-2, ,CHANDLODIA, DASKROI ,AHMEDABAD ,Gujarat ,382481 ,India</t>
  </si>
  <si>
    <t>PROACTIVE HEALTH INC</t>
  </si>
  <si>
    <t>382481</t>
  </si>
  <si>
    <t>VISHNUBHAI ATMARAM PANCHAL</t>
  </si>
  <si>
    <t>05-Jun-1978</t>
  </si>
  <si>
    <t>AAACP9194M</t>
  </si>
  <si>
    <t>L24224MH1995PLC086135</t>
  </si>
  <si>
    <t>VISION CORPORATION LIMITED</t>
  </si>
  <si>
    <t>AABCV2623G</t>
  </si>
  <si>
    <t>9824407774</t>
  </si>
  <si>
    <t>info@visioncorpltd.com</t>
  </si>
  <si>
    <t>visioncorpltd.com</t>
  </si>
  <si>
    <t>07-Mar-1995</t>
  </si>
  <si>
    <t>2/A, 2nd Floor, Citi Mall, Link Road Andheri (West), Mumbai MH 400053 IN</t>
  </si>
  <si>
    <t>PRINT VISION PVT LTD.</t>
  </si>
  <si>
    <t>Manufacture of pigments and other colouring matter of a kind used in themanufacture of paints or by artists or other painters</t>
  </si>
  <si>
    <t>ADCPC2748J</t>
  </si>
  <si>
    <t>SHIV KUMAR CHOUHAN</t>
  </si>
  <si>
    <t>9425013152</t>
  </si>
  <si>
    <t>poonamchem@rediffmail.com</t>
  </si>
  <si>
    <t>EWS-149, WARD NO.16, PATEL NAGAR, MANDIDEEP, Raisen, Madhya Pradesh, 462040</t>
  </si>
  <si>
    <t>POONAM CHEMICALS AND INDUSTRIAL SUPPLIERS</t>
  </si>
  <si>
    <t>22-Jul-1999</t>
  </si>
  <si>
    <t>ACGFS4866A</t>
  </si>
  <si>
    <t>SHIV ALLOY CASTING</t>
  </si>
  <si>
    <t>9422238435</t>
  </si>
  <si>
    <t>shivalloycasting@gmail.com</t>
  </si>
  <si>
    <t>29-Dec-2012</t>
  </si>
  <si>
    <t>PLOT NO F-14, AHMEDNAGAR INDUSTRIAL ESTATE, MIDC, NAGAR MANMAD ROAD, NAGAPUR, Ahmednagar, Maharashtra, 414111</t>
  </si>
  <si>
    <t>AARFM4157F</t>
  </si>
  <si>
    <t>MEERA CASTING</t>
  </si>
  <si>
    <t>9227593451</t>
  </si>
  <si>
    <t>meeracasting@gmail.com</t>
  </si>
  <si>
    <t>21-Dec-2009</t>
  </si>
  <si>
    <t>PLOT NO.3 AND 4, SURVEY NO.22 YAMUNA INDUSTRIEA AREA, PLOT NO.2/1 AND 2/2 OF SURVEY NO.21, GONDAL ROAD, VAVDI, RAJKOT, Rajkot, Gujarat, 360004</t>
  </si>
  <si>
    <t>360004</t>
  </si>
  <si>
    <t>03-Feb-2011</t>
  </si>
  <si>
    <t>AJYPP6915A</t>
  </si>
  <si>
    <t>0001970901</t>
  </si>
  <si>
    <t>PRAMOD BHASKAR PATIL</t>
  </si>
  <si>
    <t>9970100801</t>
  </si>
  <si>
    <t>mahalaxmielectricals.com</t>
  </si>
  <si>
    <t>1, YUGANDHARA CO-OP. HOS. SOC., ,AGAR TAKALI ROAD, ,NASHIK ,Maharashtra ,422007 ,India</t>
  </si>
  <si>
    <t>MAHALAXMI ELECTRICALS</t>
  </si>
  <si>
    <t>BHASKAR WAMAN PATIL</t>
  </si>
  <si>
    <t>18-Aug-1964</t>
  </si>
  <si>
    <t>AWWPK7602A</t>
  </si>
  <si>
    <t>0003075871</t>
  </si>
  <si>
    <t>PRADEEP KUMAR</t>
  </si>
  <si>
    <t>9971889555</t>
  </si>
  <si>
    <t>pradeepsingh@buoyant.in</t>
  </si>
  <si>
    <t>buoyant.in</t>
  </si>
  <si>
    <t>74 A GOLDEN ENCLAVE, RANA JI ENCLAVE ,NAJAFGHAR, SOUTH WEST DELHI ,NEW DELHI ,Delhi ,110043 ,India</t>
  </si>
  <si>
    <t>DEESHIKA LOGISTIC SERVICE</t>
  </si>
  <si>
    <t>110043</t>
  </si>
  <si>
    <t>OM PRAKASH</t>
  </si>
  <si>
    <t>15-Nov-1984</t>
  </si>
  <si>
    <t>AAACG3361M</t>
  </si>
  <si>
    <t>U74899DL1982PLC014345</t>
  </si>
  <si>
    <t>GLOBE CAPACITORS LTD</t>
  </si>
  <si>
    <t>9818737472</t>
  </si>
  <si>
    <t>lekhraj.narula@globecapacitors.com</t>
  </si>
  <si>
    <t>globecapacitors.com</t>
  </si>
  <si>
    <t>14-Sep-1982</t>
  </si>
  <si>
    <t>BMC HOUSE 66SHRADANAND MARG NEW DELHI DL 110001 IN</t>
  </si>
  <si>
    <t>GLOBE CAPACITORS</t>
  </si>
  <si>
    <t>110001</t>
  </si>
  <si>
    <t>BBWPS9505A</t>
  </si>
  <si>
    <t>ASHOK KRISHNAJI SUTAR</t>
  </si>
  <si>
    <t>9448527627</t>
  </si>
  <si>
    <t>ashokpackers27@gmail.com</t>
  </si>
  <si>
    <t>325/2 A, KHADARWADI CROSS DEVENDRA NAGAR, UDYAMBAG BELGAVI, Belagavi (Belgaum), Karnataka, 590008</t>
  </si>
  <si>
    <t>ASHOK PACKERS</t>
  </si>
  <si>
    <t>AKTPG5792L</t>
  </si>
  <si>
    <t>ASHWINI DHIRAJ GOLANDE</t>
  </si>
  <si>
    <t>9890673287</t>
  </si>
  <si>
    <t>progressiveelastomers@yahoo.com</t>
  </si>
  <si>
    <t>87, BALIKASHRAMRAOD, A.NAGAR, Ahmednagar, Maharashtra, 414003</t>
  </si>
  <si>
    <t>PROGRESSIVE ELASTOMARS</t>
  </si>
  <si>
    <t>AAQFG8310D</t>
  </si>
  <si>
    <t>G PALANIYAMMAL TRANSPORT</t>
  </si>
  <si>
    <t>9677777412</t>
  </si>
  <si>
    <t>aaqfg8310d@gmail.com</t>
  </si>
  <si>
    <t>06-Mar-2017</t>
  </si>
  <si>
    <t>V/7, VATHIYAR THOTTAM, NALLAGOUNDAMPATTY POST, OMALUR TK, Salem, Tamil Nadu, 636304</t>
  </si>
  <si>
    <t>636304</t>
  </si>
  <si>
    <t>AXQPA9510J</t>
  </si>
  <si>
    <t>RAMVILAS DAMODAR AGARWAL</t>
  </si>
  <si>
    <t>9320181455</t>
  </si>
  <si>
    <t>tanuarts@gmail.com</t>
  </si>
  <si>
    <t>116/127, KOHINOOR INDUSTRIAL PREMESES CO-OP SOC LTD, WESTERN EXPRESS HIGHWAY, GOREGAON EAST, Mumbai Suburban, Maharashtra, 400063</t>
  </si>
  <si>
    <t>TANU PRINT N PACK</t>
  </si>
  <si>
    <t>BPNPK0225G</t>
  </si>
  <si>
    <t>DEEPAK RAJENDRASINGH KUSHWAH</t>
  </si>
  <si>
    <t>9904475754</t>
  </si>
  <si>
    <t>info@definefiltration.com</t>
  </si>
  <si>
    <t>definefiltration.com</t>
  </si>
  <si>
    <t>B1, NR HARI OM NAGAR, SHIVALAY APPARTMENT, GHODASAR, AHMEDABAD, Ahmedabad, Gujarat, 380050</t>
  </si>
  <si>
    <t>DEFINE FILTRATION INC</t>
  </si>
  <si>
    <t>380050</t>
  </si>
  <si>
    <t>ARNPG8836G</t>
  </si>
  <si>
    <t>GOKUL--</t>
  </si>
  <si>
    <t>9003019119</t>
  </si>
  <si>
    <t>each2success@gmail.com</t>
  </si>
  <si>
    <t>NO 14, , , SUBRAMANIAPURAM 1ST STREET, KOLATHUR, Chennai, Tamil Nadu, 600099</t>
  </si>
  <si>
    <t>EACH 2 SUCCESS</t>
  </si>
  <si>
    <t>600099</t>
  </si>
  <si>
    <t>AAGCA9338Q</t>
  </si>
  <si>
    <t>U60231HR2008PTC037777</t>
  </si>
  <si>
    <t>AHMEDABAD ROADLINES PRIVATE LIMITED</t>
  </si>
  <si>
    <t>9958073999</t>
  </si>
  <si>
    <t>ahmedabad_roadlinespvt.ltd45@yahoo.com</t>
  </si>
  <si>
    <t>31-Mar-2008</t>
  </si>
  <si>
    <t>PLOT NO. 184, SEC-58 TRANSPORT NAGAR, BALLABGARH FARIDABAD HR 121004 IN</t>
  </si>
  <si>
    <t>AHMEDABAD ROADLINES PVT LTD</t>
  </si>
  <si>
    <t>AAACF7359L</t>
  </si>
  <si>
    <t>U60210WB2002PTC094559</t>
  </si>
  <si>
    <t>FIVE STAR LOGISTICS PRIVATE LIMITED</t>
  </si>
  <si>
    <t>9800003246</t>
  </si>
  <si>
    <t>sanjay@haldiafivestar.com</t>
  </si>
  <si>
    <t>26-Apr-2002</t>
  </si>
  <si>
    <t>19A JAWAHAR LAL NEHRU ROAD 2ND FLOOR, ROOM NO. -N1 KOLKATA WB 700087 IN</t>
  </si>
  <si>
    <t>FIVE STAR LOGISTICS PVT. LTD.</t>
  </si>
  <si>
    <t>700087</t>
  </si>
  <si>
    <t>AKNPP2621B</t>
  </si>
  <si>
    <t>PANNA PRAMANIK</t>
  </si>
  <si>
    <t>9474507506</t>
  </si>
  <si>
    <t>gangotri.haldia@gmail.com</t>
  </si>
  <si>
    <t>15-Aug-1973</t>
  </si>
  <si>
    <t>BASUDEVPUR, , , KHANJANCHAK, HALDIA, Purba Medinipur, West Bengal, 721602</t>
  </si>
  <si>
    <t>HINDUSTAN LOGISTICS</t>
  </si>
  <si>
    <t>AUHPM6769K</t>
  </si>
  <si>
    <t>SUPRIYA MAKHIJA</t>
  </si>
  <si>
    <t>9999619779</t>
  </si>
  <si>
    <t>rahul@gspelectro.com</t>
  </si>
  <si>
    <t>gspelectro.com</t>
  </si>
  <si>
    <t>5-A/121, N.I.T FARIDABAD, , , N.I.T, FARIDABAD, Faridabad, Haryana, 121001</t>
  </si>
  <si>
    <t>G.S.P. INTERNATIONAL</t>
  </si>
  <si>
    <t>121001</t>
  </si>
  <si>
    <t>AMWPD2406M</t>
  </si>
  <si>
    <t>MANIK CHAND DAS</t>
  </si>
  <si>
    <t>9775900411</t>
  </si>
  <si>
    <t>27-Jan-2016</t>
  </si>
  <si>
    <t>BLOCK-D, DURGACHAK, DURGACHAK, Purba Medinipur, West Bengal, 721602</t>
  </si>
  <si>
    <t>N G CONSTRUCTION</t>
  </si>
  <si>
    <t>AAJCP4268K</t>
  </si>
  <si>
    <t>U74999HP2017PLC006726</t>
  </si>
  <si>
    <t>PONTIKA AEROTECH LIMITED</t>
  </si>
  <si>
    <t>9418005024</t>
  </si>
  <si>
    <t>legal@pontikaaerotech.com</t>
  </si>
  <si>
    <t>pontikaaerotech.com</t>
  </si>
  <si>
    <t>04-Sep-2017</t>
  </si>
  <si>
    <t>VILLAGE JOHRON NAHAN ROAD, P.O. PURUWALA PAONTA SAHIB Sirmaur HP 173025 IN</t>
  </si>
  <si>
    <t>Paonta sahib</t>
  </si>
  <si>
    <t>173025</t>
  </si>
  <si>
    <t>ABAFM0311R</t>
  </si>
  <si>
    <t>M F ENTERPRISES</t>
  </si>
  <si>
    <t>9656102123</t>
  </si>
  <si>
    <t>mfcochin81@gmail.com</t>
  </si>
  <si>
    <t>XIX/6, VADACODE P O, KALLEPURATH, PUTHIYA ROAD, KANGARAPPDY, Ernakulam, Kerala, 682021</t>
  </si>
  <si>
    <t>MF ENTERPRISES</t>
  </si>
  <si>
    <t>682021</t>
  </si>
  <si>
    <t>AABPJ6499H</t>
  </si>
  <si>
    <t>MANSUKH LAXMICHAND JETHVA</t>
  </si>
  <si>
    <t>9821037504</t>
  </si>
  <si>
    <t>mljethva@yahoo.com</t>
  </si>
  <si>
    <t>15-Aug-1947</t>
  </si>
  <si>
    <t>619/620, 6TH FLOOR, REENA COMPLEX, NR RAMDEV NAGAR ROAD, VIDYAVIHAR WEST, Mumbai Suburban, Maharashtra, 400086</t>
  </si>
  <si>
    <t>M.L. JETHVA &amp; CO. (PROP. MANSUKH LAXMICHAND JETHVA)</t>
  </si>
  <si>
    <t>BLYPK5711J</t>
  </si>
  <si>
    <t>SHIVRAJ MAHADEV KUMBHAR</t>
  </si>
  <si>
    <t>9405868683</t>
  </si>
  <si>
    <t>shivraj.khumbhar@gmail.com</t>
  </si>
  <si>
    <t>SR NO 39/1B, SHINDE WASTI, NEAR GAIKWAD HOSPITAL, KESHAVANAGAR MUNDHWA, Pune, Maharashtra, 411036</t>
  </si>
  <si>
    <t>M/S. SHITAL ENTERPRISES</t>
  </si>
  <si>
    <t>12-Aug-2015</t>
  </si>
  <si>
    <t>AAKFN9194L</t>
  </si>
  <si>
    <t>NISAN EXIM</t>
  </si>
  <si>
    <t>9099950043</t>
  </si>
  <si>
    <t>nisanexim@gmail.com</t>
  </si>
  <si>
    <t>15-Apr-2014</t>
  </si>
  <si>
    <t>Survey No 27, 28, , Nisan Exim, Saijpur Gopalpur Road, Nr Shahwadi Octroi Naka, Ahmedabad, Ahmedabad, Gujarat, 382405</t>
  </si>
  <si>
    <t>382405</t>
  </si>
  <si>
    <t>AACCN5898C</t>
  </si>
  <si>
    <t>U52100DL2007PTC167960</t>
  </si>
  <si>
    <t>NIS MARKETING PRIVATE LIMITED</t>
  </si>
  <si>
    <t>AACCN5998C|AACCN5898C</t>
  </si>
  <si>
    <t>9999883977</t>
  </si>
  <si>
    <t>magniphi@gmail.com</t>
  </si>
  <si>
    <t>10-Sep-2007</t>
  </si>
  <si>
    <t>C - 5, SHIVAJI PARK PUNJABI BAGH NEW DELHI DL 110026 IN</t>
  </si>
  <si>
    <t>M/S NIS MARKETING PVT LTD</t>
  </si>
  <si>
    <t>Non-specialized retail trade in stores</t>
  </si>
  <si>
    <t>110026</t>
  </si>
  <si>
    <t>02-Mar-2007</t>
  </si>
  <si>
    <t>APNPS2111Q</t>
  </si>
  <si>
    <t>PARASMAL SAMPATHRAJ</t>
  </si>
  <si>
    <t>9844092336</t>
  </si>
  <si>
    <t>mangaldeepchemicals@gmail.com</t>
  </si>
  <si>
    <t>NO.77/2, , , LAKSHMANRAO ROAD, BENGALURU, Bengaluru (Bangalore) Urban, Karnataka, 560053</t>
  </si>
  <si>
    <t>MANGALDEEP CHEMICALS</t>
  </si>
  <si>
    <t>560053</t>
  </si>
  <si>
    <t>BJGPR3546E</t>
  </si>
  <si>
    <t>KAUSAR RANGWALA</t>
  </si>
  <si>
    <t>9036005052</t>
  </si>
  <si>
    <t>rajindustrial52@gmail.com</t>
  </si>
  <si>
    <t>No 171, Benki nawab lane, S P Road, Bengaluru (Bangalore) Urban, Karnataka, 560002</t>
  </si>
  <si>
    <t>RAJ INDUSTRIAL SUPPLIER</t>
  </si>
  <si>
    <t>22-Aug-2012</t>
  </si>
  <si>
    <t>AABCP2186Q</t>
  </si>
  <si>
    <t>U40109RJ1988PTC011556</t>
  </si>
  <si>
    <t>PYROTECH ELECTRONICS PVT. LTD.</t>
  </si>
  <si>
    <t>9414158184</t>
  </si>
  <si>
    <t>sjain@pyrotechindia.com</t>
  </si>
  <si>
    <t>pyrotechindia.com</t>
  </si>
  <si>
    <t>18-Mar-1988</t>
  </si>
  <si>
    <t>F-16A, ROAD NO. 3, MEWAR IND.AREA, UDAIPUR AREA, UDAIPUR AREA, UDAIPUR RJ 313003 IN</t>
  </si>
  <si>
    <t>PYROTECH ELECTRONICS PVT LTD</t>
  </si>
  <si>
    <t>Collection and distribution of electric energy to households, industrial,commercial and other users n.e.c.</t>
  </si>
  <si>
    <t>313003</t>
  </si>
  <si>
    <t>11-May-2016</t>
  </si>
  <si>
    <t>APOPA8917R</t>
  </si>
  <si>
    <t>MANISH AJITSARIA</t>
  </si>
  <si>
    <t>8753985098</t>
  </si>
  <si>
    <t>manishajitsaria@yahoo.com</t>
  </si>
  <si>
    <t>yhaoo.com</t>
  </si>
  <si>
    <t>B-3, Arrow Star, H B Road, Fancy Bazar, Kamrup Metropolitan, Assam, 781001</t>
  </si>
  <si>
    <t>M/S HINDUSTAN MARKETING</t>
  </si>
  <si>
    <t>781001</t>
  </si>
  <si>
    <t>AOPPR9849M</t>
  </si>
  <si>
    <t>NAHAZ RAZACK</t>
  </si>
  <si>
    <t>9995201156</t>
  </si>
  <si>
    <t>nrmarketings@gmail.com</t>
  </si>
  <si>
    <t>6/923, FADI BUILDING, BAZAR ROAD, MATTANCHERY, Ernakulam, Kerala, 682002</t>
  </si>
  <si>
    <t>NR MARKETINGS</t>
  </si>
  <si>
    <t>Maranchery</t>
  </si>
  <si>
    <t>682002</t>
  </si>
  <si>
    <t>AECPJ2353R</t>
  </si>
  <si>
    <t>RAJINDER KUMAR JINDAL</t>
  </si>
  <si>
    <t>9871874911</t>
  </si>
  <si>
    <t>jdp.rdp@gmail.com</t>
  </si>
  <si>
    <t>PLOT NO 96, IIDC, IIE, SIDCUL, PANTNAGAR, Udham Singh Nagar, Uttarakhand, 263153</t>
  </si>
  <si>
    <t>M/S JAI DURGA PACKERS</t>
  </si>
  <si>
    <t>26-Aug-2006</t>
  </si>
  <si>
    <t>ADPPT4469A</t>
  </si>
  <si>
    <t>CHAYYA RAJESH TAMBARE</t>
  </si>
  <si>
    <t>9850512305</t>
  </si>
  <si>
    <t>shivmudra01@rediffmail.com</t>
  </si>
  <si>
    <t>H NO-4-1-6, KHARAKUWA, MAHAYUG COMPLEX, KHARAKUWA, AURANGABAD, Aurangabad, Maharashtra, 431001</t>
  </si>
  <si>
    <t>SHIVMUDRA GRAPHICS</t>
  </si>
  <si>
    <t>13-Jun-2004</t>
  </si>
  <si>
    <t>EBYPK2957M</t>
  </si>
  <si>
    <t>KULJEET KAUR</t>
  </si>
  <si>
    <t>9720322077</t>
  </si>
  <si>
    <t>sodhi1279@gmail.com</t>
  </si>
  <si>
    <t>LIG-445, Avas Vikas, RUDRAPUR, Udham Singh Nagar, Uttarakhand, 263153</t>
  </si>
  <si>
    <t>Nav Bharat Logistics</t>
  </si>
  <si>
    <t>AANPM8087C</t>
  </si>
  <si>
    <t>DEVYANI HARENDRA MEHTA</t>
  </si>
  <si>
    <t>9820689295</t>
  </si>
  <si>
    <t>devyaindustries@gmail.com</t>
  </si>
  <si>
    <t>M-3/6, GROUND FLOOR, BHADRAN NAGAR, S.V.ROAD, MALAD, Mumbai Suburban, Maharashtra, 400064</t>
  </si>
  <si>
    <t>DEVYA INDUSTRIES</t>
  </si>
  <si>
    <t>AAACS7080D</t>
  </si>
  <si>
    <t>U24110MH1995PTC092999</t>
  </si>
  <si>
    <t>S.A.PHARMACHEM PRIVATE LIMITED</t>
  </si>
  <si>
    <t>9377071703</t>
  </si>
  <si>
    <t>vlnarayan22@gmail.com</t>
  </si>
  <si>
    <t>sapharmachem.com</t>
  </si>
  <si>
    <t>22-Sep-1995</t>
  </si>
  <si>
    <t>220 UDYOG BHAVANSONAWALA RD GOREGAON(E) MUMBAI MH 400063 IN</t>
  </si>
  <si>
    <t>S A PHARMACHEM PRIVATE LIMITED</t>
  </si>
  <si>
    <t>09-Jun-2004</t>
  </si>
  <si>
    <t>AGFPT1416L</t>
  </si>
  <si>
    <t>JIGAR PRAKASHBHAI TRIPATHI</t>
  </si>
  <si>
    <t>9978531222</t>
  </si>
  <si>
    <t>info@navyantrik.com</t>
  </si>
  <si>
    <t>navyantrik.com</t>
  </si>
  <si>
    <t>OFFICE NO. 02, PLOT NO. 48, SECTOR NO. 01, GANDHIDHAM, GANDHIDHAM, Kachchh, Gujarat, 370201</t>
  </si>
  <si>
    <t>NAVYANTRIK ENTERPRISES</t>
  </si>
  <si>
    <t>AUJPK2595H</t>
  </si>
  <si>
    <t>0003009809</t>
  </si>
  <si>
    <t>BHUSHAN SATISH KANABAR</t>
  </si>
  <si>
    <t>9004751216</t>
  </si>
  <si>
    <t>sales@arhamenterprise.net</t>
  </si>
  <si>
    <t>A-101, PARSHVA DARSHAN, OM NAGAR ,K.T. VIHAR, VASAI (WEST) ,THANE ,Maharashtra ,401202 ,India</t>
  </si>
  <si>
    <t>B.M.SCIENTIFIC</t>
  </si>
  <si>
    <t>401202</t>
  </si>
  <si>
    <t>22-Nov-2013</t>
  </si>
  <si>
    <t>SATISH KANAYALAL KANABAR</t>
  </si>
  <si>
    <t>25-Mar-1984</t>
  </si>
  <si>
    <t>AANFM1330L</t>
  </si>
  <si>
    <t>SHRI MAHALAXMI INDUSTRIES</t>
  </si>
  <si>
    <t>9860411001</t>
  </si>
  <si>
    <t>smi_goa@yahoo.co.in</t>
  </si>
  <si>
    <t>04-Mar-2005</t>
  </si>
  <si>
    <t>Nera Merry Milk Factory, , , Bethora, Ponda, North Goa, Goa, 403401</t>
  </si>
  <si>
    <t>10-Dec-2007</t>
  </si>
  <si>
    <t>AECPC2428J</t>
  </si>
  <si>
    <t>CHOWDHARY VINOD PAWAN</t>
  </si>
  <si>
    <t>7875449046</t>
  </si>
  <si>
    <t>ssrc.co</t>
  </si>
  <si>
    <t>SHREE SHYAM ROAD CARRIER</t>
  </si>
  <si>
    <t>AAACH8645M</t>
  </si>
  <si>
    <t>U24231GJ2000PTC038236</t>
  </si>
  <si>
    <t>HALEWOOD LABORATORIES PRIVATE LIMITED</t>
  </si>
  <si>
    <t>9725076421</t>
  </si>
  <si>
    <t>audit@halewoodlabs.com</t>
  </si>
  <si>
    <t>halewoodlabs.com</t>
  </si>
  <si>
    <t>20-Jun-2000</t>
  </si>
  <si>
    <t>319 GIDC INDUSTRIAL ESTATEPHASE II VATVA AHMEDABAD GJ 382445 IN</t>
  </si>
  <si>
    <t>HALEWOOD LABORATORIES PVT. LTD.</t>
  </si>
  <si>
    <t>Manufacture of chemical substances used in the manufacture of pharmaceuticals:antibiotics, endocrine products, basic vitamins; opium derivatives; sulpha drugs; serums and plasmas; salicylic acid, its salts and esters; glycosides and vegetable alkaloids; chemically pure sugar etc.</t>
  </si>
  <si>
    <t>24-Aug-2016</t>
  </si>
  <si>
    <t>AADFB0647H</t>
  </si>
  <si>
    <t>BHARAT ENGINEERING CONSTRUCTION</t>
  </si>
  <si>
    <t>9832163469</t>
  </si>
  <si>
    <t>bharatenggconst40@gmail.com</t>
  </si>
  <si>
    <t>31-May-1991</t>
  </si>
  <si>
    <t>NIL, KHANJANCHAK, BASUDEVPUR, Purba Medinipur, West Bengal, 721602</t>
  </si>
  <si>
    <t>AZRPM9832G</t>
  </si>
  <si>
    <t>TITTAMEGALAPALYA MARAIAH</t>
  </si>
  <si>
    <t>9845363746</t>
  </si>
  <si>
    <t>sapthagiri_venkatesh@yahoo.co.in</t>
  </si>
  <si>
    <t>NO.20, 2ND MAIN, 3RD CROSS, HOYSALANAGAR, SUNKADAKATTE, Bengaluru (Bangalore) Urban, Karnataka, 560091</t>
  </si>
  <si>
    <t>SRI SAPHAGIRI STATIONARY</t>
  </si>
  <si>
    <t>ABYFS7340E</t>
  </si>
  <si>
    <t>SHRI BALAJEE LOGISTICS</t>
  </si>
  <si>
    <t>9800035000</t>
  </si>
  <si>
    <t>SHREE BALAJEE LOGISTICS</t>
  </si>
  <si>
    <t>AATFM5502C</t>
  </si>
  <si>
    <t>MAKERS POLYSHRINK</t>
  </si>
  <si>
    <t>9601100033</t>
  </si>
  <si>
    <t>makerspolyshrink@gmail.com</t>
  </si>
  <si>
    <t>14-Jun-2011</t>
  </si>
  <si>
    <t>PLOT NO. 618, , NEW GIDC, GUNDLAV, Valsad, Gujarat, 396035</t>
  </si>
  <si>
    <t>396035</t>
  </si>
  <si>
    <t>ALNPP7919B</t>
  </si>
  <si>
    <t>HITESH SHANKARBHAI PATEL</t>
  </si>
  <si>
    <t>9825150127</t>
  </si>
  <si>
    <t>bipinpatelemail@gmail.com</t>
  </si>
  <si>
    <t>0, NR JALARAM TEMPLE, PATEL FALIA, SUBHANPURA, SUBHANPURA VADODARA, Vadodara, Gujarat, 390023</t>
  </si>
  <si>
    <t>MAITRI PRINTER AND DESIGNERS</t>
  </si>
  <si>
    <t>390023</t>
  </si>
  <si>
    <t>AIQPG4155N</t>
  </si>
  <si>
    <t>SANJAY GHOSH</t>
  </si>
  <si>
    <t>8017757655</t>
  </si>
  <si>
    <t>23-Dec-1978</t>
  </si>
  <si>
    <t>GHOSH ENTERPRISE</t>
  </si>
  <si>
    <t>AAHCA5284C</t>
  </si>
  <si>
    <t>U24232TG2008PTC058131</t>
  </si>
  <si>
    <t>AMAR BIO ORGANICS (INDIA) PRIVATE LIMITED</t>
  </si>
  <si>
    <t>9848303835</t>
  </si>
  <si>
    <t>arvind@amarorganics.com</t>
  </si>
  <si>
    <t>amarorganics.com</t>
  </si>
  <si>
    <t>12-Mar-2008</t>
  </si>
  <si>
    <t>SURVEY No.850 &amp; 851 INDUSTRIAL ESTATE, MEDCHAL TG 501401 IN</t>
  </si>
  <si>
    <t>AMAR BIO ORGANICS INDIA PVT LTD</t>
  </si>
  <si>
    <t>501401</t>
  </si>
  <si>
    <t>AAFFF6385E</t>
  </si>
  <si>
    <t>FINOX PELLETS INDUSTRIES</t>
  </si>
  <si>
    <t>9925132134</t>
  </si>
  <si>
    <t>finoxpelletsindustries@gmail.com</t>
  </si>
  <si>
    <t>08-Dec-2017</t>
  </si>
  <si>
    <t>PLOT NO. 86/4, NR KISHAN BROTHER WEIGH BRIDGE, PHASE1, GIDC ESTATE, VATVA, Ahmedabad, Gujarat, 382445</t>
  </si>
  <si>
    <t>AQSPC0075D</t>
  </si>
  <si>
    <t>SANJAY CHAUDHARY</t>
  </si>
  <si>
    <t>9779296767</t>
  </si>
  <si>
    <t>actioncomputers11@gmail.com</t>
  </si>
  <si>
    <t>SCO 10, Amar Complex, Near Bank Of India, Opp. Laj Dharam Kanta, SAI ROAD, BADDI, Solan, Himachal Pradesh, 173205</t>
  </si>
  <si>
    <t>ACTION COMPUTERS SHOPPEE</t>
  </si>
  <si>
    <t>AAEFT0745R</t>
  </si>
  <si>
    <t>TECHNOMECH ENGINEERING SALES &amp; SERVICES</t>
  </si>
  <si>
    <t>9822194752</t>
  </si>
  <si>
    <t>pune@technomechengg.com</t>
  </si>
  <si>
    <t>technomechengg.com</t>
  </si>
  <si>
    <t>15-May-2005</t>
  </si>
  <si>
    <t>G7, BASVESHWAR INDL COMPLEX, VISHWESHWAR CHOWK, MIDC BHOSARI, Pune, Maharashtra, 411026</t>
  </si>
  <si>
    <t>TECHNOMECH ENGINEERING SALES AND SERVICES</t>
  </si>
  <si>
    <t>AJZPV2973M</t>
  </si>
  <si>
    <t>VIRENDER</t>
  </si>
  <si>
    <t>9816880555</t>
  </si>
  <si>
    <t>sanwariyabaddi@gmail.com</t>
  </si>
  <si>
    <t>Shop No 1, Near Gupta Property, Barotiwala Road, Baddi, Solan, Himachal Pradesh, 173205</t>
  </si>
  <si>
    <t>SANWARIYA ENTERPRISES</t>
  </si>
  <si>
    <t>AAACQ2724L</t>
  </si>
  <si>
    <t>U72300MH2012PTC227633</t>
  </si>
  <si>
    <t>QUOINX TECHNOLOGIES PRIVATE LIMITED</t>
  </si>
  <si>
    <t>9930132276</t>
  </si>
  <si>
    <t>sales@quoinx.com</t>
  </si>
  <si>
    <t>quoinx.com</t>
  </si>
  <si>
    <t>05-Mar-2012</t>
  </si>
  <si>
    <t>1107 &amp;1108, A Wing, 11th Flr, Kailas Business Park Kailas Complex,Ghatkopar Powai Link Rd. Vikhroli-W Mumbai Mumbai City MH 400079 IN</t>
  </si>
  <si>
    <t>400079</t>
  </si>
  <si>
    <t>ACUFS9335A</t>
  </si>
  <si>
    <t>SHREE BALAJI TRADING CO</t>
  </si>
  <si>
    <t>9805164332</t>
  </si>
  <si>
    <t>shreebalajitrading71@gmail.com</t>
  </si>
  <si>
    <t>WARD NO 2, BADDI NALAGARH NH, NEAR BUS STAND BADDI, Solan, Himachal Pradesh, 173205</t>
  </si>
  <si>
    <t>AAFFC8459G</t>
  </si>
  <si>
    <t>COLOR POINT</t>
  </si>
  <si>
    <t>9727739956</t>
  </si>
  <si>
    <t>mehul@colorpoint.in</t>
  </si>
  <si>
    <t>colorpoint.in</t>
  </si>
  <si>
    <t>01-Mar-2005</t>
  </si>
  <si>
    <t>7 / 8, , COLOUR POINT, MAHAVIR ESTATE BAHUCHARAJI ROAD, KARELIBAUG, Vadodara, Gujarat, 390018</t>
  </si>
  <si>
    <t>COLOUR POINT</t>
  </si>
  <si>
    <t>390018</t>
  </si>
  <si>
    <t>AQKPS2696E</t>
  </si>
  <si>
    <t>0007894534</t>
  </si>
  <si>
    <t>ROHIT KUMAR SRIVASTAVA</t>
  </si>
  <si>
    <t>9871484645</t>
  </si>
  <si>
    <t>dcsrohit2007@gmail.com</t>
  </si>
  <si>
    <t>C-262,NEAR B.S.N.L. TELEPHONE EXCHANGE ,SCETOER-19, NOIDA,GAUTAM BUDDHA NAGAR ,NOIDA ,Uttar Pradesh ,201301 ,India</t>
  </si>
  <si>
    <t>DATA CAPTURE SYSTEMS</t>
  </si>
  <si>
    <t>VIRENDER BAHADUR SRIVASTAVA</t>
  </si>
  <si>
    <t>30-Apr-1972</t>
  </si>
  <si>
    <t>AEQPD2139B</t>
  </si>
  <si>
    <t>GILBERT DENITA</t>
  </si>
  <si>
    <t>9845157355</t>
  </si>
  <si>
    <t>svrcakrs@gmail.com</t>
  </si>
  <si>
    <t>01-Apr-2009</t>
  </si>
  <si>
    <t>214, Ground Floor, Elbethel, 9th Cross, Talakaveri Layout, Vibhuthipura, Bengaluru (Bangalore) Urban, Karnataka, 560037</t>
  </si>
  <si>
    <t>M/S. AMAZING BLOOMS</t>
  </si>
  <si>
    <t>560037</t>
  </si>
  <si>
    <t>03-Mar-2012</t>
  </si>
  <si>
    <t>AACCF6174D</t>
  </si>
  <si>
    <t>U74999MH2015PTC266849</t>
  </si>
  <si>
    <t>FORZA LOGISTICS TECHLABS PRIVATE LIMITED</t>
  </si>
  <si>
    <t>9028500356</t>
  </si>
  <si>
    <t>supreet@truckbhejo.com</t>
  </si>
  <si>
    <t>truckbhejo.com</t>
  </si>
  <si>
    <t>OFFICE NO.304,3RD FLOOR,TWIN COMPLEX NO.2 PREMISES CHSL MAROL MAROSHI ROAD, MAROL, ANDHERI-EAST MUMBAI Mumbai City MH 400059 IN</t>
  </si>
  <si>
    <t>AACCS0837Q</t>
  </si>
  <si>
    <t>U22220MH1995PTC093945</t>
  </si>
  <si>
    <t>SPECTRUM SCAN PRIVATE LIMITED</t>
  </si>
  <si>
    <t>9839740604</t>
  </si>
  <si>
    <t>accounts@spectrummail.com</t>
  </si>
  <si>
    <t>spectrummail.com</t>
  </si>
  <si>
    <t>26-Oct-1995</t>
  </si>
  <si>
    <t>268/A/2, Shah &amp; Nahar Industrial Estate Lower Parel, Mumbai Mumbai City MH 400013 IN</t>
  </si>
  <si>
    <t>M/S SPECTRUM SCAN PRIVATE LIMITED</t>
  </si>
  <si>
    <t>AAEPZ6526G</t>
  </si>
  <si>
    <t>KALPANA ZOKARKAR</t>
  </si>
  <si>
    <t>9425057349</t>
  </si>
  <si>
    <t>kalpana.chemicals6@gmail.com</t>
  </si>
  <si>
    <t>25-Jun-1957</t>
  </si>
  <si>
    <t>50, MADHUBHAN COLONY, NEAR LOKMANYA NAGAR, Indore, Madhya Pradesh, 452009</t>
  </si>
  <si>
    <t>KALPANA CHEMICALS</t>
  </si>
  <si>
    <t>452009</t>
  </si>
  <si>
    <t>31-Jan-1985</t>
  </si>
  <si>
    <t>AAACR7333J</t>
  </si>
  <si>
    <t>U27203GJ1996PLC029467</t>
  </si>
  <si>
    <t>RAVIRAJ FOILS LIMITED</t>
  </si>
  <si>
    <t>9647757957</t>
  </si>
  <si>
    <t>info@ravirajfoils.com</t>
  </si>
  <si>
    <t>ravirajfoils.com</t>
  </si>
  <si>
    <t>26-Apr-1996</t>
  </si>
  <si>
    <t>SURVEY NO 169 P O CHHARODIFARM TAL SANAND DIST AHMEDABAD GJ 382170 IN</t>
  </si>
  <si>
    <t>Manufacturing of Aluminum (includes basic processing, smelting, refining for production of base metal; its further rolling, drawing and extruding; and production of powders or flakes, foil, plates, sheets or strip, bars, rods, profiles, wires, tubes, pipes and tube or pipe fittings)</t>
  </si>
  <si>
    <t>382170</t>
  </si>
  <si>
    <t>03-Aug-2016</t>
  </si>
  <si>
    <t>AAECA0652M</t>
  </si>
  <si>
    <t>U74899DL2000PTC105886</t>
  </si>
  <si>
    <t>ADSERT WEB SOLUTIONS PRIVATE LIMITED</t>
  </si>
  <si>
    <t>9818266057</t>
  </si>
  <si>
    <t>gluthra@exchange4media.com</t>
  </si>
  <si>
    <t>exchange4media.com</t>
  </si>
  <si>
    <t>25-May-2000</t>
  </si>
  <si>
    <t>C-136, FIRST FLOOR DEFENCE COLONY NEW DELHI South Delhi DL 110024 IN</t>
  </si>
  <si>
    <t>AADFI6183K</t>
  </si>
  <si>
    <t>Induction Heat Treaters</t>
  </si>
  <si>
    <t>9168269090</t>
  </si>
  <si>
    <t>inductionheat99@rediffmail.com</t>
  </si>
  <si>
    <t>03-May-2017</t>
  </si>
  <si>
    <t>A-1 303,, SECTOR 6, PLOT NO.38/63, NEO REGAL, PCNTDA, BHOSARI, Pune, Maharashtra, 412105</t>
  </si>
  <si>
    <t>INDUCTION HEAT TREATERS</t>
  </si>
  <si>
    <t>BLAPS2861R</t>
  </si>
  <si>
    <t>0002784442</t>
  </si>
  <si>
    <t>NAGENDRA RAMMURAT SINGH</t>
  </si>
  <si>
    <t>9890812854</t>
  </si>
  <si>
    <t>A/P S. NO.101, SINGH INSULATION NR SHUKLA CHAWL, ,NEHARU NAGAR, PIMPRI, ,PUNE ,Maharashtra ,411018 ,India</t>
  </si>
  <si>
    <t>ANS AIRCON ENGINEERS</t>
  </si>
  <si>
    <t>411018</t>
  </si>
  <si>
    <t>RAMMURAT ANANTBAHADUR SINGH</t>
  </si>
  <si>
    <t>05-Mar-1978</t>
  </si>
  <si>
    <t>AAFFM4883J</t>
  </si>
  <si>
    <t>M/S P K NATH &amp; GHOSHAL</t>
  </si>
  <si>
    <t>7407818265</t>
  </si>
  <si>
    <t>pkng1977@yahoo.co.in</t>
  </si>
  <si>
    <t>01-Jul-1977</t>
  </si>
  <si>
    <t>SF/P-4, DURGACHAK, DURGACHAK HOUSING ESTATE, Purba Medinipur, West Bengal, 721602</t>
  </si>
  <si>
    <t>P.K.NATH &amp; GHOSAL</t>
  </si>
  <si>
    <t>AMBPD3961A</t>
  </si>
  <si>
    <t>BHASKAR KRISHNARAO DESHMUKH</t>
  </si>
  <si>
    <t>9822588935</t>
  </si>
  <si>
    <t>swati717.nikam@gmail.com</t>
  </si>
  <si>
    <t>28-Nov-2018</t>
  </si>
  <si>
    <t>S NO 74/1 TO 80, PL 62, B U BHANDARI SKYLINE, DIGHI HAVELI, PUNE, Pune, Maharashtra, 411015</t>
  </si>
  <si>
    <t>SATYAM MACHINERY SERVICE</t>
  </si>
  <si>
    <t>AADCR5483Q</t>
  </si>
  <si>
    <t>U29199GJ2006PTC049444</t>
  </si>
  <si>
    <t>RADIANT HITECH ENG. PRIVATE LIMITED</t>
  </si>
  <si>
    <t>9898098188</t>
  </si>
  <si>
    <t>hrd01@radiantengg.com</t>
  </si>
  <si>
    <t>radiantengg.com</t>
  </si>
  <si>
    <t>23-Nov-2006</t>
  </si>
  <si>
    <t>5A, FIFTH FLOOR, NEPTUNE TOWER, PRODUCTIVITY ROAD, VADODARA GJ 390007 IN</t>
  </si>
  <si>
    <t>RADIANT HI-TECH ENG. PVT. LTD.</t>
  </si>
  <si>
    <t>Manufacture of other general purpose machinery: fans intended for industrial applications, exhaust hoods for commercial, laboratory or industrial use; calendering or other rolling machines other than for metals or glass; gaskets and similar joints made of a combination of materials or layers of the same material and other general purpose machinery n.e.c., including manufacture of parts and accessories for general purpose machinery and equipment.</t>
  </si>
  <si>
    <t>390007</t>
  </si>
  <si>
    <t>24-Aug-2010</t>
  </si>
  <si>
    <t>AAACI4543F</t>
  </si>
  <si>
    <t>U24110AP1982PTC003683</t>
  </si>
  <si>
    <t>SRI VYJAYANTHI LABS PRIVATE LIMITED</t>
  </si>
  <si>
    <t>9866515719</t>
  </si>
  <si>
    <t>srivyjayanthilabspvtltd@gmail.com</t>
  </si>
  <si>
    <t>25-Oct-1982</t>
  </si>
  <si>
    <t>PLOT NO. 27/A, J.N.PHARMACITY, PONNURU THANAM (VILLAGE), PARAWADA MANDAL, VISAKHAPATNAM AP 531019 IN</t>
  </si>
  <si>
    <t>Visakhapatnam</t>
  </si>
  <si>
    <t>531019</t>
  </si>
  <si>
    <t>ACAPT0644B</t>
  </si>
  <si>
    <t>ATUL DATTATRAY THORAT</t>
  </si>
  <si>
    <t>9892221359</t>
  </si>
  <si>
    <t>flairinc99@gmail.com</t>
  </si>
  <si>
    <t>Flat No. 81-B,, Ground Floor, Building No. 1, Patrakar Co-op, HSG Soc.Ltd,, 4th Road, Gandhinagar,, Bandra East, Mumbai Suburban, Maharashtra, 400051</t>
  </si>
  <si>
    <t>FLAIR INC</t>
  </si>
  <si>
    <t>400051</t>
  </si>
  <si>
    <t>AAGFK4398D</t>
  </si>
  <si>
    <t>9767972450</t>
  </si>
  <si>
    <t>singbalst@gmail.com</t>
  </si>
  <si>
    <t>04-Feb-2007</t>
  </si>
  <si>
    <t>D-3/17, BETHORA INDUSTRIAL ESTATE, BETHORA PONDA, North Goa, Goa, 403401</t>
  </si>
  <si>
    <t>AABCA5291P</t>
  </si>
  <si>
    <t>U85110KA1993PLC015001</t>
  </si>
  <si>
    <t>COFFEE DAY GLOBAL LIMITED</t>
  </si>
  <si>
    <t>9880019166</t>
  </si>
  <si>
    <t>sadananda@abccoffeeday.com</t>
  </si>
  <si>
    <t>abccoffeeday.com</t>
  </si>
  <si>
    <t>06-Dec-1993</t>
  </si>
  <si>
    <t>K.M. ROAD, CHIKMAGALUR KA 577101 IN</t>
  </si>
  <si>
    <t>Chikmagalur</t>
  </si>
  <si>
    <t>577101</t>
  </si>
  <si>
    <t>AAOFG1641B</t>
  </si>
  <si>
    <t>GUJARAT MARKETING</t>
  </si>
  <si>
    <t>9825072194</t>
  </si>
  <si>
    <t>vakilmrudang@gmail.com</t>
  </si>
  <si>
    <t>G 87, OP ANNAPURNA RESTAURANT, RUDRAKSH COMPLEX, TRIKAMPURAPATIYA PHASE 3, GIDC VATVA, Ahmedabad, Gujarat, 382440</t>
  </si>
  <si>
    <t>382440</t>
  </si>
  <si>
    <t>AJVPG0702D</t>
  </si>
  <si>
    <t>MINAKSHI GABA</t>
  </si>
  <si>
    <t>minakshi.packaging@yahoo.in</t>
  </si>
  <si>
    <t>RAMESHWARPUR, LALPUR, KICHHA, Udham Singh Nagar, Uttarakhand, 263148</t>
  </si>
  <si>
    <t>M/S MINAKASHI ENTERPRISES</t>
  </si>
  <si>
    <t>Kichha</t>
  </si>
  <si>
    <t>263148</t>
  </si>
  <si>
    <t>15-Apr-2006</t>
  </si>
  <si>
    <t>ACWPL3558Q</t>
  </si>
  <si>
    <t>VINITA DEEPAKKUMAR LAKHIYANI</t>
  </si>
  <si>
    <t>9978930372</t>
  </si>
  <si>
    <t>dipaklakhiyani@gmail.com</t>
  </si>
  <si>
    <t>702, TOWER-1,, 7 FLOOR, VRAJ BHOOMI HOUSING COMPLEX HIGH RISE APPARTMENT, PARVAT PATIA, SURAT, Surat, Gujarat, 395010</t>
  </si>
  <si>
    <t>ADITYA SERVICES</t>
  </si>
  <si>
    <t>AQZPA0935H</t>
  </si>
  <si>
    <t>RANGARAJAN ANURADHA</t>
  </si>
  <si>
    <t>9489877626</t>
  </si>
  <si>
    <t>susilplastic@gmail.com</t>
  </si>
  <si>
    <t>04-Jul-2016</t>
  </si>
  <si>
    <t>338/1,, plot No 61, 62, Pollupalli Sidco Industrial Estate, Pollupalli Sidco Industrial Estate, Krishnagiri, Tamil Nadu, 635115</t>
  </si>
  <si>
    <t>SUSIL PLASTIC PRODUCTS</t>
  </si>
  <si>
    <t>635115</t>
  </si>
  <si>
    <t>04-Jan-2010</t>
  </si>
  <si>
    <t>ABSFS5354A</t>
  </si>
  <si>
    <t>SHREE HARI COAL CORPORATION</t>
  </si>
  <si>
    <t>9998114411</t>
  </si>
  <si>
    <t>harshil@shcc.co.in</t>
  </si>
  <si>
    <t>shcc.co.in</t>
  </si>
  <si>
    <t>312, 3, international business center, gaurav path, piplod, Surat, Gujarat, 395007</t>
  </si>
  <si>
    <t>AALCP5737F</t>
  </si>
  <si>
    <t>U74999MH2020PTC349649</t>
  </si>
  <si>
    <t>PGP GLASS PRIVATE LIMITED</t>
  </si>
  <si>
    <t>9727748480</t>
  </si>
  <si>
    <t>nirali.shah2@piramal.com</t>
  </si>
  <si>
    <t>piramal.com</t>
  </si>
  <si>
    <t>06-Nov-2020</t>
  </si>
  <si>
    <t>6th Floor, Piramal Tower Annexe, Ganpatarao Kadam Marg, Off Worli Naka, Lower Parel (West) Mumbai Mumbai City MH 400013 IN</t>
  </si>
  <si>
    <t>PGP Glass Private Limited</t>
  </si>
  <si>
    <t>AFGPJ7831M</t>
  </si>
  <si>
    <t>MEHUL NILKANTH JOSHI</t>
  </si>
  <si>
    <t>9820337467</t>
  </si>
  <si>
    <t>accounts@nilkanthbiotech.com</t>
  </si>
  <si>
    <t>nilkanthbiotech.com</t>
  </si>
  <si>
    <t>UNIT NO. 73, 02ND FLOOR, MISTRY INDUSTIAL COMPLEX, MIDC X ROAD A, ANDHERI EAST, Mumbai Suburban, Maharashtra, 400093</t>
  </si>
  <si>
    <t>NILKANTH BIO TECH</t>
  </si>
  <si>
    <t>AAECE3336Q</t>
  </si>
  <si>
    <t>U51909GJ2016PLC092972</t>
  </si>
  <si>
    <t>EXPRESOLV LIMITED</t>
  </si>
  <si>
    <t>9879114452</t>
  </si>
  <si>
    <t>info@expresolv.com</t>
  </si>
  <si>
    <t>expresolv.com</t>
  </si>
  <si>
    <t>18-Jul-2016</t>
  </si>
  <si>
    <t>NEW BLOCK NO. 108, PLOT NO. 54, PHASE-2, OZONE INDUSTRIAL PARK, BAVLA-BAGODARA HIGHWAY, BAVLA AHMEDABAD Ahmedabad GJ 382220 IN</t>
  </si>
  <si>
    <t>EXPRESOLV PRIVATE LIMITED</t>
  </si>
  <si>
    <t>382220</t>
  </si>
  <si>
    <t>AVQPS3101F</t>
  </si>
  <si>
    <t>MOHAMMED IRSHAD MOHD ASHFAQUE SHAIKH</t>
  </si>
  <si>
    <t>8451986229</t>
  </si>
  <si>
    <t>sakarwalanassociates@gmail.com</t>
  </si>
  <si>
    <t>ROOM NO 8, 1ST FLOOR, SATTAR MANZIL, VASIL KHNA MARG, SURTI MOHALLA, MUMBAI CENTRAL, Mumbai City, Maharashtra, 400008</t>
  </si>
  <si>
    <t>MARCO GIFTS</t>
  </si>
  <si>
    <t>AAGCG3796E</t>
  </si>
  <si>
    <t>U72901TN2016PTC110333</t>
  </si>
  <si>
    <t>GEOINSYSSOFT PRIVATE LIMITED</t>
  </si>
  <si>
    <t>9884218531</t>
  </si>
  <si>
    <t>anandhkumarmca@gmail.com</t>
  </si>
  <si>
    <t>No.2, Balaji Nagar first Main Road, Ekkattuthangal Chennai Chennai TN 600032 IN</t>
  </si>
  <si>
    <t>Activities of cyber caf\u00e9</t>
  </si>
  <si>
    <t>AAGFC4716P</t>
  </si>
  <si>
    <t>CREATIVE INDUSTRIES</t>
  </si>
  <si>
    <t>9882988668</t>
  </si>
  <si>
    <t>creativeindustries2009@gmail.com</t>
  </si>
  <si>
    <t>11-Nov-2009</t>
  </si>
  <si>
    <t>KHASRA NO 372/275-3, JUDIKALAN, BADDI BAROTIWALA ROAD, BADDI, Solan, Himachal Pradesh, 173205</t>
  </si>
  <si>
    <t>ADAPS0382A</t>
  </si>
  <si>
    <t>DEEPAK KANTILAL SHAH</t>
  </si>
  <si>
    <t>8412078989</t>
  </si>
  <si>
    <t>criticarepune@gmail.com</t>
  </si>
  <si>
    <t>C-8, GROUND, KPCT MALL, SHIVARKAR ROAD, PUNE, Pune, Maharashtra, 411013</t>
  </si>
  <si>
    <t>CRITI CARE ENTERPRISES</t>
  </si>
  <si>
    <t>27-Oct-2006</t>
  </si>
  <si>
    <t>AAACJ0893M</t>
  </si>
  <si>
    <t>U24230MH1977PTC019716</t>
  </si>
  <si>
    <t>JUPITER DYE CHEM PRIVATE LIMITED</t>
  </si>
  <si>
    <t>9920209386</t>
  </si>
  <si>
    <t>rkc@chokhanigroup.com</t>
  </si>
  <si>
    <t>chokhanigroup.com</t>
  </si>
  <si>
    <t>22-Jun-1977</t>
  </si>
  <si>
    <t>OFFICE NO. 92A/93A, MITTAL COURT, NARIMAN POINT, MUMBAI MH 400021 IN</t>
  </si>
  <si>
    <t>JUPITER DYECHEM PVT.LTD</t>
  </si>
  <si>
    <t>AHCPN9621M</t>
  </si>
  <si>
    <t>SABRUN NISHA</t>
  </si>
  <si>
    <t>9874604242</t>
  </si>
  <si>
    <t>mtrans19@yahoo.com</t>
  </si>
  <si>
    <t>58, MD KALACHAND ROAD, GHOLA,SODEPUR, Kolkata, West Bengal, 700111</t>
  </si>
  <si>
    <t>MAHAEDE ENTERPRISE</t>
  </si>
  <si>
    <t>700111</t>
  </si>
  <si>
    <t>AHGPV5075M</t>
  </si>
  <si>
    <t>0008595887</t>
  </si>
  <si>
    <t>VENU VANGALA</t>
  </si>
  <si>
    <t>9849345066</t>
  </si>
  <si>
    <t>vangala.venu@gmail.com</t>
  </si>
  <si>
    <t>PLOT NO.64, HARI HARAPURAM COLONY ,VANASTALIPURAM, NEAR DPS SCHOOL ,HYDERABAD ,Telangana ,500070 ,India</t>
  </si>
  <si>
    <t>SOUTH EXPRESS</t>
  </si>
  <si>
    <t>500070</t>
  </si>
  <si>
    <t>SATHYANARAYANA VANGALA</t>
  </si>
  <si>
    <t>09-Aug-1985</t>
  </si>
  <si>
    <t>AAYPV9307R</t>
  </si>
  <si>
    <t>VIJAY KUMAR VASHIST</t>
  </si>
  <si>
    <t>9811513040</t>
  </si>
  <si>
    <t>vijay@reliablecomputers.net</t>
  </si>
  <si>
    <t>reliablecomputers.net</t>
  </si>
  <si>
    <t>91, NEW MANGLAPURI, MEHRAULI, South Delhi, Delhi, 110030</t>
  </si>
  <si>
    <t>RELIABLE COMPUTERS</t>
  </si>
  <si>
    <t>AAMFR9557P</t>
  </si>
  <si>
    <t>ROSE BIRD</t>
  </si>
  <si>
    <t>9831744008</t>
  </si>
  <si>
    <t>rosebird.cal@gmail.com</t>
  </si>
  <si>
    <t>30-Sep-2010</t>
  </si>
  <si>
    <t>2A/3, JAMINI KAVIRAJ ROW, SHYAMBAZAR, Kolkata, West Bengal, 700004</t>
  </si>
  <si>
    <t>700004</t>
  </si>
  <si>
    <t>AIZPP2356B</t>
  </si>
  <si>
    <t>RAJESH VASARAM PATEL</t>
  </si>
  <si>
    <t>9167585857</t>
  </si>
  <si>
    <t>vinayak@bdvasani.com</t>
  </si>
  <si>
    <t>bdvasani.com</t>
  </si>
  <si>
    <t>11-Dec-1977</t>
  </si>
  <si>
    <t>A 704, 7TH FLOOR, AAKRUTI KIRAN CHSL, KANAKIA ROAD, MIRA ROAD EAST, Thane, Maharashtra, 401107</t>
  </si>
  <si>
    <t>PERFECT ENTERPRISES</t>
  </si>
  <si>
    <t>401107</t>
  </si>
  <si>
    <t>CXFPS8835M</t>
  </si>
  <si>
    <t>RAJENDER ASHARAM SHARMA</t>
  </si>
  <si>
    <t>9833854515</t>
  </si>
  <si>
    <t>hira_gehani@yahoo.co.in</t>
  </si>
  <si>
    <t>6, GROUND, NEW DADLANI CHS, NEAR DADLANI LAST BUS STOP, BALKUM, Thane, Maharashtra, 400607</t>
  </si>
  <si>
    <t>AABCE4981A</t>
  </si>
  <si>
    <t>U72200MH2005PLC155433</t>
  </si>
  <si>
    <t>ESDS SOFTWARE SOLUTION LIMITED</t>
  </si>
  <si>
    <t>9881492611</t>
  </si>
  <si>
    <t>aniket.khandelwal@esds.co.in</t>
  </si>
  <si>
    <t>esds.co.in</t>
  </si>
  <si>
    <t>18-Aug-2005</t>
  </si>
  <si>
    <t>Plot No . B-24 &amp; 25, NICE AREA, M.I.D.C. SATPUR. NASIK MH 422007 IN</t>
  </si>
  <si>
    <t>ESDS SOFTWARE SOLUTION PVT LTD.</t>
  </si>
  <si>
    <t>Nasik</t>
  </si>
  <si>
    <t>13-Jan-2010</t>
  </si>
  <si>
    <t>ADQFS6047N</t>
  </si>
  <si>
    <t>AAM-5152</t>
  </si>
  <si>
    <t>SATVIK POWERTECH LIMITED LIABILITY PARTNERSHIP</t>
  </si>
  <si>
    <t>9887044803</t>
  </si>
  <si>
    <t>zeniyaelectrical@gmail.com</t>
  </si>
  <si>
    <t>zeniyagroup.com</t>
  </si>
  <si>
    <t>27-Apr-2018</t>
  </si>
  <si>
    <t>SP 5(A) INDUSTRIAL AREA KAHARANI BHIWADI EXTENSION ALWAR Alwar RJ 301019 IN</t>
  </si>
  <si>
    <t>Manufacture of electrical machinery and apparatus N.E.C.</t>
  </si>
  <si>
    <t>31</t>
  </si>
  <si>
    <t>AYSPP5206F</t>
  </si>
  <si>
    <t>PRASATH</t>
  </si>
  <si>
    <t>9003225738</t>
  </si>
  <si>
    <t>subikshamtransport@gmail.com</t>
  </si>
  <si>
    <t>NO.38, , , 4TH STREET, JOTHI NAGAR, ERNAVUR, Chennai, Tamil Nadu, 600057</t>
  </si>
  <si>
    <t>SUBIKSHAM TRANSPORT</t>
  </si>
  <si>
    <t>AAFCG0324B</t>
  </si>
  <si>
    <t>U24297MH2013PTC239402</t>
  </si>
  <si>
    <t>GEM CORPOCHEM PRIVATE LIMITED</t>
  </si>
  <si>
    <t>AAFCG0324B|AAACB3292J</t>
  </si>
  <si>
    <t>9821118435</t>
  </si>
  <si>
    <t>viral.parikh@gemcorp.in</t>
  </si>
  <si>
    <t>gemcorp.in</t>
  </si>
  <si>
    <t>07-Jan-2013</t>
  </si>
  <si>
    <t>R.39,40,41; 3RD FLOOR,PLOT 56, ASHOK CHAMBER , DEVJI RATANSHI MARG, CHINCHBUNDER MUMBAI MH 400009 IN</t>
  </si>
  <si>
    <t>AHUPT9845P</t>
  </si>
  <si>
    <t>Kuldeep Thakur</t>
  </si>
  <si>
    <t>9827009119</t>
  </si>
  <si>
    <t>kuldeep240980@gmail.com</t>
  </si>
  <si>
    <t>130, LIG, Jawahar Nagar, Dewas, Dewas, Madhya Pradesh, 455001</t>
  </si>
  <si>
    <t>S.S. LOGISTICS</t>
  </si>
  <si>
    <t>AAACQ2488H</t>
  </si>
  <si>
    <t>U52602GJ2011PTC064951</t>
  </si>
  <si>
    <t>QARMATEK SERVICES PRIVATE LIMITED</t>
  </si>
  <si>
    <t>9879060300</t>
  </si>
  <si>
    <t>mail@qarma-tek.com</t>
  </si>
  <si>
    <t>qarmatek.com</t>
  </si>
  <si>
    <t>14-Apr-2011</t>
  </si>
  <si>
    <t>401 to 405, Shashwat Business Park, Old Anant Mill Opp. Soma Textiles, Rakhial Road, Ahmedabad Ahmedabad GJ 380023 IN</t>
  </si>
  <si>
    <t>Repair of personal and household goods [Includes repair of personal and household goods when not done in combination with manufacture or wholesale or retail sale of these goods]</t>
  </si>
  <si>
    <t>Repair of household electrical appliances</t>
  </si>
  <si>
    <t>ALWPD2830Q</t>
  </si>
  <si>
    <t>0007498146</t>
  </si>
  <si>
    <t>DATTATRAY NANA DHENDE</t>
  </si>
  <si>
    <t>8554085888</t>
  </si>
  <si>
    <t>datta.dhende@gmail.com</t>
  </si>
  <si>
    <t>sunlubtech.com</t>
  </si>
  <si>
    <t>NEAR SHARDUL FLOOR MILL ROOM NO 68/4 ,GANGUBAI BARVE CHAWL SIDDHARTH COLONY CHEMBUR H.O ,MUMBAI ,Maharashtra ,400071 ,India</t>
  </si>
  <si>
    <t>SUNLUB TECHNOLOGIES</t>
  </si>
  <si>
    <t>400071</t>
  </si>
  <si>
    <t>04-Jul-2012</t>
  </si>
  <si>
    <t>NANA NAMDEO DHENDE</t>
  </si>
  <si>
    <t>19-Jun-1969</t>
  </si>
  <si>
    <t>AANFK1965H</t>
  </si>
  <si>
    <t>AAB-0342</t>
  </si>
  <si>
    <t>KAMAKSHI INTEGRATED FACILITY MANAGEMENT LLP</t>
  </si>
  <si>
    <t>9727779612</t>
  </si>
  <si>
    <t>anil@kamakshifacilities.com</t>
  </si>
  <si>
    <t>kamakshifacilities.com</t>
  </si>
  <si>
    <t>24-Jul-2012</t>
  </si>
  <si>
    <t>Moje Bhayli Block No 136, TP 1, FP 87/1, Nexus Office No 26, 3rd Floor, Vadodara Vadodara GJ 390007 IN</t>
  </si>
  <si>
    <t>ADBFS7740M</t>
  </si>
  <si>
    <t>S S TRANSPORT</t>
  </si>
  <si>
    <t>9790002131</t>
  </si>
  <si>
    <t>sstransport2131@gmail.com</t>
  </si>
  <si>
    <t>5/210, THATTANKADU THOTTAM, NAMBIYAMPALAYAM, AVINASHI, Tiruppur, Tamil Nadu, 641670</t>
  </si>
  <si>
    <t>Tiruppur</t>
  </si>
  <si>
    <t>641670</t>
  </si>
  <si>
    <t>AABFI6249L</t>
  </si>
  <si>
    <t>INTECH POINT</t>
  </si>
  <si>
    <t>9880104013</t>
  </si>
  <si>
    <t>intechpoint@yahoo.co.in</t>
  </si>
  <si>
    <t>278, basement, , 80 ft Road, Srinivasnagar BSK 1st stage, Bengaluru (Bangalore) Rural, Karnataka, 560050</t>
  </si>
  <si>
    <t>AAECS2157F</t>
  </si>
  <si>
    <t>U51909WB1996PTC076310</t>
  </si>
  <si>
    <t>CTI LOGISTICS PRIVATE LIMITED</t>
  </si>
  <si>
    <t>9830007867</t>
  </si>
  <si>
    <t>savcal@rediffmail.com</t>
  </si>
  <si>
    <t>cti.in</t>
  </si>
  <si>
    <t>02-Jan-1996</t>
  </si>
  <si>
    <t>60/C COLOOTOLA ST KOLKATA WB 700073 IN</t>
  </si>
  <si>
    <t>20-Sep-2016</t>
  </si>
  <si>
    <t>AAECS3602B</t>
  </si>
  <si>
    <t>L63010MH1994PLC077890</t>
  </si>
  <si>
    <t>SHREEJI TRANSLOGISTICS LIMITED</t>
  </si>
  <si>
    <t>9945072881</t>
  </si>
  <si>
    <t>info@shreejitransport.com</t>
  </si>
  <si>
    <t>shreejitransport.com</t>
  </si>
  <si>
    <t>21-Apr-1994</t>
  </si>
  <si>
    <t>Shreeji Krupa , Plot No. 107 , Sector No. 19 C , Vashi , Navi Mumbai MH 400705 IN</t>
  </si>
  <si>
    <t>SHREEJI TRANSPORT SERVICES PVT.LTD.</t>
  </si>
  <si>
    <t>AAJCA6961E</t>
  </si>
  <si>
    <t>U28990PN2011PTC140118</t>
  </si>
  <si>
    <t>ACCU SHARP CUTTING TOOLS PRIVATE LIMITED</t>
  </si>
  <si>
    <t>9922433870</t>
  </si>
  <si>
    <t>accusharp@accusharp.co.in</t>
  </si>
  <si>
    <t>accusharp.co.in</t>
  </si>
  <si>
    <t>11-Jul-2011</t>
  </si>
  <si>
    <t>Plot No: W-242 J-Block, MIDC Bhosari, Pune MH 411026 IN</t>
  </si>
  <si>
    <t>ACCUSHARP CUTTING TOOLS PRIVATE LIMITED</t>
  </si>
  <si>
    <t>AACFJ7844B</t>
  </si>
  <si>
    <t>J &amp; K INDUSTRIES</t>
  </si>
  <si>
    <t>9820106745</t>
  </si>
  <si>
    <t>01-Dec-1999</t>
  </si>
  <si>
    <t>PLOT NO 44 45 AND 47, PREMIER INDL ESTATE, KACHIGAM, KACHIGAM NANI DAMAN, Daman, Daman and Diu, 396210</t>
  </si>
  <si>
    <t>AAPFS8665J</t>
  </si>
  <si>
    <t>S.S.ASSOCIATES</t>
  </si>
  <si>
    <t>9360112305</t>
  </si>
  <si>
    <t>ssassociates35@gmail.com</t>
  </si>
  <si>
    <t>14-Apr-2001</t>
  </si>
  <si>
    <t>5/5 M, SATHYASAI NAGAR, SOMAYAMPALAYAM, Coimbatore, Tamil Nadu, 641108</t>
  </si>
  <si>
    <t>S S ASSOCIATES</t>
  </si>
  <si>
    <t>641108</t>
  </si>
  <si>
    <t>AATFM2265N</t>
  </si>
  <si>
    <t>METAL SURFTECH</t>
  </si>
  <si>
    <t>9623616143</t>
  </si>
  <si>
    <t>metalsurftech@rediffmail.com</t>
  </si>
  <si>
    <t>01-Mar-2011</t>
  </si>
  <si>
    <t>GAT NO 715/1, N A, KOREGAON BHIMA, PUNE NAGAR ROAD, KOREGAON BHIMA, Pune, Maharashtra, 412216</t>
  </si>
  <si>
    <t>Koregaon bhima</t>
  </si>
  <si>
    <t>412216</t>
  </si>
  <si>
    <t>AOPPM1506E</t>
  </si>
  <si>
    <t>CHANDRU MUTHU</t>
  </si>
  <si>
    <t>9880230104</t>
  </si>
  <si>
    <t>csdtransport@gmail.com</t>
  </si>
  <si>
    <t>18, 1 ST CROSS VINAYAKA NAGAR, ANNASANDRA PALYA HAL VIMANAPURA, Bengaluru (Bangalore) Urban, Karnataka, 560017</t>
  </si>
  <si>
    <t>CSD TRANSPORT</t>
  </si>
  <si>
    <t>560017</t>
  </si>
  <si>
    <t>AAGCS6972C</t>
  </si>
  <si>
    <t>U45200MH2002PTC136830</t>
  </si>
  <si>
    <t>SHILPI ENGINEERING PRIVATE LIMITED</t>
  </si>
  <si>
    <t>9870944894</t>
  </si>
  <si>
    <t>shilpiengg@rediffmail.com</t>
  </si>
  <si>
    <t>shilpiengg.com</t>
  </si>
  <si>
    <t>14-Aug-2002</t>
  </si>
  <si>
    <t>212, 2ND FLOOR, SHUBHAM COMPLEX, PLOT NO. 1 &amp; 3, SECTOR - 11, NEW PANVEL PANVEL MH 410206 IN</t>
  </si>
  <si>
    <t>SHILPI ENGINEERING PRIVAT E LTD</t>
  </si>
  <si>
    <t>Panvel</t>
  </si>
  <si>
    <t>410206</t>
  </si>
  <si>
    <t>AAMFB1820H</t>
  </si>
  <si>
    <t>BHANWARLAL JHANWAR &amp; SONS</t>
  </si>
  <si>
    <t>9892376488</t>
  </si>
  <si>
    <t>bjssrao@gmail.com</t>
  </si>
  <si>
    <t>9, THIRD, KOTAK BHAWAN, 201/203 NARSI NATHA STREET, MASJID BUNDER WEST, Mumbai City, Maharashtra, 400009</t>
  </si>
  <si>
    <t>AAEFA5394H</t>
  </si>
  <si>
    <t>A V M SALES CORPORATION</t>
  </si>
  <si>
    <t>9830038663</t>
  </si>
  <si>
    <t>avmsales@vsnl.com</t>
  </si>
  <si>
    <t>vsnl.com</t>
  </si>
  <si>
    <t>03-Nov-1972</t>
  </si>
  <si>
    <t>mahavirsadan, 3rd, mahavirsadan, 1-d canal road, kolkata, Kolkata, West Bengal, 700053</t>
  </si>
  <si>
    <t>A.V.M.SALES CORPORATION</t>
  </si>
  <si>
    <t>AAFFM5749R</t>
  </si>
  <si>
    <t>MEGHNA FABRICS</t>
  </si>
  <si>
    <t>9821285800</t>
  </si>
  <si>
    <t>ashokbhayani2015@gmail.com</t>
  </si>
  <si>
    <t>27-Mar-1986</t>
  </si>
  <si>
    <t>K-126, FIRST FLOOR, ANSA INDUSTRIAL ESTATE, SAKI VIHAR ROAD, ANDHERI EAST, Mumbai City, Maharashtra, 400072</t>
  </si>
  <si>
    <t>ECWPK3214G</t>
  </si>
  <si>
    <t>DEEPAK KUMAR</t>
  </si>
  <si>
    <t>9991721589</t>
  </si>
  <si>
    <t>thetaxpoint17@gmail.com</t>
  </si>
  <si>
    <t>PLOT NO - 1, NEAR POWER HOUSE, FOUR LINE ROAD, BAWAL, Rewari, Haryana, 123501</t>
  </si>
  <si>
    <t>D K ROAD CARRIER</t>
  </si>
  <si>
    <t>123501</t>
  </si>
  <si>
    <t>AAMFM6062G</t>
  </si>
  <si>
    <t>MAHAALAKSHMI CHEMICALS</t>
  </si>
  <si>
    <t>9448352957</t>
  </si>
  <si>
    <t>bala_ganeshin@yahoo.co.in</t>
  </si>
  <si>
    <t>129/148/A4, , , KIADB INDUSTRIAL AREA, BOMMASANDRA IVTH PHASE, Bengaluru (Bangalore) Urban, Karnataka, 560099</t>
  </si>
  <si>
    <t>MAHALAKSHMI CHEMICALS</t>
  </si>
  <si>
    <t>01-Nov-2005</t>
  </si>
  <si>
    <t>AXZPP1895J</t>
  </si>
  <si>
    <t>BASAVANAHALLI DEVEGOWDA PRAKASH</t>
  </si>
  <si>
    <t>9980040753</t>
  </si>
  <si>
    <t>hshivanna.co@gmail.com</t>
  </si>
  <si>
    <t>NO.154/24, , , PIPE LINE ROAD, HESARAGHATTA MAIN ROAD, CHIKKABANAVARA, Bengaluru (Bangalore) Urban, Karnataka, 560090</t>
  </si>
  <si>
    <t>SRI MANJUNATHA ENTERPRISES</t>
  </si>
  <si>
    <t>560090</t>
  </si>
  <si>
    <t>CPGPK1033Q</t>
  </si>
  <si>
    <t>RAMASWAMY REDDY KARTHIK</t>
  </si>
  <si>
    <t>9686393259</t>
  </si>
  <si>
    <t>gstchandapura@gmail.com</t>
  </si>
  <si>
    <t>NO 332 1A HENNAGARA MAIN ROAD NEAR SRI BALAJI, , , PROVISION STORE KRISHNAPPA LAYOUT, KITTAGANAHALLI BOMMASANDRA, Bengaluru (Bangalore) Urban, Karnataka, 560099</t>
  </si>
  <si>
    <t>SREE THIMMARAYA SWAMY TRANSPORT</t>
  </si>
  <si>
    <t>CMMPK7872G</t>
  </si>
  <si>
    <t>Rasika Ketan Lasane</t>
  </si>
  <si>
    <t>9225657143</t>
  </si>
  <si>
    <t>tapankhandelwal.co@gmail.com</t>
  </si>
  <si>
    <t>270/A, , KAWAD-KOLIWALI, WADA ROAD, BHIWANDI, Thane, Maharashtra, 421302</t>
  </si>
  <si>
    <t>MAYANK LOGISTICS</t>
  </si>
  <si>
    <t>AAYFM8753G</t>
  </si>
  <si>
    <t>MAVI TRANSPORTERS</t>
  </si>
  <si>
    <t>9814181345</t>
  </si>
  <si>
    <t>sanjayguptausa@yahoo.com</t>
  </si>
  <si>
    <t>MAVI TRANSPORTERS, MODERN COMPLEX, NEAR GURUDWARA SHISHGANJ SAHIB, MORINDA, Rupnagar, Punjab, 140101</t>
  </si>
  <si>
    <t>Morinda</t>
  </si>
  <si>
    <t>140101</t>
  </si>
  <si>
    <t>ABWPE1520A</t>
  </si>
  <si>
    <t>MYSORE SHANTHAPPA ESHWARA</t>
  </si>
  <si>
    <t>9590132040</t>
  </si>
  <si>
    <t>ganeshdragon2004@gmail.com</t>
  </si>
  <si>
    <t>NO 18,, GROUND FLOOR,, 5TH CROSS,, SARASHWATHI PURAM,, NANDHINI LAYOUT,, Bengaluru (Bangalore) Urban, Karnataka, 560096</t>
  </si>
  <si>
    <t>ESHWAR ENTERPRISES</t>
  </si>
  <si>
    <t>560096</t>
  </si>
  <si>
    <t>AAEFS0063M</t>
  </si>
  <si>
    <t>SHREE RAGHAVENDRA TRANSPORT SERVICES</t>
  </si>
  <si>
    <t>9448273391</t>
  </si>
  <si>
    <t>sree_raghavendra@ymail.com</t>
  </si>
  <si>
    <t>NO 12, 1ST FLOOR, ROOPA COMPLEX, 3RD MAIN SHIVAGANGA MUTT ROAD, CHAMARAJPET, Bengaluru (Bangalore) Urban, Karnataka, 560018</t>
  </si>
  <si>
    <t>SHREE RAGHAVENDRA TRANSPORT SERVICE</t>
  </si>
  <si>
    <t>560018</t>
  </si>
  <si>
    <t>AQSPD2275L</t>
  </si>
  <si>
    <t>0007483288</t>
  </si>
  <si>
    <t>ANURADHA DHAKA</t>
  </si>
  <si>
    <t>9212456615</t>
  </si>
  <si>
    <t>A2Z LOGISTIC SOLUTION</t>
  </si>
  <si>
    <t>GOPAL NARAYAN</t>
  </si>
  <si>
    <t>18-Apr-1985</t>
  </si>
  <si>
    <t>AAPPM0162N</t>
  </si>
  <si>
    <t>M MANI</t>
  </si>
  <si>
    <t>9444389335</t>
  </si>
  <si>
    <t>sriravhavendran@gmail.com</t>
  </si>
  <si>
    <t>120/ 272, , , THAMBU CHETTY STREET, MANNADY, Chennai, Tamil Nadu, 600001</t>
  </si>
  <si>
    <t>SRI RAGHAVENDRA TRANSPORTS</t>
  </si>
  <si>
    <t>AAMPD1720E</t>
  </si>
  <si>
    <t>0007609343</t>
  </si>
  <si>
    <t>RAVIKANT DUBEY</t>
  </si>
  <si>
    <t>9334048225</t>
  </si>
  <si>
    <t>rkdubey@praxisautomation.co.in</t>
  </si>
  <si>
    <t>NA-4/1, Aastha Space Town, Sanksai ,Dimna Road, NEAR BSNL EXCHANGE MANGO ,JAMSHEDPUR ,Jharkhand ,831012 ,India</t>
  </si>
  <si>
    <t>M/S PRAXIS AUTOMATION SERVICES</t>
  </si>
  <si>
    <t>Jamshedpur</t>
  </si>
  <si>
    <t>Jharkhand</t>
  </si>
  <si>
    <t>831012</t>
  </si>
  <si>
    <t>27-Jun-2012</t>
  </si>
  <si>
    <t>UMESH CHANDRA DUBEY</t>
  </si>
  <si>
    <t>01-Jun-1969</t>
  </si>
  <si>
    <t>ADUPR7247P</t>
  </si>
  <si>
    <t>JAYANTA ROY</t>
  </si>
  <si>
    <t>9474508080</t>
  </si>
  <si>
    <t>jayantaroy1973@rediffmail.com</t>
  </si>
  <si>
    <t>01-Apr-2001</t>
  </si>
  <si>
    <t>2915, , , HPL LINK ROAD, BASUDEVPUR, Purba Medinipur, West Bengal, 721602</t>
  </si>
  <si>
    <t>PEST CONTROLLER</t>
  </si>
  <si>
    <t>AXMPS7903B</t>
  </si>
  <si>
    <t>PINKESH SHAH</t>
  </si>
  <si>
    <t>9425066295</t>
  </si>
  <si>
    <t>pinkeshshah31@hotmail.com</t>
  </si>
  <si>
    <t>205, LOHAR ROAD, RATLAM, Ratlam, Madhya Pradesh, 457001</t>
  </si>
  <si>
    <t>SCIENTIFIC REFRACTORIES</t>
  </si>
  <si>
    <t>Ratlam</t>
  </si>
  <si>
    <t>457001</t>
  </si>
  <si>
    <t>26-Jul-1972</t>
  </si>
  <si>
    <t>ABIPU0664M</t>
  </si>
  <si>
    <t>0007221526</t>
  </si>
  <si>
    <t>GOPAL USHA</t>
  </si>
  <si>
    <t>9176630963</t>
  </si>
  <si>
    <t>ushavijaychn@tragonshipping.in</t>
  </si>
  <si>
    <t>No.36 Old Amarangipuram Back side, ,Royapuram ,Chennai ,Tamil Nadu ,600013 ,India</t>
  </si>
  <si>
    <t>TS LOGISTICS TRANSPORT</t>
  </si>
  <si>
    <t>GOPAL</t>
  </si>
  <si>
    <t>02-Mar-1982</t>
  </si>
  <si>
    <t>AAQFP0171P</t>
  </si>
  <si>
    <t>PAF LOGISTICS</t>
  </si>
  <si>
    <t>9818206060</t>
  </si>
  <si>
    <t>dsingh@paflogistics.com</t>
  </si>
  <si>
    <t>paflogistics.com</t>
  </si>
  <si>
    <t>19-Jun-2014</t>
  </si>
  <si>
    <t>A-194, LAPJAT NAGAR-I, LAJPAT NAGAR-I, South Delhi, Delhi, 110024</t>
  </si>
  <si>
    <t>FZRPK1237E</t>
  </si>
  <si>
    <t>UTSAV PRABHAT KHARE</t>
  </si>
  <si>
    <t>9979344162</t>
  </si>
  <si>
    <t>taxexpert306@gmail.com</t>
  </si>
  <si>
    <t>S-305, GANESH PARK-3, G I D C ESTATE, ANKLESHWAR, ANKLESHWAR, Bharuch, Gujarat, 393002</t>
  </si>
  <si>
    <t>M.R.SCIENTIFIC</t>
  </si>
  <si>
    <t>AACFA9255F</t>
  </si>
  <si>
    <t>ARTI CHEMICAL INDUSTRIES</t>
  </si>
  <si>
    <t>9824058690</t>
  </si>
  <si>
    <t>info@artichemical.com</t>
  </si>
  <si>
    <t>artichemical.com</t>
  </si>
  <si>
    <t>01-Apr-1989</t>
  </si>
  <si>
    <t>503, , PHASE-4, GIDC, NARODA, Ahmedabad, Gujarat, 382330</t>
  </si>
  <si>
    <t>382330</t>
  </si>
  <si>
    <t>AFKPC3490B</t>
  </si>
  <si>
    <t>0003312277</t>
  </si>
  <si>
    <t>ROHIT CHANDRAKANT CHOUBEY</t>
  </si>
  <si>
    <t>9372268000</t>
  </si>
  <si>
    <t>choubeytrans@gmail.com</t>
  </si>
  <si>
    <t>29, GURUDATTA HOUSING SOCIETY, ,SAI NAGAR, DABHA, WADI ,NAGPUR ,Maharashtra ,440023 ,India</t>
  </si>
  <si>
    <t>CHOUBEY TRANSPORT SERVICE</t>
  </si>
  <si>
    <t>CHANDRAKANT KAMLASHANKAR CHOUBEY</t>
  </si>
  <si>
    <t>07-Nov-1983</t>
  </si>
  <si>
    <t>AHRPD0972E</t>
  </si>
  <si>
    <t>ERNEST SAMUEL DAYANAND</t>
  </si>
  <si>
    <t>9884008774</t>
  </si>
  <si>
    <t>sam@airfreezecorp.com</t>
  </si>
  <si>
    <t>airfreezecorp.com</t>
  </si>
  <si>
    <t>10/15, , , MANGALI NAGAR 1 STREET, KOYAMBEDU, Chennai, Tamil Nadu, 600106</t>
  </si>
  <si>
    <t>AIR FREEZE CORPORATION</t>
  </si>
  <si>
    <t>600106</t>
  </si>
  <si>
    <t>AAACB8162H</t>
  </si>
  <si>
    <t>U33130KA1996PTC020720</t>
  </si>
  <si>
    <t>BELGAUM AQUA VALVES PRIVATE LIMITED</t>
  </si>
  <si>
    <t>9341107796</t>
  </si>
  <si>
    <t>anil@aquavalv.com</t>
  </si>
  <si>
    <t>aquavalv.com</t>
  </si>
  <si>
    <t>28-Jun-1996</t>
  </si>
  <si>
    <t>M-19, INDUSTRIAL ESTATE,UDYAMBAG, BELGAUM BELGAUM KA 590008 IN</t>
  </si>
  <si>
    <t>Manufacture of industrial process control equipment [apparatus used for automatic continuous measurement and control of variables such as temperature,pressure, viscosity and the like of materials or products as they are being manufactured or otherwise processed]</t>
  </si>
  <si>
    <t>AAHFC3090P</t>
  </si>
  <si>
    <t>CHAKRAVARTHY PLASTIC INDUSTRIES</t>
  </si>
  <si>
    <t>8098123105</t>
  </si>
  <si>
    <t>chakraplasticindustries@gmail.com</t>
  </si>
  <si>
    <t>15-Apr-2011</t>
  </si>
  <si>
    <t>NO 281,, SHED NO 5,, DODDABELE ROAD, KENGERI VILLAGE, Bengaluru (Bangalore) Urban, Karnataka, 560060</t>
  </si>
  <si>
    <t>CHAKRAVARTHY PLASTIC INDUSTRIES - BRANCH - 2</t>
  </si>
  <si>
    <t>560060</t>
  </si>
  <si>
    <t>06-May-2011</t>
  </si>
  <si>
    <t>AAFCD7051C</t>
  </si>
  <si>
    <t>U72500WB2016PTC215801</t>
  </si>
  <si>
    <t>DCC SERVICES PRIVATE LIMITED</t>
  </si>
  <si>
    <t>9748027830</t>
  </si>
  <si>
    <t>ghosh_debasis@hotmail.com</t>
  </si>
  <si>
    <t>dccil.com</t>
  </si>
  <si>
    <t>17-May-2016</t>
  </si>
  <si>
    <t>GA-66, 1910, Rajdanga Main Road, Police Station- Kasba, Kolkata Kolkata WB 700107 IN</t>
  </si>
  <si>
    <t>DCC SERVICES PVT LTD</t>
  </si>
  <si>
    <t>Maintenance and repair of office, accounting and computing machinery</t>
  </si>
  <si>
    <t>700107</t>
  </si>
  <si>
    <t>AMNPP6902H</t>
  </si>
  <si>
    <t>0009417556</t>
  </si>
  <si>
    <t>Ravindera Kumar Pareek</t>
  </si>
  <si>
    <t>9582446900</t>
  </si>
  <si>
    <t>rshu1974@yahoo.com</t>
  </si>
  <si>
    <t>No D-255,2nd Floor,Bannerghatta Main ,road,Kodichikanahalli,VakilMarina Layout ,Bangalore ,Karnataka ,560076 ,India</t>
  </si>
  <si>
    <t>SP FREIGHT SYSTEMS</t>
  </si>
  <si>
    <t>Keshar Dev Pareek</t>
  </si>
  <si>
    <t>05-Jan-1974</t>
  </si>
  <si>
    <t>AABCA5639F</t>
  </si>
  <si>
    <t>U72200AS1994PTC004142</t>
  </si>
  <si>
    <t>TRISITA MARKETING PRIVATE LIMITED</t>
  </si>
  <si>
    <t>9007759097</t>
  </si>
  <si>
    <t>shiv.modi@trisita.com</t>
  </si>
  <si>
    <t>trisita.com</t>
  </si>
  <si>
    <t>27-May-1994</t>
  </si>
  <si>
    <t>102,2nd FLOOR,ORION TOWER CHRISTIAN BASTI, G.S.ROAD GUWAHATI Kamrup AS 781005 IN</t>
  </si>
  <si>
    <t>AKIPS5276J</t>
  </si>
  <si>
    <t>ABULAIS RAUF SHEIKH</t>
  </si>
  <si>
    <t>9172589600</t>
  </si>
  <si>
    <t>rsashiya@gmail.com</t>
  </si>
  <si>
    <t>43/85, Jai Hind Soc., KALA KILLA 90 ft Rd., SION DHARAVI, Mumbai City, Maharashtra, 400017</t>
  </si>
  <si>
    <t>SANA LEATHER STORES</t>
  </si>
  <si>
    <t>400017</t>
  </si>
  <si>
    <t>ANDPB0929K</t>
  </si>
  <si>
    <t>0007842313</t>
  </si>
  <si>
    <t>MANISH BINDAL</t>
  </si>
  <si>
    <t>manish.bindal@transcargoindia.in</t>
  </si>
  <si>
    <t>House No. 2654 Sector-16 ,Kheri Kalan(113) Faridabad ,Faridabad ,Haryana ,121002 ,India</t>
  </si>
  <si>
    <t>TRANS CARGO INDIA</t>
  </si>
  <si>
    <t>PAWAN BINDAL</t>
  </si>
  <si>
    <t>03-Apr-1984</t>
  </si>
  <si>
    <t>AAQFM3933Q</t>
  </si>
  <si>
    <t>MEGHDOOT PACKAGING (UTTARANCHAL)</t>
  </si>
  <si>
    <t>8755904022</t>
  </si>
  <si>
    <t>accountsutl@mcpindia.co.in</t>
  </si>
  <si>
    <t>mcpindia.co.in</t>
  </si>
  <si>
    <t>01-Aug-2006</t>
  </si>
  <si>
    <t>KHASRA NO.73, 89, 90ka, 91, , , DINESHPUR ROAD, JAFARPUR, Udham Singh Nagar, Uttarakhand, 263153</t>
  </si>
  <si>
    <t>M/S MEGHDOOT PACKAGING UTTRANCHAL</t>
  </si>
  <si>
    <t>28-Jan-2009</t>
  </si>
  <si>
    <t>AAACS1178G</t>
  </si>
  <si>
    <t>U74999DL1991PTC045600</t>
  </si>
  <si>
    <t>SKY FORGE PRIVATE LIMITED</t>
  </si>
  <si>
    <t>9711909047</t>
  </si>
  <si>
    <t>accounts@skyforge.in</t>
  </si>
  <si>
    <t>skyforge.in</t>
  </si>
  <si>
    <t>09-Sep-1991</t>
  </si>
  <si>
    <t>IIND FLOOR N-22SRINIWAS PURI NEW DELHI DL 110065 IN</t>
  </si>
  <si>
    <t>SKY FORGE ( Pvt. ) LTD.</t>
  </si>
  <si>
    <t>AANFC7001J</t>
  </si>
  <si>
    <t>CYGNET INFRA SOLUTIONS</t>
  </si>
  <si>
    <t>9830604000</t>
  </si>
  <si>
    <t>anirban.pal@cygnetinfra.in</t>
  </si>
  <si>
    <t>cygnetinfra.in</t>
  </si>
  <si>
    <t>11-Jul-2018</t>
  </si>
  <si>
    <t>15, BLOCK C, 8TH FLOOR, APEEJAY HOUSE, PARK STREET, KOLKATA, Kolkata, West Bengal, 700016</t>
  </si>
  <si>
    <t>AACCS4061Q</t>
  </si>
  <si>
    <t>U24232RJ1989PLC005056</t>
  </si>
  <si>
    <t>DALAS BIOTECH LIMITED</t>
  </si>
  <si>
    <t>7665003654</t>
  </si>
  <si>
    <t>accounts3@dalasbiotech.com</t>
  </si>
  <si>
    <t>dalasbiotech.com</t>
  </si>
  <si>
    <t>18-Jul-1989</t>
  </si>
  <si>
    <t>E-292, RIICO INDUSTRIAL AREA, BHIWADI RJ 301019 IN</t>
  </si>
  <si>
    <t>DALAS BIOTECH LTD.</t>
  </si>
  <si>
    <t>Bhiwadi</t>
  </si>
  <si>
    <t>AABCG4672N</t>
  </si>
  <si>
    <t>U30000MH1987PTC045206</t>
  </si>
  <si>
    <t>GALAXY OFFICE AUTOMATION PVT LTD</t>
  </si>
  <si>
    <t>AABCG4672N|AABCG4495P</t>
  </si>
  <si>
    <t>9769022636</t>
  </si>
  <si>
    <t>accounts@goapl.com</t>
  </si>
  <si>
    <t>goapl.com</t>
  </si>
  <si>
    <t>03-Nov-1987</t>
  </si>
  <si>
    <t>A-23/24, Ambika Towers,Ground Floor, Off Jijamata Road, Near Pump House, Andheri (East) Mumbai Mumbai City MH 400093 IN</t>
  </si>
  <si>
    <t>GALAXY OFFICE AUTOMATION (P)LTD.</t>
  </si>
  <si>
    <t>05-May-2004</t>
  </si>
  <si>
    <t>ALUPP3286E</t>
  </si>
  <si>
    <t>JINU PHILIP</t>
  </si>
  <si>
    <t>9810052370</t>
  </si>
  <si>
    <t>info.skvassociates@gmail.com</t>
  </si>
  <si>
    <t>01-Dec-2012</t>
  </si>
  <si>
    <t>FLAT NO 27-G, FIRST FLOOR, POCKET B-8, KONDLI GHAROLI, MAYUR VIHAR PHASE -3, East Delhi, Delhi, 110096</t>
  </si>
  <si>
    <t>JOHANS ENTERPRISES</t>
  </si>
  <si>
    <t>Kondli</t>
  </si>
  <si>
    <t>110096</t>
  </si>
  <si>
    <t>18-Mar-2014</t>
  </si>
  <si>
    <t>AAMCA7290F</t>
  </si>
  <si>
    <t>U72200KA2014PTC075297</t>
  </si>
  <si>
    <t>ASPL INFO SERVICES PRIVATE LIMITED</t>
  </si>
  <si>
    <t>9901728069</t>
  </si>
  <si>
    <t>alton.v@asplinfo.com</t>
  </si>
  <si>
    <t>asplinfo.com</t>
  </si>
  <si>
    <t>10-Jul-2014</t>
  </si>
  <si>
    <t>NO.572, 20TH MAIN, 1ST CROSS 8TH BLOCK, KORAMANGALA BANGALORE Bangalore KA 560095 IN</t>
  </si>
  <si>
    <t>560095</t>
  </si>
  <si>
    <t>AAGCR6497R</t>
  </si>
  <si>
    <t>U19120DL2013PTC259432</t>
  </si>
  <si>
    <t>RAM &amp; SONS FOOTCARE PRIVATE LIMITED</t>
  </si>
  <si>
    <t>9871420424</t>
  </si>
  <si>
    <t>harshsanjay71@yahoo.com</t>
  </si>
  <si>
    <t>22-Oct-2013</t>
  </si>
  <si>
    <t>House No. 84 Block-B, Landmark Near Shiv Mandir, Derawal Nagar, New Delhi-110009 New Delhi Central Delhi DL 110009 IN</t>
  </si>
  <si>
    <t>Tanning and dressing of leather; manufacture of luggage, handbags, saddlery, harness and footwear</t>
  </si>
  <si>
    <t>Tanning and dressing of leather, manufacture of luggage handbags, saddlery &amp; harness.</t>
  </si>
  <si>
    <t>Manufacture of luggage, handbags, and the like, saddlery and harness</t>
  </si>
  <si>
    <t>110009</t>
  </si>
  <si>
    <t>14-Aug-2007</t>
  </si>
  <si>
    <t>AAAFK6355Q</t>
  </si>
  <si>
    <t>KAPUR RUBBER INDUSTRIES</t>
  </si>
  <si>
    <t>9810149642</t>
  </si>
  <si>
    <t>kapur_rubber@yahoo.co.in</t>
  </si>
  <si>
    <t>25-Sep-1987</t>
  </si>
  <si>
    <t>A-4, , , PHASE-II, MANGOLPURI INDUSTRIAL AREA, New Delhi, Delhi, 110034</t>
  </si>
  <si>
    <t>Kapur Rubber Industries</t>
  </si>
  <si>
    <t>18-Nov-1987</t>
  </si>
  <si>
    <t>DSCPS7250H</t>
  </si>
  <si>
    <t>0008575012</t>
  </si>
  <si>
    <t>SHAH NIRAV SHAILESH</t>
  </si>
  <si>
    <t>9769494155</t>
  </si>
  <si>
    <t>toakinnovators@gmail.com</t>
  </si>
  <si>
    <t>502, Vista 1, The Address, Wadhwa, Opp R City, ,LBS Marg, Ghatkopar West, ,Mumbai ,Maharashtra ,400080 ,India</t>
  </si>
  <si>
    <t>AGASTYA CORPORATION</t>
  </si>
  <si>
    <t>15-Dec-2015</t>
  </si>
  <si>
    <t>SHAILESH RAMNIKLAL SHAH</t>
  </si>
  <si>
    <t>15-Jun-1992</t>
  </si>
  <si>
    <t>AABCE5492Q</t>
  </si>
  <si>
    <t>U24230HP2005PLC028852</t>
  </si>
  <si>
    <t>CELEBRITY BIOPHARMA LIMITED</t>
  </si>
  <si>
    <t>9625796683</t>
  </si>
  <si>
    <t>praveen@aishwaryagroup.co.in</t>
  </si>
  <si>
    <t>aishwaryagroup.co.in</t>
  </si>
  <si>
    <t>23-Aug-2005</t>
  </si>
  <si>
    <t>KHASRA NO 1284VILL.BHATOLI KALAN BADDI DISTT SOLAN HIMACHAL PRADESH HP 000000 IN</t>
  </si>
  <si>
    <t>Celebrity Biopharma Limited</t>
  </si>
  <si>
    <t>Baddi</t>
  </si>
  <si>
    <t>30-Sep-2016</t>
  </si>
  <si>
    <t>BJLPA0578A</t>
  </si>
  <si>
    <t>HEMLATA AGGARWAL</t>
  </si>
  <si>
    <t>9818893148</t>
  </si>
  <si>
    <t>nickytraders001@gmail.com</t>
  </si>
  <si>
    <t>H NO 541, PALAM VIHAR, GURGAON, Gurgaon, Haryana, 122001</t>
  </si>
  <si>
    <t>NICKY TRADERS</t>
  </si>
  <si>
    <t>AINPP9573G</t>
  </si>
  <si>
    <t>AMOL MADAV PADHYE</t>
  </si>
  <si>
    <t>9930657387</t>
  </si>
  <si>
    <t>abhee2680@yahoo.com</t>
  </si>
  <si>
    <t>FLAT NO. 01, SHWETA S H S LTD, ASHOK NAGAR, AC CROSS ROAD 2, KANDIVALI EAST, MUMBAI, Mumbai Suburban, Maharashtra, 400101</t>
  </si>
  <si>
    <t>ABHI ARTS</t>
  </si>
  <si>
    <t>AAECJ0627M</t>
  </si>
  <si>
    <t>U24303GJ2017PLC098853</t>
  </si>
  <si>
    <t>JIGS CHEMICAL LIMITED</t>
  </si>
  <si>
    <t>9824077081</t>
  </si>
  <si>
    <t>accounts@jigschemical.com</t>
  </si>
  <si>
    <t>jigschemical.com</t>
  </si>
  <si>
    <t>29-Aug-2017</t>
  </si>
  <si>
    <t>Flat No.206,S.F.Sachet-2,Nr.Reliance house,Nr. Maradia Plaza, Navrangpura Ahmedabad Ahmedabad GJ 380009 IN</t>
  </si>
  <si>
    <t>Manufacture of man-made fibers [This class includes manufacture of artificial or synthetic filament and non-filament fibers.]</t>
  </si>
  <si>
    <t>Manufacture of artificial filament yarn, wh ether or not textured, high tenacity,multiple or cabled.</t>
  </si>
  <si>
    <t>AASCS8782J</t>
  </si>
  <si>
    <t>U40100DL2013PTC250365</t>
  </si>
  <si>
    <t>SPIRARE ENERGY PRIVATE LIMITED</t>
  </si>
  <si>
    <t>9999182381</t>
  </si>
  <si>
    <t>sbhasin@spirare.co.in</t>
  </si>
  <si>
    <t>spirare.co.in</t>
  </si>
  <si>
    <t>05-Apr-2013</t>
  </si>
  <si>
    <t>802, Rohit House, 3 Tolstoy Marg Connaught Place New Delhi New Delhi DL 110001 IN</t>
  </si>
  <si>
    <t>AJQPR8104H</t>
  </si>
  <si>
    <t>NOOJINAMANE RAMESH DEVADIGA</t>
  </si>
  <si>
    <t>9845042887</t>
  </si>
  <si>
    <t>hindpac_ind@yahoo.co.in</t>
  </si>
  <si>
    <t>OLD SY NO 135/2, NEW SY NO 135/3, SITE NO 3, , MACHOHALLI VILLAGE,DASANPURA HOBLI, MAGADI MAIN ROAD, Bengaluru (Bangalore) Urban, Karnataka, 560091</t>
  </si>
  <si>
    <t>HINDPAC INDUSTRIES</t>
  </si>
  <si>
    <t>ABEFM8118L</t>
  </si>
  <si>
    <t>MADHUSUDAN WEAVES</t>
  </si>
  <si>
    <t>9879777477</t>
  </si>
  <si>
    <t>ktandel54@yahoo.in</t>
  </si>
  <si>
    <t>06-Feb-2017</t>
  </si>
  <si>
    <t>BLOCK NO. 282 and 283 PLOT NO. 51-60 81-90, , LAXMINARAYAN INDUSTRIAL ESTATE, N.H. WAY NO. 8, PALSANA, Surat, Gujarat, 394317</t>
  </si>
  <si>
    <t>AACCV1651P</t>
  </si>
  <si>
    <t>U24117GJ2001PTC040171</t>
  </si>
  <si>
    <t>UI VR PRIVATE LIMITED</t>
  </si>
  <si>
    <t>9377728913</t>
  </si>
  <si>
    <t>vrpaccounts@gmail.com</t>
  </si>
  <si>
    <t>02-Nov-2001</t>
  </si>
  <si>
    <t>10-13, Pancharatna Industrial Estate Sarkhej- Bavla Highway. Changodar,-382213 Ahmedabad Ahmedabad GJ 382213 IN</t>
  </si>
  <si>
    <t>Manufacture of basic inorganic chemicals n.e.c.</t>
  </si>
  <si>
    <t>AACCI0714N</t>
  </si>
  <si>
    <t>U17301DL2009PTC189948</t>
  </si>
  <si>
    <t>ISHIKA POLYFAB PRIVATE LIMITED</t>
  </si>
  <si>
    <t>9999190575</t>
  </si>
  <si>
    <t>ishikapolyfabpvtltd@gmail.com</t>
  </si>
  <si>
    <t>04-May-2009</t>
  </si>
  <si>
    <t>A-28 CHETAK APARTMENT PLOT NO-27/2 SECTOR-9 ROHINI DELHI North West DL 110085 IN</t>
  </si>
  <si>
    <t>Manufacture of knitted and crocheted cotton textile products</t>
  </si>
  <si>
    <t>05-May-2009</t>
  </si>
  <si>
    <t>AAGFE0231K</t>
  </si>
  <si>
    <t>AAH-4881</t>
  </si>
  <si>
    <t>EMPLIANCE INFORMATION SERVICES INDIA LLP</t>
  </si>
  <si>
    <t>8898018242</t>
  </si>
  <si>
    <t>legal@empliance.in</t>
  </si>
  <si>
    <t>empliance.in</t>
  </si>
  <si>
    <t>27-Sep-2016</t>
  </si>
  <si>
    <t>Carnival House, Off. AK Vaidya Marg, Malad East, Mumbai Mumbai City MH 400097 IN</t>
  </si>
  <si>
    <t>400097</t>
  </si>
  <si>
    <t>AABFE9874H</t>
  </si>
  <si>
    <t>ELMEC HEATERS &amp; APPLIANCES</t>
  </si>
  <si>
    <t>9282227071</t>
  </si>
  <si>
    <t>elmec.sundar77@gmail.com</t>
  </si>
  <si>
    <t>19, , , sidco industrial estate, THIRUMUDIVAKKAM, Chennai, Tamil Nadu, 600044</t>
  </si>
  <si>
    <t>AUZPJ8337N</t>
  </si>
  <si>
    <t>JHUMKI BANERJEE</t>
  </si>
  <si>
    <t>9916545008</t>
  </si>
  <si>
    <t>irfanassociatesblr@gmail.com</t>
  </si>
  <si>
    <t>NO.9,, , , MMR COMPLEX VIDE SY NO.9/6,ANANTHA NAGAR,, KAMMASANDRA VILLAGE,ELECTRONIC CITY, BANGLORE, Bengaluru (Bangalore) Urban, Karnataka, 560100</t>
  </si>
  <si>
    <t>PRATYUSH ENTERPRISES</t>
  </si>
  <si>
    <t>AAECE9183F</t>
  </si>
  <si>
    <t>U60300DL2018PTC328872</t>
  </si>
  <si>
    <t>EXIM WAREHOUSING AND LOGISTICS PRIVATE LIMITED</t>
  </si>
  <si>
    <t>7992493261</t>
  </si>
  <si>
    <t>ravindrakum1510@gmail.com</t>
  </si>
  <si>
    <t>23-Jan-2018</t>
  </si>
  <si>
    <t>RZ-728-A/403, 3RD FLOOR, KH NO-61/24/1, GALI NO-11, RAJ NAGAR PART-II,PALAM VILLAGE, RAJ NAGAR South West Delhi DL 110077 IN</t>
  </si>
  <si>
    <t>110077</t>
  </si>
  <si>
    <t>AAACU6845J</t>
  </si>
  <si>
    <t>U74140TN2003PTC051955</t>
  </si>
  <si>
    <t>UPDATER SERVICES PRIVATE LIMITED</t>
  </si>
  <si>
    <t>9962085749</t>
  </si>
  <si>
    <t>jayaram.lb@uds.in</t>
  </si>
  <si>
    <t>uds.in</t>
  </si>
  <si>
    <t>13-Nov-2003</t>
  </si>
  <si>
    <t>NO.2/302-A, UDS SALAI, OFF OLD MAHABALIPURAM ROAD THORAIPAKKAM CHENNAI Kancheepuram TN 600097 IN</t>
  </si>
  <si>
    <t>600097</t>
  </si>
  <si>
    <t>10-Jul-2008</t>
  </si>
  <si>
    <t>ABDFS3475M</t>
  </si>
  <si>
    <t>STAR ELECTRICALS</t>
  </si>
  <si>
    <t>9377641221</t>
  </si>
  <si>
    <t>starelect@gmail.com</t>
  </si>
  <si>
    <t>01-Sep-2005</t>
  </si>
  <si>
    <t>F-29, 1ST FLOOR, RAVI COMPLEX, VALIA CHOWKDI, ANKLESHWAR, Bharuch, Gujarat, 393002</t>
  </si>
  <si>
    <t>STAR ELECTCTRICAL</t>
  </si>
  <si>
    <t>AACCC3596J</t>
  </si>
  <si>
    <t>U24111MH2004PTC144357</t>
  </si>
  <si>
    <t>CHEMTRON SCIENCE LABORATORIES PRIVATE LIMITED</t>
  </si>
  <si>
    <t>9769443949</t>
  </si>
  <si>
    <t>accounts@chemtron.net.in</t>
  </si>
  <si>
    <t>chemtron.net.in</t>
  </si>
  <si>
    <t>04-Feb-2004</t>
  </si>
  <si>
    <t>EL-47 ELECTRONIC ZONETTC INDL.AREA MIDC MAHAPE NAVI MUMBAI MH 400709 IN</t>
  </si>
  <si>
    <t>400709</t>
  </si>
  <si>
    <t>AJEPT1818Q</t>
  </si>
  <si>
    <t>NILAM TIWARI</t>
  </si>
  <si>
    <t>7909073408</t>
  </si>
  <si>
    <t>csakshay93@gmail.com</t>
  </si>
  <si>
    <t>C/O- BINDA DEVI, , , AMARNATH COLONY, BHOOTNATH ROAD, PATNA, Patna, Bihar, 800026</t>
  </si>
  <si>
    <t>T&amp;F EXPRESS</t>
  </si>
  <si>
    <t>Patna</t>
  </si>
  <si>
    <t>Bihar</t>
  </si>
  <si>
    <t>800026</t>
  </si>
  <si>
    <t>ANMPK1923H</t>
  </si>
  <si>
    <t>LOKESH KRISHNAREDDY</t>
  </si>
  <si>
    <t>9945411324</t>
  </si>
  <si>
    <t>goldenenvirocreators@gmail.com</t>
  </si>
  <si>
    <t>NO.278, BOMMASANDRA JIGANI LINK INDUSTRIAL AREA, JIGANI HOBLI, Bengaluru (Bangalore) Rural, Karnataka, 560099</t>
  </si>
  <si>
    <t>GOLDEN ENVIRO CREATORS</t>
  </si>
  <si>
    <t>ALTPR4784L</t>
  </si>
  <si>
    <t>SHANTHIGRAMA MARIGOWDA RAVI KEERTHI</t>
  </si>
  <si>
    <t>9741900298</t>
  </si>
  <si>
    <t>ravikeerthi.sm@gmail.com</t>
  </si>
  <si>
    <t>No 4, Ground Floor, 1st Main SMR Layout, Behind RMG Bus Stop Bangalore, Bengaluru (Bangalore) Urban, Karnataka, 560090</t>
  </si>
  <si>
    <t>SIGMA TRANSPORT</t>
  </si>
  <si>
    <t>BQFPG1597Q</t>
  </si>
  <si>
    <t>SANWAR MAL GURJAR</t>
  </si>
  <si>
    <t>9785787889</t>
  </si>
  <si>
    <t>namokarconsultant@gmail.com</t>
  </si>
  <si>
    <t>PLOT NO. L-27, , , GULMOHAR GARDENS,VATIKA ROAD, SANGANER, Jaipur, Rajasthan, 303905</t>
  </si>
  <si>
    <t>ANNU TOUR AND TRAVELS</t>
  </si>
  <si>
    <t>303905</t>
  </si>
  <si>
    <t>AUVPS5076M</t>
  </si>
  <si>
    <t>0008237200</t>
  </si>
  <si>
    <t>DHARMENDER SUHAG</t>
  </si>
  <si>
    <t>9958102806</t>
  </si>
  <si>
    <t>suhag.transport@gmail.com</t>
  </si>
  <si>
    <t>RZF-122 GALI NO-43, SADH NAGAR-2 PALAM COLONY ,SOUTH WEST DELHI, DELHI-110045 ,DELHI ,Delhi ,110045 ,India</t>
  </si>
  <si>
    <t>SUHAG TRANSPORT COMPANY</t>
  </si>
  <si>
    <t>KARAN SIGNH SUHAG</t>
  </si>
  <si>
    <t>11-Jun-1977</t>
  </si>
  <si>
    <t>AAACD2086J</t>
  </si>
  <si>
    <t>U60222HR1986PLC068818</t>
  </si>
  <si>
    <t>CJ DARCL LOGISTICS LIMITED</t>
  </si>
  <si>
    <t>9318895858</t>
  </si>
  <si>
    <t>cs@darcl.com</t>
  </si>
  <si>
    <t>darcl.com</t>
  </si>
  <si>
    <t>10-Dec-1986</t>
  </si>
  <si>
    <t>DARCL HOUSE, PLOT NO. 55P SECTOR-44, Institutional Area Gurugram Gurgaon HR 122003 IN</t>
  </si>
  <si>
    <t>CJ DARCL Logistics Limited</t>
  </si>
  <si>
    <t>122003</t>
  </si>
  <si>
    <t>ANXPJ8430H</t>
  </si>
  <si>
    <t>PRATHMESH MAHENDRA JAIN</t>
  </si>
  <si>
    <t>9422203148</t>
  </si>
  <si>
    <t>sam.pac@rediffmail.com</t>
  </si>
  <si>
    <t>PLOT NO F-50, WALUJ, MIDC AREA, AURANGABAD, AURANGABAD, Aurangabad, Maharashtra, 431136</t>
  </si>
  <si>
    <t>SAM PAC</t>
  </si>
  <si>
    <t>28-Dec-2010</t>
  </si>
  <si>
    <t>AAEPG6288J</t>
  </si>
  <si>
    <t>PRAVEEN GOEL</t>
  </si>
  <si>
    <t>6303240601</t>
  </si>
  <si>
    <t>ho@goelfreightcarriers.com</t>
  </si>
  <si>
    <t>goelfreightcarriers.com</t>
  </si>
  <si>
    <t>16-2-108, Ground Floor, S.S Colony, JNTU Road, HYDERABAD, Hyderabad, Telangana, 500085</t>
  </si>
  <si>
    <t>GOEL FREIGHT CARRIERS (PROP PRAVEEN GOEL)</t>
  </si>
  <si>
    <t>500085</t>
  </si>
  <si>
    <t>ACCFS4234J</t>
  </si>
  <si>
    <t>SIXERS CARTOONS</t>
  </si>
  <si>
    <t>9362313366</t>
  </si>
  <si>
    <t>salestaxsixercartoons@gmail.com</t>
  </si>
  <si>
    <t>09-Dec-2010</t>
  </si>
  <si>
    <t>5/355-9, , , MANKUNDAMPATTI, SATTUR, Virudhunagar, Tamil Nadu, 626203</t>
  </si>
  <si>
    <t>AAAFB2617A</t>
  </si>
  <si>
    <t>BEARING &amp; CHAIN ENTERPRISES</t>
  </si>
  <si>
    <t>9884950932</t>
  </si>
  <si>
    <t>bearing.c.c@gmail.com</t>
  </si>
  <si>
    <t>16-Sep-1985</t>
  </si>
  <si>
    <t>4, , , MOOKER NALLAMUTHU STREET, chennai, Chennai, Tamil Nadu, 600001</t>
  </si>
  <si>
    <t>BEARING CHAIN ENTERPRISES</t>
  </si>
  <si>
    <t>DXLPS9208D</t>
  </si>
  <si>
    <t>Muniswamy Saravanan</t>
  </si>
  <si>
    <t>9620822133</t>
  </si>
  <si>
    <t>peedcommunication@gmail.com</t>
  </si>
  <si>
    <t>1ST MAIN, 1ST CROSS, MAHADEVAPURA POST, KAVERI NAGARA, Bengaluru (Bangalore) Urban, Karnataka, 560048</t>
  </si>
  <si>
    <t>SANJANA ENTERPRISES</t>
  </si>
  <si>
    <t>AACCK0420F</t>
  </si>
  <si>
    <t>U51211RJ1988PTC004742</t>
  </si>
  <si>
    <t>K M TRANS LOGISTICS PRIVATE LIMITED</t>
  </si>
  <si>
    <t>9414664246</t>
  </si>
  <si>
    <t>jaipur@kmtrans.in</t>
  </si>
  <si>
    <t>kmtrans.in</t>
  </si>
  <si>
    <t>23-Dec-1988</t>
  </si>
  <si>
    <t>1281/1285, NEAR PUSHPRAJ PETROL PUMP, JAIPUR-AJMER EXPRESSWAY, NH-08, BHANKROTA JAIPUR Jaipur RJ 302026 IN</t>
  </si>
  <si>
    <t>Wholesale of agricultural raw material, live animals, food beverages and tobacco. Wholesale of agricultural raw materials and live animals</t>
  </si>
  <si>
    <t>Wholesale of cereals &amp; pulses</t>
  </si>
  <si>
    <t>302026</t>
  </si>
  <si>
    <t>AACCT2257M</t>
  </si>
  <si>
    <t>U63090WB2005PTC102624</t>
  </si>
  <si>
    <t>TRANSOLUTIONS PRIVATE LIMITED</t>
  </si>
  <si>
    <t>8595144779</t>
  </si>
  <si>
    <t>kunal.baid@safexpress.com</t>
  </si>
  <si>
    <t>safexpress.com</t>
  </si>
  <si>
    <t>UNIT NO. ECSU0302, ECOSUITE-BUSINESS TO PLOT NO. IID/22, ACTION AREA - II, NEW TOWN KOLKATA WB 700161 IN</t>
  </si>
  <si>
    <t>TRANSOLUTION PVT. LTD.</t>
  </si>
  <si>
    <t>700161</t>
  </si>
  <si>
    <t>AADCG7283P</t>
  </si>
  <si>
    <t>L60232RJ2010PLC031380</t>
  </si>
  <si>
    <t>GLOBE INTERNATIONAL CARRIERS LIMITED</t>
  </si>
  <si>
    <t>9680836304</t>
  </si>
  <si>
    <t>cs@gicl.co</t>
  </si>
  <si>
    <t>gicl.co</t>
  </si>
  <si>
    <t>30-Mar-2010</t>
  </si>
  <si>
    <t>301 - 306, Prakash Deep Complex, Near Mayank Trade Centre, Station Road Jaipur Jaipur RJ 302006 IN</t>
  </si>
  <si>
    <t>Freight transport other than by motor vehicles (i.e. by man or animal drawnvehicles such as bullock carts, cycle rickshaws and the like)</t>
  </si>
  <si>
    <t>302006</t>
  </si>
  <si>
    <t>AAPFS2222P</t>
  </si>
  <si>
    <t>SWETAL ENTERPRISES</t>
  </si>
  <si>
    <t>9822239884</t>
  </si>
  <si>
    <t>accounts@swetallogistics.com</t>
  </si>
  <si>
    <t>swetallogistics.com</t>
  </si>
  <si>
    <t>24-Sep-1998</t>
  </si>
  <si>
    <t>16 KM STONE, Beside Pardhi -Indian Oil Petrol Pump, N.H. NO 6, Bhandara Road, Mahalgaon, Br Post Dighori -Kale Sub Post Kuhi, Nagpur, Maharashtra, 441202</t>
  </si>
  <si>
    <t>441202</t>
  </si>
  <si>
    <t>AMRPT5867H</t>
  </si>
  <si>
    <t>VINAY KUMAR TIWARI</t>
  </si>
  <si>
    <t>9975735897</t>
  </si>
  <si>
    <t>omlogistics7@gmail.com</t>
  </si>
  <si>
    <t>FLAT NO. 301, WING - A 2, SHREEJI GREEN RESIDENCY, NEAR VRUNDAVAN COMPLEX, BOISAR - CHILHAR ROAD, BOISAR, Palghar, Maharashtra, 401501</t>
  </si>
  <si>
    <t>OM LOGISTICS</t>
  </si>
  <si>
    <t>401501</t>
  </si>
  <si>
    <t>AZYPM5070F</t>
  </si>
  <si>
    <t>BIRENDAR MOURIYA</t>
  </si>
  <si>
    <t>9561111384</t>
  </si>
  <si>
    <t>patelanoop4@gmail.com</t>
  </si>
  <si>
    <t>FLAT NO 101, WING C, RADHA APPRTMENT, BOISAR, BOISAR, Palghar, Maharashtra, 401501</t>
  </si>
  <si>
    <t>BIRENDAR RADHE SHYAM MOURIYA</t>
  </si>
  <si>
    <t>AFAPS9389D</t>
  </si>
  <si>
    <t>ARUN BADLUJI SHAHU</t>
  </si>
  <si>
    <t>9890718549</t>
  </si>
  <si>
    <t>RAJ TRANSPORT AGENCIES</t>
  </si>
  <si>
    <t>AOLPK0857Q</t>
  </si>
  <si>
    <t>0002637646</t>
  </si>
  <si>
    <t>AMIT KHETAN PAWANKUMAR</t>
  </si>
  <si>
    <t>9867790463</t>
  </si>
  <si>
    <t>G/5, FLAT NO 15 JANTA HSG COLONY, ,JESAL PARK, BHAYANDER (EAST) ,THANE ,Maharashtra ,401105 ,India</t>
  </si>
  <si>
    <t>KHETAN SALES CORPORATION</t>
  </si>
  <si>
    <t>401105</t>
  </si>
  <si>
    <t>PAWANKUMAR MANGILAL KHETAN</t>
  </si>
  <si>
    <t>03-Nov-1982</t>
  </si>
  <si>
    <t>BBPPB8295K</t>
  </si>
  <si>
    <t>PANKAJ BHANGE</t>
  </si>
  <si>
    <t>9372042037</t>
  </si>
  <si>
    <t>pravinsurya12345@gmail.com</t>
  </si>
  <si>
    <t>SHOP NO 04, MAA UMIYA, KAPSI KAMPTEE, NAGPUR, Nagpur, Maharashtra, 441104</t>
  </si>
  <si>
    <t>441104</t>
  </si>
  <si>
    <t>AGMPC1772F</t>
  </si>
  <si>
    <t>RAMAYAN AMBIKA CHOUHAN</t>
  </si>
  <si>
    <t>9970441798</t>
  </si>
  <si>
    <t>sanjari_tax@yahoo.in</t>
  </si>
  <si>
    <t>HOUSE NO. 7439, GANESH NAGAR, TARAPUR ROAD, BOISAR, Palghar, Maharashtra, 401501</t>
  </si>
  <si>
    <t>RAMAYAN CHOUHAN</t>
  </si>
  <si>
    <t>ABFPL6383H</t>
  </si>
  <si>
    <t>BHARAT LAKHERA</t>
  </si>
  <si>
    <t>9303349655</t>
  </si>
  <si>
    <t>bdbajaj@ymail.com</t>
  </si>
  <si>
    <t>13, SHOPIT COMPLEX, NAGER NIGAM ROAD, JABALPUR, Jabalpur, Madhya Pradesh, 482002</t>
  </si>
  <si>
    <t>BHARAT LAKHERA (PROP.)</t>
  </si>
  <si>
    <t>Jabalpur</t>
  </si>
  <si>
    <t>482002</t>
  </si>
  <si>
    <t>AADCT0663J</t>
  </si>
  <si>
    <t>L62200TG2008PLC061781</t>
  </si>
  <si>
    <t>TCI EXPRESS LIMITED</t>
  </si>
  <si>
    <t>AADCT0663J|AAACT7966R</t>
  </si>
  <si>
    <t>9711626359</t>
  </si>
  <si>
    <t>secretarial@tciexpress.in</t>
  </si>
  <si>
    <t>tciexpress.in</t>
  </si>
  <si>
    <t>10-Nov-2008</t>
  </si>
  <si>
    <t>FLAT NO. 306 &amp; 307, 1-8-271 TO 273, 3RD FLOOR ASHOKA BHOOPAL CHAMBERS, S. P. ROAD SECUNDERABAD Hyderabad TG 500003 IN</t>
  </si>
  <si>
    <t>Air transport</t>
  </si>
  <si>
    <t>Non-scheduled air transport</t>
  </si>
  <si>
    <t>500003</t>
  </si>
  <si>
    <t>ABPFA8619P</t>
  </si>
  <si>
    <t>A.R. LOGISTICS</t>
  </si>
  <si>
    <t>9629496629</t>
  </si>
  <si>
    <t>arlogisticsnkl@gmail.com</t>
  </si>
  <si>
    <t>02-Sep-2019</t>
  </si>
  <si>
    <t>562/145A1A, SALEM ROAD, NAMAKKAL, Namakkal, Tamil Nadu, 637001</t>
  </si>
  <si>
    <t>AAFCP0261N</t>
  </si>
  <si>
    <t>U21014MH2009PTC191884</t>
  </si>
  <si>
    <t>PREFECT PACKAGING PRIVATE LIMITED</t>
  </si>
  <si>
    <t>9821244142</t>
  </si>
  <si>
    <t>prefect.vasai@gmail.com</t>
  </si>
  <si>
    <t>21-Apr-2009</t>
  </si>
  <si>
    <t>VIJAS HOUSE,DESONS PLOT NO.C-1, CAMA INDL ESTATE, WALBHATT ROAD, GOREGAON -EAST MUMBAI Mumbai City MH 400063 IN</t>
  </si>
  <si>
    <t>PREFECT PACKAGING PVT LTD</t>
  </si>
  <si>
    <t>Manufacture of packaging paper</t>
  </si>
  <si>
    <t>07-May-2009</t>
  </si>
  <si>
    <t>AABCB5213G</t>
  </si>
  <si>
    <t>U17119GJ1979PTC003480</t>
  </si>
  <si>
    <t>BALKRISHNA TEXTILE PRIVATE LIMITED</t>
  </si>
  <si>
    <t>9327366224</t>
  </si>
  <si>
    <t>balkrishnatxt@gmail.com</t>
  </si>
  <si>
    <t>balkrishnatextiles.com</t>
  </si>
  <si>
    <t>13-Aug-1979</t>
  </si>
  <si>
    <t>BOMBAY HIGHWAY NAROL CHAR RASTA NAROL AHMEDABAD GJ 382405 IN</t>
  </si>
  <si>
    <t>BALKRISHNA TEXTILE PRIVATE.LTD.</t>
  </si>
  <si>
    <t>CEIPP5193K</t>
  </si>
  <si>
    <t>SANDEEP SARICHAND PAWAR</t>
  </si>
  <si>
    <t>9545247157</t>
  </si>
  <si>
    <t>ssindustries.automation@gmail.com</t>
  </si>
  <si>
    <t>D-61, MIDC SHENDRA, AURANGABAD, Aurangabad, Maharashtra, 431001</t>
  </si>
  <si>
    <t>S.S.INDUSTRIES</t>
  </si>
  <si>
    <t>AADCR6455L</t>
  </si>
  <si>
    <t>U17120GJ2007PTC051007</t>
  </si>
  <si>
    <t>KOTTEX INDUSTRIES PRIVATE LIMITED</t>
  </si>
  <si>
    <t>9924149885</t>
  </si>
  <si>
    <t>info@kottex.in</t>
  </si>
  <si>
    <t>kottex.in</t>
  </si>
  <si>
    <t>01-Jun-2007</t>
  </si>
  <si>
    <t>A/22-23, GUJARAT ECO TEXTILE PARK N. H. NO. 8, PALSANA GJ 394315 IN</t>
  </si>
  <si>
    <t>KOTTEX INDUSTRIES PVT LTD</t>
  </si>
  <si>
    <t>394315</t>
  </si>
  <si>
    <t>AADCE1053D</t>
  </si>
  <si>
    <t>U63000DL2012PTC239021</t>
  </si>
  <si>
    <t>EAGLE CARGO MOVERS PRIVATE LIMITED</t>
  </si>
  <si>
    <t>8010304006</t>
  </si>
  <si>
    <t>account@eaglecargomover.com</t>
  </si>
  <si>
    <t>eaglecargomover.com</t>
  </si>
  <si>
    <t>18-Jul-2012</t>
  </si>
  <si>
    <t>KHASRA NO-326/1 VILLAGE RANGPURI, NH-8 NEW DELHI South West Delhi DL 110037 IN</t>
  </si>
  <si>
    <t>ABTFS9603D</t>
  </si>
  <si>
    <t>SRINIVASA LOGISTICS</t>
  </si>
  <si>
    <t>9703261562</t>
  </si>
  <si>
    <t>prashanthk.perfect@gmail.com</t>
  </si>
  <si>
    <t>16-Aug-2010</t>
  </si>
  <si>
    <t>13-184-7-A, KOTHAPET, GREEN HILLS COLONY, HYDERABAD, Hyderabad, Telangana, 500035</t>
  </si>
  <si>
    <t>500035</t>
  </si>
  <si>
    <t>AAZPJ3296N</t>
  </si>
  <si>
    <t>MAHESHCHAND PREMCHAND JAIN</t>
  </si>
  <si>
    <t>9423066901</t>
  </si>
  <si>
    <t>maheshfabrics9@rediffmail.com</t>
  </si>
  <si>
    <t>949A, PHALTAN GALLI, WEST MANGALWAR PETH, SOLAPUR, Solapur, Maharashtra, 413002</t>
  </si>
  <si>
    <t>MAHESH FABRICS</t>
  </si>
  <si>
    <t>Solapur</t>
  </si>
  <si>
    <t>413002</t>
  </si>
  <si>
    <t>AUWPG9765G</t>
  </si>
  <si>
    <t>GOPINATH CHINNAPPAN</t>
  </si>
  <si>
    <t>9611880003</t>
  </si>
  <si>
    <t>precisionindustry18@gmail.com</t>
  </si>
  <si>
    <t>NO.418/722/3, 7th Cross, , KACHANAYAKANAHALLI, ,NEAR SBI BANK, BOMMASANDRA INDUSTRIAL AREA,, Bengaluru (Bangalore) Urban, Karnataka, 560099</t>
  </si>
  <si>
    <t>PRECISION INDUSTRY</t>
  </si>
  <si>
    <t>AABCD3801A</t>
  </si>
  <si>
    <t>DEEBA ENGINEERS AND MARKETING PRIVATE LIMITED</t>
  </si>
  <si>
    <t>9739917110</t>
  </si>
  <si>
    <t>sales@deebaengineers.com</t>
  </si>
  <si>
    <t>deebaengineers.com</t>
  </si>
  <si>
    <t>13-Aug-1999</t>
  </si>
  <si>
    <t>124,, 2ND FLOOR, 1ST CROSS, 80 FEET ROAD, ASHWATNAGAR, Bengaluru (Bangalore) Urban, Karnataka, 560094</t>
  </si>
  <si>
    <t>DEEBA ENGINEERS AND MARKETING PVT LTD</t>
  </si>
  <si>
    <t>560094</t>
  </si>
  <si>
    <t>AAHFH9422Q</t>
  </si>
  <si>
    <t>HOUSE KEEPING &amp; CATERING MANAGEMENT SERVICE</t>
  </si>
  <si>
    <t>9434017671</t>
  </si>
  <si>
    <t>AAACK3198E</t>
  </si>
  <si>
    <t>U24230MH1986PLC040601</t>
  </si>
  <si>
    <t>KOPRAN RESEARCH LABORATORIES LIMITED</t>
  </si>
  <si>
    <t>AAACK3198E|AAACK4407G</t>
  </si>
  <si>
    <t>9833124480</t>
  </si>
  <si>
    <t>cs@kopran.com</t>
  </si>
  <si>
    <t>kopran.com</t>
  </si>
  <si>
    <t>12-Aug-1986</t>
  </si>
  <si>
    <t>1076 DR EMMOSES ROADPARIJAT HOUSE WORLI MUMBAI Mumbai City MH 400018 IN</t>
  </si>
  <si>
    <t>400018</t>
  </si>
  <si>
    <t>AAHCB9291N</t>
  </si>
  <si>
    <t>U63090WB2018PTC227093</t>
  </si>
  <si>
    <t>BSATEAM SUPPLY CHAIN SOLUTIONS PRIVATE LIMITED</t>
  </si>
  <si>
    <t>9804973329</t>
  </si>
  <si>
    <t>bibeka.das@gmail.com</t>
  </si>
  <si>
    <t>19-Jul-2018</t>
  </si>
  <si>
    <t>372/D RAJA RAM MOHAN ROY ROAD Kolkata Kolkata WB 700008 IN</t>
  </si>
  <si>
    <t>700008</t>
  </si>
  <si>
    <t>ABWPY6648K</t>
  </si>
  <si>
    <t>0008068270</t>
  </si>
  <si>
    <t>JAYENDRASINGH RAJPALSINGH YADAV</t>
  </si>
  <si>
    <t>9327312199</t>
  </si>
  <si>
    <t>jayendray@rediffmail.com</t>
  </si>
  <si>
    <t>G-706, Nature Valley, ,Kumbharia ,Surat ,Gujarat ,395010 ,India</t>
  </si>
  <si>
    <t>BLUE BIRD EXPRESS</t>
  </si>
  <si>
    <t>RAJPALSINGH NAYADARSINGH YADAV</t>
  </si>
  <si>
    <t>16-Jun-1978</t>
  </si>
  <si>
    <t>AAACT1979L</t>
  </si>
  <si>
    <t>U67120MH1985PLC037369</t>
  </si>
  <si>
    <t>TSR DARASHAW LIMITED</t>
  </si>
  <si>
    <t>9892904447</t>
  </si>
  <si>
    <t>accounts@tsrdarashaw.com</t>
  </si>
  <si>
    <t>tsrdarashaw.com</t>
  </si>
  <si>
    <t>04-Sep-1985</t>
  </si>
  <si>
    <t>10, Moosa Haji Patrawala Industrial Estate, 20 Dr. E. Moses Road, Mahalaxmi Mumbai Mumbai City MH 400011 IN</t>
  </si>
  <si>
    <t>TSR Darashaw Limited</t>
  </si>
  <si>
    <t>400011</t>
  </si>
  <si>
    <t>AAACC8374N</t>
  </si>
  <si>
    <t>U63011TG1994PTC016906</t>
  </si>
  <si>
    <t>COSMO CARRYING PVT LTD</t>
  </si>
  <si>
    <t>9989444465</t>
  </si>
  <si>
    <t>ho@cosmocarrying.in</t>
  </si>
  <si>
    <t>cosmocarrying.com</t>
  </si>
  <si>
    <t>20-Jan-1994</t>
  </si>
  <si>
    <t>15-1-503/5 OLD FEELKHANAHYDERABAD HYDERABAD HYDERABAD TG 500012 IN</t>
  </si>
  <si>
    <t>500012</t>
  </si>
  <si>
    <t>AANCS5537N</t>
  </si>
  <si>
    <t>U24230BR2009PTC014997</t>
  </si>
  <si>
    <t>SALAS PHARMACEUTICALS PRIVATE LIMITED</t>
  </si>
  <si>
    <t>9334395495</t>
  </si>
  <si>
    <t>accounts@salaspharma.co.in</t>
  </si>
  <si>
    <t>13-Nov-2009</t>
  </si>
  <si>
    <t>OPPOSITE-CDA BUILDING RAJENDRA PATH,KADAMKUAN PATNA Patna BR 800001 IN</t>
  </si>
  <si>
    <t>M/S SALAS PHARMACEUTICALS PVT LTD</t>
  </si>
  <si>
    <t>800001</t>
  </si>
  <si>
    <t>03-Dec-2009</t>
  </si>
  <si>
    <t>AIYPP9927H</t>
  </si>
  <si>
    <t>VINAYBHAI PRAVINCHANDRA PANCHAL</t>
  </si>
  <si>
    <t>8000209111</t>
  </si>
  <si>
    <t>carishishah9792@gmail.com</t>
  </si>
  <si>
    <t>00, GROUND, KOPARLI CHAR RASTA,KOPARLI, VAPI, Valsad, Gujarat, 396191</t>
  </si>
  <si>
    <t>SHREE MAHAKALI TRANSPORT</t>
  </si>
  <si>
    <t>396191</t>
  </si>
  <si>
    <t>AJEPB2548M</t>
  </si>
  <si>
    <t>0008233847</t>
  </si>
  <si>
    <t>RAJPAL SINGH BISHT</t>
  </si>
  <si>
    <t>9212786478</t>
  </si>
  <si>
    <t>rajpal.bisht100@gmail.com</t>
  </si>
  <si>
    <t>A-1/166,ROHINI SECTOR -17 ,new delhi ,Delhi ,110085 ,India</t>
  </si>
  <si>
    <t>DHARI TRANSPORT</t>
  </si>
  <si>
    <t>HARI SINGH BISHT</t>
  </si>
  <si>
    <t>18-Jan-1966</t>
  </si>
  <si>
    <t>CZYPS7276K</t>
  </si>
  <si>
    <t>PARAG KRISHNALAL SHAH</t>
  </si>
  <si>
    <t>9824999831</t>
  </si>
  <si>
    <t>ppshah2002@gmail.com</t>
  </si>
  <si>
    <t>306, RATNRAJ SPRING COMPLEX, NR JAIN DERASARNA, NAVRANGPURA, Ahmedabad, Gujarat, 380007</t>
  </si>
  <si>
    <t>ANERI ENTERPRISE</t>
  </si>
  <si>
    <t>AAJFC6435A</t>
  </si>
  <si>
    <t>CONVERGENCE SOLUTIONS</t>
  </si>
  <si>
    <t>9831080825</t>
  </si>
  <si>
    <t>dutta.debashis73@gmail.com</t>
  </si>
  <si>
    <t>02-Apr-2014</t>
  </si>
  <si>
    <t>95/2,, GROUND FLOOR, PURNA CHANDRA MITRA LANE,, NEAR SWISS PARK, KOLKATA, Kolkata, West Bengal, 700033</t>
  </si>
  <si>
    <t>700033</t>
  </si>
  <si>
    <t>ABLPB4876D</t>
  </si>
  <si>
    <t>MANGILALBHANSALI</t>
  </si>
  <si>
    <t>9845297239</t>
  </si>
  <si>
    <t>mangalindlsuppliers@gmail.com</t>
  </si>
  <si>
    <t>No.2, KKM COMPLEX,, NH-7, HOSUR MAIN ROAD,, ATTIBELE,, Bengaluru (Bangalore) Urban, Karnataka, 562107</t>
  </si>
  <si>
    <t>MANGAL INDUSTRIAL SUPPLIERS</t>
  </si>
  <si>
    <t>562107</t>
  </si>
  <si>
    <t>AACCR6373A</t>
  </si>
  <si>
    <t>U31909KA1991PTC012400</t>
  </si>
  <si>
    <t>RAJAMANE AND HEGDE SERVICES PRIVATE LIMITED</t>
  </si>
  <si>
    <t>8861686932</t>
  </si>
  <si>
    <t>finance@rajamane.com</t>
  </si>
  <si>
    <t>rajamane.com</t>
  </si>
  <si>
    <t>09-Oct-1991</t>
  </si>
  <si>
    <t>WHITEFIELD ROAD,MAHADEVAPURA POST BANGALORE BANGALORE KA 560048 IN</t>
  </si>
  <si>
    <t>AAACU4456H</t>
  </si>
  <si>
    <t>U72100MH2000PTC130052</t>
  </si>
  <si>
    <t>U-TO SOLUTIONS (INDIA) PRIVATE LIMITED</t>
  </si>
  <si>
    <t>AAACU4456H|AABCU7002J</t>
  </si>
  <si>
    <t>9820183037</t>
  </si>
  <si>
    <t>mohini@uto.in</t>
  </si>
  <si>
    <t>uto.in</t>
  </si>
  <si>
    <t>14-Dec-2000</t>
  </si>
  <si>
    <t>355,3rd Floor,Kewal Industrial Estate,Senapati Bapat Marg, Lower Parel (W) Mumbai Mumbai City MH 400013 IN</t>
  </si>
  <si>
    <t>Hardware consultancy.[This class includes consultancy on type and configuration of hardware with or without associated software application.(Similar activities carried out by units selling computers are classified in class 3000)].</t>
  </si>
  <si>
    <t>AACCR1605D</t>
  </si>
  <si>
    <t>U63040WB1997PTC085345</t>
  </si>
  <si>
    <t>RADHIKA EXPRESS PRIVATE LIMITED</t>
  </si>
  <si>
    <t>AACCR1605D|AACCR8579A</t>
  </si>
  <si>
    <t>9433058155</t>
  </si>
  <si>
    <t>accounts@radhikaexp.com</t>
  </si>
  <si>
    <t>radhikaexp.com</t>
  </si>
  <si>
    <t>02-Sep-1997</t>
  </si>
  <si>
    <t>7, TARA CHAND DUTTA STREET 1ST FLOOR KOLKATA Kolkata WB 700073 IN</t>
  </si>
  <si>
    <t>RADHIKA EXPRESS PVT. LTD.</t>
  </si>
  <si>
    <t>Activities of travel agencies and tour operators; tou rist assistance activities n.e.c. [Includes furnishing travel information; advice and planning; arranging tours,accommodation and transportation for travellers and tourists; and furnishing tickets etc. Also included are tourist assistance activities, such as carried on by tourist guides]</t>
  </si>
  <si>
    <t>13-Sep-2013</t>
  </si>
  <si>
    <t>AAACM7880P</t>
  </si>
  <si>
    <t>L24230MH1972PLC116413</t>
  </si>
  <si>
    <t>MANGALAM DRUGS AND ORGANICS LIMITED</t>
  </si>
  <si>
    <t>9898932613</t>
  </si>
  <si>
    <t>contactus@mangalamdrugs.com</t>
  </si>
  <si>
    <t>mangalamdrugs.com</t>
  </si>
  <si>
    <t>18-Apr-1972</t>
  </si>
  <si>
    <t>3RD FLOOR, RUPAM BUILDING 239, P. DMELLO ROAD MUMBAI Mumbai City MH 400001 IN</t>
  </si>
  <si>
    <t>11-Nov-2016</t>
  </si>
  <si>
    <t>AAMCA1507F</t>
  </si>
  <si>
    <t>U45400WB2013PTC198011</t>
  </si>
  <si>
    <t>ABSR ENGINEERS &amp; SERVICES PRIVATE LIMITED</t>
  </si>
  <si>
    <t>9433325579</t>
  </si>
  <si>
    <t>subir@absr.in</t>
  </si>
  <si>
    <t>absr.in</t>
  </si>
  <si>
    <t>21-Oct-2013</t>
  </si>
  <si>
    <t>208 TERMINUS BUILDING, BG 12, AA 1B, NEW TOWN KOLKATA Kolkata WB 700156 IN</t>
  </si>
  <si>
    <t>Building completion [ Includes activities that contribute to the completion or finishing of a construction. Repairs of the same type are also included in the corresponding sub -classes]</t>
  </si>
  <si>
    <t>AACCK2674D</t>
  </si>
  <si>
    <t>U51900MH1992PLC066699</t>
  </si>
  <si>
    <t>KESHARI INDUSTRIES LIMITED</t>
  </si>
  <si>
    <t>AACCK2674D|AACCP6540P</t>
  </si>
  <si>
    <t>9374913785</t>
  </si>
  <si>
    <t>777keshari@gmail.com</t>
  </si>
  <si>
    <t>11-May-1992</t>
  </si>
  <si>
    <t>342 GR FLRVITHAL SADAN HINDUSTAN CHEMBUR MUMBAI MH 400002 IN</t>
  </si>
  <si>
    <t>KESHARI INDUSTRIES LTD.</t>
  </si>
  <si>
    <t>AXUPS8392L</t>
  </si>
  <si>
    <t>0006931050</t>
  </si>
  <si>
    <t>SEN ANIBRATA</t>
  </si>
  <si>
    <t>9830382699</t>
  </si>
  <si>
    <t>aru para 48 ,howrah municipal corp. jogachha ,howrah ,West Bengal ,711112 ,India</t>
  </si>
  <si>
    <t>SAGE ASSOCIATES</t>
  </si>
  <si>
    <t>711112</t>
  </si>
  <si>
    <t>SWAPAN SEN</t>
  </si>
  <si>
    <t>24-Jan-1974</t>
  </si>
  <si>
    <t>AAGCP8007P</t>
  </si>
  <si>
    <t>U63090TN2012PTC087589</t>
  </si>
  <si>
    <t>PERFECT MARINE SERVICES PRIVATE LIMITED</t>
  </si>
  <si>
    <t>9940065867</t>
  </si>
  <si>
    <t>acct@islgroups.in</t>
  </si>
  <si>
    <t>islgroups.in</t>
  </si>
  <si>
    <t>11-Sep-2012</t>
  </si>
  <si>
    <t>OFFICE SPACE NO. 95, 10TH CROSS STREET SENTHIL NAGAR, KOLATHUR CHENNAI Chennai TN 600099 IN</t>
  </si>
  <si>
    <t>entityName</t>
  </si>
  <si>
    <t>24-Aug-2017</t>
  </si>
  <si>
    <t>22-Feb-2019</t>
  </si>
  <si>
    <t>14-Dec-2020</t>
  </si>
  <si>
    <t>30-Sep-2019</t>
  </si>
  <si>
    <t>25-Feb-2019</t>
  </si>
  <si>
    <t>26-Jul-2017</t>
  </si>
  <si>
    <t>16-Jul-2021</t>
  </si>
  <si>
    <t>18-Mar-2021</t>
  </si>
  <si>
    <t>NEW TECH COMPUTER SERVICES PVT LTD</t>
  </si>
  <si>
    <t>ESDS SOFTWARE SOLUTION PRIVATE LIMITED</t>
  </si>
  <si>
    <t>DARCL LOGISTICS LIMITED</t>
  </si>
  <si>
    <t>kid</t>
  </si>
  <si>
    <t>status</t>
  </si>
  <si>
    <t>address</t>
  </si>
  <si>
    <t>31-Mar-2020</t>
  </si>
  <si>
    <t>09-Aug-2021</t>
  </si>
  <si>
    <t>BHOLANATH BERA</t>
  </si>
  <si>
    <t>vikas@goenkainsulation.com</t>
  </si>
  <si>
    <t>ARVIND KALIDAS SHAH</t>
  </si>
  <si>
    <t>VISHAL DILIP SHAH</t>
  </si>
  <si>
    <t>SAHIL SHARMA</t>
  </si>
  <si>
    <t>JEETENDRA RAMDAS SANGODKAR</t>
  </si>
  <si>
    <t>23-Sep-2020</t>
  </si>
  <si>
    <t>aarti.structures@gmail.com</t>
  </si>
  <si>
    <t>10-Oct-2019</t>
  </si>
  <si>
    <t>20-Aug-2018</t>
  </si>
  <si>
    <t>31-Jul-2020</t>
  </si>
  <si>
    <t>29-May-2020</t>
  </si>
  <si>
    <t>uday.malya@blrlogistiks.com</t>
  </si>
  <si>
    <t>01-Apr-2018</t>
  </si>
  <si>
    <t>09-Dec-2020</t>
  </si>
  <si>
    <t>KPE000004130935J</t>
  </si>
  <si>
    <t>GUILHERME ROQUE REBELLO</t>
  </si>
  <si>
    <t>villiana@rebello.co.in</t>
  </si>
  <si>
    <t>26-Apr-2021</t>
  </si>
  <si>
    <t>NOOR JAFFER</t>
  </si>
  <si>
    <t>18-Dec-2017</t>
  </si>
  <si>
    <t>pankajgujar@hotmail.com</t>
  </si>
  <si>
    <t>14-Oct-2021</t>
  </si>
  <si>
    <t>SANDIP SEN</t>
  </si>
  <si>
    <t>04-May-2019</t>
  </si>
  <si>
    <t>06-Jan-2022</t>
  </si>
  <si>
    <t>07-Sep-2019</t>
  </si>
  <si>
    <t>01-Nov-2021</t>
  </si>
  <si>
    <t>KLI000018908447Q</t>
  </si>
  <si>
    <t>15-Nov-2021</t>
  </si>
  <si>
    <t>30-Nov-2021</t>
  </si>
  <si>
    <t>28-Jul-2021</t>
  </si>
  <si>
    <t>SURENDRA SOHANMAL JAIN</t>
  </si>
  <si>
    <t>GOKUL DAS SARDA</t>
  </si>
  <si>
    <t>KPE000003241507E</t>
  </si>
  <si>
    <t>KPE000005695800Y</t>
  </si>
  <si>
    <t>PARMESHWARI RAJANI</t>
  </si>
  <si>
    <t>KPE000005950174A</t>
  </si>
  <si>
    <t>uttam.sb@rediffmail.com</t>
  </si>
  <si>
    <t>20-May-2019</t>
  </si>
  <si>
    <t>02-Nov-2021</t>
  </si>
  <si>
    <t>14-Aug-2020</t>
  </si>
  <si>
    <t>9910060127</t>
  </si>
  <si>
    <t>RAMESH BAHIRU BOTHE</t>
  </si>
  <si>
    <t>23-Nov-2018</t>
  </si>
  <si>
    <t>9529506814</t>
  </si>
  <si>
    <t>PRAVEEN KUMAR CHITTANOORI</t>
  </si>
  <si>
    <t>CHANDRA PRAKASH TRIPATHI</t>
  </si>
  <si>
    <t>14-Mar-2019</t>
  </si>
  <si>
    <t>SANDEEP GULATI</t>
  </si>
  <si>
    <t>sandeep.gulati@rentechdesigns.com</t>
  </si>
  <si>
    <t>mithalal.jain@silkongroup.com</t>
  </si>
  <si>
    <t>31-Aug-2020</t>
  </si>
  <si>
    <t>31-Dec-2022</t>
  </si>
  <si>
    <t>amathew@middlemilepro.com</t>
  </si>
  <si>
    <t>31-Jan-2019</t>
  </si>
  <si>
    <t>9768912017</t>
  </si>
  <si>
    <t>14-Oct-2019</t>
  </si>
  <si>
    <t>01-Dec-2020</t>
  </si>
  <si>
    <t>06-Feb-2020</t>
  </si>
  <si>
    <t>03-Jan-2018</t>
  </si>
  <si>
    <t>24-Dec-2018</t>
  </si>
  <si>
    <t>goldentemplelogistic@gmail.com</t>
  </si>
  <si>
    <t>ATUL HIRJI MARU</t>
  </si>
  <si>
    <t>29-May-2014</t>
  </si>
  <si>
    <t>MAN MOHAN PAL SINGH CHADHA</t>
  </si>
  <si>
    <t>sigma_galvanizing@rediffmail.com</t>
  </si>
  <si>
    <t>01-Apr-2019</t>
  </si>
  <si>
    <t>01-Aug-2020</t>
  </si>
  <si>
    <t>25-Jun-2019</t>
  </si>
  <si>
    <t>28-Sep-2020</t>
  </si>
  <si>
    <t>SANJAY PUNJ</t>
  </si>
  <si>
    <t>22-Nov-2021</t>
  </si>
  <si>
    <t>KPE000002842178O</t>
  </si>
  <si>
    <t>KLI000019009777A</t>
  </si>
  <si>
    <t>8145559630</t>
  </si>
  <si>
    <t>29-Jun-2020</t>
  </si>
  <si>
    <t>28-Feb-2019</t>
  </si>
  <si>
    <t>KAMALJIT SINGH</t>
  </si>
  <si>
    <t>SHWETA CHAUDHARY</t>
  </si>
  <si>
    <t>9780616336</t>
  </si>
  <si>
    <t>shweta@incentivesolutions.in</t>
  </si>
  <si>
    <t>swati@incentivesolutions.in</t>
  </si>
  <si>
    <t>AMRISH SHARMA</t>
  </si>
  <si>
    <t>TIRTHRAJ HIMATSINGKA</t>
  </si>
  <si>
    <t>9830063064</t>
  </si>
  <si>
    <t>01-Sep-2020</t>
  </si>
  <si>
    <t>NAVIN RADESHYAM BAGDIYA</t>
  </si>
  <si>
    <t>d.r.deshpande@garudapower.com</t>
  </si>
  <si>
    <t>9178456285</t>
  </si>
  <si>
    <t>abhyuday.kulkarni@garudapower.com</t>
  </si>
  <si>
    <t>01-Apr-2020</t>
  </si>
  <si>
    <t>01-Oct-2021</t>
  </si>
  <si>
    <t>19-Dec-2016</t>
  </si>
  <si>
    <t>RAJESH GUPTA</t>
  </si>
  <si>
    <t>9916462915</t>
  </si>
  <si>
    <t>30-Jun-2021</t>
  </si>
  <si>
    <t>20-Dec-2019</t>
  </si>
  <si>
    <t>KEP000002172390C</t>
  </si>
  <si>
    <t>PRANAV KUMAR SONTHALIA</t>
  </si>
  <si>
    <t>kpranav.sonthalia@gmail.com</t>
  </si>
  <si>
    <t>praniklogistics@gmail.com</t>
  </si>
  <si>
    <t>22-Oct-2018</t>
  </si>
  <si>
    <t>12-Oct-2020</t>
  </si>
  <si>
    <t>DEEPAK</t>
  </si>
  <si>
    <t>deepak.bhardwaj@radgosupplychain.com</t>
  </si>
  <si>
    <t>26-Apr-2019</t>
  </si>
  <si>
    <t>KPE000003346707L</t>
  </si>
  <si>
    <t>30-Aug-2021</t>
  </si>
  <si>
    <t>KPE000003373882I</t>
  </si>
  <si>
    <t>AMIN ALLAUDIN LAKHANI</t>
  </si>
  <si>
    <t>SAMBANDAM SRINIVASAN</t>
  </si>
  <si>
    <t>ICHARAM BABURAO NARKHEDE</t>
  </si>
  <si>
    <t>01-Feb-2019</t>
  </si>
  <si>
    <t>01-Sep-2021</t>
  </si>
  <si>
    <t>SANJAY MANHARLAL SANGHAVI</t>
  </si>
  <si>
    <t>16-Oct-2020</t>
  </si>
  <si>
    <t>29-Mar-2019</t>
  </si>
  <si>
    <t>28-May-2020</t>
  </si>
  <si>
    <t>KEP000001052072S</t>
  </si>
  <si>
    <t>Gunesh Sudhakar Rishipathak</t>
  </si>
  <si>
    <t>KAMAL RAJ AGGARWAL</t>
  </si>
  <si>
    <t>01-Oct-2018</t>
  </si>
  <si>
    <t>07-Sep-2020</t>
  </si>
  <si>
    <t>KPE000004260887E</t>
  </si>
  <si>
    <t>LALITH KUMAR KANKRIYA</t>
  </si>
  <si>
    <t>Abhimaan Gurubasappa Halakatti</t>
  </si>
  <si>
    <t>MAHALINGAM SENTHIL VADIVU</t>
  </si>
  <si>
    <t>10-Aug-2018</t>
  </si>
  <si>
    <t>BABULAL PARASMAL BHANSALI</t>
  </si>
  <si>
    <t>CHANDRAKANT RAJARAM EKAL</t>
  </si>
  <si>
    <t>23-Jan-2019</t>
  </si>
  <si>
    <t>18-Sep-2020</t>
  </si>
  <si>
    <t>09-Sep-2019</t>
  </si>
  <si>
    <t>ANAND GUNDAPPA HITTALKERI</t>
  </si>
  <si>
    <t>MOHAMMADHANIF TURK</t>
  </si>
  <si>
    <t>JAGADEESH BABU RANGISETTY</t>
  </si>
  <si>
    <t>23-Dec-2020</t>
  </si>
  <si>
    <t>jdscasting@jdscastinggroup.com</t>
  </si>
  <si>
    <t>05-Feb-2020</t>
  </si>
  <si>
    <t>17-Jan-2022</t>
  </si>
  <si>
    <t>ASHOK KUMAR PATEL</t>
  </si>
  <si>
    <t>7874005800</t>
  </si>
  <si>
    <t>PLOT NO 41, OMKAR INDUSTRIES, GIDC POR, VADODARA, Vadodara, Gujarat, 391243</t>
  </si>
  <si>
    <t>391243</t>
  </si>
  <si>
    <t>DAVINDER THAKUR</t>
  </si>
  <si>
    <t>SHARMILA ETHIRAJAN</t>
  </si>
  <si>
    <t>SANJIV GOYAL</t>
  </si>
  <si>
    <t>DINESH DUA</t>
  </si>
  <si>
    <t>23-Oct-2020</t>
  </si>
  <si>
    <t>30-Oct-2020</t>
  </si>
  <si>
    <t>21-Sep-2021</t>
  </si>
  <si>
    <t>9769442394</t>
  </si>
  <si>
    <t>28-Oct-2021</t>
  </si>
  <si>
    <t>9971332789</t>
  </si>
  <si>
    <t>accounts@i2k2.com</t>
  </si>
  <si>
    <t>23-Apr-2021</t>
  </si>
  <si>
    <t>RAHUL AGGARWAL</t>
  </si>
  <si>
    <t>SATISHKUMAR GOPALAN NAIR</t>
  </si>
  <si>
    <t>22-Apr-2021</t>
  </si>
  <si>
    <t>CHETAN JAIN</t>
  </si>
  <si>
    <t>05-Dec-2020</t>
  </si>
  <si>
    <t>16-Feb-2019</t>
  </si>
  <si>
    <t>SUBHRA KANTI GHOSH</t>
  </si>
  <si>
    <t>01-Aug-2018</t>
  </si>
  <si>
    <t>ABHISEK AGARWAL</t>
  </si>
  <si>
    <t>07-Dec-2020</t>
  </si>
  <si>
    <t>26-Dec-2020</t>
  </si>
  <si>
    <t>07-Dec-2021</t>
  </si>
  <si>
    <t>ABDUL QUYYUM MOHD</t>
  </si>
  <si>
    <t>JITENDRA APPASO BHOSALE</t>
  </si>
  <si>
    <t>shweta.kacharia@pacificspecialityoils.com</t>
  </si>
  <si>
    <t>KPE000005824623T</t>
  </si>
  <si>
    <t>26-Jun-2017</t>
  </si>
  <si>
    <t>28-Aug-2019</t>
  </si>
  <si>
    <t>ANIL MADHUKARRAO KANTAK</t>
  </si>
  <si>
    <t>25-Nov-2019</t>
  </si>
  <si>
    <t>02-Jan-2018</t>
  </si>
  <si>
    <t>MILIND YESHWANTRAO PARANJAPE</t>
  </si>
  <si>
    <t>31-Oct-2020</t>
  </si>
  <si>
    <t>Sasmita Srikanta Kund</t>
  </si>
  <si>
    <t>ashwani.aggarwal@nucork.in</t>
  </si>
  <si>
    <t>info@nucork.in</t>
  </si>
  <si>
    <t>27-Jul-2017</t>
  </si>
  <si>
    <t>15-May-2019</t>
  </si>
  <si>
    <t>RAJESHKUMAR PUNJALAL GANDHI</t>
  </si>
  <si>
    <t>deepaksharma@ritcologistics.com</t>
  </si>
  <si>
    <t>28-Mar-2018</t>
  </si>
  <si>
    <t>14-Aug-2018</t>
  </si>
  <si>
    <t>03-Dec-2020</t>
  </si>
  <si>
    <t>8766248460</t>
  </si>
  <si>
    <t>9810163678</t>
  </si>
  <si>
    <t>06-Mar-2019</t>
  </si>
  <si>
    <t>04-Mar-2020</t>
  </si>
  <si>
    <t>01-Feb-2022</t>
  </si>
  <si>
    <t>MAHADEV AHIR</t>
  </si>
  <si>
    <t>KPE000002273686U</t>
  </si>
  <si>
    <t>20-Feb-2018</t>
  </si>
  <si>
    <t>24-Sep-2020</t>
  </si>
  <si>
    <t>NEELAM PRADEEP BAGDIYA</t>
  </si>
  <si>
    <t>BAPPADITYA PRADHAN</t>
  </si>
  <si>
    <t>04-Aug-2017</t>
  </si>
  <si>
    <t>12-Dec-2019</t>
  </si>
  <si>
    <t>13-Jan-2021</t>
  </si>
  <si>
    <t>03-Mar-2020</t>
  </si>
  <si>
    <t>28-Sep-2021</t>
  </si>
  <si>
    <t>LAKSHMIDEVI RAMVILAS NIGAM</t>
  </si>
  <si>
    <t>RAVINDRA KUMAR GOYAL</t>
  </si>
  <si>
    <t>31-Oct-2019</t>
  </si>
  <si>
    <t>18-May-2018</t>
  </si>
  <si>
    <t>29-Jan-2020</t>
  </si>
  <si>
    <t>24-Aug-2020</t>
  </si>
  <si>
    <t>accounts@hilifegroup.com</t>
  </si>
  <si>
    <t>27-Aug-2020</t>
  </si>
  <si>
    <t>05-Mar-2021</t>
  </si>
  <si>
    <t>SHAMSHER PURI</t>
  </si>
  <si>
    <t>29-Dec-2022</t>
  </si>
  <si>
    <t>21-Nov-2017</t>
  </si>
  <si>
    <t>15-Feb-2018</t>
  </si>
  <si>
    <t>07-Jun-2019</t>
  </si>
  <si>
    <t>15-Oct-2021</t>
  </si>
  <si>
    <t>10-Dec-2021</t>
  </si>
  <si>
    <t>27-Dec-2019</t>
  </si>
  <si>
    <t>MILIND MOHAN WADKE</t>
  </si>
  <si>
    <t>01-Mar-2019</t>
  </si>
  <si>
    <t>KPE000007617281H</t>
  </si>
  <si>
    <t>JIGNESH UMIYASHANKAR PATHAK</t>
  </si>
  <si>
    <t>RAVINDRA VISHNUPANT VATNI</t>
  </si>
  <si>
    <t>KEP000002554997G</t>
  </si>
  <si>
    <t>9443220277</t>
  </si>
  <si>
    <t>24-Nov-2017</t>
  </si>
  <si>
    <t>SRIHARI RAJU SRIKAKARLAPUDI</t>
  </si>
  <si>
    <t>Nikhil Gupta</t>
  </si>
  <si>
    <t>DEEPAK PALOD</t>
  </si>
  <si>
    <t>ARPIT BANGUR</t>
  </si>
  <si>
    <t>09-Apr-2019</t>
  </si>
  <si>
    <t>29-Mar-2020</t>
  </si>
  <si>
    <t>10-Oct-2021</t>
  </si>
  <si>
    <t>30-Sep-2021</t>
  </si>
  <si>
    <t>24-Sep-2021</t>
  </si>
  <si>
    <t>KPE000005831376K</t>
  </si>
  <si>
    <t>UMESH CHANDRA NAYAK</t>
  </si>
  <si>
    <t>RAMESH KUMAR LAKHOTIA</t>
  </si>
  <si>
    <t>02-Sep-2020</t>
  </si>
  <si>
    <t>27-Jan-2021</t>
  </si>
  <si>
    <t>SANDEEP KUMAR</t>
  </si>
  <si>
    <t>amsonprintpack@yahoo.com</t>
  </si>
  <si>
    <t>22-Jan-2022</t>
  </si>
  <si>
    <t>DHIRAJ NAGAR , PHASE - III , TITO COLONY, 44 FOOTA ROAD, FARIDABAD, Faridabad, Haryana, 121002</t>
  </si>
  <si>
    <t>25-Mar-2021</t>
  </si>
  <si>
    <t>31-Jul-2019</t>
  </si>
  <si>
    <t>07-Jan-2019</t>
  </si>
  <si>
    <t>28-Apr-2021</t>
  </si>
  <si>
    <t>KPE000006629491C</t>
  </si>
  <si>
    <t>MANJUNATH NAGAYYA SHETTY</t>
  </si>
  <si>
    <t>15-Nov-2020</t>
  </si>
  <si>
    <t>23-Dec-2017</t>
  </si>
  <si>
    <t>01-Jan-2021</t>
  </si>
  <si>
    <t>KPE000004416886N</t>
  </si>
  <si>
    <t>JANARDAN DHONDIRAM KAHANE</t>
  </si>
  <si>
    <t>12-Apr-2018</t>
  </si>
  <si>
    <t>26-Mar-2018</t>
  </si>
  <si>
    <t>08-Jan-2021</t>
  </si>
  <si>
    <t>01-Apr-2021</t>
  </si>
  <si>
    <t>04-Aug-2021</t>
  </si>
  <si>
    <t>KPE000002385785S</t>
  </si>
  <si>
    <t>13-Jun-2016</t>
  </si>
  <si>
    <t>KPE000005495274P</t>
  </si>
  <si>
    <t>28-Jan-2019</t>
  </si>
  <si>
    <t>21-Sep-2020</t>
  </si>
  <si>
    <t>31-Mar-2019</t>
  </si>
  <si>
    <t>31-Aug-2016</t>
  </si>
  <si>
    <t>02-Dec-2020</t>
  </si>
  <si>
    <t>11-Jan-2021</t>
  </si>
  <si>
    <t>KPE000000042344O</t>
  </si>
  <si>
    <t>08-Jun-2021</t>
  </si>
  <si>
    <t>KEP000003731205L</t>
  </si>
  <si>
    <t>RASAMOODU SUBRAMANI RAMESH</t>
  </si>
  <si>
    <t>KPE000006551657L</t>
  </si>
  <si>
    <t>9820102567</t>
  </si>
  <si>
    <t>pharma@bsmehra.com</t>
  </si>
  <si>
    <t>06-Jun-2019</t>
  </si>
  <si>
    <t>24-May-2021</t>
  </si>
  <si>
    <t>31-May-2021</t>
  </si>
  <si>
    <t>Sushant Shivdas Shetparkar</t>
  </si>
  <si>
    <t>varun@3dindia.co.in</t>
  </si>
  <si>
    <t>KPE000006309920X</t>
  </si>
  <si>
    <t>10-Oct-2018</t>
  </si>
  <si>
    <t>20-Nov-2018</t>
  </si>
  <si>
    <t>12-Mar-2019</t>
  </si>
  <si>
    <t>16-Jan-2021</t>
  </si>
  <si>
    <t>DELHI</t>
  </si>
  <si>
    <t>Prashant Shirishkumar Sonawane</t>
  </si>
  <si>
    <t>9004085589</t>
  </si>
  <si>
    <t>Ashok Kumar Aggarwal</t>
  </si>
  <si>
    <t>JITENDRA VITTHAL SHIRSATH</t>
  </si>
  <si>
    <t>SAKTI MANDAL</t>
  </si>
  <si>
    <t>22-Jan-2019</t>
  </si>
  <si>
    <t>18-Jan-2021</t>
  </si>
  <si>
    <t>KPE000002512922B</t>
  </si>
  <si>
    <t>nikunj@joister.net</t>
  </si>
  <si>
    <t>15-May-2017</t>
  </si>
  <si>
    <t>PANKAJ AGAL</t>
  </si>
  <si>
    <t>PANKAJ LAXMIKANT NEVASKAR</t>
  </si>
  <si>
    <t>AMEER GULAMALI KHAIRAZ</t>
  </si>
  <si>
    <t>USHA VASANTKUMAR SHETH</t>
  </si>
  <si>
    <t>04-Jul-2019</t>
  </si>
  <si>
    <t>19-Apr-2018</t>
  </si>
  <si>
    <t>06-Apr-2020</t>
  </si>
  <si>
    <t>9500128775</t>
  </si>
  <si>
    <t>05-Mar-2020</t>
  </si>
  <si>
    <t>NIDHI SANJAY SHARMA</t>
  </si>
  <si>
    <t>ritesh@innoserv.co.in</t>
  </si>
  <si>
    <t>18-Sep-2018</t>
  </si>
  <si>
    <t>9763718525</t>
  </si>
  <si>
    <t>mashelkar@herald-goa.com</t>
  </si>
  <si>
    <t>KPE000004385052V</t>
  </si>
  <si>
    <t>KPE000001752781D</t>
  </si>
  <si>
    <t>18-Aug-2020</t>
  </si>
  <si>
    <t>ANIL JHANWAR</t>
  </si>
  <si>
    <t>MOHANDAS DHANRAJ KESHWANI</t>
  </si>
  <si>
    <t>09-Apr-2018</t>
  </si>
  <si>
    <t>KPE000004337188F</t>
  </si>
  <si>
    <t>13-Aug-2019</t>
  </si>
  <si>
    <t>30-Dec-2019</t>
  </si>
  <si>
    <t>25-Nov-2021</t>
  </si>
  <si>
    <t>KEP000000961755G</t>
  </si>
  <si>
    <t>GOKUL</t>
  </si>
  <si>
    <t>NARAIN DASS BAWEJA</t>
  </si>
  <si>
    <t>31-Jan-2020</t>
  </si>
  <si>
    <t>anshul@pontikaaerotech.com</t>
  </si>
  <si>
    <t>07-Sep-2018</t>
  </si>
  <si>
    <t>26-Jul-2019</t>
  </si>
  <si>
    <t>04-Jan-2020</t>
  </si>
  <si>
    <t>27-Jan-2020</t>
  </si>
  <si>
    <t>22-Oct-2020</t>
  </si>
  <si>
    <t>AJAY KUMAR GUPTA</t>
  </si>
  <si>
    <t>SURESH MAHABIRPRASAD DEORA</t>
  </si>
  <si>
    <t>KPE000006588300I</t>
  </si>
  <si>
    <t>Rohan GANPAT PARAB</t>
  </si>
  <si>
    <t>VINOD PAWAN CHOWDHARY</t>
  </si>
  <si>
    <t>plot no.PFS-1, kundaim industrial estate, kundaim, GIDC, KUNDAIM, North Goa, Goa, 403115</t>
  </si>
  <si>
    <t>9824342424</t>
  </si>
  <si>
    <t>9820438552</t>
  </si>
  <si>
    <t>25-Sep-2014</t>
  </si>
  <si>
    <t>HARANATH CHAKRABORTY</t>
  </si>
  <si>
    <t>28-Jun-2017</t>
  </si>
  <si>
    <t>29-Oct-2020</t>
  </si>
  <si>
    <t>25-Jun-2012</t>
  </si>
  <si>
    <t>virender</t>
  </si>
  <si>
    <t>9218592665</t>
  </si>
  <si>
    <t>shop no 16-17-18, gupta complex near hanuman chowk, baddi, Solan, Himachal Pradesh, 173205</t>
  </si>
  <si>
    <t>rama.mohan@quoinx.com</t>
  </si>
  <si>
    <t>KEP000000780424P</t>
  </si>
  <si>
    <t>VIJAYENDRA AVINASH BIRARI</t>
  </si>
  <si>
    <t>vijaybirari11@gmail.com</t>
  </si>
  <si>
    <t>ANIL PARMANAND SHAH</t>
  </si>
  <si>
    <t>30-Jul-2020</t>
  </si>
  <si>
    <t>KEP000001840180K</t>
  </si>
  <si>
    <t>PRABIR KUMAR NATH</t>
  </si>
  <si>
    <t>hardik@radiantengg.com</t>
  </si>
  <si>
    <t>Atul Dattatray Thorat</t>
  </si>
  <si>
    <t>CHAPHEKAR DARSHANI DEEPAK</t>
  </si>
  <si>
    <t>05-May-2015</t>
  </si>
  <si>
    <t>VINITA LAKHIYANI</t>
  </si>
  <si>
    <t>harshil snehalbhai shah</t>
  </si>
  <si>
    <t>10-Dec-2020</t>
  </si>
  <si>
    <t>19-Aug-2021</t>
  </si>
  <si>
    <t>10-Jul-2020</t>
  </si>
  <si>
    <t>ANANDH KUMAR MANI</t>
  </si>
  <si>
    <t>19-Mar-2019</t>
  </si>
  <si>
    <t>KPE000036711526W</t>
  </si>
  <si>
    <t>accounts@esds.co.in</t>
  </si>
  <si>
    <t>account@zeniyagroup.com</t>
  </si>
  <si>
    <t>bharat.shah@gemcorp.in</t>
  </si>
  <si>
    <t>KULDEEP THAKUR</t>
  </si>
  <si>
    <t>Kuldeep SINGH Thakur</t>
  </si>
  <si>
    <t>20-Sep-2018</t>
  </si>
  <si>
    <t>krunal.shah@qarmatek.com</t>
  </si>
  <si>
    <t>KPE000003913234D</t>
  </si>
  <si>
    <t>29-Mar-2018</t>
  </si>
  <si>
    <t>NARENDRA KUMAR</t>
  </si>
  <si>
    <t>ajay@cti.in</t>
  </si>
  <si>
    <t>RAJNIKANT CHHABILDAS SHAH</t>
  </si>
  <si>
    <t>9821126834</t>
  </si>
  <si>
    <t>rcs@shreejitransport.com</t>
  </si>
  <si>
    <t>02-Aug-2017</t>
  </si>
  <si>
    <t>23-May-2019</t>
  </si>
  <si>
    <t>13-Dec-2021</t>
  </si>
  <si>
    <t>TOMY MATHEW</t>
  </si>
  <si>
    <t>9324086331</t>
  </si>
  <si>
    <t>GANESH BALASUBRAMANIAN</t>
  </si>
  <si>
    <t>VENKATESH SELVAN</t>
  </si>
  <si>
    <t>KPE000000597406K</t>
  </si>
  <si>
    <t>20</t>
  </si>
  <si>
    <t>26-Mar-2019</t>
  </si>
  <si>
    <t>SHIV KUMAR MODI</t>
  </si>
  <si>
    <t>9831060406</t>
  </si>
  <si>
    <t>account@trisita.com</t>
  </si>
  <si>
    <t>KPE000000025732W</t>
  </si>
  <si>
    <t>15-Mar-2021</t>
  </si>
  <si>
    <t>SANJAY KAILASHCHANDRA PATODIA</t>
  </si>
  <si>
    <t>10-Sep-2014</t>
  </si>
  <si>
    <t>04-Jul-2018</t>
  </si>
  <si>
    <t>10-Jan-2021</t>
  </si>
  <si>
    <t>21-Dec-2020</t>
  </si>
  <si>
    <t>info@jigschemical.com</t>
  </si>
  <si>
    <t>9811308590</t>
  </si>
  <si>
    <t>26-Nov-2021</t>
  </si>
  <si>
    <t>05-Jan-2018</t>
  </si>
  <si>
    <t>9311190575</t>
  </si>
  <si>
    <t>8082202202</t>
  </si>
  <si>
    <t>RAGHUNANDANA TANGIRALA</t>
  </si>
  <si>
    <t>02-Aug-2020</t>
  </si>
  <si>
    <t>27-May-2021</t>
  </si>
  <si>
    <t>10-Jan-2020</t>
  </si>
  <si>
    <t>29-Jun-2021</t>
  </si>
  <si>
    <t>9819343018</t>
  </si>
  <si>
    <t>shalini@chemtron.net.in</t>
  </si>
  <si>
    <t>KPE000009668545D</t>
  </si>
  <si>
    <t>15-Oct-2020</t>
  </si>
  <si>
    <t>10-Aug-2017</t>
  </si>
  <si>
    <t>17-Sep-2018</t>
  </si>
  <si>
    <t>25-Aug-2021</t>
  </si>
  <si>
    <t>Praveen Goel</t>
  </si>
  <si>
    <t>30-Jan-2018</t>
  </si>
  <si>
    <t>29-May-2019</t>
  </si>
  <si>
    <t>CHANDER AGARWAL</t>
  </si>
  <si>
    <t>PHOOLCHAND SHARMA</t>
  </si>
  <si>
    <t>01-Mar-2021</t>
  </si>
  <si>
    <t>05-Jun-2021</t>
  </si>
  <si>
    <t>13-Mar-2020</t>
  </si>
  <si>
    <t>22-Nov-2019</t>
  </si>
  <si>
    <t>CHANDRA MOHAN SINGHI</t>
  </si>
  <si>
    <t>01-Mar-2016</t>
  </si>
  <si>
    <t>14-Nov-2017</t>
  </si>
  <si>
    <t>15-Dec-2020</t>
  </si>
  <si>
    <t>accounts@cosmocarrying.com</t>
  </si>
  <si>
    <t>9334487642</t>
  </si>
  <si>
    <t>KPE000009623334Q</t>
  </si>
  <si>
    <t>TIMIR BARAN MAITI</t>
  </si>
  <si>
    <t>Mangilal Bhansali</t>
  </si>
  <si>
    <t>RAJARAM NARAYANA HEGDE</t>
  </si>
  <si>
    <t>07-Aug-2020</t>
  </si>
  <si>
    <t>sumit@uto.in</t>
  </si>
  <si>
    <t>20-Nov-2017</t>
  </si>
  <si>
    <t>28-May-2018</t>
  </si>
  <si>
    <t>21-Mar-2021</t>
  </si>
  <si>
    <t>15-Nov-2019</t>
  </si>
  <si>
    <t>07-May-2019</t>
  </si>
  <si>
    <t>02-Nov-2015</t>
  </si>
  <si>
    <t>16-Oct-2018</t>
  </si>
  <si>
    <t>mohan.menghani@blrlogistiks.com</t>
  </si>
  <si>
    <t>30-Mar-2019</t>
  </si>
  <si>
    <t>17-Oct-2018</t>
  </si>
  <si>
    <t>30-Mar-2007</t>
  </si>
  <si>
    <t>24-Apr-2019</t>
  </si>
  <si>
    <t>30-Jun-2011</t>
  </si>
  <si>
    <t>31-Mar-2018</t>
  </si>
  <si>
    <t>28-Jun-2021</t>
  </si>
  <si>
    <t>30-Jun-2020</t>
  </si>
  <si>
    <t>01-May-2015</t>
  </si>
  <si>
    <t>30-Jun-2018</t>
  </si>
  <si>
    <t>29-Sep-2017</t>
  </si>
  <si>
    <t>24-May-2019</t>
  </si>
  <si>
    <t>aravalisilkmills@ymail.com</t>
  </si>
  <si>
    <t>18-Oct-2019</t>
  </si>
  <si>
    <t>23-Sep-2019</t>
  </si>
  <si>
    <t>01-Feb-2021</t>
  </si>
  <si>
    <t>14-Jun-2021</t>
  </si>
  <si>
    <t>17-Apr-2018</t>
  </si>
  <si>
    <t>06-Sep-2017</t>
  </si>
  <si>
    <t>02-Jul-2021</t>
  </si>
  <si>
    <t>16-Aug-2021</t>
  </si>
  <si>
    <t>05-Feb-2019</t>
  </si>
  <si>
    <t>27-Sep-2018</t>
  </si>
  <si>
    <t>10-Oct-2017</t>
  </si>
  <si>
    <t>01-Jul-2016</t>
  </si>
  <si>
    <t>21-Sep-2019</t>
  </si>
  <si>
    <t>04-Aug-2020</t>
  </si>
  <si>
    <t>31-Jul-2018</t>
  </si>
  <si>
    <t>31-Jul-2017</t>
  </si>
  <si>
    <t>14-Dec-2018</t>
  </si>
  <si>
    <t>29-Sep-2018</t>
  </si>
  <si>
    <t>11-Aug-2017</t>
  </si>
  <si>
    <t>anil.tikekar@bilcare.com</t>
  </si>
  <si>
    <t>02-Mar-2019</t>
  </si>
  <si>
    <t>15-Jun-2018</t>
  </si>
  <si>
    <t>13-Jul-2021</t>
  </si>
  <si>
    <t>9312791228</t>
  </si>
  <si>
    <t>del@iwlpl.in</t>
  </si>
  <si>
    <t>25-Sep-2021</t>
  </si>
  <si>
    <t>26-Jul-2018</t>
  </si>
  <si>
    <t>16-Aug-2019</t>
  </si>
  <si>
    <t>VINOD BABAN SHINDE</t>
  </si>
  <si>
    <t>31-Dec-2019</t>
  </si>
  <si>
    <t>14-Jan-2019</t>
  </si>
  <si>
    <t>30-Nov-2017</t>
  </si>
  <si>
    <t>14-Aug-2019</t>
  </si>
  <si>
    <t>13-Feb-2021</t>
  </si>
  <si>
    <t>24-Jun-2021</t>
  </si>
  <si>
    <t>22-Nov-2020</t>
  </si>
  <si>
    <t>01-Nov-2012</t>
  </si>
  <si>
    <t>28-Sep-2018</t>
  </si>
  <si>
    <t>01-Dec-2018</t>
  </si>
  <si>
    <t>13-Feb-2015</t>
  </si>
  <si>
    <t>20-Jun-2008</t>
  </si>
  <si>
    <t>01-Jun-2019</t>
  </si>
  <si>
    <t>30-Jan-2020</t>
  </si>
  <si>
    <t>18-Feb-2021</t>
  </si>
  <si>
    <t>19-Aug-2019</t>
  </si>
  <si>
    <t>9819961442</t>
  </si>
  <si>
    <t>accounts.mis@sfjbs.co.in</t>
  </si>
  <si>
    <t>accounts@hammerlene.com</t>
  </si>
  <si>
    <t>25-Sep-2020</t>
  </si>
  <si>
    <t>13-Jun-2019</t>
  </si>
  <si>
    <t>29-Jun-2018</t>
  </si>
  <si>
    <t>26-Dec-2018</t>
  </si>
  <si>
    <t>01-Mar-2018</t>
  </si>
  <si>
    <t>12-Oct-2018</t>
  </si>
  <si>
    <t>28-Sep-2017</t>
  </si>
  <si>
    <t>07-Feb-2018</t>
  </si>
  <si>
    <t>17-Nov-2021</t>
  </si>
  <si>
    <t>03-Dec-2019</t>
  </si>
  <si>
    <t>08-Apr-2013</t>
  </si>
  <si>
    <t>01-Jun-2017</t>
  </si>
  <si>
    <t>13-Sep-2018</t>
  </si>
  <si>
    <t>08-Nov-2019</t>
  </si>
  <si>
    <t>20-Oct-2021</t>
  </si>
  <si>
    <t>ASHOK CHHAJULAL KHANDELWAL</t>
  </si>
  <si>
    <t>21-Aug-2008</t>
  </si>
  <si>
    <t>HARISH ISHWARLAL KHANNA</t>
  </si>
  <si>
    <t>9730330005</t>
  </si>
  <si>
    <t>27-Sep-2017</t>
  </si>
  <si>
    <t>01-Jun-2018</t>
  </si>
  <si>
    <t>19-Mar-2018</t>
  </si>
  <si>
    <t>31-May-2018</t>
  </si>
  <si>
    <t>28-Dec-2018</t>
  </si>
  <si>
    <t>kwalityairtech@rediffmail.com</t>
  </si>
  <si>
    <t>01-Dec-2011</t>
  </si>
  <si>
    <t>31-Aug-2018</t>
  </si>
  <si>
    <t>20-Sep-2019</t>
  </si>
  <si>
    <t>31-Mar-2021</t>
  </si>
  <si>
    <t>03-Aug-2018</t>
  </si>
  <si>
    <t>02-Jun-2021</t>
  </si>
  <si>
    <t>31-Dec-2017</t>
  </si>
  <si>
    <t>25-Oct-2019</t>
  </si>
  <si>
    <t>01-Mar-2015</t>
  </si>
  <si>
    <t>06-Apr-2021</t>
  </si>
  <si>
    <t>31-May-2020</t>
  </si>
  <si>
    <t>27-Aug-2019</t>
  </si>
  <si>
    <t>14-Sep-2015</t>
  </si>
  <si>
    <t>18-Sep-2019</t>
  </si>
  <si>
    <t>10-Aug-2021</t>
  </si>
  <si>
    <t>12-Dec-2018</t>
  </si>
  <si>
    <t>27-Sep-2019</t>
  </si>
  <si>
    <t>13-Nov-2021</t>
  </si>
  <si>
    <t>08-Aug-2017</t>
  </si>
  <si>
    <t>13-Feb-2020</t>
  </si>
  <si>
    <t>16-Apr-2019</t>
  </si>
  <si>
    <t>31-Mar-2009</t>
  </si>
  <si>
    <t>19-Sep-2020</t>
  </si>
  <si>
    <t>24-Sep-2019</t>
  </si>
  <si>
    <t>30-Sep-2006</t>
  </si>
  <si>
    <t>07-May-2020</t>
  </si>
  <si>
    <t>08-May-2013</t>
  </si>
  <si>
    <t>26-Nov-2019</t>
  </si>
  <si>
    <t>07-Feb-2021</t>
  </si>
  <si>
    <t>04-Jun-2014</t>
  </si>
  <si>
    <t>18-Jan-2019</t>
  </si>
  <si>
    <t>9370901077</t>
  </si>
  <si>
    <t>14-Dec-2021</t>
  </si>
  <si>
    <t>01-Nov-2019</t>
  </si>
  <si>
    <t>14-Aug-2017</t>
  </si>
  <si>
    <t>15-May-2018</t>
  </si>
  <si>
    <t>01-Sep-2019</t>
  </si>
  <si>
    <t>adutta@dccil.com</t>
  </si>
  <si>
    <t>SHIV PARSAD</t>
  </si>
  <si>
    <t>30-Dec-2017</t>
  </si>
  <si>
    <t>28-Sep-2010</t>
  </si>
  <si>
    <t>17-Sep-2020</t>
  </si>
  <si>
    <t>24-Aug-2021</t>
  </si>
  <si>
    <t>11-Jul-2017</t>
  </si>
  <si>
    <t>09-Aug-2018</t>
  </si>
  <si>
    <t>30-Jun-2016</t>
  </si>
  <si>
    <t>05-Oct-2018</t>
  </si>
  <si>
    <t>11-Sep-2020</t>
  </si>
  <si>
    <t>28-Feb-2007</t>
  </si>
  <si>
    <t>22-Sep-2017</t>
  </si>
  <si>
    <t>25-Sep-2019</t>
  </si>
  <si>
    <t>25-Sep-2018</t>
  </si>
  <si>
    <t>20-Nov-2020</t>
  </si>
  <si>
    <t>amount</t>
  </si>
  <si>
    <t>Others</t>
  </si>
  <si>
    <t>06-Jun-2020</t>
  </si>
  <si>
    <t>06-Dec-2021</t>
  </si>
  <si>
    <t>29-Feb-2020</t>
  </si>
  <si>
    <t>08-Jan-2020</t>
  </si>
  <si>
    <t>09-Mar-2017</t>
  </si>
  <si>
    <t>17-Dec-2019</t>
  </si>
  <si>
    <t>15-Sep-2021</t>
  </si>
  <si>
    <t>05-Jul-2021</t>
  </si>
  <si>
    <t>26-Feb-2021</t>
  </si>
  <si>
    <t>23-Nov-2020</t>
  </si>
  <si>
    <t>23-Oct-2019</t>
  </si>
  <si>
    <t>21-Jul-2017</t>
  </si>
  <si>
    <t>29-Jun-2017</t>
  </si>
  <si>
    <t>19-Jun-2018</t>
  </si>
  <si>
    <t>09-Dec-2021</t>
  </si>
  <si>
    <t>08-Nov-2021</t>
  </si>
  <si>
    <t>13-Sep-2021</t>
  </si>
  <si>
    <t>16-Jul-2020</t>
  </si>
  <si>
    <t>26-Feb-2019</t>
  </si>
  <si>
    <t>23-Aug-2018</t>
  </si>
  <si>
    <t>08-Sep-2017</t>
  </si>
  <si>
    <t>29-Aug-2019</t>
  </si>
  <si>
    <t>04-Mar-2021</t>
  </si>
  <si>
    <t>12-Jul-2019</t>
  </si>
  <si>
    <t>06-Jul-2009</t>
  </si>
  <si>
    <t>10-May-2006</t>
  </si>
  <si>
    <t>21-Apr-2006</t>
  </si>
  <si>
    <t>16-Jun-2004</t>
  </si>
  <si>
    <t>25-May-2021</t>
  </si>
  <si>
    <t>12-Oct-2017</t>
  </si>
  <si>
    <t>Fixed Deposit</t>
  </si>
  <si>
    <t>07-Oct-2020</t>
  </si>
  <si>
    <t>07-Oct-2016</t>
  </si>
  <si>
    <t>13-Nov-2020</t>
  </si>
  <si>
    <t>19-Jul-2017</t>
  </si>
  <si>
    <t>31-Aug-2017</t>
  </si>
  <si>
    <t>08-Aug-2019</t>
  </si>
  <si>
    <t>08-Feb-2018</t>
  </si>
  <si>
    <t>29-Sep-2021</t>
  </si>
  <si>
    <t>03-Jan-2020</t>
  </si>
  <si>
    <t>02-Jan-2020</t>
  </si>
  <si>
    <t>19-Dec-2019</t>
  </si>
  <si>
    <t>29-Nov-2019</t>
  </si>
  <si>
    <t>29-Jun-2019</t>
  </si>
  <si>
    <t>11-Jun-2019</t>
  </si>
  <si>
    <t>30-Jan-2019</t>
  </si>
  <si>
    <t>12-Sep-2018</t>
  </si>
  <si>
    <t>18-Apr-2018</t>
  </si>
  <si>
    <t>02-Feb-2018</t>
  </si>
  <si>
    <t>17-Nov-2017</t>
  </si>
  <si>
    <t>28-Jul-2017</t>
  </si>
  <si>
    <t>30-Jun-2017</t>
  </si>
  <si>
    <t>09-Mar-2016</t>
  </si>
  <si>
    <t>30-Nov-2018</t>
  </si>
  <si>
    <t>29-Jan-2015</t>
  </si>
  <si>
    <t>28-Jun-2018</t>
  </si>
  <si>
    <t>31-Oct-2018</t>
  </si>
  <si>
    <t>18-Dec-2018</t>
  </si>
  <si>
    <t>27-Sep-2021</t>
  </si>
  <si>
    <t>06-Jul-2018</t>
  </si>
  <si>
    <t>27-Oct-2020</t>
  </si>
  <si>
    <t>21-Dec-2019</t>
  </si>
  <si>
    <t>12-Jun-2018</t>
  </si>
  <si>
    <t>06-Jun-2018</t>
  </si>
  <si>
    <t>23-Apr-2018</t>
  </si>
  <si>
    <t>28-Feb-2018</t>
  </si>
  <si>
    <t>29-Jan-2018</t>
  </si>
  <si>
    <t>16-Nov-2017</t>
  </si>
  <si>
    <t>27-Feb-2019</t>
  </si>
  <si>
    <t>29-Jul-2017</t>
  </si>
  <si>
    <t>03-Jun-2021</t>
  </si>
  <si>
    <t>24-Dec-2020</t>
  </si>
  <si>
    <t>17-Mar-2020</t>
  </si>
  <si>
    <t>27-Nov-2019</t>
  </si>
  <si>
    <t>27-Jun-2019</t>
  </si>
  <si>
    <t>18-Jun-2019</t>
  </si>
  <si>
    <t>27-Jun-2018</t>
  </si>
  <si>
    <t>26-Apr-2018</t>
  </si>
  <si>
    <t>31-Jan-2018</t>
  </si>
  <si>
    <t>06-Nov-2018</t>
  </si>
  <si>
    <t>25-Nov-2020</t>
  </si>
  <si>
    <t>20-Sep-2021</t>
  </si>
  <si>
    <t>01-Jul-2020</t>
  </si>
  <si>
    <t>11-Dec-2019</t>
  </si>
  <si>
    <t>24-Oct-2019</t>
  </si>
  <si>
    <t>13-Sep-2019</t>
  </si>
  <si>
    <t>22-Aug-2019</t>
  </si>
  <si>
    <t>07-Apr-2018</t>
  </si>
  <si>
    <t>13-Dec-2017</t>
  </si>
  <si>
    <t>11-Feb-2020</t>
  </si>
  <si>
    <t>26-Feb-2020</t>
  </si>
  <si>
    <t>27-Jan-2012</t>
  </si>
  <si>
    <t>25-Feb-2015</t>
  </si>
  <si>
    <t>03-Jun-2009</t>
  </si>
  <si>
    <t>30-Oct-2019</t>
  </si>
  <si>
    <t>03-Mar-2017</t>
  </si>
  <si>
    <t>14-Feb-2018</t>
  </si>
  <si>
    <t>25-Jan-2018</t>
  </si>
  <si>
    <t>30-Aug-2018</t>
  </si>
  <si>
    <t>12-Jun-2008</t>
  </si>
  <si>
    <t>07-Jan-2021</t>
  </si>
  <si>
    <t>21-Jan-2021</t>
  </si>
  <si>
    <t>03-Nov-2017</t>
  </si>
  <si>
    <t>20-Dec-2021</t>
  </si>
  <si>
    <t>12-Jul-2017</t>
  </si>
  <si>
    <t>18-Nov-2020</t>
  </si>
  <si>
    <t>16-Oct-2017</t>
  </si>
  <si>
    <t>09-Sep-2021</t>
  </si>
  <si>
    <t>31-Aug-2021</t>
  </si>
  <si>
    <t>18-Aug-2017</t>
  </si>
  <si>
    <t>30-Nov-2016</t>
  </si>
  <si>
    <t>29-Aug-2018</t>
  </si>
  <si>
    <t>26-Sep-2017</t>
  </si>
  <si>
    <t>26-Feb-2018</t>
  </si>
  <si>
    <t>09-May-2007</t>
  </si>
  <si>
    <t>07-Oct-2021</t>
  </si>
  <si>
    <t>29-Dec-2020</t>
  </si>
  <si>
    <t>22-May-2020</t>
  </si>
  <si>
    <t>13-Jul-2018</t>
  </si>
  <si>
    <t>12-Oct-2021</t>
  </si>
  <si>
    <t>05-Nov-2018</t>
  </si>
  <si>
    <t>05-Feb-2018</t>
  </si>
  <si>
    <t>19-Dec-2017</t>
  </si>
  <si>
    <t>06-May-2021</t>
  </si>
  <si>
    <t>07-Jul-2021</t>
  </si>
  <si>
    <t>07-Aug-2019</t>
  </si>
  <si>
    <t>21-Mar-2018</t>
  </si>
  <si>
    <t>10-Jan-2022</t>
  </si>
  <si>
    <t>18-Nov-2016</t>
  </si>
  <si>
    <t>18-Mar-2016</t>
  </si>
  <si>
    <t>07-Nov-2015</t>
  </si>
  <si>
    <t>30-Oct-2021</t>
  </si>
  <si>
    <t>05-Nov-2014</t>
  </si>
  <si>
    <t>30-Aug-2017</t>
  </si>
  <si>
    <t>22-Jan-2013</t>
  </si>
  <si>
    <t>11-Jul-2016</t>
  </si>
  <si>
    <t>25-Mar-2019</t>
  </si>
  <si>
    <t>16-Jun-2020</t>
  </si>
  <si>
    <t>09-May-2018</t>
  </si>
  <si>
    <t>12-Jan-2022</t>
  </si>
  <si>
    <t>05-Oct-2020</t>
  </si>
  <si>
    <t>19-Feb-2018</t>
  </si>
  <si>
    <t>29-Oct-2018</t>
  </si>
  <si>
    <t>28-Feb-2020</t>
  </si>
  <si>
    <t>15-Jun-2020</t>
  </si>
  <si>
    <t>08-Jul-2014</t>
  </si>
  <si>
    <t>24-Dec-2007</t>
  </si>
  <si>
    <t>06-Oct-2021</t>
  </si>
  <si>
    <t>05-Feb-2021</t>
  </si>
  <si>
    <t>27-Mar-2019</t>
  </si>
  <si>
    <t>10-Mar-2021</t>
  </si>
  <si>
    <t>12-Dec-2017</t>
  </si>
  <si>
    <t>10-Nov-2021</t>
  </si>
  <si>
    <t>04-Apr-2019</t>
  </si>
  <si>
    <t>25-Oct-2021</t>
  </si>
  <si>
    <t>25-Feb-2020</t>
  </si>
  <si>
    <t>07-Jan-2016</t>
  </si>
  <si>
    <t>31-Dec-2020</t>
  </si>
  <si>
    <t>28-Jun-2019</t>
  </si>
  <si>
    <t>19-Jan-2021</t>
  </si>
  <si>
    <t>20-Nov-2021</t>
  </si>
  <si>
    <t>03-Sep-2021</t>
  </si>
  <si>
    <t>30-Sep-2020</t>
  </si>
  <si>
    <t>16-Sep-2019</t>
  </si>
  <si>
    <t>05-Sep-2019</t>
  </si>
  <si>
    <t>06-Oct-2017</t>
  </si>
  <si>
    <t>09-Nov-2021</t>
  </si>
  <si>
    <t>03-Nov-2021</t>
  </si>
  <si>
    <t>20-Aug-2015</t>
  </si>
  <si>
    <t>10-Apr-2015</t>
  </si>
  <si>
    <t>20-Jun-2015</t>
  </si>
  <si>
    <t>26-Nov-2020</t>
  </si>
  <si>
    <t>13-Jan-2022</t>
  </si>
  <si>
    <t>29-Jan-2021</t>
  </si>
  <si>
    <t>29-Nov-2018</t>
  </si>
  <si>
    <t>22-Oct-2021</t>
  </si>
  <si>
    <t>10-Jul-2017</t>
  </si>
  <si>
    <t>29-Nov-2021</t>
  </si>
  <si>
    <t>27-Oct-2012</t>
  </si>
  <si>
    <t>01-Jan-2019</t>
  </si>
  <si>
    <t>09-Apr-2020</t>
  </si>
  <si>
    <t>20-Jul-2019</t>
  </si>
  <si>
    <t>03-Jan-2019</t>
  </si>
  <si>
    <t>05-Dec-2017</t>
  </si>
  <si>
    <t>03-Nov-2020</t>
  </si>
  <si>
    <t>04-Sep-2020</t>
  </si>
  <si>
    <t>10-Feb-2020</t>
  </si>
  <si>
    <t>22-Dec-2017</t>
  </si>
  <si>
    <t>24-Jul-2017</t>
  </si>
  <si>
    <t>21-Feb-2012</t>
  </si>
  <si>
    <t>20-Dec-2017</t>
  </si>
  <si>
    <t>18-Aug-2021</t>
  </si>
  <si>
    <t>13-Oct-2021</t>
  </si>
  <si>
    <t>21-Jan-2020</t>
  </si>
  <si>
    <t>19-Jun-2017</t>
  </si>
  <si>
    <t>16-Jun-2017</t>
  </si>
  <si>
    <t>05-Sep-2018</t>
  </si>
  <si>
    <t>15-May-2020</t>
  </si>
  <si>
    <t>19-Feb-2021</t>
  </si>
  <si>
    <t>19-Feb-2020</t>
  </si>
  <si>
    <t>16-Mar-2020</t>
  </si>
  <si>
    <t>17-Jun-2019</t>
  </si>
  <si>
    <t>04-Dec-2017</t>
  </si>
  <si>
    <t>10-Jan-2019</t>
  </si>
  <si>
    <t>18-Dec-2020</t>
  </si>
  <si>
    <t>29-Oct-2021</t>
  </si>
  <si>
    <t>02-Mar-2021</t>
  </si>
  <si>
    <t>28-Nov-2017</t>
  </si>
  <si>
    <t>16-Jul-2019</t>
  </si>
  <si>
    <t>24-Sep-2014</t>
  </si>
  <si>
    <t>27-Oct-2003</t>
  </si>
  <si>
    <t>06-Aug-2021</t>
  </si>
  <si>
    <t>11-Dec-2020</t>
  </si>
  <si>
    <t>08-Jul-2020</t>
  </si>
  <si>
    <t>08-Feb-2019</t>
  </si>
  <si>
    <t>06-Jul-2017</t>
  </si>
  <si>
    <t>22-Sep-2021</t>
  </si>
  <si>
    <t>14-Nov-2019</t>
  </si>
  <si>
    <t>10-Aug-2012</t>
  </si>
  <si>
    <t>28-Dec-2020</t>
  </si>
  <si>
    <t>23-Oct-2017</t>
  </si>
  <si>
    <t>11-Oct-2019</t>
  </si>
  <si>
    <t>09-Feb-2018</t>
  </si>
  <si>
    <t>15-Jul-2016</t>
  </si>
  <si>
    <t>10-Nov-2017</t>
  </si>
  <si>
    <t>31-Dec-2018</t>
  </si>
  <si>
    <t>26-Feb-2016</t>
  </si>
  <si>
    <t>08-Oct-2020</t>
  </si>
  <si>
    <t>21-Dec-2021</t>
  </si>
  <si>
    <t>29-Dec-2017</t>
  </si>
  <si>
    <t>16-Sep-2021</t>
  </si>
  <si>
    <t>19-Aug-2017</t>
  </si>
  <si>
    <t>26-Aug-2020</t>
  </si>
  <si>
    <t>09-Aug-2017</t>
  </si>
  <si>
    <t>19-Sep-2019</t>
  </si>
  <si>
    <t>06-Jan-2021</t>
  </si>
  <si>
    <t>21-Sep-2017</t>
  </si>
  <si>
    <t>05-Aug-2017</t>
  </si>
  <si>
    <t>14-Feb-2014</t>
  </si>
  <si>
    <t>04-Jan-2018</t>
  </si>
  <si>
    <t>24-Jan-2018</t>
  </si>
  <si>
    <t>Fixed Deposits</t>
  </si>
  <si>
    <t>02-Apr-2019</t>
  </si>
  <si>
    <t>21-Jun-2018</t>
  </si>
  <si>
    <t>09-Jan-2019</t>
  </si>
  <si>
    <t>07-Jul-2017</t>
  </si>
  <si>
    <t>19-May-2017</t>
  </si>
  <si>
    <t>18-Sep-2017</t>
  </si>
  <si>
    <t>03-Aug-2017</t>
  </si>
  <si>
    <t>25-Jul-2018</t>
  </si>
  <si>
    <t>21-Aug-2018</t>
  </si>
  <si>
    <t>24-Nov-2021</t>
  </si>
  <si>
    <t>11-Jan-2019</t>
  </si>
  <si>
    <t>30-Nov-2020</t>
  </si>
  <si>
    <t>17-Jul-2019</t>
  </si>
  <si>
    <t>19-Nov-2019</t>
  </si>
  <si>
    <t>02-Jul-2010</t>
  </si>
  <si>
    <t>06-Mar-2021</t>
  </si>
  <si>
    <t>28-Jan-2020</t>
  </si>
  <si>
    <t>02-Aug-2019</t>
  </si>
  <si>
    <t>21-Feb-2017</t>
  </si>
  <si>
    <t>31-May-2004</t>
  </si>
  <si>
    <t>07-Mar-2019</t>
  </si>
  <si>
    <t>04-Jul-2017</t>
  </si>
  <si>
    <t>01-Aug-2017</t>
  </si>
  <si>
    <t>01-Nov-2017</t>
  </si>
  <si>
    <t>24-Dec-2019</t>
  </si>
  <si>
    <t>SHORT TERM</t>
  </si>
  <si>
    <t>30-Dec-2020</t>
  </si>
  <si>
    <t>29-Jul-2019</t>
  </si>
  <si>
    <t>26-Nov-2018</t>
  </si>
  <si>
    <t>07-May-2018</t>
  </si>
  <si>
    <t>19-Nov-2020</t>
  </si>
  <si>
    <t>23-Jun-2016</t>
  </si>
  <si>
    <t>07-Nov-2019</t>
  </si>
  <si>
    <t>19-Oct-2020</t>
  </si>
  <si>
    <t>05-Mar-2019</t>
  </si>
  <si>
    <t>12-Dec-2020</t>
  </si>
  <si>
    <t>06-Feb-2019</t>
  </si>
  <si>
    <t>02-Jul-2019</t>
  </si>
  <si>
    <t>07-Dec-2018</t>
  </si>
  <si>
    <t>05-Apr-2017</t>
  </si>
  <si>
    <t>31-May-2012</t>
  </si>
  <si>
    <t>01-Sep-2017</t>
  </si>
  <si>
    <t>11-Nov-2021</t>
  </si>
  <si>
    <t>21-Jan-2019</t>
  </si>
  <si>
    <t>15-Nov-2018</t>
  </si>
  <si>
    <t>02-Jul-2018</t>
  </si>
  <si>
    <t>20-May-2006</t>
  </si>
  <si>
    <t>16-Nov-2021</t>
  </si>
  <si>
    <t>15-Oct-2018</t>
  </si>
  <si>
    <t>03-Sep-2018</t>
  </si>
  <si>
    <t>19-Sep-2018</t>
  </si>
  <si>
    <t>02-Aug-2018</t>
  </si>
  <si>
    <t>23-Apr-2020</t>
  </si>
  <si>
    <t>04-Mar-2011</t>
  </si>
  <si>
    <t>28-May-2010</t>
  </si>
  <si>
    <t>26-Dec-2016</t>
  </si>
  <si>
    <t>13-Apr-2016</t>
  </si>
  <si>
    <t>21-Jul-2020</t>
  </si>
  <si>
    <t>08-Apr-2021</t>
  </si>
  <si>
    <t>09-Jan-2018</t>
  </si>
  <si>
    <t>09-Jun-2021</t>
  </si>
  <si>
    <t>20-Aug-2019</t>
  </si>
  <si>
    <t>20-Jul-2018</t>
  </si>
  <si>
    <t>23-Jan-2015</t>
  </si>
  <si>
    <t>01-Feb-2018</t>
  </si>
  <si>
    <t>10-Sep-2015</t>
  </si>
  <si>
    <t>31-Aug-2019</t>
  </si>
  <si>
    <t>22-Nov-2018</t>
  </si>
  <si>
    <t>03-Dec-2021</t>
  </si>
  <si>
    <t>17-Jul-2017</t>
  </si>
  <si>
    <t>17-Nov-2016</t>
  </si>
  <si>
    <t>21-May-2021</t>
  </si>
  <si>
    <t>25-Jan-2021</t>
  </si>
  <si>
    <t>06-Nov-2019</t>
  </si>
  <si>
    <t>11-Oct-2018</t>
  </si>
  <si>
    <t>11-Sep-2018</t>
  </si>
  <si>
    <t>18-Jun-2018</t>
  </si>
  <si>
    <t>29-May-2018</t>
  </si>
  <si>
    <t>16-Mar-2018</t>
  </si>
  <si>
    <t>13-Feb-2018</t>
  </si>
  <si>
    <t>21-Mar-2017</t>
  </si>
  <si>
    <t>03-Jul-2019</t>
  </si>
  <si>
    <t>15-Feb-2019</t>
  </si>
  <si>
    <t>15-Jul-2019</t>
  </si>
  <si>
    <t>04-Sep-2019</t>
  </si>
  <si>
    <t>01-May-2019</t>
  </si>
  <si>
    <t>17-Dec-2018</t>
  </si>
  <si>
    <t>15-Dec-2017</t>
  </si>
  <si>
    <t>13-Feb-2014</t>
  </si>
  <si>
    <t>09-Dec-2013</t>
  </si>
  <si>
    <t>07-Jun-2007</t>
  </si>
  <si>
    <t>31-Mar-2006</t>
  </si>
  <si>
    <t>08-Dec-2020</t>
  </si>
  <si>
    <t>28-Mar-2019</t>
  </si>
  <si>
    <t>27-Jul-2018</t>
  </si>
  <si>
    <t>16-Feb-2018</t>
  </si>
  <si>
    <t>10-Jul-2019</t>
  </si>
  <si>
    <t>27-Nov-2018</t>
  </si>
  <si>
    <t>16-Jan-2018</t>
  </si>
  <si>
    <t>01-Jun-2020</t>
  </si>
  <si>
    <t>20-Jul-2020</t>
  </si>
  <si>
    <t>18-Jan-2016</t>
  </si>
  <si>
    <t>23-Dec-2014</t>
  </si>
  <si>
    <t>class</t>
  </si>
  <si>
    <t>listingStatus</t>
  </si>
  <si>
    <t>authorisedCapital</t>
  </si>
  <si>
    <t>paidUpCapital</t>
  </si>
  <si>
    <t>dateOfLastAgm</t>
  </si>
  <si>
    <t>dateOfBalanceSheet</t>
  </si>
  <si>
    <t>activeCompliance</t>
  </si>
  <si>
    <t>activityClass_</t>
  </si>
  <si>
    <t>activityGroup_</t>
  </si>
  <si>
    <t>activitySubClass_</t>
  </si>
  <si>
    <t>alternateAddress</t>
  </si>
  <si>
    <t>category</t>
  </si>
  <si>
    <t>countryOfIncorporation</t>
  </si>
  <si>
    <t>dateOfAnnualReturnFiled</t>
  </si>
  <si>
    <t>dateOfStatementOfAccountsAndSolvencyFiled</t>
  </si>
  <si>
    <t>foreignCompanyWithShareCapital</t>
  </si>
  <si>
    <t>industry_</t>
  </si>
  <si>
    <t>numberOfAuthorisedRepresentatives</t>
  </si>
  <si>
    <t>numberOfDesignatedPartners</t>
  </si>
  <si>
    <t>numberOfMembers</t>
  </si>
  <si>
    <t>numberOfPartners</t>
  </si>
  <si>
    <t>officeDetails</t>
  </si>
  <si>
    <t>registrationNumber</t>
  </si>
  <si>
    <t>rocCode</t>
  </si>
  <si>
    <t>sourceUri</t>
  </si>
  <si>
    <t>subIndustry_</t>
  </si>
  <si>
    <t>subcategory</t>
  </si>
  <si>
    <t>totalObligationOfContribution</t>
  </si>
  <si>
    <t>type_</t>
  </si>
  <si>
    <t>typeOfOffice</t>
  </si>
  <si>
    <t>timestamp</t>
  </si>
  <si>
    <t>KCO000009825628S</t>
  </si>
  <si>
    <t>ACTIVE</t>
  </si>
  <si>
    <t>Unlisted</t>
  </si>
  <si>
    <t>Company limited by Shares</t>
  </si>
  <si>
    <t>121904</t>
  </si>
  <si>
    <t>RoC-Chennai</t>
  </si>
  <si>
    <t>Non-govt company</t>
  </si>
  <si>
    <t>DOMESTIC_COMPANY</t>
  </si>
  <si>
    <t>2022-01-20 13:39:19.988Z</t>
  </si>
  <si>
    <t>KCO000009607415G</t>
  </si>
  <si>
    <t>STRIKE OFF</t>
  </si>
  <si>
    <t>038952</t>
  </si>
  <si>
    <t>RoC-Kolkata</t>
  </si>
  <si>
    <t>2022-02-12 14:42:33.195Z</t>
  </si>
  <si>
    <t>KCO000008349707P</t>
  </si>
  <si>
    <t>ACTIVE compliant</t>
  </si>
  <si>
    <t>416, Diamond Industrial Estate, Ketkipada, Near Dahisar Toll Naka, Dahisar East, Mumbai 400068 MH IN</t>
  </si>
  <si>
    <t>006356</t>
  </si>
  <si>
    <t>RoC-HimachalPradesh</t>
  </si>
  <si>
    <t>2022-01-19 01:03:17.774Z</t>
  </si>
  <si>
    <t>KCO000009406668Z</t>
  </si>
  <si>
    <t>richprints.in</t>
  </si>
  <si>
    <t>416, Diamond Industrial Estate, Ketkipada, Near Dahisar Toll Naka, Dahisar (East), Mumbai 400068 MH IN</t>
  </si>
  <si>
    <t>093840</t>
  </si>
  <si>
    <t>RoC-Ahmedabad</t>
  </si>
  <si>
    <t>2022-01-19 00:27:17.283Z</t>
  </si>
  <si>
    <t>KCO000007603638O</t>
  </si>
  <si>
    <t>017833</t>
  </si>
  <si>
    <t>RoC-Chhattisgarh</t>
  </si>
  <si>
    <t>2022-02-07 05:00:48.862Z</t>
  </si>
  <si>
    <t>KCO000008815108R</t>
  </si>
  <si>
    <t>caagupta.com</t>
  </si>
  <si>
    <t>052351</t>
  </si>
  <si>
    <t>2022-01-17 20:52:47.492Z</t>
  </si>
  <si>
    <t>KCO000009806145P</t>
  </si>
  <si>
    <t>096618</t>
  </si>
  <si>
    <t>2022-01-17 18:48:31.408Z</t>
  </si>
  <si>
    <t>KCO000008830717U</t>
  </si>
  <si>
    <t>309239</t>
  </si>
  <si>
    <t>RoC-Mumbai</t>
  </si>
  <si>
    <t>2022-01-20 16:09:24.140Z</t>
  </si>
  <si>
    <t>KCO000008695851X</t>
  </si>
  <si>
    <t>029002</t>
  </si>
  <si>
    <t>RoC-Gwalior</t>
  </si>
  <si>
    <t>2022-02-15 11:36:36.515Z</t>
  </si>
  <si>
    <t>KCO000009141511D</t>
  </si>
  <si>
    <t>aartistructures.com</t>
  </si>
  <si>
    <t>198145</t>
  </si>
  <si>
    <t>2022-02-14 08:03:21.890Z</t>
  </si>
  <si>
    <t>KCO000005946821N</t>
  </si>
  <si>
    <t>040158</t>
  </si>
  <si>
    <t>2022-02-05 21:27:18.306Z</t>
  </si>
  <si>
    <t>KCO000009569994S</t>
  </si>
  <si>
    <t>031404</t>
  </si>
  <si>
    <t>2022-02-11 04:36:30.363Z</t>
  </si>
  <si>
    <t>KCO000004724034X</t>
  </si>
  <si>
    <t>052533</t>
  </si>
  <si>
    <t>2022-02-03 12:12:37.604Z</t>
  </si>
  <si>
    <t>KCO000009258625M</t>
  </si>
  <si>
    <t>rebello.com.au</t>
  </si>
  <si>
    <t>005641</t>
  </si>
  <si>
    <t>RoC-Goa</t>
  </si>
  <si>
    <t>2022-02-12 16:18:34.954Z</t>
  </si>
  <si>
    <t>KCO000009137724I</t>
  </si>
  <si>
    <t>328634</t>
  </si>
  <si>
    <t>RoC-Delhi</t>
  </si>
  <si>
    <t>2022-01-20 08:09:20.015Z</t>
  </si>
  <si>
    <t>KCO000004792567T</t>
  </si>
  <si>
    <t>006570</t>
  </si>
  <si>
    <t>RoC-Bangalore</t>
  </si>
  <si>
    <t>2022-02-03 22:39:23.326Z</t>
  </si>
  <si>
    <t>KCO000008173253D</t>
  </si>
  <si>
    <t>039124</t>
  </si>
  <si>
    <t>2022-02-07 15:12:35.113Z</t>
  </si>
  <si>
    <t>KCO000004555194H</t>
  </si>
  <si>
    <t>079298</t>
  </si>
  <si>
    <t>2022-02-02 10:03:23.941Z</t>
  </si>
  <si>
    <t>KCO000009405105P</t>
  </si>
  <si>
    <t>mantrainfosol.com</t>
  </si>
  <si>
    <t>DOMESTIC_LLP</t>
  </si>
  <si>
    <t>2022-01-19 23:09:19.107Z</t>
  </si>
  <si>
    <t>KCO000008268354O</t>
  </si>
  <si>
    <t>268000</t>
  </si>
  <si>
    <t>2022-02-11 12:21:22.439Z</t>
  </si>
  <si>
    <t>KCO000008261418M</t>
  </si>
  <si>
    <t>157537</t>
  </si>
  <si>
    <t>RoC-Pune</t>
  </si>
  <si>
    <t>2022-01-12 19:48:26.587Z</t>
  </si>
  <si>
    <t>KCO000007347754M</t>
  </si>
  <si>
    <t>ranutrolindustries.com</t>
  </si>
  <si>
    <t>014023</t>
  </si>
  <si>
    <t>2022-02-05 18:03:21.655Z</t>
  </si>
  <si>
    <t>KCO000008161707M</t>
  </si>
  <si>
    <t>012229</t>
  </si>
  <si>
    <t>2022-02-09 19:36:40.246Z</t>
  </si>
  <si>
    <t>KCO000008730722P</t>
  </si>
  <si>
    <t>mindmerchants.co.in</t>
  </si>
  <si>
    <t>029949</t>
  </si>
  <si>
    <t>RoC-Jaipur</t>
  </si>
  <si>
    <t>2022-01-18 18:12:29.871Z</t>
  </si>
  <si>
    <t>KCO000037715562J</t>
  </si>
  <si>
    <t>066949</t>
  </si>
  <si>
    <t>2022-01-23 23:15:24.012Z</t>
  </si>
  <si>
    <t>KCO000008742303A</t>
  </si>
  <si>
    <t>010756</t>
  </si>
  <si>
    <t>2022-01-13 12:12:23.441Z</t>
  </si>
  <si>
    <t>KCO000009016203N</t>
  </si>
  <si>
    <t>002179</t>
  </si>
  <si>
    <t>2022-02-09 04:06:33.703Z</t>
  </si>
  <si>
    <t>KCO000004931012E</t>
  </si>
  <si>
    <t>016022</t>
  </si>
  <si>
    <t>2022-02-03 00:48:34.115Z</t>
  </si>
  <si>
    <t>KCO000009231020P</t>
  </si>
  <si>
    <t>006796</t>
  </si>
  <si>
    <t>2022-02-13 11:30:17.191Z</t>
  </si>
  <si>
    <t>KCO000004502095O</t>
  </si>
  <si>
    <t>101501</t>
  </si>
  <si>
    <t>2022-02-02 03:57:29.970Z</t>
  </si>
  <si>
    <t>KCO000004851846Q</t>
  </si>
  <si>
    <t>redington.co.in</t>
  </si>
  <si>
    <t>Jandus Building, Plot No 33 A,2nd Floor, South Phase,TVK Industrial Estate, Chennai 600032 TN</t>
  </si>
  <si>
    <t>087458</t>
  </si>
  <si>
    <t>2022-02-04 15:03:22.297Z</t>
  </si>
  <si>
    <t>KCO000004740523N</t>
  </si>
  <si>
    <t>059683</t>
  </si>
  <si>
    <t>2022-02-03 13:45:36.061Z</t>
  </si>
  <si>
    <t>KCO000008414397F</t>
  </si>
  <si>
    <t>037627</t>
  </si>
  <si>
    <t>2022-02-14 14:30:45.372Z</t>
  </si>
  <si>
    <t>KCO000124047542H</t>
  </si>
  <si>
    <t>070898</t>
  </si>
  <si>
    <t>2022-01-26 10:24:40.406Z</t>
  </si>
  <si>
    <t>KCO000004728142I</t>
  </si>
  <si>
    <t>rocketmail.com</t>
  </si>
  <si>
    <t>132723</t>
  </si>
  <si>
    <t>2022-02-03 05:15:34.044Z</t>
  </si>
  <si>
    <t>KCO000005352354M</t>
  </si>
  <si>
    <t>052781</t>
  </si>
  <si>
    <t>2022-02-03 19:54:33.849Z</t>
  </si>
  <si>
    <t>KCO000007972687K</t>
  </si>
  <si>
    <t>020051</t>
  </si>
  <si>
    <t>2022-01-18 19:24:29.789Z</t>
  </si>
  <si>
    <t>KCO000004753043U</t>
  </si>
  <si>
    <t>129046</t>
  </si>
  <si>
    <t>2022-02-03 17:39:23.989Z</t>
  </si>
  <si>
    <t>KCO000009246926T</t>
  </si>
  <si>
    <t>302689</t>
  </si>
  <si>
    <t>2022-01-20 01:33:18.302Z</t>
  </si>
  <si>
    <t>KCO000008924301K</t>
  </si>
  <si>
    <t>070393</t>
  </si>
  <si>
    <t>2022-02-13 03:24:37.502Z</t>
  </si>
  <si>
    <t>KCO000008350691I</t>
  </si>
  <si>
    <t>064387</t>
  </si>
  <si>
    <t>RoC-Hyderabad</t>
  </si>
  <si>
    <t>2022-02-12 04:03:30.086Z</t>
  </si>
  <si>
    <t>KCO000008519734O</t>
  </si>
  <si>
    <t>sancharnet.in</t>
  </si>
  <si>
    <t>096832</t>
  </si>
  <si>
    <t>2022-02-08 23:27:20.481Z</t>
  </si>
  <si>
    <t>KCO000009202633R</t>
  </si>
  <si>
    <t>103040</t>
  </si>
  <si>
    <t>2022-02-07 00:00:46.698Z</t>
  </si>
  <si>
    <t>KCO000004347974I</t>
  </si>
  <si>
    <t>028002</t>
  </si>
  <si>
    <t>2022-02-04 07:51:24.031Z</t>
  </si>
  <si>
    <t>KCO000008351703V</t>
  </si>
  <si>
    <t>FL:O1002 FLR : 10 TH 83/2/1 TOPSIA ROAD SOUTH LP-43/13/14 KOLKATA 700046 WB IN</t>
  </si>
  <si>
    <t>109090</t>
  </si>
  <si>
    <t>2022-01-13 07:00:38.168Z</t>
  </si>
  <si>
    <t>KCO000008874981M</t>
  </si>
  <si>
    <t>038907</t>
  </si>
  <si>
    <t>2022-02-06 22:51:24.802Z</t>
  </si>
  <si>
    <t>KCO000004425391L</t>
  </si>
  <si>
    <t>ACTIVE Non-Compliant</t>
  </si>
  <si>
    <t>UNIT NO.204, VIPUL PLAZA SUNCITY,GOLF COURSE ROAD GURUGRAM 122001 HR IN</t>
  </si>
  <si>
    <t>166522</t>
  </si>
  <si>
    <t>2022-02-01 19:27:16.607Z</t>
  </si>
  <si>
    <t>KCO000005902166O</t>
  </si>
  <si>
    <t>045995</t>
  </si>
  <si>
    <t>2022-02-04 12:03:20.100Z</t>
  </si>
  <si>
    <t>KCO000004931602N</t>
  </si>
  <si>
    <t>130310</t>
  </si>
  <si>
    <t>2022-02-05 05:03:22.604Z</t>
  </si>
  <si>
    <t>KCO000004903146I</t>
  </si>
  <si>
    <t>150138</t>
  </si>
  <si>
    <t>2022-02-04 20:00:47.046Z</t>
  </si>
  <si>
    <t>KCO000008969012N</t>
  </si>
  <si>
    <t>068472</t>
  </si>
  <si>
    <t>2022-01-18 17:03:52.106Z</t>
  </si>
  <si>
    <t>KCO000009616419S</t>
  </si>
  <si>
    <t>2022-01-18 10:09:15.803Z</t>
  </si>
  <si>
    <t>KCO000004770552O</t>
  </si>
  <si>
    <t>195574</t>
  </si>
  <si>
    <t>2022-02-03 18:24:37.644Z</t>
  </si>
  <si>
    <t>KCO000003790563X</t>
  </si>
  <si>
    <t>034356</t>
  </si>
  <si>
    <t>2022-02-09 09:57:20.099Z</t>
  </si>
  <si>
    <t>KCO000008848131D</t>
  </si>
  <si>
    <t>043608</t>
  </si>
  <si>
    <t>2022-02-14 20:12:35.578Z</t>
  </si>
  <si>
    <t>KCO000009400629P</t>
  </si>
  <si>
    <t>033741</t>
  </si>
  <si>
    <t>RoC-Chandigarh</t>
  </si>
  <si>
    <t>2022-02-09 14:48:30.615Z</t>
  </si>
  <si>
    <t>KCO000004882987J</t>
  </si>
  <si>
    <t>Listed</t>
  </si>
  <si>
    <t>158288</t>
  </si>
  <si>
    <t>2022-02-04 19:24:31.883Z</t>
  </si>
  <si>
    <t>KCO000004832811F</t>
  </si>
  <si>
    <t>sigmagalvanizing.com</t>
  </si>
  <si>
    <t>048969</t>
  </si>
  <si>
    <t>2022-02-04 15:15:34.107Z</t>
  </si>
  <si>
    <t>KCO000008843382V</t>
  </si>
  <si>
    <t>043953</t>
  </si>
  <si>
    <t>2022-01-22 18:09:09.555Z</t>
  </si>
  <si>
    <t>KCO000008740768P</t>
  </si>
  <si>
    <t>231702</t>
  </si>
  <si>
    <t>2022-02-13 20:09:27.070Z</t>
  </si>
  <si>
    <t>KCO000008717668H</t>
  </si>
  <si>
    <t>#307, SREE VASAVI ARCADE,2ND FLOOR HRBR LAYOUT, 1ST BLOCK BANGALORE 560043 KA IN</t>
  </si>
  <si>
    <t>055197</t>
  </si>
  <si>
    <t>2022-02-15 15:24:32.848Z</t>
  </si>
  <si>
    <t>KCO000008936272P</t>
  </si>
  <si>
    <t>30-Sep-2018</t>
  </si>
  <si>
    <t>216142</t>
  </si>
  <si>
    <t>2022-02-11 07:51:21.362Z</t>
  </si>
  <si>
    <t>KCO000004613226G</t>
  </si>
  <si>
    <t>032801</t>
  </si>
  <si>
    <t>2022-02-02 16:56:25.763Z</t>
  </si>
  <si>
    <t>KCO000008196596Y</t>
  </si>
  <si>
    <t>130666</t>
  </si>
  <si>
    <t>2022-01-19 18:24:33.272Z</t>
  </si>
  <si>
    <t>KCO000009393319O</t>
  </si>
  <si>
    <t>222075</t>
  </si>
  <si>
    <t>2022-01-19 08:21:15.184Z</t>
  </si>
  <si>
    <t>KCO000004650862Z</t>
  </si>
  <si>
    <t>034897</t>
  </si>
  <si>
    <t>2022-02-02 22:45:31.512Z</t>
  </si>
  <si>
    <t>KCO000004734242E</t>
  </si>
  <si>
    <t>132895</t>
  </si>
  <si>
    <t>2022-02-03 12:45:35.259Z</t>
  </si>
  <si>
    <t>KCO000004865497K</t>
  </si>
  <si>
    <t>065205</t>
  </si>
  <si>
    <t>2022-02-04 16:03:22.249Z</t>
  </si>
  <si>
    <t>KCO000004537384N</t>
  </si>
  <si>
    <t>088869</t>
  </si>
  <si>
    <t>2022-02-02 11:09:25.868Z</t>
  </si>
  <si>
    <t>KCO000004751217L</t>
  </si>
  <si>
    <t>074571</t>
  </si>
  <si>
    <t>2022-02-03 12:48:33.753Z</t>
  </si>
  <si>
    <t>KCO000009842334K</t>
  </si>
  <si>
    <t>138759</t>
  </si>
  <si>
    <t>2022-02-09 17:54:32.497Z</t>
  </si>
  <si>
    <t>KCO000008901107I</t>
  </si>
  <si>
    <t>praniklogistics.com</t>
  </si>
  <si>
    <t>205412</t>
  </si>
  <si>
    <t>2022-02-12 17:39:21.903Z</t>
  </si>
  <si>
    <t>KCO000005925391Y</t>
  </si>
  <si>
    <t>084095</t>
  </si>
  <si>
    <t>2022-02-05 17:06:34.334Z</t>
  </si>
  <si>
    <t>KCO000009908372T</t>
  </si>
  <si>
    <t>010569</t>
  </si>
  <si>
    <t>RoC-Jammu</t>
  </si>
  <si>
    <t>2022-01-22 06:12:37.708Z</t>
  </si>
  <si>
    <t>KCO000008585839G</t>
  </si>
  <si>
    <t>330974</t>
  </si>
  <si>
    <t>2022-01-20 11:33:20.498Z</t>
  </si>
  <si>
    <t>KCO000008635084Y</t>
  </si>
  <si>
    <t>dtspl.in</t>
  </si>
  <si>
    <t>140459</t>
  </si>
  <si>
    <t>2022-01-13 11:42:21.767Z</t>
  </si>
  <si>
    <t>KCO000004841526K</t>
  </si>
  <si>
    <t>040872</t>
  </si>
  <si>
    <t>2022-02-03 08:54:36.358Z</t>
  </si>
  <si>
    <t>KCO000008677017K</t>
  </si>
  <si>
    <t>098848</t>
  </si>
  <si>
    <t>2022-02-11 11:15:29.542Z</t>
  </si>
  <si>
    <t>KCO000008484884N</t>
  </si>
  <si>
    <t>281265</t>
  </si>
  <si>
    <t>2022-02-11 09:36:32.436Z</t>
  </si>
  <si>
    <t>KCO000008093777G</t>
  </si>
  <si>
    <t>050209</t>
  </si>
  <si>
    <t>2022-02-14 16:57:22.275Z</t>
  </si>
  <si>
    <t>KCO000008385039W</t>
  </si>
  <si>
    <t>esquirecargo.com</t>
  </si>
  <si>
    <t>016038</t>
  </si>
  <si>
    <t>RoC-Ernakulam</t>
  </si>
  <si>
    <t>2022-02-14 02:55:43.666Z</t>
  </si>
  <si>
    <t>KCO000008807057V</t>
  </si>
  <si>
    <t>025315</t>
  </si>
  <si>
    <t>2022-02-15 16:12:32.653Z</t>
  </si>
  <si>
    <t>KCO000008021201A</t>
  </si>
  <si>
    <t>B-83, MIDC Area, Ambad, Nashik Nashik 422010 MH IN</t>
  </si>
  <si>
    <t>167813</t>
  </si>
  <si>
    <t>2022-02-12 03:30:53.555Z</t>
  </si>
  <si>
    <t>KCO000008024148T</t>
  </si>
  <si>
    <t>063684</t>
  </si>
  <si>
    <t>2022-02-15 09:39:21.414Z</t>
  </si>
  <si>
    <t>KCO000007999091V</t>
  </si>
  <si>
    <t>145749</t>
  </si>
  <si>
    <t>2022-02-11 12:15:28.474Z</t>
  </si>
  <si>
    <t>KCO000008344458W</t>
  </si>
  <si>
    <t>161723</t>
  </si>
  <si>
    <t>2022-02-15 08:27:18.363Z</t>
  </si>
  <si>
    <t>KCO000004721185G</t>
  </si>
  <si>
    <t>118637</t>
  </si>
  <si>
    <t>2022-02-03 12:33:23.875Z</t>
  </si>
  <si>
    <t>KCO000004636230P</t>
  </si>
  <si>
    <t>210033</t>
  </si>
  <si>
    <t>2022-02-02 14:27:26.600Z</t>
  </si>
  <si>
    <t>KCO000004750935G</t>
  </si>
  <si>
    <t>013558</t>
  </si>
  <si>
    <t>RoC-Coimbatore</t>
  </si>
  <si>
    <t>2022-02-03 18:12:38.023Z</t>
  </si>
  <si>
    <t>KCO000005139720F</t>
  </si>
  <si>
    <t>008493</t>
  </si>
  <si>
    <t>2022-02-06 03:06:29.667Z</t>
  </si>
  <si>
    <t>KCO000007944659V</t>
  </si>
  <si>
    <t>142439</t>
  </si>
  <si>
    <t>Subsidiary of Foreign Company</t>
  </si>
  <si>
    <t>2022-02-06 06:03:21.360Z</t>
  </si>
  <si>
    <t>KCO000018413542H</t>
  </si>
  <si>
    <t>124222</t>
  </si>
  <si>
    <t>2022-01-23 02:39:18.763Z</t>
  </si>
  <si>
    <t>KCO000008344557S</t>
  </si>
  <si>
    <t>107450</t>
  </si>
  <si>
    <t>2022-02-12 07:23:12.494Z</t>
  </si>
  <si>
    <t>KCO000009759329P</t>
  </si>
  <si>
    <t>053381</t>
  </si>
  <si>
    <t>2022-02-10 01:39:17.735Z</t>
  </si>
  <si>
    <t>KCO000008136203P</t>
  </si>
  <si>
    <t>041781</t>
  </si>
  <si>
    <t>2022-02-14 18:33:19.255Z</t>
  </si>
  <si>
    <t>KCO000008284033K</t>
  </si>
  <si>
    <t>283161</t>
  </si>
  <si>
    <t>2022-02-08 03:00:44.814Z</t>
  </si>
  <si>
    <t>KCO000004129810Y</t>
  </si>
  <si>
    <t>016664</t>
  </si>
  <si>
    <t>2022-02-11 01:27:17.930Z</t>
  </si>
  <si>
    <t>KCO000007945905J</t>
  </si>
  <si>
    <t>amartara.net</t>
  </si>
  <si>
    <t>012950</t>
  </si>
  <si>
    <t>2022-02-06 17:48:35.615Z</t>
  </si>
  <si>
    <t>KCO000124110928H</t>
  </si>
  <si>
    <t>088389</t>
  </si>
  <si>
    <t>2022-01-26 17:45:32.561Z</t>
  </si>
  <si>
    <t>KCO000004771585N</t>
  </si>
  <si>
    <t>166707</t>
  </si>
  <si>
    <t>2022-02-03 18:15:35.534Z</t>
  </si>
  <si>
    <t>KCO000008204857O</t>
  </si>
  <si>
    <t>024164</t>
  </si>
  <si>
    <t>2022-01-21 16:24:11.041Z</t>
  </si>
  <si>
    <t>KCO000008691524J</t>
  </si>
  <si>
    <t>149809</t>
  </si>
  <si>
    <t>2022-01-22 04:16:31.462Z</t>
  </si>
  <si>
    <t>KCO000004712356G</t>
  </si>
  <si>
    <t>165006</t>
  </si>
  <si>
    <t>2022-02-03 07:30:43.586Z</t>
  </si>
  <si>
    <t>KCO000009260706O</t>
  </si>
  <si>
    <t>057843</t>
  </si>
  <si>
    <t>2022-01-18 12:21:15.576Z</t>
  </si>
  <si>
    <t>KCO000004934961O</t>
  </si>
  <si>
    <t>insulrefgroup.com</t>
  </si>
  <si>
    <t>250625</t>
  </si>
  <si>
    <t>2022-02-05 10:21:25.206Z</t>
  </si>
  <si>
    <t>KCO000008597058R</t>
  </si>
  <si>
    <t>299748</t>
  </si>
  <si>
    <t>2022-01-26 12:42:43.276Z</t>
  </si>
  <si>
    <t>KCO000004965687T</t>
  </si>
  <si>
    <t>218669</t>
  </si>
  <si>
    <t>2022-02-05 14:03:19.287Z</t>
  </si>
  <si>
    <t>KCO000007921786W</t>
  </si>
  <si>
    <t>061045</t>
  </si>
  <si>
    <t>2022-02-07 19:27:19.845Z</t>
  </si>
  <si>
    <t>KCO000009261953V</t>
  </si>
  <si>
    <t>2022-01-18 02:15:20.051Z</t>
  </si>
  <si>
    <t>KCO000008339578V</t>
  </si>
  <si>
    <t>044063</t>
  </si>
  <si>
    <t>2022-02-10 21:15:34.347Z</t>
  </si>
  <si>
    <t>KCO000008310637L</t>
  </si>
  <si>
    <t>144259</t>
  </si>
  <si>
    <t>2022-02-10 01:00:36.660Z</t>
  </si>
  <si>
    <t>KCO000008566388S</t>
  </si>
  <si>
    <t>236621</t>
  </si>
  <si>
    <t>2022-02-11 16:36:34.112Z</t>
  </si>
  <si>
    <t>KCO000008545820R</t>
  </si>
  <si>
    <t>vsnl.net.in</t>
  </si>
  <si>
    <t>NOT AVAILABLE FOR EFILING</t>
  </si>
  <si>
    <t>031524</t>
  </si>
  <si>
    <t>2022-01-19 15:30:41.883Z</t>
  </si>
  <si>
    <t>KCO000009491110S</t>
  </si>
  <si>
    <t>2022-01-19 08:09:13.478Z</t>
  </si>
  <si>
    <t>KCO000009083968V</t>
  </si>
  <si>
    <t>jainamfab.com</t>
  </si>
  <si>
    <t>029576</t>
  </si>
  <si>
    <t>2022-01-18 18:45:22.911Z</t>
  </si>
  <si>
    <t>KCO000008972782Y</t>
  </si>
  <si>
    <t>102108</t>
  </si>
  <si>
    <t>2022-01-20 17:24:30.479Z</t>
  </si>
  <si>
    <t>KCO000008262828S</t>
  </si>
  <si>
    <t>111046</t>
  </si>
  <si>
    <t>2022-01-13 14:06:19.535Z</t>
  </si>
  <si>
    <t>KCO000008794751G</t>
  </si>
  <si>
    <t>ritcologistics.com</t>
  </si>
  <si>
    <t>336, Udyog Vihar Phase-2 Gurgaon 122002 HR IN</t>
  </si>
  <si>
    <t>112167</t>
  </si>
  <si>
    <t>2022-01-23 08:51:20.429Z</t>
  </si>
  <si>
    <t>KCO000036764902S</t>
  </si>
  <si>
    <t>techniportsystem.com</t>
  </si>
  <si>
    <t>328459</t>
  </si>
  <si>
    <t>2022-01-23 16:06:40.951Z</t>
  </si>
  <si>
    <t>KCO000009062080D</t>
  </si>
  <si>
    <t>2022-01-19 06:45:23.890Z</t>
  </si>
  <si>
    <t>KCO000007899160K</t>
  </si>
  <si>
    <t>nexdigm.com</t>
  </si>
  <si>
    <t>060481</t>
  </si>
  <si>
    <t>2022-02-07 21:09:15.800Z</t>
  </si>
  <si>
    <t>KCO000009397241I</t>
  </si>
  <si>
    <t>138981</t>
  </si>
  <si>
    <t>2022-02-07 15:15:34.990Z</t>
  </si>
  <si>
    <t>KCO000008805411G</t>
  </si>
  <si>
    <t>235287</t>
  </si>
  <si>
    <t>2022-01-12 14:36:27.774Z</t>
  </si>
  <si>
    <t>KCO000009489493L</t>
  </si>
  <si>
    <t>secur.co.in</t>
  </si>
  <si>
    <t>133050</t>
  </si>
  <si>
    <t>2022-01-22 14:22:42.726Z</t>
  </si>
  <si>
    <t>KCO000009235998M</t>
  </si>
  <si>
    <t>330765</t>
  </si>
  <si>
    <t>2022-01-20 11:57:21.620Z</t>
  </si>
  <si>
    <t>KCO000008404529O</t>
  </si>
  <si>
    <t>164710</t>
  </si>
  <si>
    <t>2022-02-13 12:21:45.987Z</t>
  </si>
  <si>
    <t>KCO000004946223J</t>
  </si>
  <si>
    <t>111040</t>
  </si>
  <si>
    <t>2022-02-05 12:24:37.324Z</t>
  </si>
  <si>
    <t>KCO000009662397L</t>
  </si>
  <si>
    <t>017433</t>
  </si>
  <si>
    <t>2022-02-10 09:21:22.078Z</t>
  </si>
  <si>
    <t>KCO000009152049N</t>
  </si>
  <si>
    <t>Adventz Infinity @ 5,11th Floor, Room No. 1110, BN Block, Sector V, Salt Lake Electronics Complex Kolkata 700091 WB IN</t>
  </si>
  <si>
    <t>097851</t>
  </si>
  <si>
    <t>2022-02-09 22:36:33.699Z</t>
  </si>
  <si>
    <t>KCO000004998494R</t>
  </si>
  <si>
    <t>bakshiassociates.co.in</t>
  </si>
  <si>
    <t>075555</t>
  </si>
  <si>
    <t>2022-02-05 23:24:36.384Z</t>
  </si>
  <si>
    <t>KCO000008086463Q</t>
  </si>
  <si>
    <t>285086</t>
  </si>
  <si>
    <t>2022-02-11 06:06:29.997Z</t>
  </si>
  <si>
    <t>KCO000008011323F</t>
  </si>
  <si>
    <t>indexlogistics.com</t>
  </si>
  <si>
    <t>152924</t>
  </si>
  <si>
    <t>2022-02-09 19:39:28.873Z</t>
  </si>
  <si>
    <t>KCO000004487391P</t>
  </si>
  <si>
    <t>173809</t>
  </si>
  <si>
    <t>2022-02-02 00:48:36.446Z</t>
  </si>
  <si>
    <t>KCO000008593769G</t>
  </si>
  <si>
    <t>019429</t>
  </si>
  <si>
    <t>2022-02-11 22:27:24.748Z</t>
  </si>
  <si>
    <t>KCO000008223782W</t>
  </si>
  <si>
    <t>016350</t>
  </si>
  <si>
    <t>2022-02-08 18:15:34.615Z</t>
  </si>
  <si>
    <t>KCO000008901308P</t>
  </si>
  <si>
    <t>krutesh.ca</t>
  </si>
  <si>
    <t>007503</t>
  </si>
  <si>
    <t>2022-02-15 13:36:34.122Z</t>
  </si>
  <si>
    <t>KCO000008378378L</t>
  </si>
  <si>
    <t>049198</t>
  </si>
  <si>
    <t>2022-02-12 14:57:24.316Z</t>
  </si>
  <si>
    <t>KCO000008077114L</t>
  </si>
  <si>
    <t>sisindia.com</t>
  </si>
  <si>
    <t>042734</t>
  </si>
  <si>
    <t>2022-02-07 21:27:19.678Z</t>
  </si>
  <si>
    <t>KCO000008544003N</t>
  </si>
  <si>
    <t>056771</t>
  </si>
  <si>
    <t>2022-02-14 01:42:33.175Z</t>
  </si>
  <si>
    <t>KCO000009039879H</t>
  </si>
  <si>
    <t>291780</t>
  </si>
  <si>
    <t>2022-01-17 15:51:16.837Z</t>
  </si>
  <si>
    <t>KCO000008529481I</t>
  </si>
  <si>
    <t>054903</t>
  </si>
  <si>
    <t>2022-02-14 00:02:57.707Z</t>
  </si>
  <si>
    <t>KCO000008810574Y</t>
  </si>
  <si>
    <t>200857</t>
  </si>
  <si>
    <t>2022-02-10 08:36:31.106Z</t>
  </si>
  <si>
    <t>KCO000004558695O</t>
  </si>
  <si>
    <t>010547</t>
  </si>
  <si>
    <t>2022-02-02 11:51:28.600Z</t>
  </si>
  <si>
    <t>KCO000009024182S</t>
  </si>
  <si>
    <t>005131</t>
  </si>
  <si>
    <t>2022-02-14 21:21:23.997Z</t>
  </si>
  <si>
    <t>KCO000008064202O</t>
  </si>
  <si>
    <t>143564</t>
  </si>
  <si>
    <t>2022-02-13 14:39:36.134Z</t>
  </si>
  <si>
    <t>KCO000008714446T</t>
  </si>
  <si>
    <t>013516</t>
  </si>
  <si>
    <t>2022-01-22 02:30:06.240Z</t>
  </si>
  <si>
    <t>KCO000008304477I</t>
  </si>
  <si>
    <t>18-Sep-2021</t>
  </si>
  <si>
    <t>015426</t>
  </si>
  <si>
    <t>2022-02-08 01:48:32.460Z</t>
  </si>
  <si>
    <t>KCO000009392347O</t>
  </si>
  <si>
    <t>packingpeople.com</t>
  </si>
  <si>
    <t>024229</t>
  </si>
  <si>
    <t>2022-02-09 00:57:21.998Z</t>
  </si>
  <si>
    <t>KCO000004925007K</t>
  </si>
  <si>
    <t>013517</t>
  </si>
  <si>
    <t>2022-02-05 02:21:22.946Z</t>
  </si>
  <si>
    <t>KCO000009526838W</t>
  </si>
  <si>
    <t>125991</t>
  </si>
  <si>
    <t>2022-01-17 07:15:21.123Z</t>
  </si>
  <si>
    <t>KCO000004822377G</t>
  </si>
  <si>
    <t>052419</t>
  </si>
  <si>
    <t>2022-02-04 04:06:31.299Z</t>
  </si>
  <si>
    <t>KCO000004876293R</t>
  </si>
  <si>
    <t>049103</t>
  </si>
  <si>
    <t>2022-02-04 14:42:35.309Z</t>
  </si>
  <si>
    <t>KCO000052332707E</t>
  </si>
  <si>
    <t>133066</t>
  </si>
  <si>
    <t>2022-01-25 05:51:19.579Z</t>
  </si>
  <si>
    <t>KCO000007957740Z</t>
  </si>
  <si>
    <t>020049</t>
  </si>
  <si>
    <t>2022-02-06 21:12:34.244Z</t>
  </si>
  <si>
    <t>KCO000007982624N</t>
  </si>
  <si>
    <t>019515</t>
  </si>
  <si>
    <t>RoC-Cuttack</t>
  </si>
  <si>
    <t>2022-02-09 18:33:21.534Z</t>
  </si>
  <si>
    <t>KCO000008050614I</t>
  </si>
  <si>
    <t>093328</t>
  </si>
  <si>
    <t>2022-02-06 22:15:34.293Z</t>
  </si>
  <si>
    <t>KCO000009060642P</t>
  </si>
  <si>
    <t>201020</t>
  </si>
  <si>
    <t>2022-02-13 01:00:52.452Z</t>
  </si>
  <si>
    <t>KCO000005922952I</t>
  </si>
  <si>
    <t>236841</t>
  </si>
  <si>
    <t>2022-02-05 06:51:23.057Z</t>
  </si>
  <si>
    <t>KCO000010323401W</t>
  </si>
  <si>
    <t>urbanea.in</t>
  </si>
  <si>
    <t>319056</t>
  </si>
  <si>
    <t>2022-01-22 05:39:20.440Z</t>
  </si>
  <si>
    <t>KCO000008576933I</t>
  </si>
  <si>
    <t>160580</t>
  </si>
  <si>
    <t>2022-02-11 15:30:44.656Z</t>
  </si>
  <si>
    <t>KCO000009677540Y</t>
  </si>
  <si>
    <t>058562</t>
  </si>
  <si>
    <t>2022-02-09 12:09:18.320Z</t>
  </si>
  <si>
    <t>KCO000008012916W</t>
  </si>
  <si>
    <t>099628</t>
  </si>
  <si>
    <t>2022-01-17 15:03:13.625Z</t>
  </si>
  <si>
    <t>KCO000004482843C</t>
  </si>
  <si>
    <t>165927</t>
  </si>
  <si>
    <t>2022-02-01 20:54:35.859Z</t>
  </si>
  <si>
    <t>KCO000004620688F</t>
  </si>
  <si>
    <t>cahsc.co.in</t>
  </si>
  <si>
    <t>204971</t>
  </si>
  <si>
    <t>2022-02-02 12:09:26.141Z</t>
  </si>
  <si>
    <t>KCO000008781975Q</t>
  </si>
  <si>
    <t>041417</t>
  </si>
  <si>
    <t>2022-01-19 16:11:14.351Z</t>
  </si>
  <si>
    <t>KCO000005136252N</t>
  </si>
  <si>
    <t>148169</t>
  </si>
  <si>
    <t>2022-02-06 04:12:36.507Z</t>
  </si>
  <si>
    <t>KCO000004334279W</t>
  </si>
  <si>
    <t>001519</t>
  </si>
  <si>
    <t>2022-01-27 08:42:34.950Z</t>
  </si>
  <si>
    <t>KCO000009550145S</t>
  </si>
  <si>
    <t>217667</t>
  </si>
  <si>
    <t>2022-01-19 01:09:18.391Z</t>
  </si>
  <si>
    <t>KCO000004168356M</t>
  </si>
  <si>
    <t>3rd and 4th Floor, Batra Centre, No. 28 Sardar Patel Road, Post Box - 2630, Guindy, Chennai 600032 TN IN</t>
  </si>
  <si>
    <t>291636</t>
  </si>
  <si>
    <t>2022-01-23 09:09:17.483Z</t>
  </si>
  <si>
    <t>KCO000004440710P</t>
  </si>
  <si>
    <t>2022-02-01 14:15:25.412Z</t>
  </si>
  <si>
    <t>KCO000004742755O</t>
  </si>
  <si>
    <t>027727</t>
  </si>
  <si>
    <t>2022-02-03 16:51:26.226Z</t>
  </si>
  <si>
    <t>KCO000008180963E</t>
  </si>
  <si>
    <t>025235</t>
  </si>
  <si>
    <t>2022-02-12 17:24:38.447Z</t>
  </si>
  <si>
    <t>KCO000009058355E</t>
  </si>
  <si>
    <t>ivoclarvivadent.com</t>
  </si>
  <si>
    <t>087820</t>
  </si>
  <si>
    <t>2022-01-25 14:09:19.882Z</t>
  </si>
  <si>
    <t>KCO000009452121H</t>
  </si>
  <si>
    <t>119328</t>
  </si>
  <si>
    <t>2022-02-12 15:30:46.427Z</t>
  </si>
  <si>
    <t>KCO000004799194U</t>
  </si>
  <si>
    <t>013253</t>
  </si>
  <si>
    <t>2022-02-04 00:39:17.418Z</t>
  </si>
  <si>
    <t>KCO000004895927Y</t>
  </si>
  <si>
    <t>07-Jun-2021</t>
  </si>
  <si>
    <t>231249</t>
  </si>
  <si>
    <t>2022-02-04 20:27:20.565Z</t>
  </si>
  <si>
    <t>KCO000051212454N</t>
  </si>
  <si>
    <t>131209</t>
  </si>
  <si>
    <t>2022-01-24 09:45:24.906Z</t>
  </si>
  <si>
    <t>KCO000008353782U</t>
  </si>
  <si>
    <t>032636</t>
  </si>
  <si>
    <t>2022-01-19 01:12:35.464Z</t>
  </si>
  <si>
    <t>KCO000008465364K</t>
  </si>
  <si>
    <t>142728</t>
  </si>
  <si>
    <t>2022-01-26 06:36:28.688Z</t>
  </si>
  <si>
    <t>KCO000008505814H</t>
  </si>
  <si>
    <t>179706</t>
  </si>
  <si>
    <t>2022-02-11 12:45:30.379Z</t>
  </si>
  <si>
    <t>KCO000005763743R</t>
  </si>
  <si>
    <t>220084</t>
  </si>
  <si>
    <t>2022-02-03 17:57:22.520Z</t>
  </si>
  <si>
    <t>KCO000009356522O</t>
  </si>
  <si>
    <t>PE-40, Bol GIDC, Nr. Rasulpura Village Sanand II, Sanand, Ahmedabad Ahmedabad 382170 GJ IN</t>
  </si>
  <si>
    <t>184067</t>
  </si>
  <si>
    <t>2022-02-08 20:00:38.681Z</t>
  </si>
  <si>
    <t>KCO000004962361W</t>
  </si>
  <si>
    <t>sysconinfoway.com</t>
  </si>
  <si>
    <t>154396</t>
  </si>
  <si>
    <t>2022-02-05 15:51:25.351Z</t>
  </si>
  <si>
    <t>KCO000008427028K</t>
  </si>
  <si>
    <t>050919</t>
  </si>
  <si>
    <t>2022-01-24 09:09:22.550Z</t>
  </si>
  <si>
    <t>KCO000008647033A</t>
  </si>
  <si>
    <t>006476</t>
  </si>
  <si>
    <t>2022-01-27 14:36:40.742Z</t>
  </si>
  <si>
    <t>KCO000008286598U</t>
  </si>
  <si>
    <t>051650</t>
  </si>
  <si>
    <t>2022-01-19 01:33:15.937Z</t>
  </si>
  <si>
    <t>KCO000004772998H</t>
  </si>
  <si>
    <t>069867</t>
  </si>
  <si>
    <t>2022-02-03 21:00:45.349Z</t>
  </si>
  <si>
    <t>KCO000008600167M</t>
  </si>
  <si>
    <t>241806</t>
  </si>
  <si>
    <t>2022-02-13 12:58:55.173Z</t>
  </si>
  <si>
    <t>KCO000004442506R</t>
  </si>
  <si>
    <t>174236</t>
  </si>
  <si>
    <t>2022-02-01 15:24:38.442Z</t>
  </si>
  <si>
    <t>KCO000008219086L</t>
  </si>
  <si>
    <t>146825</t>
  </si>
  <si>
    <t>2022-02-11 13:21:22.827Z</t>
  </si>
  <si>
    <t>KCO000008149080T</t>
  </si>
  <si>
    <t>3rd &amp; 4th Floor,The Watermark, Plot No.11, Whitefields, Kondapur, Hitech City, Hyderabad 500084 TG IN</t>
  </si>
  <si>
    <t>039223</t>
  </si>
  <si>
    <t>2022-01-19 19:33:16.788Z</t>
  </si>
  <si>
    <t>KCO000000040090O</t>
  </si>
  <si>
    <t>000972</t>
  </si>
  <si>
    <t>2022-02-08 18:09:19.825Z</t>
  </si>
  <si>
    <t>KCO000004818454E</t>
  </si>
  <si>
    <t>158000</t>
  </si>
  <si>
    <t>2022-02-04 01:15:34.288Z</t>
  </si>
  <si>
    <t>KCO000005611216K</t>
  </si>
  <si>
    <t>17-B Shankargarh Balgarh Dewas 455001 MP IN</t>
  </si>
  <si>
    <t>003175</t>
  </si>
  <si>
    <t>2022-02-04 07:21:23.563Z</t>
  </si>
  <si>
    <t>KCO000004926108Y</t>
  </si>
  <si>
    <t>186977</t>
  </si>
  <si>
    <t>2022-02-05 06:27:21.947Z</t>
  </si>
  <si>
    <t>KCO000004422818Y</t>
  </si>
  <si>
    <t>186469</t>
  </si>
  <si>
    <t>2022-02-01 13:27:20.631Z</t>
  </si>
  <si>
    <t>KCO000007903622I</t>
  </si>
  <si>
    <t>034412</t>
  </si>
  <si>
    <t>2022-02-06 15:09:21.323Z</t>
  </si>
  <si>
    <t>KCO000008754081O</t>
  </si>
  <si>
    <t>086135</t>
  </si>
  <si>
    <t>2022-02-13 23:39:26.548Z</t>
  </si>
  <si>
    <t>KCO000008132883H</t>
  </si>
  <si>
    <t>30/8, Industrial Area NIT Faridabad Faridabad 121001 HR IN</t>
  </si>
  <si>
    <t>014345</t>
  </si>
  <si>
    <t>2022-02-07 20:45:34.150Z</t>
  </si>
  <si>
    <t>KCO000009160055K</t>
  </si>
  <si>
    <t>037777</t>
  </si>
  <si>
    <t>2022-02-11 00:06:30.857Z</t>
  </si>
  <si>
    <t>KCO000004720466M</t>
  </si>
  <si>
    <t>haldiafivestar.com</t>
  </si>
  <si>
    <t>094559</t>
  </si>
  <si>
    <t>2022-02-03 05:57:23.197Z</t>
  </si>
  <si>
    <t>KCO000008257712G</t>
  </si>
  <si>
    <t>006726</t>
  </si>
  <si>
    <t>2022-01-19 16:24:33.698Z</t>
  </si>
  <si>
    <t>KCO000008156969K</t>
  </si>
  <si>
    <t>167960</t>
  </si>
  <si>
    <t>2022-02-10 21:33:19.548Z</t>
  </si>
  <si>
    <t>KCO000003993228U</t>
  </si>
  <si>
    <t>011556</t>
  </si>
  <si>
    <t>2022-01-18 19:57:19.244Z</t>
  </si>
  <si>
    <t>KCO000004788298J</t>
  </si>
  <si>
    <t>092999</t>
  </si>
  <si>
    <t>2022-02-03 22:18:35.589Z</t>
  </si>
  <si>
    <t>KCO000008856130S</t>
  </si>
  <si>
    <t>SHOP-310, SANKALP SQUARE-2, NR. DELUX APPARTMENT, NR. KALGI CHAR RASTA, JALARA TEMPLE, PALDI AHMEDABAD 380007 GJ IN</t>
  </si>
  <si>
    <t>038236</t>
  </si>
  <si>
    <t>2022-02-09 20:39:18.488Z</t>
  </si>
  <si>
    <t>KCO000008947194O</t>
  </si>
  <si>
    <t>058131</t>
  </si>
  <si>
    <t>2022-02-11 05:03:19.028Z</t>
  </si>
  <si>
    <t>KCO000008335155Y</t>
  </si>
  <si>
    <t>227633</t>
  </si>
  <si>
    <t>2022-02-12 06:53:39.968Z</t>
  </si>
  <si>
    <t>KCO000009930487R</t>
  </si>
  <si>
    <t>266849</t>
  </si>
  <si>
    <t>2022-02-10 09:24:33.331Z</t>
  </si>
  <si>
    <t>KCO000003812418W</t>
  </si>
  <si>
    <t>093945</t>
  </si>
  <si>
    <t>2022-02-13 18:03:23.578Z</t>
  </si>
  <si>
    <t>KCO000008132802F</t>
  </si>
  <si>
    <t>029467</t>
  </si>
  <si>
    <t>2022-02-14 21:36:31.729Z</t>
  </si>
  <si>
    <t>KCO000008663189T</t>
  </si>
  <si>
    <t>105886</t>
  </si>
  <si>
    <t>2022-02-12 10:54:38.274Z</t>
  </si>
  <si>
    <t>KCO000008298721P</t>
  </si>
  <si>
    <t>049444</t>
  </si>
  <si>
    <t>2022-02-07 10:09:18.728Z</t>
  </si>
  <si>
    <t>KCO000008218159C</t>
  </si>
  <si>
    <t>003683</t>
  </si>
  <si>
    <t>RoC-Vijayawada</t>
  </si>
  <si>
    <t>2022-01-18 23:27:15.466Z</t>
  </si>
  <si>
    <t>KCO000004959331J</t>
  </si>
  <si>
    <t>015001</t>
  </si>
  <si>
    <t>2022-02-05 08:24:36.202Z</t>
  </si>
  <si>
    <t>KCO000123942264R</t>
  </si>
  <si>
    <t>Third Floor, The Baroda Central Cooperative Bank Station Road, Sayajigunj Vadodara 390005 GJ IN</t>
  </si>
  <si>
    <t>349649</t>
  </si>
  <si>
    <t>2022-01-26 09:57:25.042Z</t>
  </si>
  <si>
    <t>KCO000008092388U</t>
  </si>
  <si>
    <t>092972</t>
  </si>
  <si>
    <t>2022-01-27 16:51:29.521Z</t>
  </si>
  <si>
    <t>KCO000004941320G</t>
  </si>
  <si>
    <t>110333</t>
  </si>
  <si>
    <t>2022-02-05 14:21:22.193Z</t>
  </si>
  <si>
    <t>KCO000008515739T</t>
  </si>
  <si>
    <t>019716</t>
  </si>
  <si>
    <t>2022-02-11 10:06:30.604Z</t>
  </si>
  <si>
    <t>KCO000009271670G</t>
  </si>
  <si>
    <t>155433</t>
  </si>
  <si>
    <t>2022-01-27 14:42:38.116Z</t>
  </si>
  <si>
    <t>KCO000009535205I</t>
  </si>
  <si>
    <t>2022-01-20 15:30:45.917Z</t>
  </si>
  <si>
    <t>KCO000004440695S</t>
  </si>
  <si>
    <t>239402</t>
  </si>
  <si>
    <t>2022-02-01 18:54:36.935Z</t>
  </si>
  <si>
    <t>KCO000008473463L</t>
  </si>
  <si>
    <t>qarma-tek.com</t>
  </si>
  <si>
    <t>064951</t>
  </si>
  <si>
    <t>2022-02-10 11:33:24.432Z</t>
  </si>
  <si>
    <t>KCO000009195900E</t>
  </si>
  <si>
    <t>2022-01-17 21:03:12.080Z</t>
  </si>
  <si>
    <t>KCO000005880209W</t>
  </si>
  <si>
    <t>076310</t>
  </si>
  <si>
    <t>2022-02-04 18:24:34.099Z</t>
  </si>
  <si>
    <t>KCO000008995478Y</t>
  </si>
  <si>
    <t>077890</t>
  </si>
  <si>
    <t>2022-01-22 06:48:30.304Z</t>
  </si>
  <si>
    <t>KCO000008749625I</t>
  </si>
  <si>
    <t>140118</t>
  </si>
  <si>
    <t>2022-02-11 07:06:31.775Z</t>
  </si>
  <si>
    <t>KCO000004902838I</t>
  </si>
  <si>
    <t>136830</t>
  </si>
  <si>
    <t>2022-02-04 20:27:20.135Z</t>
  </si>
  <si>
    <t>KCO000004596360M</t>
  </si>
  <si>
    <t>020720</t>
  </si>
  <si>
    <t>2022-02-02 15:21:29.563Z</t>
  </si>
  <si>
    <t>KCO000008207990K</t>
  </si>
  <si>
    <t>215801</t>
  </si>
  <si>
    <t>2022-02-11 03:36:32.616Z</t>
  </si>
  <si>
    <t>KCO000009299607J</t>
  </si>
  <si>
    <t>004142</t>
  </si>
  <si>
    <t>RoC-Shillong</t>
  </si>
  <si>
    <t>2022-02-10 15:36:30.662Z</t>
  </si>
  <si>
    <t>KCO000008339596I</t>
  </si>
  <si>
    <t>045600</t>
  </si>
  <si>
    <t>2022-01-13 16:33:13.883Z</t>
  </si>
  <si>
    <t>KCO000008301885I</t>
  </si>
  <si>
    <t>005056</t>
  </si>
  <si>
    <t>2022-01-18 21:03:14.420Z</t>
  </si>
  <si>
    <t>KCO000004624616B</t>
  </si>
  <si>
    <t>045206</t>
  </si>
  <si>
    <t>2022-02-02 21:27:21.439Z</t>
  </si>
  <si>
    <t>KCO000004685716P</t>
  </si>
  <si>
    <t>075297</t>
  </si>
  <si>
    <t>2022-02-03 00:57:26.038Z</t>
  </si>
  <si>
    <t>KCO000007986708K</t>
  </si>
  <si>
    <t>259432</t>
  </si>
  <si>
    <t>2022-02-09 04:03:21.795Z</t>
  </si>
  <si>
    <t>KCO000004413214G</t>
  </si>
  <si>
    <t>028852</t>
  </si>
  <si>
    <t>2022-02-01 12:57:21.186Z</t>
  </si>
  <si>
    <t>KCO000009298361T</t>
  </si>
  <si>
    <t>098853</t>
  </si>
  <si>
    <t>2022-01-19 15:39:16.034Z</t>
  </si>
  <si>
    <t>KCO000004781370E</t>
  </si>
  <si>
    <t>250365</t>
  </si>
  <si>
    <t>2022-02-03 19:30:41.839Z</t>
  </si>
  <si>
    <t>KCO000004523269L</t>
  </si>
  <si>
    <t>040171</t>
  </si>
  <si>
    <t>2022-02-02 06:15:44.331Z</t>
  </si>
  <si>
    <t>KCO000007242357M</t>
  </si>
  <si>
    <t>189948</t>
  </si>
  <si>
    <t>2022-02-06 14:21:22.834Z</t>
  </si>
  <si>
    <t>KCO000007982243T</t>
  </si>
  <si>
    <t>2022-01-18 08:18:27.227Z</t>
  </si>
  <si>
    <t>KCO000009402231Z</t>
  </si>
  <si>
    <t>328872</t>
  </si>
  <si>
    <t>2022-01-20 08:06:31.241Z</t>
  </si>
  <si>
    <t>KCO000004874457U</t>
  </si>
  <si>
    <t>051955</t>
  </si>
  <si>
    <t>2022-02-04 19:03:21.171Z</t>
  </si>
  <si>
    <t>KCO000005008323E</t>
  </si>
  <si>
    <t>144357</t>
  </si>
  <si>
    <t>2022-02-06 07:18:32.228Z</t>
  </si>
  <si>
    <t>KCO000008025818E</t>
  </si>
  <si>
    <t>19/3, Tilak Bazar Hisar 125001 HR</t>
  </si>
  <si>
    <t>068818</t>
  </si>
  <si>
    <t>2022-01-19 14:57:18.637Z</t>
  </si>
  <si>
    <t>KCO000008206797L</t>
  </si>
  <si>
    <t>004742</t>
  </si>
  <si>
    <t>2022-01-18 20:15:23.797Z</t>
  </si>
  <si>
    <t>KCO000008296019O</t>
  </si>
  <si>
    <t>102624</t>
  </si>
  <si>
    <t>2022-02-14 07:45:39.706Z</t>
  </si>
  <si>
    <t>KCO000008013286U</t>
  </si>
  <si>
    <t>031380</t>
  </si>
  <si>
    <t>2022-01-19 15:06:32.573Z</t>
  </si>
  <si>
    <t>KCO000008441125X</t>
  </si>
  <si>
    <t>TCI House, 69 Institutional Area Sector-32 Gurgaon 122001 HR IN</t>
  </si>
  <si>
    <t>061781</t>
  </si>
  <si>
    <t>2022-01-22 15:37:35.346Z</t>
  </si>
  <si>
    <t>KCO000008342429A</t>
  </si>
  <si>
    <t>191884</t>
  </si>
  <si>
    <t>2022-02-10 11:54:31.324Z</t>
  </si>
  <si>
    <t>KCO000007541631K</t>
  </si>
  <si>
    <t>003480</t>
  </si>
  <si>
    <t>2022-02-07 04:54:32.339Z</t>
  </si>
  <si>
    <t>KCO000008161756H</t>
  </si>
  <si>
    <t>051007</t>
  </si>
  <si>
    <t>2022-01-23 21:37:53.028Z</t>
  </si>
  <si>
    <t>KCO000008825311L</t>
  </si>
  <si>
    <t>239021</t>
  </si>
  <si>
    <t>2022-02-09 23:15:29.016Z</t>
  </si>
  <si>
    <t>KCO000008723063Y</t>
  </si>
  <si>
    <t>040601</t>
  </si>
  <si>
    <t>2022-02-13 14:57:34.393Z</t>
  </si>
  <si>
    <t>KCO000008497259R</t>
  </si>
  <si>
    <t>227093</t>
  </si>
  <si>
    <t>2022-01-21 05:21:17.137Z</t>
  </si>
  <si>
    <t>KCO000009418133O</t>
  </si>
  <si>
    <t>037369</t>
  </si>
  <si>
    <t>2022-02-09 19:12:38.349Z</t>
  </si>
  <si>
    <t>KCO000009305879L</t>
  </si>
  <si>
    <t>cosmocarrying.in</t>
  </si>
  <si>
    <t>016906</t>
  </si>
  <si>
    <t>2022-02-13 22:45:40.486Z</t>
  </si>
  <si>
    <t>KCO000008685622X</t>
  </si>
  <si>
    <t>salaspharma.co.in</t>
  </si>
  <si>
    <t>014997</t>
  </si>
  <si>
    <t>RoC-Patna</t>
  </si>
  <si>
    <t>2022-02-11 14:33:21.884Z</t>
  </si>
  <si>
    <t>KCO000008419807Z</t>
  </si>
  <si>
    <t>012400</t>
  </si>
  <si>
    <t>2022-01-13 03:42:23.635Z</t>
  </si>
  <si>
    <t>KCO000008106795P</t>
  </si>
  <si>
    <t>130052</t>
  </si>
  <si>
    <t>2022-02-07 12:42:30.917Z</t>
  </si>
  <si>
    <t>KCO000008980909J</t>
  </si>
  <si>
    <t>085345</t>
  </si>
  <si>
    <t>2022-01-12 23:36:25.061Z</t>
  </si>
  <si>
    <t>KCO000007959838K</t>
  </si>
  <si>
    <t>116413</t>
  </si>
  <si>
    <t>2022-02-06 14:48:34.817Z</t>
  </si>
  <si>
    <t>KCO000008062189L</t>
  </si>
  <si>
    <t>198011</t>
  </si>
  <si>
    <t>2022-02-08 23:00:45.702Z</t>
  </si>
  <si>
    <t>KCO000004859936V</t>
  </si>
  <si>
    <t>066699</t>
  </si>
  <si>
    <t>2022-02-04 10:33:20.147Z</t>
  </si>
  <si>
    <t>KCO000008483681P</t>
  </si>
  <si>
    <t>087589</t>
  </si>
  <si>
    <t>2022-02-09 05:21:23.251Z</t>
  </si>
  <si>
    <t>gstin</t>
  </si>
  <si>
    <t>legalName</t>
  </si>
  <si>
    <t>pan</t>
  </si>
  <si>
    <t>tin</t>
  </si>
  <si>
    <t>dateOfRegistration</t>
  </si>
  <si>
    <t>aadhaarAuthenticated</t>
  </si>
  <si>
    <t>cancellationFlag</t>
  </si>
  <si>
    <t>compdetl</t>
  </si>
  <si>
    <t>complianceRating</t>
  </si>
  <si>
    <t>contacted</t>
  </si>
  <si>
    <t>dateOfAadharAuthentication</t>
  </si>
  <si>
    <t>dateOfEkyc</t>
  </si>
  <si>
    <t>dateOfRegistrationCancellation</t>
  </si>
  <si>
    <t>dealerType</t>
  </si>
  <si>
    <t>ekycVerified</t>
  </si>
  <si>
    <t>goodsDetails</t>
  </si>
  <si>
    <t>grossTotalIncomes</t>
  </si>
  <si>
    <t>isFieldVisitConducted</t>
  </si>
  <si>
    <t>mandatedEinvoice</t>
  </si>
  <si>
    <t>natureOfBusiness</t>
  </si>
  <si>
    <t>natureOfTrade</t>
  </si>
  <si>
    <t>ntcrbs</t>
  </si>
  <si>
    <t>servicesDetails</t>
  </si>
  <si>
    <t>signatories</t>
  </si>
  <si>
    <t>signatoriesContact</t>
  </si>
  <si>
    <t>state_</t>
  </si>
  <si>
    <t>33AADCF3624P1ZI</t>
  </si>
  <si>
    <t>ca.arunkejriwal@gmail.com</t>
  </si>
  <si>
    <t>No</t>
  </si>
  <si>
    <t>199, HARIYAN STREET, C PALLAVARAM, Chennai, Tamil Nadu, 600043</t>
  </si>
  <si>
    <t>Slab: Rs. 5 Cr. to 25 Cr.</t>
  </si>
  <si>
    <t>Regular</t>
  </si>
  <si>
    <t>[{'income': 'Rs. 10 lakhs to Rs. 50 lakhs', 'financialYear': '2018-2019'}]</t>
  </si>
  <si>
    <t>Supplier of Services</t>
  </si>
  <si>
    <t>SPO</t>
  </si>
  <si>
    <t>[{'sacCode': '996812', 'sac1': 'Courier services', 'sac2': None}]</t>
  </si>
  <si>
    <t>KHADER MEERAN NAVAS KANI|ABUBACKER SIDDIQ</t>
  </si>
  <si>
    <t>[{'name': 'KHADER MEERAN NAVAS KANI', 'email': 'ca.arunkejriwal@gmail.com', 'emailDomain': 'gmail.com', 'contact': '7299950711'}]</t>
  </si>
  <si>
    <t>TAMIL NADU</t>
  </si>
  <si>
    <t>34AADCF3624P1ZG</t>
  </si>
  <si>
    <t>vijaystcourier@gmail.com</t>
  </si>
  <si>
    <t>228-230, THIRUVALLURSALAI, PONDICHERRY, Pondicherry, Puducherry, 605013</t>
  </si>
  <si>
    <t>[{'name': 'KHADER MEERAN NAVAS KANI', 'email': 'vijaystcourier@gmail.com', 'emailDomain': 'gmail.com', 'contact': '7299950711'}]</t>
  </si>
  <si>
    <t>PONDICHERRY</t>
  </si>
  <si>
    <t>32AADCF3624P1ZK</t>
  </si>
  <si>
    <t>9176989327</t>
  </si>
  <si>
    <t>54/294E, ELAMKULAM VILLAGE, KANAYANNUR TALUK, Ernakulam, Kerala, 682020</t>
  </si>
  <si>
    <t>[{'name': 'KHADER MEERAN NAVAS KANI', 'email': 'ca.arunkejriwal@gmail.com', 'emailDomain': 'gmail.com', 'contact': '9176989327'}]</t>
  </si>
  <si>
    <t>KERALA</t>
  </si>
  <si>
    <t>37AADCF3624P1ZA</t>
  </si>
  <si>
    <t>fecplgst@gmail.com</t>
  </si>
  <si>
    <t>D NO 26-9-21, RAMA RAO STREET, GANDHINAGAR, Krishna, Andhra Pradesh, 520003</t>
  </si>
  <si>
    <t>KHADER MEERAN NAVAS KANI</t>
  </si>
  <si>
    <t>[{'name': 'KHADER MEERAN NAVAS KANI', 'email': 'fecplgst@gmail.com', 'emailDomain': 'gmail.com', 'contact': '7299950711'}]</t>
  </si>
  <si>
    <t>ANDHRA PRADESH (NEW)</t>
  </si>
  <si>
    <t>36AADCF3624P1ZC</t>
  </si>
  <si>
    <t>01-Jul-2018</t>
  </si>
  <si>
    <t>MUNICIPAL NO 1-8-308/5, PATTIGADDA, BEGUMPET, Hyderabad, Telangana, 500016</t>
  </si>
  <si>
    <t>[{'name': 'KHADER MEERAN NAVAS KANI', 'email': 'fecplgst@gmail.com', 'emailDomain': 'gmail.com', 'contact': '9176989327'}]</t>
  </si>
  <si>
    <t>TELANGANA</t>
  </si>
  <si>
    <t>07AADCS7589L1ZK</t>
  </si>
  <si>
    <t>PROVISIONAL</t>
  </si>
  <si>
    <t>[{'income': 'Up to Rs. 2.5 lakhs', 'financialYear': '2018-2019'}]</t>
  </si>
  <si>
    <t>19AADCS7589L1ZF</t>
  </si>
  <si>
    <t>WEST BENGAL</t>
  </si>
  <si>
    <t>24AADCS7589L1ZO</t>
  </si>
  <si>
    <t>INACTIVE</t>
  </si>
  <si>
    <t>GUJARAT</t>
  </si>
  <si>
    <t>24AADCS7589L2ZN</t>
  </si>
  <si>
    <t>27AADCS7589L1ZI</t>
  </si>
  <si>
    <t>vikas@shreeroadways.com</t>
  </si>
  <si>
    <t>GROUND FLOOR, ABHAY STEEL HOUSE, BARODA STREET, MASJID BUNDER, MUMBAI, Mumbai City, Maharashtra, 400009</t>
  </si>
  <si>
    <t>Service Provision</t>
  </si>
  <si>
    <t>[{'sacCode': '00440262', 'sac1': 'TRANSPORT OF GOODS BY ROAD', 'sac2': None}]</t>
  </si>
  <si>
    <t>VIKAS VIJAYKUMAR GOYAL|VIJAYKUMAR SALIGRAM GOYAL|VANDANA VIKAS GOYAL</t>
  </si>
  <si>
    <t>[{'name': 'VIKAS VIJAYKUMAR GOYAL', 'email': 'vikas@shreeroadways.com', 'emailDomain': 'shreeroadways.com', 'contact': '9322512659'}]</t>
  </si>
  <si>
    <t>MAHARASHTRA</t>
  </si>
  <si>
    <t>02AACCR9080L1Z6</t>
  </si>
  <si>
    <t>hrbaddi@richoffset.com</t>
  </si>
  <si>
    <t>477-478, , Sai Road Extn. Opp. Uninchem Laboratories Ltd., Bhatoli Kalan, Baddi Tehsil Nalagarh,, Solan, Himachal Pradesh, 173205</t>
  </si>
  <si>
    <t>[{'hsnCode': '48192020',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{'hsnCode': '49019900', 'hsn1': 'PRINTED BOOKS, BROCHURES, LEAFLETS AND SIMILAR PRINTED MATTER, WHETHER OR NOT IN SINGLE SHEETS - OTHER : OTHER',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 - OTHER : OTHER'}, {'hsnCode': '47079000', 'hsn1': 'RECOVERED (WASTE AND SCRAP) PAPER OR PAPERBOARD - OTHER, INCLUDING UNSORTED WASTE AND SCRAP', 'chapterCode': '47', 'chapter': 'Pulp of wood or of other fibrous cellulosic material; recovered (waste and scrap) paper or paperboard.', 'sectionCode': '10', 'section': 'Pulp of wood or of other Fibrous Cellulosic Material; Recovered (Waste and Scrap) Paper or Paperboard; Paper And Paperboard and articles thereof', 'hsn2': 'RECOVERED (WASTE AND SCRAP) PAPER OR PAPERBOARD - OTHER, INCLUDING UNSORTED WASTE AND SCRAP'}]</t>
  </si>
  <si>
    <t>[{'income': 'Up to Rs. 2.5 lakhs', 'financialYear': '2018-2019'}, {'income': 'Up to Rs. 2.5 lakhs', 'financialYear': '2019-2020'}]</t>
  </si>
  <si>
    <t>Factory / Manufacturing</t>
  </si>
  <si>
    <t>MFT</t>
  </si>
  <si>
    <t>NAYAN NARESHCHANDRA SHAH|TUSHAR NARESHCHANDRA SHAH</t>
  </si>
  <si>
    <t>[{'name': 'TUSHAR NARESHCHANDRA SHAH', 'email': 'hrbaddi@richoffset.com', 'emailDomain': 'richoffset.com', 'contact': '9625357060'}]</t>
  </si>
  <si>
    <t>HIMACHAL PRADESH</t>
  </si>
  <si>
    <t>19AACCR9080L1ZR</t>
  </si>
  <si>
    <t>8879981082</t>
  </si>
  <si>
    <t>dave_pakshiraj@rediffmail.com</t>
  </si>
  <si>
    <t>VILL. KANCHANBARI, , GARG PLAZA, P.O FULBARI HAT, FULBARI, Darjeeling, West Bengal, 734015</t>
  </si>
  <si>
    <t>[{'hsnCode': '4819', 'hsn1': 'CARTONS, BOXES, CASES, BAGS AND OTHER PACKING CONTAINERS, OF PAPER, PAPERBOARD, CELLULOSE WADDING OR WEBS OF CELLULOSE FIBRES; BOX FILES, LETTER TRAYS, AND SIMILAR ARTICLES, OF PAPER OR PAPERBOARD OF A KIND USED IN OFFICES, SHOPS OR THE LIKE',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{'hsnCode': '48191090',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t>
  </si>
  <si>
    <t>Factory / Manufacturing|Office / Sale Office|Warehouse / Depot</t>
  </si>
  <si>
    <t>Factory / Manufacturing, Office / Sale Office, Warehouse / Depot</t>
  </si>
  <si>
    <t>[{'name': 'NAYAN NARESHCHANDRA SHAH', 'email': 'prabhatj86@gmail.com', 'emailDomain': 'gmail.com', 'contact': '9920878248'}]</t>
  </si>
  <si>
    <t>27AACCR9080L1ZU</t>
  </si>
  <si>
    <t>RICH OFFSET INDIA PRIVATE LTD</t>
  </si>
  <si>
    <t>27AACCR9080L2ZT</t>
  </si>
  <si>
    <t>7016341515</t>
  </si>
  <si>
    <t>gst@jvvco.in</t>
  </si>
  <si>
    <t>UNIT NO 402, ON 4TH FLOOR, SAGAR INDUSTRIAL ESTATE, WESTERN EXPRESS HIGHWAY, DAHISAR EAST MUMBAI, Mumbai City, Maharashtra, 400068</t>
  </si>
  <si>
    <t>[{'hsnCode': '4809', 'hsn1': 'CARBON PAPER, SELF-COPY PAPER AND OTHER COPYING OR TRANSFER PAPERS (INCLUDING COATED OR IMPREGNATED PAPER FOR DUPLICATOR STENCILS OR OFFSET PLATES), WHETHER OR NOT PRINTED, IN ROLLS OR SHEETS', 'chapterCode': '48', 'chapter': 'Paper and paperboard; articles of paper pulp, of paper or of paperboard.', 'sectionCode': '10', 'section': 'Pulp of wood or of other Fibrous Cellulosic Material; Recovered (Waste and Scrap) Paper or Paperboard; Paper And Paperboard and articles thereof', 'hsn2': 'CARBON PAPER, SELF-COPY PAPER AND OTHER COPYING OR TRANSFER PAPERS (INCLUDING COATED OR IMPREGNATED PAPER FOR DUPLICATOR STENCILS OR OFFSET PLATES), WHETHER OR NOT PRINTED, IN ROLLS OR SHEETS'}, {'hsnCode': '4816', 'hsn1': 'CARBON-PAPER, SELF-COPY PAPER AND OTHER COPYING OR TRANSFER PAPERS (OTHER THAN THOSE OF HEADING 4809), DUPLICATOR STENCILS AND OFFSET PLATES, OF PAPER, WHETHER OR NOT PUT UP IN BOXES', 'chapterCode': '48', 'chapter': 'Paper and paperboard; articles of paper pulp, of paper or of paperboard.', 'sectionCode': '10', 'section': 'Pulp of wood or of other Fibrous Cellulosic Material; Recovered (Waste and Scrap) Paper or Paperboard; Paper And Paperboard and articles thereof', 'hsn2': 'CARBON-PAPER, SELF-COPY PAPER AND OTHER COPYING OR TRANSFER PAPERS (OTHER THAN THOSE OF HEADING 4809), DUPLICATOR STENCILS AND OFFSET PLATES, OF PAPER, WHETHER OR NOT PUT UP IN BOXES'}, {'hsnCode': '8443', 'hsn1': 'PRINTING MACHINERY USED FOR PRINTING BY MEANS OF PLATES, CYLINDERS AND OTHER PRINTING COMPONENTS OF HEADING 8442; OTHER PRINTERS, COPYING MACHINES AND FACSIMILE MACHINES, WHETHER OR NOT COMBINED; PARTS AND ACCESSORIES THEREOF - Printing machinery used for printing by means of plates,cylinders and other printing components of heading 8442 :',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'PRINTING MACHINERY USED FOR PRINTING BY MEANS OF PLATES, CYLINDERS AND OTHER PRINTING COMPONENTS OF HEADING 8442; OTHER PRINTERS, COPYING MACHINES AND FACSIMILE MACHINES, WHETHER OR NOT COMBINED; PARTS AND ACCESSORIES THEREOF'}, {'hsnCode': '8469', 'hsn1': 'TYPEWRITERS OTHER THAN PRINTERS OF HEADING 8443; WORD-PROCESSING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'TYPEWRITERS OTHER THAN PRINTERS OF HEADING 8443; WORD-PROCESSING MACHINES'}]</t>
  </si>
  <si>
    <t>Retail Business|Wholesale Business|Others|Office / Sale Office|Export</t>
  </si>
  <si>
    <t>Retail Business, Wholesale Business, Others, Office / Sale Office, Export</t>
  </si>
  <si>
    <t>TUSHAR NARESHCHANDRA SHAH|NAYAN NARESHCHANDRA SHAH</t>
  </si>
  <si>
    <t>[{'name': 'TUSHAR NARESHCHANDRA SHAH', 'email': 'gst@jvvco.in', 'emailDomain': 'jvvco.in', 'contact': '7016341515'}]</t>
  </si>
  <si>
    <t>27AACCR9080L3ZS</t>
  </si>
  <si>
    <t>bharatbhanushaligst@gmail.com</t>
  </si>
  <si>
    <t>Input Service Distributor (ISD)</t>
  </si>
  <si>
    <t>Recipient of Goods or Services</t>
  </si>
  <si>
    <t>[{'sacCode': '999799', 'sac1': 'Other services n.e.c.', 'sac2': None}, {'sacCode': '997327', 'sac1': 'Leasing or rental services concerning do-it-yourself machinery and equipment', 'sac2': None}, {'sacCode': '997329', 'sac1': 'Leasing or rental services concerning other goods', 'sac2': None}]</t>
  </si>
  <si>
    <t>[{'name': 'TUSHAR NARESHCHANDRA SHAH', 'email': 'bharatbhanushaligst@gmail.com', 'emailDomain': 'gmail.com', 'contact': '7016341515'}]</t>
  </si>
  <si>
    <t>KEP000000763366D</t>
  </si>
  <si>
    <t>19AACFJ5088R1ZH</t>
  </si>
  <si>
    <t>[{'income': 'Above Rs. 50 lakhs', 'financialYear': '2018-2019'}]</t>
  </si>
  <si>
    <t>[{'sacCode': '00440048', 'sac1': 'RENT A CAB OPERATORS', 'sac2': None}, {'sacCode': '00440060', 'sac1': 'MANPOWER RECRUITMENT AGENCY', 'sac2': None}]</t>
  </si>
  <si>
    <t>[{'name': 'BHOLANATH BERA', 'email': 'joymatarabusservice@gmail.com', 'emailDomain': 'gmail.com', 'contact': '9434047106'}]</t>
  </si>
  <si>
    <t>24AAECR7205D1ZS</t>
  </si>
  <si>
    <t>SURVEY NO 62 1, PAIKEE 1, NATIONAL HIGHWAY NO 8 DARODHA KHADI, BHILAD, Valsad, Gujarat, 396105</t>
  </si>
  <si>
    <t>[{'sacCode': '00440189', 'sac1': 'CARGO HANDLING SERVICES', 'sac2': None}]</t>
  </si>
  <si>
    <t>[{'name': 'TUSHAR NARESHCHANDRA SHAH', 'email': 'bharatbhanushaligst@gmail.com', 'emailDomain': 'gmail.com', 'contact': '9825264540'}]</t>
  </si>
  <si>
    <t>27AAECR7205D1ZM</t>
  </si>
  <si>
    <t>RICH PRINTS PVT.LTD.</t>
  </si>
  <si>
    <t>27AAECR7205D2ZL</t>
  </si>
  <si>
    <t>9825264540</t>
  </si>
  <si>
    <t>CANCELLED SUO-MOTO</t>
  </si>
  <si>
    <t>UNIT NO 401, ON 4TH FLOOR, SAGAR INDUSTRIAL ESTATE, WESTERN EXPRESS HIGHWAY, DAHISAR EAST MUMBAI, Mumbai City, Maharashtra, 400068</t>
  </si>
  <si>
    <t>[{'hsnCode': '8469', 'hsn1': 'TYPEWRITERS OTHER THAN PRINTERS OF HEADING 8443; WORD-PROCESSING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'TYPEWRITERS OTHER THAN PRINTERS OF HEADING 8443; WORD-PROCESSING MACHINES'}, {'hsnCode': '4809', 'hsn1': 'CARBON PAPER, SELF-COPY PAPER AND OTHER COPYING OR TRANSFER PAPERS (INCLUDING COATED OR IMPREGNATED PAPER FOR DUPLICATOR STENCILS OR OFFSET PLATES), WHETHER OR NOT PRINTED, IN ROLLS OR SHEETS', 'chapterCode': '48', 'chapter': 'Paper and paperboard; articles of paper pulp, of paper or of paperboard.', 'sectionCode': '10', 'section': 'Pulp of wood or of other Fibrous Cellulosic Material; Recovered (Waste and Scrap) Paper or Paperboard; Paper And Paperboard and articles thereof', 'hsn2': 'CARBON PAPER, SELF-COPY PAPER AND OTHER COPYING OR TRANSFER PAPERS (INCLUDING COATED OR IMPREGNATED PAPER FOR DUPLICATOR STENCILS OR OFFSET PLATES), WHETHER OR NOT PRINTED, IN ROLLS OR SHEETS'}, {'hsnCode': '4816', 'hsn1': 'CARBON-PAPER, SELF-COPY PAPER AND OTHER COPYING OR TRANSFER PAPERS (OTHER THAN THOSE OF HEADING 4809), DUPLICATOR STENCILS AND OFFSET PLATES, OF PAPER, WHETHER OR NOT PUT UP IN BOXES', 'chapterCode': '48', 'chapter': 'Paper and paperboard; articles of paper pulp, of paper or of paperboard.', 'sectionCode': '10', 'section': 'Pulp of wood or of other Fibrous Cellulosic Material; Recovered (Waste and Scrap) Paper or Paperboard; Paper And Paperboard and articles thereof', 'hsn2': 'CARBON-PAPER, SELF-COPY PAPER AND OTHER COPYING OR TRANSFER PAPERS (OTHER THAN THOSE OF HEADING 4809), DUPLICATOR STENCILS AND OFFSET PLATES, OF PAPER, WHETHER OR NOT PUT UP IN BOXES'}, {'hsnCode': '8443', 'hsn1': 'PRINTING MACHINERY USED FOR PRINTING BY MEANS OF PLATES, CYLINDERS AND OTHER PRINTING COMPONENTS OF HEADING 8442; OTHER PRINTERS, COPYING MACHINES AND FACSIMILE MACHINES, WHETHER OR NOT COMBINED; PARTS AND ACCESSORIES THEREOF - Printing machinery used for printing by means of plates,cylinders and other printing components of heading 8442 :',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'PRINTING MACHINERY USED FOR PRINTING BY MEANS OF PLATES, CYLINDERS AND OTHER PRINTING COMPONENTS OF HEADING 8442; OTHER PRINTERS, COPYING MACHINES AND FACSIMILE MACHINES, WHETHER OR NOT COMBINED; PARTS AND ACCESSORIES THEREOF'}]</t>
  </si>
  <si>
    <t>Others|Retail Business|Wholesale Business|Office / Sale Office|Export</t>
  </si>
  <si>
    <t>Others, Retail Business, Wholesale Business, Office / Sale Office, Export</t>
  </si>
  <si>
    <t>TUSHAR NARESHCHANDRA SHAH|NAYAN NARESHCHANDRA SHAH|SAMIR NAVINBHAI RAMANI</t>
  </si>
  <si>
    <t>[{'name': 'TUSHAR NARESHCHANDRA SHAH', 'email': 'gst@jvvco.in', 'emailDomain': 'jvvco.in', 'contact': '9825264540'}]</t>
  </si>
  <si>
    <t>27AAECR7205D3ZK</t>
  </si>
  <si>
    <t>TPE000011524997N</t>
  </si>
  <si>
    <t>27AAEPM9406C1ZV</t>
  </si>
  <si>
    <t>Slab: Rs. 40 lakhs to 1.5 Cr.</t>
  </si>
  <si>
    <t>[{'hsnCode': '94031010', 'hsn1': 'OTHER FURNITURE AND PARTS THEREOF - Metal furniture of a kind used in offices: Of steel',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'OTHER FURNITURE AND PARTS THEREOF - METAL FURNITURE OF A KIND USED IN OFFICES: OF STEEL'}, {'hsnCode': '83021010', 'hsn1': 'BASE METAL MOUNTINGS, FITTINGS AND SIMILAR ARTICLES SUITABLE FOR FURNITURE, DOORS, STAIRCASES, WINDOWS, BLINDS, COACHWORK, SADDLERY, TRUNKS, CHESTS, CASKETS OR THE LIKE; BASE METAL HAT - RACKS, HAT - PEGS, BRACKETS AND SIMILAR FIXTURES; CASTORS WITH MOUNTINGS OF BASE METAL; AUTOMATIC DOOR CLOSERS OF BASE METAL - HINGES:OF STEEL', 'chapterCode': '83', 'chapter': 'Miscellaneous articles of base metal', 'sectionCode': '15', 'section': 'Base Metals and Articles of Base Metal', 'hsn2': 'BASE METAL MOUNTINGS, FITTINGS AND SIMILAR ARTICLES SUITABLE FOR FURNITURE, DOORS, STAIRCASES, WINDOWS, BLINDS, COACHWORK, SADDLERY, TRUNKS, CHESTS, CASKETS OR THE LIKE; BASE METAL HAT - RACKS, HAT - PEGS, BRACKETS AND SIMILAR FIXTURES; CASTORS WITH MOUNTINGS OF BASE METAL; AUTOMATIC DOOR CLOSERS OF BASE METAL - HINGES:OF STEEL'}]</t>
  </si>
  <si>
    <t>[{'income': 'Rs. 5 lakhs to Rs. 10 lakhs', 'financialYear': '2018-2019'}]</t>
  </si>
  <si>
    <t>Works Contract|Factory / Manufacturing</t>
  </si>
  <si>
    <t>Works Contract, Factory / Manufacturing</t>
  </si>
  <si>
    <t>[{'sacCode': '00440290', 'sac1': 'CONSTRUCTION SERVICES IN RESPECT OF COMMERCIAL OR INDUSTRIAL BUILDINGS AND CIVIL STRUCTURES', 'sac2': None}, {'sacCode': '00440410', 'sac1': 'WORKS CONTRACT SERVICES', 'sac2': None}]</t>
  </si>
  <si>
    <t>[{'name': 'INDERJIT SINGH BAKSHIS SINGH MATHARU', 'email': 'matharu.inderjeet@gmail.com', 'emailDomain': 'gmail.com', 'contact': '9819290650'}]</t>
  </si>
  <si>
    <t>24AAEPM9406C1Z1</t>
  </si>
  <si>
    <t>Yes</t>
  </si>
  <si>
    <t>2830, GIDC, BEHIND BADSHAH MASALA, 3RD PHASE, UMBERGAON, Valsad, Gujarat, 396171</t>
  </si>
  <si>
    <t>Not Applicable</t>
  </si>
  <si>
    <t>[{'hsnCode': '19', 'hsn1': 'Preparations of cereals, flour, starch or milk; pastrycooks? products', 'chapterCode': '19', 'chapter': 'Preparations of cereals, flour, starch or milk; pastry cooks\\u2019 products.', 'sectionCode': '04', 'section': 'Prepared Foodstuffs; Beverages, Spirits and Vinegar; Tobacco and Manufactured Tabacco substitutes', 'hsn2': None}, {'hsnCode': '94', 'hsn1': 'Furniture; bedding, mattresses, mattress supports, cushions and similar stuffed furnishing; lamps and lighting fittings, not elsewhere specified or included; illuminated signs, illuminated name-plates and the like; prefabricated building',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None}]</t>
  </si>
  <si>
    <t>Factory / Manufacturing|Office / Sale Office</t>
  </si>
  <si>
    <t>Factory / Manufacturing, Office / Sale Office</t>
  </si>
  <si>
    <t>396171</t>
  </si>
  <si>
    <t>22AACCG4091L1ZM</t>
  </si>
  <si>
    <t>-, , Goenka Rockwool India Pvt Ltd, Ring Road No 2, Sondongri, Raipur, Chhattisgarh, 492099</t>
  </si>
  <si>
    <t>[{'hsnCode': '7306', 'hsn1': 'OTHER TUBES, PIPES AND HOLLOW PROFILES (FOR EXAMPLE, OPEN SEAM OR WELDED, RIVETED OR SIMILARLY CLOSED), OF IRON OR STEEL - Line pipe of a kind used for oil or gas pipelines', 'chapterCode': '73', 'chapter': 'Articles of iron or steel', 'sectionCode': '15', 'section': 'Base Metals and Articles of Base Metal', 'hsn2': 'OTHER TUBES, PIPES AND HOLLOW PROFILES (FOR EXAMPLE, OPEN SEAM OR WELDED, RIVETED OR SIMILARLY CLOSED), OF IRON OR STEEL'}, {'hsnCode': '6902', 'hsn1': 'REFRACTORY BRICKS, BLOCKS, TILES AND SIMILAR REFRACTORY CERAMIC CONSTRUCTIONAL GOODS, OTHER THAN THOSE OF SILICEOUS FOSSIL MEALS OR SIMILAR SILICEOUS EARTHS', 'chapterCode': '69', 'chapter': 'Ceramic products.', 'sectionCode': '13', 'section': 'Articles of Stone, Plaster, Cement, Asbestos, Mica or similar Materials; Ceramic Products; Glass and Glassware', 'hsn2': 'REFRACTORY BRICKS, BLOCKS, TILES AND SIMILAR REFRACTORY CERAMIC CONSTRUCTIONAL GOODS, OTHER THAN THOSE OF SILICEOUS FOSSIL MEALS OR SIMILAR SILICEOUS EARTHS'}, {'hsnCode': '6903', 'hsn1': 'OTHER REFRACTORY CERAMIC GOODS (FOR EXAMPLE, RETORTS, CRUCIBLES, MUFFLES, NOZZLES, PLUGS, SUPPORTS, CUPELS, TUBES, PIPES, SHEATHS AND RODS), OTHER THAN THOSE OF SILICEOUS FOSSIL MEALS OR OF SIMILAR SILICEOUS EARTHS', 'chapterCode': '69', 'chapter': 'Ceramic products.', 'sectionCode': '13', 'section': 'Articles of Stone, Plaster, Cement, Asbestos, Mica or similar Materials; Ceramic Products; Glass and Glassware', 'hsn2': 'OTHER REFRACTORY CERAMIC GOODS (FOR EXAMPLE, RETORTS, CRUCIBLES, MUFFLES, NOZZLES, PLUGS, SUPPORTS, CUPELS, TUBES, PIPES, SHEATHS AND RODS), OTHER THAN THOSE OF SILICEOUS FOSSIL MEALS OR OF SIMILAR SILICEOUS EARTHS'}, {'hsnCode': '68061000', 'hsn1':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 SLAG WOOL, ROCK WOOL AND SIMILAR MINERAL WOOLS (INCLUDING INTERMIXTURES THEREOF), IN BULK, SHEETS OR ROLLS', 'chapterCode': '68', 'chapter': 'Articles of stone, plaster, cement, asbestos, mica or similar materials.', 'sectionCode': '13', 'section': 'Articles of Stone, Plaster, Cement, Asbestos, Mica or similar Materials; Ceramic Products; Glass and Glassware', 'hsn2':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 SLAG WOOL, ROCK WOOL AND SIMILAR MINERAL WOOLS (INCLUDING INTERMIXTURES THEREOF), IN BULK, SHEETS OR ROLLS'}]</t>
  </si>
  <si>
    <t>Factory / Manufacturing|Others|Recipient of Goods or Services</t>
  </si>
  <si>
    <t>Factory / Manufacturing, Others, Recipient of Goods or Services</t>
  </si>
  <si>
    <t>Vikas Goenka|Omprakash Goenka</t>
  </si>
  <si>
    <t>[{'name': 'Vikas Goenka', 'email': 'vikas@goenkainsulation.com', 'emailDomain': 'goenkainsulation.com', 'contact': '9300209022'}]</t>
  </si>
  <si>
    <t>CHATTISGARH</t>
  </si>
  <si>
    <t>37AACCG4091L1ZB</t>
  </si>
  <si>
    <t>9329567222</t>
  </si>
  <si>
    <t>CANCELLED</t>
  </si>
  <si>
    <t>DOOR NO.1-54-10-1/1, HIG-29, SECTOR-1, MVP COLONY, VISAKHAPATNAM, Visakhapatnam, Andhra Pradesh, 530017</t>
  </si>
  <si>
    <t>[{'hsnCode': '6802', 'hsn1': 'WORKED MONUMENTAL OR BUILDING STONE (EXCEPT SLATE) AND ARTICLES THEREOF, OTHER THAN GOODS OF HEADING 6801; MOSAIC CUBES AND THE LIKE, OF NATURAL STONE (INCLUDING SLATE), WHETHER OR NOT ON A BACKING; ARTIFICIALLY COLOURED GRANULES, CHIPPINGS AND POWDER, OF NATURAL STONE (INCLUDING SLATE)', 'chapterCode': '68', 'chapter': 'Articles of stone, plaster, cement, asbestos, mica or similar materials.', 'sectionCode': '13', 'section': 'Articles of Stone, Plaster, Cement, Asbestos, Mica or similar Materials; Ceramic Products; Glass and Glassware', 'hsn2': 'WORKED MONUMENTAL OR BUILDING STONE (EXCEPT SLATE) AND ARTICLES THEREOF, OTHER THAN GOODS OF HEADING 6801; MOSAIC CUBES AND THE LIKE, OF NATURAL STONE (INCLUDING SLATE), WHETHER OR NOT ON A BACKING; ARTIFICIALLY COLOURED GRANULES, CHIPPINGS AND POWDER, OF NATURAL STONE (INCLUDING SLATE)'}, {'hsnCode': '7204', 'hsn1': 'FERROUS WASTE AND SCRAP; REMELTING SCRAP INGOTS OF IRON OR STEEL', 'chapterCode': '72', 'chapter': 'Iron and steel', 'sectionCode': '15', 'section': 'Base Metals and Articles of Base Metal', 'hsn2': 'FERROUS WASTE AND SCRAP; REMELTING SCRAP INGOTS OF IRON OR STEEL'}, {'hsnCode': '8423', 'hsn1': 'WEIGHING MACHINERY (EXCLUDING BALANCES OF A SENSITIVITY OF 5 CENTIGRAMS OR BETTER), INCLUDING WEIGHT OPERATED COUNTING OR CHECKING MACHINES; WEIGHING MACHINE WEIGHTS OF ALL KINDS',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'WEIGHTING MACHINERY (EXCLUDING BALANCES OF A SENSITIVITY OF 5 CENTIGRAMS OR BETTER), INCLUDING WEIGHT OPERATED COUNTING OR CHECKING MACHINES; WEIGHING MACHINE WEIGHTS OF ALL KINDS'}, {'hsnCode': '6806', 'hsn1':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 'chapterCode': '68', 'chapter': 'Articles of stone, plaster, cement, asbestos, mica or similar materials.', 'sectionCode': '13', 'section': 'Articles of Stone, Plaster, Cement, Asbestos, Mica or similar Materials; Ceramic Products; Glass and Glassware', 'hsn2': 'SLAG WOOL, ROCK WOOL AND SIMILAR MINERAL WOOLS; EXFOLIATED VERMICULATE, EXPANDED CLAYS, FOAMED SLAG AND SIMILAR EXPANDED MINERAL MATERIALS; MIXTURES AND ARTICLES OF HEAT INSULATING, SOUND-INSULATING OR SOUND-ABSORBING MINERAL MATERIALS, OTHER THAN THOSE OF HEADING 6811 OR 6812 OR OF CHAPTER 69'}, {'hsnCode': '7403', 'hsn1': 'REFINED COPPER AND COPPER ALLOYS, UNWROUGHT - Refined copper', 'chapterCode': '74', 'chapter': 'Copper and articles thereof', 'sectionCode': '15', 'section': 'Base Metals and Articles of Base Metal', 'hsn2': 'REFINED COPPER AND COPPER ALLOYS, UNWROUGHT'}]</t>
  </si>
  <si>
    <t>Retail Business|Wholesale Business|Others</t>
  </si>
  <si>
    <t>Retail Business, Wholesale Business, Others</t>
  </si>
  <si>
    <t>Vikas Goenka|Om Prakash Goenka</t>
  </si>
  <si>
    <t>[{'name': 'Vikas Goenka', 'email': 'vikas@goenkainsulation.com', 'emailDomain': 'goenkainsulation.com', 'contact': '9329567222'}]</t>
  </si>
  <si>
    <t>27AACCG4091L1ZC</t>
  </si>
  <si>
    <t>shukla@goenkainsulation.com</t>
  </si>
  <si>
    <t>PLOT NO.237, , OPPOSITES CHHATRAPATI HALL, RING ROAD, NAGPUR, Nagpur, Maharashtra, 440015</t>
  </si>
  <si>
    <t>[{'hsnCode': '6806', 'hsn1':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 'chapterCode': '68', 'chapter': 'Articles of stone, plaster, cement, asbestos, mica or similar materials.', 'sectionCode': '13', 'section': 'Articles of Stone, Plaster, Cement, Asbestos, Mica or similar Materials; Ceramic Products; Glass and Glassware', 'hsn2': 'SLAG WOOL, ROCK WOOL AND SIMILAR MINERAL WOOLS; EXFOLIATED VERMICULATE, EXPANDED CLAYS, FOAMED SLAG AND SIMILAR EXPANDED MINERAL MATERIALS; MIXTURES AND ARTICLES OF HEAT INSULATING, SOUND-INSULATING OR SOUND-ABSORBING MINERAL MATERIALS, OTHER THAN THOSE OF HEADING 6811 OR 6812 OR OF CHAPTER 69'}, {'hsnCode': '7306', 'hsn1': 'OTHER TUBES, PIPES AND HOLLOW PROFILES (FOR EXAMPLE, OPEN SEAM OR WELDED, RIVETED OR SIMILARLY CLOSED), OF IRON OR STEEL - Line pipe of a kind used for oil or gas pipelines', 'chapterCode': '73', 'chapter': 'Articles of iron or steel', 'sectionCode': '15', 'section': 'Base Metals and Articles of Base Metal', 'hsn2': 'OTHER TUBES, PIPES AND HOLLOW PROFILES (FOR EXAMPLE, OPEN SEAM OR WELDED, RIVETED OR SIMILARLY CLOSED), OF IRON OR STEEL'}, {'hsnCode': '2602', 'hsn1': 'MANGANESE ORES AND CONCENTRATES, INCLUDING FERRUGINOUS MANGANESE ORES AND CONCENTRATES WITH A MANGANESE CONTENT OF 20% OR MORE, CALCULATED ON THE DRY WEIGHT', 'chapterCode': '26', 'chapter': 'Ores, slag and ash', 'sectionCode': '05', 'section': 'Mineral Products', 'hsn2': 'MANGANESE ORES AND CONCENTRATES, INCLUDING FERRUGINOUS MANGANESE ORES AND CONCENTRATES WITH A MANGANESE CONTENT OF 20% OR MORE, CALCULATED ON THE DRY WEIGHT'}, {'hsnCode': '8423', 'hsn1': 'WEIGHING MACHINERY (EXCLUDING BALANCES OF A SENSITIVITY OF 5 CENTIGRAMS OR BETTER), INCLUDING WEIGHT OPERATED COUNTING OR CHECKING MACHINES; WEIGHING MACHINE WEIGHTS OF ALL KINDS',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'WEIGHTING MACHINERY (EXCLUDING BALANCES OF A SENSITIVITY OF 5 CENTIGRAMS OR BETTER), INCLUDING WEIGHT OPERATED COUNTING OR CHECKING MACHINES; WEIGHING MACHINE WEIGHTS OF ALL KINDS'}]</t>
  </si>
  <si>
    <t>Retail Business|Wholesale Business|Others|Warehouse / Depot</t>
  </si>
  <si>
    <t>TRD:TWD</t>
  </si>
  <si>
    <t>VIKAS GOENKA|OM PRAKASH GOENKA</t>
  </si>
  <si>
    <t>KFI000004211722H</t>
  </si>
  <si>
    <t>27AABFB1806E1Z2</t>
  </si>
  <si>
    <t>27440025605V</t>
  </si>
  <si>
    <t>[{'hsnCode': '32041111', 'hsn1': '3204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 SYNTHETIC ORGANIC COLOURING MATTER AND PREPARATIONS BASED THEREON AS SPECIFIED IN NOTE 3 TO THIS CHAPTER :- DISPERSE DYES AND PREPARATIONS BASED THEREON : DISPERSE YELLOW : DISPERSE YELLOW 13 (DURANOL BRILL YELLOW 6 G)', 'chapterCode': '32', 'chapter': 'Tanning or dyeing extracts; tannins and their derivatives; dyes, pigments and other colouring matter, paints and varnishes; putty and other mastics; inks.', 'sectionCode': '06', 'section': 'Products of the Chemicals or Allied Industries', 'hsn2': '3204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 SYNTHETIC ORGANIC COLOURING MATTER AND PREPARATIONS BASED THEREON AS SPECIFIED IN NOTE 3 TO THIS CHAPTER :- DISPERSE DYES AND PREPARATIONS BASED THEREON : DISPERSE YELLOW : DISPERSE YELLOW 13 (DURANOL BRILL YELLOW 6 G)'}, {'hsnCode': '69091100', 'hsn1': 'CERAMIC WARES FOR LABORATORY, CHEMICAL OR OTHER TECHNICAL USES; CERAMIC TROUGHS, TUBS AND SIMILAR RECEPTACLES OF A KIND USED IN AGRICULTURE; CERAMIC POTS, JARS AND SIMILAR ARTICLES OF A KIND USED FOR THE CONVEYANCE OR PACKING OF GOODS - CERAMIC WARES FOR LABORATORY, CHEMICAL OR OTHER TECHNICAL USES : OF PORCELAIN OR CHINA', 'chapterCode': '69', 'chapter': 'Ceramic products.', 'sectionCode': '13', 'section': 'Articles of Stone, Plaster, Cement, Asbestos, Mica or similar Materials; Ceramic Products; Glass and Glassware', 'hsn2': 'CERAMIC WARES FOR LABORATORY, CHEMICAL OR OTHER TECHNICAL USES; CERAMIC TROUGHS, TUBS AND SIMILAR RECEPTACLES OF A KIND USED IN AGRICULTURE; CERAMIC POTS, JARS AND SIMILAR ARTICLES OF A KIND USED FOR THE CONVEYANCE OR PACKING OF GOODS - CERAMIC WARES FOR LABORATORY, CHEMICAL OR OTHER TECHNICAL USES : OF PORCELAIN OR CHINA'}]</t>
  </si>
  <si>
    <t>[{'income': 'Rs. 2.5 lakhs to Rs. 5 lakhs', 'financialYear': '2018-2019'}]</t>
  </si>
  <si>
    <t>Wholesale Business</t>
  </si>
  <si>
    <t>ARVIND KALIDAS SHAH|SURESH KALIDAS SHAH</t>
  </si>
  <si>
    <t>[{'name': 'ARVIND KALIDAS SHAH', 'email': 'bharatchemical1968@gmail.com', 'emailDomain': 'gmail.com', 'contact': '9823171004'}]</t>
  </si>
  <si>
    <t>30AABFB1806E1ZF</t>
  </si>
  <si>
    <t>9823080206</t>
  </si>
  <si>
    <t>bharatchemical1968@gmail.com</t>
  </si>
  <si>
    <t>P O BOX 89, OPP AZAD MAIDAN, M.G ROAD, PANJIM, North Goa, Goa, 403001</t>
  </si>
  <si>
    <t>[{'hsnCode': '29151290', 'hsn1': 'SATURATED ACYCLIC MONOCARBOXYLIC ACIDS AND THEIR ANHYDRIDES, HALIDES, PEROXIDES AND PEROXYACIDS; THEIR HALOGENATED, SULPHONATED, NITRATED OR NITROSATED DERIVATIVES - FORMIC ACID, ITS SALTS AND ESTERS : SALTS OF FORMIC ACID : OTHER', 'chapterCode': '29', 'chapter': 'Organic chemicals', 'sectionCode': '06', 'section': 'Products of the Chemicals or Allied Industries', 'hsn2': 'SATURATED ACYCLIC MONOCARBOXYLIC ACIDS AND THEIR ANHYDRIDES, HALIDES, PEROXIDES AND PEROXYACIDS; THEIR HALOGENATED, SULPHONATED, NITRATED OR NITROSATED DERIVATIVES - FORMIC ACID, ITS SALTS AND ESTERS : SALTS OF FORMIC ACID : OTHER'}, {'hsnCode': '90181100', 'hsn1': 'INSTRUMENTS AND APPLIANCES USED IN MEDICAL, SURGICAL, DENTAL OR VETERINARY SCIENCES, INCLUDING SCIENTIGRAPHIC APPARATUS, OTHER ELECTROMEDICAL APPARATUS AND SIGHT-TESTING INSTRUMENTS - ELECTRO-DIAGNOSTIC APPARATUS (INCLUDING APPARATUS FOR FUNCTIONAL EXPLORATORY EXAMINATIONS OR FOR CHECKING PHYSIOLOGICAL PARAMETERS): ELECTRO-CARDIOGRAPHS',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APPLIANCES USED IN MEDICAL, SURGICAL, DENTAL OR VETERINARY SCIENCES, INCLUDING SCIENTIGRAPHIC APPARATUS, OTHER ELECTROMEDICAL APPARATUS AND SIGHT-TESTING INSTRUMENTS - ELECTRO-DIAGNOSTIC APPARATUS (INCLUDING APPARATUS FOR FUNCTIONAL EXPLORATORY EXAMINATIONS OR FOR CHECKING PHYSIOLOGICAL PARAMETERS): ELECTRO- CARDIOGRAPHS'}, {'hsnCode': '29011000', 'hsn1': 'ACYCLIC HYDROCARBONS - SATURATED', 'chapterCode': '29', 'chapter': 'Organic chemicals', 'sectionCode': '06', 'section': 'Products of the Chemicals or Allied Industries', 'hsn2': 'ACYCLIC HYDROCARBONS - SATURATED'}]</t>
  </si>
  <si>
    <t>Retail Business</t>
  </si>
  <si>
    <t>[{'name': 'ARVIND KALIDAS SHAH', 'email': 'bharatchemical1968@gmail.com', 'emailDomain': 'gmail.com', 'contact': '9823080206'}]</t>
  </si>
  <si>
    <t>GOA</t>
  </si>
  <si>
    <t>11AABCF1581D1ZB</t>
  </si>
  <si>
    <t>SIKKIM</t>
  </si>
  <si>
    <t>11AABCF1581D2ZA</t>
  </si>
  <si>
    <t>sikkim@futuristic.net.in</t>
  </si>
  <si>
    <t>INDUSTRIES GROWTH CENTRE, BELOW ICAR COMPLEX, FUTURISTIC PACKAGING PVT LTD, OPP SSB CAMP, SMALICK MARCHAK, RANIPOOL, EAST SIKKIM, East Sikkim, Sikkim, 737135</t>
  </si>
  <si>
    <t>[{'hsnCode': '76071994', 'hsn1': 'ALUMINIUM FOIL (WHETHER OR NOT PRINTED OR BACKED WITH PAPER, PAPERBOARD, PLASTICS OR SIMILAR BACKING MATERIALS) OF A THICKNESS (EXCLUDING ANY BACKING) NOT EXCEEDING 0.2 MM - NOT BACKED : OTHER : OTHER : COATED',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COATED'}, {'hsnCode': '76071190', 'hsn1': 'ALUMINIUM FOIL (WHETHER OR NOT PRINTED OR BACKED WITH PAPER, PAPERBOARD, PLASTICS OR SIMILAR BACKING MATERIALS) OF A THICKNESS (EXCLUDING ANY BACKING) NOT EXCEEDING 0.2 MM - NOT BACKED : ROLLED BUT NOT FURTHER WORKED : OTHER',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ROLLED BUT NOT FURTHER WORKED : OTHER'}, {'hsnCode': '76071910', 'hsn1': 'ALUMINIUM FOIL (WHETHER OR NOT PRINTED OR BACKED WITH PAPER, PAPERBOARD, PLASTICS OR SIMILAR BACKING MATERIALS) OF A THICKNESS (EXCLUDING ANY BACKING) NOT EXCEEDING 0.2 MM - NOT BACKED : OTHER : ORDINARILY USED FOR TEA CHEST LINING',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ORDINARILY USED FOR TEA CHEST LINING'}, {'hsnCode': '76071995', 'hsn1': 'ALUMINIUM FOIL (WHETHER OR NOT PRINTED OR BACKED WITH PAPER, PAPERBOARD, PLASTICS OR SIMILAR BACKING MATERIALS) OF A THICKNESS (EXCLUDING ANY BACKING) NOT EXCEEDING 0.2 MM - NOT BACKED : OTHER : OTHER : PRINTED',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PRINTED'}, {'hsnCode': '76072090', 'hsn1': 'ALUMINIUM FOIL (WHETHER OR NOT PRINTED OR BACKED WITH PAPER, PAPERBOARD, PLASTICS OR SIMILAR BACKING MATERIALS) OF A THICKNESS (EXCLUDING ANY BACKING) NOT EXCEEDING 0.2 MM - BACKED : OTHER',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BACKED : OTHER'}]</t>
  </si>
  <si>
    <t>Factory / Manufacturing|Office / Sale Office|Wholesale Business</t>
  </si>
  <si>
    <t>Factory / Manufacturing, Office / Sale Office, Wholesale Business</t>
  </si>
  <si>
    <t>VINAY JAWAHARLAL JAISWAL|USHA VINAY JAISWAL</t>
  </si>
  <si>
    <t>[{'name': 'VINAY JAWAHARLAL JAISWAL', 'email': 'vinay@futuristic.net.in', 'emailDomain': 'futuristic.net.in', 'contact': '7069033186'}]</t>
  </si>
  <si>
    <t>24AABCF1581D1Z4</t>
  </si>
  <si>
    <t>9099920995</t>
  </si>
  <si>
    <t>accounts@futuristic.co.in</t>
  </si>
  <si>
    <t>futuristic.co.in</t>
  </si>
  <si>
    <t>Plot No. 42, Mahagujarat Industrial Estate, Opp. Sarvodaya Hotel, Moriya, Changodar, Ahmedabad, Gujarat, 382213</t>
  </si>
  <si>
    <t>[{'hsnCode': '76071910', 'hsn1': 'ALUMINIUM FOIL (WHETHER OR NOT PRINTED OR BACKED WITH PAPER, PAPERBOARD, PLASTICS OR SIMILAR BACKING MATERIALS) OF A THICKNESS (EXCLUDING ANY BACKING) NOT EXCEEDING 0.2 MM - NOT BACKED : OTHER : ORDINARILY USED FOR TEA CHEST LINING',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ORDINARILY USED FOR TEA CHEST LINING'}, {'hsnCode': '76071994', 'hsn1': 'ALUMINIUM FOIL (WHETHER OR NOT PRINTED OR BACKED WITH PAPER, PAPERBOARD, PLASTICS OR SIMILAR BACKING MATERIALS) OF A THICKNESS (EXCLUDING ANY BACKING) NOT EXCEEDING 0.2 MM - NOT BACKED : OTHER : OTHER : COATED',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COATED'}, {'hsnCode': '76071190', 'hsn1': 'ALUMINIUM FOIL (WHETHER OR NOT PRINTED OR BACKED WITH PAPER, PAPERBOARD, PLASTICS OR SIMILAR BACKING MATERIALS) OF A THICKNESS (EXCLUDING ANY BACKING) NOT EXCEEDING 0.2 MM - NOT BACKED : ROLLED BUT NOT FURTHER WORKED : OTHER',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ROLLED BUT NOT FURTHER WORKED : OTHER'}, {'hsnCode': '76072090', 'hsn1': 'ALUMINIUM FOIL (WHETHER OR NOT PRINTED OR BACKED WITH PAPER, PAPERBOARD, PLASTICS OR SIMILAR BACKING MATERIALS) OF A THICKNESS (EXCLUDING ANY BACKING) NOT EXCEEDING 0.2 MM - BACKED : OTHER',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BACKED : OTHER'}, {'hsnCode': '76071995', 'hsn1': 'ALUMINIUM FOIL (WHETHER OR NOT PRINTED OR BACKED WITH PAPER, PAPERBOARD, PLASTICS OR SIMILAR BACKING MATERIALS) OF A THICKNESS (EXCLUDING ANY BACKING) NOT EXCEEDING 0.2 MM - NOT BACKED : OTHER : OTHER : PRINTED',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PRINTED'}]</t>
  </si>
  <si>
    <t>Factory / Manufacturing|Office / Sale Office|Wholesale Business|Service Provision|Recipient of Goods or Services</t>
  </si>
  <si>
    <t>Factory / Manufacturing, Office / Sale Office, Wholesale Business, Service Provision, Recipient of Goods or Services</t>
  </si>
  <si>
    <t>USHA VINAY JAISWAL|VINAY JAWAHARLAL JAISWAL|ABHISHEK JAISWAL</t>
  </si>
  <si>
    <t>[{'name': 'VINAY JAWAHARLAL JAISWAL', 'email': 'futuristicpackagingpvtltd@gmail.com', 'emailDomain': 'gmail.com', 'contact': '7069033186'}]</t>
  </si>
  <si>
    <t>24AAGCD1078C1Z3</t>
  </si>
  <si>
    <t>rajulshahcagst@gmail.com</t>
  </si>
  <si>
    <t>OFFICE NO-916,SPAN TRADE CENTRE, OPP-KOCHARAB ASHRAM, PALDI,AHMEDABAD, Ahmedabad, Gujarat, 380007</t>
  </si>
  <si>
    <t>[{'sacCode': '998393', 'sac1': 'Scientific and technical consulting services', 'sac2': None}, {'sacCode': '998719', 'sac1': 'Maintenance and repair services of other machinery and equipments', 'sac2': None}, {'sacCode': '998735', 'sac1': 'Installation services of professional medical machinery and equipment, and precision and optical instruments.', 'sac2': None}, {'sacCode': '998346', 'sac1': 'Technical testing and analysis services', 'sac2': None}]</t>
  </si>
  <si>
    <t>HEMANSHU ANIL PACHEGAOKAR|POONAM HEMANSHU PACHEGAOKAR</t>
  </si>
  <si>
    <t>[{'name': 'HEMANSHU ANIL PACHEGAOKAR', 'email': 'rajulshahcagst@gmail.com', 'emailDomain': 'gmail.com', 'contact': '7600024775'}]</t>
  </si>
  <si>
    <t>TPE000017423256K</t>
  </si>
  <si>
    <t>27ACVPT2727J1ZU</t>
  </si>
  <si>
    <t>[{'hsnCode': '85389000', 'hsn1': 'PARTS SUITABLE FOR USE SOLELY OR PRINCIPALLY WITH THE APPARATUS OF HEADINGS 8535, 8536 OR 8537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OTHER'}, {'hsnCode': '84642000', 'hsn1': 'MACHINE-TOOLS FOR WORKING STONE, CERAMICS, CONCRETE, ASBESTOS-CEMENT OR LIKE MINERAL MATERIALS OR FOR COLD WORKING GLASS GRINDING OR POLISHING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FOR WORKING STONE, CERAMICS, CONCRETE, ASBESTOS-CEMENT OR LIKE MINERAL MATERIALS OR FOR COLD WORKING GLASS GRINDING OR POLISHING MACHINES'}, {'hsnCode': '88039000', 'hsn1': 'PARTS OF GOODS OF HEADING 8801 OR 8802 - OTHER', 'chapterCode': '88', 'chapter': 'Aircraft, spacecraft, and parts thereof.', 'sectionCode': '17', 'section': 'Vehicles, Aircraft, Vessels and Associated Transport Equipment', 'hsn2': 'PARTS OF GOODS OF HEADING 8801 OR 8802 - OTHER'}]</t>
  </si>
  <si>
    <t>[{'name': 'SHRIKANTH LINGAIAH THANIKONDA', 'email': 'stind02@gmail.com', 'emailDomain': 'gmail.com', 'contact': '9422255957'}]</t>
  </si>
  <si>
    <t>KPE000010066253B</t>
  </si>
  <si>
    <t>27AMZPS1546C1ZM</t>
  </si>
  <si>
    <t>[{'hsnCode': '39021000', 'hsn1': 'POLYMERS OF PROPYLENE OR OF OTHER OLEFINS, IN PRIMARY FORMS POLYPROPYLENE', 'chapterCode': '39', 'chapter': 'Plastics and articles thereof', 'sectionCode': '07', 'section': 'Plastics and Articles thereof; Rubber and Articles Thereof', 'hsn2': 'POLYMERS OF PROPYLENE OR OF OTHER OLEFINS, IN PRIMARY FORMS POLYPROPYLENE'}, {'hsnCode': '39022000', 'hsn1': 'POLYMERS OF PROPYLENE OR OF OTHER OLEFINS, IN PRIMARY FORMS POLY ISO BUTYLENE', 'chapterCode': '39', 'chapter': 'Plastics and articles thereof', 'sectionCode': '07', 'section': 'Plastics and Articles thereof; Rubber and Articles Thereof', 'hsn2': 'POLYMERS OF PROPYLENE OR OF OTHER OLEFINS, IN PRIMARY FORMS POLY ISO BUTYLENE'}, {'hsnCode': '39023000', 'hsn1': 'POLYMERS OF PROPYLENE OR OF OTHER OLEFINS, IN PRIMARY FORMS PROPYLENE COPOLYMERS', 'chapterCode': '39', 'chapter': 'Plastics and articles thereof', 'sectionCode': '07', 'section': 'Plastics and Articles thereof; Rubber and Articles Thereof', 'hsn2': 'POLYMERS OF PROPYLENE OR OF OTHER OLEFINS, IN PRIMARY FORMS PROPYLENE COPOLYMERS'}, {'hsnCode': '39029000', 'hsn1': 'POLYMERS OF PROPYLENE OR OF OTHER OLEFINS, IN PRIMARY FORMS OTHER', 'chapterCode': '39', 'chapter': 'Plastics and articles thereof', 'sectionCode': '07', 'section': 'Plastics and Articles thereof; Rubber and Articles Thereof', 'hsn2': 'POLYMERS OF PROPYLENE OR OF OTHER OLEFINS, IN PRIMARY FORMS OTHER'}]</t>
  </si>
  <si>
    <t>[{'name': 'NIRMAL VIJAYKUMAR SHAH', 'email': 'nindustries82@gmail.com', 'emailDomain': 'gmail.com', 'contact': '9820031637'}]</t>
  </si>
  <si>
    <t>KEP000000936883N</t>
  </si>
  <si>
    <t>23AWSPS8978H1ZH</t>
  </si>
  <si>
    <t>[{'hsnCode': '85030029', 'hsn1': 'PARTS SUITABLE FOR USE SOLELY OR PRINCIPALLY WITH THE MACHINES OF HEADING 8501 OR 8502 - PARTS SUITABLE FOR USE SOLELY OR PRINCIPALLY WITH THE MACHINES OF HEADING 8501 OR 8502:- PARTS OF ELECTRIC MOTOR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 PARTS OF ELECTRIC MOTOR : OTHER'}, {'hsnCode': '73269099', 'hsn1': 'OTHER ARTICLES OF IRON OR STEEL - OTHER : OTHER : OTHER', 'chapterCode': '73', 'chapter': 'Articles of iron or steel', 'sectionCode': '15', 'section': 'Base Metals and Articles of Base Metal', 'hsn2': 'OTHER ARTICLES OF IRON OR STEEL - OTHER : OTHER : OTHER'}, {'hsnCode': '40169340', 'hsn1': 'OTHER ARTICLES OF VULCANISED RUBBER OTHER THAN HARD RUBBER - OTHER : GASKETS, WASHERS AND OTHER SEALS : GASKETS', 'chapterCode': '40', 'chapter': 'Rubber and articles thereof', 'sectionCode': '07', 'section': 'Plastics and Articles thereof; Rubber and Articles Thereof', 'hsn2': 'OTHER ARTICLES OF VULCANISED RUBBER OTHER THAN HARD RUBBER - OTHER : GASKETS, WASHERS AND OTHER SEALS : GASKETS'}, {'hsnCode': '40082990', 'hsn1': 'PLATES, SHEETS, STRIP, RODS AND PROFILE SHAPES, OF VULCANISED RUBBER OTHER THAN HARD RUBBER - OF NON-CELLULAR RUBBER : OTHER : OTHER', 'chapterCode': '40', 'chapter': 'Rubber and articles thereof', 'sectionCode': '07', 'section': 'Plastics and Articles thereof; Rubber and Articles Thereof', 'hsn2': 'PLATES, SHEETS, STRIP, RODS AND PROFILE SHAPES, OF VULCANISED RUBBER OTHER THAN HARD RUBBER - OF NON-CELLULAR RUBBER : OTHER : OTHER'}, {'hsnCode': '72044100', 'hsn1': 'FERROUS WASTE AND SCRAP; REMELTING SCRAP INGOTS OF IRON OR STEEL - OTHER WASTE AND SCRAP : TURNINGS, SHAVINGS, CHIPS, MILLING WASTE, SAW DUST, FILLINGS, TRIMMINGS AND STAMPINGS, WHETHER OR NOT ` IN BUNDLES', 'chapterCode': '72', 'chapter': 'Iron and steel', 'sectionCode': '15', 'section': 'Base Metals and Articles of Base Metal', 'hsn2': 'FERROUS WASTE AND SCRAP; REMELTING SCRAP INGOTS OF IRON OR STEEL - OTHER WASTE AND SCRAP : TURNINGS, SHAVINGS, CHIPS, MILLING WASTE, SAW DUST, FILLINGS, TRIMMINGS AND STAMPINGS, WHETHER OR NOT ` IN BUNDLES'}]</t>
  </si>
  <si>
    <t>[{'name': 'THAKUR PRASAD SHUKLA', 'email': 'sumit_engg85@yahoo.com', 'emailDomain': 'yahoo.com', 'contact': '9826226095'}]</t>
  </si>
  <si>
    <t>MADHYA PRADESH</t>
  </si>
  <si>
    <t>KFI000014915401I</t>
  </si>
  <si>
    <t>27AACFA0757G1ZQ</t>
  </si>
  <si>
    <t>Slab: Rs. 1.5 Cr. to 5 Cr.</t>
  </si>
  <si>
    <t>[{'hsnCode': '28415090', 'hsn1': 'SALTS OF OXOMETALLIC OR PEROXOMETALLIC ACIDS - OTHER CHROMATES AND DICHROMATES; PEROXOCHROMATES : OTHER', 'chapterCode': '28', 'chapter': 'Inorganic chemicals; organic or inorganic compounds of precious metals, of rare-earth metals, of radioactive elements or of isotopes', 'sectionCode': '06', 'section': 'Products of the Chemicals or Allied Industries', 'hsn2': 'SALTS OF OXOMETALLIC OR PEROXOMETALLIC ACIDS - OTHER CHROMATES AND DICHROMATES; PEROXOCHROMATES : OTHER'}, {'hsnCode': '28151110', 'hsn1': 'SODIUM HYDROXIDE (CAUSTIC SODA); POTASSIUM HYDROXIDE (CAUSTIC POTASH); PEROXIDES OF SODIUM OR POTASSIUM - SODIUM HYDROXIDE (CAUSTIC SODA) : - SOLID : FLAKES', 'chapterCode': '28', 'chapter': 'Inorganic chemicals; organic or inorganic compounds of precious metals, of rare-earth metals, of radioactive elements or of isotopes', 'sectionCode': '06', 'section': 'Products of the Chemicals or Allied Industries', 'hsn2': 'SODIUM HYDROXIDE (CAUSTIC SODA); POTASSIUM HYDROXIDE (CAUSTIC POTASH); PEROXIDES OF SODIUM OR POTASSIUM - SODIUM HYDROXIDE (CAUSTIC SODA) : - SOLID : FLAKES'}, {'hsnCode': '98020000', 'hsn1': 'LABORATORY CHEMICALS', 'chapterCode': '98', 'chapter': 'Project imports, Laboratory chemicals, passenger\\u2019s baggage, personal importation by air or post; ship stores.', 'sectionCode': '21', 'section': 'Works of art, Collectors\\u2019 Pieces and Antiques', 'hsn2': 'Laboratory Chemicals'}]</t>
  </si>
  <si>
    <t>ANIL KANTILAL NAHAR|SHOBHA ANIL NAHAR|SUNIL KANTILAL NAHAR|SARALA SUNIL NAHAR</t>
  </si>
  <si>
    <t>[{'name': 'SUNIL KANTILAL NAHAR', 'email': 'anilsuppliers@gmail.com', 'emailDomain': 'gmail.com', 'contact': '9822007417'}]</t>
  </si>
  <si>
    <t>TFI000010150834Q</t>
  </si>
  <si>
    <t>27AAAFS3177N1ZR</t>
  </si>
  <si>
    <t>27280038497V</t>
  </si>
  <si>
    <t>[{'hsnCode': '83021010', 'hsn1': 'BASE METAL MOUNTINGS, FITTINGS AND SIMILAR ARTICLES SUITABLE FOR FURNITURE, DOORS, STAIRCASES, WINDOWS, BLINDS, COACHWORK, SADDLERY, TRUNKS, CHESTS, CASKETS OR THE LIKE; BASE METAL HAT - RACKS, HAT - PEGS, BRACKETS AND SIMILAR FIXTURES; CASTORS WITH MOUNTINGS OF BASE METAL; AUTOMATIC DOOR CLOSERS OF BASE METAL - HINGES:OF STEEL', 'chapterCode': '83', 'chapter': 'Miscellaneous articles of base metal', 'sectionCode': '15', 'section': 'Base Metals and Articles of Base Metal', 'hsn2': 'BASE METAL MOUNTINGS, FITTINGS AND SIMILAR ARTICLES SUITABLE FOR FURNITURE, DOORS, STAIRCASES, WINDOWS, BLINDS, COACHWORK, SADDLERY, TRUNKS, CHESTS, CASKETS OR THE LIKE; BASE METAL HAT - RACKS, HAT - PEGS, BRACKETS AND SIMILAR FIXTURES; CASTORS WITH MOUNTINGS OF BASE METAL; AUTOMATIC DOOR CLOSERS OF BASE METAL - HINGES:OF STEEL'}, {'hsnCode': '73041011', 'hsn1': 'TUBES, PIPES AND HOLLOW PROFILES, SEAMLESS, OF IRON (OTHER THAN CAST IRON) OR STEEL - LINE PIPE OF A KIND USED FOR OIL OR GAS PIPELINES : PIPES OF IRON OR STEEL : OF IRON', 'chapterCode': '73', 'chapter': 'Articles of iron or steel', 'sectionCode': '15', 'section': 'Base Metals and Articles of Base Metal', 'hsn2': 'TUBES, PIPES AND HOLLOW PROFILES, SEAMLESS, OF IRON (OTHER THAN CAST IRON) OR STEEL - LINE PIPE OF A KIND USED FOR OIL OR GAS PIPELINES : PIPES OF IRON OR STEEL : OF IRON'}, {'hsnCode': '72221119', 'hsn1': 'OTHER BARS AND RODS OF STAINLESS STEEL; ANGLES, SHAPES AND SECTIONS OF STAINLESS STEEL - BARS AND RODS, NOT FURTHER WORKED THAN HOT ROLLED, HOT-DRAWN OR EXTRUDED: OF CIRCULAR CROSS SECTION : BRIGHT BARS : OTHER', 'chapterCode': '72', 'chapter': 'Iron and steel', 'sectionCode': '15', 'section': 'Base Metals and Articles of Base Metal', 'hsn2': 'OTHER BARS AND RODS OF STAINLESS STEEL; ANGLES, SHAPES AND SECTIONS OF STAINLESS STEEL - BARS AND RODS, NOT FURTHER WORKED THAN HOT ROLLED, HOT-DRAWN OR EXTRUDED: OF CIRCULAR CROSS SECTION : BRIGHT BARS : OTHER'}]</t>
  </si>
  <si>
    <t>Office / Sale Office|Wholesale Business|Retail Business</t>
  </si>
  <si>
    <t>Office / Sale Office, Wholesale Business, Retail Business</t>
  </si>
  <si>
    <t>TRD:TRR</t>
  </si>
  <si>
    <t>YOGESH AMICHAND JHAVERI|NIKUNJ AMICHAND JHAVERI</t>
  </si>
  <si>
    <t>[{'name': 'YOGESH AMICHAND JHAVERI', 'email': 'ajit.c.jhaveri@gmail.com', 'emailDomain': 'gmail.com', 'contact': '9619941184'}]</t>
  </si>
  <si>
    <t>27ABACS2950D1ZL</t>
  </si>
  <si>
    <t>07-Aug-2018</t>
  </si>
  <si>
    <t>17/21,, 6TH FLOOR,, NAVJIVAN SOCIETY,, LAMINGTON ROAD, MUMBAI CENTRAL,, MUMBAI,, Mumbai City, Maharashtra, 400008</t>
  </si>
  <si>
    <t>[{'hsnCode': '7318', 'hsn1': 'SCREWS, BOLTS, NUTS, COACH-SCREWS, SCREW HOOKS, RIVETS, COTTERS, COTTER-PINS, WASHERS (INCLUDING SPRING WASHERS) AND SIMILAR ARTICLES,OF IRON OR STEEL - Threaded articles', 'chapterCode': '73', 'chapter': 'Articles of iron or steel', 'sectionCode': '15', 'section': 'Base Metals and Articles of Base Metal', 'hsn2': 'SCREWS, BOLTS, NUTS, COACH-SCREWS, SCREW HOOKS, RIVETS, COTTERS, COTTER-PINS, WASHERS (INCLUDING SPRING WASHERS) AND SIMILAR ARTICLES, OF IRON OR STEEL'}, {'hsnCode': '7225', 'hsn1': 'FLAT-ROLLED PRODUCTS OF OTHER ALLOY STEEL, OF A WIDTH OF 600 MM OR MORE - Of silicon-electrical steel', 'chapterCode': '72', 'chapter': 'Iron and steel', 'sectionCode': '15', 'section': 'Base Metals and Articles of Base Metal', 'hsn2': 'FLAT-ROLLED PRODUCTS OF OTHER ALLOY STEEL, OF A WIDTH OF 600 MM OR MORE'}]</t>
  </si>
  <si>
    <t>Retail Business|Warehouse / Depot|Import|Export|Supplier of Services|Recipient of Goods or Services|Wholesale Business|Factory / Manufacturing|Works Contract</t>
  </si>
  <si>
    <t>Retail Business, Warehouse / Depot, Import, Export, Supplier of Services, Recipient of Goods or Services, Wholesale Business, Factory / Manufacturing, Works Contract</t>
  </si>
  <si>
    <t>[{'name': 'VISHAL DILIP SHAH', 'email': 'shahtoolscentre@gmail.com', 'emailDomain': 'gmail.com', 'contact': '9820196449'}]</t>
  </si>
  <si>
    <t>KFI000010375816R</t>
  </si>
  <si>
    <t>24AAEFO7907Q1ZP</t>
  </si>
  <si>
    <t>[{'hsnCode': '73259910', 'hsn1': 'OTHER CAST ARTICLES OF IRON OR STEEL - OTHER : OTHER : OF IRON', 'chapterCode': '73', 'chapter': 'Articles of iron or steel', 'sectionCode': '15', 'section': 'Base Metals and Articles of Base Metal', 'hsn2': 'OTHER CAST ARTICLES OF IRON OR STEEL - OTHER : OTHER : OF IRON'}, {'hsnCode': '85030090', 'hsn1': 'PARTS SUITABLE FOR USE SOLELY OR PRINCIPALLY WITH THE MACHINES OF HEADING 8501 OR 8502 -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OTHER'}]</t>
  </si>
  <si>
    <t>Office / Sale Office</t>
  </si>
  <si>
    <t>VALLABHBHAI MAKANBHAI PADARIYA|HASMUKHBHAI MAKANBHAI PADARIYA|RAJESHBHAI MAKANBHAI PADARIYA|SUNILKUMAR MAKANBHAI PADARIYA</t>
  </si>
  <si>
    <t>[{'name': 'VALLABHBHAI MAKANBHAI PADARIYA', 'email': 'ommetalcast@gmail.com', 'emailDomain': 'gmail.com', 'contact': '9898800099'}]</t>
  </si>
  <si>
    <t>TPE000015600485R</t>
  </si>
  <si>
    <t>24AAWPD8531F1ZM</t>
  </si>
  <si>
    <t>Slab: Rs. 0 to 40 lakhs</t>
  </si>
  <si>
    <t>[{'hsnCode': '48041100', 'hsn1': 'UNCOATED KRAFT PAPER AND PAPERBOARD, IN ROLLS OR SHEETS, OTHER THAN THAT OF HEADING 4802 OR 4803 - KRAFTLINER : UNBLEACHED', 'chapterCode': '48', 'chapter': 'Paper and paperboard; articles of paper pulp, of paper or of paperboard.', 'sectionCode': '10', 'section': 'Pulp of wood or of other Fibrous Cellulosic Material; Recovered (Waste and Scrap) Paper or Paperboard; Paper And Paperboard and articles thereof', 'hsn2': 'UNCOATED KRAFT PAPER AND PAPERBOARD, IN ROLLS OR SHEETS, OTHER THAN THAT OF HEADING 4802 OR 4803 - KRAFTLINER : UNBLEACHED'}]</t>
  </si>
  <si>
    <t>[{'name': 'RAKESH BHAGWANDAS DALAL', 'email': 'rakesh@web4india.com', 'emailDomain': 'web4india.com', 'contact': '9824045769'}]</t>
  </si>
  <si>
    <t>KFI000000216422U</t>
  </si>
  <si>
    <t>23AANFS5717R1ZG</t>
  </si>
  <si>
    <t>23AANFS5717R2ZF</t>
  </si>
  <si>
    <t>23473600541</t>
  </si>
  <si>
    <t>[{'hsnCode': '44151000', 'hsn1': 'PACKING CASES, BOXES, CRATES, DRUMS AND SIMILAR PACKINGS, OF WOOD; CABLE-DRUMS OF WOOD; PALLETS, BOX PALLETS AND OTHER LOAD BOARDS, OF WOOD; PALLET COLLARS OF WOOD - CASES, BOXES, CRATES, DRUMS AND SIMILAR PACKINGS; CABLE-DRUMS', 'chapterCode': '44', 'chapter': 'Wood and Articles of wood; wood charcoal', 'sectionCode': '09', 'section': 'Wood and Articles of Wood; Wood Charcoal; cork and articles or cork; Manufactures of Straw, of Esparto or of other Plaiting Materials; Basketware and Wickerwork', 'hsn2': 'PACKING CASES, BOXES, CRATES, DRUMS AND SIMILAR PACKINGS, OF WOOD; CABLE-DRUMS OF WOOD; PALLETS, BOX PALLETS AND OTHER LOAD BOARDS, OF WOOD; PALLET COLLARS OF WOOD - CASES, BOXES, CRATES, DRUMS AND SIMILAR PACKINGS; CABLE-DRUMS'}]</t>
  </si>
  <si>
    <t>[{'name': 'GULSHAN SHARMA', 'email': 'choure_santosh@yahoo.co.in', 'emailDomain': 'yahoo.co.in', 'contact': '9303131141'}]</t>
  </si>
  <si>
    <t>TPE000116461129E</t>
  </si>
  <si>
    <t>27FMOPS6754N1ZT</t>
  </si>
  <si>
    <t>[{'sacCode': '996411', 'sac1': 'Local land transport services of passengers by railways, metro, monorail, bus, tramway, autos, three wheelers, scooters and other motor vehicles', 'sac2': None}]</t>
  </si>
  <si>
    <t>[{'name': 'JEEVAN SHRIRANG SHINDE', 'email': 'cavedashaha@gmail.com', 'emailDomain': 'gmail.com', 'contact': '9075523183'}]</t>
  </si>
  <si>
    <t>TPE000010193497D</t>
  </si>
  <si>
    <t>09AWNPS8218H1ZV</t>
  </si>
  <si>
    <t>[{'hsnCode': '87112019', 'hsn1': 'MOTORCYCLES (INCLUDING MOPEDS) AND CYCLES FITTED WITH AN AUXILIARY MOTOR, WITH OR WITHOUT SIDE-CARS; WITH RECIPROCATING INTERNAL COMBUSTION PISTON ENGINE OF A CYLINDER CAPACITY EXCEEDING 50 CC BUT NOT EXCEEDING 250 CC : SCOOTERS : OTHER', 'chapterCode': '87', 'chapter': 'Vehicles other than railway or tramway rolling-stock, and parts and accessories thereof.', 'sectionCode': '17', 'section': 'Vehicles, Aircraft, Vessels and Associated Transport Equipment', 'hsn2': 'MOTORCYCLES (INCLUDING MOPEDS) AND CYCLES FITTED WITH AN AUXILIARY MOTOR, WITH OR WITHOUT SIDE-CARS; WITH RECIPROCATING INTERNAL COMBUSTION PISTON ENGINE OF A CYLINDER CAPACITY EXCEEDING 50 CC BUT NOT EXCEEDING 250 CC : SCOOTERS : OTHER'}, {'hsnCode': '87149100', 'hsn1': 'PARTS AND ACCESSORIES OF VEHICLES OF HEADINGS 8711TO 8713 OTHER : FRAMES AND FORKS, AND PARTS THEREOF', 'chapterCode': '87', 'chapter': 'Vehicles other than railway or tramway rolling-stock, and parts and accessories thereof.', 'sectionCode': '17', 'section': 'Vehicles, Aircraft, Vessels and Associated Transport Equipment', 'hsn2': 'PARTS AND ACCESSORIES OF VEHICLES OF HEADINGS 8711TO 8713 OTHER : FRAMES AND FORKS, AND PARTS THEREOF'}, {'hsnCode': '87149590', 'hsn1': 'PARTS AND ACCESSORIES OF VEHICLES OF HEADINGS 8711TO 8713 SADDLES OTHER', 'chapterCode': '87', 'chapter': 'Vehicles other than railway or tramway rolling-stock, and parts and accessories thereof.', 'sectionCode': '17', 'section': 'Vehicles, Aircraft, Vessels and Associated Transport Equipment', 'hsn2': 'PARTS AND ACCESSORIES OF VEHICLES OF HEADINGS 8711TO 8713 SADDLES OTHER'}, {'hsnCode': '40139020', 'hsn1': 'INNER TUBES, OF RUBBER - OTHER : FOR MOTOR CYCLE', 'chapterCode': '40', 'chapter': 'Rubber and articles thereof', 'sectionCode': '07', 'section': 'Plastics and Articles thereof; Rubber and Articles Thereof', 'hsn2': 'INNER TUBES, OF RUBBER - OTHER : FOR MOTOR CYCLE'}, {'hsnCode': '84732100', 'hsn1': 'PARTS AND ACCESSORIES (OTHER THAN COVERS, CARRYING CASES AND THE LIKE) SUITABLE FOR USE SOLELY OR PRINCIPALLY WITH MACHINES OF HEADINGS 8469 TO 8472 - PARTS AND ACCESSORIES OF THE MACHINES OF HEADING 8470: OF THE ELECTRONIC CALCULATING MACHINES OF SUB-HEADING 8470 10, 8470 21 OR 8471 29',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8472 - PARTS AND ACCESSORIES OF THE MACHINES OF HEADING 8470: OF THE ELECTRONIC CALCULATING MACHINES OF SUB-HEADING 8470 10, 8470 21 OR 8471 29'}]</t>
  </si>
  <si>
    <t>[{'income': 'Rs. 2.5 lakhs to Rs. 5 lakhs', 'financialYear': '2017-2018'}]</t>
  </si>
  <si>
    <t>[{'name': 'JEETENDRA RAMDAS SANGODKAR', 'email': 'gstravindra2017@gmail.com', 'emailDomain': 'gmail.com', 'contact': '8896209451'}]</t>
  </si>
  <si>
    <t>UTTAR PRADESH</t>
  </si>
  <si>
    <t>TPE000010712655L</t>
  </si>
  <si>
    <t>27AWNPS8218H1ZX</t>
  </si>
  <si>
    <t>27860603688V</t>
  </si>
  <si>
    <t>9325384798</t>
  </si>
  <si>
    <t>manojshete2010@gmail.com</t>
  </si>
  <si>
    <t>PLOT NO 5, PIMPRI, ATLAS COLONY, PUNE, PUNE, Pune, Maharashtra, 411017</t>
  </si>
  <si>
    <t>[{'hsnCode': '32081010', 'hsn1': 'PAINTS AND VARNISHES (INCLUDING ENAMELS AND LACQUERS) BASED ON SYNTHETIC POLYMERS OR CHEMICALLY MODIFIED NATURAL POLYMERS, DISPERSED OR DISSOLVED IN A NON - AQUEOUS MEDIUM; SOLUTIONS AS DEFINED IN NOTE 4 TO THIS CHAPTER - BASED ON POLYESTERS : ENAMELS',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BASED ON POLYESTERS : ENAMELS'}]</t>
  </si>
  <si>
    <t>Works Contract</t>
  </si>
  <si>
    <t>[{'sacCode': '00440410', 'sac1': 'WORKS CONTRACT SERVICES', 'sac2': None}]</t>
  </si>
  <si>
    <t>[{'name': 'JEETENDRA RAMDAS SANGODKAR', 'email': 'manoj.shete@outlook.com', 'emailDomain': 'outlook.com', 'contact': '9325384798'}]</t>
  </si>
  <si>
    <t>SHREE SHANTADURGA ENTERPRISE</t>
  </si>
  <si>
    <t>TPE000014040983T</t>
  </si>
  <si>
    <t>19AJUPG8343H1ZN</t>
  </si>
  <si>
    <t>[{'hsnCode': '84859000', 'hsn1': 'MACHINERY PARTS, NOT CONTAINING ELECTRICAL CONNECTORS, INSULATORS, COILS, CONTACTS OR OTHER ELECTRICAL FEATURES, NOT SPECIFIED OR INCLUDED ELSEWHERE IN THIS CHAPTER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PARTS, NOT CONTAINING ELECTRICAL CONNECTORS, INSULATORS, COILS, CONTACTS OR OTHER ELECTRICAL FEATURES, NOT SPECIFIED OR INCLUDED ELSEWHERE IN THIS CHAPTER - OTHER'}, {'hsnCode': '85151900', 'hsn1': 'ELECTRIC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 - BRAZING OR SOLDERING MACHINES AND APPARATUS: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 - BRAZING OR SOLDERING MACHINES AND APPARATUS: OTHER'}]</t>
  </si>
  <si>
    <t>[{'name': 'PREMANGSHU KUMAR GUHA', 'email': 'premangshuguha@yahoo.in', 'emailDomain': 'yahoo.in', 'contact': '9433381485'}]</t>
  </si>
  <si>
    <t>TPE000119167580I</t>
  </si>
  <si>
    <t>33EXKPP6416A1ZM</t>
  </si>
  <si>
    <t>[{'sacCode': '996791', 'sac1': 'Goods transport agency services for road transport', 'sac2': None}]</t>
  </si>
  <si>
    <t>[{'name': 'PRIYADARSHINI', 'email': 'kumar14772@gmail.com', 'emailDomain': 'gmail.com', 'contact': '8072696956'}]</t>
  </si>
  <si>
    <t>23AAGCP9729C1ZF</t>
  </si>
  <si>
    <t>23509081279</t>
  </si>
  <si>
    <t>inquiry@prideindustries.co.in</t>
  </si>
  <si>
    <t>M2, GROUND, PODDAR PLAZA, NEW SIYAGANJ, INDORE, Indore, Madhya Pradesh, 452007</t>
  </si>
  <si>
    <t>[{'hsnCode': '82032000', 'hsn1': 'FILES, RASPS, PLIERS (INCLUDING CUTTING PLIERS), PINCERS, TWEEZERS, METAL CUTTING SHEARS, PIPE- CUTTERS, BOLT CROPPERS, PERFORATING PUNCHES AND SIMILAR HAND TOOLS - PLIERS (INCLUDING CUTTING PLIERS), PINCERS, TWEEZERS AND SIMILAR TOOLS', 'chapterCode': '82', 'chapter': 'Tools, implements, cutlery, spoons and forks, of base metal; parts thereof of base metal', 'sectionCode': '15', 'section': 'Base Metals and Articles of Base Metal', 'hsn2': 'FILES, RASPS, PLIERS (INCLUDING CUTTING PLIERS), PINCERS, TWEEZERS, METAL CUTTING SHEARS, PIPE- CUTTERS, BOLT CROPPERS, PERFORATING PUNCHES AND SIMILAR HAND TOOLS - PLIERS (INCLUDING CUTTING PLIERS), PINCERS, TWEEZERS AND SIMILAR TOOLS'}, {'hsnCode': '82041110', 'hsn1': 'HAND- OPERATED SPANNERS AND WRENCHES (INCLUDING TORQUE METER WRENCHES BUT NOT INCLUDING TAP WRENCHES); INTERCHANGEABLE SPANNER SOCKETS, WITH OR WITHOUT HANDLES - HAND- OPERATED SPANNERS AND WRENCHES : NON- ADJUSTABLE : SPANNERS', 'chapterCode': '82', 'chapter': 'Tools, implements, cutlery, spoons and forks, of base metal; parts thereof of base metal', 'sectionCode': '15', 'section': 'Base Metals and Articles of Base Metal', 'hsn2': 'HAND- OPERATED SPANNERS AND WRENCHES (INCLUDING TORQUE METER WRENCHES BUT NOT INCLUDING TAP WRENCHES); INTERCHANGEABLE SPANNER SOCKETS, WITH OR WITHOUT HANDLES - HAND- OPERATED SPANNERS AND WRENCHES : NON- ADJUSTABLE : SPANNERS'}, {'hsnCode': '82071900',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ROCK DRILLING OR EARTH BORING TOOLS : OTHER, INCLUDING PARTS',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ROCK DRILLING OR EARTH BORING TOOLS : OTHER, INCLUDING PARTS'}, {'hsnCode': '90171000', 'hsn1':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DRAFTING TABLES AND MACHINES, WHETHER OR NOT AUTOMATIC',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DRAFTING TABLES AND MACHINES, WHETHER OR NOT AUTOMATIC'}, {'hsnCode': '90173010', 'hsn1':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 MICROMETERS, CALIPERS AND GAUGES: MICRO-METERS AND CALIPERS',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 MICROMETERS, CALIPERS AND GAUGES: MICRO-METERS AND CALIPERS'}]</t>
  </si>
  <si>
    <t>NASIR FARHULLA|FARID HUSSAIN</t>
  </si>
  <si>
    <t>[{'name': 'NASIR FARHULLA', 'email': 'inquiry@prideindustries.co.in', 'emailDomain': 'prideindustries.co.in', 'contact': '9993939528'}]</t>
  </si>
  <si>
    <t>27AAICA1847J1ZI</t>
  </si>
  <si>
    <t>27050769955V</t>
  </si>
  <si>
    <t>E-91/A, E-91/B, E-92, E-93, , Aarti Structures Pvt Ltd, MIDC, Ambad, Nashik, Maharashtra, 422010</t>
  </si>
  <si>
    <t>[{'hsnCode': '85381010', 'hsn1': 'PARTS SUITABLE FOR USE SOLELY OR PRINCIPALLY WITH THE APPARATUS OF HEADINGS 8535, 8536 OR 8537 -BOARDS, PANELS, CONSOLES, DESKS, CABINETS AND OTHER BASES FOR THE GOODS OF HEADING 8537, NOT EQUIPPED WITH THEIR APPARATUS: FOR INDUSTRIAL USE',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8537 -BOARDS, PANELS, CONSOLES, DESKS, CABINETS AND OTHER BASES FOR THE GOODS OF HEADING 8537, NOT EQUIPPED WITH THEIR APPARATUS: FOR INDUSTRIAL USE'}]</t>
  </si>
  <si>
    <t>Factory / Manufacturing|Import|Export|Retail Business|Works Contract|Office / Sale Office|Wholesale Business|Recipient of Goods or Services|Supplier of Services</t>
  </si>
  <si>
    <t>Factory / Manufacturing, Import, Export, Retail Business, Works Contract, Office / Sale Office, Wholesale Business, Recipient of Goods or Services, Supplier of Services</t>
  </si>
  <si>
    <t>Chandrakant Budha Bagul|Nalini Chandrakant Bagul|Aarti Chandrakant Bagul|Ajinkya Chandrakant Bagul</t>
  </si>
  <si>
    <t>[{'name': 'Chandrakant Budha Bagul', 'email': 'aarti.structures@gmail.com', 'emailDomain': 'gmail.com', 'contact': '9011050595'}]</t>
  </si>
  <si>
    <t>19AABCB0407E1ZA</t>
  </si>
  <si>
    <t>BMC ELECTROPLAST PRIVATE LIMITED</t>
  </si>
  <si>
    <t>130/22, GROUND FLOOR, B.S.INDUSTRIAL ESTATE, BAKHRAHAT ROAD, HANSPUKUR, South 24 Parganas, West Bengal, 700104</t>
  </si>
  <si>
    <t>[{'hsnCode': '85030029', 'hsn1': 'PARTS SUITABLE FOR USE SOLELY OR PRINCIPALLY WITH THE MACHINES OF HEADING 8501 OR 8502 - PARTS SUITABLE FOR USE SOLELY OR PRINCIPALLY WITH THE MACHINES OF HEADING 8501 OR 8502:- PARTS OF ELECTRIC MOTOR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 PARTS OF ELECTRIC MOTOR : OTHER'}, {'hsnCode': '85381010', 'hsn1': 'PARTS SUITABLE FOR USE SOLELY OR PRINCIPALLY WITH THE APPARATUS OF HEADINGS 8535, 8536 OR 8537 -BOARDS, PANELS, CONSOLES, DESKS, CABINETS AND OTHER BASES FOR THE GOODS OF HEADING 8537, NOT EQUIPPED WITH THEIR APPARATUS: FOR INDUSTRIAL USE',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8537 -BOARDS, PANELS, CONSOLES, DESKS, CABINETS AND OTHER BASES FOR THE GOODS OF HEADING 8537, NOT EQUIPPED WITH THEIR APPARATUS: FOR INDUSTRIAL USE'}, {'hsnCode': '85352121', 'hsn1': 'FUSES, LIGHTNING ARRESTERS, VOLTAGE LIMITERS, SURGE SUPPRESSORS, PLUGS, JUNCTION BOXES), FOR A VOLTAGE EXCEEDING 1,000 VOLTS - AUTOMATIC CIRCUIT BREAKERS: - FOR A VOLTAGE OF LESS THAN 72.5 KV: - VACUUM CIRCUIT BREAKERS : FOR A VOLTAGE OF 11 KV',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'FUSES, LIGHTNING ARRESTERS, VOLTAGE LIMITERS, SURGE SUPPRESSORS, PLUGS, JUNCTION BOXES), FOR A VOLTAGE EXCEEDING 1,000 VOLTS - AUTOMATIC CIRCUIT BREAKERS: - FOR A VOLTAGE OF LESS THAN 72.5 KV: - VACUUM CIRCUIT BREAKERS : FOR A VOLTAGE OF 11 KV'}, {'hsnCode': '85372000', 'hsn1':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EXCEEDING 1,000 V',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EXCEEDING 1,000 V'}, {'hsnCode': '85469090', 'hsn1': 'ELECTRICAL INSULATORS OF ANY MATERIAL OTHER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INSULATORS OF ANY MATERIAL OTHER : OTHER'}]</t>
  </si>
  <si>
    <t>Service Provision|Factory / Manufacturing|Others</t>
  </si>
  <si>
    <t>Service Provision, Factory / Manufacturing</t>
  </si>
  <si>
    <t>[{'sacCode': '00440262', 'sac1': 'TRANSPORT OF GOODS BY ROAD', 'sac2': None}, {'sacCode': '00440108', 'sac1': 'SECURITY / DETECTIVE AGENCIES', 'sac2': None}, {'sacCode': '00440048', 'sac1': 'RENT A CAB OPERATORS', 'sac2': None}, {'sacCode': '00440480', 'sac1': 'LEGAL CONSULTANCY SERVICES', 'sac2': None}, {'sacCode': '00440057', 'sac1': 'CONSULTING ENGINEER', 'sac2': None}]</t>
  </si>
  <si>
    <t>SUBODH KUMAR BANERJEE|RAJIV BHARGAVA|SIDDHARTHA MITRA</t>
  </si>
  <si>
    <t>[{'name': 'BISWANATH BHATTACHARYYA', 'email': 'bhattacharya@bmcepl.com', 'emailDomain': 'bmcepl.com', 'contact': '9331048656'}]</t>
  </si>
  <si>
    <t>27AABCB0407E1ZD</t>
  </si>
  <si>
    <t>9766635062</t>
  </si>
  <si>
    <t>works2@bmcabad.com</t>
  </si>
  <si>
    <t>bmcabad.com</t>
  </si>
  <si>
    <t>PLOT NO.K-133, MIDC WALUJ TQ GANGAPUR, WALUJ KH, Aurangabad, Maharashtra, 431136</t>
  </si>
  <si>
    <t>[{'hsnCode': '85361010', 'hsn1': 'ELECTRICAL APPARATUS FOR SWITCHING OR PROTECTING ELECTRICAL CIRCUITS, OR FOR MAKING CONNECTIONS TO OR IN ELECTRICAL CIRCUITS (FOR EXAMPLE, SWITCHES, RELAYS, FUSES, SURGE SUPPRESSORS, PLUGS, SOCKETS, LAMP-HOLDERS, JUNCTION BOXES), FOR A VOLTAGE NOT EXCEEDING 1,000 VOLTS - FUSES: FOR SWITCHES HAVING RATING UPTO 15 AMPS, REWIREABLE',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RELAYS, FUSES, SURGE SUPPRESSORS, PLUGS, SOCKETS, LAMP-HOLDERS, JUNCTION BOXES), FOR A VOLTAGE NOT EXCEEDING 1,000 VOLTS - FUSES: FOR SWITCHES HAVING RATING UPTO 15 AMPS, REWIREABLE'}, {'hsnCode': '84859000', 'hsn1': 'MACHINERY PARTS, NOT CONTAINING ELECTRICAL CONNECTORS, INSULATORS, COILS, CONTACTS OR OTHER ELECTRICAL FEATURES, NOT SPECIFIED OR INCLUDED ELSEWHERE IN THIS CHAPTER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PARTS, NOT CONTAINING ELECTRICAL CONNECTORS, INSULATORS, COILS, CONTACTS OR OTHER ELECTRICAL FEATURES, NOT SPECIFIED OR INCLUDED ELSEWHERE IN THIS CHAPTER - OTHER'}, {'hsnCode': '69111019', 'hsn1': 'TABLEWARE, KITCHENWARE, OTHER HOUSEHOLD ARTICLES AND TOILET ARTICLES, OF PORCELAIN OR CHINA 6911 10 TABLEWARE, KITCHENWARE, OTHER HOUSEHOLD ARTICLES AND TOILET ARTICLES, OF PORCELAIN OR CHINA - TABLEWARE AND KITCHENWARE:TABLEWARE: OTHER', 'chapterCode': '69', 'chapter': 'Ceramic products.', 'sectionCode': '13', 'section': 'Articles of Stone, Plaster, Cement, Asbestos, Mica or similar Materials; Ceramic Products; Glass and Glassware', 'hsn2': 'TABLEWARE, KITCHENWARE, OTHER HOUSEHOLD ARTICLES AND TOILET ARTICLES, OF PORCELAIN OR CHINA 6911 10 TABLEWARE, KITCHENWARE, OTHER HOUSEHOLD ARTICLES AND TOILET ARTICLES, OF PORCELAIN OR CHINA - TABLEWARE AND KITCHENWARE:TABLEWARE: OTHER'}, {'hsnCode': '84612019', 'hsn1': 'MACHINE-TOOLS FOR PLANING, SHAPING, SLOTTING, BROACHING, GEAR CUTTING, GEAR GRINDING OR GEAR FINISHING, SAWING, CUTTING-OFF AND OTHER MACHINE TOOLS WORKING BY REMOVING METAL, OR CERMETS, NOT ELSEWHERE SPECIFIED OR INCLUDED - SHAPING OR SLOTTING MACHINES: SHAPING MACHINES: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FOR PLANING, SHAPING, SLOTTING, BROACHING, GEAR CUTTING, GEAR GRINDING OR GEAR FINISHING, SAWING, CUTTING-OFF AND OTHER MACHINE TOOLS WORKING BY REMOVING METAL, OR CERMETS, NOT ELSEWHERE SPECIFIED OR INCLUDED - SHAPING OR SLOTTING MACHINES: SHAPING MACHINES: OTHER'}]</t>
  </si>
  <si>
    <t>Factory / Manufacturing|Retail Business</t>
  </si>
  <si>
    <t>Factory / Manufacturing, Retail Business</t>
  </si>
  <si>
    <t>[{'sacCode': '00440057', 'sac1': 'CONSULTING ENGINEER', 'sac2': None}, {'sacCode': '00440233', 'sac1': 'ERECTION,COMMISSIONING AND INSTALLATION', 'sac2': None}, {'sacCode': '00440262', 'sac1': 'TRANSPORT OF GOODS BY ROAD', 'sac2': None}, {'sacCode': '00440249', 'sac1': 'TECHNICAL TESTING,INSPECTION, CERTIFICATION', 'sac2': None}]</t>
  </si>
  <si>
    <t>GIRISH VASANTRAO MAGRE</t>
  </si>
  <si>
    <t>[{'name': 'GIRISH VASANTRAO MAGRE', 'email': 'works2@bmcabad.com', 'emailDomain': 'bmcabad.com', 'contact': '9766635062'}]</t>
  </si>
  <si>
    <t>B M C ELECTROPLAST PRIVATE LIMITED</t>
  </si>
  <si>
    <t>26AAHCS0450N1Z6</t>
  </si>
  <si>
    <t>DADRA AND NAGAR HAVELI</t>
  </si>
  <si>
    <t>26AAHCS0450N2Z5</t>
  </si>
  <si>
    <t>26501204187</t>
  </si>
  <si>
    <t>SURVEY NO.104/2, AT VILLAGE RAKHOLI, SILVASSA, Dadra &amp; Nagar Haveli, Dadra and Nagar Haveli and Daman and Diu, 396230</t>
  </si>
  <si>
    <t>[{'hsnCode': '39231090', 'hsn1': 'ARTICLES FOR THE CONVEYANCE OR PACKING OF GOODS, OF PLASTICS; STOPPERS, LIDS, CAPS AND OTHER CLOSURES, OF PLASTICS - BOXES, CASES, CRATES AND SIMILAR ARTICLES: OTHER',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OTHER'}, {'hsnCode':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 {'hsnCode': '73269060', 'hsn1': 'OTHER ARTICLES OF IRON OR STEEL - OTHER : MANUFACTURES OF STAINLESS STEEL', 'chapterCode': '73', 'chapter': 'Articles of iron or steel', 'sectionCode': '15', 'section': 'Base Metals and Articles of Base Metal', 'hsn2': 'OTHER ARTICLES OF IRON OR STEEL - OTHER : MANUFACTURES OF STAINLESS STEEL'}, {'hsnCode': '39159090', 'hsn1': 'WASTE, PARINGS AND SCRAP, OF PLASTICS - OF OTHER PLASTICS :OTHER', 'chapterCode': '39', 'chapter': 'Plastics and articles thereof', 'sectionCode': '07', 'section': 'Plastics and Articles thereof; Rubber and Articles Thereof', 'hsn2': 'WASTE, PARINGS AND SCRAP, OF PLASTICS - OF OTHER PLASTICS :OTHER'}, {'hsnCode': '72044900', 'hsn1': 'FERROUS WASTE AND SCRAP; REMELTING SCRAP INGOTS OF IRON OR STEEL - OTHER WASTE AND SCRAP : OTHER', 'chapterCode': '72', 'chapter': 'Iron and steel', 'sectionCode': '15', 'section': 'Base Metals and Articles of Base Metal', 'hsn2': 'FERROUS WASTE AND SCRAP; REMELTING SCRAP INGOTS OF IRON OR STEEL - OTHER WASTE AND SCRAP : OTHER'}]</t>
  </si>
  <si>
    <t>[{'sacCode': '00440048', 'sac1': 'RENT A CAB OPERATORS', 'sac2': None}, {'sacCode': '00440060', 'sac1': 'MANPOWER RECRUITMENT AGENCY', 'sac2': None}, {'sacCode': '00440480', 'sac1': 'LEGAL CONSULTANCY SERVICES', 'sac2': None}, {'sacCode': '00440262', 'sac1': 'TRANSPORT OF GOODS BY ROAD', 'sac2': None}, {'sacCode': '00440445', 'sac1': 'SUPPLY OF TANGIBLE GOODS FOR USE SERVICE', 'sac2': None}]</t>
  </si>
  <si>
    <t>PRATIK RAMESH MEHTA|KAUSHAL RAMESH MEHTA</t>
  </si>
  <si>
    <t>[{'name': 'KAUSHAL RAMESH MEHTA', 'email': 'krm@surelock.in', 'emailDomain': 'surelock.in', 'contact': '9820332627'}]</t>
  </si>
  <si>
    <t>27AAHCS0450N1Z4</t>
  </si>
  <si>
    <t>CANCELLED ON APPLICATION OF TAXPAYER</t>
  </si>
  <si>
    <t>ROOM NO. 8,, GOPAL NIWAS, 133, PRINCE STREET, GREATER MUMBAI, Mumbai City, Maharashtra, 400002</t>
  </si>
  <si>
    <t>[{'hsnCode': '39239090', 'hsn1': 'ARTICLES FOR THE CONVEYANCE OR PACKING OF GOODS, OF PLASTICS; STOPPERS, LIDS, CAPS AND OTHER CLOSURES, OF PLASTICS - OTHER : OTHER', 'chapterCode': '39', 'chapter': 'Plastics and articles thereof', 'sectionCode': '07', 'section': 'Plastics and Articles thereof; Rubber and Articles Thereof', 'hsn2': 'ARTICLES FOR THE CONVEYANCE OR PACKING OF GOODS, OF PLASTICS; STOPPERS, LIDS, CAPS AND OTHER CLOSURES, OF PLASTICS - OTHER : OTHER'}, {'hsnCode':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 {'hsnCode': '73269060', 'hsn1': 'OTHER ARTICLES OF IRON OR STEEL - OTHER : MANUFACTURES OF STAINLESS STEEL', 'chapterCode': '73', 'chapter': 'Articles of iron or steel', 'sectionCode': '15', 'section': 'Base Metals and Articles of Base Metal', 'hsn2': 'OTHER ARTICLES OF IRON OR STEEL - OTHER : MANUFACTURES OF STAINLESS STEEL'}, {'hsnCode': '39159090', 'hsn1': 'WASTE, PARINGS AND SCRAP, OF PLASTICS - OF OTHER PLASTICS :OTHER', 'chapterCode': '39', 'chapter': 'Plastics and articles thereof', 'sectionCode': '07', 'section': 'Plastics and Articles thereof; Rubber and Articles Thereof', 'hsn2': 'WASTE, PARINGS AND SCRAP, OF PLASTICS - OF OTHER PLASTICS :OTHER'}, {'hsnCode': '72044900', 'hsn1': 'FERROUS WASTE AND SCRAP; REMELTING SCRAP INGOTS OF IRON OR STEEL - OTHER WASTE AND SCRAP : OTHER', 'chapterCode': '72', 'chapter': 'Iron and steel', 'sectionCode': '15', 'section': 'Base Metals and Articles of Base Metal', 'hsn2': 'FERROUS WASTE AND SCRAP; REMELTING SCRAP INGOTS OF IRON OR STEEL - OTHER WASTE AND SCRAP : OTHER'}]</t>
  </si>
  <si>
    <t>[{'sacCode': '00440225', 'sac1': 'BUSINESS AUXILIARY SERVICES', 'sac2': None}, {'sacCode': '00440262', 'sac1': 'TRANSPORT OF GOODS BY ROAD', 'sac2': None}]</t>
  </si>
  <si>
    <t>KAUSHAL RAMESH MEHTA|PRATIK RAMESH MEHTA</t>
  </si>
  <si>
    <t>[{'name': 'KAUSHAL RAMESH MEHTA', 'email': 'ac@surelock.in', 'emailDomain': 'surelock.in', 'contact': '8080860530'}]</t>
  </si>
  <si>
    <t>SURELOCK PLASTICS PVT LTD</t>
  </si>
  <si>
    <t>27AAHCS0450N2Z3</t>
  </si>
  <si>
    <t>ac3@surelock.in</t>
  </si>
  <si>
    <t>2nd FLOOR, 2nd FLOOR, THE INTERNATIONAL SOUTH WING 2, 16 M K ROAD, CHURCHGATE, Mumbai City, Maharashtra, 400020</t>
  </si>
  <si>
    <t>[{'sacCode': '00441480', 'sac1': 'OTHER TAXABLE SERVICES - OTHER THAN THE ONES MENTIONED', 'sac2': None}]</t>
  </si>
  <si>
    <t>[{'name': 'KAUSHAL RAMESH MEHTA', 'email': 'ac3@surelock.in', 'emailDomain': 'surelock.in', 'contact': '8080860530'}]</t>
  </si>
  <si>
    <t>02AAACB3002G1ZP</t>
  </si>
  <si>
    <t>Near Amartax Karuana More, 1st Floor, , Sai Road Baddi, Tehsil Baddi, Solan, Himachal Pradesh, 173205</t>
  </si>
  <si>
    <t>Slab: Rs. 100 Cr. to 500 Cr.</t>
  </si>
  <si>
    <t>Others|Warehouse / Depot</t>
  </si>
  <si>
    <t>Others, Warehouse / Depot</t>
  </si>
  <si>
    <t>[{'sacCode': '00440067', 'sac1': 'GOODS TRANSPORT OPERATORS', 'sac2': None}, {'sacCode': '00440262', 'sac1': 'TRANSPORT OF GOODS BY ROAD', 'sac2': None}, {'sacCode': '00440193', 'sac1': 'STORAGE AND WAREHOUSE SERVICE', 'sac2': None}, {'sacCode': '00440045', 'sac1': 'CLEARING AND FORWARDING AGENCY', 'sac2': None}]</t>
  </si>
  <si>
    <t>ASHOK LALCHAND GOYAL|NILU ASHOK GOYAL|ABHISHEK ASHOK GOYAL|UDAY VENKATESH MALYA</t>
  </si>
  <si>
    <t>[{'name': 'ASHOK LALCHAND GOYAL', 'email': 'gstblr@blrlogistiks.com', 'emailDomain': 'blrlogistiks.com', 'contact': '9920980041'}]</t>
  </si>
  <si>
    <t>03AAACB3002G1ZN</t>
  </si>
  <si>
    <t>Room No.202, Second, Ashirwad Tower, Jeewan Nagar Chowk, Focal Point, Ludhiana, Punjab, 141010</t>
  </si>
  <si>
    <t>Warehouse / Depot|Others</t>
  </si>
  <si>
    <t>Warehouse / Depot, Others</t>
  </si>
  <si>
    <t>PUNJAB</t>
  </si>
  <si>
    <t>05AAACB3002G1ZJ</t>
  </si>
  <si>
    <t>S-330, , Shivalik Nagar, BHEL Township, Ranipur, Haridwar, Uttarakhand, 249403</t>
  </si>
  <si>
    <t>UTTARAKHAND</t>
  </si>
  <si>
    <t>06AAACB3002G1ZH</t>
  </si>
  <si>
    <t>-, , Near Sarpanch Poltry Farm, Naraingarh Road, Barnala, Ambala, Haryana, 134007</t>
  </si>
  <si>
    <t>HARYANA</t>
  </si>
  <si>
    <t>07AAACB3002G1ZF</t>
  </si>
  <si>
    <t>Unit no-02, SECOND, MCD BUILDING, D.B. GUPTA ROAD, PAHARGANJ, Central Delhi, Delhi, 110055</t>
  </si>
  <si>
    <t>08AAACB3002G1ZD</t>
  </si>
  <si>
    <t>Flat No. LG-1, , Shree Shyam Residency, Plot No.1, Sirsi Road, Shree Mahadev Nagar, Jaipur, Rajasthan, 302034</t>
  </si>
  <si>
    <t>[{'income': 'Rs. 10 lakhs to Rs. 50 lakhs', 'financialYear': '2018-2019'}, {'income': 'Rs. 10 lakhs to Rs. 50 lakhs', 'financialYear': '2019-2020'}]</t>
  </si>
  <si>
    <t>RAJASTHAN</t>
  </si>
  <si>
    <t>09AAACB3002G1ZB</t>
  </si>
  <si>
    <t>128/437, , K Block, Near St.Thomas School, Kidwai Nagar, Kanpur Nagar, Uttar Pradesh, 208011</t>
  </si>
  <si>
    <t>18AAACB3002G1ZC</t>
  </si>
  <si>
    <t>Room No.2, Second, R.C.C., Nirupama path, Kamrup - M, Kamrup Metropolitan, Assam, 781028</t>
  </si>
  <si>
    <t>[{'sacCode': '00440067', 'sac1': 'GOODS TRANSPORT OPERATORS', 'sac2': None}, {'sacCode': '00440262', 'sac1': 'TRANSPORT OF GOODS BY ROAD', 'sac2': None}, {'sacCode': '00440045', 'sac1': 'CLEARING AND FORWARDING AGENCY', 'sac2': None}, {'sacCode': '00440193', 'sac1': 'STORAGE AND WAREHOUSE SERVICE', 'sac2': None}]</t>
  </si>
  <si>
    <t>ASSAM</t>
  </si>
  <si>
    <t>M/S B L R LOGISTIKS (I) LTD</t>
  </si>
  <si>
    <t>19AAACB3002G1ZA</t>
  </si>
  <si>
    <t>ROOM-342, 3rd Floor, PREMISES NO.18, RABINDRA SARANI, POLICE STATION HARE STREET, PODDAR COURT, Kolkata, West Bengal, 700001</t>
  </si>
  <si>
    <t>20AAACB3002G1ZR</t>
  </si>
  <si>
    <t>-, Third, Matri Bhawan, New Kali Mati Road, Sakchi, East Singhbhum, Jharkhand, 831001</t>
  </si>
  <si>
    <t>JHARKHAND</t>
  </si>
  <si>
    <t>21AAACB3002G1ZP</t>
  </si>
  <si>
    <t>Konisi Mouza Khata No.1081/1589, , Plot No.59/3734, PO Konisi Sihala Road, PS Golanthara , Berhampur, Ganjam, Odisha, 761008</t>
  </si>
  <si>
    <t>ODISHA</t>
  </si>
  <si>
    <t>22AAACB3002G1ZN</t>
  </si>
  <si>
    <t>Phase-1, Gate-1, MIG-5, , , Opp. Bharat Petrol Pump, Loha-Bazar, Kabir Nagar, Raipur, Chhattisgarh, 492099</t>
  </si>
  <si>
    <t>23AAACB3002G1ZL</t>
  </si>
  <si>
    <t>FLAT-02,, , SECTOR- 134 C, Near R.K. Hospital, INDRAPURI, Bhopal, Madhya Pradesh, 462021</t>
  </si>
  <si>
    <t>24AAACB3002G1ZJ</t>
  </si>
  <si>
    <t>Shop No BT-27,, THIRD, RADHE BUSINESS EMPIRE, S.P. RING ROAD, ASLALI, DASKROI, Ahmedabad, Gujarat, 382427</t>
  </si>
  <si>
    <t>27AAACB3002G1ZD</t>
  </si>
  <si>
    <t>BLR INDIA PVT LTD</t>
  </si>
  <si>
    <t>27AAACB3002G2ZC</t>
  </si>
  <si>
    <t>D-201/202, Second, Lotus Corporate Park, Western Express Highway, Goregaon-East, Mumbai Suburban, Maharashtra, 400063</t>
  </si>
  <si>
    <t>29AAACB3002G1Z9</t>
  </si>
  <si>
    <t>House No.141, Ground Floor and 3rd Floor, , Innovative Grape Garden Opp. Harish Compound, Tumkur Road, Behind TCI Petrol Pump, Madanayakanahalli, Bengaluru (Bangalore) Urban, Karnataka, 562162</t>
  </si>
  <si>
    <t>KARNATAKA</t>
  </si>
  <si>
    <t>30AAACB3002G1ZQ</t>
  </si>
  <si>
    <t>House NO-8/40/1-3, Ground Floor, Kurtarkar Arcade, Kaziwada, Ponda, South Goa, Goa, 403401</t>
  </si>
  <si>
    <t>32AAACB3002G1ZM</t>
  </si>
  <si>
    <t>8/1523-B, , , A.K. Road, Mattanchery, Ernakulam, Kerala, 682002</t>
  </si>
  <si>
    <t>33AAACB3002G1ZK</t>
  </si>
  <si>
    <t>B-18, Room-04, second, CMDA Truck Terminal Complex, GNT Road, Madhavaram, Ponniamman Medu, Chennai, Tamil Nadu, 600110</t>
  </si>
  <si>
    <t>36AAACB3002G1ZE</t>
  </si>
  <si>
    <t>gstblr@blrlogistiks.com</t>
  </si>
  <si>
    <t>13-8-75/5 , Plot No. 7E, First, Raghavendra Nagar Colony, Opp. SVP National Police Academy, Rajendra Nagar, Shivrampally, Hyderabad, Telangana, 500052</t>
  </si>
  <si>
    <t>Warehouse / Depot|Others|Supplier of Services</t>
  </si>
  <si>
    <t>Warehouse / Depot, Others, Supplier of Services</t>
  </si>
  <si>
    <t>37AAACB3002G1ZC</t>
  </si>
  <si>
    <t>D. No.32-4-53, First, , NH-5 Road, Nathayyapalem, B.H.P.V. Post, Visakhapatnam, Andhra Pradesh, 530012</t>
  </si>
  <si>
    <t>16AAACB3002G1ZG</t>
  </si>
  <si>
    <t>vandana.chaudhary@blrlogistiks.com</t>
  </si>
  <si>
    <t>16-Jul-2017</t>
  </si>
  <si>
    <t>Room no.2, First, , Dhaleswar, Road No-13, Near Blue Lotus Club ,Opp. Apollo Clinic, PO - Dhaleswar, West Tripura, Tripura, 799007</t>
  </si>
  <si>
    <t>Supplier of Services|Warehouse / Depot|Others</t>
  </si>
  <si>
    <t>Supplier of Services, Warehouse / Depot, Others</t>
  </si>
  <si>
    <t>[{'sacCode': '00440262', 'sac1': 'TRANSPORT OF GOODS BY ROAD', 'sac2': None}, {'sacCode': '00440067', 'sac1': 'GOODS TRANSPORT OPERATORS', 'sac2': None}, {'sacCode': '00440045', 'sac1': 'CLEARING AND FORWARDING AGENCY', 'sac2': None}, {'sacCode': '00440193', 'sac1': 'STORAGE AND WAREHOUSE SERVICE', 'sac2': None}]</t>
  </si>
  <si>
    <t>TRIPURA</t>
  </si>
  <si>
    <t>34AAACB3002G1ZI</t>
  </si>
  <si>
    <t>-, First, Rajendra Building, Mahavishnu Nagar, Pondi-Tindivanam Road, Auroville PO, Pondicherry, Puducherry, 605101</t>
  </si>
  <si>
    <t>Warehouse / Depot|Supplier of Services|Others</t>
  </si>
  <si>
    <t>Warehouse / Depot, Supplier of Services, Others</t>
  </si>
  <si>
    <t>ASHOK LALCHAND GOYAL|MOHAN GULABRAI MENGHANI</t>
  </si>
  <si>
    <t>10AAACB3002G1ZS</t>
  </si>
  <si>
    <t>Ward-10, , Opp. DSP Residence, Kali mandir road, Ashram road,, Raxoul, East Champaran, Bihar, 845305</t>
  </si>
  <si>
    <t>BIHAR</t>
  </si>
  <si>
    <t>27AAACB3002G3ZB</t>
  </si>
  <si>
    <t>L - Wing, Unit No.2039, 2nd Floor, Akshar Business Park, Phase - I , Plot No.3, Sector - 25 , Vashi - Navi Mumbai, Thane, Maharashtra, 400703</t>
  </si>
  <si>
    <t>[{'sacCode': '996791', 'sac1': 'Goods transport agency services for road transport', 'sac2': None}, {'sacCode': '996601', 'sac1': 'Rental services of road vehicles including buses, coaches, cars, trucks and other motor vehicles, with or without operator', 'sac2': None}, {'sacCode': '996713', 'sac1': 'Clearing and forwarding services', 'sac2': None}, {'sacCode': '996729', 'sac1': 'Other storage and warehousing services', 'sac2': None}]</t>
  </si>
  <si>
    <t>[{'name': 'ASHOK LALCHAND GOYAL', 'email': 'gstblr@blrlogistiks.com', 'emailDomain': 'blrlogistiks.com', 'contact': '7738053224'}]</t>
  </si>
  <si>
    <t>BLR LOGISTIKS (I) LTD</t>
  </si>
  <si>
    <t>34AAACB3002G2ZH</t>
  </si>
  <si>
    <t>7738041244</t>
  </si>
  <si>
    <t>No.2, Vazhudavur Road, lyyankuttiypalayam, Pondicherry, Puducherry, 605009</t>
  </si>
  <si>
    <t>[{'sacCode': '996511', 'sac1': 'Road transport services of Goods including letters, parcels, live animals, household &amp; office furniture, containers etc by refrigerator vehicles, trucks, trailers, man or animal drawn vehicles or any other vehicles.', 'sac2': None}, {'sacCode': '996729', 'sac1': 'Other storage and warehousing services', 'sac2': None}, {'sacCode': '996791', 'sac1': 'Goods transport agency services for road transport', 'sac2': None}, {'sacCode': '996601', 'sac1': 'Rental services of road vehicles including buses, coaches, cars, trucks and other motor vehicles, with or without operator', 'sac2': None}]</t>
  </si>
  <si>
    <t>27AABPF6537G1ZV</t>
  </si>
  <si>
    <t>27530320096V</t>
  </si>
  <si>
    <t>9823024693</t>
  </si>
  <si>
    <t>G-43, , , MIDC AREA, AHMEDNAGAR, Ahmednagar, Maharashtra, 414111</t>
  </si>
  <si>
    <t>[{'hsnCode': '84831091', 'hsn1':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 OTHER : CRANK SHAFT FOR ENGINES OF HEADING 8407',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 OTHER : CRANK SHAFT FOR ENGINES OF HEADING 8407'}, {'hsnCode': '85030021', 'hsn1': 'PARTS SUITABLE FOR USE SOLELY OR PRINCIPALLY WITH THE MACHINES OF HEADING 8501 OR 8502 - PARTS SUITABLE FOR USE SOLELY OR PRINCIPALLY WITH THE MACHINES OF HEADING 8501 OR 8502:- PARTS OF ELECTRIC MOTOR : OF DC MOTOR',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 PARTS OF ELECTRIC MOTOR : OF DC MOTOR'}, {'hsnCode': '84839000', 'hsn1':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 TOOTHED WHEELS, CHAIN SPROCKETS AND OTHER TRANSMISSION ELEMENTS PARTS PRESENTED SEPARATELY',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 TOOTHED WHEELS, CHAIN SPROCKETS AND OTHER TRANSMISSION ELEMENTS PARTS PRESENTED SEPARATELY'}]</t>
  </si>
  <si>
    <t>Factory / Manufacturing|Office / Sale Office|Recipient of Goods or Services|Service Provision|Retail Business|Warehouse / Depot|Wholesale Business</t>
  </si>
  <si>
    <t>Factory / Manufacturing, Office / Sale Office, Recipient of Goods or Services, Service Provision</t>
  </si>
  <si>
    <t>[{'sacCode': '00440225', 'sac1': 'BUSINESS AUXILIARY SERVICES', 'sac2': None}]</t>
  </si>
  <si>
    <t>[{'name': 'BHIMRAO DNYANDEO FUNDE', 'email': 'swastikengg2007@yahoo.co.in', 'emailDomain': 'yahoo.co.in', 'contact': '9225326702'}]</t>
  </si>
  <si>
    <t>30AADCR9481L1Z1</t>
  </si>
  <si>
    <t>30281108018</t>
  </si>
  <si>
    <t>D10, D11, GROUND FLOOR, REBELLO INTERNATIONAL PVT LTD, MADKAIM INDUSTRIAL ESTATE, MADKAIM, North Goa, Goa, 403404</t>
  </si>
  <si>
    <t>[{'hsnCode': '39021000', 'hsn1': 'POLYMERS OF PROPYLENE OR OF OTHER OLEFINS, IN PRIMARY FORMS POLYPROPYLENE', 'chapterCode': '39', 'chapter': 'Plastics and articles thereof', 'sectionCode': '07', 'section': 'Plastics and Articles thereof; Rubber and Articles Thereof', 'hsn2': 'POLYMERS OF PROPYLENE OR OF OTHER OLEFINS, IN PRIMARY FORMS POLYPROPYLENE'}]</t>
  </si>
  <si>
    <t>[{'name': 'GUILHERME ROQUE REBELLO', 'email': 'villiana@rebello.co.in', 'emailDomain': 'rebello.co.in', 'contact': '7767810048'}]</t>
  </si>
  <si>
    <t>07AAQCA4495G1Z9</t>
  </si>
  <si>
    <t>itr.delhi123@gmail.com</t>
  </si>
  <si>
    <t>17-May-2018</t>
  </si>
  <si>
    <t>SHOP NO 20, BLOCK A, J J COLONY MANGLA PURI, NEW DELHI, South West Delhi, Delhi, 110045</t>
  </si>
  <si>
    <t>[{'sacCode': '996511', 'sac1': 'Road transport services of Goods including letters, parcels, live animals, household &amp; office furniture, containers etc by refrigerator vehicles, trucks, trailers, man or animal drawn vehicles or any other vehicles.', 'sac2': None}, {'sacCode': '996519', 'sac1': 'Other land transport services of goods n.e.c.', 'sac2': None}, {'sacCode': '996749', 'sac1': 'Other supporting services for road transport n.e.c.', 'sac2': None}, {'sacCode': '996791', 'sac1': 'Goods transport agency services for road transport', 'sac2': None}, {'sacCode': '996793', 'sac1': 'Other goods transport services', 'sac2': None}]</t>
  </si>
  <si>
    <t>REKHA|PROMILA</t>
  </si>
  <si>
    <t>[{'name': 'REKHA', 'email': 'bachatretails@gmail.com', 'emailDomain': 'gmail.com', 'contact': '9212000260'}]</t>
  </si>
  <si>
    <t>29AAACP9888Q1Z4</t>
  </si>
  <si>
    <t>29130135692</t>
  </si>
  <si>
    <t>270-B, Bommasandra Indl. Area, Hosur Road, Anekal, Bengaluru (Bangalore) Rural, Karnataka, 560099</t>
  </si>
  <si>
    <t>[{'hsnCode':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t>
  </si>
  <si>
    <t>[{'income': 'Above Rs. 50 lakhs', 'financialYear': '2018-2019'}, {'income': 'Up to Rs. 2.5 lakhs', 'financialYear': '2019-2020'}]</t>
  </si>
  <si>
    <t>[{'name': 'NOOR JAFFER', 'email': 'info@accupak.co', 'emailDomain': 'accupak.co', 'contact': '9845605791'}]</t>
  </si>
  <si>
    <t>TPE000017036046K</t>
  </si>
  <si>
    <t>23ABCPT2233M1ZO</t>
  </si>
  <si>
    <t>23489049465</t>
  </si>
  <si>
    <t>[{'hsnCode': '39219093', 'hsn1': 'OTHER PLATES, SHEETS, FILM, FOIL AND STRIP, OF PLASTICS - OTHER : OTHER : RIGID, METALLISED', 'chapterCode': '39', 'chapter': 'Plastics and articles thereof', 'sectionCode': '07', 'section': 'Plastics and Articles thereof; Rubber and Articles Thereof', 'hsn2': 'OTHER PLATES, SHEETS, FILM, FOIL AND STRIP, OF PLASTICS - OTHER : OTHER : RIGID, METALLISED'}, {'hsnCode': '39219095', 'hsn1': 'OTHER PLATES, SHEETS, FILM, FOIL AND STRIP, OF PLASTICS - OTHER : OTHER : RIGID, LAMINATED', 'chapterCode': '39', 'chapter': 'Plastics and articles thereof', 'sectionCode': '07', 'section': 'Plastics and Articles thereof; Rubber and Articles Thereof', 'hsn2': 'OTHER PLATES, SHEETS, FILM, FOIL AND STRIP, OF PLASTICS - OTHER : OTHER : RIGID, LAMINATED'}, {'hsnCode': '49119990', 'hsn1': 'OTHER PRINTED MATTER, INCLUDING PRINTED PICTURES AND PHOTOGRAPHS - OTHER : OTHER : OTHER',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'OTHER PRINTED MATTER, INCLUDING PRINTED PICTURES AND PHOTOGRAPHS - OTHER : OTHER : OTHER'}, {'hsnCode': '39201091', 'hsn1': 'OTHER PLATES, SHEETS, FILM, FOIL AND STRIP, OF PLASTICS, NON - CELLULAR AND NOT REINFORCED, LAMINATED, SUPPORTED OR SIMILARLY COMBINED WITH OTHER MATERIALS - OF POLYMERS OF ETHYLENE: SHEETS OF POLYETHYLENE: OTHER : RIGID, PLAIN',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ETHYLENE: SHEETS OF POLYETHYLENE: OTHER : RIGID, PLAIN'}, {'hsnCode': '76069290', 'hsn1': 'ALUMINIUM PLATES, SHEETS AND STRIP, OF A THICKNESS EXCEEDING 0.2 MM - OTHER : OF ALUMINIUM ALLOYS : OTHER', 'chapterCode': '76', 'chapter': 'Aluminium and articles thereof', 'sectionCode': '15', 'section': 'Base Metals and Articles of Base Metal', 'hsn2': 'ALUMINIUM PLATES, SHEETS AND STRIP, OF A THICKNESS EXCEEDING 0.2 MM - OTHER : OF ALUMINIUM ALLOYS : OTHER'}]</t>
  </si>
  <si>
    <t>Retail Business|Office / Sale Office|Factory / Manufacturing|Recipient of Goods or Services|Service Provision</t>
  </si>
  <si>
    <t>Retail Business, Office / Sale Office, Factory / Manufacturing, Recipient of Goods or Services, Service Provision</t>
  </si>
  <si>
    <t>[{'sacCode': '00440225', 'sac1': 'BUSINESS AUXILIARY SERVICES', 'sac2': None}, {'sacCode': '00440245', 'sac1': 'MAINTENANCE OR REPAIR SERVICE', 'sac2': None}]</t>
  </si>
  <si>
    <t>[{'name': 'JESSY THOMAS', 'email': 'jessythomas75b@gmail.com', 'emailDomain': 'gmail.com', 'contact': '9826088750'}]</t>
  </si>
  <si>
    <t>19AAACI6036K1ZE</t>
  </si>
  <si>
    <t>20AAACI6036K1ZV</t>
  </si>
  <si>
    <t>20400900149</t>
  </si>
  <si>
    <t>C-5, PHASE-IV, GROUND, INDUSTRIAL TAPES AND FABRICS PVT LTD, ADITYAPUR INDUSTRIAL AREA, GAMHARIA, JAMSHEDPUR, Seraikela-Kharsawan, Jharkhand, 832108</t>
  </si>
  <si>
    <t>[{'hsnCode': '8546', 'hsn1': 'ELECTRICAL INSULATORS OF ANY MATERIAL',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INSULATORS OF ANY MATERIAL'}, {'hsnCode': '70199010', 'hsn1': 'GLASS FIBRES (INCLUDING GLASS WOOL) AND ARTICLES THEREOF (FOR EXAMPLE, YARN, WOVEN FABRICS) - OTHER: GLASS WOOL OR GLASS FIBRE', 'chapterCode': '70', 'chapter': 'Glass and glassware.', 'sectionCode': '13', 'section': 'Articles of Stone, Plaster, Cement, Asbestos, Mica or similar Materials; Ceramic Products; Glass and Glassware', 'hsn2': 'GLASS FIBRES (INCLUDING GLASS WOOL) AND ARTICLES THEREOF (FOR EXAMPLE, YARN, WOVEN FABRICS) - OTHER: GLASS WOOL OR GLASS FIBRE'}, {'hsnCode': '32141000', 'hsn1': 'GLAZIERS PUTTY, GRAFTING PUTTY, RESIN CEMENTS, CAULKING COMPOUNDS AND OTHER MASTICS; PAINTERS FILLINGS; NON - REFRACTORY SURFACING PREPARTIONS FOR FACADES, INDOOR WALLS, FLOORS, CEILINGS OR THE LIKE- GLAZIERS PUTTY, GRAFTING PUTTY, RESIN CEMENTS, CAULKING COMPOUNDS AND OTHER MASTICS; PAINTERS FILLINGS', 'chapterCode': '32', 'chapter': 'Tanning or dyeing extracts; tannins and their derivatives; dyes, pigments and other colouring matter, paints and varnishes; putty and other mastics; inks.', 'sectionCode': '06', 'section': 'Products of the Chemicals or Allied Industries', 'hsn2': 'GLAZIERS PUTTY, GRAFTING PUTTY, RESIN CEMENTS, CAULKING COMPOUNDS AND OTHER MASTICS; PAINTERS FILLINGS; NON - REFRACTORY SURFACING PREPARTIONS FOR FACADES, INDOOR WALLS, FLOORS, CEILINGS OR THE LIKE- GLAZIERS PUTTY, GRAFTING PUTTY, RESIN CEMENTS, CAULKING COMPOUNDS AND OTHER MASTICS; PAINTERS FILLINGS'}, {'hsnCode': '58063200', 'hsn1': 'NARROW WOVEN FABRICS OTHER THAN GOODS OF HEADING 5807; NARROW FABRICS CONSISTING OF WARP WITHOUT WEFT ASSEMBLED BY MEANS OF AN ADHESIVE (BOLDUCS)- OTHER WOVEN FABRICS: OF MAN-MADE FIBRES', 'chapterCode': '58', 'chapter': 'Special woven fabrics; tufted textile fabrics; lace; tapestries; trimmings; embroidery.', 'sectionCode': '11', 'section': 'Textile and Textile Articles', 'hsn2': 'NARROW WOVEN FABRICS OTHER THAN GOODS OF HEADING 5807; NARROW FABRICS CONSISTING OF WARP WITHOUT WEFT ASSEMBLED BY MEANS OF AN ADHESIVE (BOLDUCS)- OTHER WOVEN FABRICS: OF MAN-MADE FIBRES'}, {'hsnCode': '70191900', 'hsn1': 'GLASS FIBRES (INCLUDING GLASS WOOL) AND ARTICLES THEREOF (FOR EXAMPLE, YARN, WOVEN FABRICS) - SLIVERS, ROVINGS, YARN AND CHOPPED STRANDS : OTHER', 'chapterCode': '70', 'chapter': 'Glass and glassware.', 'sectionCode': '13', 'section': 'Articles of Stone, Plaster, Cement, Asbestos, Mica or similar Materials; Ceramic Products; Glass and Glassware', 'hsn2': 'GLASS FIBRES (INCLUDING GLASS WOOL) AND ARTICLES THEREOF (FOR EXAMPLE, YARN, WOVEN FABRICS) - SLIVERS, ROVINGS, YARN AND CHOPPED STRANDS : OTHER'}]</t>
  </si>
  <si>
    <t>Factory / Manufacturing|Wholesale Business|Import|Export</t>
  </si>
  <si>
    <t>Factory / Manufacturing, Wholesale Business, Import, Export</t>
  </si>
  <si>
    <t>Shyam Sunder Bajaj|Sandip Bajaj|Sumit Bajaj|Shashi Bala Bajaj</t>
  </si>
  <si>
    <t>[{'name': 'Sumit Bajaj', 'email': 'accounts@intafindia.com', 'emailDomain': 'intafindia.com', 'contact': '9836251051'}]</t>
  </si>
  <si>
    <t>M/S. INDUSTRIAL TAPES &amp; FABRICS PRIVATE LIMITED</t>
  </si>
  <si>
    <t>02AAACT9039P1ZZ</t>
  </si>
  <si>
    <t>kavita.swami@templepackaging.co.in</t>
  </si>
  <si>
    <t>KHASRA NO 1319/1, 1319/2, , NEAR ALLAINCE INDIA, HILL TOP INDL. ESTATE, BHATOLI KALAN, Solan, Himachal Pradesh, 174103</t>
  </si>
  <si>
    <t>[{'hsnCode': '48192090',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OTHER'}, {'hsnCode': '49011020', 'hsn1': 'PRINTED BOOKS, BROCHURES, LEAFLETS AND SIMILAR PRINTED MATTER, WHETHER OR NOT IN SINGLE SHEETS IN SINGLE SHEETS, WHETHER OR NOT FOLDED : PAMPHLETS, BOOKLETS, BROCHURES, LEAFLETS AND SIMILAR PRINTED MATTER',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 IN SINGLE SHEETS, WHETHER OR NOT FOLDED : PAMPHLETS, BOOKLETS, BROCHURES, LEAFLETS AND SIMILAR PRINTED MATTER'}, {'hsnCode': '48219010', 'hsn1': 'PAPER OR PAPERBOARD LABELS OF ALL KINDS, WHETHER OR NOT PRINTED - OTHER: LABELS',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 - OTHER: LABELS'}]</t>
  </si>
  <si>
    <t>Factory / Manufacturing|Recipient of Goods or Services|Works Contract|Warehouse / Depot</t>
  </si>
  <si>
    <t>Factory / Manufacturing, Recipient of Goods or Services, Works Contract</t>
  </si>
  <si>
    <t>PRANAV VINOD JOSHI|VIMAL VINOD JOSHI</t>
  </si>
  <si>
    <t>[{'name': 'KAVITA BYLAPPA SWAMI', 'email': 'kavita.swami@templepackaging.co.in', 'emailDomain': 'templepackaging.co.in', 'contact': '9594650675'}]</t>
  </si>
  <si>
    <t>02AAACT9039P2ZY</t>
  </si>
  <si>
    <t>23AAACT9039P1ZV</t>
  </si>
  <si>
    <t>23099150287</t>
  </si>
  <si>
    <t>Plot No. A-4, , Indore Special Economic Zone,, Phase II, Pithampur, Dhar, Madhya Pradesh, 454775</t>
  </si>
  <si>
    <t>01-Jul-2015</t>
  </si>
  <si>
    <t>SEZ Unit</t>
  </si>
  <si>
    <t>[{'hsnCode': '39239090', 'hsn1': 'ARTICLES FOR THE CONVEYANCE OR PACKING OF GOODS, OF PLASTICS; STOPPERS, LIDS, CAPS AND OTHER CLOSURES, OF PLASTICS - OTHER : OTHER', 'chapterCode': '39', 'chapter': 'Plastics and articles thereof', 'sectionCode': '07', 'section': 'Plastics and Articles thereof; Rubber and Articles Thereof', 'hsn2': 'ARTICLES FOR THE CONVEYANCE OR PACKING OF GOODS, OF PLASTICS; STOPPERS, LIDS, CAPS AND OTHER CLOSURES, OF PLASTICS - OTHER : OTHER'}, {'hsnCode': '39235010', 'hsn1': 'ARTICLES FOR THE CONVEYANCE OR PACKING OF GOODS, OF PLASTICS; STOPPERS, LIDS, CAPS AND OTHER CLOSURES, OF PLASTICS - STOPPERS, LIDS, CAPS AND OTHER CLOSURES : CAPS AND CLOSURES FOR BOTTLES', 'chapterCode': '39', 'chapter': 'Plastics and articles thereof', 'sectionCode': '07', 'section': 'Plastics and Articles thereof; Rubber and Articles Thereof', 'hsn2': 'ARTICLES FOR THE CONVEYANCE OR PACKING OF GOODS, OF PLASTICS; STOPPERS, LIDS, CAPS AND OTHER CLOSURES, OF PLASTICS - STOPPERS, LIDS, CAPS AND OTHER CLOSURES : CAPS AND CLOSURES FOR BOTTLES'}]</t>
  </si>
  <si>
    <t>Factory / Manufacturing|Recipient of Goods or Services</t>
  </si>
  <si>
    <t>Factory / Manufacturing, Recipient of Goods or Services</t>
  </si>
  <si>
    <t>Pranav vinod Joshi|Vimal vinod Joshi</t>
  </si>
  <si>
    <t>[{'name': 'Kavita Bylappa Swami', 'email': 'kavita.swami@templepackaging.co.in', 'emailDomain': 'templepackaging.co.in', 'contact': '9594650675'}]</t>
  </si>
  <si>
    <t>25AAACT9039P1ZR</t>
  </si>
  <si>
    <t>S NO.171/3 AND 171/7, , , VILLAGE DABHEL, NANI DAMAN, Daman, Daman and Diu, 396210</t>
  </si>
  <si>
    <t>[{'hsnCode': '48192090',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OTHER'}, {'hsnCode': '48195090', 'hsn1': 'CARTONS, BOXES, CASES, BAGS AND OTHER PACKING CONTAINERS, OF PAPER, PAPERBOARD, CELLULOSE WADDING OR WEBS OF CELLULOSE FIBRES; BOX FILES, LETTER TRAYS, AND SIMILAR ARTICLES, OF PAPER OR PAPERBOARD OF A KIND USED IN OFFICES, SHOPS OR THE LIKE - OTHER PACKING CONTAINERS, INCLUDING RECORD SLEEVES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 OTHER PACKING CONTAINERS, INCLUDING RECORD SLEEVES : OTHER'}, {'hsnCode': '49011020', 'hsn1': 'PRINTED BOOKS, BROCHURES, LEAFLETS AND SIMILAR PRINTED MATTER, WHETHER OR NOT IN SINGLE SHEETS IN SINGLE SHEETS, WHETHER OR NOT FOLDED : PAMPHLETS, BOOKLETS, BROCHURES, LEAFLETS AND SIMILAR PRINTED MATTER',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 IN SINGLE SHEETS, WHETHER OR NOT FOLDED : PAMPHLETS, BOOKLETS, BROCHURES, LEAFLETS AND SIMILAR PRINTED MATTER'}, {'hsnCode': '48219010', 'hsn1': 'PAPER OR PAPERBOARD LABELS OF ALL KINDS, WHETHER OR NOT PRINTED - OTHER: LABELS',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 - OTHER: LABELS'}]</t>
  </si>
  <si>
    <t>Factory / Manufacturing|Recipient of Goods or Services|Warehouse / Depot</t>
  </si>
  <si>
    <t>[{'sacCode': '00440326', 'sac1': 'PACKAGING SERVICES', 'sac2': None}, {'sacCode': '00440410', 'sac1': 'WORKS CONTRACT SERVICES', 'sac2': None}, {'sacCode': '00440422', 'sac1': 'DESIGN SERVICES', 'sac2': None}, {'sacCode': '00441480', 'sac1': 'OTHER TAXABLE SERVICES - OTHER THAN THE ONES MENTIONED', 'sac2': None}]</t>
  </si>
  <si>
    <t>[{'name': 'PRANAV VINOD JOSHI', 'email': 'kavita.swami@templepackaging.co.in', 'emailDomain': 'templepackaging.co.in', 'contact': '9594650675'}]</t>
  </si>
  <si>
    <t>DAMAN AND DIU</t>
  </si>
  <si>
    <t>27AAACT9039P1ZN</t>
  </si>
  <si>
    <t>1601-1602 1701-1702, E Wing, Lotus corporate park, Ram Mandir Road, off western express highway, Goregaon - east, Mumbai, Mumbai City, Maharashtra, 400063</t>
  </si>
  <si>
    <t>Recipient of Goods or Services|Office / Sale Office|Works Contract|Others|Service Provision</t>
  </si>
  <si>
    <t>Recipient of Goods or Services, Office / Sale Office, Works Contract, Others, Service Provision</t>
  </si>
  <si>
    <t>[{'sacCode': '00440225', 'sac1': 'BUSINESS AUXILIARY SERVICES', 'sac2': None}, {'sacCode': '00440326', 'sac1': 'PACKAGING SERVICES', 'sac2': None}, {'sacCode': '00440410', 'sac1': 'WORKS CONTRACT SERVICES', 'sac2': None}, {'sacCode': '00441480', 'sac1': 'OTHER TAXABLE SERVICES - OTHER THAN THE ONES MENTIONED', 'sac2': None}, {'sacCode': '00440422', 'sac1': 'DESIGN SERVICES', 'sac2': None}]</t>
  </si>
  <si>
    <t>36AAACT9039P1ZO</t>
  </si>
  <si>
    <t>36491810489</t>
  </si>
  <si>
    <t>9505414761</t>
  </si>
  <si>
    <t>p.narayan@templepackaging.co.in</t>
  </si>
  <si>
    <t>286/E, , , phase-3, I P Pashamylaram Patancheru MDL, Medak, Telangana, 502307</t>
  </si>
  <si>
    <t>[{'hsnCode': '48219010', 'hsn1': 'PAPER OR PAPERBOARD LABELS OF ALL KINDS, WHETHER OR NOT PRINTED - OTHER: LABELS',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 - OTHER: LABELS'}, {'hsnCode': '48192090',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OTHER'}, {'hsnCode': '49011020', 'hsn1': 'PRINTED BOOKS, BROCHURES, LEAFLETS AND SIMILAR PRINTED MATTER, WHETHER OR NOT IN SINGLE SHEETS IN SINGLE SHEETS, WHETHER OR NOT FOLDED : PAMPHLETS, BOOKLETS, BROCHURES, LEAFLETS AND SIMILAR PRINTED MATTER',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 IN SINGLE SHEETS, WHETHER OR NOT FOLDED : PAMPHLETS, BOOKLETS, BROCHURES, LEAFLETS AND SIMILAR PRINTED MATTER'}]</t>
  </si>
  <si>
    <t>[{'income': 'Above Rs. 50 lakhs', 'financialYear': '2018-2019'}, {'income': 'Rs. 10 lakhs to Rs. 50 lakhs', 'financialYear': '2019-2020'}]</t>
  </si>
  <si>
    <t>Factory / Manufacturing|Works Contract|Recipient of Goods or Services|Warehouse / Depot</t>
  </si>
  <si>
    <t>Factory / Manufacturing, Works Contract, Recipient of Goods or Services</t>
  </si>
  <si>
    <t>[{'sacCode': '00440326', 'sac1': 'PACKAGING SERVICES', 'sac2': None}, {'sacCode': '00440410', 'sac1': 'WORKS CONTRACT SERVICES', 'sac2': None}, {'sacCode': '00441480', 'sac1': 'OTHER TAXABLE SERVICES - OTHER THAN THE ONES MENTIONED', 'sac2': None}]</t>
  </si>
  <si>
    <t>[{'name': 'Pratap Narayan', 'email': 'p.narayan@templepackaging.co.in', 'emailDomain': 'templepackaging.co.in', 'contact': '9505414761'}]</t>
  </si>
  <si>
    <t>TEMPLE PACKAGING PVT. LTD</t>
  </si>
  <si>
    <t>37AAACT9039P1ZM</t>
  </si>
  <si>
    <t>Temple Packaging Pvt Ltd</t>
  </si>
  <si>
    <t>37AAACT9039P2ZL</t>
  </si>
  <si>
    <t>27AAACT9039P2ZM</t>
  </si>
  <si>
    <t>Temple Packaging Private Limited</t>
  </si>
  <si>
    <t>9322987821</t>
  </si>
  <si>
    <t>pankaj.gor@templepackaging.co.in</t>
  </si>
  <si>
    <t>1601-1602 1701-1702, E Wing, Lotus corporate park, Ram Mandir Road, off western express highway, goregaon- east mumbai, Mumbai City, Maharashtra, 400063</t>
  </si>
  <si>
    <t>26AAACT9039P1ZP</t>
  </si>
  <si>
    <t>S NO.171/3 AND 171/7, , , VILLAGE DABHEL, NANI DAMAN, Daman, Dadra and Nagar Haveli and Daman and Diu, 396210</t>
  </si>
  <si>
    <t>27ABHFM0880E1ZB</t>
  </si>
  <si>
    <t>B-110, Virwani Ind. Estate, W.S. Highway, Nr. West-IN Tower,, Goregaon East, Mumbai Suburban, Maharashtra, 400063</t>
  </si>
  <si>
    <t>[{'hsnCode': '8471', 'hsn1': 'AUTOMATIC DATA PROCESSING MACHINES AND UNITS THEREOF; MAGNETIC OR OPTICAL READERS, MACHINES FOR TRANSCRIBING DATA ON TO DATA MEDIA IN CODED FORM AND MACHINES FOR PROCESSING SUCH DATA, NOT ELSEWHERE SPECIFIED OR INCLUDED',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{'hsnCode': '8473', 'hsn1': 'PARTS AND ACCESSORIES (OTHER THAN COVERS, CARRYING CASES AND THE LIKE) SUITABLE FOR USE SOLELY OR PRINCIPALLY WITH MACHINES OF HEADINGS 8469 TO 8472',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t>
  </si>
  <si>
    <t>Export|Import|Supplier of Services|Wholesale Business|Retail Business</t>
  </si>
  <si>
    <t>Export, Import, Supplier of Services, Wholesale Business, Retail Business</t>
  </si>
  <si>
    <t>[{'sacCode': '00440452', 'sac1': 'INFORMATION TECHNOLOGY SOFTWARE SERVICE', 'sac2': None}, {'sacCode': '00440245', 'sac1': 'MAINTENANCE OR REPAIR SERVICE', 'sac2': None}, {'sacCode': '00440153', 'sac1': 'ONLINE INFORMATION AND DATA', 'sac2': None}]</t>
  </si>
  <si>
    <t>PANKAJ BHAGWANDAS GUJAR|KAMLESH KARUNAKAR SALIAN</t>
  </si>
  <si>
    <t>[{'name': 'PANKAJ BHAGWANDAS GUJAR', 'email': 'pankajgujar@hotmail.com', 'emailDomain': 'hotmail.com', 'contact': '9820194476'}]</t>
  </si>
  <si>
    <t>TPE000011125414V</t>
  </si>
  <si>
    <t>27AAAPB6886F1ZQ</t>
  </si>
  <si>
    <t>[{'hsnCode': '73181110', 'hsn1': 'SCREWS, BOLTS, NUTS, COACH-SCREWS, SCREW HOOKS, RIVETS, COTTERS, COTTER-PINS, WASHERS (INCLUDING SPRING WASHERS) AND SIMILAR ARTICLES, OF IRON OR STEEL - THREADED ARTICLES : COACH SCREWS : MACHINE SCREWS', 'chapterCode': '73', 'chapter': 'Articles of iron or steel', 'sectionCode': '15', 'section': 'Base Metals and Articles of Base Metal', 'hsn2': 'SCREWS, BOLTS, NUTS, COACH-SCREWS, SCREW HOOKS, RIVETS, COTTERS, COTTER-PINS, WASHERS (INCLUDING SPRING WASHERS) AND SIMILAR ARTICLES, OF IRON OR STEEL - THREADED ARTICLES : COACH SCREWS : MACHINE SCREWS'}, {'hsnCode': '72181000', 'hsn1': 'STAINLESS STEEL IN INGOTS OR OTHER PRIMARY FORMS; SEMIFINISHED PRODUCTS OF STAINLESS STEEL - INGOTS AND OTHER PRIMARY FORMS', 'chapterCode': '72', 'chapter': 'Iron and steel', 'sectionCode': '15', 'section': 'Base Metals and Articles of Base Metal', 'hsn2': 'STAINLESS STEEL IN INGOTS OR OTHER PRIMARY FORMS; SEMIFINISHED PRODUCTS OF STAINLESS STEEL - INGOTS AND OTHER PRIMARY FORMS'}]</t>
  </si>
  <si>
    <t>[{'name': 'HEMANT DWARKADAS BHUTA', 'email': 'nspitale_vat@rediffmail.com', 'emailDomain': 'rediffmail.com', 'contact': '9969502006'}]</t>
  </si>
  <si>
    <t>27AACCL9236A1ZP</t>
  </si>
  <si>
    <t>11, 16TH FLOOR, ESSAR HOUSE KESHAVRAO KHADYE MARG, MAHALAXMI RACE COURSE, MAHALAXMI, Mumbai City, Maharashtra, 400034</t>
  </si>
  <si>
    <t>Service Provision|Office / Sale Office|Supplier of Services</t>
  </si>
  <si>
    <t>Service Provision, Office / Sale Office, Supplier of Services</t>
  </si>
  <si>
    <t>[{'sacCode': '00440452', 'sac1': 'INFORMATION TECHNOLOGY SOFTWARE SERVICE', 'sac2': None}]</t>
  </si>
  <si>
    <t>[{'name': 'SANDIP SEN', 'email': 'accounts@litmusworld.com', 'emailDomain': 'litmusworld.com', 'contact': '9833945753'}]</t>
  </si>
  <si>
    <t>29AACCL9236A1ZL</t>
  </si>
  <si>
    <t>9819730860</t>
  </si>
  <si>
    <t>23-Sep-2017</t>
  </si>
  <si>
    <t>1113,, 3rd Floor,, HSR Layout,, 6th Main Road, Sector 7,, Bengaluru, Bengaluru (Bangalore) Urban, Karnataka, 560102</t>
  </si>
  <si>
    <t>27AAFCT5705M1ZZ</t>
  </si>
  <si>
    <t>27AAFCT5705M2ZY</t>
  </si>
  <si>
    <t>accounts@trocko.in</t>
  </si>
  <si>
    <t>04-May-2018</t>
  </si>
  <si>
    <t>OFFICE NO. 25, , VIGHNAHAR BUILDING, SUJAY GARDEN, MUKUND NARAGR, Gultekdi, Pune, Maharashtra, 411037</t>
  </si>
  <si>
    <t>KARAN KIRTIKUMAR BOTHRA|URVISH SATISH KOTHARI</t>
  </si>
  <si>
    <t>[{'name': 'KARAN KIRTIKUMAR BOTHRA', 'email': 'karan@trocko.in', 'emailDomain': 'trocko.in', 'contact': '9764344264'}]</t>
  </si>
  <si>
    <t>TROCKO</t>
  </si>
  <si>
    <t>TPE000119528826I</t>
  </si>
  <si>
    <t>27BRZPM8023L1ZW</t>
  </si>
  <si>
    <t>[{'sacCode': '996791', 'sac1': 'Goods transport agency services for road transport', 'sac2': None}, {'sacCode': '996749', 'sac1': 'Other supporting services for road transport n.e.c.', 'sac2': None}, {'sacCode': '998519', 'sac1': 'Other employment &amp; labour supply services n.e.c', 'sac2': None}]</t>
  </si>
  <si>
    <t>[{'name': 'AKASH VIJAY MANGRULE', 'email': 'kapilmultiservices1@gmail.com', 'emailDomain': 'gmail.com', 'contact': '8087719852'}]</t>
  </si>
  <si>
    <t>KFI000015773286V</t>
  </si>
  <si>
    <t>36AAIFC7588F1Z2</t>
  </si>
  <si>
    <t>36307532499</t>
  </si>
  <si>
    <t>[{'hsnCode': '85421020', 'hsn1': 'ELECTRONIC INTEGRATED CIRCUITS AND MICRO-ASSEMBLIES -CARDS INCORPORATING AN ELECTRONIC INTEGRATED CIRCUIT *SMARV CARDS): MEMORY CARDS',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'ELECTRONIC INTEGRATED CIRCUITS AND MICRO-ASSEMBLIES -CARDS INCORPORATING AN ELECTRONIC INTEGRATED CIRCUIT *SMARV CARDS): MEMORY CARDS'}, {'hsnCode': '85255010', 'hsn1': 'TRANSMISSION APPARATUS FOR RADIO BROADCASTING OR TELEVISION, WHETHER OR NOT INCORPORATING RECEPTION APPARATUS OR SOUND RECORDING OR REPRODUCING APPARATUS; TELEVISION CAMERAS, DIGITAL CAMERAS AND VIDEO CAMERA RECORDERS - TRANSMISSION APPARATUS --- RADIO BROADCAST TRANSMITTER',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'TRANSMISSION APPARATUS FOR RADIO BROADCASTING OR TELEVISION, WHETHER OR NOT INCORPORATING RECEPTION APPARATUS OR SOUND RECORDING OR REPRODUCING APPARATUS; TELEVISION CAMERAS, DIGITAL CAMERAS AND VIDEO CAMERA RECORDERS - TRANSMISSION APPARATUS --- RADIO BROADCAST TRANSMITTER'}, {'hsnCode': '85311010', 'hsn1': 'ELECTRIC SOUND OR VISUAL SIGNALLING APPARATUS (FOR EXAMPLE, BELLS, SIRENS, INDICATOR PANELS, BURGLAR OR FIRE ALARMS), OTHER THAN THOSE OF HEADING 8512 OR 8530 -BURGLAR OR FIRE ALARMS AND SIMILAR APPARATUS: BURGLAR ALARM',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SOUND OR VISUAL SIGNALLING APPARATUS (FOR EXAMPLE, BELLS, SIRENS, INDICATOR PANELS, BURGLAR OR FIRE ALARMS), OTHER THAN THOSE OF HEADING 8512 OR 8530 -BURGLAR OR FIRE ALARMS AND SIMILAR APPARATUS: BURGLAR ALARM'}, {'hsnCode': '85441110',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ENAMELLED',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ENAMELLED'}, {'hsnCode': '84241000', 'hsn1': 'MECHANICAL APPLIANCES (WHETHER OR NOT HANDOPERATED) FOR PROJECTING, DISPERSING OR SPRAYING LIQUIDS OR POWDERS; FIRE EXTINGUISHERS, WHETHER OR NOT CHARGED; SPRAY GUNS AND SIMILAR APPLIANCES; STEAM OR SAND BLASTING MACHINES AND SIMILAR JET PROJECTING MACHINES FIRE EXTINGUISHERS, WHETHER OR NOT CHARGED',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'MECHANICAL APPLIANCES (WHETHER OR NOT HANDOPERATED) FOR PROJECTING, DISPERSING OR SPRAYING LIQUIDS OR POWDERS; FIRE EXTINGUISHERS, WHETHER OR NOT CHARGED; SPRAY GUNS AND SIMILAR APPLIANCES; STEAM OR SAND BLASTING MACHINES AND SIMILAR JET PROJECTING MACHINES FIRE EXTINGUISHERS, WHETHER OR NOT CHARGED'}]</t>
  </si>
  <si>
    <t>Office / Sale Office|Service Provision</t>
  </si>
  <si>
    <t>Office / Sale Office, Service Provision</t>
  </si>
  <si>
    <t>[{'sacCode': '00440245', 'sac1': 'MAINTENANCE OR REPAIR SERVICE', 'sac2': None}, {'sacCode': '00440233', 'sac1': 'ERECTION,COMMISSIONING AND INSTALLATION', 'sac2': None}, {'sacCode': '00440410', 'sac1': 'WORKS CONTRACT SERVICES', 'sac2': None}]</t>
  </si>
  <si>
    <t>GOPALAN SWAMY NATHAN|GOPALAN SWAMYNATHAN</t>
  </si>
  <si>
    <t>[{'name': 'Gopalan Swaminathan', 'email': 'caresystems.gopalan@gmail.com', 'emailDomain': 'gmail.com', 'contact': '9848034288'}]</t>
  </si>
  <si>
    <t>37AAIFC7588F1Z0</t>
  </si>
  <si>
    <t>TPE000017653898H</t>
  </si>
  <si>
    <t>23AAZPK3609E1ZN</t>
  </si>
  <si>
    <t>23393600585</t>
  </si>
  <si>
    <t>[{'hsnCode': '84831010', 'hsn1':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 TRANSMISSION SHAFTS (INCLUDING CAM SHAFTS AND CRANK SHAFTS) AND CRANKS : CRANK SHAFTS FOR SEWING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 TRANSMISSION SHAFTS (INCLUDING CAM SHAFTS AND CRANK SHAFTS) AND CRANKS : CRANK SHAFTS FOR SEWING MACHINES'}]</t>
  </si>
  <si>
    <t>[{'sacCode': '00440225', 'sac1': 'BUSINESS AUXILIARY SERVICES', 'sac2': None}, {'sacCode': '998811', 'sac1': 'Meat processing services', 'sac2': None}]</t>
  </si>
  <si>
    <t>[{'name': 'SUNIL KUMAR KHABYA', 'email': 'kkenggworks@yahoo.co.in', 'emailDomain': 'yahoo.co.in', 'contact': '9826015218'}]</t>
  </si>
  <si>
    <t>TFI000010124418B</t>
  </si>
  <si>
    <t>27AAAFM4400A1Z4</t>
  </si>
  <si>
    <t>27340131972V</t>
  </si>
  <si>
    <t>[{'hsnCode': '85389000', 'hsn1': 'PARTS SUITABLE FOR USE SOLELY OR PRINCIPALLY WITH THE APPARATUS OF HEADINGS 8535, 8536 OR 8537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OTHER'}, {'hsnCode': '87089100', 'hsn1': 'PARTS AND ACCESSORIES OF THE MOTOR VEHICLES OF HEADINGS 8701 TO 8705 - OTHER PARTS AND ACCESSORIES -- RADIATORS AND PARTS THEREOF', 'chapterCode': '87', 'chapter': 'Vehicles other than railway or tramway rolling-stock, and parts and accessories thereof.', 'sectionCode': '17', 'section': 'Vehicles, Aircraft, Vessels and Associated Transport Equipment', 'hsn2': 'PARTS AND ACCESSORIES OF THE MOTOR VEHICLES OF HEADINGS 8701 TO 8705 - OTHER PARTS AND ACCESSORIES -- RADIATORS AND PARTS THEREOF'}]</t>
  </si>
  <si>
    <t>[{'income': 'Rs. 5 lakhs to Rs. 10 lakhs', 'financialYear': '2017-2018'}]</t>
  </si>
  <si>
    <t>Puneet Vijay Gupta|Vijay Kumar Ram Kumar Gupta|Kusum Vijay Kumar Gupta</t>
  </si>
  <si>
    <t>[{'name': 'Puneet Vijay Gupta', 'email': 'maharashtraauto@gmail.com', 'emailDomain': 'gmail.com', 'contact': '9970170279'}]</t>
  </si>
  <si>
    <t>07AAACP7176M1ZX</t>
  </si>
  <si>
    <t>P.C.L. INDIA PVT LTD</t>
  </si>
  <si>
    <t>07270134911</t>
  </si>
  <si>
    <t>accounts@pcl-india.com</t>
  </si>
  <si>
    <t>pcl-india.com</t>
  </si>
  <si>
    <t>F-85, , , Okhla Industrial Area Phase-I, Okhla Industrial Area, South Delhi, Delhi, 110020</t>
  </si>
  <si>
    <t>[{'hsnCode': '79070010', 'hsn1': 'OTHER ARTICLES OF ZINC : SANITARY FIXTURES', 'chapterCode': '79', 'chapter': 'Zinc and articles thereof', 'sectionCode': '15', 'section': 'Base Metals and Articles of Base Metal', 'hsn2': 'OTHER ARTICLES OF ZINC : SANITARY FIXTURES'}, {'hsnCode': '74112100', 'hsn1': 'COPPER TUBES AND PIPES - OF COPPER ALLOYS : OF COPPER-ZINC BASE ALLOYS (BRASS)', 'chapterCode': '74', 'chapter': 'Copper and articles thereof', 'sectionCode': '15', 'section': 'Base Metals and Articles of Base Metal', 'hsn2': 'COPPER TUBES AND PIPES - OF COPPER ALLOYS : OF COPPER-ZINC BASE ALLOYS (BRASS)'}, {'hsnCode': '74182010', 'hsn1': 'TABLE, KITCHEN OR OTHER HOUSEHOLD ARTICLES AND PARTS THEREOF, OF COPPER; POT SCOURERS AND SCOURING OR POLISHING PADS, GLOVES AND THE LIKE, OF COPPER; SANITARY WARE AND PARTS THEREOF, OF COPPER - SANITARY WARE AND PARTS THEREOF : SANITARY WARE', 'chapterCode': '74', 'chapter': 'Copper and articles thereof', 'sectionCode': '15', 'section': 'Base Metals and Articles of Base Metal', 'hsn2': 'TABLE, KITCHEN OR OTHER HOUSEHOLD ARTICLES AND PARTS THEREOF, OF COPPER; POT SCOURERS AND SCOURING OR POLISHING PADS, GLOVES AND THE LIKE, OF COPPER; SANITARY WARE AND PARTS THEREOF, OF COPPER - SANITARY WARE AND PARTS THEREOF : SANITARY WARE'}, {'hsnCode': '84819090', 'hsn1': 'TAPS, COCKS, VALVES AND SIMILAR APPLIANCES FOR PIPES, BOILER SHELLS, TANKS, VATS OR THE LIKE, INCLUDING PRESSURE-REDUCING VALVES AND THERMOSTATICALLY CONTROLLED VALVES - PARTS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 PARTS : OTHER'}]</t>
  </si>
  <si>
    <t>Office / Sale Office|Warehouse / Depot</t>
  </si>
  <si>
    <t>Chaman Mahajan|Brij Mahajan</t>
  </si>
  <si>
    <t>[{'name': 'Anil Kumar Babbar', 'email': 'babbaranil99@gmail.com', 'emailDomain': 'gmail.com', 'contact': '9873741456'}]</t>
  </si>
  <si>
    <t>24AAACU0974C1ZP</t>
  </si>
  <si>
    <t>ggarg@ucil.co.in</t>
  </si>
  <si>
    <t>CH/5A, , GIDC, DAHEJ INDUSTRIAL ESTATE, VAGRA, Bharuch, Gujarat, 392130</t>
  </si>
  <si>
    <t>[{'hsnCode': '28152000', 'hsn1': 'SODIUM HYDROXIDE (CAUSTIC SODA); POTASSIUM HYDROXIDE (CAUSTIC POTASH); PEROXIDES OF SODIUM OR POTASSIUM - POTASSIUM HYDROXIDE (CAUSTIC POTASH)', 'chapterCode': '28', 'chapter': 'Inorganic chemicals; organic or inorganic compounds of precious metals, of rare-earth metals, of radioactive elements or of isotopes', 'sectionCode': '06', 'section': 'Products of the Chemicals or Allied Industries', 'hsn2': 'SODIUM HYDROXIDE (CAUSTIC SODA); POTASSIUM HYDROXIDE (CAUSTIC POTASH); PEROXIDES OF SODIUM OR POTASSIUM - POTASSIUM HYDROXIDE (CAUSTIC POTASH)'}, {'hsnCode': '28416100', 'hsn1': 'SALTS OF OXOMETALLIC OR PEROXOMETALLIC ACIDS - MANGANITES, MANGANATES AND PERMANGANATES : POTASSIUM PERMANGANATE', 'chapterCode': '28', 'chapter': 'Inorganic chemicals; organic or inorganic compounds of precious metals, of rare-earth metals, of radioactive elements or of isotopes', 'sectionCode': '06', 'section': 'Products of the Chemicals or Allied Industries', 'hsn2': 'SALTS OF OXOMETALLIC OR PEROXOMETALLIC ACIDS - MANGANITES, MANGANATES AND PERMANGANATES : POTASSIUM PERMANGANATE'}, {'hsnCode': '28061000', 'hsn1': 'HYDROGEN CHLORIDE (HYDROCHLORIC ACID); CHLOROSULPHURIC ACID - HYDROGEN CHLORIDE (HYDROCHLORIC ACID)', 'chapterCode': '28', 'chapter': 'Inorganic chemicals; organic or inorganic compounds of precious metals, of rare-earth metals, of radioactive elements or of isotopes', 'sectionCode': '06', 'section': 'Products of the Chemicals or Allied Industries', 'hsn2': 'HYDROGEN CHLORIDE (HYDROCHLORIC ACID); CHLOROSULPHURIC ACID - HYDROGEN CHLORIDE (HYDROCHLORIC ACID)'}, {'hsnCode': '28289019', 'hsn1': 'HYPOCHLORITES; COMMERCIAL CALCIUM HYPOCHLORITES; CHLORITES; HYPOBROMITES - OTHER : - SODIUM HYPOCHLORITES : OTHER', 'chapterCode': '28', 'chapter': 'Inorganic chemicals; organic or inorganic compounds of precious metals, of rare-earth metals, of radioactive elements or of isotopes', 'sectionCode': '06', 'section': 'Products of the Chemicals or Allied Industries', 'hsn2': 'HYPOCHLORITES; COMMERCIAL CALCIUM HYPOCHLORITES; CHLORITES; HYPOBROMITES - OTHER : - SODIUM HYPOCHLORITES : OTHER'}, {'hsnCode': '28364000', 'hsn1': 'CARBONATES; PEROXOCARBONATES (PERCARBONATES); COMMERCIAL AMMONIUM CARBONATE CONTAINING AMMONIUM CARBAMATE POTASSIUM CARBONATES', 'chapterCode': '28', 'chapter': 'Inorganic chemicals; organic or inorganic compounds of precious metals, of rare-earth metals, of radioactive elements or of isotopes', 'sectionCode': '06', 'section': 'Products of the Chemicals or Allied Industries', 'hsn2': 'CARBONATES; PEROXOCARBONATES (PERCARBONATES); COMMERCIAL AMMONIUM CARBONATE CONTAINING AMMONIUM CARBAMATE POTASSIUM CARBONATES'}]</t>
  </si>
  <si>
    <t>Factory / Manufacturing|Others|Recipient of Goods or Services|Wholesale Business|Export|Import</t>
  </si>
  <si>
    <t>Factory / Manufacturing, Others, Recipient of Goods or Services, Wholesale Business, Export, Import</t>
  </si>
  <si>
    <t>[{'sacCode': '00441480', 'sac1': None, 'sac2': None}]</t>
  </si>
  <si>
    <t>KAMALESH KUMAR MAHESHWARI|KARTIKEYA MAHESHWARI|SHIVKUMAR MOOLDAS VAISHNAV|Prasad Shriniwas Khopkar</t>
  </si>
  <si>
    <t>[{'name': 'GAURAV GARG', 'email': 'ggarg@ucil.co.in', 'emailDomain': 'ucil.co.in', 'contact': '9904806464'}]</t>
  </si>
  <si>
    <t>27AAACU0974C1ZJ</t>
  </si>
  <si>
    <t>27280000861V</t>
  </si>
  <si>
    <t>9324645310</t>
  </si>
  <si>
    <t>hmistry@ucil.co.in</t>
  </si>
  <si>
    <t>507, 5th Floor, RAHEJA CENTRE, 214, NARIMAN POINT, Mumbai City, Maharashtra, 400021</t>
  </si>
  <si>
    <t>Factory / Manufacturing|Input Service Distributor (ISD)|Warehouse / Depot|Recipient of Goods or Services|Office / Sale Office</t>
  </si>
  <si>
    <t>Factory / Manufacturing, Input Service Distributor (ISD), Warehouse / Depot, Recipient of Goods or Services, Office / Sale Office</t>
  </si>
  <si>
    <t>[{'name': 'HITESH DHANSUKHLAL MISTRY', 'email': 'hmistry@ucil.co.in', 'emailDomain': 'ucil.co.in', 'contact': '9324645310'}]</t>
  </si>
  <si>
    <t>UNIVERSAL CHEMICALS &amp; INDUSTRIES PVT. LTD</t>
  </si>
  <si>
    <t>29ACNPG2116J1ZK</t>
  </si>
  <si>
    <t>29600288742</t>
  </si>
  <si>
    <t>mandaraenterprises65@gmail.com</t>
  </si>
  <si>
    <t>04, sajjepalya, doddaiah industrial area, magadi main road, summanahalli, Bengaluru (Bangalore) Urban, Karnataka, 560091</t>
  </si>
  <si>
    <t>[{'hsnCode': '39171010', 'hsn1': 'TUBES, PIPES AND HOSES, AND FITTINGS THEREFOR (FOR EXAMPLE, JOINTS, ELBOWS, FLANGES), OF PLASTICS - ARTIFICIAL GUTS (SAUSAGE CASINGS) OF HARDENED PROTEIN OR OF CELLULOSIC MATERIALS: OF HARDENED PROTEIN', 'chapterCode': '39', 'chapter': 'Plastics and articles thereof', 'sectionCode': '07', 'section': 'Plastics and Articles thereof; Rubber and Articles Thereof', 'hsn2': 'TUBES, PIPES AND HOSES, AND FITTINGS THEREFOR (FOR EXAMPLE, JOINTS, ELBOWS, FLANGES), OF PLASTICS - ARTIFICIAL GUTS (SAUSAGE CASINGS) OF HARDENED PROTEIN OR OF CELLULOSIC MATERIALS: OF HARDENED PROTEIN'}]</t>
  </si>
  <si>
    <t>[{'name': 'VENKATESH GOVINDAPPA', 'email': 'mandaraenterprises65@gmail.com', 'emailDomain': 'gmail.com', 'contact': '9845113065'}]</t>
  </si>
  <si>
    <t>KLI000019997709F</t>
  </si>
  <si>
    <t>24GQTPS4715R1ZO</t>
  </si>
  <si>
    <t>14-Jul-2017</t>
  </si>
  <si>
    <t>[{'hsnCode': '8704', 'hsn1': 'MOTOR VEHICLES FOR THE TRANSPORT OF GOODS', 'chapterCode': '87', 'chapter': 'Vehicles other than railway or tramway rolling-stock, and parts and accessories thereof.', 'sectionCode': '17', 'section': 'Vehicles, Aircraft, Vessels and Associated Transport Equipment', 'hsn2': 'MOTOR VEHICLES FOR THE TRANSPORT OF GOODS'}]</t>
  </si>
  <si>
    <t>08AAGCM2316J1ZI</t>
  </si>
  <si>
    <t>accounts@mindmerchantslpo.com</t>
  </si>
  <si>
    <t>mindmerchantslpo.com</t>
  </si>
  <si>
    <t>GROUND FLOOR, 32, GOPAL TOWER, GOPAL BARI, AJMER ROAD, Jaipur, Rajasthan, 302001</t>
  </si>
  <si>
    <t>Service Provision|Others</t>
  </si>
  <si>
    <t>Service Provision, Others</t>
  </si>
  <si>
    <t>[{'sacCode': '00440480', 'sac1': 'LEGAL CONSULTANCY SERVICES', 'sac2': None}, {'sacCode': '00440225', 'sac1': 'BUSINESS AUXILIARY SERVICES', 'sac2': None}, {'sacCode': '00440366', 'sac1': 'BUSINESS SUPPORT SERVICES', 'sac2': None}]</t>
  </si>
  <si>
    <t>DILPREET SINGH SIDHU|LOKENDER SINGH SHEKHAWAT|VISHNU DUTTA</t>
  </si>
  <si>
    <t>[{'name': 'DILPREET SINGH SIDHU', 'email': 'pankajgarg1061@gmail.com', 'emailDomain': 'gmail.com', 'contact': '8829051009'}]</t>
  </si>
  <si>
    <t>06AAGCM2316J1ZM</t>
  </si>
  <si>
    <t>9024052857</t>
  </si>
  <si>
    <t>pankajprince1061@gmail.com</t>
  </si>
  <si>
    <t>864 AND 865A, 8TH FLOOR, TOWER B1, SPAZE I- TECH PARK, SECTOR-49, SOHNA ROAD, GURGAON, Gurgaon, Haryana, 122018</t>
  </si>
  <si>
    <t>[{'sacCode': '00440480', 'sac1': 'LEGAL CONSULTANCY SERVICES', 'sac2': None}, {'sacCode': '00440225', 'sac1': 'BUSINESS AUXILIARY SERVICES', 'sac2': None}, {'sacCode': '00440366', 'sac1': 'BUSINESS SUPPORT SERVICES', 'sac2': None}, {'sacCode': '00441480', 'sac1': 'OTHER TAXABLE SERVICES - OTHER THAN THE ONES MENTIONED', 'sac2': None}]</t>
  </si>
  <si>
    <t>[{'name': 'DILPREET SINGH SIDHU', 'email': 'pankajprince1061@gmail.com', 'emailDomain': 'gmail.com', 'contact': '9024052857'}]</t>
  </si>
  <si>
    <t>KCO000049362871Q</t>
  </si>
  <si>
    <t>24AAGCM2316J1ZO</t>
  </si>
  <si>
    <t>A2/512, PALLADIUM BUILDING, NEAR MATRIX BUILDING, B/H DIVYA BHASKAR PRESS, CORPORATE ROAD PRAHLAD NAGAR, AHMEDABAD, Ahmedabad, Gujarat, 380015</t>
  </si>
  <si>
    <t>[{'sacCode': '998212', 'sac1': 'Legal advisory and representation services concerning other fields of law.', 'sac2': None}, {'sacCode': '998216', 'sac1': 'Other legal services n.e.c.', 'sac2': None}]</t>
  </si>
  <si>
    <t>08AASCA9199D1Z0</t>
  </si>
  <si>
    <t>rafikmohammad99@gmail.com</t>
  </si>
  <si>
    <t>PLOT NO - F-246, R.I.A. KAHRANI, , BHIWADI, BHIWADI, Alwar, Rajasthan, 301019</t>
  </si>
  <si>
    <t>Others|Factory / Manufacturing|Retail Business</t>
  </si>
  <si>
    <t>Others, Factory / Manufacturing, Retail Business</t>
  </si>
  <si>
    <t>[{'sacCode': '998942', 'sac1': 'Non-metal waste and scrap recovery (recycling) services, on a fee or contract basis', 'sac2': None}]</t>
  </si>
  <si>
    <t>AMRIT KAUR|JASPAL SINGH|VIKRAM SINGH</t>
  </si>
  <si>
    <t>[{'name': 'AMRIT KAUR', 'email': 'rafikmohammad99@gmail.com', 'emailDomain': 'gmail.com', 'contact': '9313993304'}]</t>
  </si>
  <si>
    <t>06AAGCS9530C1ZH</t>
  </si>
  <si>
    <t>SH. HARYANA WIRES LTD</t>
  </si>
  <si>
    <t>finance@haryanawires.com</t>
  </si>
  <si>
    <t>49/4, ., MATHURA ROAD, PRITHLA, Palwal, Haryana, 121002</t>
  </si>
  <si>
    <t>[{'hsnCode': '85441110',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ENAMELLED',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ENAMELLED'}, {'hsnCode': '85441190',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OTHER'}]</t>
  </si>
  <si>
    <t>[{'sacCode': '00440406', 'sac1': 'RENTING OF IMMOVABLE PROPERTY SERVICES', 'sac2': None}, {'sacCode': '00440060', 'sac1': 'MANPOWER RECRUITMENT AGENCY', 'sac2': None}, {'sacCode': '00440225', 'sac1': 'BUSINESS AUXILIARY SERVICES', 'sac2': None}]</t>
  </si>
  <si>
    <t>SUNIL MANGLA|RASHMI MANGLA|RAMESH KUMAR KAMBOJ</t>
  </si>
  <si>
    <t>[{'name': 'SUNIL MANGLA', 'email': 'finance@haryanawires.com', 'emailDomain': 'haryanawires.com', 'contact': '9992998912'}]</t>
  </si>
  <si>
    <t>07AAGCS9530C1ZF</t>
  </si>
  <si>
    <t>SH-HARYANA WIRES LTD</t>
  </si>
  <si>
    <t>09AAGCS9530C1ZB</t>
  </si>
  <si>
    <t>M/S SH HARYANA WIRES LTD</t>
  </si>
  <si>
    <t>29AAGCS9530C1Z9</t>
  </si>
  <si>
    <t>29AAGCS9530C2Z8</t>
  </si>
  <si>
    <t>29200690542</t>
  </si>
  <si>
    <t>SH HARYANA WIRES LTD</t>
  </si>
  <si>
    <t>33AAGCS9530C1ZK</t>
  </si>
  <si>
    <t>33621303091</t>
  </si>
  <si>
    <t>SH.HARYANA WIRES LTD</t>
  </si>
  <si>
    <t>36AAGCS9530C1ZE</t>
  </si>
  <si>
    <t>36763647563</t>
  </si>
  <si>
    <t>PLOT NO 51 AND 52A, -, EPIP PASHAMYLARAM, -, PATANCHERU INSNPAUR MEDAK, Medak, Telangana, 502307</t>
  </si>
  <si>
    <t>RASHMI MANGLA|RAMESH KUMAR KAMBOJ|SUNIL MANGLA</t>
  </si>
  <si>
    <t>[{'name': 'SUNIL MANGLA', 'email': 'financehyd@haryanawires.com', 'emailDomain': 'haryanawires.com', 'contact': '9505021877'}]</t>
  </si>
  <si>
    <t>M/S SH HARYANA WIRES LIMITED</t>
  </si>
  <si>
    <t>37AAGCS9530C1ZC</t>
  </si>
  <si>
    <t>37AAGCS9530C2ZB</t>
  </si>
  <si>
    <t>SH-HARYANA WIRES LTD.</t>
  </si>
  <si>
    <t>KPE000004129527D</t>
  </si>
  <si>
    <t>06ALPPK6870J1ZI</t>
  </si>
  <si>
    <t>[{'sacCode': '00440060', 'sac1': 'MANPOWER RECRUITMENT AGENCY', 'sac2': None}]</t>
  </si>
  <si>
    <t>[{'name': 'KIRAN DAS', 'email': 'anil@hrindiasolutions.com', 'emailDomain': 'hrindiasolutions.com', 'contact': '9811798849'}]</t>
  </si>
  <si>
    <t>TPE000014268998O</t>
  </si>
  <si>
    <t>19ADXPG3927A1ZF</t>
  </si>
  <si>
    <t>[{'hsnCode': '28070010', 'hsn1': 'SULPHURIC ACID; OLEUM SULPHURIC ACID; OLEUM : SULPHURIC ACID', 'chapterCode': '28', 'chapter': 'Inorganic chemicals; organic or inorganic compounds of precious metals, of rare-earth metals, of radioactive elements or of isotopes', 'sectionCode': '06', 'section': 'Products of the Chemicals or Allied Industries', 'hsn2': 'SULPHURIC ACID; OLEUM SULPHURIC ACID; OLEUM : SULPHURIC ACID'}]</t>
  </si>
  <si>
    <t>[{'name': 'SUJATA GHOSH', 'email': 'tarama_sujata@rediffmail.com', 'emailDomain': 'rediffmail.com', 'contact': '9831120613'}]</t>
  </si>
  <si>
    <t>05AABCS7545L1Z2</t>
  </si>
  <si>
    <t>05015368608</t>
  </si>
  <si>
    <t>sandeep.somanee@gmail.com</t>
  </si>
  <si>
    <t>SHOP NO 26, PACHHWADOON, JAIDURGA COMMERCIAL PLAZA, VIII AND PO SELAQUI, VIKAS NAGAR, Dehradun, Uttarakhand, 248011</t>
  </si>
  <si>
    <t>[{'hsnCode': '85322500', 'hsn1': 'ELECTRICAL CAPACITORS, FIXED, VARIABLE OR ADJUSTABLE (PRE-SET) - OTHER FIXED CAPACITORS: DIELECTRIC OF PAPER OR PLASTICS',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CAPACITORS, FIXED, VARIABLE OR ADJUSTABLE (PRE-SET) - OTHER FIXED CAPACITORS: DIELECTRIC OF PAPER OR PLASTICS'}, {'hsnCode': '39202090', 'hsn1': '20 OTHER PLATES, SHEETS, FILM, FOIL AND STRIP, OF PLASTICS, NON - CELLULAR AND NOT REINFORCED, LAMINATED, SUPPORTED OR SIMILARLY COMBINED WITH OTHER MATERIALS - OF POLYMERS OF PROPYLENE :OTHER', 'chapterCode': '39', 'chapter': 'Plastics and articles thereof', 'sectionCode': '07', 'section': 'Plastics and Articles thereof; Rubber and Articles Thereof', 'hsn2': '20 OTHER PLATES, SHEETS, FILM, FOIL AND STRIP, OF PLASTICS, NON - CELLULAR AND NOT REINFORCED, LAMINATED, SUPPORTED OR SIMILARLY COMBINED WITH OTHER MATERIALS - OF POLYMERS OF PROPYLENE :OTHER'}, {'hsnCode': '39095000', 'hsn1': 'AMINO - RESINS, PHENOLIC RESINS AND POLYURETHANES, IN PRIMARY FORMS - POLYURETHANES', 'chapterCode': '39', 'chapter': 'Plastics and articles thereof', 'sectionCode': '07', 'section': 'Plastics and Articles thereof; Rubber and Articles Thereof', 'hsn2': 'AMINO - RESINS, PHENOLIC RESINS AND POLYURETHANES, IN PRIMARY FORMS - POLYURETHANES'}, {'hsnCode': '76121090', 'hsn1': 'ALUMINIUM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 - COLLAPSIBLE TUBULAR CONTAINERS : OTHER', 'chapterCode': '76', 'chapter': 'Aluminium and articles thereof', 'sectionCode': '15', 'section': 'Base Metals and Articles of Base Metal', 'hsn2': 'ALUMINIUM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 - COLLAPSIBLE TUBULAR CONTAINERS : OTHER'}, {'hsnCode': '84818090', 'hsn1': 'TAPS, COCKS, VALVES AND SIMILAR APPLIANCES FOR PIPES, BOILER SHELLS, TANKS, VATS OR THE LIKE, INCLUDING PRESSURE-REDUCING VALVES AND THERMOSTATICALLY CONTROLLED VALVES - OTHER APPLIANCES: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 OTHER APPLIANCES: OTHER'}]</t>
  </si>
  <si>
    <t>Warehouse / Depot</t>
  </si>
  <si>
    <t>OMER BASITH|JAWAD BASITH|IQBAL BASITH</t>
  </si>
  <si>
    <t>[{'name': 'OMER BASITH', 'email': 'manjunathbhat@syscapindia.com', 'emailDomain': 'syscapindia.com', 'contact': '9481204848'}]</t>
  </si>
  <si>
    <t>06AABCS7545L1Z0</t>
  </si>
  <si>
    <t>J134, DLF MODEL TOWN, SECTOR 10, FARIDABAD, Faridabad, Haryana, 121006</t>
  </si>
  <si>
    <t>[{'hsnCode': '85322500', 'hsn1': 'ELECTRICAL CAPACITORS, FIXED, VARIABLE OR ADJUSTABLE (PRE-SET) - OTHER FIXED CAPACITORS: DIELECTRIC OF PAPER OR PLASTICS',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CAPACITORS, FIXED, VARIABLE OR ADJUSTABLE (PRE-SET) - OTHER FIXED CAPACITORS: DIELECTRIC OF PAPER OR PLASTICS'}, {'hsnCode': '39202090', 'hsn1': '20 OTHER PLATES, SHEETS, FILM, FOIL AND STRIP, OF PLASTICS, NON - CELLULAR AND NOT REINFORCED, LAMINATED, SUPPORTED OR SIMILARLY COMBINED WITH OTHER MATERIALS - OF POLYMERS OF PROPYLENE :OTHER', 'chapterCode': '39', 'chapter': 'Plastics and articles thereof', 'sectionCode': '07', 'section': 'Plastics and Articles thereof; Rubber and Articles Thereof', 'hsn2': '20 OTHER PLATES, SHEETS, FILM, FOIL AND STRIP, OF PLASTICS, NON - CELLULAR AND NOT REINFORCED, LAMINATED, SUPPORTED OR SIMILARLY COMBINED WITH OTHER MATERIALS - OF POLYMERS OF PROPYLENE :OTHER'}, {'hsnCode': '76121090', 'hsn1': 'ALUMINIUM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 - COLLAPSIBLE TUBULAR CONTAINERS : OTHER', 'chapterCode': '76', 'chapter': 'Aluminium and articles thereof', 'sectionCode': '15', 'section': 'Base Metals and Articles of Base Metal', 'hsn2': 'ALUMINIUM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 - COLLAPSIBLE TUBULAR CONTAINERS : OTHER'}, {'hsnCode': '39095000', 'hsn1': 'AMINO - RESINS, PHENOLIC RESINS AND POLYURETHANES, IN PRIMARY FORMS - POLYURETHANES', 'chapterCode': '39', 'chapter': 'Plastics and articles thereof', 'sectionCode': '07', 'section': 'Plastics and Articles thereof; Rubber and Articles Thereof', 'hsn2': 'AMINO - RESINS, PHENOLIC RESINS AND POLYURETHANES, IN PRIMARY FORMS - POLYURETHANES'}, {'hsnCode': '84818090', 'hsn1': 'TAPS, COCKS, VALVES AND SIMILAR APPLIANCES FOR PIPES, BOILER SHELLS, TANKS, VATS OR THE LIKE, INCLUDING PRESSURE-REDUCING VALVES AND THERMOSTATICALLY CONTROLLED VALVES - OTHER APPLIANCES: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 OTHER APPLIANCES: OTHER'}]</t>
  </si>
  <si>
    <t>[{'name': 'OMER BASITH', 'email': 'rudresh@syscapindia.com', 'emailDomain': 'syscapindia.com', 'contact': '9972429270'}]</t>
  </si>
  <si>
    <t>SOLID STATE SYSTEM PVT. LTD.</t>
  </si>
  <si>
    <t>07AABCS7545L1ZY</t>
  </si>
  <si>
    <t>07880417185</t>
  </si>
  <si>
    <t>SHOP NO 3, KATRA LACHHU SINGH, 3RD FLOOR, CENTRAL DELHI, WARD-15, Central Delhi, Delhi, 110006</t>
  </si>
  <si>
    <t>SOLID STATE SYSTEMS PVT. LTD.</t>
  </si>
  <si>
    <t>27AABCS7545L1ZW</t>
  </si>
  <si>
    <t>9821658898</t>
  </si>
  <si>
    <t>prajapati_sunil@hotmail.com</t>
  </si>
  <si>
    <t>SHOP NO.19, GORUND FLOOR, PRIME TRADE CENTER, WALIV, SATIVALI ROAD, Palghar, Maharashtra, 401208</t>
  </si>
  <si>
    <t>[{'hsnCode': '39202090', 'hsn1': '20 OTHER PLATES, SHEETS, FILM, FOIL AND STRIP, OF PLASTICS, NON - CELLULAR AND NOT REINFORCED, LAMINATED, SUPPORTED OR SIMILARLY COMBINED WITH OTHER MATERIALS - OF POLYMERS OF PROPYLENE :OTHER', 'chapterCode': '39', 'chapter': 'Plastics and articles thereof', 'sectionCode': '07', 'section': 'Plastics and Articles thereof; Rubber and Articles Thereof', 'hsn2': '20 OTHER PLATES, SHEETS, FILM, FOIL AND STRIP, OF PLASTICS, NON - CELLULAR AND NOT REINFORCED, LAMINATED, SUPPORTED OR SIMILARLY COMBINED WITH OTHER MATERIALS - OF POLYMERS OF PROPYLENE :OTHER'}, {'hsnCode': '85322500', 'hsn1': 'ELECTRICAL CAPACITORS, FIXED, VARIABLE OR ADJUSTABLE (PRE-SET) - OTHER FIXED CAPACITORS: DIELECTRIC OF PAPER OR PLASTICS',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CAPACITORS, FIXED, VARIABLE OR ADJUSTABLE (PRE-SET) - OTHER FIXED CAPACITORS: DIELECTRIC OF PAPER OR PLASTICS'}, {'hsnCode': '39095000', 'hsn1': 'AMINO - RESINS, PHENOLIC RESINS AND POLYURETHANES, IN PRIMARY FORMS - POLYURETHANES', 'chapterCode': '39', 'chapter': 'Plastics and articles thereof', 'sectionCode': '07', 'section': 'Plastics and Articles thereof; Rubber and Articles Thereof', 'hsn2': 'AMINO - RESINS, PHENOLIC RESINS AND POLYURETHANES, IN PRIMARY FORMS - POLYURETHANES'}, {'hsnCode': '76121090', 'hsn1': 'ALUMINIUM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 - COLLAPSIBLE TUBULAR CONTAINERS : OTHER', 'chapterCode': '76', 'chapter': 'Aluminium and articles thereof', 'sectionCode': '15', 'section': 'Base Metals and Articles of Base Metal', 'hsn2': 'ALUMINIUM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 - COLLAPSIBLE TUBULAR CONTAINERS : OTHER'}, {'hsnCode': '84818090', 'hsn1': 'TAPS, COCKS, VALVES AND SIMILAR APPLIANCES FOR PIPES, BOILER SHELLS, TANKS, VATS OR THE LIKE, INCLUDING PRESSURE-REDUCING VALVES AND THERMOSTATICALLY CONTROLLED VALVES - OTHER APPLIANCES: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 OTHER APPLIANCES: OTHER'}]</t>
  </si>
  <si>
    <t>OMER BASITH|NAUSHADHASAN</t>
  </si>
  <si>
    <t>[{'name': 'OMER BASITH', 'email': 'nikuagrawal14@gmail.com', 'emailDomain': 'gmail.com', 'contact': '9769832443'}]</t>
  </si>
  <si>
    <t>M/s SOLID STATE SYSTEMS PRIVATE LIMITED</t>
  </si>
  <si>
    <t>29AABCS7545L1ZS</t>
  </si>
  <si>
    <t>29680738293</t>
  </si>
  <si>
    <t>9341380421</t>
  </si>
  <si>
    <t>ssspl@vsnl.com</t>
  </si>
  <si>
    <t>NO.38A/1, KIADB INDUSTRIAL AREA, HOSKOTE, BANGALORE, Bengaluru (Bangalore) Rural, Karnataka, 562114</t>
  </si>
  <si>
    <t>[{'name': 'OMER BASITH', 'email': 'ramu@syscapindia.com', 'emailDomain': 'syscapindia.com', 'contact': '9341380421'}]</t>
  </si>
  <si>
    <t>SOLID STATE SYSTEMS PVT LTD,</t>
  </si>
  <si>
    <t>27AAACG7587R1ZN</t>
  </si>
  <si>
    <t>GNAT FOUNDRY PVT LTD</t>
  </si>
  <si>
    <t>27660410089V</t>
  </si>
  <si>
    <t>account@gnatfoundry.com</t>
  </si>
  <si>
    <t>PLOT NO.41, M.I.D.C., SHIROLI, KOLHAPUR, Kolhapur, Maharashtra, 416122</t>
  </si>
  <si>
    <t>[{'hsnCode': '72291000', 'hsn1': 'WIRE OF OTHER ALLOY STEEL OF HIGH SPEED STEEL', 'chapterCode': '72', 'chapter': 'Iron and steel', 'sectionCode': '15', 'section': 'Base Metals and Articles of Base Metal', 'hsn2': 'WIRE OF OTHER ALLOY STEEL OF HIGH SPEED STEEL'}, {'hsnCode': '72021900', 'hsn1': 'FERRO-ALLOYS - FERRO-MANGANESE : OTHER', 'chapterCode': '72', 'chapter': 'Iron and steel', 'sectionCode': '15', 'section': 'Base Metals and Articles of Base Metal', 'hsn2': 'FERRO-ALLOYS - FERRO-MANGANESE : OTHER'}, {'hsnCode': '72022900', 'hsn1': 'FERRO-ALLOYS - FERRO-SILICON: OTHER', 'chapterCode': '72', 'chapter': 'Iron and steel', 'sectionCode': '15', 'section': 'Base Metals and Articles of Base Metal', 'hsn2': 'FERRO-ALLOYS - FERRO-SILICON: OTHER'}, {'hsnCode': '72041000', 'hsn1': 'FERROUS WASTE AND SCRAP; REMELTING SCRAP INGOTS OF IRON OR STEEL - WASTE AND SCRAP OF CAST IRON', 'chapterCode': '72', 'chapter': 'Iron and steel', 'sectionCode': '15', 'section': 'Base Metals and Articles of Base Metal', 'hsn2': 'FERROUS WASTE AND SCRAP; REMELTING SCRAP INGOTS OF IRON OR STEEL - WASTE AND SCRAP OF CAST IRON'}]</t>
  </si>
  <si>
    <t>Factory / Manufacturing|Others|Wholesale Business</t>
  </si>
  <si>
    <t>Factory / Manufacturing, Others, Wholesale Business</t>
  </si>
  <si>
    <t>[{'name': 'SURENDRA SOHANMAL JAIN', 'email': 'finance@gnatfoundry.com', 'emailDomain': 'gnatfoundry.com', 'contact': '8552807806'}]</t>
  </si>
  <si>
    <t>29AAACG7587R1ZJ</t>
  </si>
  <si>
    <t>29921287569</t>
  </si>
  <si>
    <t>19-Aug-2015</t>
  </si>
  <si>
    <t>KEP000000937108G</t>
  </si>
  <si>
    <t>29ADQPG7744N1ZN</t>
  </si>
  <si>
    <t>29090780570</t>
  </si>
  <si>
    <t>[{'hsnCode': '85469090', 'hsn1': 'ELECTRICAL INSULATORS OF ANY MATERIAL OTHER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INSULATORS OF ANY MATERIAL OTHER : OTHER'}, {'hsnCode': '74091100', 'hsn1': 'COPPER PLATES, SHEETS AND STRIP, OF A THICKNESS EXCEEDING 0.15 MM - OF REFINED COPPER IN COILS', 'chapterCode': '74', 'chapter': 'Copper and articles thereof', 'sectionCode': '15', 'section': 'Base Metals and Articles of Base Metal', 'hsn2': 'COPPER PLATES, SHEETS AND STRIP, OF A THICKNESS EXCEEDING 0.15 MM - OF REFINED COPPER IN COILS'}, {'hsnCode': '85049010', 'hsn1': 'ELECTRICAL TRANSFORMERS, STATIC CONVERTERS (FOR EXAMPLE, RECTIFIERS) AND INDUCTORS - OTHER INDUCTORS: -PARTS : OF TRANSFORMERS',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INDUCTORS: -PARTS : OF TRANSFORMERS'}, {'hsnCode': '85441190',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OTHER'}, {'hsnCode': '32081010', 'hsn1': 'PAINTS AND VARNISHES (INCLUDING ENAMELS AND LACQUERS) BASED ON SYNTHETIC POLYMERS OR CHEMICALLY MODIFIED NATURAL POLYMERS, DISPERSED OR DISSOLVED IN A NON - AQUEOUS MEDIUM; SOLUTIONS AS DEFINED IN NOTE 4 TO THIS CHAPTER - BASED ON POLYESTERS : ENAMELS',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BASED ON POLYESTERS : ENAMELS'}]</t>
  </si>
  <si>
    <t>[{'name': 'KABADI GNANESHWAR GOWRAMMA', 'email': 'ganapathyindustries@ymail.com', 'emailDomain': 'ymail.com', 'contact': '9845112849'}]</t>
  </si>
  <si>
    <t>07AAACT5257F1ZE</t>
  </si>
  <si>
    <t>TRISHALA ELECRTOLYTICS PVT LTD</t>
  </si>
  <si>
    <t>07950250064</t>
  </si>
  <si>
    <t>sardacapacitar@gmail.com</t>
  </si>
  <si>
    <t>G 9/13,632/B, Narayan Motor Market, Hamiltion Road, Kashmere Gate, Central Delhi, Delhi, 110006</t>
  </si>
  <si>
    <t>[{'hsnCode': '76071190', 'hsn1': 'ALUMINIUM FOIL (WHETHER OR NOT PRINTED OR BACKED WITH PAPER, PAPERBOARD, PLASTICS OR SIMILAR BACKING MATERIALS) OF A THICKNESS (EXCLUDING ANY BACKING) NOT EXCEEDING 0.2 MM - NOT BACKED : ROLLED BUT NOT FURTHER WORKED : OTHER',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ROLLED BUT NOT FURTHER WORKED : OTHER'}, {'hsnCode': '48116000', 'hsn1': 'PAPER, PAPERBOARD, CELLULOSE WADDING AND WEBS OF CELLULOSE FIBRES, COATED, IMPREGNATED, COVERED, SURFACE-COLOURED, SURFACE-DECORATED OR PRINTED, IN ROLLS OR RECTANGULAR (INCLUDING SQUARE) SHEETS, OF ANY SIZE, OTHER THAN GOODS OF THE KIND DESCRIBED IN HEADING 4803, 4809 OR 4810 - PAPER AND PAPERBOARD, COATED, IMPREGNATED OR COVERED WITH WAX, PARAFFIN WAX, STEARINE, OIL OR GLYCEROL', 'chapterCode': '48', 'chapter': 'Paper and paperboard; articles of paper pulp, of paper or of paperboard.', 'sectionCode': '10', 'section': 'Pulp of wood or of other Fibrous Cellulosic Material; Recovered (Waste and Scrap) Paper or Paperboard; Paper And Paperboard and articles thereof', 'hsn2': 'PAPER, PAPERBOARD, CELLULOSE WADDING AND WEBS OF CELLULOSE FIBRES, COATED, IMPREGNATED, COVERED, SURFACE-COLOURED, SURFACE-DECORATED OR PRINTED, IN ROLLS OR RECTANGULAR (INCLUDING SQUARE) SHEETS, OF ANY SIZE, OTHER THAN GOODS OF THE KIND DESCRIBED IN HEADING 4803, 4809 OR 4810 - PAPER AND PAPERBOARD, COATED, IMPREGNATED OR COVERED WITH WAX, PARAFFIN WAX, STEARINE, OIL OR GLYCEROL'}, {'hsnCode': '38091000', 'hsn1': 'FINISHING AGENTS, DYE CARRIERS TO ACCELERATE THE DYEING OR FIXING OF DYE-STUFFS AND OTHER PRODUCTS AND PREPARATIONS (FOR EXAMPLE, DRESSINGS AND MORDANTS), OF A KIND USED IN THE TEXTILE, PAPER, LEATHER OR LIKE INDUSTRIES, NOT ELSEWHERE SPECIFIED OR INCLUDED: WITH A BASIS OF AMYLACEOUS SUBSTANCES', 'chapterCode': '38', 'chapter': 'Miscellaneous chemical products.', 'sectionCode': '06', 'section': 'Products of the Chemicals or Allied Industries', 'hsn2': 'FINISHING AGENTS, DYE CARRIERS TO ACCELERATE THE DYEING OR FIXING OF DYE-STUFFS AND OTHER PRODUCTS AND PREPARATIONS (FOR EXAMPLE, DRESSINGS AND MORDANTS), OF A KIND USED IN THE TEXTILE, PAPER, LEATHER OR LIKE INDUSTRIES, NOT ELSEWHERE SPECIFIED OR INCLUDED: WITH A BASIS OF AMYLACEOUS SUBSTANCES'}, {'hsnCode': '85322200', 'hsn1': 'ELECTRICAL CAPACITORS, FIXED, VARIABLE OR ADJUSTABLE (PRE-SET) - OTHER FIXED CAPACITORS: ALUMINIUM ELECTROLYTIC',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CAPACITORS, FIXED, VARIABLE OR ADJUSTABLE (PRE-SET) - OTHER FIXED CAPACITORS: ALUMINIUM ELECTROLYTIC'}]</t>
  </si>
  <si>
    <t>Retail Business|Wholesale Business|Office / Sale Office</t>
  </si>
  <si>
    <t>Retail Business, Wholesale Business, Office / Sale Office</t>
  </si>
  <si>
    <t>GOKUL DAS SARDA|SANTOSH DEVI SARDA</t>
  </si>
  <si>
    <t>[{'name': 'RAM CHANDRA RATHI', 'email': 'saradacapacitor@gmail.com', 'emailDomain': 'gmail.com', 'contact': '9811066055'}]</t>
  </si>
  <si>
    <t>27AAACT5257F1ZC</t>
  </si>
  <si>
    <t>27430125472V</t>
  </si>
  <si>
    <t>9821674884</t>
  </si>
  <si>
    <t>ieebby@vsnl.com</t>
  </si>
  <si>
    <t>308-A, 3rd FLOOR, STANDARD HOUSE, 83 , MAHARSHI KARVE ROAD, MUMBAI, Mumbai City, Maharashtra, 400002</t>
  </si>
  <si>
    <t>Statutory Body</t>
  </si>
  <si>
    <t>[{'hsnCode': '85322200', 'hsn1': 'ELECTRICAL CAPACITORS, FIXED, VARIABLE OR ADJUSTABLE (PRE-SET) - OTHER FIXED CAPACITORS: ALUMINIUM ELECTROLYTIC',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CAPACITORS, FIXED, VARIABLE OR ADJUSTABLE (PRE-SET) - OTHER FIXED CAPACITORS: ALUMINIUM ELECTROLYTIC'}, {'hsnCode': '85322990', 'hsn1': 'ELECTRICAL CAPACITORS, FIXED, VARIABLE OR ADJUSTABLE (PRE-SET) - OTHER FIXED CAPACITORS: - OTHER: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CAPACITORS, FIXED, VARIABLE OR ADJUSTABLE (PRE-SET) - OTHER FIXED CAPACITORS: - OTHER: OTHER'}, {'hsnCode': '85323000', 'hsn1': 'ELECTRICAL CAPACITORS, FIXED, VARIABLE OR ADJUSTABLE (PRE-SET) VARIABLE OR ADJUSTABLE (PRE-SET) CAPACITORS',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CAPACITORS, FIXED, VARIABLE OR ADJUSTABLE (PRE-SET) VARIABLE OR ADJUSTABLE (PRE-SET) CAPACITORS'}]</t>
  </si>
  <si>
    <t>[{'income': 'Rs. 10 lakhs to Rs. 50 lakhs', 'financialYear': '2018-2019'}, {'income': 'Up to Rs. 2.5 lakhs', 'financialYear': '2019-2020'}]</t>
  </si>
  <si>
    <t>[{'name': 'GOKUL DAS SARDA', 'email': 'ieebby@vsnl.com', 'emailDomain': 'vsnl.com', 'contact': '9821674884'}]</t>
  </si>
  <si>
    <t>TRISHALA ELECTROLYTICS PVT LTD</t>
  </si>
  <si>
    <t>29AAACT5257F1Z8</t>
  </si>
  <si>
    <t>29330054878</t>
  </si>
  <si>
    <t>9448455882</t>
  </si>
  <si>
    <t>accounts1@trishlaelectrolytics.com</t>
  </si>
  <si>
    <t>trishlaelectrolytics.com</t>
  </si>
  <si>
    <t>A111, Industrial estate, Rajajinagar, Bengaluru (Bangalore) Urban, Karnataka, 560044</t>
  </si>
  <si>
    <t>[{'hsnCode': '85322200', 'hsn1': 'ELECTRICAL CAPACITORS, FIXED, VARIABLE OR ADJUSTABLE (PRE-SET) - OTHER FIXED CAPACITORS: ALUMINIUM ELECTROLYTIC',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CAPACITORS, FIXED, VARIABLE OR ADJUSTABLE (PRE-SET) - OTHER FIXED CAPACITORS: ALUMINIUM ELECTROLYTIC'}, {'hsnCode': '85322990', 'hsn1': 'ELECTRICAL CAPACITORS, FIXED, VARIABLE OR ADJUSTABLE (PRE-SET) - OTHER FIXED CAPACITORS: - OTHER: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CAPACITORS, FIXED, VARIABLE OR ADJUSTABLE (PRE-SET) - OTHER FIXED CAPACITORS: - OTHER: OTHER'}, {'hsnCode': '85323000', 'hsn1': 'ELECTRICAL CAPACITORS, FIXED, VARIABLE OR ADJUSTABLE (PRE-SET) VARIABLE OR ADJUSTABLE (PRE-SET) CAPACITORS',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CAPACITORS, FIXED, VARIABLE OR ADJUSTABLE (PRE-SET) VARIABLE OR ADJUSTABLE (PRE-SET) CAPACITORS'}, {'hsnCode': '85329000', 'hsn1': 'ELECTRICAL CAPACITORS, FIXED, VARIABLE OR ADJUSTABLE (PRE-SET) PARTS',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CAPACITORS, FIXED, VARIABLE OR ADJUSTABLE (PRE-SET) PARTS'}]</t>
  </si>
  <si>
    <t>Gokul Das Sarda|Santosh Devi Sarda</t>
  </si>
  <si>
    <t>[{'name': 'Gokul Das Sarda', 'email': 'accounts1@trishalaelectrolytics.com', 'emailDomain': 'trishalaelectrolytics.com', 'contact': '9448041491'}]</t>
  </si>
  <si>
    <t>TPE000013513820S</t>
  </si>
  <si>
    <t>29AARPB5950B1ZQ</t>
  </si>
  <si>
    <t>SHANKAR MAHADEV BIDARI</t>
  </si>
  <si>
    <t>9900027854</t>
  </si>
  <si>
    <t>shankar.bidari@yahoo.com</t>
  </si>
  <si>
    <t>NO. 202, 2ND FLOOR, RAHEJA CHAMBERS, MUSEUM ROAD, BANGALORE, Bengaluru (Bangalore) Urban, Karnataka, 560035</t>
  </si>
  <si>
    <t>[{'sacCode': '00440116', 'sac1': 'MANAGEMENT CONSULTANTS', 'sac2': None}]</t>
  </si>
  <si>
    <t>[{'name': 'SHANKAR MAHADEV BIDARI', 'email': 'shankar.bidari@yahoo.com', 'emailDomain': 'yahoo.com', 'contact': '9900027854'}]</t>
  </si>
  <si>
    <t>TPE000013183093G</t>
  </si>
  <si>
    <t>29AXQPB7579L1ZI</t>
  </si>
  <si>
    <t>29911208277</t>
  </si>
  <si>
    <t>[{'hsnCode': '27040010', 'hsn1': 'COKE AND SEMI-COKE OF COAL, OF LIGNITE OR OF PEAT, WHETHER OR NOT AGGLOMERATED; RETORT CARBON - COKE AND SEMI-COKE OF COAL, OF LIGNITE OR OF PEAT, WHETHER OR NOT AGGLOMERATED; RETORT CARBON: RETORT CARBON (GAS CARBON)', 'chapterCode': '27', 'chapter': 'Mineral fuels, mineral oils and products of their distillation; bituminous substances; mineral waxes.', 'sectionCode': '05', 'section': 'Mineral Products', 'hsn2': 'COKE AND SEMI-COKE OF COAL, OF LIGNITE OR OF PEAT, WHETHER OR NOT AGGLOMERATED; RETORT CARBON - COKE AND SEMI-COKE OF COAL, OF LIGNITE OR OF PEAT, WHETHER OR NOT AGGLOMERATED; RETORT CARBON: RETORT CARBON (GAS CARBON)'}, {'hsnCode': '84191110', 'hsn1':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 NON-ELECTRIC: 8419 11 - INSTANTANEOUS GAS WATER HEATERS : DOMESTIC TYPE',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 NON-ELECTRIC: 8419 11 - INSTANTANEOUS GAS WATER HEATERS : DOMESTIC TYPE'}, {'hsnCode': '39231010', 'hsn1': 'ARTICLES FOR THE CONVEYANCE OR PACKING OF GOODS, OF PLASTICS; STOPPERS, LIDS, CAPS AND OTHER CLOSURES, OF PLASTICS - BOXES, CASES, CRATES AND SIMILAR ARTICLES: PLASTIC CONTAINERS FOR AUDIO OR VIDEO CASSETTES, CASSETTE TAPES, FLOPPY DISK AND SIMILAR ARTICLES',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PLASTIC CONTAINERS FOR AUDIO OR VIDEO CASSETTES, CASSETTE TAPES, FLOPPY DISK AND SIMILAR ARTICLES'}, {'hsnCode': '39231030', 'hsn1': 'ARTICLES FOR THE CONVEYANCE OR PACKING OF GOODS, OF PLASTICS; STOPPERS, LIDS, CAPS AND OTHER CLOSURES, OF PLASTICS - BOXES, CASES, CRATES AND SIMILAR ARTICLES: INSULATED WARE',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INSULATED WARE'}, {'hsnCode': '39231090', 'hsn1': 'ARTICLES FOR THE CONVEYANCE OR PACKING OF GOODS, OF PLASTICS; STOPPERS, LIDS, CAPS AND OTHER CLOSURES, OF PLASTICS - BOXES, CASES, CRATES AND SIMILAR ARTICLES: OTHER',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OTHER'}]</t>
  </si>
  <si>
    <t>Factory / Manufacturing|Wholesale Business</t>
  </si>
  <si>
    <t>Factory / Manufacturing, Wholesale Business</t>
  </si>
  <si>
    <t>[{'name': 'ANJANA RAMANATHASA BAODI', 'email': 'chinmayurankar@gmail.com', 'emailDomain': 'gmail.com', 'contact': '7411274909'}]</t>
  </si>
  <si>
    <t>27ABCPK9113F1ZV</t>
  </si>
  <si>
    <t>DINESH SHRIPAL KOREGAVE</t>
  </si>
  <si>
    <t>27480024904V</t>
  </si>
  <si>
    <t>shrishantiengg@gmail.com</t>
  </si>
  <si>
    <t>Plot No. A-268/1, , Road No 16A, Near ESIC Hospital Industrial Area, Wagle Estate Thane, Thane, Maharashtra, 400604</t>
  </si>
  <si>
    <t>[{'hsnCode': '85030010', 'hsn1': 'PARTS SUITABLE FOR USE SOLELY OR PRINCIPALLY WITH THE MACHINES OF HEADING 8501 OR 8502 - PARTS SUITABLE FOR USE SOLELY OR PRINCIPALLY WITH THE MACHINES OF HEADING 8501 OR 8502:PARTS OF GENERATOR (AC OR DC)',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8502:PARTS OF GENERATOR (AC OR DC)'}, {'hsnCode': '85030021', 'hsn1': 'PARTS SUITABLE FOR USE SOLELY OR PRINCIPALLY WITH THE MACHINES OF HEADING 8501 OR 8502 - PARTS SUITABLE FOR USE SOLELY OR PRINCIPALLY WITH THE MACHINES OF HEADING 8501 OR 8502:- PARTS OF ELECTRIC MOTOR : OF DC MOTOR',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 PARTS OF ELECTRIC MOTOR : OF DC MOTOR'}, {'hsnCode': '85030029', 'hsn1': 'PARTS SUITABLE FOR USE SOLELY OR PRINCIPALLY WITH THE MACHINES OF HEADING 8501 OR 8502 - PARTS SUITABLE FOR USE SOLELY OR PRINCIPALLY WITH THE MACHINES OF HEADING 8501 OR 8502:- PARTS OF ELECTRIC MOTOR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 PARTS OF ELECTRIC MOTOR : OTHER'}, {'hsnCode': '85030090', 'hsn1': 'PARTS SUITABLE FOR USE SOLELY OR PRINCIPALLY WITH THE MACHINES OF HEADING 8501 OR 8502 -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OTHER'}]</t>
  </si>
  <si>
    <t>[{'name': 'DINESH SHRIPAD KOREGAVE', 'email': 'info@cavkbhateandco.com', 'emailDomain': 'cavkbhateandco.com', 'contact': '9167533584'}]</t>
  </si>
  <si>
    <t>TPE000117395613D</t>
  </si>
  <si>
    <t>09BQNPS3666Q1ZL</t>
  </si>
  <si>
    <t>[{'hsnCode': '87041010', 'hsn1': 'MOTOR VEHICLES FOR THE TRANSPORT OF GOODS DUMPERS DESIGNED FOR OFF-HIGHWAY USE: :WITH NET WEIGHT (EXCLUDING PAY-LOAD) EXCEEDING 8 TONNES AND MAXIMUM PAY-LOAD CAPACITY NOT LESS THAN 10 TONNES', 'chapterCode': '87', 'chapter': 'Vehicles other than railway or tramway rolling-stock, and parts and accessories thereof.', 'sectionCode': '17', 'section': 'Vehicles, Aircraft, Vessels and Associated Transport Equipment', 'hsn2': 'MOTOR VEHICLES FOR THE TRANSPORT OF GOODS DUMPERS DESIGNED FOR OFF-HIGHWAY USE: :WITH NET WEIGHT (EXCLUDING PAY- LOAD) EXCEEDING 8 TONNES AND MAXIMUM PAY-LOAD CAPACITY NOT LESS THAN 10 TONNES'}]</t>
  </si>
  <si>
    <t>[{'name': 'REKHA SHARMA', 'email': 'rajkumar.sharma@namantransport.in', 'emailDomain': 'namantransport.in', 'contact': '9312262073'}]</t>
  </si>
  <si>
    <t>TFI000017683286P</t>
  </si>
  <si>
    <t>27AARFK6883A1ZY</t>
  </si>
  <si>
    <t>[{'hsnCode': '85471010', 'hsn1': 'INSULATING FITTINGS FOR ELECTRICAL MACHINES, APPLIANCES OR EQUIPMENT, BEING FITTINGS WHOLLY OF INSULATING MATERIAL APART FROM ANY MINOR COMPONENTS OF METAL (FOR EXAMPLE, THREADED SOCKETS) INCORPORATED DURING MOULDING SOLELY FOR THE PURPOSES OF ASSEMBLY, OTHER THAN INSULATORS OF HEADING 8546; ELECTRICAL CONDUIT TUBING AND JOINTS THEREFOR, OF BASE METAL LINED WITH INSULATING MATERIAL - INSULATING FITTINGS OF CERAMICS: PORCELAIN BUSHING BELOW 6.6 KV',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'INSULATING FITTINGS FOR ELECTRICAL MACHINES, APPLIANCES OR EQUIPMENT, BEING FITTINGS WHOLLY OF INSULATING MATERIAL APART FROM ANY MINOR COMPONENTS OF METAL (FOR EXAMPLE, THREADED SOCKETS) INCORPORATED DURING MOULDING SOLELY FOR THE PURPOSES OF ASSEMBLY, OTHER THAN INSULATORS OF HEADING 8546; ELECTRICAL CONDUIT TUBING AND JOINTS THEREFOR, OF BASE METAL LINED WITH INSULATING MATERIAL - INSULATING FITTINGS OF CERAMICS: PORCELAIN BUSHING BELOW 6.6 KV'}]</t>
  </si>
  <si>
    <t>Factory / Manufacturing|Works Contract</t>
  </si>
  <si>
    <t>Factory / Manufacturing, Works Contract</t>
  </si>
  <si>
    <t>BHAUSAHEB RAKHMAJI TALEKAR|MACHINDRA SRIRAM SHINDE|PRASHANT MACHIDRA ABHALE|SHOBHA RAJENDRA GUNJAL|KAMAL SUBHASH JADHAV</t>
  </si>
  <si>
    <t>[{'name': 'BHAUSAHEB RAKHMAJI TALEKAR', 'email': 'kaizen.engg2017@hotmail.com', 'emailDomain': 'hotmail.com', 'contact': '9922415852'}]</t>
  </si>
  <si>
    <t>KPE000000077723L</t>
  </si>
  <si>
    <t>30ABXPD3313P1ZJ</t>
  </si>
  <si>
    <t>30030101732</t>
  </si>
  <si>
    <t>[{'hsnCode': '8544',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{'hsnCode': '85441920',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OTHER: PLASTIC INSULATED',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OTHER: PLASTIC INSULATED'}]</t>
  </si>
  <si>
    <t>[{'name': 'REKHA SATISH DHARWADKAR', 'email': 'supremelec@rediffmail.com', 'emailDomain': 'rediffmail.com', 'contact': '9822104824'}]</t>
  </si>
  <si>
    <t>TPE001054391744U</t>
  </si>
  <si>
    <t>22AOZPD2592K2ZH</t>
  </si>
  <si>
    <t>[{'hsnCode': '8528', 'hsn1': 'MONITORS AND PROJECTORS, NOT INCORPORATING TELEVISION RECEPTION APPARATUS, RECEPTION APPARATUS FOR TELEVISION, WHETHER OR NOT INCORPORATING RADIO-BROADCASTRECEIVERS OR SOUND OR VIDEO RECORDING OR REPRODUCING APPARATUS - Cathode-ray tube monitors',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'MONITORS AND PROJECTORS, NOT INCORPORATING TELEVISION RECEPTION APPARATUS, RECEPTION APPARATUS FOR TELEVISION, WHETHER OR NOT INCORPORATING RADIO-BROADCAST RECEIVERS OR SOUND OR VIDEO RECORDING OR REPRODUCING APPARATUS'}, {'hsnCode': '8418', 'hsn1': 'REFRIGERATORS, FREEZERS AND OTHER REFRIGERATING OR FREEZING EQUIPMENT, ELECTRIC OR OTHER; HEAT PUMPS OTHER THAN AIR CONDITIONING MACHINES OF HEADING 8412.5',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'REFRIGERATORS, FREEZERS AND OTHER REFRIGERATING OR FREEZING EQUIPMENT, ELECTRIC OR OTHER; HEAT PUMPS OTHER THAN AIR CONDITIONING MACHINES OF HEADING 8415'}, {'hsnCode': '8450', 'hsn1': 'HOUSEHOLD OR LAUNDRY-TYPE WASHING MACHINES, INCLUDING MACHINES WHICH BOTH WASH AND DRY - Machines, each of a dry linen capacity not exceeding 10 kg',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'HOUSEHOLD OR LAUNDRY-TYPE WASHING MACHINES, INCLUDING MACHINES WHICH BOTH WASH AND DRY'}, {'hsnCode': '8518', 'hsn1': 'MICROPHONES AND STANDS THEREFOR: LOUDSPEAKERS, WHETHER OR NOT MOUNTED IN THEIR ENCLOSURES: HEADPHONES AND EARPHONES, WHETHER OR NOT COMBINED WITH A MICROPHONE, AND SETS CONSISTING OF A MICROPHONE AND ONE OR MORE LUUDSPEAKERS: AUDIO-FREQUENCY ELECTRIC AMPLIFIERS: ELECTRIC SOUND AMPLIFIER SETS',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{'hsnCode': '9403', 'hsn1': 'OTHER FURNITURE AND PARTS THEREOF',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'OTHER FURNITURE AND PARTS THEREOF'}]</t>
  </si>
  <si>
    <t>[{'sacCode': '998716', 'sac1': 'Maintenance and repair services of telecommunication equipments and apparatus', 'sac2': None}, {'sacCode': '998734', 'sac1': 'Installation services of radio, television and communications equipment and apparatus.', 'sac2': None}, {'sacCode': '998465', 'sac1': 'Broadcasting services', 'sac2': None}]</t>
  </si>
  <si>
    <t>23DCGPS9090R1ZL</t>
  </si>
  <si>
    <t>23599126666</t>
  </si>
  <si>
    <t>deepenggworks14@gmail.com</t>
  </si>
  <si>
    <t>SHOP NO. 11, DASHMESH NAGAR, PLOT NO. 55, RAISEN ROAD, NAWAB COLONY, Bhopal, Madhya Pradesh, 462023</t>
  </si>
  <si>
    <t>[{'hsnCode': '85030010', 'hsn1': 'PARTS SUITABLE FOR USE SOLELY OR PRINCIPALLY WITH THE MACHINES OF HEADING 8501 OR 8502 - PARTS SUITABLE FOR USE SOLELY OR PRINCIPALLY WITH THE MACHINES OF HEADING 8501 OR 8502:PARTS OF GENERATOR (AC OR DC)',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8502:PARTS OF GENERATOR (AC OR DC)'}, {'hsnCode': '85030021', 'hsn1': 'PARTS SUITABLE FOR USE SOLELY OR PRINCIPALLY WITH THE MACHINES OF HEADING 8501 OR 8502 - PARTS SUITABLE FOR USE SOLELY OR PRINCIPALLY WITH THE MACHINES OF HEADING 8501 OR 8502:- PARTS OF ELECTRIC MOTOR : OF DC MOTOR',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 PARTS OF ELECTRIC MOTOR : OF DC MOTOR'}, {'hsnCode': '85030029', 'hsn1': 'PARTS SUITABLE FOR USE SOLELY OR PRINCIPALLY WITH THE MACHINES OF HEADING 8501 OR 8502 - PARTS SUITABLE FOR USE SOLELY OR PRINCIPALLY WITH THE MACHINES OF HEADING 8501 OR 8502:- PARTS OF ELECTRIC MOTOR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 PARTS OF ELECTRIC MOTOR : OTHER'}, {'hsnCode': '85030090', 'hsn1': 'PARTS SUITABLE FOR USE SOLELY OR PRINCIPALLY WITH THE MACHINES OF HEADING 8501 OR 8502 -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OTHER'}, {'hsnCode': '85011019', 'hsn1': 'ELECTRIC MOTORS AND GENERATORS (EXCLUDING GENERATING SETS) MOTORS OF AN OUTPUT NOT EXCEEDING 37.5 W: - DC MOTOR: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MOTORS AND GENERATORS (EXCLUDING GENERATING SETS) MOTORS OF AN OUTPUT NOT EXCEEDING 37.5 W: - DC MOTOR: OTHER'}]</t>
  </si>
  <si>
    <t>[{'income': 'Rs. 10 lakhs to Rs. 50 lakhs', 'financialYear': '2017-2018'}]</t>
  </si>
  <si>
    <t>Factory / Manufacturing|Wholesale Business|Works Contract|Office / Sale Office|Retail Business|Service Provision</t>
  </si>
  <si>
    <t>Factory / Manufacturing, Wholesale Business, Works Contract, Office / Sale Office, Retail Business, Service Provision</t>
  </si>
  <si>
    <t>[{'sacCode': '00440410', 'sac1': 'WORKS CONTRACT SERVICES', 'sac2': None}, {'sacCode': '00440366', 'sac1': 'BUSINESS SUPPORT SERVICES', 'sac2': None}]</t>
  </si>
  <si>
    <t>[{'name': 'MANDEEP SINGH', 'email': 'deepenggworks14@gmail.com', 'emailDomain': 'gmail.com', 'contact': '9039917763'}]</t>
  </si>
  <si>
    <t>KFI000009703693S</t>
  </si>
  <si>
    <t>27AAHFP8643D1Z3</t>
  </si>
  <si>
    <t>[{'hsnCode': '85361010', 'hsn1': 'ELECTRICAL APPARATUS FOR SWITCHING OR PROTECTING ELECTRICAL CIRCUITS, OR FOR MAKING CONNECTIONS TO OR IN ELECTRICAL CIRCUITS (FOR EXAMPLE, SWITCHES, RELAYS, FUSES, SURGE SUPPRESSORS, PLUGS, SOCKETS, LAMP-HOLDERS, JUNCTION BOXES), FOR A VOLTAGE NOT EXCEEDING 1,000 VOLTS - FUSES: FOR SWITCHES HAVING RATING UPTO 15 AMPS, REWIREABLE',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RELAYS, FUSES, SURGE SUPPRESSORS, PLUGS, SOCKETS, LAMP-HOLDERS, JUNCTION BOXES), FOR A VOLTAGE NOT EXCEEDING 1,000 VOLTS - FUSES: FOR SWITCHES HAVING RATING UPTO 15 AMPS, REWIREABLE'}]</t>
  </si>
  <si>
    <t>MANGESH DWARKANATH NAGLE|DEEPALI MANGESH NAGLE</t>
  </si>
  <si>
    <t>[{'name': 'MANGESH DWARKANATH NAGLE', 'email': 'pragatiswitchgears@gmail.com', 'emailDomain': 'gmail.com', 'contact': '9920244605'}]</t>
  </si>
  <si>
    <t>KEP000018240285F</t>
  </si>
  <si>
    <t>23AALPR4576K1Z5</t>
  </si>
  <si>
    <t>23AALPR4576K2Z4</t>
  </si>
  <si>
    <t>23203600641</t>
  </si>
  <si>
    <t>dkemc12@gmail.com</t>
  </si>
  <si>
    <t>2 B SECTOR, , D K ELECTROMECH CORPORATION, INDUSTRIAL ARERA, GOVINDPURA, Bhopal, Madhya Pradesh, 462023</t>
  </si>
  <si>
    <t>[{'hsnCode': '84839000', 'hsn1':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 TOOTHED WHEELS, CHAIN SPROCKETS AND OTHER TRANSMISSION ELEMENTS PARTS PRESENTED SEPARATELY',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 TOOTHED WHEELS, CHAIN SPROCKETS AND OTHER TRANSMISSION ELEMENTS PARTS PRESENTED SEPARATELY'}, {'hsnCode': '85030021', 'hsn1': 'PARTS SUITABLE FOR USE SOLELY OR PRINCIPALLY WITH THE MACHINES OF HEADING 8501 OR 8502 - PARTS SUITABLE FOR USE SOLELY OR PRINCIPALLY WITH THE MACHINES OF HEADING 8501 OR 8502:- PARTS OF ELECTRIC MOTOR : OF DC MOTOR',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 PARTS OF ELECTRIC MOTOR : OF DC MOTOR'}, {'hsnCode': '85030029', 'hsn1': 'PARTS SUITABLE FOR USE SOLELY OR PRINCIPALLY WITH THE MACHINES OF HEADING 8501 OR 8502 - PARTS SUITABLE FOR USE SOLELY OR PRINCIPALLY WITH THE MACHINES OF HEADING 8501 OR 8502:- PARTS OF ELECTRIC MOTOR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 PARTS OF ELECTRIC MOTOR : OTHER'}]</t>
  </si>
  <si>
    <t>[{'name': 'PARMESHWARI RAJANI', 'email': 'dkemc12@gmail.com', 'emailDomain': 'gmail.com', 'contact': '9302586212'}]</t>
  </si>
  <si>
    <t>M/S D.K. ELECTRO MECH CORPORATION</t>
  </si>
  <si>
    <t>TPE000118902629I</t>
  </si>
  <si>
    <t>30EIFPP2029R1ZZ</t>
  </si>
  <si>
    <t>[{'hsnCode': '4808', 'hsn1': 'PAPER AND PAPERBOARD, CORRUGATED (WITH OR WITHOUT GLUED FLAT SURFACE SHEETS), CREPED, CRINKLED, EMBOSSED OR PERFORATED, IN ROLLS OR SHEETS, OTHER THAN PAPER OF THE KIND DESCRIBED IN HEADING 4803', 'chapterCode': '48', 'chapter': 'Paper and paperboard; articles of paper pulp, of paper or of paperboard.', 'sectionCode': '10', 'section': 'Pulp of wood or of other Fibrous Cellulosic Material; Recovered (Waste and Scrap) Paper or Paperboard; Paper And Paperboard and articles thereof', 'hsn2': 'PAPER AND PAPERBOARD, CORRUGATED (WITH OR WITHOUT GLUED FLAT SURFACE SHEETS), CREPED, CRINKLED, EMBOSSED OR PERFORATED, IN ROLLS OR SHEETS, OTHER THAN PAPER OF THE KIND DESCRIBED IN HEADING 4803'}]</t>
  </si>
  <si>
    <t>[{'name': 'PRIYANKA VAIBHAV PAWAR', 'email': 'rajpackaginggoa@gmail.com', 'emailDomain': 'gmail.com', 'contact': '9922926794'}]</t>
  </si>
  <si>
    <t>TFI000011889912T</t>
  </si>
  <si>
    <t>33AAWFR7738Q1Z0</t>
  </si>
  <si>
    <t>[{'hsnCode': '3926', 'hsn1': 'OTHER ARTICLES OF PLASTICS AND ARTICLES OF OTHER MATERIALS OF HEADINGS 3901 TO 3914', 'chapterCode': '39', 'chapter': 'Plastics and articles thereof', 'sectionCode': '07', 'section': 'Plastics and Articles thereof; Rubber and Articles Thereof', 'hsn2': 'OTHER ARTICLES OF PLASTICS AND ARTICLES OF OTHER MATERIALS OF HEADINGS3901 TO 3914'}, {'hsnCode': '3925', 'hsn1': 'BUILDERS? WARE OF PLASTICS, NOT ELSEWHERE SPECIFIED OR INCLUDED', 'chapterCode': '39', 'chapter': 'Plastics and articles thereof', 'sectionCode': '07', 'section': 'Plastics and Articles thereof; Rubber and Articles Thereof', 'hsn2': 'BUILDERS WARE OF PLASTICS, NOT ELSEWHERE SPECIFIED OR INCLUDED'}]</t>
  </si>
  <si>
    <t>PICHAMUTHU RAMESH|RAJU JAYAKUMAR|SARAVANAN LATHA</t>
  </si>
  <si>
    <t>[{'name': 'RAJU JAYAKUMAR', 'email': 'realplasticsnsp@gmail.com', 'emailDomain': 'gmail.com', 'contact': '9842237999'}]</t>
  </si>
  <si>
    <t>TPE000015327423V</t>
  </si>
  <si>
    <t>29AKDPB3710B1ZX</t>
  </si>
  <si>
    <t>29530726978</t>
  </si>
  <si>
    <t>[{'hsnCode': '73259910', 'hsn1': 'OTHER CAST ARTICLES OF IRON OR STEEL - OTHER : OTHER : OF IRON', 'chapterCode': '73', 'chapter': 'Articles of iron or steel', 'sectionCode': '15', 'section': 'Base Metals and Articles of Base Metal', 'hsn2': 'OTHER CAST ARTICLES OF IRON OR STEEL - OTHER : OTHER : OF IRON'}, {'hsnCode': '85030090', 'hsn1': 'PARTS SUITABLE FOR USE SOLELY OR PRINCIPALLY WITH THE MACHINES OF HEADING 8501 OR 8502 -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OTHER'}, {'hsnCode': '84831099', 'hsn1':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 OTHER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 OTHER : OTHER'}]</t>
  </si>
  <si>
    <t>Factory / Manufacturing|Others</t>
  </si>
  <si>
    <t>Factory / Manufacturing, Others</t>
  </si>
  <si>
    <t>[{'name': 'DEEPAK MARUTI BANDACHE', 'email': 'dmbandache@yahoo.com', 'emailDomain': 'yahoo.com', 'contact': '9481327810'}]</t>
  </si>
  <si>
    <t>TPE000117223354M</t>
  </si>
  <si>
    <t>27BNMPD6769H1ZI</t>
  </si>
  <si>
    <t>03-Feb-2020</t>
  </si>
  <si>
    <t>[{'hsnCode': '7616', 'hsn1': 'OTHER ARTICLES OF ALUMINIUM', 'chapterCode': '76', 'chapter': 'Aluminium and articles thereof', 'sectionCode': '15', 'section': 'Base Metals and Articles of Base Metal', 'hsn2': 'OTHER ARTICLES OF ALUMINIUM'}]</t>
  </si>
  <si>
    <t>[{'name': 'SHRIKANT SUDAM DONGARE', 'email': 'durvaa.enterprises@gmail.com', 'emailDomain': 'gmail.com', 'contact': '7741011331'}]</t>
  </si>
  <si>
    <t>TFI000014360904J</t>
  </si>
  <si>
    <t>27AABFE2138A1Z4</t>
  </si>
  <si>
    <t>[{'hsnCode': '84139120', 'hsn1': 'PUMPS FOR LIQUIDS, WHETHER OR NOT FITTED WITH A MEASURING DEVICE; LIQUID ELEVATORS - PARTS: 8413 91 - OF PUMPS: OF CENTRIFUGAL PUMPS',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'PUMPS FOR LIQUIDS, WHETHER OR NOT FITTED WITH A MEASURING DEVICE; LIQUID ELEVATORS - PARTS: 8413 91 - OF PUMPS: OF CENTRIFUGAL PUMPS'}, {'hsnCode': '84141000', 'hsn1': 'AIR OR VACUUM PUMPS, AIR OR OTHER GAS COMPRESSORS AND FANS; VENTILATING OR RECYCLING HOODS INCORPORATING A FAN, WHETHER OR NOT FITTED WITH FILTERS VACUUM PUMPS',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OR VACUUM PUMPS, AIR OR OTHER GAS COMPRESSORS AND FANS; VENTILATING OR RECYCLING HOODS INCORPORATING A FAN, WHETHER OR NOT FITTED WITH FILTERS VACUUM PUMPS'}, {'hsnCode': '85389000', 'hsn1': 'PARTS SUITABLE FOR USE SOLELY OR PRINCIPALLY WITH THE APPARATUS OF HEADINGS 8535, 8536 OR 8537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OTHER'}]</t>
  </si>
  <si>
    <t>DINESH DIWAKAR PONKSHE|GIRISH ASHOK DIWAN</t>
  </si>
  <si>
    <t>[{'name': 'DINESH DIWAKAR PONKSHE', 'email': 'excelsangli@gmail.com', 'emailDomain': 'gmail.com', 'contact': '9422040153'}]</t>
  </si>
  <si>
    <t>07AAEPB1218K1Z5</t>
  </si>
  <si>
    <t>1/3, MALVIA NAGAR, KHIRKI VILLAGE, New Delhi, Delhi, 110017</t>
  </si>
  <si>
    <t>[{'sacCode': '996519', 'sac1': 'Other land transport services of goods n.e.c.', 'sac2': None}, {'sacCode': '996791', 'sac1': 'Goods transport agency services for road transport', 'sac2': None}, {'sacCode': '00440045', 'sac1': 'CLEARING AND FORWARDING AGENCY', 'sac2': None}, {'sacCode': '00440326', 'sac1': 'PACKAGING SERVICES', 'sac2': None}]</t>
  </si>
  <si>
    <t>[{'name': 'SANJIV BAKSHI', 'email': 'bakshi2621@gmail.com', 'emailDomain': 'gmail.com', 'contact': '9810001608'}]</t>
  </si>
  <si>
    <t>KPE000000078490B</t>
  </si>
  <si>
    <t>30ADAPP7799L1Z0</t>
  </si>
  <si>
    <t>30080102626</t>
  </si>
  <si>
    <t>[{'hsnCode': '4819', 'hsn1': 'CARTONS, BOXES, CASES, BAGS AND OTHER PACKING CONTAINERS, OF PAPER, PAPERBOARD, CELLULOSE WADDING OR WEBS OF CELLULOSE FIBRES; BOX FILES, LETTER TRAYS, AND SIMILAR ARTICLES, OF PAPER OR PAPERBOARD OF A KIND USED IN OFFICES, SHOPS OR THE LIKE',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{'hsnCode': '4707', 'hsn1': 'RECOVERED (WASTE AND SCRAP) PAPER OR PAPERBOARD', 'chapterCode': '47', 'chapter': 'Pulp of wood or of other fibrous cellulosic material; recovered (waste and scrap) paper or paperboard.', 'sectionCode': '10', 'section': 'Pulp of wood or of other Fibrous Cellulosic Material; Recovered (Waste and Scrap) Paper or Paperboard; Paper And Paperboard and articles thereof', 'hsn2': 'RECOVERED (WASTE AND SCRAP) PAPER OR PAPERBOARD'}]</t>
  </si>
  <si>
    <t>Factory / Manufacturing|Leasing Business</t>
  </si>
  <si>
    <t>[{'sacCode': '00440262', 'sac1': 'TRANSPORT OF GOODS BY ROAD', 'sac2': None}, {'sacCode': '00440406', 'sac1': 'RENTING OF IMMOVABLE PROPERTY SERVICES', 'sac2': None}]</t>
  </si>
  <si>
    <t>[{'name': 'NEELESH PRABACAR SINAI PISSURLENCAR', 'email': 'neelesh_goa@hotmail.com', 'emailDomain': 'hotmail.com', 'contact': '9822100306'}]</t>
  </si>
  <si>
    <t>TPE000116810826H</t>
  </si>
  <si>
    <t>30APAPV6312F1ZB</t>
  </si>
  <si>
    <t>[{'hsnCode': '7413', 'hsn1': 'STRANDED WIRE, CABLES, PLATED BANDS AND THE LIKE, OF COPPER, NOT ELECTRICALLY INSULATED', 'chapterCode': '74', 'chapter': 'Copper and articles thereof', 'sectionCode': '15', 'section': 'Base Metals and Articles of Base Metal', 'hsn2': None}, {'hsnCode': '8535', 'hsn1': 'ELECTRICAL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</si>
  <si>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Supplier of Services|Retail Business</t>
  </si>
  <si>
    <t>Supplier of Services, Retail Business</t>
  </si>
  <si>
    <t>[{'name': 'OM PRAKASH VISHWAKARMA', 'email': 'aktarmd007@gmail.com', 'emailDomain': 'gmail.com', 'contact': '9673737087'}]</t>
  </si>
  <si>
    <t>KEP000022556870Q</t>
  </si>
  <si>
    <t>05AAOFR3658K1ZO</t>
  </si>
  <si>
    <t>DHRUV MUNJAL|HARISH KUMAR|REETA MUNJAL</t>
  </si>
  <si>
    <t>[{'name': 'DHRUV MUNJAL', 'email': 'rsllalit@gmail.com', 'emailDomain': 'gmail.com', 'contact': '8750309115'}]</t>
  </si>
  <si>
    <t>TPE000011621506R</t>
  </si>
  <si>
    <t>27AXSPP2954P1ZD</t>
  </si>
  <si>
    <t>[{'hsnCode': '84591000', 'hsn1': 'MACHINE-TOOLS (INCLUDING WAY-TYPE UNIT HEAD MACHINES) FOR DRILLING, BORING, MILLING, THREADING OR TAPPING BY REMOVING METAL, OTHER THAN LATHES (INCLUDING TURNING CENTRES) OF HEADING 8458 WAY TYPE UNIT HEAD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(INCLUDING WAY-TYPE UNIT HEAD MACHINES) FOR DRILLING, BORING, MILLING, THREADING OR TAPPING BY REMOVING METAL, OTHER THAN LATHES (INCLUDING TURNING CENTRES) OF HEADING 8458 WAY TYPE UNIT HEAD MACHINES'}, {'hsnCode': '84581100', 'hsn1': 'LATHES (INCLUDING TURNING CENTRES) FOR REMOVING METAL - HORIZONTAL LATHES:NUMERICALLY CONTROLLED',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'LATHES (INCLUDING TURNING CENTRES) FOR REMOVING METAL - HORIZONTAL LATHES:NUMERICALLY CONTROLLED'}, {'hsnCode': '84851000', 'hsn1': 'MACHINERY PARTS, NOT CONTAINING ELECTRICAL CONNECTORS, INSULATORS, COILS, CONTACTS OR OTHER ELECTRICAL FEATURES, NOT SPECIFIED OR INCLUDED ELSEWHERE IN THIS CHAPTER SHIPR OR BOATR PROPELLERS AND BLADES THEREFOR',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PARTS, NOT CONTAINING ELECTRICAL CONNECTORS, INSULATORS, COILS, CONTACTS OR OTHER ELECTRICAL FEATURES, NOT SPECIFIED OR INCLUDED ELSEWHERE IN THIS CHAPTER SHIPR OR BOATR PROPELLERS AND BLADES THEREFOR'}]</t>
  </si>
  <si>
    <t>[{'name': 'AJAY RATILAL PANCHAL', 'email': 'mla.grp@gmail.com', 'emailDomain': 'gmail.com', 'contact': '9028040777'}]</t>
  </si>
  <si>
    <t>TPE001029768344I</t>
  </si>
  <si>
    <t>19DHGPS5091R1Z7</t>
  </si>
  <si>
    <t>TPE000010824854E</t>
  </si>
  <si>
    <t>27BIWPS2781R1ZU</t>
  </si>
  <si>
    <t>27351110745V</t>
  </si>
  <si>
    <t>B/403, RAJGIRI APARTMENT, ASHOK NAGAR, KANDIVALI EAST, Mumbai Suburban, Maharashtra, 400101</t>
  </si>
  <si>
    <t>[{'hsnCode': '39011010', 'hsn1': 'POLYMERS OF ETHYLENE, IN PRIMARY FORMS - POLYETHYLENE HAVING A SPECIFIC GRAVITY OF LESS THAN 0.94 : LINEAR LOW DENSITY POLYETHYLENE (LLDPE)', 'chapterCode': '39', 'chapter': 'Plastics and articles thereof', 'sectionCode': '07', 'section': 'Plastics and Articles thereof; Rubber and Articles Thereof', 'hsn2': 'POLYMERS OF ETHYLENE, IN PRIMARY FORMS - POLYETHYLENE HAVING A SPECIFIC GRAVITY OF LESS THAN 0.94 : LINEAR LOW DENSITY POLYETHYLENE (LLDPE)'}, {'hsnCode': '39233010', 'hsn1': 'ARTICLES FOR THE CONVEYANCE OR PACKING OF GOODS, OF PLASTICS; STOPPERS, LIDS, CAPS AND OTHER CLOSURES, OF PLASTICS - CARBOYS, BOTTLES, FLASKS AND SIMILAR ARTICLES: INSULATED WARE', 'chapterCode': '39', 'chapter': 'Plastics and articles thereof', 'sectionCode': '07', 'section': 'Plastics and Articles thereof; Rubber and Articles Thereof', 'hsn2': 'ARTICLES FOR THE CONVEYANCE OR PACKING OF GOODS, OF PLASTICS; STOPPERS, LIDS, CAPS AND OTHER CLOSURES, OF PLASTICS - CARBOYS, BOTTLES, FLASKS AND SIMILAR ARTICLES: INSULATED WARE'}, {'hsnCode': '39233090', 'hsn1': 'ARTICLES FOR THE CONVEYANCE OR PACKING OF GOODS, OF PLASTICS; STOPPERS, LIDS, CAPS AND OTHER CLOSURES, OF PLASTICS - CARBOYS, BOTTLES, FLASKS AND SIMILAR ARTICLES: OTHER', 'chapterCode': '39', 'chapter': 'Plastics and articles thereof', 'sectionCode': '07', 'section': 'Plastics and Articles thereof; Rubber and Articles Thereof', 'hsn2': 'ARTICLES FOR THE CONVEYANCE OR PACKING OF GOODS, OF PLASTICS; STOPPERS, LIDS, CAPS AND OTHER CLOSURES, OF PLASTICS - CARBOYS, BOTTLES, FLASKS AND SIMILAR ARTICLES: OTHER'}, {'hsnCode': '39235010', 'hsn1': 'ARTICLES FOR THE CONVEYANCE OR PACKING OF GOODS, OF PLASTICS; STOPPERS, LIDS, CAPS AND OTHER CLOSURES, OF PLASTICS - STOPPERS, LIDS, CAPS AND OTHER CLOSURES : CAPS AND CLOSURES FOR BOTTLES', 'chapterCode': '39', 'chapter': 'Plastics and articles thereof', 'sectionCode': '07', 'section': 'Plastics and Articles thereof; Rubber and Articles Thereof', 'hsn2': 'ARTICLES FOR THE CONVEYANCE OR PACKING OF GOODS, OF PLASTICS; STOPPERS, LIDS, CAPS AND OTHER CLOSURES, OF PLASTICS - STOPPERS, LIDS, CAPS AND OTHER CLOSURES : CAPS AND CLOSURES FOR BOTTLES'}, {'hsnCode': '39235090', 'hsn1': 'ARTICLES FOR THE CONVEYANCE OR PACKING OF GOODS, OF PLASTICS; STOPPERS, LIDS, CAPS AND OTHER CLOSURES, OF PLASTICS - STOPPERS, LIDS, CAPS AND OTHER CLOSURES : OTHER', 'chapterCode': '39', 'chapter': 'Plastics and articles thereof', 'sectionCode': '07', 'section': 'Plastics and Articles thereof; Rubber and Articles Thereof', 'hsn2': 'ARTICLES FOR THE CONVEYANCE OR PACKING OF GOODS, OF PLASTICS; STOPPERS, LIDS, CAPS AND OTHER CLOSURES, OF PLASTICS - STOPPERS, LIDS, CAPS AND OTHER CLOSURES : OTHER'}]</t>
  </si>
  <si>
    <t>[{'name': 'MAULIK GIRISH SHAH', 'email': 'maulik_8249@yahoo.co.in', 'emailDomain': 'yahoo.co.in', 'contact': '9987866632'}]</t>
  </si>
  <si>
    <t>19AACCG3812D1ZZ</t>
  </si>
  <si>
    <t>SUSPENDED</t>
  </si>
  <si>
    <t>6/3, EKDALIA ROAD, BALLYGUNGE, Kolkata, West Bengal, 700019</t>
  </si>
  <si>
    <t>[{'hsnCode': '39241010', 'hsn1': 'TABLEWARE, KITCHENWARE, OTHER HOUSEHOLD ARTICLES AND HYGIENIC OR TOILET ARTICLES, OF PLASTICS - TABLEWARE AND KITCHENWARE : INSULATED WARE', 'chapterCode': '39', 'chapter': 'Plastics and articles thereof', 'sectionCode': '07', 'section': 'Plastics and Articles thereof; Rubber and Articles Thereof', 'hsn2': 'TABLEWARE, KITCHENWARE, OTHER HOUSEHOLD ARTICLES AND HYGIENIC OR TOILET ARTICLES, OF PLASTICS - TABLEWARE AND KITCHENWARE : INSULATED WARE'}]</t>
  </si>
  <si>
    <t>Recipient of Goods or Services|Office / Sale Office|Service Provision|Works Contract</t>
  </si>
  <si>
    <t>Recipient of Goods or Services, Office / Sale Office, Service Provision, Works Contract</t>
  </si>
  <si>
    <t>[{'sacCode': '00440318', 'sac1': 'CLEANING SERVICES', 'sac2': None}, {'sacCode': '00440442', 'sac1': 'SERVICES PROVIDED BY A PROCESSING AND CLEARINGHOUSE IN RELATION TO SECURTITIES, GOODS AND FORWARD CONTRACTS', 'sac2': None}, {'sacCode': '00440410', 'sac1': 'WORKS CONTRACT SERVICES', 'sac2': None}, {'sacCode': '00440051', 'sac1': 'OUTDOOR CATERING', 'sac2': None}, {'sacCode': '00440225', 'sac1': 'BUSINESS AUXILIARY SERVICES', 'sac2': None}]</t>
  </si>
  <si>
    <t>UTTAM RAY|SRIPARNA BASU</t>
  </si>
  <si>
    <t>[{'name': 'UTTAM RAY', 'email': 'uttam.sb@rediffmail.com', 'emailDomain': 'rediffmail.com', 'contact': '9830168879'}]</t>
  </si>
  <si>
    <t>TPE000117245754O</t>
  </si>
  <si>
    <t>27AKBPB1879R1ZO</t>
  </si>
  <si>
    <t>[{'hsnCode': '8538', 'hsn1': 'PARTS SUITABLE FOR USE SOLELY OR PRINCIPALLY WITH THE APPARATUS OF HEADINGS 8535, 8536 OR 8537',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t>
  </si>
  <si>
    <t>Works Contract|Supplier of Services|Factory / Manufacturing</t>
  </si>
  <si>
    <t>Works Contract, Supplier of Services</t>
  </si>
  <si>
    <t>[{'sacCode': '998519', 'sac1': 'Other employment &amp; labour supply services n.e.c', 'sac2': None}]</t>
  </si>
  <si>
    <t>[{'name': 'VISHWAS VITTHAL BACHHAV', 'email': 'psenterprises76@rediffmail.com', 'emailDomain': 'rediffmail.com', 'contact': '9890374053'}]</t>
  </si>
  <si>
    <t>TPE000016585326L</t>
  </si>
  <si>
    <t>23AGJPC2863N1ZA</t>
  </si>
  <si>
    <t>23319017957</t>
  </si>
  <si>
    <t>[{'hsnCode': '84651000', 'hsn1': 'MACHINE TOOLS (INCLUDING MACHINES FOR NAILING, STAPLING, GLUEING OR OTHERWISE ASSEMBLING) FOR WORKING WOOD, CORK, BONE, HARD RUBBER, HARD PLASTICS OR SIMILAR HARD MATERIALS - MACHINES WHICH CAN CARRY OUT DIFFERENT TYPES OF MACHINING OPERATIONS WITHOUT TOOL CHANGE BETWEEN SUCH OPERATIONS',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 TOOLS (INCLUDING MACHINES FOR NAILING, STAPLING, GLUEING OR OTHERWISE ASSEMBLING) FOR WORKING WOOD, CORK, BONE, HARD RUBBER, HARD PLASTICS OR SIMILAR HARD MATERIALS - MACHINES WHICH CAN CARRY OUT DIFFERENT TYPES OF MACHINING OPERATIONS WITHOUT TOOL CHANGE BETWEEN SUCH OPERATIONS'}]</t>
  </si>
  <si>
    <t>[{'name': 'SHIJI CHACKO', 'email': 'mgm3330@rediffmail.com', 'emailDomain': 'rediffmail.com', 'contact': '9893153330'}]</t>
  </si>
  <si>
    <t>TPE000010131461G</t>
  </si>
  <si>
    <t>27BDVPS7282R1Z0</t>
  </si>
  <si>
    <t>27180625499V</t>
  </si>
  <si>
    <t>[{'hsnCode': '74199930', 'hsn1': 'OTHER ARTICLES OF COPPER - OTHER : OTHER :ARTICLES OF BRASS', 'chapterCode': '74', 'chapter': 'Copper and articles thereof', 'sectionCode': '15', 'section': 'Base Metals and Articles of Base Metal', 'hsn2': 'OTHER ARTICLES OF COPPER - OTHER : OTHER :ARTICLES OF BRASS'}, {'hsnCode': '73151900', 'hsn1': 'PARTS', 'chapterCode': '73', 'chapter': 'Articles of iron or steel', 'sectionCode': '15', 'section': 'Base Metals and Articles of Base Metal', 'hsn2': 'PARTS'}, {'hsnCode': '76041010', 'hsn1': 'ALUMINIUM BARS, RODS AND PROFILES - OF ALUMINIUM, NOT ALLOYED : WIRE RODS', 'chapterCode': '76', 'chapter': 'Aluminium and articles thereof', 'sectionCode': '15', 'section': 'Base Metals and Articles of Base Metal', 'hsn2': 'ALUMINIUM BARS, RODS AND PROFILES - OF ALUMINIUM, NOT ALLOYED : WIRE RODS'}, {'hsnCode': '74071010', 'hsn1': 'COPPER BARS, RODS AND PROFILES - OF REFINED COPPER :ELECTROLYTIC COPPER RODS OR BLACK COPPER RODS', 'chapterCode': '74', 'chapter': 'Copper and articles thereof', 'sectionCode': '15', 'section': 'Base Metals and Articles of Base Metal', 'hsn2': 'COPPER BARS, RODS AND PROFILES - OF REFINED COPPER :ELECTROLYTIC COPPER RODS OR BLACK COPPER RODS'}, {'hsnCode': '40101110', 'hsn1': 'CONVEYOR OR TRANSMISSION BELTS OR BELTING OF VULCANISED RUBBER - CONVEYOR BELTS OR BELTING : - REINFORCED ONLY WITH METAL : WHERE THE RUBBER COMPOUND CONTENT IS LESS THAN 25% BY WEIGHT', 'chapterCode': '40', 'chapter': 'Rubber and articles thereof', 'sectionCode': '07', 'section': 'Plastics and Articles thereof; Rubber and Articles Thereof', 'hsn2': 'CONVEYOR OR TRANSMISSION BELTS OR BELTING OF VULCANISED RUBBER - CONVEYOR BELTS OR BELTING : - REINFORCED ONLY WITH METAL : WHERE THE RUBBER COMPOUND CONTENT IS LESS THAN 25% BY WEIGHT'}]</t>
  </si>
  <si>
    <t>Factory / Manufacturing|Service Provision|Supplier of Services</t>
  </si>
  <si>
    <t>Factory / Manufacturing, Service Provision, Supplier of Services</t>
  </si>
  <si>
    <t>[{'name': 'DEELIP MITHARAM SAVKARE', 'email': 'mktnew@yahoo.in', 'emailDomain': 'yahoo.in', 'contact': '9423479200'}]</t>
  </si>
  <si>
    <t>TPE000011533072N</t>
  </si>
  <si>
    <t>27AKNPK5849G1ZO</t>
  </si>
  <si>
    <t>[{'hsnCode': '73121020', 'hsn1': 'STRANDED WIRE, ROPES, CABLES, PLAITED BANDS, SLINGS AND THE LIKE, OF IRON OR STEEL, NOT ELECTRICALLY INSULATED - STRANDED WIRE, ROPES AND CABLES : WIRE ROPES, GALVANISED', 'chapterCode': '73', 'chapter': 'Articles of iron or steel', 'sectionCode': '15', 'section': 'Base Metals and Articles of Base Metal', 'hsn2': 'STRANDED WIRE, ROPES, CABLES, PLAITED BANDS, SLINGS AND THE LIKE, OF IRON OR STEEL, NOT ELECTRICALLY INSULATED - STRANDED WIRE, ROPES AND CABLES : WIRE ROPES, GALVANISED'}, {'hsnCode': '73129000', 'hsn1': 'STRANDED WIRE, ROPES, CABLES, PLAITED BANDS, SLINGS AND THE LIKE, OF IRON OR STEEL, NOT ELECTRICALLY INSULATED - OTHER', 'chapterCode': '73', 'chapter': 'Articles of iron or steel', 'sectionCode': '15', 'section': 'Base Metals and Articles of Base Metal', 'hsn2': 'STRANDED WIRE, ROPES, CABLES, PLAITED BANDS, SLINGS AND THE LIKE, OF IRON OR STEEL, NOT ELECTRICALLY INSULATED - OTHER'}]</t>
  </si>
  <si>
    <t>Retail Business|Wholesale Business|Factory / Manufacturing|Recipient of Goods or Services|Supplier of Services</t>
  </si>
  <si>
    <t>Retail Business, Wholesale Business, Factory / Manufacturing, Recipient of Goods or Services, Supplier of Services</t>
  </si>
  <si>
    <t>[{'name': 'HAMANT SUDHAKAR KANNAV', 'email': 'hemantkannav@gmail.com', 'emailDomain': 'gmail.com', 'contact': '9850001901'}]</t>
  </si>
  <si>
    <t>36AAGCP7729N1ZP</t>
  </si>
  <si>
    <t>pcs_gst@proconnect.co.in</t>
  </si>
  <si>
    <t>Survey No.91, Shed 6, , SRIKANTH REDDY ESTATE, QUT BULLAPUR MANDAL, KOMPALLY, Ranga Reddy, Telangana, 500014</t>
  </si>
  <si>
    <t>[{'sacCode': '00440193', 'sac1': 'STORAGE AND WAREHOUSE SERVICE', 'sac2': None}, {'sacCode': '00440189', 'sac1': 'CARGO HANDLING SERVICES', 'sac2': None}, {'sacCode': '00440245', 'sac1': 'MAINTENANCE OR REPAIR SERVICE', 'sac2': None}, {'sacCode': '00440406', 'sac1': 'RENTING OF IMMOVABLE PROPERTY SERVICES', 'sac2': None}]</t>
  </si>
  <si>
    <t>ENNAPADAM HARIHARAN KASTURI RANGAN|SRINIVASAN VENKATA KRISHNAN</t>
  </si>
  <si>
    <t>[{'name': 'ENNAPADAM HARIHARAN KASTURI RANGAN', 'email': 'pcs_gst@proconnect.co.in', 'emailDomain': 'proconnect.co.in', 'contact': '7358701496'}]</t>
  </si>
  <si>
    <t>02AAGCP7729N1Z0</t>
  </si>
  <si>
    <t>9380015926</t>
  </si>
  <si>
    <t>kasi.viswanathan@proconnect.co.in</t>
  </si>
  <si>
    <t>No.12A, First Floor, , Sector 3, Parwanoo, Solan, Himachal Pradesh, 173220</t>
  </si>
  <si>
    <t>ENNAPADAM Hariharan KASTURI RANGAN|SRINIVASAN VENKATA KRISHNAN</t>
  </si>
  <si>
    <t>[{'name': 'ENNAPADAM Hariharan KASTURI RANGAN', 'email': 'pcs_gst@proconnect.co.in', 'emailDomain': 'proconnect.co.in', 'contact': '7358701496'}]</t>
  </si>
  <si>
    <t>Proconnect Supply Chain Solutions Ltd</t>
  </si>
  <si>
    <t>03AAGCP7729N1ZY</t>
  </si>
  <si>
    <t>BLOCK 0030/0023, , RAM VIHAR, ABADI, MAIN PAKHOWAL ROAD, LUDHIANA, Ludhiana, Punjab, 142022</t>
  </si>
  <si>
    <t>ProConnect Supply Chain Solutions Ltd</t>
  </si>
  <si>
    <t>04AAGCP7729N1ZW</t>
  </si>
  <si>
    <t>No.90, , Deekay Trading Company, Industrial Area, Phase II, Chandigarh, Chandigarh, Chandigarh, 160002</t>
  </si>
  <si>
    <t>CHANDIGARH</t>
  </si>
  <si>
    <t>05AAGCP7729N1ZU</t>
  </si>
  <si>
    <t>No.332, 333, , , Mauza Niranjanpur, Pargana Central Doon, Dehradun, Uttarakhand, 248171</t>
  </si>
  <si>
    <t>06AAGCP7729N1ZS</t>
  </si>
  <si>
    <t>No.2916, , KATARIA POTTERIES COMPLEX, DAULATABAD ROAD, Gurgoan, Gurgaon, Haryana, 122001</t>
  </si>
  <si>
    <t>07AAGCP7729N1ZQ</t>
  </si>
  <si>
    <t>07387130340</t>
  </si>
  <si>
    <t>B-60, , , Okhla Industrial Area, Phase I, New Delhi, Delhi, 110020</t>
  </si>
  <si>
    <t>[{'hsnCode': '84713010', 'hsn1':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{'hsnCode': '85437049', 'hsn1': 'ELECTRICAL MACHINES AND APPARATUS HAVING INDIVIDUAL FUNCTIONS, NOT SPECIFIED OR INCLUDED ELSEWHERE IN THIS CHAPTER - OTHER MACHINES AND APPARATUS --- EDIT CONTROL UNIT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MACHINES AND APPARATUS HAVING INDIVIDUAL FUNCTIONS, NOT SPECIFIED OR INCLUDED ELSEWHERE IN THIS CHAPTER - OTHER MACHINES AND APPARATUS --- EDIT CONTROL UNIT OTHER'}, {'hsnCode': '85176290',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MACHINES FOR THE RECEPTION, CONVERSION AND TRANSMISSION OR REGENRATION OF VOICE, IMAGES OR OTHER DATA, INCLUDING SWITCHING AND ROUTING APPARATUS: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MACHINES FOR THE RECEPTION, CONVERSION AND TRANSMISSION OR REGENRATION OF VOICE, IMAGES OR OTHER DATA, INCLUDING SWITCHING AND ROUTING APPARATUS: --- OTHER'}, {'hsnCode': '85177090',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PARTS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PARTS --- OTHER'}, {'hsnCode': '85176990',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OTHER'}]</t>
  </si>
  <si>
    <t>08AAGCP7729N1ZO</t>
  </si>
  <si>
    <t>PLOT NO 76, GROUND FLOOR, , SUDHARSAN PURA INDUSTRIAL AREA, SUDHARSAN PURA INDUSTRIAL AREA, Jaipur, Rajasthan, 302006</t>
  </si>
  <si>
    <t>09AAGCP7729N1ZM</t>
  </si>
  <si>
    <t>C15, Ground and First Floor, , Phase-II, Transport Nagar, Lucknow, Uttar Pradesh, 226012</t>
  </si>
  <si>
    <t>10AAGCP7729N1Z3</t>
  </si>
  <si>
    <t>No.1, , Saraswathi Nivas, Dr.Ram Govind Sing Path, Kankarbagh, Patna, Bihar, 800020</t>
  </si>
  <si>
    <t>ENNAPADAM HARIHARAN KASTURI RANGAN|SRINIVASAN VENKATA KRISHNAN|PARTHASARTHI NEOGI</t>
  </si>
  <si>
    <t>18AAGCP7729N1ZN</t>
  </si>
  <si>
    <t>No, , ALU GODOWN, NH 37, Tetelia, Mauza Jalukbari, Kamrup, Assam, 781035</t>
  </si>
  <si>
    <t>19AAGCP7729N1ZL</t>
  </si>
  <si>
    <t>T/101/8/1, , , Surendra Nath Banerjee Road, Surendra Nath Banerjee Road, Kolkata, West Bengal, 700013</t>
  </si>
  <si>
    <t>20AAGCP7729N1Z2</t>
  </si>
  <si>
    <t>444-A, , , Road No-4A, ASHOKNAGAR, Ranchi, Jharkhand, 834002</t>
  </si>
  <si>
    <t>21AAGCP7729N1Z0</t>
  </si>
  <si>
    <t>Plot No.371, , Highway Complex, Rudhrapur, Balinta, Khordha, Odisha, 752101</t>
  </si>
  <si>
    <t>22AAGCP7729N1ZY</t>
  </si>
  <si>
    <t>No.6, NEAR TECHNO INDUSTRIESKATORA TALAB, , Shyam Nagar Road, Raipur, Raipur, Chhattisgarh, 492001</t>
  </si>
  <si>
    <t>23AAGCP7729N1ZW</t>
  </si>
  <si>
    <t>No.196/2/1, , S R Compound, Gram Lasudia Mori, Indore, Indore, Madhya Pradesh, 452010</t>
  </si>
  <si>
    <t>24AAGCP7729N1ZU</t>
  </si>
  <si>
    <t>24AAGCP7729N2ZT</t>
  </si>
  <si>
    <t>9361211234</t>
  </si>
  <si>
    <t>haribaskar.p@proconnect.co.in</t>
  </si>
  <si>
    <t>Block No.410, , JB Estate, Opp APCO Motors, Bavla Highway,, Sanathal, Ahmedabad, Gujarat, 382210</t>
  </si>
  <si>
    <t>PROCONNECT SUPPLY CHAIN SOLUTIONS LTD</t>
  </si>
  <si>
    <t>27AAGCP7729N1ZO</t>
  </si>
  <si>
    <t>Gala No.1-10, Angel Logistic Park, Building No.E6, Pimplas Talatisajja, Bhiwandi, Thane, Maharashtra, 421311</t>
  </si>
  <si>
    <t>29AAGCP7729N1ZK</t>
  </si>
  <si>
    <t>Plot No.4/2, , , ADAKMARANAHALLI VILLAGE, DASANPURA HOBLI, MAKALI POST, Bengaluru (Bangalore) Rural, Karnataka, 562123</t>
  </si>
  <si>
    <t>30AAGCP7729N1Z1</t>
  </si>
  <si>
    <t>No.324/2, Plot No.15, Survey No.111/4, , Ella Village, Old Goa, Tiswadi, North Goa, Goa, 403402</t>
  </si>
  <si>
    <t>32AAGCP7729N1ZX</t>
  </si>
  <si>
    <t>32071274223</t>
  </si>
  <si>
    <t>XXIX 475, A, A 1 A 2, Block No.5, Vellakkal Building, Resurvey No 573/17 Old Survey No 641/1, Edappally North Village, Changampuzha Nagar PO Unichara, Ernakulam, Kerala, 682033</t>
  </si>
  <si>
    <t>33AAGCP7729N1ZV</t>
  </si>
  <si>
    <t>33386382272</t>
  </si>
  <si>
    <t>79, , JSD TOWER, JAWAHARLAL NEHRU ROAD 100 FEET ROAD, VADAPALANI, Chennai, Tamil Nadu, 600026</t>
  </si>
  <si>
    <t>34AAGCP7729N1ZT</t>
  </si>
  <si>
    <t>No.218/5 and 6, Ground and First Floor, Sri Krishna Illam, ECR Main Road, Lawspet, Pondicherry, Puducherry, 605008</t>
  </si>
  <si>
    <t>37AAGCP7729N1ZN</t>
  </si>
  <si>
    <t>37802142018</t>
  </si>
  <si>
    <t>1-61/4, , SURVEY NO 372, SUNDAR NAGAR, OPP. YSR CRICKET STADIUM, MADHURAWADA, Visakhapatnam, Andhra Pradesh, 530041</t>
  </si>
  <si>
    <t>[{'hsnCode': '85177090',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PARTS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PARTS --- OTHER'}, {'hsnCode': '85176990',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OTHER'}, {'hsnCode': '84717020', 'hsn1': 'AUTOMATIC DATA PROCESSING MACHINES AND UNITS THEREOF; MAGNETIC OR OPTICAL READERS, MACHINES FOR TRANSCRIBING DATA ON TO DATA MEDIA IN CODED FORM AND MACHINES FOR PROCESSING SUCH DATA, NOT ELSEWHERE SPECIFIED OR INCLUDED - STORAGE UNITS: HARD DISC DRIVES',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STORAGE UNITS: HARD DISC DRIVES'}, {'hsnCode': '84713010', 'hsn1':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{'hsnCode': '85176290',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MACHINES FOR THE RECEPTION, CONVERSION AND TRANSMISSION OR REGENRATION OF VOICE, IMAGES OR OTHER DATA, INCLUDING SWITCHING AND ROUTING APPARATUS: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MACHINES FOR THE RECEPTION, CONVERSION AND TRANSMISSION OR REGENRATION OF VOICE, IMAGES OR OTHER DATA, INCLUDING SWITCHING AND ROUTING APPARATUS: --- OTHER'}]</t>
  </si>
  <si>
    <t>Office / Sale Office, Warehouse / Depot</t>
  </si>
  <si>
    <t>01AAGCP7729N1Z2</t>
  </si>
  <si>
    <t>08-Jul-2017</t>
  </si>
  <si>
    <t>No.889, Khewat No.278 38, , , OPPOSITE CRPF HEAD QUARTERS, INDUSTRIAL AREA,, Marakari Village, GANGYAL, Jammu, Jammu and Kashmir, 180010</t>
  </si>
  <si>
    <t>JAMMU AND KASHMIR</t>
  </si>
  <si>
    <t>TPE000117627354V</t>
  </si>
  <si>
    <t>29AAJPD4787E1ZH</t>
  </si>
  <si>
    <t>[{'hsnCode': '8459', 'hsn1': 'MACHINE-TOOLS (INCLUDING WAY-TYPE UNIT HEAD MACHINES) FOR DRILLING, BORING, MILLING, TREADING OR TAPPING BY REMOVING METAL, OTHER THAN LATHES (INCLUDING TURNING CENTRES) OF HEADING 8458',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(INCLUDING WAY-TYPE UNIT HEAD MACHINES) FOR DRILLING, BORING, MILLING, TREADING OR TAPPING BY REMOVING METAL, OTHER THAN LATHES (INCLUDING TURNING CENTRES) OF HEADING 8458'}, {'hsnCode': '8458', 'hsn1': 'LATHES (INCLUDING TURNING CENTRES) FOR REMOVING METAL - Horizontal lathes',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'LATHES (INCLUDING TURNING CENTRES) FOR REMOVING METAL'}]</t>
  </si>
  <si>
    <t>Factory / Manufacturing|Works Contract|Supplier of Services</t>
  </si>
  <si>
    <t>Factory / Manufacturing, Works Contract, Supplier of Services</t>
  </si>
  <si>
    <t>[{'sacCode': '998333', 'sac1': 'Engineering services for industrial and manufacturing projects', 'sac2': None}, {'sacCode': '998338', 'sac1': 'Engineering services for other projects n.e.c.', 'sac2': None}]</t>
  </si>
  <si>
    <t>[{'name': 'Levin Cleo Dsouza', 'email': 'santoshenterprises99021@gmail.com', 'emailDomain': 'gmail.com', 'contact': '9740251974'}]</t>
  </si>
  <si>
    <t>TPE000015787830L</t>
  </si>
  <si>
    <t>27ABDPY2466J1Z5</t>
  </si>
  <si>
    <t>27ABDPY2466J2Z4</t>
  </si>
  <si>
    <t>[{'sacCode': '00440048', 'sac1': 'RENT A CAB OPERATORS', 'sac2': None}]</t>
  </si>
  <si>
    <t>[{'name': 'AJIT PUNDLIK YADAV', 'email': 'ajit.yadav1777@gmail.com', 'emailDomain': 'gmail.com', 'contact': '9322593417'}]</t>
  </si>
  <si>
    <t>TPE000012787562J</t>
  </si>
  <si>
    <t>05AOVPS5025E1ZQ</t>
  </si>
  <si>
    <t>M/S SHREE KRISHNA PRESS WORKS AND TOOLS</t>
  </si>
  <si>
    <t>27AOVPS5025E1ZK</t>
  </si>
  <si>
    <t>27470214302V</t>
  </si>
  <si>
    <t>[{'hsnCode': '85381010', 'hsn1': 'PARTS SUITABLE FOR USE SOLELY OR PRINCIPALLY WITH THE APPARATUS OF HEADINGS 8535, 8536 OR 8537 -BOARDS, PANELS, CONSOLES, DESKS, CABINETS AND OTHER BASES FOR THE GOODS OF HEADING 8537, NOT EQUIPPED WITH THEIR APPARATUS: FOR INDUSTRIAL USE',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8537 -BOARDS, PANELS, CONSOLES, DESKS, CABINETS AND OTHER BASES FOR THE GOODS OF HEADING 8537, NOT EQUIPPED WITH THEIR APPARATUS: FOR INDUSTRIAL USE'}, {'hsnCode': '94019000', 'hsn1': 'SEATS (OTHER THAN THOSE OF HEADING 9402), WHETHER OR NOT CONVERTIBLE INTO BEDS, AND PARTS THEREOF Parts',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'SEATS (OTHER THAN THOSE OF HEADING 9402), WHETHER OR NOT CONVERTIBLE INTO BEDS, AND PARTS THEREOF PARTS'}]</t>
  </si>
  <si>
    <t>[{'name': 'DHRUV SINGH', 'email': 'shreekrishnapress@yahoo.com', 'emailDomain': 'yahoo.com', 'contact': '9423538449'}]</t>
  </si>
  <si>
    <t>KPE000009957644J</t>
  </si>
  <si>
    <t>27AFVPM7990K1ZA</t>
  </si>
  <si>
    <t>27750503014V</t>
  </si>
  <si>
    <t>[{'hsnCode': '8517', 'hsn1': 'TELEPHONE SETS, INCLUDING TELEPHONES FOR CELLULAR NETWORKS OR FOR OTHER WIRELESS NETWORKS: OTHER APPARATUS FOR THE TRANSMISSION OR RECEPTION OF VICE,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{'hsnCode': '8473', 'hsn1': 'PARTS AND ACCESSORIES (OTHER THAN COVERS, CARRYING CASES AND THE LIKE) SUITABLE FOR USE SOLELY OR PRINCIPALLY WITH MACHINES OF HEADINGS 8469 TO 8472',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 {'hsnCode': '38220090', 'hsn1': 'DIAGNOSTIC OR LABORATORY REAGENTS ON A BACKING, PREPARED DIAGNOSTIC OR LABORATORY REAGENTS WHETHER OR NOT ON A BACKING, OTHER THAN THOSE OF HEADING 3002 OR 3006; CERTIFIED REFERENCE MATERIALS DIAGNOSTIC OR LABORATORY REAGENTS ON A BACKING, PREPARED DIAGNOSTIC OR LABORATORY REAGENTS WHETHER OR NOT ON A BACKING, OTHER THAN THOSE OF HEADING 3002 OR 3006; CERTIFIED REFERENCE MATERIALS: OTHER', 'chapterCode': '38', 'chapter': 'Miscellaneous chemical products.', 'sectionCode': '06', 'section': 'Products of the Chemicals or Allied Industries', 'hsn2': 'DIAGNOSTIC OR LABORATORY REAGENTS ON A BACKING, PREPARED DIAGNOSTIC OR LABORATORY REAGENTS WHETHER OR NOT ON A BACKING, OTHER THAN THOSE OF HEADING 3002 OR 3006; CERTIFIED REFERENCE MATERIALS DIAGNOSTIC OR LABORATORY REAGENTS ON A BACKING, PREPARED DIAGNOSTIC OR LABORATORY REAGENTS WHETHER OR NOT ON A BACKING, OTHER THAN THOSE OF HEADING 3002 OR 3006; CERTIFIED REFERENCE MATERIALS: OTHER'}, {'hsnCode': '98020000', 'hsn1': 'LABORATORY CHEMICALS', 'chapterCode': '98', 'chapter': 'Project imports, Laboratory chemicals, passenger\\u2019s baggage, personal importation by air or post; ship stores.', 'sectionCode': '21', 'section': 'Works of art, Collectors\\u2019 Pieces and Antiques', 'hsn2': 'Laboratory Chemicals'}, {'hsnCode': '48120000', 'hsn1': 'FILTER BLOCKS, SLABS AND PLATES, OF PAPER PULP', 'chapterCode': '48', 'chapter': 'Paper and paperboard; articles of paper pulp, of paper or of paperboard.', 'sectionCode': '10', 'section': 'Pulp of wood or of other Fibrous Cellulosic Material; Recovered (Waste and Scrap) Paper or Paperboard; Paper And Paperboard and articles thereof', 'hsn2': 'FILTER BLOCKS, SLABS AND PLATES, OF PAPER PULP'}]</t>
  </si>
  <si>
    <t>[{'name': 'APURVA ASHWIN MASALIA', 'email': 'sanjay@abhinavv.com', 'emailDomain': 'abhinavv.com', 'contact': '9223339630'}]</t>
  </si>
  <si>
    <t>TFI000009672709H</t>
  </si>
  <si>
    <t>23AAJFP4899D1ZZ</t>
  </si>
  <si>
    <t>23434105642</t>
  </si>
  <si>
    <t>[{'hsnCode': '85030090', 'hsn1': 'PARTS SUITABLE FOR USE SOLELY OR PRINCIPALLY WITH THE MACHINES OF HEADING 8501 OR 8502 -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OTHER'}, {'hsnCode': '85030010', 'hsn1': 'PARTS SUITABLE FOR USE SOLELY OR PRINCIPALLY WITH THE MACHINES OF HEADING 8501 OR 8502 - PARTS SUITABLE FOR USE SOLELY OR PRINCIPALLY WITH THE MACHINES OF HEADING 8501 OR 8502:PARTS OF GENERATOR (AC OR DC)',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8502:PARTS OF GENERATOR (AC OR DC)'}, {'hsnCode': '72044100', 'hsn1': 'FERROUS WASTE AND SCRAP; REMELTING SCRAP INGOTS OF IRON OR STEEL - OTHER WASTE AND SCRAP : TURNINGS, SHAVINGS, CHIPS, MILLING WASTE, SAW DUST, FILLINGS, TRIMMINGS AND STAMPINGS, WHETHER OR NOT ` IN BUNDLES', 'chapterCode': '72', 'chapter': 'Iron and steel', 'sectionCode': '15', 'section': 'Base Metals and Articles of Base Metal', 'hsn2': 'FERROUS WASTE AND SCRAP; REMELTING SCRAP INGOTS OF IRON OR STEEL - OTHER WASTE AND SCRAP : TURNINGS, SHAVINGS, CHIPS, MILLING WASTE, SAW DUST, FILLINGS, TRIMMINGS AND STAMPINGS, WHETHER OR NOT ` IN BUNDLES'}]</t>
  </si>
  <si>
    <t>ANAND JAIN|RAM BILAS PRASAD</t>
  </si>
  <si>
    <t>[{'name': 'ANAND JAIN', 'email': 'prompt.engg@yahoo.com', 'emailDomain': 'yahoo.com', 'contact': '9407863154'}]</t>
  </si>
  <si>
    <t>KPE000000104933R</t>
  </si>
  <si>
    <t>23AEXPS7654D1ZY</t>
  </si>
  <si>
    <t>23763601497</t>
  </si>
  <si>
    <t>[{'hsnCode': '85331000', 'hsn1': 'ELECTRICAL RESISTORS (INCLUDING RHEOSTATS AND POTENTIOMETERS), OTHER THAN HEATING RESISTORS FIXED CARBON RESISTORS, COMPOSITION OR FILM TYPES',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RESISTORS (INCLUDING RHEOSTATS AND POTENTIOMETERS), OTHER THAN HEATING RESISTORS FIXED CARBON RESISTORS, COMPOSITION OR FILM TYPES'}, {'hsnCode': '85111000', 'hsn1': 'ELECTRICAL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SPARKING PLUGS',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SPARKING PLUGS'}, {'hsnCode': '84831010', 'hsn1':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 TRANSMISSION SHAFTS (INCLUDING CAM SHAFTS AND CRANK SHAFTS) AND CRANKS : CRANK SHAFTS FOR SEWING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 TRANSMISSION SHAFTS (INCLUDING CAM SHAFTS AND CRANK SHAFTS) AND CRANKS : CRANK SHAFTS FOR SEWING MACHINES'}, {'hsnCode': '85051110', 'hsn1': 'ELECTRO-MAGNETS; PERMANENT MAGNETS AND ARTICLES INTENDED TO BECOME PERMANENT MAGNETS AFTER MAGNETISATION; ELECTRO-MAGNETIC OR PERMANENT MAGNET CHUCKS, CLAMPS AND SIMILAR HOLDING DEVICES; ELECTRO-MAGNETIC COUPLINGS, CLUTCHES AND BRAKES; ELECTRO-MAGNETIC LIFTING HEADS - PERMANENT MAGNETS AND ARTICLES INTENDED TO BECOME PERMANENT MAGNETS AFTER MAGNETISATION: - OF METAL:FERRITE CORES',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'ELECTRO-MAGNETS; PERMANENT MAGNETS AND ARTICLES INTENDED TO BECOME PERMANENT MAGNETS AFTER MAGNETISATION; ELECTRO-MAGNETIC OR PERMANENT MAGNET CHUCKS, CLAMPS AND SIMILAR HOLDING DEVICES; ELECTRO-MAGNETIC COUPLINGS, CLUTCHES AND BRAKES; ELECTRO-MAGNETIC LIFTING HEADS - PERMANENT MAGNETS AND ARTICLES INTENDED TO BECOME PERMANENT MAGNETS AFTER MAGNETISATION: - OF METAL:FERRITE CORES'}]</t>
  </si>
  <si>
    <t>[{'name': 'GURDEEP SINGH SOKHI', 'email': 'kingindustrie@gmail.com', 'emailDomain': 'gmail.com', 'contact': '9425647780'}]</t>
  </si>
  <si>
    <t>TFI000037042734O</t>
  </si>
  <si>
    <t>27AAPFD7430E1ZE</t>
  </si>
  <si>
    <t>Supplier of Services|Works Contract</t>
  </si>
  <si>
    <t>Supplier of Services, Works Contract</t>
  </si>
  <si>
    <t>[{'sacCode': '998333', 'sac1': 'Engineering services for industrial and manufacturing projects', 'sac2': None}]</t>
  </si>
  <si>
    <t>ONKAR PRAKASH LOKHANDE|PRITI NITIN DABHADE</t>
  </si>
  <si>
    <t>[{'name': 'ONKAR PRAKASH LOKHANDE', 'email': 'onkar.lokhande@yahoo.com', 'emailDomain': 'yahoo.com', 'contact': '9975627294'}]</t>
  </si>
  <si>
    <t>KFI000000048271Q</t>
  </si>
  <si>
    <t>23AABFM5135D1ZV</t>
  </si>
  <si>
    <t>23674100757</t>
  </si>
  <si>
    <t>[{'hsnCode': '86079910', 'hsn1': 'PARTS OF RAILWAY OR TRAMWAY LOCOMOTIVES OR ROLLING-STOCK - OTHER : OTHER : PARTS OF COACH WORK OF RAILWAY RUNNING STOCK', 'chapterCode': '86', 'chapter': 'Railway or tramway locomotives, rolling-stock and parts thereof; railway or tramway track fixtures and fittings and parts thereof; mechanical (including electro-mechanical) traffic signalling equipment of all kinds.', 'sectionCode': '17', 'section': 'Vehicles, Aircraft, Vessels and Associated Transport Equipment', 'hsn2': 'PARTS OF RAILWAY OR TRAMWAY LOCOMOTIVES OR ROLLING-STOCK - OTHER : OTHER : PARTS OF COACH WORK OF RAILWAY RUNNING STOCK'}, {'hsnCode': '85461000', 'hsn1': 'ELECTRICAL INSULATORS OF ANY MATERIAL - OF GLASS',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INSULATORS OF ANY MATERIAL - OF GLASS'}]</t>
  </si>
  <si>
    <t>VED PRAKASH SHARMA|HARSHIT SHARMA|SADHNA SHARMA</t>
  </si>
  <si>
    <t>[{'name': 'VED PRAKASH SHARMA', 'email': 'accounts@micaply.in', 'emailDomain': 'micaply.in', 'contact': '9329042401'}]</t>
  </si>
  <si>
    <t>06AAACK2928G1ZR</t>
  </si>
  <si>
    <t>07AAACK2928G1ZP</t>
  </si>
  <si>
    <t>07870191132</t>
  </si>
  <si>
    <t>info@kapoodiesels.com</t>
  </si>
  <si>
    <t>kapoodiesels.com</t>
  </si>
  <si>
    <t>29/5, , , Nangli puna, GT Karnal road, New Delhi, Delhi, 110036</t>
  </si>
  <si>
    <t>[{'hsnCode': '87084000', 'hsn1': 'PARTS AND ACCESSORIES OF THE MOTOR VEHICLES OF HEADINGS 8701 TO 8705 - GEAR BOXES AND PARTS THEREOF', 'chapterCode': '87', 'chapter': 'Vehicles other than railway or tramway rolling-stock, and parts and accessories thereof.', 'sectionCode': '17', 'section': 'Vehicles, Aircraft, Vessels and Associated Transport Equipment', 'hsn2': 'PARTS AND ACCESSORIES OF THE MOTOR VEHICLES OF HEADINGS 8701 TO 8705 - GEAR BOXES AND PARTS THEREOF'}, {'hsnCode': '87089100', 'hsn1': 'PARTS AND ACCESSORIES OF THE MOTOR VEHICLES OF HEADINGS 8701 TO 8705 - OTHER PARTS AND ACCESSORIES -- RADIATORS AND PARTS THEREOF', 'chapterCode': '87', 'chapter': 'Vehicles other than railway or tramway rolling-stock, and parts and accessories thereof.', 'sectionCode': '17', 'section': 'Vehicles, Aircraft, Vessels and Associated Transport Equipment', 'hsn2': 'PARTS AND ACCESSORIES OF THE MOTOR VEHICLES OF HEADINGS 8701 TO 8705 - OTHER PARTS AND ACCESSORIES -- RADIATORS AND PARTS THEREOF'}, {'hsnCode': '87089900', 'hsn1': 'PARTS AND ACCESSORIES OF THE MOTOR VEHICLES OF HEADINGS 8701 TO 8705 - OTHER PARTS AND ACCESSORIES -- OTHER', 'chapterCode': '87', 'chapter': 'Vehicles other than railway or tramway rolling-stock, and parts and accessories thereof.', 'sectionCode': '17', 'section': 'Vehicles, Aircraft, Vessels and Associated Transport Equipment', 'hsn2': 'PARTS AND ACCESSORIES OF THE MOTOR VEHICLES OF HEADINGS 8701 TO 8705 - OTHER PARTS AND ACCESSORIES -- OTHER'}, {'hsnCode': '87071000', 'hsn1': 'BODIES (INCLUDING CABS), FOR THE MOTOR VEHICLES OF HEADINGS 8701 TO 8705 FOR THE VEHICLES OF HEADING 8703', 'chapterCode': '87', 'chapter': 'Vehicles other than railway or tramway rolling-stock, and parts and accessories thereof.', 'sectionCode': '17', 'section': 'Vehicles, Aircraft, Vessels and Associated Transport Equipment', 'hsn2': 'BODIES (INCLUDING CABS), FOR THE MOTOR VEHICLES OF HEADINGS 8701 TO 8705 FOR THE VEHICLES OF HEADING 8703'}, {'hsnCode': '87060019', 'hsn1': '8706 CHASSIS FITTED WITH ENGINES, FOR THE MOTOR VEHICLES OF HEADINGS 8701 TO 8705 CHASSIS FITTED WITH ENGINES, FOR THE MOTOR VEHICLES OF HEADINGS 8701 TO 8705: ? FOR THE TRACTORS OF HEADING 8701 : OTHER', 'chapterCode': '87', 'chapter': 'Vehicles other than railway or tramway rolling-stock, and parts and accessories thereof.', 'sectionCode': '17', 'section': 'Vehicles, Aircraft, Vessels and Associated Transport Equipment', 'hsn2': '8706 CHASSIS FITTED WITH ENGINES, FOR THE MOTOR VEHICLES OF HEADINGS 8701 TO 8705 CHASSIS FITTED WITH ENGINES, FOR THE MOTOR VEHICLES OF HEADINGS 8701 TO 8705: ? FOR THE TRACTORS OF HEADING 8701 : OTHER'}]</t>
  </si>
  <si>
    <t>Retail Business|Office / Sale Office|Service Provision</t>
  </si>
  <si>
    <t>Retail Business, Office / Sale Office, Service Provision</t>
  </si>
  <si>
    <t>Vikrant kapoor|Vijay Kapoor|Kamini Kapoor</t>
  </si>
  <si>
    <t>[{'name': 'Vikrant kapoor', 'email': 'vikrantkdg@gmail.com', 'emailDomain': 'gmail.com', 'contact': '9910060127'}]</t>
  </si>
  <si>
    <t>08AAACK2928G1ZN</t>
  </si>
  <si>
    <t>08410704353</t>
  </si>
  <si>
    <t>18AAACK2928G1ZM</t>
  </si>
  <si>
    <t>M/S KAPOOR DIESELS GARAGE PVT.LTD.</t>
  </si>
  <si>
    <t>18AAACK2928G2ZL</t>
  </si>
  <si>
    <t>TCM TOTAL LOGISTICS SOLUTIONS LLP</t>
  </si>
  <si>
    <t>06AAACK2928G2ZQ</t>
  </si>
  <si>
    <t>Kapoor Diesels Garage Private Limited</t>
  </si>
  <si>
    <t>princemittalasso@gmail.com</t>
  </si>
  <si>
    <t>6A, IDC, , , ., Sector 16, Gurugram, Gurgaon, Haryana, 122001</t>
  </si>
  <si>
    <t>Recipient of Goods or Services|Supplier of Services|Warehouse / Depot</t>
  </si>
  <si>
    <t>Recipient of Goods or Services, Supplier of Services</t>
  </si>
  <si>
    <t>Vijay Kapoor|Kamini Kapoor|Vikrant Kapoor</t>
  </si>
  <si>
    <t>[{'name': 'Vikrant Kapoor', 'email': 'princemittalasso@gmail.com', 'emailDomain': 'gmail.com', 'contact': '9910060127'}]</t>
  </si>
  <si>
    <t>21AAACK2928G1ZZ</t>
  </si>
  <si>
    <t>8586070212</t>
  </si>
  <si>
    <t>prince@steigenconsultants.com</t>
  </si>
  <si>
    <t>steigenconsultants.com</t>
  </si>
  <si>
    <t>23-May-2018</t>
  </si>
  <si>
    <t>Bada Kesharpur, Behind Trupti Automotives, PS Tangi, Cuttack, Odisha, 754025</t>
  </si>
  <si>
    <t>Supplier of Services|Recipient of Goods or Services|Warehouse / Depot</t>
  </si>
  <si>
    <t>Supplier of Services, Recipient of Goods or Services, Warehouse / Depot</t>
  </si>
  <si>
    <t>[{'sacCode': '996511', 'sac1': 'Road transport services of Goods including letters, parcels, live animals, household &amp; office furniture, containers etc by refrigerator vehicles, trucks, trailers, man or animal drawn vehicles or any other vehicles.', 'sac2': None}, {'sacCode': '998714', 'sac1': 'Maintenance and repair services of transport machinery and equipment', 'sac2': None}, {'sacCode': '996729', 'sac1': 'Other storage and warehousing services', 'sac2': None}, {'sacCode': '999799', 'sac1': 'Other services n.e.c.', 'sac2': None}]</t>
  </si>
  <si>
    <t>Vikrant Kapoor|Vijay Kapoor|Kamini Kapoor</t>
  </si>
  <si>
    <t>[{'name': 'Vikrant Kapoor', 'email': 'prince@steigenconsultants.com', 'emailDomain': 'steigenconsultants.com', 'contact': '8586070212'}]</t>
  </si>
  <si>
    <t>03AAACK2928G1ZX</t>
  </si>
  <si>
    <t>9210538404</t>
  </si>
  <si>
    <t>Ultra Modern Warehouse, Saffron Tower, , , G.T. Road, Pragpur, Jalandhar, Jalandhar, Punjab, 144024</t>
  </si>
  <si>
    <t>Recipient of Goods or Services|Supplier of Services|Warehouse / Depot|Service Provision</t>
  </si>
  <si>
    <t>Recipient of Goods or Services, Supplier of Services, Warehouse / Depot</t>
  </si>
  <si>
    <t>[{'sacCode': '996729', 'sac1': 'Other storage and warehousing services', 'sac2': None}, {'sacCode': '996511', 'sac1': 'Road transport services of Goods including letters, parcels, live animals, household &amp; office furniture, containers etc by refrigerator vehicles, trucks, trailers, man or animal drawn vehicles or any other vehicles.', 'sac2': None}, {'sacCode': '996519', 'sac1': 'Other land transport services of goods n.e.c.', 'sac2': None}, {'sacCode': '996749', 'sac1': 'Other supporting services for road transport n.e.c.', 'sac2': None}]</t>
  </si>
  <si>
    <t>[{'name': 'Vikrant Kapoor', 'email': 'prince@steigenconsultants.com', 'emailDomain': 'steigenconsultants.com', 'contact': '9210538404'}]</t>
  </si>
  <si>
    <t>07AAACK2928G2ZO</t>
  </si>
  <si>
    <t>rama@kapoordiesels.com</t>
  </si>
  <si>
    <t>kapoordiesels.com</t>
  </si>
  <si>
    <t>Building No. 3, 1st Floor, 2nd Floor, 3rd Floor, Basant Lok, Vasant Vihar Community Centre, New Delhi, South West Delhi, Delhi, 110057</t>
  </si>
  <si>
    <t>[{'sacCode': '999723', 'sac1': 'Physical well-being services including health club &amp; fitness centre', 'sac2': None}, {'sacCode': '999799', 'sac1': 'Other services n.e.c.', 'sac2': None}]</t>
  </si>
  <si>
    <t>Vijay Kapoor|Vikrant Kapoor|Kamini Kapoor</t>
  </si>
  <si>
    <t>[{'name': 'Vikrant Kapoor', 'email': 'rama@kapoordiesels.com', 'emailDomain': 'kapoordiesels.com', 'contact': '9910060127'}]</t>
  </si>
  <si>
    <t>37AAACK2928G1ZM</t>
  </si>
  <si>
    <t>Sy. No. 25/2, Patta No. 499, , , Yedugundlapadu Village, Maddipadu Mandal, Prakasam, Prakasam, Andhra Pradesh, 523262</t>
  </si>
  <si>
    <t>[{'hsnCode': '27109900',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-OTHER',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-OTHER'}, {'hsnCode': '2710',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'chapterCode': '27', 'chapter': 'Mineral fuels, mineral oils and products of their distillation; bituminous substances; mineral waxes.', 'sectionCode': '05', 'section': 'Mineral Products', 'hsn2':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t>
  </si>
  <si>
    <t>Warehouse / Depot|Recipient of Goods or Services|Supplier of Services|Retail Business</t>
  </si>
  <si>
    <t>Warehouse / Depot, Recipient of Goods or Services, Supplier of Services, Retail Business</t>
  </si>
  <si>
    <t>33AAACK2928G1ZU</t>
  </si>
  <si>
    <t>SF. No. 106/2LI, Thannam Nagar, Karayampalayam, Sulur, Coimbatore, Coimbatore, Tamil Nadu, 641062</t>
  </si>
  <si>
    <t>Supplier of Services|Recipient of Goods or Services|Warehouse / Depot|Retail Business</t>
  </si>
  <si>
    <t>Supplier of Services, Recipient of Goods or Services, Warehouse / Depot, Retail Business</t>
  </si>
  <si>
    <t>24AAACK2928G1ZT</t>
  </si>
  <si>
    <t>pmassogst@gmail.com</t>
  </si>
  <si>
    <t>Jay Ashapura Industrial Estate, Sr No 122/3, Near Naklank Society Navagam, Rajkot, Rajkot, Gujarat, 360001</t>
  </si>
  <si>
    <t>[{'income': 'Up to Rs. 2.5 lakhs', 'financialYear': '2019-2020'}]</t>
  </si>
  <si>
    <t>Export|Supplier of Services|Recipient of Goods or Services|Warehouse / Depot</t>
  </si>
  <si>
    <t>Export, Supplier of Services, Recipient of Goods or Services, Warehouse / Depot</t>
  </si>
  <si>
    <t>08AAACK2928G2ZM</t>
  </si>
  <si>
    <t>Plot No. E-74,, Road Number 2, Madri Industrial Area,, Udaipur, Rajasthan, Udaipur, Rajasthan, 313001</t>
  </si>
  <si>
    <t>01AAACK2928G1Z1</t>
  </si>
  <si>
    <t>Warehouse Adda Sarore, Kapoor Diesels Garage Private Limited, Tehsil Bari Brahmana, District Samba Jammu, Samba, Jammu and Kashmir, 181133</t>
  </si>
  <si>
    <t>09AAACK2928G1ZL</t>
  </si>
  <si>
    <t>Ground Floor Shed Area, Village Zerh Tehsil Faridpur, Bareilly, Uttar Pradesh, Bareilly, Uttar Pradesh, 243503</t>
  </si>
  <si>
    <t>KEP000002898950S</t>
  </si>
  <si>
    <t>23AYHPS9201L1Z5</t>
  </si>
  <si>
    <t>23513600131</t>
  </si>
  <si>
    <t>ravienggbpl@gmail.com</t>
  </si>
  <si>
    <t>3, SECTOR-B, INDUSTRIAL AREA,GOVINDPURA, BHOPAL, Bhopal, Madhya Pradesh, 462023</t>
  </si>
  <si>
    <t>[{'hsnCode': '84109000', 'hsn1': 'HYDRAULIC TURBINES, WATER WHEELS, AND REGULATORS THEREFOR - PARTS, INCLUDING REGULATORS',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'HYDRAULIC TURBINES, WATER WHEELS, AND REGULATORS THEREFOR - PARTS, INCLUDING REGULATORS'}, {'hsnCode': '86079920', 'hsn1': 'PARTS OF RAILWAY OR TRAMWAY LOCOMOTIVES OR ROLLING-STOCK - OTHER : OTHER : PARTS OF TRAMWAY, LOCOMOTIVES AND RUNNING STOCK', 'chapterCode': '86', 'chapter': 'Railway or tramway locomotives, rolling-stock and parts thereof; railway or tramway track fixtures and fittings and parts thereof; mechanical (including electro-mechanical) traffic signalling equipment of all kinds.', 'sectionCode': '17', 'section': 'Vehicles, Aircraft, Vessels and Associated Transport Equipment', 'hsn2': 'PARTS OF RAILWAY OR TRAMWAY LOCOMOTIVES OR ROLLING-STOCK - OTHER : OTHER : PARTS OF TRAMWAY, LOCOMOTIVES AND RUNNING STOCK'}, {'hsnCode': '98010030', 'hsn1': 'Spare parts and other raw materials (including semi-finished materials or consumable stores for the maintenance of plant or project', 'chapterCode': '98', 'chapter': 'Project imports, Laboratory chemicals, passenger\\\\u2019s baggage, personal importation by air or post; ship stores.', 'sectionCode': '21', 'section': 'Works of art, Collectors\\\\u2019 Pieces and Antiques', 'hsn2': 'Spare parts and other raw materials (including semi-finished materials) or consumable stores for the maintenance of plant or project'}, {'hsnCode': '98010011', 'hsn1': 'For industrial plant project', 'chapterCode': '98', 'chapter': 'Project imports, Laboratory chemicals, passenger\\\\u2019s baggage, personal importation by air or post; ship stores.', 'sectionCode': '21', 'section': 'Works of art, Collectors\\\\u2019 Pieces and Antiques', 'hsn2': 'For industrial plant project'}, {'hsnCode': '86071910', 'hsn1': 'PARTS OF RAILWAY OR TRAMWAY LOCOMOTIVES OR ROLLING-STOCK - BOGIES, BISSEL-BOGIES, AXLES AND WHEELS, AND PARTS THEREOF : OTHER INCLUDING PARTS : AXLES, WHEELS FOR COACHES, VAN AND WAGONS (ROLLING-STOCK)', 'chapterCode': '86', 'chapter': 'Railway or tramway locomotives, rolling-stock and parts thereof; railway or tramway track fixtures and fittings and parts thereof; mechanical (including electro-mechanical) traffic signalling equipment of all kinds.', 'sectionCode': '17', 'section': 'Vehicles, Aircraft, Vessels and Associated Transport Equipment', 'hsn2': 'PARTS OF RAILWAY OR TRAMWAY LOCOMOTIVES OR ROLLING-STOCK - BOGIES, BISSEL-BOGIES, AXLES AND WHEELS, AND PARTS THEREOF : OTHER INCLUDING PARTS : AXLES, WHEELS FOR COACHES, VAN AND WAGONS (ROLLING-STOCK)'}]</t>
  </si>
  <si>
    <t>Factory / Manufacturing|Office / Sale Office|Service Provision|Recipient of Goods or Services|Retail Business</t>
  </si>
  <si>
    <t>Factory / Manufacturing, Office / Sale Office, Service Provision, Recipient of Goods or Services, Retail Business</t>
  </si>
  <si>
    <t>[{'name': 'RAVI SHANKAR', 'email': 'ravienggbpl@gmail.com', 'emailDomain': 'gmail.com', 'contact': '7389925636'}]</t>
  </si>
  <si>
    <t>06AALCS7128P1ZN</t>
  </si>
  <si>
    <t>UNIT NO. 706, 7TH FLOOR, JMD MEGAPOLIS, SOHNA ROAD, GURGAON, Gurgaon, Haryana, 122018</t>
  </si>
  <si>
    <t>[{'hsnCode': '56079090', 'hsn1': 'TWINE, CORDAGE, ROPES AND CABLES, WHETHER OR NOT PLAITED OR BRAIDED AND WHETHER OR NOT IMPREGNATED, COATED, COVERED OR SHEATHED WITH RUBBER OR PLASTICS - OTHER : OTHER', 'chapterCode': '56', 'chapter': 'Wadding, felt and non-wovens; special yarns; twine, cordage, ropes and cables and articles thereof.', 'sectionCode': '11', 'section': 'Textile and Textile Articles', 'hsn2': 'TWINE, CORDAGE, ROPES AND CABLES, WHETHER OR NOT PLAITED OR BRAIDED AND WHETHER OR NOT IMPREGNATED, COATED, COVERED OR SHEATHED WITH RUBBER OR PLASTICS - OTHER : OTHER'}, {'hsnCode': '83089019', 'hsn1': 'CLASPS, FRAMES WITH CLASPS, BUCKLES, BUCKLE-CLASPS, HOOKS, EYES, EYELETS AND THE LIKE, OF BASE METAL, OF A KIND USED FOR CLOTHING, FOOTWEAR, AWNINGS, HANDBAGS, TRAVEL GOODS OR OTHER MADE UP ARTICLES; TUBULAR OR BIFURCATED RIVETS, OF BASE METAL; BEADS AND SPANGLES, OF BASE METALS - OTHER, INCLUDING PARTS: - BUCKLES:OTHER', 'chapterCode': '83', 'chapter': 'Miscellaneous articles of base metal', 'sectionCode': '15', 'section': 'Base Metals and Articles of Base Metal', 'hsn2': 'CLASPS, FRAMES WITH CLASPS, BUCKLES, BUCKLE-CLASPS, HOOKS, EYES, EYELETS AND THE LIKE, OF BASE METAL, OF A KIND USED FOR CLOTHING, FOOTWEAR, AWNINGS, HANDBAGS, TRAVEL GOODS OR OTHER MADE UP ARTICLES; TUBULAR OR BIFURCATED RIVETS, OF BASE METAL; BEADS AND SPANGLES, OF BASE METALS - OTHER, INCLUDING PARTS: - BUCKLES:OTHER'}, {'hsnCode':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{'hsnCode': '84798999', 'hsn1': 'MACHINES AND MECHANICAL APPLIANCES HAVING INDIVIDUAL FUNCTIONS, NOT SPECIFIED OR INCLUDED ELSEWHERE IN THIS CHAPTER - OTHER MACHINES AND MECHANICAL APPLIANCES: OTHER: OTHER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'MACHINES AND MECHANICAL APPLIANCES HAVING INDIVIDUAL FUNCTIONS, NOT SPECIFIED OR INCLUDED ELSEWHERE IN THIS CHAPTER - OTHER MACHINES AND MECHANICAL APPLIANCES: OTHER: OTHER : OTHER'}]</t>
  </si>
  <si>
    <t>Office / Sale Office|Recipient of Goods or Services|Retail Business|Wholesale Business|Warehouse / Depot|Supplier of Services</t>
  </si>
  <si>
    <t>Office / Sale Office, Recipient of Goods or Services, Retail Business, Wholesale Business, Warehouse / Depot</t>
  </si>
  <si>
    <t>MANISHA RAMRATAN SINGHI|RAMRATAN DEORATAN SINGHI</t>
  </si>
  <si>
    <t>[{'name': 'MANISHA RAMRATAN SINGHI', 'email': 'manisha@suregroup.in', 'emailDomain': 'suregroup.in', 'contact': '9871725888'}]</t>
  </si>
  <si>
    <t>26AALCS7128P1ZL</t>
  </si>
  <si>
    <t>26001001024</t>
  </si>
  <si>
    <t>Gala No. 12, Ground Floor, Konark Udyog Bhavan, Near Check Post, Dadra, Dadra &amp; Nagar Haveli, Dadra and Nagar Haveli and Daman and Diu, 396193</t>
  </si>
  <si>
    <t>03-Jul-2020</t>
  </si>
  <si>
    <t>[{'hsnCode': '56079090', 'hsn1': 'TWINE, CORDAGE, ROPES AND CABLES, WHETHER OR NOT PLAITED OR BRAIDED AND WHETHER OR NOT IMPREGNATED, COATED, COVERED OR SHEATHED WITH RUBBER OR PLASTICS - OTHER : OTHER', 'chapterCode': '56', 'chapter': 'Wadding, felt and non-wovens; special yarns; twine, cordage, ropes and cables and articles thereof.', 'sectionCode': '11', 'section': 'Textile and Textile Articles', 'hsn2': 'TWINE, CORDAGE, ROPES AND CABLES, WHETHER OR NOT PLAITED OR BRAIDED AND WHETHER OR NOT IMPREGNATED, COATED, COVERED OR SHEATHED WITH RUBBER OR PLASTICS - OTHER : OTHER'}, {'hsnCode': '83089019', 'hsn1': 'CLASPS, FRAMES WITH CLASPS, BUCKLES, BUCKLE-CLASPS, HOOKS, EYES, EYELETS AND THE LIKE, OF BASE METAL, OF A KIND USED FOR CLOTHING, FOOTWEAR, AWNINGS, HANDBAGS, TRAVEL GOODS OR OTHER MADE UP ARTICLES; TUBULAR OR BIFURCATED RIVETS, OF BASE METAL; BEADS AND SPANGLES, OF BASE METALS - OTHER, INCLUDING PARTS: - BUCKLES:OTHER', 'chapterCode': '83', 'chapter': 'Miscellaneous articles of base metal', 'sectionCode': '15', 'section': 'Base Metals and Articles of Base Metal', 'hsn2': 'CLASPS, FRAMES WITH CLASPS, BUCKLES, BUCKLE-CLASPS, HOOKS, EYES, EYELETS AND THE LIKE, OF BASE METAL, OF A KIND USED FOR CLOTHING, FOOTWEAR, AWNINGS, HANDBAGS, TRAVEL GOODS OR OTHER MADE UP ARTICLES; TUBULAR OR BIFURCATED RIVETS, OF BASE METAL; BEADS AND SPANGLES, OF BASE METALS - OTHER, INCLUDING PARTS: - BUCKLES:OTHER'}, {'hsnCode':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{'hsnCode': '84798999', 'hsn1': 'MACHINES AND MECHANICAL APPLIANCES HAVING INDIVIDUAL FUNCTIONS, NOT SPECIFIED OR INCLUDED ELSEWHERE IN THIS CHAPTER - OTHER MACHINES AND MECHANICAL APPLIANCES: OTHER: OTHER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'MACHINES AND MECHANICAL APPLIANCES HAVING INDIVIDUAL FUNCTIONS, NOT SPECIFIED OR INCLUDED ELSEWHERE IN THIS CHAPTER - OTHER MACHINES AND MECHANICAL APPLIANCES: OTHER: OTHER : OTHER'}, {'hsnCode': '39201012', 'hsn1': 'OTHER PLATES, SHEETS, FILM, FOIL AND STRIP, OF PLASTICS, NON - CELLULAR AND NOT REINFORCED, LAMINATED, SUPPORTED OR SIMILARLY COMBINED WITH OTHER MATERIALS - OF POLYMERS OF ETHYLENE: SHEETS OF POLYETHYLENE: FLEXIBLE, PLAIN',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ETHYLENE: SHEETS OF POLYETHYLENE: FLEXIBLE, PLAIN'}]</t>
  </si>
  <si>
    <t>RAMRATAN DEORATAN SINGHI|MANISHA RAMRATAN SINGHI</t>
  </si>
  <si>
    <t>[{'name': 'MANISHA RAMRATAN SINGHI', 'email': 'rahul@suregroup.in', 'emailDomain': 'suregroup.in', 'contact': '8527177455'}]</t>
  </si>
  <si>
    <t>SURE CARGO CONTROL PVT. LTD.</t>
  </si>
  <si>
    <t>27AALCS7128P1ZJ</t>
  </si>
  <si>
    <t>27751013622V</t>
  </si>
  <si>
    <t>PLOT NO. 508, CTS NO. 256, , VAKRATUNDA CORPORATE PARK, OFF AAREY ROAD, GOREGAON, Mumbai City, Maharashtra, 400063</t>
  </si>
  <si>
    <t>23-Sep-2013</t>
  </si>
  <si>
    <t>Office / Sale Office|Warehouse / Depot|Recipient of Goods or Services|Retail Business</t>
  </si>
  <si>
    <t>[{'name': 'MANISHA RAMRATAN SINGHI', 'email': 'ram@suregroup.in', 'emailDomain': 'suregroup.in', 'contact': '9971384433'}]</t>
  </si>
  <si>
    <t>33AALCS7128P1ZQ</t>
  </si>
  <si>
    <t>33381483546</t>
  </si>
  <si>
    <t>OFFICE NO. 17, 150/88, DHARMA TOWERS, NELSON MANICKAM ROAD, CHENNAI, Chennai, Tamil Nadu, 600094</t>
  </si>
  <si>
    <t>21-Jan-2009</t>
  </si>
  <si>
    <t>SURE CARGO CONTROL PVT. LTD</t>
  </si>
  <si>
    <t>37AALCS7128P1ZI</t>
  </si>
  <si>
    <t>9052878779</t>
  </si>
  <si>
    <t>ewaybills@yahoo.in</t>
  </si>
  <si>
    <t>SURVEY NO 272/1, SRICITY SEZ, MALLAVARI PALEM, SATHYAVEDU, Chittoor, Andhra Pradesh, 517541</t>
  </si>
  <si>
    <t>SEZ|Service Provision|Recipient of Goods or Services|Retail Business|Wholesale Business</t>
  </si>
  <si>
    <t>SEZ, Service Provision, Recipient of Goods or Services, Retail Business, Wholesale Business</t>
  </si>
  <si>
    <t>[{'name': 'RAMRATAN DEORATAN SINGHI', 'email': 'surecargotada@gmail.com', 'emailDomain': 'gmail.com', 'contact': '9052878779'}]</t>
  </si>
  <si>
    <t>M/S SURE CARGO CONTROL PVT LTD</t>
  </si>
  <si>
    <t>TPE000017771944P</t>
  </si>
  <si>
    <t>29AIYPB2903P1ZM</t>
  </si>
  <si>
    <t>29620107826</t>
  </si>
  <si>
    <t>[{'hsnCode': '84801000', 'hsn1': 'MOULDING BOXES FOR METAL FOUNDRY; MOULD BASES; MOULDING PATTERNS; MOULDS FOR METAL (OTHER THAN INGOT MOULDS), METAL CARBIDES, GLASS, MINERAL MATERIALS, RUBBER OR PLASTICS MOULDING BOXES FOR METAL FOUNDRY',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'MOULDING BOXES FOR METAL FOUNDRY; MOULD BASES; MOULDING PATTERNS; MOULDS FOR METAL (OTHER THAN INGOT MOULDS), METAL CARBIDES, GLASS, MINERAL MATERIALS, RUBBER OR PLASTICS MOULDING BOXES FOR METAL FOUNDRY'}, {'hsnCode': '84804900', 'hsn1': 'MOULDING BOXES FOR METAL FOUNDRY; MOULD BASES; MOULDING PATTERNS; MOULDS FOR METAL (OTHER THAN INGOT MOULDS), METAL CARBIDES, GLASS, MINERAL MATERIALS, RUBBER OR PLASTICS - MOULDS FOR METAL OR METAL CARBIDES: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'MOULDING BOXES FOR METAL FOUNDRY; MOULD BASES; MOULDING PATTERNS; MOULDS FOR METAL (OTHER THAN INGOT MOULDS), METAL CARBIDES, GLASS, MINERAL MATERIALS, RUBBER OR PLASTICS - MOULDS FOR METAL OR METAL CARBIDES: OTHER'}]</t>
  </si>
  <si>
    <t>[{'name': 'JAYAMMA BYLAPPA', 'email': 'naviplastics@gmail.com', 'emailDomain': 'gmail.com', 'contact': '8050666766'}]</t>
  </si>
  <si>
    <t>08AAUCA0045J1ZI</t>
  </si>
  <si>
    <t>13-Oct-2020</t>
  </si>
  <si>
    <t>PLOT NO. SP-10 A, , , RIICO INDUSTRIAL AREA, KHUSHKHERA TAPUKARA, Alwar, Rajasthan, 301707</t>
  </si>
  <si>
    <t>[{'hsnCode': '3917', 'hsn1': 'TUBES, PIPES AND HOSES, AND FITTINGS THEREFOR (FOR EXAMPLE, JOINTS, ELBOWS, FLANGES), OF PLASTICS', 'chapterCode': '39', 'chapter': 'Plastics and articles thereof', 'sectionCode': '07', 'section': 'Plastics and Articles thereof; Rubber and Articles Thereof', 'hsn2': 'TUBES, PIPES AND HOSES, AND FITTINGS THEREFOR (FOR EXAMPLE, JOINTS, ELBOWS, FLANGES), OF PLASTICS'}, {'hsnCode': '39261091', 'hsn1': 'OTHER ARTICLES OF PLASTICS AND ARTICLES OF OTHER MATERIALS OF HEADINGS 3901 TO 3914 - OFFICE OR SCHOOL SUPPLIES: OTHER : OF POLYURETHANE FOAM', 'chapterCode': '39', 'chapter': 'Plastics and articles thereof', 'sectionCode': '07', 'section': 'Plastics and Articles thereof; Rubber and Articles Thereof', 'hsn2': 'OTHER ARTICLES OF PLASTICS AND ARTICLES OF OTHER MATERIALS OF HEADINGS 3901 TO 3914 - OFFICE OR SCHOOL SUPPLIES: OTHER : OF POLYURETHANE FOAM'}, {'hsnCode': '3925', 'hsn1': 'BUILDERS? WARE OF PLASTICS, NOT ELSEWHERE SPECIFIED OR INCLUDED', 'chapterCode': '39', 'chapter': 'Plastics and articles thereof', 'sectionCode': '07', 'section': 'Plastics and Articles thereof; Rubber and Articles Thereof', 'hsn2': 'BUILDERS WARE OF PLASTICS, NOT ELSEWHERE SPECIFIED OR INCLUDED'}]</t>
  </si>
  <si>
    <t>Supplier of Services|Factory / Manufacturing</t>
  </si>
  <si>
    <t>Supplier of Services, Factory / Manufacturing</t>
  </si>
  <si>
    <t>[{'sacCode': '998920', 'sac1': 'Moulding, pressing, stamping, extruding and similar plastic manufacturing services', 'sac2': None}, {'sacCode': '998852', 'sac1': 'Plastic product manufacturing services', 'sac2': None}, {'sacCode': '998851', 'sac1': 'Rubber and plastic product manufacturing services', 'sac2': None}, {'sacCode': '996791', 'sac1': 'Goods transport agency services for road transport', 'sac2': None}]</t>
  </si>
  <si>
    <t>AMRIT KAUR|VIKRAM SINGH|JASPAL SINGH|DHEERAJ BHATNAGAR</t>
  </si>
  <si>
    <t>TPE000124958178F</t>
  </si>
  <si>
    <t>18AKUPC0137G1Z9</t>
  </si>
  <si>
    <t>02-Jun-2020</t>
  </si>
  <si>
    <t>[{'sacCode': '996511', 'sac1': 'Road transport services of Goods including letters, parcels, live animals, household &amp; office furniture, containers etc by refrigerator vehicles, trucks, trailers, man or animal drawn vehicles or any other vehicles.', 'sac2': None}, {'sacCode': '996513', 'sac1': 'Transport services of petroleum &amp; natural gas, water, sewerage and other goods via pipeline', 'sac2': None}, {'sacCode': '996519', 'sac1': 'Other land transport services of goods n.e.c.', 'sac2': None}, {'sacCode': '996521', 'sac1': 'Coastal and transoceanic (overseas) water transport services of goods by refrigerator vessels, tankers, bulk cargo vessels, container ships etc', 'sac2': None}]</t>
  </si>
  <si>
    <t>27AAECR1143E1ZR</t>
  </si>
  <si>
    <t>info@ridon.co.in</t>
  </si>
  <si>
    <t>PLOT NO B 66 and 67, , , MIDC, SUPA, Ahmednagar, Maharashtra, 414301</t>
  </si>
  <si>
    <t>[{'hsnCode': '7204', 'hsn1': 'FERROUS WASTE AND SCRAP; REMELTING SCRAP INGOTS OF IRON OR STEEL', 'chapterCode': '72', 'chapter': 'Iron and steel', 'sectionCode': '15', 'section': 'Base Metals and Articles of Base Metal', 'hsn2': 'FERROUS WASTE AND SCRAP; REMELTING SCRAP INGOTS OF IRON OR STEEL'}, {'hsnCode': '7201', 'hsn1': 'PIG IRON AND SPIEGELEISEN IN PIGS, BLOCKS OR OTHER PRIMARY FORMS', 'chapterCode': '72', 'chapter': 'Iron and steel', 'sectionCode': '15', 'section': 'Base Metals and Articles of Base Metal', 'hsn2': 'PIG IRON AND SPIEGELEISEN IN PIGS, BLOCKS OR OTHER PRIMARY FORMS'}, {'hsnCode': '85030029', 'hsn1': 'PARTS SUITABLE FOR USE SOLELY OR PRINCIPALLY WITH THE MACHINES OF HEADING 8501 OR 8502 - PARTS SUITABLE FOR USE SOLELY OR PRINCIPALLY WITH THE MACHINES OF HEADING 8501 OR 8502:- PARTS OF ELECTRIC MOTOR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 PARTS OF ELECTRIC MOTOR : OTHER'}, {'hsnCode': '73251000', 'hsn1': 'OTHER CAST ARTICLES OF IRON OR STEEL - OF NON-MALLEABLE CAST IRON', 'chapterCode': '73', 'chapter': 'Articles of iron or steel', 'sectionCode': '15', 'section': 'Base Metals and Articles of Base Metal', 'hsn2': 'OTHER CAST ARTICLES OF IRON OR STEEL - OF NON-MALLEABLE CAST IRON'}]</t>
  </si>
  <si>
    <t>[{'income': 'Up to Rs. 2.5 lakhs', 'financialYear': '2017-2018'}]</t>
  </si>
  <si>
    <t>[{'name': 'RAMESH BAHIRU BOTHE', 'email': 'info@ridon.co.in', 'emailDomain': 'ridon.co.in', 'contact': '9689927008'}]</t>
  </si>
  <si>
    <t>TPE000116154229L</t>
  </si>
  <si>
    <t>27ABKPZ0382P1ZQ</t>
  </si>
  <si>
    <t>Supplier of Services|Recipient of Goods or Services</t>
  </si>
  <si>
    <t>Supplier of Services, Recipient of Goods or Services</t>
  </si>
  <si>
    <t>[{'sacCode': '00440067', 'sac1': 'GOODS TRANSPORT OPERATORS', 'sac2': None}, {'sacCode': '00440048', 'sac1': 'RENT A CAB OPERATORS', 'sac2': None}]</t>
  </si>
  <si>
    <t>[{'name': 'DADABHAU ANANDA ZANJAD', 'email': 'kanifnathenterprise7@gmail.com', 'emailDomain': 'gmail.com', 'contact': '9881464712'}]</t>
  </si>
  <si>
    <t>TFI000015362275N</t>
  </si>
  <si>
    <t>29ABHFA2175Q1ZU</t>
  </si>
  <si>
    <t>[{'hsnCode': '48081000', 'hsn1': 'PAPER AND PAPERBOARD, CORRUGATED (WITH OR WITHOUT GLUED FLAT SURFACE SHEETS), CREPED, CRINKLED, EMBOSSED OR PERFORATED, IN ROLLS OR SHEETS, OTHER THAN PAPER OF THE KIND DESCRIBED IN HEADING 4803 - CORRUGATED PAPER AND PAPERBOARD, WHETHER OR NOT PERFORATE', 'chapterCode': '48', 'chapter': 'Paper and paperboard; articles of paper pulp, of paper or of paperboard.', 'sectionCode': '10', 'section': 'Pulp of wood or of other Fibrous Cellulosic Material; Recovered (Waste and Scrap) Paper or Paperboard; Paper And Paperboard and articles thereof', 'hsn2': 'PAPER AND PAPERBOARD, CORRUGATED (WITH OR WITHOUT GLUED FLAT SURFACE SHEETS), CREPED, CRINKLED, EMBOSSED OR PERFORATED, IN ROLLS OR SHEETS, OTHER THAN PAPER OF THE KIND DESCRIBED IN HEADING 4803 - CORRUGATED PAPER AND PAPERBOARD, WHETHER OR NOT PERFORATE'}]</t>
  </si>
  <si>
    <t>SHYOOK PASHA|SAEQA NAAZ</t>
  </si>
  <si>
    <t>[{'name': 'SHYOOK PASHA', 'email': 'afnoshent@gmail.com', 'emailDomain': 'gmail.com', 'contact': '9845963070'}]</t>
  </si>
  <si>
    <t>27AAACA3283E1ZZ</t>
  </si>
  <si>
    <t>7, 2TH FLOOR, ASSEMBLY LANE, DADI SETH AGIARY LANE, KALBADEVI ROAD, Mumbai City, Maharashtra, 400002</t>
  </si>
  <si>
    <t>[{'hsnCode': '52081110', 'hsn1': 'WOVEN FABRICS OF COTTON, CONTAINING 85% OR MORE BY WEIGHT OF COTTON, WEIGHING NOT MORE THAN 200 G/M2- - UNBLEACHED: PLAIN WEAVE, WEIGHING NOT MORE THAN 100 G/M2 : DHOTI', 'chapterCode': '52', 'chapter': 'Cotton', 'sectionCode': '11', 'section': 'Textile and Textile Articles', 'hsn2': 'WOVEN FABRICS OF COTTON, CONTAINING 85% OR MORE BY WEIGHT OF COTTON, WEIGHING NOT MORE THAN 200 G/M2- - UNBLEACHED: PLAIN WEAVE, WEIGHING NOT MORE THAN 100 G/M2 : DHOTI'}, {'hsnCode': '52091111', 'hsn1': 'WOVEN FABRICS OF COTTON, CONTAINING 85% OR MORE BY WEIGHT OF COTTON, WEIGHING MORE THAN 200 G/M2 - UNBLEACHED :PLAIN WEAVE : HANDLOOM : DHOTI', 'chapterCode': '52', 'chapter': 'Cotton', 'sectionCode': '11', 'section': 'Textile and Textile Articles', 'hsn2': 'WOVEN FABRICS OF COTTON, CONTAINING 85% OR MORE BY WEIGHT OF COTTON, WEIGHING MORE THAN 200 G/M2 - UNBLEACHED :PLAIN WEAVE : HANDLOOM : DHOTI'}, {'hsnCode': '52101110', 'hsn1': 'WOVEN FABRICS OF COTTON, CONTAINING LESS THAN 85% BY WEIGHT OF COTTON, MIXED MAINLY OR SOLELY WITH MAN-MADE FIBRES, WEIGHING NOT MORE THAN 200 G/M2- UNBLEACHED : PLAIN WEAVE :SHIRTING FABRICS', 'chapterCode': '52', 'chapter': 'Cotton', 'sectionCode': '11', 'section': 'Textile and Textile Articles', 'hsn2': 'WOVEN FABRICS OF COTTON, CONTAINING LESS THAN 85% BY WEIGHT OF COTTON, MIXED MAINLY OR SOLELY WITH MAN-MADE FIBRES, WEIGHING NOT MORE THAN 200 G/M2- UNBLEACHED : PLAIN WEAVE :SHIRTING FABRICS'}, {'hsnCode': '52111110', 'hsn1': 'WOVEN FABRICS OF COTTON, CONTAINING LESS THAN 85% BY WEIGHT OF COTTON, MIXED MAINLY OR SOLELY WITH MAN-MADE FIBRES, WEIGHING MORE THAN 200 G/M2 - UNBLEACHED :PLAIN WEAVE :SHIRTING FABRICS', 'chapterCode': '52', 'chapter': 'Cotton', 'sectionCode': '11', 'section': 'Textile and Textile Articles', 'hsn2': 'WOVEN FABRICS OF COTTON, CONTAINING LESS THAN 85% BY WEIGHT OF COTTON, MIXED MAINLY OR SOLELY WITH MAN-MADE FIBRES, WEIGHING MORE THAN 200 G/M2 - UNBLEACHED :PLAIN WEAVE :SHIRTING FABRICS'}, {'hsnCode': '52121100', 'hsn1': 'OTHER WOVEN FABRICS OF COTTON - WEIGHING NOT MORE THAN 200 G/M2 : UNBLEACHED', 'chapterCode': '52', 'chapter': 'Cotton', 'sectionCode': '11', 'section': 'Textile and Textile Articles', 'hsn2': 'OTHER WOVEN FABRICS OF COTTON - WEIGHING NOT MORE THAN 200 G/M2 : UNBLEACHED'}]</t>
  </si>
  <si>
    <t>Factory / Manufacturing|Office / Sale Office|Wholesale Business|Warehouse / Depot</t>
  </si>
  <si>
    <t>Factory / Manufacturing, Office / Sale Office, Wholesale Business, Warehouse / Depot</t>
  </si>
  <si>
    <t>BHANWARLAL SAMARTHINGJI PUROHIT|KHEEMASHANKAR CHATURBHUJ PUROHIT|PRAVINKUMAR KHEEMASHANKER PUROHIT</t>
  </si>
  <si>
    <t>[{'name': 'KHEEMASHANKAR CHATURBHUJ PUROHIT', 'email': 'aravalisilkmills@ymail.com', 'emailDomain': 'ymail.com', 'contact': '9320645818'}]</t>
  </si>
  <si>
    <t>08AABCJ6036H1ZM</t>
  </si>
  <si>
    <t>jaincobagru@gmail.com</t>
  </si>
  <si>
    <t>C178-179, Riico Industrial Area Extension Phase-II, Bagru Jaipur, Jaipur, Rajasthan, 303007</t>
  </si>
  <si>
    <t>[{'hsnCode': '38160000', 'hsn1': 'REFRACTORY CEMENTS, MORTARS, CONCRETES AND SIMILAR COMPOSITIONS, OTHER THAN PRODUCTS OF HEADING 3801', 'chapterCode': '38', 'chapter': 'Miscellaneous chemical products.', 'sectionCode': '06', 'section': 'Products of the Chemicals or Allied Industries', 'hsn2': 'REFRACTORY CEMENTS, MORTARS, CONCRETES AND SIMILAR COMPOSITIONS, OTHER THAN PRODUCTS OF HEADING 3801'}, {'hsnCode': '69010010', 'hsn1': 'BRICKS, BLOCKS, TILES AND OTHER CERAMIC GOODS OF SILICEOUS FOSSIL MEALS (FOR EXAMPLE, KIESELGUHR, TRIPOLITE OR DIATOMITE) OR OF SIMILAR SILICEOUS EARTHS - BRICKS, BLOCKS, TILES AND OTHER CERAMIC GOODS OF SILICEOUS FOSSIL MEALS (FOR EXAMPLE, KIESELGUHR, TRIPOLITE OR DIATOMITE) OR OF SIMILAR SILICEOUS EARTHS:BRICKS', 'chapterCode': '69', 'chapter': 'Ceramic products.', 'sectionCode': '13', 'section': 'Articles of Stone, Plaster, Cement, Asbestos, Mica or similar Materials; Ceramic Products; Glass and Glassware', 'hsn2': 'BRICKS, BLOCKS, TILES AND OTHER CERAMIC GOODS OF SILICEOUS FOSSIL MEALS (FOR EXAMPLE, KIESELGUHR, TRIPOLITE OR DIATOMITE) OR OF SIMILAR SILICEOUS EARTHS - BRICKS, BLOCKS, TILES AND OTHER CERAMIC GOODS OF SILICEOUS FOSSIL MEALS (FOR EXAMPLE, KIESELGUHR, TRIPOLITE OR DIATOMITE) OR OF SIMILAR SILICEOUS EARTHS:BRICKS'}, {'hsnCode': '69029010', 'hsn1': 'REFRACTORY BRICKS, BLOCKS, TILES AND SIMILAR REFRACTORY CERAMIC CONSTRUCTIONAL GOODS, OTHER THAN THOSE OF SILICEOUS FOSSIL MEALS OR SIMILAR SILICEOUS EARTHS - OTHER: FIRE CLAY BRICKS AND SHAPES', 'chapterCode': '69', 'chapter': 'Ceramic products.', 'sectionCode': '13', 'section': 'Articles of Stone, Plaster, Cement, Asbestos, Mica or similar Materials; Ceramic Products; Glass and Glassware', 'hsn2': 'REFRACTORY BRICKS, BLOCKS, TILES AND SIMILAR REFRACTORY CERAMIC CONSTRUCTIONAL GOODS, OTHER THAN THOSE OF SILICEOUS FOSSIL MEALS OR SIMILAR SILICEOUS EARTHS - OTHER: FIRE CLAY BRICKS AND SHAPES'}]</t>
  </si>
  <si>
    <t>Basant Jain|Shreyans Jain|Siddharth Jain|Sanjay Ajmera</t>
  </si>
  <si>
    <t>[{'name': 'Basant Jain', 'email': 'sanjayjain.jrpl@gmail.com', 'emailDomain': 'gmail.com', 'contact': '9829246318'}]</t>
  </si>
  <si>
    <t>24AABCJ6036H1ZS</t>
  </si>
  <si>
    <t>11-Jan-2020</t>
  </si>
  <si>
    <t>A206, SECOND FLOOR, NEELDEEP TOWER, DASHRATH, VADODARA, Vadodara, Gujarat, 391740</t>
  </si>
  <si>
    <t>[{'hsnCode': '6902', 'hsn1': 'REFRACTORY BRICKS, BLOCKS, TILES AND SIMILAR REFRACTORY CERAMIC CONSTRUCTIONAL GOODS, OTHER THAN THOSE OF SILICEOUS FOSSIL MEALS OR SIMILAR SILICEOUS EARTHS', 'chapterCode': '69', 'chapter': 'Ceramic products.', 'sectionCode': '13', 'section': 'Articles of Stone, Plaster, Cement, Asbestos, Mica or similar Materials; Ceramic Products; Glass and Glassware', 'hsn2': 'REFRACTORY BRICKS, BLOCKS, TILES AND SIMILAR REFRACTORY CERAMIC CONSTRUCTIONAL GOODS, OTHER THAN THOSE OF SILICEOUS FOSSIL MEALS OR SIMILAR SILICEOUS EARTHS'}, {'hsnCode': '3816', 'hsn1': 'REFRACTORY CEMENTS, MORTARS, CONCRETES AND SIMILAR COMPOSITIONS, OTHER THAN PRODUCTS OF HEADING 3801', 'chapterCode': '38', 'chapter': 'Miscellaneous chemical products.', 'sectionCode': '06', 'section': 'Products of the Chemicals or Allied Industries', 'hsn2': None}]</t>
  </si>
  <si>
    <t>Wholesale Business|Warehouse / Depot</t>
  </si>
  <si>
    <t>BASANT JAIN|SHREYANS JAIN|SIDDHARTH JAIN|SANJAY AJMERA</t>
  </si>
  <si>
    <t>[{'name': 'SIDDHARTH JAIN', 'email': 'jaincorefractories@gmail.com', 'emailDomain': 'gmail.com', 'contact': '9529506814'}]</t>
  </si>
  <si>
    <t>03AABCJ6036H1ZW</t>
  </si>
  <si>
    <t>GODOWN NO 1 RAMAN TO CHATTHA ROAD, NEAR HMEL TOWNSHIP, RAMSARA, Bathinda, Punjab, 151301</t>
  </si>
  <si>
    <t>Wholesale Business, Warehouse / Depot</t>
  </si>
  <si>
    <t>SIDDHARTH JAIN|BASANT JAIN|SHREYANS JAIN|SANJAY AJMERA</t>
  </si>
  <si>
    <t>27AAFCS6721G1ZB</t>
  </si>
  <si>
    <t>27050529492V</t>
  </si>
  <si>
    <t>F10/2, , SUKETU ORGANICS PRIVATE LIMITED, TARAPUR INDUSTRIAL ESTATE, MIDC- TARAPUR - BOISAR, Thane, Maharashtra, 401506</t>
  </si>
  <si>
    <t>[{'hsnCode': '32089041', 'hsn1': 'PAINTS AND VARNISHES (INCLUDING ENAMELS AND LACQUERS) BASED ON SYNTHETIC POLYMERS OR CHEMICALLY MODIFIED NATURAL POLYMERS, DISPERSED OR DISSOLVED IN A NON - AQUEOUS MEDIUM; SOLUTIONS AS DEFINED IN NOTE 4 TO THIS CHAPTER - OTHER : VARNISHES : INSULATING VARNISH',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OTHER : VARNISHES : INSULATING VARNISH'}, {'hsnCode': '39051990', 'hsn1': 'POLYMERS OF VINYL ACETATE OR OF OTHER VINYL ESTERS, IN PRIMARY FORMS; OTHER VINYL POLYMERS IN PRIMARY FORMS POLYMERS OF VINYL ACETATE OR OF OTHER VINYL ESTERS, IN PRIMARY FORMS; OTHER VINYL POLYMERS IN PRIMARY FORMS - POLY (VINYL ACETATE) : OTHER :OTHER', 'chapterCode': '39', 'chapter': 'Plastics and articles thereof', 'sectionCode': '07', 'section': 'Plastics and Articles thereof; Rubber and Articles Thereof', 'hsn2': 'POLYMERS OF VINYL ACETATE OR OF OTHER VINYL ESTERS, IN PRIMARY FORMS; OTHER VINYL POLYMERS IN PRIMARY FORMS POLYMERS OF VINYL ACETATE OR OF OTHER VINYL ESTERS, IN PRIMARY FORMS; OTHER VINYL POLYMERS IN PRIMARY FORMS - POLY (VINYL ACETATE) : OTHER :OTHER'}, {'hsnCode': '39094090', 'hsn1': 'AMINO - RESINS, PHENOLIC RESINS AND POLYURETHANES, IN PRIMARY FORMS - PHENOLIC RESINS :OTHER', 'chapterCode': '39', 'chapter': 'Plastics and articles thereof', 'sectionCode': '07', 'section': 'Plastics and Articles thereof; Rubber and Articles Thereof', 'hsn2': 'AMINO - RESINS, PHENOLIC RESINS AND POLYURETHANES, IN PRIMARY FORMS - PHENOLIC RESINS :OTHER'}, {'hsnCode': '32081010', 'hsn1': 'PAINTS AND VARNISHES (INCLUDING ENAMELS AND LACQUERS) BASED ON SYNTHETIC POLYMERS OR CHEMICALLY MODIFIED NATURAL POLYMERS, DISPERSED OR DISSOLVED IN A NON - AQUEOUS MEDIUM; SOLUTIONS AS DEFINED IN NOTE 4 TO THIS CHAPTER - BASED ON POLYESTERS : ENAMELS',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BASED ON POLYESTERS : ENAMELS'}, {'hsnCode': '32082010', 'hsn1': 'PAINTS AND VARNISHES (INCLUDING ENAMELS AND LACQUERS) BASED ON SYNTHETIC POLYMERS OR CHEMICALLY MODIFIED NATURAL POLYMERS, DISPERSED OR DISSOLVED IN A NON - AQUEOUS MEDIUM; SOLUTIONS AS DEFINED IN NOTE 4 TO THIS CHAPTER - BASED ON ACRYLIC OR VINYL POLYMERS : ENAMELS',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BASED ON ACRYLIC OR VINYL POLYMERS : ENAMELS'}]</t>
  </si>
  <si>
    <t>Recipient of Goods or Services|Factory / Manufacturing|Service Provision</t>
  </si>
  <si>
    <t>Recipient of Goods or Services, Factory / Manufacturing, Service Provision</t>
  </si>
  <si>
    <t>[{'sacCode': '00440125', 'sac1': 'SCIENTIFIC AND TECHNICAL CONSULTANCY', 'sac2': None}, {'sacCode': '00440334', 'sac1': 'CONSTRUCTION OF RES. COMPLEX', 'sac2': None}, {'sacCode': '00440262', 'sac1': 'TRANSPORT OF GOODS BY ROAD', 'sac2': None}, {'sacCode': '00440060', 'sac1': 'MANPOWER RECRUITMENT AGENCY', 'sac2': None}, {'sacCode': '00440108', 'sac1': 'SECURITY / DETECTIVE AGENCIES', 'sac2': None}]</t>
  </si>
  <si>
    <t>DIPESH JAYANTIBHAI PATEL|KETANKUMAR JAYANTIBHAI PATEL</t>
  </si>
  <si>
    <t>[{'name': 'DIPESH JAYANTIBHAI PATEL', 'email': 'accounts@dipeshengg.net', 'emailDomain': 'dipeshengg.net', 'contact': '9730542464'}]</t>
  </si>
  <si>
    <t>TPE000119749254U</t>
  </si>
  <si>
    <t>30AGVPS5043G1Z8</t>
  </si>
  <si>
    <t>[{'hsnCode': '8445', 'hsn1': 'MACHINES FOR PREPARING TEXTILE FIBRES; SPINNING, DOUBLING OR TWISTING MACHINES AND OTHER MACHINERY FOR PRODUCING TEXTILE YARNS; TEXTILE REELING OR WINDING (INCLUDING WEFTWINDING) MACHINES AND MACHINES FOR PREPARING TEXTILE YARNS FOR USE ON THE MACHINES OF HEADING 8446 OR 8447 - Machines for preparing textile fibres',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</si>
  <si>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[{'name': 'SNEHA SANJIV SHET', 'email': 'caspbhat@yahoo.com', 'emailDomain': 'yahoo.com', 'contact': '9765941064'}]</t>
  </si>
  <si>
    <t>27AAQCA3172J1ZC</t>
  </si>
  <si>
    <t>H.NO.695, DODI BK, TAL SINNAR, DIST NASIK, SINNAR, Nashik, Maharashtra, 422103</t>
  </si>
  <si>
    <t>[{'hsnCode': '7301', 'hsn1': 'SHEET PILING OF IRON OR STEEL, WHETHER OR NOT DRILLED, PUNCHED OR MADE FROM ASSEMBLED ELEMENTS; WELDED ANGLES, SHAPES AND SECTIONS, OF IRON OR STEEL', 'chapterCode': '73', 'chapter': 'Articles of iron or steel', 'sectionCode': '15', 'section': 'Base Metals and Articles of Base Metal', 'hsn2': 'SHEET PILING OF IRON OR STEEL, WHETHER OR NOT DRILLED, PUNCHED OR MADE FROM ASSEMBLED ELEMENTS; WELDED ANGLES, SHAPES AND SECTIONS, OF IRON OR STEEL'}, {'hsnCode': '7303', 'hsn1': 'TUBES, PIPES AND HOLLOW PROFILES, OF CAST IRON', 'chapterCode': '73', 'chapter': 'Articles of iron or steel', 'sectionCode': '15', 'section': 'Base Metals and Articles of Base Metal', 'hsn2': 'TUBES, PIPES AND HOLLOW PROFILES, OF CAST IRON'}, {'hsnCode': '7305', 'hsn1': 'OTHER TUBES AND PIPES (FOR EXAMPLE, WELDED, RIVETED OR SIMILARLY CLOSED), HAVING CIRCULAR CROSS-SECTIONS, THE EXTERNAL DIAMETER OF WHICH EXCEEDS 406.4 MM, OF IRON OR STEEL - Line pipe of a kind used for oil or gas pipelines', 'chapterCode': '73', 'chapter': 'Articles of iron or steel', 'sectionCode': '15', 'section': 'Base Metals and Articles of Base Metal', 'hsn2': 'OTHER TUBES AND PIPES (FOR EXAMPLE, WELDED, RIVETED OR SIMILARLY CLOSED), HAVING CIRCULAR CROSS-SECTIONS, THE EXTERNAL DIAMETER OF WHICH EXCEEDS 406.4 MM, OF IRON OR STEEL'}, {'hsnCode': '8706', 'hsn1': 'CHASSIS FITTED WITH ENGINES, FOR THE MOTOR VEHICLES OF HEADINGS 8701 TO 8705', 'chapterCode': '87', 'chapter': 'Vehicles other than railway or tramway rolling-stock, and parts and accessories thereof.', 'sectionCode': '17', 'section': 'Vehicles, Aircraft, Vessels and Associated Transport Equipment', 'hsn2': 'CHASSIS FITTED WITH ENGINES, FOR THE MOTOR VEHICLES OF HEADINGS 8701 TO 8705'}, {'hsnCode': '8708', 'hsn1': 'PARTS AND ACCESSORIES OF THE MOTOR VEHICLES OF HEADINGS 8701 TO 8705', 'chapterCode': '87', 'chapter': 'Vehicles other than railway or tramway rolling-stock, and parts and accessories thereof.', 'sectionCode': '17', 'section': 'Vehicles, Aircraft, Vessels and Associated Transport Equipment', 'hsn2': 'PARTS AND ACCESSORIES OF THE MOTOR VEHICLES OF HEADINGS 8701 TO 8705'}]</t>
  </si>
  <si>
    <t>SAGAR MHALU BURKUL|RAMKRUSHNA DADA SHELKE</t>
  </si>
  <si>
    <t>[{'name': 'RAMKRUSHNA DADA SHELKE', 'email': 'adamantengineers@gmail.com', 'emailDomain': 'gmail.com', 'contact': '9970967011'}]</t>
  </si>
  <si>
    <t>27AAECS9606B1ZG</t>
  </si>
  <si>
    <t>SKYTECH SYSTEMS INDIA PRIVATE LIMITED</t>
  </si>
  <si>
    <t>27770332671V</t>
  </si>
  <si>
    <t>404, SIDDESHWAR ARCADE, GHODBUNDER ROAD,OPP. SURAJ WATER PARK, THANE, Thane, Maharashtra, 400607</t>
  </si>
  <si>
    <t>[{'hsnCode': '90273010', 'hsn1':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 SPECTROMETERS, SPECTROPHOTOMETERS AND SPECTROGRAPHS USING OPTICAL RADIATIONS (UV, VISIBLE, IR): SPECTROMETERS',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 SPECTROMETERS, SPECTROPHOTOMETERS AND SPECTROGRAPHS USING OPTICAL RADIATIONS (UV, VISIBLE, IR): SPECTROMETERS'}]</t>
  </si>
  <si>
    <t>[{'sacCode': '00440406', 'sac1': 'RENTING OF IMMOVABLE PROPERTY SERVICES', 'sac2': None}, {'sacCode': '00440480', 'sac1': 'LEGAL CONSULTANCY SERVICES', 'sac2': None}, {'sacCode': '00440249', 'sac1': 'TECHNICAL TESTING,INSPECTION, CERTIFICATION', 'sac2': None}, {'sacCode': '00440048', 'sac1': 'RENT A CAB OPERATORS', 'sac2': None}, {'sacCode': '00440060', 'sac1': 'MANPOWER RECRUITMENT AGENCY', 'sac2': None}]</t>
  </si>
  <si>
    <t>CHANDRAHAS SHIVANNA SHETTY|BHARTI CHANDRAHAS SHETTY</t>
  </si>
  <si>
    <t>[{'name': 'CHANDRAHAS SHIVANNA SHETTY', 'email': 'accounts@skytechindia.com', 'emailDomain': 'skytechindia.com', 'contact': '9833919434'}]</t>
  </si>
  <si>
    <t>TPE000117663995Y</t>
  </si>
  <si>
    <t>02FYHPD2351D1Z3</t>
  </si>
  <si>
    <t>Retail Business|Works Contract|Others</t>
  </si>
  <si>
    <t>Retail Business, Works Contract, Others</t>
  </si>
  <si>
    <t>[{'sacCode': '996719', 'sac1': 'Other cargo and baggage handling services', 'sac2': None}, {'sacCode': '996791', 'sac1': 'Goods transport agency services for road transport', 'sac2': None}, {'sacCode': '996799', 'sac1': 'Other supporting transport services n.e.c', 'sac2': None}, {'sacCode': '996793', 'sac1': 'Other goods transport services', 'sac2': None}]</t>
  </si>
  <si>
    <t>[{'name': 'MAKHAN DEEN', 'email': 'rajinderpalp@gmail.com', 'emailDomain': 'gmail.com', 'contact': '9816408814'}]</t>
  </si>
  <si>
    <t>KLI000020592772K</t>
  </si>
  <si>
    <t>19ADMPG4445N1Z0</t>
  </si>
  <si>
    <t>Office / Sale Office|Service Provision|Works Contract</t>
  </si>
  <si>
    <t>Office / Sale Office, Service Provision, Works Contract</t>
  </si>
  <si>
    <t>[{'name': 'ANATH BANDHU GANGULI', 'email': 'linkservice@live.com', 'emailDomain': 'live.com', 'contact': '9830052624'}]</t>
  </si>
  <si>
    <t>TPE000124873317G</t>
  </si>
  <si>
    <t>36BHGPD8411A1ZX</t>
  </si>
  <si>
    <t>[{'sacCode': '00440014', 'sac1': 'COURIER AGENCY', 'sac2': None}]</t>
  </si>
  <si>
    <t>TPE000119765747X</t>
  </si>
  <si>
    <t>36BHGPD8411A2ZW</t>
  </si>
  <si>
    <t>7013258182</t>
  </si>
  <si>
    <t>sritravels46@gmail.com</t>
  </si>
  <si>
    <t>3-9-176/1, SARASWATHI NAGAR, CHINTAL KUNTA, L.B.NAGAR, L.B.NAGAR, Ranga Reddy, Telangana, 500074</t>
  </si>
  <si>
    <t>[{'name': 'RAJALAXMI DASARI', 'email': 'sritravels46@gmail.com', 'emailDomain': 'gmail.com', 'contact': '7013258182'}]</t>
  </si>
  <si>
    <t>SRI TRAVELS</t>
  </si>
  <si>
    <t>500074</t>
  </si>
  <si>
    <t>TFI000011750355A</t>
  </si>
  <si>
    <t>36AABFZ6360K1ZR</t>
  </si>
  <si>
    <t>[{'name': 'PRAVEEN KUMAR CHITTANOORI', 'email': '247wheellogistics@gmail.com', 'emailDomain': 'gmail.com', 'contact': '8686652278'}]</t>
  </si>
  <si>
    <t>KFI000015181764M</t>
  </si>
  <si>
    <t>33AAJFH3487R1ZN</t>
  </si>
  <si>
    <t>33266384709</t>
  </si>
  <si>
    <t>[{'hsnCode': '84811000', 'hsn1': 'TAPS, COCKS, VALVES AND SIMILAR APPLIANCES FOR PIPES, BOILER SHELLS, TANKS, VATS OR THE LIKE, INCLUDING PRESSURE-REDUCING VALVES AND THERMOSTATICALLY CONTROLLED VALVES PRESSURE-REDUCING VALVES',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PRESSURE-REDUCING VALVES'}]</t>
  </si>
  <si>
    <t>Office / Sale Office|Factory / Manufacturing</t>
  </si>
  <si>
    <t>Office / Sale Office, Factory / Manufacturing</t>
  </si>
  <si>
    <t>MURALI DHARAN BHASKARAN|BASKARAN DHANALAKSHMI</t>
  </si>
  <si>
    <t>[{'name': 'JESURAJ', 'email': 'himechacousticsengg@gmail.com', 'emailDomain': 'gmail.com', 'contact': '9003344932'}]</t>
  </si>
  <si>
    <t>KPE000011413658D</t>
  </si>
  <si>
    <t>27AQRPK5730G1ZK</t>
  </si>
  <si>
    <t>[{'hsnCode': '8310', 'hsn1': 'SIGN-PLATES, NAME-PLATES, ADDRESS-PLATES AND SIMILAR PLATES, NUMBERS, LETTERS AND OTHER SYMBOLS, OF BASE METAL, EXCLUDING THOSE OF HEADING 9405', 'chapterCode': '83', 'chapter': 'Miscellaneous articles of base metal', 'sectionCode': '15', 'section': 'Base Metals and Articles of Base Metal', 'hsn2': 'SIGN-PLATES, NAME-PLATES, ADDRESS-PLATES AND SIMILAR PLATES, NUMBERS, LETTERS AND OTHER SYMBOLS, OF BASE METAL, EXCLUDING THOSE OF HEADING 9405'}, {'hsnCode': '83100010', 'hsn1': 'SIGN - PLATES, NAME - PLATES, ADDRESS - PLATES AND SIMILAR PLATES, NUMBERS, LETTERS AND OTHER SYMBOLS, OF BASE METAL, EXCLUDING THOSE OF HEADING 9405 - SIGN - PLATES, NAME - PLATES, ADDRESS - PLATES AND SIMILAR PLATES, NUMBERS, LETTERS AND OTHER SYMBOLS, OF BASE METAL, EXCLUDING THOSE OF HEADING 9405:ENAMEL IRON SIGNBOARD', 'chapterCode': '83', 'chapter': 'Miscellaneous articles of base metal', 'sectionCode': '15', 'section': 'Base Metals and Articles of Base Metal', 'hsn2': 'SIGN - PLATES, NAME - PLATES, ADDRESS - PLATES AND SIMILAR PLATES, NUMBERS, LETTERS AND OTHER SYMBOLS, OF BASE METAL, EXCLUDING THOSE OF HEADING 9405 - SIGN - PLATES, NAME - PLATES, ADDRESS - PLATES AND SIMILAR PLATES, NUMBERS, LETTERS AND OTHER SYMBOLS, OF BASE METAL, EXCLUDING THOSE OF HEADING 9405:ENAMEL IRON SIGNBOARD'}, {'hsnCode': '83100090', 'hsn1': 'SIGN - PLATES, NAME - PLATES, ADDRESS - PLATES AND SIMILAR PLATES, NUMBERS, LETTERS AND OTHER SYMBOLS, OF BASE METAL, EXCLUDING THOSE OF HEADING 9405 - SIGN - PLATES, NAME - PLATES, ADDRESS - PLATES AND SIMILAR PLATES, NUMBERS, LETTERS AND OTHER SYMBOLS, OF BASE METAL, EXCLUDING THOSE OF HEADING 9405:OTHER', 'chapterCode': '83', 'chapter': 'Miscellaneous articles of base metal', 'sectionCode': '15', 'section': 'Base Metals and Articles of Base Metal', 'hsn2': 'SIGN - PLATES, NAME - PLATES, ADDRESS - PLATES AND SIMILAR PLATES, NUMBERS, LETTERS AND OTHER SYMBOLS, OF BASE METAL, EXCLUDING THOSE OF HEADING 9405 - SIGN - PLATES, NAME - PLATES, ADDRESS - PLATES AND SIMILAR PLATES, NUMBERS, LETTERS AND OTHER SYMBOLS, OF BASE METAL, EXCLUDING THOSE OF HEADING 9405:OTHER'}, {'hsnCode': '32121000', 'hsn1': 'PIGMENTS (INCLUDING METALLIC POWDERS AND FLAKES) DISPERSED IN NON - AQUEOUS MEDIA, IN LIQUID OR PASTE FORM, OF A KIND USED IN THE MANUFACTURE OF PAINTS (INCLUDING ENAMELS); STAMPING FOILS; DYES AND OTHER COLOURING MATTER PUT UP IN FORMS OR PACKINGS FOR RETAIL SALE STAMPING FOILS', 'chapterCode': '32', 'chapter': 'Tanning or dyeing extracts; tannins and their derivatives; dyes, pigments and other colouring matter, paints and varnishes; putty and other mastics; inks.', 'sectionCode': '06', 'section': 'Products of the Chemicals or Allied Industries', 'hsn2': 'PIGMENTS (INCLUDING METALLIC POWDERS AND FLAKES) DISPERSED IN NON - AQUEOUS MEDIA, IN LIQUID OR PASTE FORM, OF A KIND USED IN THE MANUFACTURE OF PAINTS (INCLUDING ENAMELS); STAMPING FOILS; DYES AND OTHER COLOURING MATTER PUT UP IN FORMS OR PACKINGS FOR RETAIL SALE STAMPING FOILS'}]</t>
  </si>
  <si>
    <t>[{'name': 'GANESH PANDURANG KULKARNI', 'email': 'gst.vinodj@gmail.com', 'emailDomain': 'gmail.com', 'contact': '9881727800'}]</t>
  </si>
  <si>
    <t>33AADCR2211E1Z4</t>
  </si>
  <si>
    <t>chennai.cc@rcilogistics.co.in</t>
  </si>
  <si>
    <t>new no 18, IIIRD AVENUE, ANNA NAGAR MAIN ROAD, NSK NAGAR, ARUMBUKKAM, Chennai, Tamil Nadu, 600106</t>
  </si>
  <si>
    <t>[{'sacCode': '00440193', 'sac1': 'STORAGE AND WAREHOUSE SERVICE', 'sac2': None}, {'sacCode': '00440045', 'sac1': 'CLEARING AND FORWARDING AGENCY', 'sac2': None}, {'sacCode': '00440326', 'sac1': 'PACKAGING SERVICES', 'sac2': None}, {'sacCode': '00440262', 'sac1': 'TRANSPORT OF GOODS BY ROAD', 'sac2': None}]</t>
  </si>
  <si>
    <t>PAWAN KUMAR GUPTA|ANIL KUMAR GUPTA|ASHOK KUMAR GUPTA</t>
  </si>
  <si>
    <t>[{'name': 'PAWAN KUMAR GUPTA', 'email': 'gst.tamilnadu@rcilogistics.co.in', 'emailDomain': 'rcilogistics.co.in', 'contact': '9121165743'}]</t>
  </si>
  <si>
    <t>06AADCR2211E1Z1</t>
  </si>
  <si>
    <t>9347456662</t>
  </si>
  <si>
    <t>gst@rcilogistics.co.in</t>
  </si>
  <si>
    <t>RCI LOGISTICS PRIVATE LIMITED, , NEAR HANUMAN MANDIR, BILASPUR CHOWK, BILASPUR, Gurgaon, Haryana, 122413</t>
  </si>
  <si>
    <t>PAWAN KUMAR GUPTA|ASHOK KUMAR GUPTA|ANIL KUMAR GUPTA</t>
  </si>
  <si>
    <t>[{'name': 'PAWAN KUMAR GUPTA', 'email': 'gst.haryana@rcilogistics.co.in', 'emailDomain': 'rcilogistics.co.in', 'contact': '9121165743'}]</t>
  </si>
  <si>
    <t>24AADCR2211E1Z3</t>
  </si>
  <si>
    <t>gst.gujarat@rcilogistics.co.in</t>
  </si>
  <si>
    <t>SHOP NO 19, SWASTIC COMPLEX, NEW GOLKULESH, NAROL, Ahmedabad, Gujarat, 382405</t>
  </si>
  <si>
    <t>[{'name': 'PAWAN KUMAR GUPTA', 'email': 'gst.gujarat@rcilogistics.co.in', 'emailDomain': 'rcilogistics.co.in', 'contact': '9347456662'}]</t>
  </si>
  <si>
    <t>36AADCR2211E1ZY</t>
  </si>
  <si>
    <t>gst.telangana@rcilogistics.co.in</t>
  </si>
  <si>
    <t>RCI HOUSE, 2ND FLOOR SYNO 83, NH 7, NH-7 NEAR KOMPALLY RAILWAY BRIDGE, KOMPALLY, HYDERABAD, Hyderabad, Telangana, 500014</t>
  </si>
  <si>
    <t>[{'name': 'PAWAN KUMAR GUPTA', 'email': 'gst.telangana@rcilogistics.co.in', 'emailDomain': 'rcilogistics.co.in', 'contact': '9121165743'}]</t>
  </si>
  <si>
    <t>07AADCR2211E1ZZ</t>
  </si>
  <si>
    <t>gst.delhi@rcilogistics.co.in</t>
  </si>
  <si>
    <t>23 1ST FLOOR, TRANSPORT CENTRE, PUNJABI BAGH, DELHI, New Delhi, Delhi, 110035</t>
  </si>
  <si>
    <t>[{'name': 'PAWAN KUMAR GUPTA', 'email': 'gst.delhi@rcilogistics.co.in', 'emailDomain': 'rcilogistics.co.in', 'contact': '9121165743'}]</t>
  </si>
  <si>
    <t>RCI LOGISTICS PRICATE LIMITED</t>
  </si>
  <si>
    <t>19AADCR2211E1ZU</t>
  </si>
  <si>
    <t>gst.westbengal@rcilogistics.co.in</t>
  </si>
  <si>
    <t>NO 51, VIVEKANANDA ROAD, KOLKATTA, Kolkata, West Bengal, 700007</t>
  </si>
  <si>
    <t>[{'name': 'PAWAN KUMAR GUPTA', 'email': 'gst.westbengal@rcilogistics.co.in', 'emailDomain': 'rcilogistics.co.in', 'contact': '9121165743'}]</t>
  </si>
  <si>
    <t>23AADCR2211E1Z5</t>
  </si>
  <si>
    <t>gst.madhyapradesh@rcilogistics.co.in</t>
  </si>
  <si>
    <t>SF 02, , NAINAKSH TOWER WARD NO 1, DEEP NAGAR, MANDIDEEP, Bhopal, Madhya Pradesh, 462046</t>
  </si>
  <si>
    <t>[{'name': 'PAWAN KUMAR GUPTA', 'email': 'gst.madhyapradesh@rcilogistics.co.in', 'emailDomain': 'rcilogistics.co.in', 'contact': '9347456662'}]</t>
  </si>
  <si>
    <t>09AADCR2211E1ZV</t>
  </si>
  <si>
    <t>gst.uttarpradesh@rcilogistics.co.in</t>
  </si>
  <si>
    <t>NO 133 / 83, TRANSPORT NAGAR, KANPUR, KANPUR NAGAR, Kanpur Nagar, Uttar Pradesh, 208023</t>
  </si>
  <si>
    <t>[{'sacCode': '00440262', 'sac1': None, 'sac2': None}]</t>
  </si>
  <si>
    <t>[{'name': 'PAWAN KUMAR GUPTA', 'email': 'gst.uttarpradesh@rcilogistics.co.in', 'emailDomain': 'rcilogistics.co.in', 'contact': '9121165743'}]</t>
  </si>
  <si>
    <t>29AADCR2211E1ZT</t>
  </si>
  <si>
    <t>gst.karnataka@rcilogistics.co.in</t>
  </si>
  <si>
    <t>B64, , DEVARAJURS TRUCK TERMINALS, YESHWANTPUR, BANGALORE, Bengaluru (Bangalore) Urban, Karnataka, 560022</t>
  </si>
  <si>
    <t>[{'name': 'PAWAN KUMAR GUPTA', 'email': 'gst.karnataka@rcilogistics.co.in', 'emailDomain': 'rcilogistics.co.in', 'contact': '9121165743'}]</t>
  </si>
  <si>
    <t>30AADCR2211E1ZA</t>
  </si>
  <si>
    <t>gst.goa@rcilogistics.co.in</t>
  </si>
  <si>
    <t>G-1, GROUND FLOOR, ROSSANS APARTMENTS, SANTA-CRUZ, GOA, South Goa, Goa, 403401</t>
  </si>
  <si>
    <t>[{'name': 'PAWAN KUMAR GUPTA', 'email': 'gst.goa@rcilogistics.co.in', 'emailDomain': 'rcilogistics.co.in', 'contact': '9121165743'}]</t>
  </si>
  <si>
    <t>37AADCR2211E1ZW</t>
  </si>
  <si>
    <t>9121165743</t>
  </si>
  <si>
    <t>accounts.agm@rcilogistics.co.in</t>
  </si>
  <si>
    <t>D.NO.8-230, ETUKURU BYPASS, HANUMAN NAGAR, Guntur, Andhra Pradesh, 522034</t>
  </si>
  <si>
    <t>[{'sacCode': '996511', 'sac1': 'Road transport services of Goods including letters, parcels, live animals, household &amp; office furniture, containers etc by refrigerator vehicles, trucks, trailers, man or animal drawn vehicles or any other vehicles.', 'sac2': None}]</t>
  </si>
  <si>
    <t>TPE000116967109M</t>
  </si>
  <si>
    <t>27AEWPB5905P1ZT</t>
  </si>
  <si>
    <t>[{'hsnCode': '39199090', 'hsn1': 'SELF - ADHESIVE PLATES, SHEETS, FILM, FOIL, TAPE, STRIP AND OTHER FLAT SHAPES, OF PLASTICS, WHETHER OR NOT IN ROLLS - OTHER : OTHER', 'chapterCode': '39', 'chapter': 'Plastics and articles thereof', 'sectionCode': '07', 'section': 'Plastics and Articles thereof; Rubber and Articles Thereof', 'hsn2': 'SELF - ADHESIVE PLATES, SHEETS, FILM, FOIL, TAPE, STRIP AND OTHER FLAT SHAPES, OF PLASTICS, WHETHER OR NOT IN ROLLS - OTHER : OTHER'}, {'hsnCode': '39201011', 'hsn1': 'OTHER PLATES, SHEETS, FILM, FOIL AND STRIP, OF PLASTICS, NON - CELLULAR AND NOT REINFORCED, LAMINATED, SUPPORTED OR SIMILARLY COMBINED WITH OTHER MATERIALS - OF POLYMERS OF ETHYLENE: SHEETS OF POLYETHYLENE: RIGID, PLAIN',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ETHYLENE: SHEETS OF POLYETHYLENE: RIGID, PLAIN'}, {'hsnCode': '10091090', 'hsn1': 'other', 'chapterCode': '10', 'chapter': 'Cereals', 'sectionCode': '02', 'section': 'Vegetable Products', 'hsn2': 'OTHER'}]</t>
  </si>
  <si>
    <t>[{'income': 'Rs. 5 lakhs to Rs. 10 lakhs', 'financialYear': '2018-2019'}, {'income': 'Up to Rs. 2.5 lakhs', 'financialYear': '2019-2020'}]</t>
  </si>
  <si>
    <t>[{'name': 'RAHUL RAJKUMAR BORA', 'email': 'ashishamutha@rediffmail.com', 'emailDomain': 'rediffmail.com', 'contact': '8087542425'}]</t>
  </si>
  <si>
    <t>TFI000015581631V</t>
  </si>
  <si>
    <t>18ABHFA2326H1ZN</t>
  </si>
  <si>
    <t>Supplier of Services|Leasing Business</t>
  </si>
  <si>
    <t>Supplier of Services, Leasing Business</t>
  </si>
  <si>
    <t>[{'name': 'GYAN PRAKASH TRIPATHI', 'email': 'ataght33@gmail.com', 'emailDomain': 'gmail.com', 'contact': '9085747563'}]</t>
  </si>
  <si>
    <t>27AABCM2351A1Z3</t>
  </si>
  <si>
    <t>M B SUGARS &amp; PHARMACEUTICALS LTD</t>
  </si>
  <si>
    <t>mbho@mbsugars.com</t>
  </si>
  <si>
    <t>GAT NO 61-5, RAVALGAON ROAD, NILGAVAN MALEGAON, Nashik, Maharashtra, 423203</t>
  </si>
  <si>
    <t>[{'hsnCode': '2905', 'hsn1': 'ACYCLIC ALCOHOLS AND THEIR HALOGENATED, SULPHONATED, NITRATED OR NITROSATED DERIVATIVES - Saturated monohydric alcohols :', 'chapterCode': '29', 'chapter': 'Organic chemicals', 'sectionCode': '06', 'section': 'Products of the Chemicals or Allied Industries', 'hsn2': 'ACYCLIC ALCOHOLS AND THEIR HALOGENATED, SULPHONATED, NITRATED OR NITROSATED DERIVATIVES'}, {'hsnCode': '10091090', 'hsn1': 'other', 'chapterCode': '10', 'chapter': 'Cereals', 'sectionCode': '02', 'section': 'Vegetable Products', 'hsn2': 'OTHER'}]</t>
  </si>
  <si>
    <t>Retail Business|Factory / Manufacturing</t>
  </si>
  <si>
    <t>Retail Business, Factory / Manufacturing</t>
  </si>
  <si>
    <t>VIJAYKUMAR BHAGCHAND LODHA|DINESHKUMAR BHAGCHAND LODHA|ANILKUMAR BHAGCHAND LODHA|SAMYAK VIJAYKUMAR LODHA|RUSHABH ANILKUMAR LODHA</t>
  </si>
  <si>
    <t>[{'name': 'DINESHKUMAR BHAGCHAND LODHA', 'email': 'ssmcogst@gmail.com', 'emailDomain': 'gmail.com', 'contact': '9225114831'}]</t>
  </si>
  <si>
    <t>TCO000010381735S</t>
  </si>
  <si>
    <t>27AABCA9239P1Z3</t>
  </si>
  <si>
    <t>27080048986V</t>
  </si>
  <si>
    <t>[{'hsnCode': '84181090', 'hsn1': 'REFRIGERATORS, FREEZERS AND OTHER REFRIGERATING OR FREEZING EQUIPMENT, ELECTRIC OR OTHER; HEAT PUMPS OTHER THAN AIR CONDITIONING MACHINES OF HEADING 8415 8418 10 - COMBINED REFRIGERATOR-FREEZERS, FITTED WITH SEPARATE EXTERNAL DOORS: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'REFRIGERATORS, FREEZERS AND OTHER REFRIGERATING OR FREEZING EQUIPMENT, ELECTRIC OR OTHER; HEAT PUMPS OTHER THAN AIR CONDITIONING MACHINES OF HEADING 8415 8418 10 - COMBINED REFRIGERATOR-FREEZERS, FITTED WITH SEPARATE EXTERNAL DOORS: OTHER'}, {'hsnCode': '85030010', 'hsn1': 'PARTS SUITABLE FOR USE SOLELY OR PRINCIPALLY WITH THE MACHINES OF HEADING 8501 OR 8502 - PARTS SUITABLE FOR USE SOLELY OR PRINCIPALLY WITH THE MACHINES OF HEADING 8501 OR 8502:PARTS OF GENERATOR (AC OR DC)',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8502:PARTS OF GENERATOR (AC OR DC)'}, {'hsnCode': '72045000', 'hsn1': 'FERROUS WASTE AND SCRAP; REMELTING SCRAP INGOTS OF IRON OR STEEL - REMELTING SCRAP INGOTS', 'chapterCode': '72', 'chapter': 'Iron and steel', 'sectionCode': '15', 'section': 'Base Metals and Articles of Base Metal', 'hsn2': 'FERROUS WASTE AND SCRAP; REMELTING SCRAP INGOTS OF IRON OR STEEL - REMELTING SCRAP INGOTS'}, {'hsnCode': '84149030', 'hsn1': 'AIR OR VACUUM PUMPS, AIR OR OTHER GAS COMPRESSORS AND FANS; VENTILATING OR RECYCLING HOODS INCORPORATING A FAN, WHETHER OR NOT FITTED WITH FILTERS - PARTS : OF ELECTRIC FANS',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OR VACUUM PUMPS, AIR OR OTHER GAS COMPRESSORS AND FANS; VENTILATING OR RECYCLING HOODS INCORPORATING A FAN, WHETHER OR NOT FITTED WITH FILTERS - PARTS : OF ELECTRIC FANS'}, {'hsnCode': '84314990', 'hsn1': 'PARTS SUITABLE FOR USE SOLELY OR PRINCIPALLY WITH THE MACHINERY OF HEADINGS 8425 TO 8430 - OF MACHINERY OF HEADING 8426, 8429 OR 8430- OTHER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MACHINERY OF HEADINGS 8425 TO 8430 - OF MACHINERY OF HEADING 8426, 8429 OR 8430- OTHER : OTHER'}]</t>
  </si>
  <si>
    <t>AJAY TILAKRAJ ALAGH|RITU AJAY ALAGH</t>
  </si>
  <si>
    <t>[{'name': 'AJAY TILAKRAJ ALAGH', 'email': 'sunilsarode99@gmail.com', 'emailDomain': 'gmail.com', 'contact': '9422220199'}]</t>
  </si>
  <si>
    <t>24AACCS6646K1Z3</t>
  </si>
  <si>
    <t>SAMARTH LIFTERS PRIVATE LTD</t>
  </si>
  <si>
    <t>slplbhupesh@gmail.com</t>
  </si>
  <si>
    <t>PLOT NO 82, SECTOR 11, NR CARGO MOTORS, GANDHIDHAM, GANDHIDHAM, Kachchh, Gujarat, 370201</t>
  </si>
  <si>
    <t>Service Provision|Office / Sale Office</t>
  </si>
  <si>
    <t>[{'sacCode': '00440048', 'sac1': 'RENT A CAB OPERATORS', 'sac2': None}, {'sacCode': '00440060', 'sac1': 'MANPOWER RECRUITMENT AGENCY', 'sac2': None}, {'sacCode': '00440177', 'sac1': 'PORT SERVICES', 'sac2': None}, {'sacCode': '00440189', 'sac1': 'CARGO HANDLING SERVICES', 'sac2': None}, {'sacCode': '00440262', 'sac1': 'TRANSPORT OF GOODS BY ROAD', 'sac2': None}]</t>
  </si>
  <si>
    <t>JAYESH SHIVLAL SHETHIA|PRAKASH VASANJI SHAH</t>
  </si>
  <si>
    <t>[{'name': 'PRAKASH VASANJI SHAH', 'email': 'slplbhupesh@gmail.com', 'emailDomain': 'gmail.com', 'contact': '9374082710'}]</t>
  </si>
  <si>
    <t>27AACCS6646K1ZX</t>
  </si>
  <si>
    <t>9969975533</t>
  </si>
  <si>
    <t>A-WING, GROUND FLOOR, NAYAN BLDG, OPP ANAND NAGAR OCTROI NAKA, NR EASTERN EXPRESS HIGHWAY ROAD, KOPRI, THANE EAST, Thane, Maharashtra, 400603</t>
  </si>
  <si>
    <t>Service Provision|Recipient of Goods or Services</t>
  </si>
  <si>
    <t>Service Provision, Recipient of Goods or Services</t>
  </si>
  <si>
    <t>[{'sacCode': '00440445', 'sac1': 'SUPPLY OF TANGIBLE GOODS FOR USE SERVICE', 'sac2': None}, {'sacCode': '00440262', 'sac1': 'TRANSPORT OF GOODS BY ROAD', 'sac2': None}]</t>
  </si>
  <si>
    <t>PRAKASH VASANJI SHAH|JAYESH SHIVLAL SHETHIA</t>
  </si>
  <si>
    <t>[{'name': 'PRAKASH VASANJI SHAH', 'email': 'samarthliftersho@gmail.com', 'emailDomain': 'gmail.com', 'contact': '9969975533'}]</t>
  </si>
  <si>
    <t>29AABCT5724C1ZH</t>
  </si>
  <si>
    <t>29740018132</t>
  </si>
  <si>
    <t>4, , , PLATFORM ROAD, SESHADRIPURAM, Bengaluru (Bangalore) Urban, Karnataka, 560020</t>
  </si>
  <si>
    <t>[{'hsnCode': '49011010', 'hsn1': 'PRINTED BOOKS, BROCHURES, LEAFLETS AND SIMILAR PRINTED MATTER, WHETHER OR NOT IN SINGLE SHEETS IN SINGLE SHEETS, WHETHER OR NOT FOLDED : PRINTED BOOKS',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 IN SINGLE SHEETS, WHETHER OR NOT FOLDED : PRINTED BOOKS'}, {'hsnCode': '49090010', 'hsn1': 'PRINTED OR ILLUSTRATED POSTCARDS; PRINTED CARDS BEARING PERSONAL GREETINGS, MESSAGES OR ANNOUNCEMENTS, WHETHER OR NOT ILLUSTRATED, WITH OR WITHOUT ENVELOPES OR TRIMMINGS PRINTED OR ILLUSTRATED POSTCARDS; PRINTED CARDS BEARING PERSONAL GREETINGS, MESSAGES OR ANNOUNCEMENTS, WHETHER OR NOT ILLUSTRATED, WITH OR WITHOUT ENVELOPES OR TRIMMINGS : GREETING OR WEDDING CARDS',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OR ILLUSTRATED POSTCARDS; PRINTED CARDS BEARING PERSONAL GREETINGS, MESSAGES OR ANNOUNCEMENTS, WHETHER OR NOT ILLUSTRATED, WITH OR WITHOUT ENVELOPES OR TRIMMINGS PRINTED OR ILLUSTRATED POSTCARDS; PRINTED CARDS BEARING PERSONAL GREETINGS, MESSAGES OR ANNOUNCEMENTS, WHETHER OR NOT ILLUSTRATED, WITH OR WITHOUT ENVELOPES OR TRIMMINGS : GREETING OR WEDDING CARDS'}, {'hsnCode': '49111010', 'hsn1': 'OTHER PRINTED MATTER, INCLUDING PRINTED PICTURES AND PHOTOGRAPHS TRADE ADVERTISING MATERIAL, COMMERCIAL CATALOGUES AND THE LIKE : POSTERS, PRINTED',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'OTHER PRINTED MATTER, INCLUDING PRINTED PICTURES AND PHOTOGRAPHS TRADE ADVERTISING MATERIAL, COMMERCIAL CATALOGUES AND THE LIKE : POSTERS, PRINTED'}, {'hsnCode': '48211010', 'hsn1': 'PAPER OR PAPERBOARD LABELS OF ALL KINDS, WHETHER OR NOT PRINTED - PRINTED : PAPER TAGS',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 - PRINTED : PAPER TAGS'}, {'hsnCode': '49100010', 'hsn1': 'CALENDARS OF ANY KIND, PRINTED, INCLUDING CALENDAR BLOCKS - CALENDARS OF ANY KIND, PRINTED, INCLUDING CALENDAR BLOCKS : ADVERTISING CALENDAR',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'CALENDARS OF ANY KIND, PRINTED, INCLUDING CALENDAR BLOCKS - CALENDARS OF ANY KIND, PRINTED, INCLUDING CALENDAR BLOCKS : ADVERTISING CALENDAR'}]</t>
  </si>
  <si>
    <t>Works Contract|Others|Factory / Manufacturing|Recipient of Goods or Services|Service Provision</t>
  </si>
  <si>
    <t>Works Contract, Others, Factory / Manufacturing, Recipient of Goods or Services, Service Provision</t>
  </si>
  <si>
    <t>[{'sacCode': '00440406', 'sac1': 'RENTING OF IMMOVABLE PROPERTY SERVICES', 'sac2': None}]</t>
  </si>
  <si>
    <t>THOLAS ASWATHA NARAYANA SETTY NATARAJ|THOLASI ASWATHANARAYANA SETTY RAGHAVENDRA|GAUTAM THOLASI Raghavendra|VARUN THOLASI|Vivek Tholasi</t>
  </si>
  <si>
    <t>[{'name': 'GAUTAM THOLASI Raghavendra', 'email': 'gautam@tholasiprints.com', 'emailDomain': 'tholasiprints.com', 'contact': '9880130371'}]</t>
  </si>
  <si>
    <t>03AAJCS8693P1ZF</t>
  </si>
  <si>
    <t>chetan@shankerlogistics.com</t>
  </si>
  <si>
    <t>PLOT NO 40, MAKHAN MAJRA ROAD, NEAR H P GAS AGENCIES, Patiala, Punjab, 160101</t>
  </si>
  <si>
    <t>28-Jul-2018</t>
  </si>
  <si>
    <t>[{'sacCode': '00440480', 'sac1': 'LEGAL CONSULTANCY SERVICES', 'sac2': None}, {'sacCode': '00440026', 'sac1': 'CUSTOM HOUSE AGENT', 'sac2': None}, {'sacCode': '00440045', 'sac1': 'CLEARING AND FORWARDING AGENCY', 'sac2': None}, {'sacCode': '00440060', 'sac1': 'MANPOWER RECRUITMENT AGENCY', 'sac2': None}, {'sacCode': '00440262', 'sac1': 'TRANSPORT OF GOODS BY ROAD', 'sac2': None}]</t>
  </si>
  <si>
    <t>VIMAL AGARWAL|VISHNU AGARWAL</t>
  </si>
  <si>
    <t>[{'name': 'CHETAN SHARMA', 'email': 'chetan@shankerlogistics.com', 'emailDomain': 'shankerlogistics.com', 'contact': '9836527277'}]</t>
  </si>
  <si>
    <t>05AAJCS8693P1ZB</t>
  </si>
  <si>
    <t>House No-M.I.G.237, Avash Vikas, NA, Opp.Patel Park New Rudarpur, Udham Singh Nagar, Uttarakhand, 263153</t>
  </si>
  <si>
    <t>06AAJCS8693P1Z9</t>
  </si>
  <si>
    <t>plot no 899, Hero Honda Chowk, Roseland Public School, NH 8, BADSHAHPUR, Gurgaon, Haryana, 122002</t>
  </si>
  <si>
    <t>Service Provision|Retail Business|Supplier of Services|Warehouse / Depot</t>
  </si>
  <si>
    <t>Service Provision, Retail Business</t>
  </si>
  <si>
    <t>08AAJCS8693P1Z5</t>
  </si>
  <si>
    <t>PLOT NO A-334 D, SEI GREEN TECHNOLOGY PRIVATE LIMITED, NA, VISHWAKARMA INDUSTRIAL AREA, Jaipur, Rajasthan, 302013</t>
  </si>
  <si>
    <t>18AAJCS8693P1Z4</t>
  </si>
  <si>
    <t>-, , GIMT ENGINEERING COLLEGE, HATHKHOWAPARA, DHARAPUR AZARA, Kamrup, Assam, 781017</t>
  </si>
  <si>
    <t>Service Provision|Warehouse / Depot</t>
  </si>
  <si>
    <t>Service Provision, Warehouse / Depot</t>
  </si>
  <si>
    <t>19AAJCS8693P1Z2</t>
  </si>
  <si>
    <t>207, , , MAHARSHI DEVENDRA ROAD, MAHARSHI DEVENDRA ROAD, Kolkata, West Bengal, 700007</t>
  </si>
  <si>
    <t>Recipient of Goods or Services|Service Provision|Supplier of Services|Warehouse / Depot</t>
  </si>
  <si>
    <t>Recipient of Goods or Services, Service Provision</t>
  </si>
  <si>
    <t>20AAJCS8693P1ZJ</t>
  </si>
  <si>
    <t>NH-33,Kumrum,, , MANGO, NA, Mango,Singhbhum East,, East Singhbhum, Jharkhand, 831018</t>
  </si>
  <si>
    <t>Service Provision|Supplier of Services</t>
  </si>
  <si>
    <t>21AAJCS8693P1ZH</t>
  </si>
  <si>
    <t>Plot no.3265/3266, , , Bhanpur, Cuttak,Sadar, Cuttack, Odisha, 754011</t>
  </si>
  <si>
    <t>Service Provision|Supplier of Services|Warehouse / Depot</t>
  </si>
  <si>
    <t>Service Provision, Supplier of Services</t>
  </si>
  <si>
    <t>[{'sacCode': '00440048', 'sac1': 'RENT A CAB OPERATORS', 'sac2': None}, {'sacCode': '00440480', 'sac1': 'LEGAL CONSULTANCY SERVICES', 'sac2': None}, {'sacCode': '00440026', 'sac1': 'CUSTOM HOUSE AGENT', 'sac2': None}, {'sacCode': '00440262', 'sac1': 'TRANSPORT OF GOODS BY ROAD', 'sac2': None}, {'sacCode': '00440060', 'sac1': 'MANPOWER RECRUITMENT AGENCY', 'sac2': None}]</t>
  </si>
  <si>
    <t>24AAJCS8693P1ZB</t>
  </si>
  <si>
    <t>Plot No 246/1, Near Nathani Paper Mills, 2nd Phase, G I D C, Valsad, Gujarat, 396195</t>
  </si>
  <si>
    <t>27AAJCS8693P1Z5</t>
  </si>
  <si>
    <t>NA, , , HARIHAR COMPLEX NEAR GAJANAN, PETROL PUMP DAPODE BHIWANDI, Thane, Maharashtra, 421302</t>
  </si>
  <si>
    <t>33AAJCS8693P1ZC</t>
  </si>
  <si>
    <t>chetan@shankerlogictics.com</t>
  </si>
  <si>
    <t>shankerlogictics.com</t>
  </si>
  <si>
    <t>NO 334, G N T ROAD, PUZHAL, Chennai, Tamil Nadu, 600066</t>
  </si>
  <si>
    <t>13-Jul-2019</t>
  </si>
  <si>
    <t>37AAJCS8693P1Z4</t>
  </si>
  <si>
    <t>8-2-77/2 Srisai, Opp Ali Complex, NA, Old Bowenpally Secundrabad, Srikakulam, Andhra Pradesh, 500011</t>
  </si>
  <si>
    <t>[{'sacCode': '00440480', 'sac1': 'LEGAL CONSULTANCY SERVICES', 'sac2': None}, {'sacCode': '00440026', 'sac1': 'CUSTOM HOUSE AGENT', 'sac2': None}, {'sacCode': '00440045', 'sac1': 'CLEARING AND FORWARDING AGENCY', 'sac2': None}, {'sacCode': '00440262', 'sac1': 'TRANSPORT OF GOODS BY ROAD', 'sac2': None}]</t>
  </si>
  <si>
    <t>SHANKER LOGISTICS PRIVATE LIMITED`</t>
  </si>
  <si>
    <t>10AAJCS8693P1ZK</t>
  </si>
  <si>
    <t>9331777618</t>
  </si>
  <si>
    <t>PLOT NO B-85, TRANSPORT NAGAR NEAR GATE NO 1, PS. Agamkuan, Patna, Bihar, 800026</t>
  </si>
  <si>
    <t>Warehouse / Depot|Supplier of Services</t>
  </si>
  <si>
    <t>Warehouse / Depot, Supplier of Services</t>
  </si>
  <si>
    <t>[{'name': 'CHETAN SHARMA', 'email': 'info@shankerlogistics.com', 'emailDomain': 'shankerlogistics.com', 'contact': '9331777618'}]</t>
  </si>
  <si>
    <t>07AAJCS8693P1Z7</t>
  </si>
  <si>
    <t>9330093112</t>
  </si>
  <si>
    <t>UNIT NO 3 BLOCK B, AIRPORT CARGO LOGISTICS CENTRE, BEHIND AIRPORTS AUTHORITY OF INDIA RED NR, North Delhi, Delhi, 110037</t>
  </si>
  <si>
    <t>[{'name': 'CHETAN SHARMA', 'email': 'info@shankerlogistics.com', 'emailDomain': 'shankerlogistics.com', 'contact': '9330093112'}]</t>
  </si>
  <si>
    <t>33AAJCS8693P2ZB</t>
  </si>
  <si>
    <t>prakash@shankerlogistics.com</t>
  </si>
  <si>
    <t>15, THIRUNEELAKANDAN NAGAR MAIN ROAD, KAVANGARAI, Chennai, Tamil Nadu, 600066</t>
  </si>
  <si>
    <t>[{'sacCode': '996791', 'sac1': 'Goods transport agency services for road transport', 'sac2': None}, {'sacCode': '996713', 'sac1': 'Clearing and forwarding services', 'sac2': None}]</t>
  </si>
  <si>
    <t>[{'name': 'CHETAN SHARMA', 'email': 'prakash@shankerlogistics.com', 'emailDomain': 'shankerlogistics.com', 'contact': '9836527277'}]</t>
  </si>
  <si>
    <t>24AAJCS8693P2ZA</t>
  </si>
  <si>
    <t>vijaygupta@shankerlogistics.com</t>
  </si>
  <si>
    <t>PLOT NO-223/1,, NEAR MORAJI CIRCLE, 2ND PHASE G.I.D.C., VAPI, Valsad, Gujarat, 396195</t>
  </si>
  <si>
    <t>[{'name': 'CHETAN SHARMA', 'email': 'vijaygupta@shankerlogistics.com', 'emailDomain': 'shankerlogistics.com', 'contact': '9836527277'}]</t>
  </si>
  <si>
    <t>04AAJCS8693P1ZD</t>
  </si>
  <si>
    <t>chandan@shankerlogistics.com</t>
  </si>
  <si>
    <t>PLOT NO.66, MAKHAN MAJRA, CHANDIGARH, Chandigarh, Chandigarh, 160101</t>
  </si>
  <si>
    <t>[{'name': 'CHETAN SHARMA', 'email': 'chandan@shankerlogistics.com', 'emailDomain': 'shankerlogistics.com', 'contact': '9836527277'}]</t>
  </si>
  <si>
    <t>06AADCG4206A1ZD</t>
  </si>
  <si>
    <t>UNIT NO. 524, 5th FLOOR, EMAAR EMERALD PLAZA, GOLF COURSE EXT ROAD, SECTOR-65, GURGAON, Gurgaon, Haryana, 122001</t>
  </si>
  <si>
    <t>[{'sacCode': '00440189', 'sac1': 'CARGO HANDLING SERVICES', 'sac2': None}, {'sacCode': '00440262', 'sac1': 'TRANSPORT OF GOODS BY ROAD', 'sac2': None}]</t>
  </si>
  <si>
    <t>TAMANNA ARORA|MANDEEP SINGH SINDHU</t>
  </si>
  <si>
    <t>[{'name': 'NIKHIL ARORA', 'email': 'officegurgaon24@gmail.com', 'emailDomain': 'gmail.com', 'contact': '9015814571'}]</t>
  </si>
  <si>
    <t>36AADCG4206A1ZA</t>
  </si>
  <si>
    <t>officegurgaon24@gmail.com</t>
  </si>
  <si>
    <t>22/91,PLOT NO-45B,IDA, , JEEDIMETLA, HYDERABAD, Hyderabad, Telangana, 500055</t>
  </si>
  <si>
    <t>[{'sacCode': '996799', 'sac1': 'Other supporting transport services n.e.c', 'sac2': None}, {'sacCode': '996791', 'sac1': 'Goods transport agency services for road transport', 'sac2': None}, {'sacCode': '996749', 'sac1': 'Other supporting services for road transport n.e.c.', 'sac2': None}, {'sacCode': '996793', 'sac1': 'Other goods transport services', 'sac2': None}]</t>
  </si>
  <si>
    <t>MANDEEP SINGH SINDHU|TAMANNA ARORA</t>
  </si>
  <si>
    <t>19AADCG4206A1Z6</t>
  </si>
  <si>
    <t>3rd FLOOR, 449 KALIKAPUR, PURBALOKE L.P-213/3/4/0, KOLKATA, Kolkata, West Bengal, 700099</t>
  </si>
  <si>
    <t>06AADCR6817N1ZY</t>
  </si>
  <si>
    <t>Unit no 204, Second Floor, Vipul Plaza, Suncity, Sector 54, Gurgaon, Haryana, 122002</t>
  </si>
  <si>
    <t>Warehouse / Depot|Supplier of Services|Office / Sale Office</t>
  </si>
  <si>
    <t>Warehouse / Depot, Supplier of Services, Office / Sale Office</t>
  </si>
  <si>
    <t>[{'sacCode': '00440076', 'sac1': 'INTERIOR DECORATORS/ DESIGNERS SERVICE', 'sac2': None}, {'sacCode': '00440072', 'sac1': 'ARCHITECTS SERVICES', 'sac2': None}, {'sacCode': '00440245', 'sac1': 'MAINTENANCE OR REPAIR SERVICE', 'sac2': None}]</t>
  </si>
  <si>
    <t>MONIKA GULATI|SANDEEP GULATI</t>
  </si>
  <si>
    <t>[{'name': 'SANDEEP GULATI', 'email': 'statfilling@gmail.com', 'emailDomain': 'gmail.com', 'contact': '9810259856'}]</t>
  </si>
  <si>
    <t>07AADCR6817N1ZW</t>
  </si>
  <si>
    <t>RENTECH DESIGNS INDIA PVT LTD</t>
  </si>
  <si>
    <t>07AADCR6817N2ZV</t>
  </si>
  <si>
    <t>07047166029</t>
  </si>
  <si>
    <t>9810086643</t>
  </si>
  <si>
    <t>accounts@hillwalkdesigns.com</t>
  </si>
  <si>
    <t>hillwalkdesigns.com</t>
  </si>
  <si>
    <t>4/23-I,, Ground Floor, , West Patel Nagar, West Delhi, West Delhi, Delhi, 110008</t>
  </si>
  <si>
    <t>07-Dec-2016</t>
  </si>
  <si>
    <t>[{'name': 'SANDEEP GULATI', 'email': 'sandeep.gulati@rentechdesigns.com', 'emailDomain': 'rentechdesigns.com', 'contact': '9810058755'}]</t>
  </si>
  <si>
    <t>08AADCR6817N1ZU</t>
  </si>
  <si>
    <t>08224202229</t>
  </si>
  <si>
    <t>27AADCR6817N1ZU</t>
  </si>
  <si>
    <t>8700460329</t>
  </si>
  <si>
    <t>manoj.jakhmola@rentechdesigns.com</t>
  </si>
  <si>
    <t>Unit No. 2 To 4,, 1st Floor, Building No - P -10, C T S Number 01, Prithvi Complex Reti Bunder Road, Kalher, Bhiwandi, Thane, Thane, Maharashtra, 421302</t>
  </si>
  <si>
    <t>[{'sacCode': '00440406', 'sac1': None, 'sac2': None}, {'sacCode': '00440104', 'sac1': None, 'sac2': None}]</t>
  </si>
  <si>
    <t>[{'name': 'SANDEEP GULATI', 'email': 'invoices@rentechdesigns.com', 'emailDomain': 'rentechdesigns.com', 'contact': '9910058233'}]</t>
  </si>
  <si>
    <t>29AADCR6817N1ZQ</t>
  </si>
  <si>
    <t>rentech designs india private limited</t>
  </si>
  <si>
    <t>9811873755</t>
  </si>
  <si>
    <t>invoices@rentechdesigns.com</t>
  </si>
  <si>
    <t>Innov8 Co-working, No 3,, , , 20th Main Raod, 7th Block,, Industrial Estate, Koramangala, Bengaluru (Bangalore) Urban, Karnataka, 560095</t>
  </si>
  <si>
    <t>Leasing Business|Supplier of Services|Recipient of Goods or Services</t>
  </si>
  <si>
    <t>Leasing Business, Supplier of Services, Recipient of Goods or Services</t>
  </si>
  <si>
    <t>[{'sacCode': '997211', 'sac1': 'Rental or leasing services involving own or leased residential property', 'sac2': None}, {'sacCode': '997212', 'sac1': 'Rental or leasing services involving own or leased non-residential property', 'sac2': None}, {'sacCode': '995411', 'sac1': 'Construction services of single dwelling or multi dwelling or multi-storied residential buildings', 'sac2': None}, {'sacCode': '995413', 'sac1': 'Construction services of industrial buildings such as buildings used for production activities (used for assembly line activities), workshops, storage buildings and other similar industrial buildings', 'sac2': None}, {'sacCode': '995412', 'sac1': 'Construction services of other residential buildings such as old age homes, homeless shelters, hostels etc', 'sac2': None}]</t>
  </si>
  <si>
    <t>SANDEEP GULATI|MONIKA GULATI</t>
  </si>
  <si>
    <t>[{'name': 'MONIKA GULATI', 'email': 'invoices@rentechdesigns.com', 'emailDomain': 'rentechdesigns.com', 'contact': '9811873755'}]</t>
  </si>
  <si>
    <t>Rentech Designs India Private Limited</t>
  </si>
  <si>
    <t>09AADCR6817N1ZS</t>
  </si>
  <si>
    <t>7838858940</t>
  </si>
  <si>
    <t>singh.vandana.853@gmail.com</t>
  </si>
  <si>
    <t>FLAT 103, OASIS EMERALD HEIGHTS, SEC 7, VAISHALI EXTENTION ,RAMPRASHTHA GREENS, VAISHALI, Ghaziabad, Uttar Pradesh, 201010</t>
  </si>
  <si>
    <t>[{'sacCode': '997211', 'sac1': 'Rental or leasing services involving own or leased residential property', 'sac2': None}, {'sacCode': '996311', 'sac1': 'Room or unit accommodation services provided by Hotels, INN, Guest House, Club etc', 'sac2': None}, {'sacCode': '997323', 'sac1': 'Leasing or rental services concerning furniture and other household appliances', 'sac2': None}, {'sacCode': '995414', 'sac1': 'Construction services of commercial buildings such as office buildings, exhibition &amp; marriage halls, malls, hotels, restaurants, airports, rail or road terminals, parking garages, petrol and service stations, theatres and other similar buildings.', 'sac2': None}, {'sacCode': '999800', 'sac1': 'Domestic services both part time &amp; full time', 'sac2': None}]</t>
  </si>
  <si>
    <t>[{'name': 'MONIKA GULATI', 'email': 'utilities@rentechdesigns.com', 'emailDomain': 'rentechdesigns.com', 'contact': '9910058233'}]</t>
  </si>
  <si>
    <t>07AABCI8601B1Z2</t>
  </si>
  <si>
    <t>07450347921</t>
  </si>
  <si>
    <t>nagabushana.reddy@ivalue.co.in</t>
  </si>
  <si>
    <t>A-243, Ground Floor, , Defence ColonY, new Delhi, South Delhi, Delhi, 110024</t>
  </si>
  <si>
    <t>Slab: Rs. 500 Cr. and above</t>
  </si>
  <si>
    <t>[{'hsnCode': '85238020', 'hsn1': 'DISCS, TAPES, SOLID-STATE NON-VOLATILE STORAGE DEVICES, SMART CARDS AND OTHER MEDIA FOR THE RECORDING OF SOUND OR OF OTHER PHENOMENA, WHETHER OR NOT RECORDED, INCLUDING MATRICES AND MASTERS PRODUCTION OF DISCS, BUT EXCLUDING PRODUCTS OF CHAPTER 37 - OTHER --- INFORMATION TECHNOLOGY SOFTWARE',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'DISCS, TAPES, SOLID-STATE NON-VOLATILE STORAGE DEVICES, SMART CARDS AND OTHER MEDIA FOR THE RECORDING OF SOUND OR OF OTHER PHENOMENA, WHETHER OR NOT RECORDED, INCLUDING MATRICES AND MASTERS PRODUCTION OF DISCS, BUT EXCLUDING PRODUCTS OF CHAPTER 37 - OTHER --- INFORMATION TECHNOLOGY SOFTWARE'}, {'hsnCode': '84717020', 'hsn1': 'AUTOMATIC DATA PROCESSING MACHINES AND UNITS THEREOF; MAGNETIC OR OPTICAL READERS, MACHINES FOR TRANSCRIBING DATA ON TO DATA MEDIA IN CODED FORM AND MACHINES FOR PROCESSING SUCH DATA, NOT ELSEWHERE SPECIFIED OR INCLUDED - STORAGE UNITS: HARD DISC DRIVES',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STORAGE UNITS: HARD DISC DRIVES'}, {'hsnCode': '85176990',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OTHER'}, {'hsnCode': '84733091', 'hsn1': 'PARTS AND ACCESSORIES (OTHER THAN COVERS, CARRYING CASES AND THE LIKE) SUITABLE FOR USE SOLELY OR PRINCIPALLY WITH MACHINES OF HEADINGS 8469 TO 8472 - PARTS AND ACCESSORIES OF THE MACHINES OF HEADING 8471:- OTHER : NETWORK ACCESS CONTROLLERS',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8472 - PARTS AND ACCESSORIES OF THE MACHINES OF HEADING 8471:- OTHER : NETWORK ACCESS CONTROLLERS'}, {'hsnCode': '84717090', 'hsn1': 'AUTOMATIC DATA PROCESSING MACHINES AND UNITS THEREOF; MAGNETIC OR OPTICAL READERS, MACHINES FOR TRANSCRIBING DATA ON TO DATA MEDIA IN CODED FORM AND MACHINES FOR PROCESSING SUCH DATA, NOT ELSEWHERE SPECIFIED OR INCLUDED - STORAGE UNITS: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STORAGE UNITS: OTHER'}]</t>
  </si>
  <si>
    <t>Service Provision|Input Service Distributor (ISD)|Office / Sale Office|Recipient of Goods or Services|Warehouse / Depot</t>
  </si>
  <si>
    <t>Service Provision, Input Service Distributor (ISD), Office / Sale Office, Recipient of Goods or Services, Warehouse / Depot</t>
  </si>
  <si>
    <t>[{'sacCode': '00440116', 'sac1': 'MANAGEMENT CONSULTANTS', 'sac2': None}, {'sacCode': '00440225', 'sac1': 'BUSINESS AUXILIARY SERVICES', 'sac2': None}, {'sacCode': '00440366', 'sac1': 'BUSINESS SUPPORT SERVICES', 'sac2': None}, {'sacCode': '00440452', 'sac1': 'INFORMATION TECHNOLOGY SOFTWARE SERVICE', 'sac2': None}]</t>
  </si>
  <si>
    <t>SUNILKUMAR PILLAI|SRINIVASAN SRIRAM</t>
  </si>
  <si>
    <t>[{'name': 'NAGA BUSHANA REDDY', 'email': 'senthil.kumar@ivalue.co.in', 'emailDomain': 'ivalue.co.in', 'contact': '9591999426'}]</t>
  </si>
  <si>
    <t>08AABCI8601B1Z0</t>
  </si>
  <si>
    <t>08334165939</t>
  </si>
  <si>
    <t>1B - 18, Khatipura Road, Gordhan Badi, Khatipura Road, Jhotwara, Jaipur, Rajasthan, 302006</t>
  </si>
  <si>
    <t>[{'hsnCode': '38180010', 'hsn1': 'CHEMICAL ELEMENTS DOPED FOR USE IN ELECTRONICS, IN THE FORM OF DISCS, WAFERS OR SIMILAR FORMS; CHEMICAL COMPOUNDS DOPED FOR USE IN ELECTRONICS CHEMICAL ELEMENTS DOPED FOR USE IN ELECTRONICS, IN THE FORM OF DISCS, WAFERS OR SIMILAR FORMS; CHEMICAL COMPOUNDS DOPED FOR USE IN ELECTRONICS: UNDEFUSED SILICON WAFERS', 'chapterCode': '38', 'chapter': 'Miscellaneous chemical products.', 'sectionCode': '06', 'section': 'Products of the Chemicals or Allied Industries', 'hsn2': 'CHEMICAL ELEMENTS DOPED FOR USE IN ELECTRONICS, IN THE FORM OF DISCS, WAFERS OR SIMILAR FORMS; CHEMICAL COMPOUNDS DOPED FOR USE IN ELECTRONICS CHEMICAL ELEMENTS DOPED FOR USE IN ELECTRONICS, IN THE FORM OF DISCS, WAFERS OR SIMILAR FORMS; CHEMICAL COMPOUNDS DOPED FOR USE IN ELECTRONICS: UNDEFUSED SILICON WAFERS'}]</t>
  </si>
  <si>
    <t>Office / Sale Office|Recipient of Goods or Services|Service Provision</t>
  </si>
  <si>
    <t>Office / Sale Office, Recipient of Goods or Services, Service Provision</t>
  </si>
  <si>
    <t>[{'name': 'Nagabushana Reddy', 'email': 'senthil.kumar@ivalue.co.in', 'emailDomain': 'ivalue.co.in', 'contact': '9591999426'}]</t>
  </si>
  <si>
    <t>19AABCI8601B1ZX</t>
  </si>
  <si>
    <t>RGM-16,19/9, , DEY House, Jayangra Bortala, Baguiati, North 24 Parganas, West Bengal, 700059</t>
  </si>
  <si>
    <t>Office / Sale Office|Service Provision|Input Service Distributor (ISD)|Recipient of Goods or Services</t>
  </si>
  <si>
    <t>Office / Sale Office, Service Provision, Input Service Distributor (ISD), Recipient of Goods or Services</t>
  </si>
  <si>
    <t>24AABCI8601B1Z6</t>
  </si>
  <si>
    <t>9902066555</t>
  </si>
  <si>
    <t>sunilp@ivalue.co.in</t>
  </si>
  <si>
    <t>B201/24, 2nd floor, Ashoka Chambers, Near Mitakali Six Road, Navarangapura, Ahmedabad, Gujarat, 380006</t>
  </si>
  <si>
    <t>Office / Sale Office|Input Service Distributor (ISD)|Service Provision|Recipient of Goods or Services</t>
  </si>
  <si>
    <t>Office / Sale Office, Input Service Distributor (ISD), Service Provision, Recipient of Goods or Services</t>
  </si>
  <si>
    <t>IVALUE INFOSOLUTIONS PVT LTD</t>
  </si>
  <si>
    <t>27AABCI8601B1Z0</t>
  </si>
  <si>
    <t>27200663318V</t>
  </si>
  <si>
    <t>904 and 905, 9th Floor, Antariksh Building, Thakoor House, Makwana Road, Marol Andheri East, Mumbai City, Maharashtra, 400059</t>
  </si>
  <si>
    <t>[{'hsnCode': '85238020', 'hsn1': 'DISCS, TAPES, SOLID-STATE NON-VOLATILE STORAGE DEVICES, SMART CARDS AND OTHER MEDIA FOR THE RECORDING OF SOUND OR OF OTHER PHENOMENA, WHETHER OR NOT RECORDED, INCLUDING MATRICES AND MASTERS PRODUCTION OF DISCS, BUT EXCLUDING PRODUCTS OF CHAPTER 37 - OTHER --- INFORMATION TECHNOLOGY SOFTWARE',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'DISCS, TAPES, SOLID-STATE NON-VOLATILE STORAGE DEVICES, SMART CARDS AND OTHER MEDIA FOR THE RECORDING OF SOUND OR OF OTHER PHENOMENA, WHETHER OR NOT RECORDED, INCLUDING MATRICES AND MASTERS PRODUCTION OF DISCS, BUT EXCLUDING PRODUCTS OF CHAPTER 37 - OTHER --- INFORMATION TECHNOLOGY SOFTWARE'}, {'hsnCode': '85176990',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OTHER'}, {'hsnCode': '84717090', 'hsn1': 'AUTOMATIC DATA PROCESSING MACHINES AND UNITS THEREOF; MAGNETIC OR OPTICAL READERS, MACHINES FOR TRANSCRIBING DATA ON TO DATA MEDIA IN CODED FORM AND MACHINES FOR PROCESSING SUCH DATA, NOT ELSEWHERE SPECIFIED OR INCLUDED - STORAGE UNITS: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STORAGE UNITS: OTHER'}, {'hsnCode': '85044090', 'hsn1': 'ELECTRICAL TRANSFORMERS, STATIC CONVERTERS (FOR EXAMPLE, RECTIFIERS) AND INDUCTORS -STATIC CONVERTERS: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-STATIC CONVERTERS: OTHER'}, {'hsnCode': '84733091', 'hsn1': 'PARTS AND ACCESSORIES (OTHER THAN COVERS, CARRYING CASES AND THE LIKE) SUITABLE FOR USE SOLELY OR PRINCIPALLY WITH MACHINES OF HEADINGS 8469 TO 8472 - PARTS AND ACCESSORIES OF THE MACHINES OF HEADING 8471:- OTHER : NETWORK ACCESS CONTROLLERS',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8472 - PARTS AND ACCESSORIES OF THE MACHINES OF HEADING 8471:- OTHER : NETWORK ACCESS CONTROLLERS'}]</t>
  </si>
  <si>
    <t>29AABCI8601B1ZW</t>
  </si>
  <si>
    <t>29040800337</t>
  </si>
  <si>
    <t>1140, 3rd floor, , 6th main, HSR Layout, Bengaluru (Bangalore) Urban, Karnataka, 560102</t>
  </si>
  <si>
    <t>Input Service Distributor (ISD)|Service Provision|Recipient of Goods or Services|Office / Sale Office|Warehouse / Depot</t>
  </si>
  <si>
    <t>Input Service Distributor (ISD), Service Provision, Recipient of Goods or Services, Office / Sale Office, Warehouse / Depot</t>
  </si>
  <si>
    <t>I VALUE INFOSOLUTIONS PRIAVTE LIMITED</t>
  </si>
  <si>
    <t>32AABCI8601B1Z9</t>
  </si>
  <si>
    <t>32071897811</t>
  </si>
  <si>
    <t>Door No.62/6871. A10, 4th Floor, JOS Annexe Building, JOS Junction, M.G Road, Kochi-16,, Ernakulam, Kerala, 682001</t>
  </si>
  <si>
    <t>[{'hsnCode': '85176930',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ROUTERS',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ROUTERS'}, {'hsnCode': '84717090', 'hsn1': 'AUTOMATIC DATA PROCESSING MACHINES AND UNITS THEREOF; MAGNETIC OR OPTICAL READERS, MACHINES FOR TRANSCRIBING DATA ON TO DATA MEDIA IN CODED FORM AND MACHINES FOR PROCESSING SUCH DATA, NOT ELSEWHERE SPECIFIED OR INCLUDED - STORAGE UNITS: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STORAGE UNITS: OTHER'}, {'hsnCode': '84717020', 'hsn1': 'AUTOMATIC DATA PROCESSING MACHINES AND UNITS THEREOF; MAGNETIC OR OPTICAL READERS, MACHINES FOR TRANSCRIBING DATA ON TO DATA MEDIA IN CODED FORM AND MACHINES FOR PROCESSING SUCH DATA, NOT ELSEWHERE SPECIFIED OR INCLUDED - STORAGE UNITS: HARD DISC DRIVES',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STORAGE UNITS: HARD DISC DRIVES'}, {'hsnCode': '85176990',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OTHER'}, {'hsnCode': '84733091', 'hsn1': 'PARTS AND ACCESSORIES (OTHER THAN COVERS, CARRYING CASES AND THE LIKE) SUITABLE FOR USE SOLELY OR PRINCIPALLY WITH MACHINES OF HEADINGS 8469 TO 8472 - PARTS AND ACCESSORIES OF THE MACHINES OF HEADING 8471:- OTHER : NETWORK ACCESS CONTROLLERS',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8472 - PARTS AND ACCESSORIES OF THE MACHINES OF HEADING 8471:- OTHER : NETWORK ACCESS CONTROLLERS'}]</t>
  </si>
  <si>
    <t>Service Provision|Recipient of Goods or Services|Office / Sale Office|Input Service Distributor (ISD)|Warehouse / Depot</t>
  </si>
  <si>
    <t>Service Provision, Recipient of Goods or Services, Office / Sale Office, Input Service Distributor (ISD), Warehouse / Depot</t>
  </si>
  <si>
    <t>[{'sacCode': '00440225', 'sac1': 'BUSINESS AUXILIARY SERVICES', 'sac2': None}, {'sacCode': '00440366', 'sac1': 'BUSINESS SUPPORT SERVICES', 'sac2': None}, {'sacCode': '00440452', 'sac1': 'INFORMATION TECHNOLOGY SOFTWARE SERVICE', 'sac2': None}]</t>
  </si>
  <si>
    <t>IVALUE INFO SOLUTIONS PVT. LTD.(COMPANY)</t>
  </si>
  <si>
    <t>33AABCI8601B1Z7</t>
  </si>
  <si>
    <t>33051424218</t>
  </si>
  <si>
    <t>31, North Usman Road, Vivekananda Street, T Nagar, Chennai, Tamil Nadu, 600017</t>
  </si>
  <si>
    <t>27-May-2008</t>
  </si>
  <si>
    <t>[{'hsnCode': '85238020', 'hsn1': 'DISCS, TAPES, SOLID-STATE NON-VOLATILE STORAGE DEVICES, SMART CARDS AND OTHER MEDIA FOR THE RECORDING OF SOUND OR OF OTHER PHENOMENA, WHETHER OR NOT RECORDED, INCLUDING MATRICES AND MASTERS PRODUCTION OF DISCS, BUT EXCLUDING PRODUCTS OF CHAPTER 37 - OTHER --- INFORMATION TECHNOLOGY SOFTWARE',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'DISCS, TAPES, SOLID-STATE NON-VOLATILE STORAGE DEVICES, SMART CARDS AND OTHER MEDIA FOR THE RECORDING OF SOUND OR OF OTHER PHENOMENA, WHETHER OR NOT RECORDED, INCLUDING MATRICES AND MASTERS PRODUCTION OF DISCS, BUT EXCLUDING PRODUCTS OF CHAPTER 37 - OTHER --- INFORMATION TECHNOLOGY SOFTWARE'}, {'hsnCode': '84717020', 'hsn1': 'AUTOMATIC DATA PROCESSING MACHINES AND UNITS THEREOF; MAGNETIC OR OPTICAL READERS, MACHINES FOR TRANSCRIBING DATA ON TO DATA MEDIA IN CODED FORM AND MACHINES FOR PROCESSING SUCH DATA, NOT ELSEWHERE SPECIFIED OR INCLUDED - STORAGE UNITS: HARD DISC DRIVES',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STORAGE UNITS: HARD DISC DRIVES'}, {'hsnCode': '85176990',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OTHER'}, {'hsnCode': '84717090', 'hsn1': 'AUTOMATIC DATA PROCESSING MACHINES AND UNITS THEREOF; MAGNETIC OR OPTICAL READERS, MACHINES FOR TRANSCRIBING DATA ON TO DATA MEDIA IN CODED FORM AND MACHINES FOR PROCESSING SUCH DATA, NOT ELSEWHERE SPECIFIED OR INCLUDED - STORAGE UNITS: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STORAGE UNITS: OTHER'}, {'hsnCode': '84733091', 'hsn1': 'PARTS AND ACCESSORIES (OTHER THAN COVERS, CARRYING CASES AND THE LIKE) SUITABLE FOR USE SOLELY OR PRINCIPALLY WITH MACHINES OF HEADINGS 8469 TO 8472 - PARTS AND ACCESSORIES OF THE MACHINES OF HEADING 8471:- OTHER : NETWORK ACCESS CONTROLLERS',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8472 - PARTS AND ACCESSORIES OF THE MACHINES OF HEADING 8471:- OTHER : NETWORK ACCESS CONTROLLERS'}]</t>
  </si>
  <si>
    <t>I VALUE INFOSOLUTIONS PVT. LTD.</t>
  </si>
  <si>
    <t>36AABCI8601B1Z1</t>
  </si>
  <si>
    <t>36557329108</t>
  </si>
  <si>
    <t>201, 2nd floor, Abhinandan, Vikrampuri Housing colony, secunderabad, Hyderabad, Telangana, 500009</t>
  </si>
  <si>
    <t>Input Service Distributor (ISD)|Service Provision|Office / Sale Office|Recipient of Goods or Services</t>
  </si>
  <si>
    <t>Input Service Distributor (ISD), Service Provision, Office / Sale Office, Recipient of Goods or Services</t>
  </si>
  <si>
    <t>[{'name': 'Naga Bushana Reddy', 'email': 'senthil.kumar@ivalue.co.in', 'emailDomain': 'ivalue.co.in', 'contact': '9591999426'}]</t>
  </si>
  <si>
    <t>M/S IVALUE INFOSOLUTIONS PRIVATE LIMITED</t>
  </si>
  <si>
    <t>TPE000015256294S</t>
  </si>
  <si>
    <t>33EQLPS2618B1ZY</t>
  </si>
  <si>
    <t>33556269287</t>
  </si>
  <si>
    <t>01-Sep-2018</t>
  </si>
  <si>
    <t>[{'hsnCode': '39191000', 'hsn1': 'SELF - ADHESIVE PLATES, SHEETS, FILM, FOIL, TAPE, STRIP AND OTHER FLAT SHAPES, OF PLASTICS, WHETHER OR NOT IN ROLLS - IN ROLLS OF WIDTH NOT EXCEEDING 20 CM', 'chapterCode': '39', 'chapter': 'Plastics and articles thereof', 'sectionCode': '07', 'section': 'Plastics and Articles thereof; Rubber and Articles Thereof', 'hsn2': 'SELF - ADHESIVE PLATES, SHEETS, FILM, FOIL, TAPE, STRIP AND OTHER FLAT SHAPES, OF PLASTICS, WHETHER OR NOT IN ROLLS - IN ROLLS OF WIDTH NOT EXCEEDING 20 CM'}, {'hsnCode': '49111010', 'hsn1': 'OTHER PRINTED MATTER, INCLUDING PRINTED PICTURES AND PHOTOGRAPHS TRADE ADVERTISING MATERIAL, COMMERCIAL CATALOGUES AND THE LIKE : POSTERS, PRINTED',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'OTHER PRINTED MATTER, INCLUDING PRINTED PICTURES AND PHOTOGRAPHS TRADE ADVERTISING MATERIAL, COMMERCIAL CATALOGUES AND THE LIKE : POSTERS, PRINTED'}]</t>
  </si>
  <si>
    <t>[{'name': 'SANTHOSH RAJ SAMPATHKUMAR', 'email': 'stcholavaram34@gmail.com', 'emailDomain': 'gmail.com', 'contact': '9445746443'}]</t>
  </si>
  <si>
    <t>33EQLPS2618B2ZX</t>
  </si>
  <si>
    <t>Santhosh Raj Sampathkumar</t>
  </si>
  <si>
    <t>ssagency9@gmail.com</t>
  </si>
  <si>
    <t>No.3, Kattabomman 3rd Street, Naravarikuppam, Chennai, Chennai, Tamil Nadu, 600052</t>
  </si>
  <si>
    <t>Supplier of Services|Others</t>
  </si>
  <si>
    <t>Supplier of Services, Others</t>
  </si>
  <si>
    <t>[{'name': 'Santhosh Raj Sampathkumar', 'email': 'ssagency9@gmail.com', 'emailDomain': 'gmail.com', 'contact': '9445746443'}]</t>
  </si>
  <si>
    <t>S S Agency</t>
  </si>
  <si>
    <t>TFI001051676369S</t>
  </si>
  <si>
    <t>33ABPFM9583J1ZH</t>
  </si>
  <si>
    <t>Export|Import|Recipient of Goods or Services|Supplier of Services|Warehouse / Depot|Service Provision|Bonded Warehouse|Leasing Business|Retail Business</t>
  </si>
  <si>
    <t>Export, Import, Recipient of Goods or Services, Supplier of Services, Warehouse / Depot, Service Provision, Bonded Warehouse, Leasing Business, Retail Business</t>
  </si>
  <si>
    <t>[{'sacCode': '996511', 'sac1': 'Road transport services of Goods including letters, parcels, live animals, household &amp; office furniture, containers etc by refrigerator vehicles, trucks, trailers, man or animal drawn vehicles or any other vehicles.', 'sac2': None}, {'sacCode': '996519', 'sac1': 'Other land transport services of goods n.e.c.', 'sac2': None}, {'sacCode': '996793', 'sac1': 'Other goods transport services', 'sac2': None}, {'sacCode': '996799', 'sac1': 'Other supporting transport services n.e.c', 'sac2': None}, {'sacCode': '996729', 'sac1': 'Other storage and warehousing services', 'sac2': None}]</t>
  </si>
  <si>
    <t>SUNDARAM HEMALATHA|PERUMAL ADHAVAN</t>
  </si>
  <si>
    <t>KPE000017747487K</t>
  </si>
  <si>
    <t>29AJUPD9214C1Z3</t>
  </si>
  <si>
    <t>29790810643</t>
  </si>
  <si>
    <t>[{'hsnCode':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{'hsnCode': '48191090',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{'hsnCode': '48081000', 'hsn1': 'PAPER AND PAPERBOARD, CORRUGATED (WITH OR WITHOUT GLUED FLAT SURFACE SHEETS), CREPED, CRINKLED, EMBOSSED OR PERFORATED, IN ROLLS OR SHEETS, OTHER THAN PAPER OF THE KIND DESCRIBED IN HEADING 4803 - CORRUGATED PAPER AND PAPERBOARD, WHETHER OR NOT PERFORATE', 'chapterCode': '48', 'chapter': 'Paper and paperboard; articles of paper pulp, of paper or of paperboard.', 'sectionCode': '10', 'section': 'Pulp of wood or of other Fibrous Cellulosic Material; Recovered (Waste and Scrap) Paper or Paperboard; Paper And Paperboard and articles thereof', 'hsn2': 'PAPER AND PAPERBOARD, CORRUGATED (WITH OR WITHOUT GLUED FLAT SURFACE SHEETS), CREPED, CRINKLED, EMBOSSED OR PERFORATED, IN ROLLS OR SHEETS, OTHER THAN PAPER OF THE KIND DESCRIBED IN HEADING 4803 - CORRUGATED PAPER AND PAPERBOARD, WHETHER OR NOT PERFORATE'}, {'hsnCode': '48042900', 'hsn1': 'UNCOATED KRAFT PAPER AND PAPERBOARD, IN ROLLS OR SHEETS, OTHER THAN THAT OF HEADING 4802 OR 4803 - SACK KRAFT PAPER : OTHER', 'chapterCode': '48', 'chapter': 'Paper and paperboard; articles of paper pulp, of paper or of paperboard.', 'sectionCode': '10', 'section': 'Pulp of wood or of other Fibrous Cellulosic Material; Recovered (Waste and Scrap) Paper or Paperboard; Paper And Paperboard and articles thereof', 'hsn2': 'UNCOATED KRAFT PAPER AND PAPERBOARD, IN ROLLS OR SHEETS, OTHER THAN THAT OF HEADING 4802 OR 4803 - SACK KRAFT PAPER : OTHER'}, {'hsnCode': '47079000', 'hsn1': 'RECOVERED (WASTE AND SCRAP) PAPER OR PAPERBOARD - OTHER, INCLUDING UNSORTED WASTE AND SCRAP', 'chapterCode': '47', 'chapter': 'Pulp of wood or of other fibrous cellulosic material; recovered (waste and scrap) paper or paperboard.', 'sectionCode': '10', 'section': 'Pulp of wood or of other Fibrous Cellulosic Material; Recovered (Waste and Scrap) Paper or Paperboard; Paper And Paperboard and articles thereof', 'hsn2': 'RECOVERED (WASTE AND SCRAP) PAPER OR PAPERBOARD - OTHER, INCLUDING UNSORTED WASTE AND SCRAP'}]</t>
  </si>
  <si>
    <t>[{'name': 'DHEERAJ MANOHARLAL DUSEJA', 'email': 'dheerajm_duseja@yahoo.co.in', 'emailDomain': 'yahoo.co.in', 'contact': '9845555922'}]</t>
  </si>
  <si>
    <t>27AADCT0189P1ZR</t>
  </si>
  <si>
    <t>accounts@trimurticars.com</t>
  </si>
  <si>
    <t>Shop No 10, Sonigira Heights, Talawade Road, Triveninagar, Pune, Maharashtra, 411014</t>
  </si>
  <si>
    <t>Sunil Dattatraya Galgate|Vaishali Sunildatt Galgate</t>
  </si>
  <si>
    <t>[{'name': 'Sunil Dattatraya Galgate', 'email': 'sunilg@trimurticars.com', 'emailDomain': 'trimurticars.com', 'contact': '7350003974'}]</t>
  </si>
  <si>
    <t>27AAICS6957M1ZH</t>
  </si>
  <si>
    <t>SILKON SYNTHETICS &amp; COTTON DYEING PRIVATE LIMITED</t>
  </si>
  <si>
    <t>27480346944V</t>
  </si>
  <si>
    <t>silkongroup.com</t>
  </si>
  <si>
    <t>21, 22, K P COMPOUND, SHELAR KAMBA ROAD, BHIWANDI, Thane, Maharashtra, 421302</t>
  </si>
  <si>
    <t>[{'hsnCode': '55121990', 'hsn1': 'WOVEN FABRICS OF SYNTHETIC STAPLE FIBRES, CONTAINING 85% OR MORE BY WEIGHT OF SYNTHETIC STAPLE FIBRES - CONTAINING 85% OR MORE BY WEIGHT OF POLYESTER STAPLE FIBRES : OTHER : OTHER', 'chapterCode': '55', 'chapter': 'Man-made staple fibres.', 'sectionCode': '11', 'section': 'Textile and Textile Articles', 'hsn2': 'WOVEN FABRICS OF SYNTHETIC STAPLE FIBRES, CONTAINING 85% OR MORE BY WEIGHT OF SYNTHETIC STAPLE FIBRES - CONTAINING 85% OR MORE BY WEIGHT OF POLYESTER STAPLE FIBRES : OTHER : OTHER'}]</t>
  </si>
  <si>
    <t>MITHALAL MOTILAL JAIN|DILIP MITHALAL JAIN|ASHOK MOTILAL JAIN|SUMER MOTILAL JAIN|PRATIK MITHALAL JAIN|KALPESH SUMER JAIN|SIDDHANT SUMER JAIN</t>
  </si>
  <si>
    <t>[{'name': 'MITHALAL MOTILAL JAIN', 'email': 'cplohiaco@gmail.com', 'emailDomain': 'gmail.com', 'contact': '9322219596'}]</t>
  </si>
  <si>
    <t>06AAGCD1172M1ZL</t>
  </si>
  <si>
    <t>bharatdottruckers@gmail.com</t>
  </si>
  <si>
    <t>1 KM., , SIKRI PYALA ROAD, BALLABGARH, BALLABGARH, Faridabad, Haryana, 121004</t>
  </si>
  <si>
    <t>[{'sacCode': '00440262', 'sac1': 'TRANSPORT OF GOODS BY ROAD', 'sac2': None}, {'sacCode': '00440067', 'sac1': 'GOODS TRANSPORT OPERATORS', 'sac2': None}]</t>
  </si>
  <si>
    <t>ANAND SINGH|ABHISHEK RANGI|ANIL KUMAR|NEELAM RATHI|BABITA RANGI|ANUKRITI BANSAL|VIVEK RANGI</t>
  </si>
  <si>
    <t>[{'name': 'ANAND SINGH', 'email': 'dottruckers121@gmail.com', 'emailDomain': 'gmail.com', 'contact': '8744955839'}]</t>
  </si>
  <si>
    <t>27ABEFM5858P1ZF</t>
  </si>
  <si>
    <t>B/47, , Pravasi Industrial Estate, Yashodham, Goregaon East, Mumbai Suburban, Maharashtra, 400063</t>
  </si>
  <si>
    <t>[{'sacCode': '00440116', 'sac1': 'MANAGEMENT CONSULTANTS', 'sac2': None}, {'sacCode': '00440045', 'sac1': 'CLEARING AND FORWARDING AGENCY', 'sac2': None}, {'sacCode': '00440014', 'sac1': 'COURIER AGENCY', 'sac2': None}, {'sacCode': '00440189', 'sac1': 'CARGO HANDLING SERVICES', 'sac2': None}, {'sacCode': '00440193', 'sac1': 'STORAGE AND WAREHOUSE SERVICE', 'sac2': None}]</t>
  </si>
  <si>
    <t>ALEX PARACKAMANNIL MATHEW|RAJESH BHATIA|PRAMOD JAGATNARAYAN TRIPATHI</t>
  </si>
  <si>
    <t>[{'name': 'ALEX PARACKAMANNIL MATHEW', 'email': 'amathew@middlemilepro.com', 'emailDomain': 'middlemilepro.com', 'contact': '9820194322'}]</t>
  </si>
  <si>
    <t>24AAECR4649H1ZA</t>
  </si>
  <si>
    <t>bidyut.dutta@rotostat.in</t>
  </si>
  <si>
    <t>Plot No. 59, , 755P and 756P, Taluka Choryasi, Bhatpore, Surat, Gujarat, 394510</t>
  </si>
  <si>
    <t>Others|Works Contract</t>
  </si>
  <si>
    <t>[{'sacCode': '998717', 'sac1': 'Maintenance and repair services of commercial and industrial machinery.', 'sac2': None}, {'sacCode': '998719', 'sac1': 'Maintenance and repair services of other machinery and equipments', 'sac2': None}, {'sacCode': '995442', 'sac1': 'Installation, assembly and erection services of other prefabricated structures and constructions', 'sac2': None}, {'sacCode': '998519', 'sac1': 'Other employment &amp; labour supply services n.e.c', 'sac2': None}, {'sacCode': '998599', 'sac1': 'Other support services n.e.c.', 'sac2': None}]</t>
  </si>
  <si>
    <t>PROBAL PRABIR MUKHERJEE|HATIM ALIASGAR RAMPURAWALA|Avneesh Makkar|Sanjay Kamalkishore Pandit|Sandeep Gulati</t>
  </si>
  <si>
    <t>[{'name': 'HATIM ALIASGAR RAMPURAWALA', 'email': 'accounts@rotostat.in', 'emailDomain': 'rotostat.in', 'contact': '9820978248'}]</t>
  </si>
  <si>
    <t>27AAECR4649H1Z4</t>
  </si>
  <si>
    <t>rotostat90@gmail.com</t>
  </si>
  <si>
    <t>Unit No. 603, 6th Floor,, Landmark Pllatinum, S. V Road, 34th Road, Bandra, Mumbai City, Maharashtra, 400050</t>
  </si>
  <si>
    <t>[{'hsnCode': '7308', 'hsn1': 'STRUCTURES (EXCLUDING PREFABRICATED BUILDINGS OF HEADING 9406) AND PARTS OF STRUCTURES (FOR EXAMPLE, BRIDGES AND BRIDGE-SECTIONS,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 'chapterCode': '73', 'chapter': 'Articles of iron or steel', 'sectionCode': '15', 'section': 'Base Metals and Articles of Base Metal', 'hsn2':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{'hsnCode': '8204', 'hsn1': 'HAND-OPERATED SPANNERS AND WRENCHES (INCLUDING TORQUE METER WRENCHES BUT NOT INCLUDING TAP WRENCHES); INTERCHANGEABLE SPANNER SOCKETS, WITH OR WITHOUT HANDLES - Hand-operated spanners and wrenches', 'chapterCode': '82', 'chapter': 'Tools, implements, cutlery, spoons and forks, of base metal; parts thereof of base metal', 'sectionCode': '15', 'section': 'Base Metals and Articles of Base Metal', 'hsn2': 'HAND-OPERATED SPANNERS AND WRENCHES (INCLUDING TORQUE METER WRENCHES BUT NOT INCLUDING TAP WRENCHES); INTERCHANGEABLE SPANNER SOCKETS, WITH OR WITHOUT HANDLES'}]</t>
  </si>
  <si>
    <t>Works Contract|Others</t>
  </si>
  <si>
    <t>Works Contract, Others</t>
  </si>
  <si>
    <t>[{'sacCode': '998719', 'sac1': 'Maintenance and repair services of other machinery and equipments', 'sac2': None}, {'sacCode': '998717', 'sac1': 'Maintenance and repair services of commercial and industrial machinery.', 'sac2': None}, {'sacCode': '998599', 'sac1': 'Other support services n.e.c.', 'sac2': None}, {'sacCode': '998519', 'sac1': 'Other employment &amp; labour supply services n.e.c', 'sac2': None}, {'sacCode': '995442', 'sac1': 'Installation, assembly and erection services of other prefabricated structures and constructions', 'sac2': None}]</t>
  </si>
  <si>
    <t>[{'name': 'HATIM ALIASGAR RAMPURAWALA', 'email': 'info@rotostat.in', 'emailDomain': 'rotostat.in', 'contact': '8898467059'}]</t>
  </si>
  <si>
    <t>27AAACO2635C1ZV</t>
  </si>
  <si>
    <t>OKAY TOOLS PRIVATE LIMITE D</t>
  </si>
  <si>
    <t>27110010509V</t>
  </si>
  <si>
    <t>E-16/28, MIDC, AMBAD, Nashik, Maharashtra, 422010</t>
  </si>
  <si>
    <t>[{'hsnCode': '7228', 'hsn1': 'OTHER BARS AND RODS OF OTHER ALLOY STEEL; ANGLES, SHAPES AND SECTIONS, OF OTHER ALLOY STEEL; HOLLOW DRILL BARS AND RODS, OF ALLOY OR NON-ALLOY STEEL', 'chapterCode': '72', 'chapter': 'Iron and steel', 'sectionCode': '15', 'section': 'Base Metals and Articles of Base Metal', 'hsn2': 'OTHER BARS AND RODS OF OTHER ALLOY STEEL; ANGLES, SHAPES AND SECTIONS, OF OTHER ALLOY STEEL; HOLLOW DRILL BARS AND RODS, OF ALLOY OR NON-ALLOY STEEL'}, {'hsnCode': '85381010', 'hsn1': 'PARTS SUITABLE FOR USE SOLELY OR PRINCIPALLY WITH THE APPARATUS OF HEADINGS 8535, 8536 OR 8537 -BOARDS, PANELS, CONSOLES, DESKS, CABINETS AND OTHER BASES FOR THE GOODS OF HEADING 8537, NOT EQUIPPED WITH THEIR APPARATUS: FOR INDUSTRIAL USE',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8537 -BOARDS, PANELS, CONSOLES, DESKS, CABINETS AND OTHER BASES FOR THE GOODS OF HEADING 8537, NOT EQUIPPED WITH THEIR APPARATUS: FOR INDUSTRIAL USE'}]</t>
  </si>
  <si>
    <t>NARENDRAKUMAR JHABARMAL SABOO|KANCHAN NARENDRA SABOO</t>
  </si>
  <si>
    <t>[{'name': 'NARENDRAKUMAR JHABARMAL SABOO', 'email': 'business@okaytool.com', 'emailDomain': 'okaytool.com', 'contact': '9922428965'}]</t>
  </si>
  <si>
    <t>KPE000004368486V</t>
  </si>
  <si>
    <t>27AADPJ1124F1ZA</t>
  </si>
  <si>
    <t>27740006816V</t>
  </si>
  <si>
    <t>[{'hsnCode': '72051011', 'hsn1': 'GRANULES AND POWDERS, OF PIG IRON, SPIEGELEISEN, IRON OR STEEL - GRANULES : OF IRON : SHOT AND ANGULAR GRIT', 'chapterCode': '72', 'chapter': 'Iron and steel', 'sectionCode': '15', 'section': 'Base Metals and Articles of Base Metal', 'hsn2': 'GRANULES AND POWDERS, OF PIG IRON, SPIEGELEISEN, IRON OR STEEL - GRANULES : OF IRON : SHOT AND ANGULAR GRIT'}, {'hsnCode': '72051021', 'hsn1': 'GRANULES AND POWDERS, OF PIG IRON, SPIEGELEISEN, IRON OR STEEL - GRANULES : OF ALLOY STEEL : SHOT AND ANGULAR GRIT', 'chapterCode': '72', 'chapter': 'Iron and steel', 'sectionCode': '15', 'section': 'Base Metals and Articles of Base Metal', 'hsn2': 'GRANULES AND POWDERS, OF PIG IRON, SPIEGELEISEN, IRON OR STEEL - GRANULES : OF ALLOY STEEL : SHOT AND ANGULAR GRIT'}, {'hsnCode': '72051022', 'hsn1': 'GRANULES AND POWDERS, OF PIG IRON, SPIEGELEISEN, IRON OR STEEL - GRANULES : OF ALLOY STEEL : WIRE PELLETS', 'chapterCode': '72', 'chapter': 'Iron and steel', 'sectionCode': '15', 'section': 'Base Metals and Articles of Base Metal', 'hsn2': 'GRANULES AND POWDERS, OF PIG IRON, SPIEGELEISEN, IRON OR STEEL - GRANULES : OF ALLOY STEEL : WIRE PELLETS'}, {'hsnCode': '72051029', 'hsn1': 'GRANULES AND POWDERS, OF PIG IRON, SPIEGELEISEN, IRON OR STEEL - GRANULES : OF ALLOY STEEL : OTHER', 'chapterCode': '72', 'chapter': 'Iron and steel', 'sectionCode': '15', 'section': 'Base Metals and Articles of Base Metal', 'hsn2': 'GRANULES AND POWDERS, OF PIG IRON, SPIEGELEISEN, IRON OR STEEL - GRANULES : OF ALLOY STEEL : OTHER'}]</t>
  </si>
  <si>
    <t>Office / Sale Office|Recipient of Goods or Services|Wholesale Business|Warehouse / Depot</t>
  </si>
  <si>
    <t>Office / Sale Office, Recipient of Goods or Services, Wholesale Business</t>
  </si>
  <si>
    <t>[{'name': 'RAMESH CHAND RAMSWARUP DAS JINDAL', 'email': 'ramesh.asiansteel@gmail.com', 'emailDomain': 'gmail.com', 'contact': '9820493690'}]</t>
  </si>
  <si>
    <t>33AADPJ1124F1ZH</t>
  </si>
  <si>
    <t>33606371386</t>
  </si>
  <si>
    <t>9987567912</t>
  </si>
  <si>
    <t>4/177, , , PUZHAL AMBATTUR ROAD, SOORAPATTU, Chennai, Tamil Nadu, 600066</t>
  </si>
  <si>
    <t>[{'hsnCode': '83111000',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ELECTRODES OF BASE METAL, FOR ELECTRIC ARC - WELDING',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ELECTRODES OF BASE METAL, FOR ELECTRIC ARC - WELDING'}, {'hsnCode': '83113010',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RODS AND CORED WIRE, OF BASE METAL, FOR SOLDERING, BRAZING OR WELDING BY FLAME:WIRE AND RODS OF AGGLOMERATED BASE METAL',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RODS AND CORED WIRE, OF BASE METAL, FOR SOLDERING, BRAZING OR WELDING BY FLAME:WIRE AND RODS OF AGGLOMERATED BASE METAL'}]</t>
  </si>
  <si>
    <t>Retail Business|Wholesale Business</t>
  </si>
  <si>
    <t>Retail Business, Wholesale Business</t>
  </si>
  <si>
    <t>[{'name': 'RAMESH CHAND RAMSWARUP DAS JINDAL', 'email': 'varunjindal29@gmail.com', 'emailDomain': 'gmail.com', 'contact': '9820493690'}]</t>
  </si>
  <si>
    <t>600066</t>
  </si>
  <si>
    <t>KFI000014609467H</t>
  </si>
  <si>
    <t>08AAEFA5098C1ZK</t>
  </si>
  <si>
    <t>ANGEL S ALUMININUM CORPORATION</t>
  </si>
  <si>
    <t>27AAEFA5098C1ZK</t>
  </si>
  <si>
    <t>[{'hsnCode': '76061110', 'hsn1': 'ALUMINIUM PLATES, SHEETS AND STRIP, OF A THICKNESS EXCEEDING 0.2 MM - RECTANGULAR (INCLUDING SQUARE) : OF ALUMINIUM, NOT ALLOYED : ELECTROLYTIC PLATES OR SHEETS', 'chapterCode': '76', 'chapter': 'Aluminium and articles thereof', 'sectionCode': '15', 'section': 'Base Metals and Articles of Base Metal', 'hsn2': 'ALUMINIUM PLATES, SHEETS AND STRIP, OF A THICKNESS EXCEEDING 0.2 MM - RECTANGULAR (INCLUDING SQUARE) : OF ALUMINIUM, NOT ALLOYED : ELECTROLYTIC PLATES OR SHEETS'}, {'hsnCode': '76061190', 'hsn1': 'ALUMINIUM PLATES, SHEETS AND STRIP, OF A THICKNESS EXCEEDING 0.2 MM - RECTANGULAR (INCLUDING SQUARE) : OF ALUMINIUM, NOT ALLOYED : OTHER', 'chapterCode': '76', 'chapter': 'Aluminium and articles thereof', 'sectionCode': '15', 'section': 'Base Metals and Articles of Base Metal', 'hsn2': 'ALUMINIUM PLATES, SHEETS AND STRIP, OF A THICKNESS EXCEEDING 0.2 MM - RECTANGULAR (INCLUDING SQUARE) : OF ALUMINIUM, NOT ALLOYED : OTHER'}, {'hsnCode': '76061200', 'hsn1': 'ALUMINIUM PLATES, SHEETS AND STRIP, OF A THICKNESS EXCEEDING 0.2 MM - RECTANGULAR (INCLUDING SQUARE) : OF ALUMINIUM ALLOYS', 'chapterCode': '76', 'chapter': 'Aluminium and articles thereof', 'sectionCode': '15', 'section': 'Base Metals and Articles of Base Metal', 'hsn2': 'ALUMINIUM PLATES, SHEETS AND STRIP, OF A THICKNESS EXCEEDING 0.2 MM - RECTANGULAR (INCLUDING SQUARE) : OF ALUMINIUM ALLOYS'}, {'hsnCode': '76069120', 'hsn1': 'ALUMINIUM PLATES, SHEETS AND STRIP, OF A THICKNESS EXCEEDING 0.2 MM - OTHER : OF ALUMINIUM, NOT ALLOYED : ELECTROLYTIC PLATES OR SHEETS', 'chapterCode': '76', 'chapter': 'Aluminium and articles thereof', 'sectionCode': '15', 'section': 'Base Metals and Articles of Base Metal', 'hsn2': 'ALUMINIUM PLATES, SHEETS AND STRIP, OF A THICKNESS EXCEEDING 0.2 MM - OTHER : OF ALUMINIUM, NOT ALLOYED : ELECTROLYTIC PLATES OR SHEETS'}, {'hsnCode': '76069210', 'hsn1': 'ALUMINIUM PLATES, SHEETS AND STRIP, OF A THICKNESS EXCEEDING 0.2 MM - OTHER : OF ALUMINIUM ALLOYS : CIRCLES', 'chapterCode': '76', 'chapter': 'Aluminium and articles thereof', 'sectionCode': '15', 'section': 'Base Metals and Articles of Base Metal', 'hsn2': 'ALUMINIUM PLATES, SHEETS AND STRIP, OF A THICKNESS EXCEEDING 0.2 MM - OTHER : OF ALUMINIUM ALLOYS : CIRCLES'}]</t>
  </si>
  <si>
    <t>VIJAY SINGH LODHA|VINITA LODHA</t>
  </si>
  <si>
    <t>[{'name': 'VIJAY SINGH LODHA', 'email': 'accounts@angelsaluminium.com', 'emailDomain': 'angelsaluminium.com', 'contact': '9821011904'}]</t>
  </si>
  <si>
    <t>06AABCU3587E1ZB</t>
  </si>
  <si>
    <t>Shop No 2, , Ajit Singh Patwari Market, NH-8, Dharuhera, Rewari, Haryana, 123106</t>
  </si>
  <si>
    <t>SAMTA YADAV|DEVENDER SINGH</t>
  </si>
  <si>
    <t>[{'name': 'SAMTA YADAV', 'email': 'caeshantyadav@gmail.com', 'emailDomain': 'gmail.com', 'contact': '9812155005'}]</t>
  </si>
  <si>
    <t>03AADCN2228H1ZW</t>
  </si>
  <si>
    <t>27-A, , , ATWAL HOUSE, CANTT ROAD, Jalandhar, Punjab, 144401</t>
  </si>
  <si>
    <t>[{'sacCode': '00440302', 'sac1': 'TRANSPORT OF GOODS BY PIPELINE OR OTHER CONDUIT', 'sac2': None}]</t>
  </si>
  <si>
    <t>JATINDER SINGH|AMRIT KAUR|AADIL SIKANDER SINGH BASSI</t>
  </si>
  <si>
    <t>[{'name': 'JATINDER SINGH', 'email': 'goldentemplelogistic@gmail.com', 'emailDomain': 'gmail.com', 'contact': '9417700011'}]</t>
  </si>
  <si>
    <t>07AAJCS7151G1Z7</t>
  </si>
  <si>
    <t>07530349720</t>
  </si>
  <si>
    <t>tax@shemaroo.com</t>
  </si>
  <si>
    <t>Plot No. 274, 2nd FLOOR, Shaheed Capt. Gaur Marg, Sriniwaspuri,, NEW DELHI, New Delhi, Delhi, 110065</t>
  </si>
  <si>
    <t>[{'hsnCode': '37012000', 'hsn1': 'PHOTOGRAPHIC PLATES AND FILM IN THE FLAT, SENSITISED, UNEXPOSED, OF ANY MATERIAL OTHER THAN PAPER, PAPERBOARD OR TEXTILES; INSTANT PRINT-FILM IN THE FLAT, SENSITISED, UNEXPOSED, WHETHER OR NOT IN PACKS INSTANT PRINT FILM', 'chapterCode': '37', 'chapter': 'Photographic or cinematographic goods.', 'sectionCode': '06', 'section': 'Products of the Chemicals or Allied Industries', 'hsn2': 'PHOTOGRAPHIC PLATES AND FILM IN THE FLAT, SENSITISED, UNEXPOSED, OF ANY MATERIAL OTHER THAN PAPER, PAPERBOARD OR TEXTILES; INSTANT PRINT-FILM IN THE FLAT, SENSITISED, UNEXPOSED, WHETHER OR NOT IN PACKS INSTANT PRINT FILM'}, {'hsnCode': '37019110', 'hsn1': 'PHOTOGRAPHIC PLATES AND FILM IN THE FLAT, SENSITISED, UNEXPOSED, OF ANY MATERIAL OTHER THAN PAPER, PAPERBOARD OR TEXTILES; INSTANT PRINT-FILM IN THE FLAT, SENSITISED, UNEXPOSED, WHETHER OR NOT IN PACKS OTHER: FOR COLOUR PHOTOGRAPHY (POLYCHROME): CINEMATOGRAPHIC FILM', 'chapterCode': '37', 'chapter': 'Photographic or cinematographic goods.', 'sectionCode': '06', 'section': 'Products of the Chemicals or Allied Industries', 'hsn2': 'PHOTOGRAPHIC PLATES AND FILM IN THE FLAT, SENSITISED, UNEXPOSED, OF ANY MATERIAL OTHER THAN PAPER, PAPERBOARD OR TEXTILES; INSTANT PRINT-FILM IN THE FLAT, SENSITISED, UNEXPOSED, WHETHER OR NOT IN PACKS OTHER: FOR COLOUR PHOTOGRAPHY (POLYCHROME): CINEMATOGRAPHIC FILM'}, {'hsnCode': '37019990', 'hsn1': 'PHOTOGRAPHIC PLATES AND FILM IN THE FLAT, SENSITISED, UNEXPOSED, OF ANY MATERIAL OTHER THAN PAPER, PAPERBOARD OR TEXTILES; INSTANT PRINT-FILM IN THE FLAT, SENSITISED, UNEXPOSED, WHETHER OR NOT IN PACKS OTHER: OTHER: OTHER', 'chapterCode': '37', 'chapter': 'Photographic or cinematographic goods.', 'sectionCode': '06', 'section': 'Products of the Chemicals or Allied Industries', 'hsn2': 'PHOTOGRAPHIC PLATES AND FILM IN THE FLAT, SENSITISED, UNEXPOSED, OF ANY MATERIAL OTHER THAN PAPER, PAPERBOARD OR TEXTILES; INSTANT PRINT-FILM IN THE FLAT, SENSITISED, UNEXPOSED, WHETHER OR NOT IN PACKS OTHER: OTHER: OTHER'}, {'hsnCode': '90330000', 'hsn1': 'PARTS AND ACCESSORIES (NOT SPECIFIED OR INCLUDED ELSEWHERE IN THIS CHAPTER) FOR MACHINES, APPLIANCES, INSTRUMENTS OR APPARATUS OF CHAPTER 90',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'PARTS AND ACCESSORIES (NOT SPECIFIED OR INCLUDED ELSEWHERE IN THIS CHAPTER) FOR MACHINES, APPLIANCES, INSTRUMENTS OR APPARATUS OF CHAPTER 90'}]</t>
  </si>
  <si>
    <t>Recipient of Goods or Services|Office / Sale Office|Service Provision|Supplier of Services|Retail Business|Wholesale Business|Bonded Warehouse|Warehouse / Depot</t>
  </si>
  <si>
    <t>Recipient of Goods or Services, Office / Sale Office, Service Provision, Supplier of Services, Retail Business, Wholesale Business</t>
  </si>
  <si>
    <t>[{'sacCode': '00440613', 'sac1': 'COPYRIGHT SERVICE TRANSFER TEMPORARILY OR PERMIT USE OR ENJOYMENT', 'sac2': None}, {'sacCode': '00440414', 'sac1': 'DEVELOPMENT AND SUPPLY OF CONTENT SERVICES', 'sac2': None}, {'sacCode': '00440157', 'sac1': 'VIDEO TAPE PRODUCTION', 'sac2': None}, {'sacCode': '00440161', 'sac1': 'SOUND RECORDING SERVICE', 'sac2': None}, {'sacCode': '00440225', 'sac1': 'BUSINESS AUXILIARY SERVICES', 'sac2': None}]</t>
  </si>
  <si>
    <t>[{'name': 'ATUL HIRJI MARU', 'email': 'tax@shemaroo.com', 'emailDomain': 'shemaroo.com', 'contact': '9082560876'}]</t>
  </si>
  <si>
    <t>27AAJCS7151G1Z5</t>
  </si>
  <si>
    <t>27680664606V</t>
  </si>
  <si>
    <t>9867263511</t>
  </si>
  <si>
    <t>SHEMAROO HOUSE,PLOT NO.18, , MAROL CO-OP INDS.ESTATE, OFF ANDHERI KURLA ROAD,MAROL NAKA, ANDHERI EAST,MUMBAI, Mumbai Suburban, Maharashtra, 400059</t>
  </si>
  <si>
    <t>Others|Service Provision|Leasing Business|Retail Business|Recipient of Goods or Services|Office / Sale Office|Wholesale Business|Bonded Warehouse|Warehouse / Depot|Supplier of Services</t>
  </si>
  <si>
    <t>Others, Service Provision, Leasing Business, Retail Business, Recipient of Goods or Services, Office / Sale Office, Wholesale Business</t>
  </si>
  <si>
    <t>KEP000001542697D</t>
  </si>
  <si>
    <t>27AGFPK8923M1ZV</t>
  </si>
  <si>
    <t>27850031636V</t>
  </si>
  <si>
    <t>[{'hsnCode': '84248910', 'hsn1': 'MECHANICAL APPLIANCES (WHETHER OR NOT HANDOPERATED) FOR PROJECTING, DISPERSING OR SPRAYING LIQUIDS OR POWDERS; FIRE EXTINGUISHERS, WHETHER OR NOT CHARGED; SPRAY GUNS AND SIMILAR APPLIANCES; STEAM OR SAND BLASTING MACHINES AND SIMILAR JET PROJECTING MACHINES- OTHER APPLIANCES: OTHER: PAINTING EQUIPMENT, INCLUDING ELECTROSTATIC PHOSPHATING AND POWDER COATING EQUIPMENT',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'MECHANICAL APPLIANCES (WHETHER OR NOT HANDOPERATED) FOR PROJECTING, DISPERSING OR SPRAYING LIQUIDS OR POWDERS; FIRE EXTINGUISHERS, WHETHER OR NOT CHARGED; SPRAY GUNS AND SIMILAR APPLIANCES; STEAM OR SAND BLASTING MACHINES AND SIMILAR JET PROJECTING MACHINES- OTHER APPLIANCES: OTHER: PAINTING EQUIPMENT, INCLUDING ELECTROSTATIC PHOSPHATING AND POWDER COATING EQUIPMENT'}]</t>
  </si>
  <si>
    <t>[{'name': 'BASAPPA SHIVAPPA KOLI', 'email': 'rohinipatil748@gmail.com', 'emailDomain': 'gmail.com', 'contact': '9763736911'}]</t>
  </si>
  <si>
    <t>27AGFPK8923M2ZU</t>
  </si>
  <si>
    <t>Basappa Shivappa Koli</t>
  </si>
  <si>
    <t>kailasindustries123@yahoo.co.in</t>
  </si>
  <si>
    <t>Sec No 18, Plot No LC-02, Shri Krushna Kunj Appartment, Shivtej Nagar, Chinchwad, Pune, Maharashtra, 411019</t>
  </si>
  <si>
    <t>[{'sacCode': '995473', 'sac1': 'Painting services', 'sac2': None}, {'sacCode': '998873', 'sac1': 'Other fabricated metal product manufacturing and metal treatment services', 'sac2': None}]</t>
  </si>
  <si>
    <t>[{'name': 'Basappa Shivappa Koli', 'email': 'kailasindustries123@yahoo.co.in', 'emailDomain': 'yahoo.co.in', 'contact': '9373300884'}]</t>
  </si>
  <si>
    <t>KAILAS SPRAY &amp; BHATTIPAINTAING WORKS</t>
  </si>
  <si>
    <t>TPE000038410662X</t>
  </si>
  <si>
    <t>33BTKPP4683C1ZK</t>
  </si>
  <si>
    <t>KPE000036874445R</t>
  </si>
  <si>
    <t>33AOEPB9158A1ZF</t>
  </si>
  <si>
    <t>33AOEPB9158A2ZE</t>
  </si>
  <si>
    <t>[{'hsnCode': '8427', 'hsn1': 'FORK-LIFT TRUCKS; OTHER WORKS TRUCKS FITTED WITH LIFTING OR HANDLING EQUIPMENT',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'FORK-LIFT TRUCKS; OTHER WORKS TRUCKS FITTED WITH LIFTING OR HANDLING EQUIPMENT'}]</t>
  </si>
  <si>
    <t>[{'income': 'Rs. 2.5 lakhs to Rs. 5 lakhs', 'financialYear': '2018-2019'}, {'income': 'Up to Rs. 2.5 lakhs', 'financialYear': '2019-2020'}]</t>
  </si>
  <si>
    <t>Works Contract|Supplier of Services|Recipient of Goods or Services|Others</t>
  </si>
  <si>
    <t>Works Contract, Supplier of Services, Recipient of Goods or Services, Others</t>
  </si>
  <si>
    <t>[{'name': 'KESAVAN BHAVANI', 'email': 'rajkumarandcommc@yahoo.com', 'emailDomain': 'yahoo.com', 'contact': '9176004630'}]</t>
  </si>
  <si>
    <t>33AOEPB9158A3ZD</t>
  </si>
  <si>
    <t>9710251731</t>
  </si>
  <si>
    <t>sanbridgeenterprise777@gmail.com</t>
  </si>
  <si>
    <t>P.NO.38 SURVEY NO 155/2, MASILAMANI NAGAR, MATHUR CHENNAI, Chennai, Tamil Nadu, 600068</t>
  </si>
  <si>
    <t>SANBRIDGE ENTERPRISE</t>
  </si>
  <si>
    <t>KFI000013259831F</t>
  </si>
  <si>
    <t>27AAEFM7506M1ZY</t>
  </si>
  <si>
    <t>27110000421V</t>
  </si>
  <si>
    <t>[{'hsnCode': '73041011', 'hsn1': 'TUBES, PIPES AND HOLLOW PROFILES, SEAMLESS, OF IRON (OTHER THAN CAST IRON) OR STEEL - LINE PIPE OF A KIND USED FOR OIL OR GAS PIPELINES : PIPES OF IRON OR STEEL : OF IRON', 'chapterCode': '73', 'chapter': 'Articles of iron or steel', 'sectionCode': '15', 'section': 'Base Metals and Articles of Base Metal', 'hsn2': 'TUBES, PIPES AND HOLLOW PROFILES, SEAMLESS, OF IRON (OTHER THAN CAST IRON) OR STEEL - LINE PIPE OF A KIND USED FOR OIL OR GAS PIPELINES : PIPES OF IRON OR STEEL : OF IRON'}, {'hsnCode': '73051111', 'hsn1': 'OTHER TUBES AND PIPES (FOR EXAMPLE, WELDED, RIVETED OR SIMILARLY CLOSED), HAVING CIRCULAR CROSS-SECTIONS, THE EXTERNAL DIAMETER OF WHICH EXCEEDS 406.4 MM, OF IRON OR STEEL - LINE PIPE OF A KIND USED FOR OIL OR GAS PIPELINES : LONGITUDINALLY SUBMERGED ARC WELDED : GALVANISED PIPES : OF IRON', 'chapterCode': '73', 'chapter': 'Articles of iron or steel', 'sectionCode': '15', 'section': 'Base Metals and Articles of Base Metal', 'hsn2': 'OTHER TUBES AND PIPES (FOR EXAMPLE, WELDED, RIVETED OR SIMILARLY CLOSED), HAVING CIRCULAR CROSS-SECTIONS, THE EXTERNAL DIAMETER OF WHICH EXCEEDS 406.4 MM, OF IRON OR STEEL - LINE PIPE OF A KIND USED FOR OIL OR GAS PIPELINES : LONGITUDINALLY SUBMERGED ARC WELDED : GALVANISED PIPES : OF IRON'}, {'hsnCode': '73061011', 'hsn1': 'OTHER TUBES, PIPES AND HOLLOW PROFILES (FOR EXAMPLE, OPEN SEAM OR WELDED, RIVETED OR SIMILARLY CLOSED), OF IRON OR STEEL - LINE PIPE OF A KIND USED FOR OIL OR GAS PIPELINES : GALVANISED PIPES : OF IRON', 'chapterCode': '73', 'chapter': 'Articles of iron or steel', 'sectionCode': '15', 'section': 'Base Metals and Articles of Base Metal', 'hsn2': 'OTHER TUBES, PIPES AND HOLLOW PROFILES (FOR EXAMPLE, OPEN SEAM OR WELDED, RIVETED OR SIMILARLY CLOSED), OF IRON OR STEEL - LINE PIPE OF A KIND USED FOR OIL OR GAS PIPELINES : GALVANISED PIPES : OF IRON'}, {'hsnCode': '73072100', 'hsn1': 'TUBE OR PIPE FITTINGS (FOR EXAMPLE, COUPLINGS, ELBOWS, SLEEVES), OF IRON OR STEEL - OTHER, OF STAINLESS STEEL : FLANGES', 'chapterCode': '73', 'chapter': 'Articles of iron or steel', 'sectionCode': '15', 'section': 'Base Metals and Articles of Base Metal', 'hsn2': 'TUBE OR PIPE FITTINGS (FOR EXAMPLE, COUPLINGS, ELBOWS, SLEEVES), OF IRON OR STEEL - OTHER, OF STAINLESS STEEL : FLANGES'}, {'hsnCode': '73012090', 'hsn1': 'SHEET PILING OF IRON OR STEEL, WHETHER OR NOT DRILLED, PUNCHED OR MADE FROM ASSEMBLED ELEMENTS; WELDED ANGLES, SHAPES AND SECTIONS, OF IRON OR STEEL - ANGLES, SHAPES AND SECTIONS : OTHER', 'chapterCode': '73', 'chapter': 'Articles of iron or steel', 'sectionCode': '15', 'section': 'Base Metals and Articles of Base Metal', 'hsn2': 'SHEET PILING OF IRON OR STEEL, WHETHER OR NOT DRILLED, PUNCHED OR MADE FROM ASSEMBLED ELEMENTS; WELDED ANGLES, SHAPES AND SECTIONS, OF IRON OR STEEL - ANGLES, SHAPES AND SECTIONS : OTHER'}]</t>
  </si>
  <si>
    <t>KETAN RAMNIKLAL SANGHAVI|ASHVIN AMRUTLAL SANGHAVI|DHIRAJLAL MOTILAL SANGHAVI|RAMNIKLAL MOTILAL SANGHAVI|HEMAL DHIRAJLAL SANGHAVI|JYOTI PRAFUL SANGHAVI|DHARMIK PRAFUL SANGHAVI|CHANDRIKA DHIRAJLAL SANGHAVI|CHINTAN ASHWIN SANGHAVI</t>
  </si>
  <si>
    <t>[{'name': 'KETAN RAMNIKLAL SANGHAVI', 'email': 'ketansanghavi@rediffmail.com', 'emailDomain': 'rediffmail.com', 'contact': '9324215685'}]</t>
  </si>
  <si>
    <t>TPE000010762297I</t>
  </si>
  <si>
    <t>24ABBPK0565C1ZA</t>
  </si>
  <si>
    <t>[{'hsnCode': '73181110', 'hsn1': 'SCREWS, BOLTS, NUTS, COACH-SCREWS, SCREW HOOKS, RIVETS, COTTERS, COTTER-PINS, WASHERS (INCLUDING SPRING WASHERS) AND SIMILAR ARTICLES, OF IRON OR STEEL - THREADED ARTICLES : COACH SCREWS : MACHINE SCREWS', 'chapterCode': '73', 'chapter': 'Articles of iron or steel', 'sectionCode': '15', 'section': 'Base Metals and Articles of Base Metal', 'hsn2': 'SCREWS, BOLTS, NUTS, COACH-SCREWS, SCREW HOOKS, RIVETS, COTTERS, COTTER-PINS, WASHERS (INCLUDING SPRING WASHERS) AND SIMILAR ARTICLES, OF IRON OR STEEL - THREADED ARTICLES : COACH SCREWS : MACHINE SCREWS'}]</t>
  </si>
  <si>
    <t>[{'name': 'TEJINDER SINGH KOHLI', 'email': 'sgst.otp.2018@gmail.com', 'emailDomain': 'gmail.com', 'contact': '9714661593'}]</t>
  </si>
  <si>
    <t>27ABBPK0565C1Z4</t>
  </si>
  <si>
    <t>27090128375V</t>
  </si>
  <si>
    <t>9822017173</t>
  </si>
  <si>
    <t>NEW SHARDA APT A S, DAIRY FARM ROAD, PIMPRI, Pune, Maharashtra, 411017</t>
  </si>
  <si>
    <t>[{'hsnCode': '96081011', 'hsn1': 'HIGH VALU BALL POINT PENS', 'chapterCode': '96', 'chapter': 'Miscellaneous manufactured articles.', 'sectionCode': '20', 'section': 'Miscellaneous Manufactured Articles', 'hsn2': 'HIGH VALU BALL POINT PENS'}, {'hsnCode': '96081019', 'hsn1': 'OTHER', 'chapterCode': '96', 'chapter': 'Miscellaneous manufactured articles.', 'sectionCode': '20', 'section': 'Miscellaneous Manufactured Articles', 'hsn2': 'OTHER'}, {'hsnCode': '40159030', 'hsn1': 'ARTICLES OF APPAREL AND CLOTHING ACCESSORIES (INCLUDING GLOVES, MITTENS AND MITTS) FOR ALL PURPOSES, OF VULCANISED RUBBER OTHER THAN HARD RUBBER - OTHER : INDUSTRIAL GLOVES', 'chapterCode': '40', 'chapter': 'Rubber and articles thereof', 'sectionCode': '07', 'section': 'Plastics and Articles thereof; Rubber and Articles Thereof', 'hsn2': 'ARTICLES OF APPAREL AND CLOTHING ACCESSORIES (INCLUDING GLOVES, MITTENS AND MITTS) FOR ALL PURPOSES, OF VULCANISED RUBBER OTHER THAN HARD RUBBER - OTHER : INDUSTRIAL GLOVES'}, {'hsnCode': '73181190', 'hsn1': 'SCREWS, BOLTS, NUTS, COACH-SCREWS, SCREW HOOKS, RIVETS, COTTERS, COTTER-PINS, WASHERS (INCLUDING SPRING WASHERS) AND SIMILAR ARTICLES, OF IRON OR STEEL - THREADED ARTICLES : COACH SCREWS : OTHER', 'chapterCode': '73', 'chapter': 'Articles of iron or steel', 'sectionCode': '15', 'section': 'Base Metals and Articles of Base Metal', 'hsn2': 'SCREWS, BOLTS, NUTS, COACH-SCREWS, SCREW HOOKS, RIVETS, COTTERS, COTTER-PINS, WASHERS (INCLUDING SPRING WASHERS) AND SIMILAR ARTICLES, OF IRON OR STEEL - THREADED ARTICLES : COACH SCREWS : OTHER'}, {'hsnCode': '96089990', 'hsn1': 'BALL POINT PENS; FELT TIPPED AND OTHER POROUS-TIPPED PENS AND MARKERS; FOUNTAIN PENS; STYLOGRAPH PENS AND OTHER PENS; DUPLICATING STYLOS; PROPELLING OR SLIDING PENCILS; PEN HOLDERS, PENCIL HOLDERS AND SIMILAR HOLDERS; PARTS (INCLUDING CAPS AND CLIPS) OF THE FOREGOING ARTICLES, OTHER THAN THOSE OF HEADING 9609 - Refills for ball point pens, comprising the ball point and ink-reservoir : - Other : - Other : Other', 'chapterCode': '96', 'chapter': 'Miscellaneous manufactured articles.', 'sectionCode': '20', 'section': 'Miscellaneous Manufactured Articles', 'hsn2': 'BALL POINT PENS; FELT TIPPED AND OTHER POROUS-TIPPED PENS AND MARKERS; FOUNTAIN PENS; STYLOGRAPH PENS AND OTHER PENS; DUPLICATING STYLOS; PROPELLING OR SLIDING PENCILS; PEN HOLDERS, PENCIL HOLDERS AND SIMILAR HOLDERS; PARTS (INCLUDING CAPS AND CLIPS) OF THE FOREGOING ARTICLES, OTHER THAN THOSE OF HEADING 9609 - REFILLS FOR BALL POINT PENS, COMPRISING THE BALL POINT AND INK-RESERVOIR : - OTHER : - OTHER : OTHER'}]</t>
  </si>
  <si>
    <t>Retail Business|Others</t>
  </si>
  <si>
    <t>Retail Business, Others</t>
  </si>
  <si>
    <t>[{'name': 'TEJINDER SINGH KOHLI', 'email': 'hstraderspimpri@gmail.com', 'emailDomain': 'gmail.com', 'contact': '9822017173'}]</t>
  </si>
  <si>
    <t>KEP000000727479S</t>
  </si>
  <si>
    <t>06AADFI8280K1Z2</t>
  </si>
  <si>
    <t>deepaksharma@ritcogroup.net</t>
  </si>
  <si>
    <t>336, RITCO HOUSE, PHASE-2, UDYOG VIHAR, Gurgaon, Haryana, 122006</t>
  </si>
  <si>
    <t>Recipient of Goods or Services|Service Provision</t>
  </si>
  <si>
    <t>MANMOHAN PAL SINGH CHADHA|HARJINDER SINGH CHADHA|NARINDER PAL SINGH CHADHA|SANJEEV KUMAR ELWADHI</t>
  </si>
  <si>
    <t>[{'name': 'MANMOHAN PAL SINGH CHADHA', 'email': 'deepaksharma@ritcogroup.net', 'emailDomain': 'ritcogroup.net', 'contact': '9911751960'}]</t>
  </si>
  <si>
    <t>24AADFI8280K1Z4</t>
  </si>
  <si>
    <t>MANMOHAN PAL SINGH CHADHA|SANJEEV KUMAR ELWADHI|HARJINDER SINGH CHADHA|NARINDER PAL SINGH CHADHA</t>
  </si>
  <si>
    <t>[{'name': 'MANMOHAN PAL SINGH CHADHA', 'email': 'ritco.ho@ritcogroup.net', 'emailDomain': 'ritcogroup.net', 'contact': '9911751960'}]</t>
  </si>
  <si>
    <t>29AADFI8280K1ZU</t>
  </si>
  <si>
    <t>79/2, MAKALI, DASANAPURA, HUBLI, Bengaluru (Bangalore) Rural, Karnataka, 562162</t>
  </si>
  <si>
    <t>[{'name': 'MANMOHAN PAL SINGH CHADHA', 'email': 'ritco.ho@ritcogroup.net', 'emailDomain': 'ritcogroup.net', 'contact': '9958996878'}]</t>
  </si>
  <si>
    <t>19AADFI8280K1ZV</t>
  </si>
  <si>
    <t>harish.kotnala@ritcogroup.net</t>
  </si>
  <si>
    <t>2A, NORTH EAST, SHIV VILLA, HPL LINK ROAD, BASUDEVPUR, Purba Medinipur, West Bengal, 721602</t>
  </si>
  <si>
    <t>[{'name': 'MANMOHAN PAL SINGH CHADHA', 'email': 'harish.kotnala@ritcogroup.net', 'emailDomain': 'ritcogroup.net', 'contact': '9911751960'}]</t>
  </si>
  <si>
    <t>18AADFI8280K1ZX</t>
  </si>
  <si>
    <t>7002332015</t>
  </si>
  <si>
    <t>office786002@gmail.com</t>
  </si>
  <si>
    <t>., SECOND FLOOR, BARBARUAH, DIBRUGARH, Dibrugarh, Assam, 786007</t>
  </si>
  <si>
    <t>11-Apr-2020</t>
  </si>
  <si>
    <t>[{'sacCode': '00440262', 'sac1': 'TRANSPORT OF GOODS BY ROAD', 'sac2': None}, {'sacCode': '00440302', 'sac1': 'TRANSPORT OF GOODS BY PIPELINE OR OTHER CONDUIT', 'sac2': None}]</t>
  </si>
  <si>
    <t>HARJINDER SINGH CHADHA|MAN MOHAN PAL SINGH CHADHA|SANJEEV KUMAR ELWADHI|NARINDER PAL SINGH CHADHA</t>
  </si>
  <si>
    <t>[{'name': 'HARJINDER SINGH CHADHA', 'email': 'office786002@gmail.com', 'emailDomain': 'gmail.com', 'contact': '7002332015'}]</t>
  </si>
  <si>
    <t>M/S INTEGRATED SUPPLY CHAIN SOLUTION</t>
  </si>
  <si>
    <t>TFI001068147033A</t>
  </si>
  <si>
    <t>06AADFI8280K2Z1</t>
  </si>
  <si>
    <t>336, 2nd Floor, , Udyog Vihar Phase 2, Gurgaon, Gurgaon, Haryana, 122016</t>
  </si>
  <si>
    <t>[{'income': 'Rs. 2.5 lakhs to Rs. 5 lakhs', 'financialYear': '2019-2020'}]</t>
  </si>
  <si>
    <t>Others|Supplier of Services</t>
  </si>
  <si>
    <t>Others, Supplier of Services</t>
  </si>
  <si>
    <t>Man Mohan Pal Singh Chadha|Sanjeev Kumar Elwadhi</t>
  </si>
  <si>
    <t>18AADFI8280K2ZW</t>
  </si>
  <si>
    <t>P. No. 229, A.T. Road, Barbaruah Dibruwal dihingia Goan, Dibrugarh, Assam, 786007</t>
  </si>
  <si>
    <t>TFI001068631304P</t>
  </si>
  <si>
    <t>19AADFI8280K2ZU</t>
  </si>
  <si>
    <t>gst@integrated.uk.com</t>
  </si>
  <si>
    <t>uk.com</t>
  </si>
  <si>
    <t>P-886, BLOCK-A, , LAKE TOWN, KOLKATA, Kolkata, West Bengal, 700089</t>
  </si>
  <si>
    <t>03-Jan-2022</t>
  </si>
  <si>
    <t>SANJEEV KUMAR ELWADHI|MAN MOHAN PAL SINGH CHADHA</t>
  </si>
  <si>
    <t>24AADFI8280K2Z3</t>
  </si>
  <si>
    <t>Integrated Supply Chain Solution</t>
  </si>
  <si>
    <t>04-Nov-2021</t>
  </si>
  <si>
    <t>Plot no. 26, Nobal Park, Shamim Park, Bharuch, Bharuch, Gujarat, 392001</t>
  </si>
  <si>
    <t>Intergrated Supply Chain Solution</t>
  </si>
  <si>
    <t>TFI000013673231P</t>
  </si>
  <si>
    <t>27ACUFS0401R1ZI</t>
  </si>
  <si>
    <t>27401122697V</t>
  </si>
  <si>
    <t>[{'hsnCode': '8503', 'hsn1': 'PARTS SUITABLE FOR USE SOLELY OR PRINCIPALLY WITH THE MACHINES OF HEADING 8501 OR 8502',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{'hsnCode': '4412', 'hsn1': 'PLYWOOD, VENEERED PANELS AND SIMILAR LAMINATED WOOD', 'chapterCode': '44', 'chapter': 'Wood and Articles of wood; wood charcoal', 'sectionCode': '09', 'section': 'Wood and Articles of Wood; Wood Charcoal; cork and articles or cork; Manufactures of Straw, of Esparto or of other Plaiting Materials; Basketware and Wickerwork', 'hsn2': 'PLYWOOD, VENEERED PANELS AND SIMILAR LAMINATED WOOD'}, {'hsnCode': '3909', 'hsn1': 'AMINO-RESINS, PHENOLIC RESINS AND POLYURETHANES, IN PRIMARY FORMS', 'chapterCode': '39', 'chapter': 'Plastics and articles thereof', 'sectionCode': '07', 'section': 'Plastics and Articles thereof; Rubber and Articles Thereof', 'hsn2': 'AMINO-RESINS,PHENOLIC RESINS AND POLYURETHANES, IN PRIMARY FORMS'}, {'hsnCode': '44182010', 'hsn1': 'BUILDERS` JOINERY AND CARPENTRY OF WOOD, INCLUDING CELLULAR WOOD PANELS, ASSEMBLED FLOORING PANELS, SHINGLES AND SHAKES - DOORS AND THEIR FRAMES AND THRESHOLDS: FLUSH DOORS', 'chapterCode': '44', 'chapter': 'Wood and Articles of wood; wood charcoal', 'sectionCode': '09', 'section': 'Wood and Articles of Wood; Wood Charcoal; cork and articles or cork; Manufactures of Straw, of Esparto or of other Plaiting Materials; Basketware and Wickerwork', 'hsn2': 'BUILDERS` JOINERY AND CARPENTRY OF WOOD, INCLUDING CELLULAR WOOD PANELS, ASSEMBLED FLOORING PANELS, SHINGLES AND SHAKES - DOORS AND THEIR FRAMES AND THRESHOLDS: FLUSH DOORS'}, {'hsnCode': '44181000', 'hsn1': 'BUILDERS` JOINERY AND CARPENTRY OF WOOD, INCLUDING CELLULAR WOOD PANELS, ASSEMBLED FLOORING PANELS, SHINGLES AND SHAKES WINDOWS, FRENCH-WINDOWS AND THEIR FRAMES', 'chapterCode': '44', 'chapter': 'Wood and Articles of wood; wood charcoal', 'sectionCode': '09', 'section': 'Wood and Articles of Wood; Wood Charcoal; cork and articles or cork; Manufactures of Straw, of Esparto or of other Plaiting Materials; Basketware and Wickerwork', 'hsn2': 'BUILDERS` JOINERY AND CARPENTRY OF WOOD, INCLUDING CELLULAR WOOD PANELS, ASSEMBLED FLOORING PANELS, SHINGLES AND SHAKES WINDOWS, FRENCH-WINDOWS AND THEIR FRAMES'}]</t>
  </si>
  <si>
    <t>Factory / Manufacturing|Retail Business|Wholesale Business</t>
  </si>
  <si>
    <t>Factory / Manufacturing, Retail Business, Wholesale Business</t>
  </si>
  <si>
    <t>NILESH SUBHASH CHOPADA|VAISHALI NILESH CHOPDA</t>
  </si>
  <si>
    <t>[{'name': 'NILESH SUBHASH CHOPADA', 'email': 'madhyanclclients@gmail.com', 'emailDomain': 'gmail.com', 'contact': '7030554455'}]</t>
  </si>
  <si>
    <t>TFI001068675501Q</t>
  </si>
  <si>
    <t>30ACUFS0401R1ZV</t>
  </si>
  <si>
    <t>Saideep Doors</t>
  </si>
  <si>
    <t>9850778875</t>
  </si>
  <si>
    <t>rohida.gst@gmail.com</t>
  </si>
  <si>
    <t>141/B, Naibag Anale, Poroscodem, Pernem, Goa, North Goa, Goa, 403512</t>
  </si>
  <si>
    <t>Factory / Manufacturing|Supplier of Services|Recipient of Goods or Services|Import</t>
  </si>
  <si>
    <t>Factory / Manufacturing, Supplier of Services, Recipient of Goods or Services, Import</t>
  </si>
  <si>
    <t>TFI000126360533I</t>
  </si>
  <si>
    <t>27AEDFS9923B1ZZ</t>
  </si>
  <si>
    <t>14-Jul-2020</t>
  </si>
  <si>
    <t>[{'sacCode': '996519', 'sac1': 'Other land transport services of goods n.e.c.', 'sac2': None}, {'sacCode': '996609', 'sac1': 'Rental services of other transport vehicles n.e.c. with or without operator', 'sac2': None}, {'sacCode': '996791', 'sac1': 'Goods transport agency services for road transport', 'sac2': None}]</t>
  </si>
  <si>
    <t>MANOJ KANTARAM BOTRE|AJIT SHARAD LENDE</t>
  </si>
  <si>
    <t>TPE000125048861V</t>
  </si>
  <si>
    <t>33AJOPR5050N1ZP</t>
  </si>
  <si>
    <t>Application for Cancellation Filed</t>
  </si>
  <si>
    <t>27AAACS5645J1Z4</t>
  </si>
  <si>
    <t>PLOT NO 144/145, , SIGMA GALVANISING PVT. LTD.,, TTC INDUSTRIAL AREA, MIDC PAWANE,, NAVI MUMBAI, Thane, Maharashtra, 400705</t>
  </si>
  <si>
    <t>[{'hsnCode': '79070090', 'hsn1': 'OTHER ARTICLES OF ZINC : OTHER', 'chapterCode': '79', 'chapter': 'Zinc and articles thereof', 'sectionCode': '15', 'section': 'Base Metals and Articles of Base Metal', 'hsn2': 'OTHER ARTICLES OF ZINC : OTHER'}, {'hsnCode': '79011100', 'hsn1': 'UNWROUGHT ZINC - ZINC, NOT ALLOYED : CONTAINING BY WEIGHT 99.99% OR MORE OF ZINC', 'chapterCode': '79', 'chapter': 'Zinc and articles thereof', 'sectionCode': '15', 'section': 'Base Metals and Articles of Base Metal', 'hsn2': 'UNWROUGHT ZINC - ZINC, NOT ALLOYED : CONTAINING BY WEIGHT 99.99% OR MORE OF ZINC'}, {'hsnCode': '72149990', 'hsn1': 'OTHER BARS AND RODS OF IRON OR NON-ALLOY STEEL, NOT FURTHER WORKED THAN FORGED, HOT-ROLLED, HOT-DRAWN OR HOT-EXTRUDED, BUT INCLUDING THOSE TWISTED AFTER ROLLING - OTHER : OTHER : OTHER', 'chapterCode': '72', 'chapter': 'Iron and steel', 'sectionCode': '15', 'section': 'Base Metals and Articles of Base Metal', 'hsn2': 'OTHER BARS AND RODS OF IRON OR NON-ALLOY STEEL, NOT FURTHER WORKED THAN FORGED, HOT-ROLLED, HOT-DRAWN OR HOT- EXTRUDED, BUT INCLUDING THOSE TWISTED AFTER ROLLING - OTHER : OTHER : OTHER'}, {'hsnCode': '72165000', 'hsn1': 'ANGLES, SHAPES AND SECTIONS OF IRON OR NON-ALLOY STEEL - OTHER ANGLES, SHAPES AND SECTIONS, NOT FURTHER WORKED THAN HOT-ROLLED, HOT-DRAWN OR EXTRUDED', 'chapterCode': '72', 'chapter': 'Iron and steel', 'sectionCode': '15', 'section': 'Base Metals and Articles of Base Metal', 'hsn2': 'ANGLES, SHAPES AND SECTIONS OF IRON OR NON-ALLOY STEEL - OTHER ANGLES, SHAPES AND SECTIONS, NOT FURTHER WORKED THAN HOT-ROLLED, HOT-DRAWN OR EXTRUDED'}, {'hsnCode': '72083930', 'hsn1': 'FLAT-ROLLED PRODUCTS OF IRON OR NON-ALLOY STEEL, OF A WIDTH OF 600 MM OR MORE, HOT-ROLLED, NOT CLAD, PLATED OR COATED - OTHER, IN COILS, NOT FURTHER WORKED THAN HOT-ROLLED: OF A THICKNESS OF LESS THAN 3 MM : SHEETS', 'chapterCode': '72', 'chapter': 'Iron and steel', 'sectionCode': '15', 'section': 'Base Metals and Articles of Base Metal', 'hsn2': 'FLAT-ROLLED PRODUCTS OF IRON OR NON-ALLOY STEEL, OF A WIDTH OF 600 MM OR MORE, HOT-ROLLED, NOT CLAD, PLATED OR COATED - OTHER, IN COILS, NOT FURTHER WORKED THAN HOT-ROLLED: OF A THICKNESS OF LESS THAN 3 MM : SHEETS'}]</t>
  </si>
  <si>
    <t>BIPINKUMAR CHAMPAKLAL PAREKH|VIJAY TRIBHOVANDAS MODY|PUNEET RAVINDER GUPTA</t>
  </si>
  <si>
    <t>[{'name': 'VIJAY TRIBHOVANDAS MODY', 'email': 'sigma_galvanizing@rediffmail.com', 'emailDomain': 'rediffmail.com', 'contact': '9821325365'}]</t>
  </si>
  <si>
    <t>TCO001058128715M</t>
  </si>
  <si>
    <t>06AAICT5294N1ZM</t>
  </si>
  <si>
    <t>16-Apr-2021</t>
  </si>
  <si>
    <t>Office / Sale Office|Recipient of Goods or Services|Supplier of Services|Warehouse / Depot</t>
  </si>
  <si>
    <t>MANISH BINDAL|CHANDER BINDAL</t>
  </si>
  <si>
    <t>02AABCB2242F1ZI</t>
  </si>
  <si>
    <t>27AABCB2242F1Z6</t>
  </si>
  <si>
    <t>27530410015V</t>
  </si>
  <si>
    <t>GAT NO 1028, AT and PO Shiroli, , PUNE NASIK HIGH WAY, SHIROLI RAJGURUNAGAR, Pune, Maharashtra, 410505</t>
  </si>
  <si>
    <t>[{'hsnCode': '39211100', 'hsn1': 'OTHER PLATES, SHEETS, FILM, FOIL AND STRIP, OF PLASTICS - CELLULAR : OF POLYMERS OF STYRENE', 'chapterCode': '39', 'chapter': 'Plastics and articles thereof', 'sectionCode': '07', 'section': 'Plastics and Articles thereof; Rubber and Articles Thereof', 'hsn2': 'OTHER PLATES, SHEETS, FILM, FOIL AND STRIP, OF PLASTICS - CELLULAR : OF POLYMERS OF STYRENE'}, {'hsnCode': '76071110', 'hsn1': 'ALUMINIUM FOIL (WHETHER OR NOT PRINTED OR BACKED WITH PAPER, PAPERBOARD, PLASTICS OR SIMILAR BACKING MATERIALS) OF A THICKNESS (EXCLUDING ANY BACKING) NOT EXCEEDING 0.2 MM - NOT BACKED : ROLLED BUT NOT FURTHER WORKED : ORDINARILY USED FOR TEA CHEST LINING',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ROLLED BUT NOT FURTHER WORKED : ORDINARILY USED FOR TEA CHEST LINING'}, {'hsnCode': '38200000', 'hsn1': 'ANTI-FREEZING PREPARATIONS AND PREPARED DE-ICING FLUIDS', 'chapterCode': '38', 'chapter': 'Miscellaneous chemical products.', 'sectionCode': '06', 'section': 'Products of the Chemicals or Allied Industries', 'hsn2': 'ANTI-FREEZING PREPARATIONS AND PREPARED DE-ICING FLUIDS'}, {'hsnCode': '39201011', 'hsn1': 'OTHER PLATES, SHEETS, FILM, FOIL AND STRIP, OF PLASTICS, NON - CELLULAR AND NOT REINFORCED, LAMINATED, SUPPORTED OR SIMILARLY COMBINED WITH OTHER MATERIALS - OF POLYMERS OF ETHYLENE: SHEETS OF POLYETHYLENE: RIGID, PLAIN',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ETHYLENE: SHEETS OF POLYETHYLENE: RIGID, PLAIN'}]</t>
  </si>
  <si>
    <t>Factory / Manufacturing|Office / Sale Office|Recipient of Goods or Services|Others|Warehouse / Depot</t>
  </si>
  <si>
    <t>[{'sacCode': '00440225', 'sac1': 'BUSINESS AUXILIARY SERVICES', 'sac2': None}, {'sacCode': '00440480', 'sac1': 'LEGAL CONSULTANCY SERVICES', 'sac2': None}, {'sacCode': '00440410', 'sac1': 'WORKS CONTRACT SERVICES', 'sac2': None}, {'sacCode': '00440060', 'sac1': 'MANPOWER RECRUITMENT AGENCY', 'sac2': None}, {'sacCode': '00440125', 'sac1': 'SCIENTIFIC AND TECHNICAL CONSULTANCY', 'sac2': None}]</t>
  </si>
  <si>
    <t>MOHAN HARAKCHAND BHANDARI|Nutan Mohan Bhandari|SURENDRANATH DHUNDIRAJ GUPTE|RAJESH SHANKARRAO DEVENE|ALKA SAGAR</t>
  </si>
  <si>
    <t>[{'name': 'DHANANJAY SHIVAJI PAWAR', 'email': 'dhananjay.pawar@bilcare.com', 'emailDomain': 'bilcare.com', 'contact': '9011056523'}]</t>
  </si>
  <si>
    <t>29AABCB2242F1Z2</t>
  </si>
  <si>
    <t>BILCARE LTD</t>
  </si>
  <si>
    <t>33AABCB2242F1ZD</t>
  </si>
  <si>
    <t>TPE000016237605E</t>
  </si>
  <si>
    <t>27AYMPS0882Q2ZC</t>
  </si>
  <si>
    <t>[{'sacCode': '996511', 'sac1': 'Road transport services of Goods including letters, parcels, live animals, household &amp; office furniture, containers etc by refrigerator vehicles, trucks, trailers, man or animal drawn vehicles or any other vehicles.', 'sac2': None}, {'sacCode': '996812', 'sac1': 'Courier services', 'sac2': None}]</t>
  </si>
  <si>
    <t>[{'name': 'RAJENDRA PANDURANG SURVASE', 'email': 'rajkishor.str@gmail.com', 'emailDomain': 'gmail.com', 'contact': '9011030615'}]</t>
  </si>
  <si>
    <t>27AYMPS0882Q1ZD</t>
  </si>
  <si>
    <t>TPE000012641684E</t>
  </si>
  <si>
    <t>27ABPPB4871J1ZB</t>
  </si>
  <si>
    <t>27050334037V</t>
  </si>
  <si>
    <t>[{'name': 'DEEPAK BHALKIKAR', 'email': 'caishwarshitole@gmail.com', 'emailDomain': 'gmail.com', 'contact': '9371158829'}]</t>
  </si>
  <si>
    <t>07AADCN8906G1ZD</t>
  </si>
  <si>
    <t>07370416350</t>
  </si>
  <si>
    <t>admin@pamsassociates.com</t>
  </si>
  <si>
    <t>pamsassociates.com</t>
  </si>
  <si>
    <t>56., 7th floor, office No.711, EROS Appt, Nehru Place, South Delhi, Delhi, 110019</t>
  </si>
  <si>
    <t>[{'hsnCode': '84713010', 'hsn1':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t>
  </si>
  <si>
    <t>[{'name': 'SANJAY PUNJ', 'email': 'sp@nubigoindia.com', 'emailDomain': 'nubigoindia.com', 'contact': '9873331853'}]</t>
  </si>
  <si>
    <t>KPE000013269111T</t>
  </si>
  <si>
    <t>27AGAPJ7465Q1ZQ</t>
  </si>
  <si>
    <t>[{'hsnCode': '72141010', 'hsn1': 'OTHER BARS AND RODS OF IRON OR NON-ALLOY STEEL, NOT FURTHER WORKED THAN FORGED, HOT-ROLLED, HOT-DRAWN OR HOT-EXTRUDED, BUT INCLUDING THOSE TWISTED AFTER ROLLING - FORGED : SPRING STEEL QUALITY', 'chapterCode': '72', 'chapter': 'Iron and steel', 'sectionCode': '15', 'section': 'Base Metals and Articles of Base Metal', 'hsn2': 'OTHER BARS AND RODS OF IRON OR NON-ALLOY STEEL, NOT FURTHER WORKED THAN FORGED, HOT-ROLLED, HOT-DRAWN OR HOT- EXTRUDED, BUT INCLUDING THOSE TWISTED AFTER ROLLING - FORGED : SPRING STEEL QUALITY'}, {'hsnCode': '73071110', 'hsn1': 'TUBE OR PIPE FITTINGS (FOR EXAMPLE, COUPLINGS, ELBOWS, SLEEVES), OF IRON OR STEEL - CAST FITTINGS : OF NON-MALLEABLE CAST IRON : SPONGE IRON CAST FITTINGS', 'chapterCode': '73', 'chapter': 'Articles of iron or steel', 'sectionCode': '15', 'section': 'Base Metals and Articles of Base Metal', 'hsn2': 'TUBE OR PIPE FITTINGS (FOR EXAMPLE, COUPLINGS, ELBOWS, SLEEVES), OF IRON OR STEEL - CAST FITTINGS : OF NON-MALLEABLE CAST IRON : SPONGE IRON CAST FITTINGS'}, {'hsnCode': '34031100', 'hsn1': 'LUBRICATING PREPARATIONS (INCLUDING CUTTING-OIL PREPARATIONS, BOLT OR NUT RELEASE PREPARATIONS,ANTI-RUST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PREPARATIONS FOR THE TREATMENT OF TEXTILE MATERIALS, LEATHER, FURSKINS OR OTHER MATERIALS',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'LUBRICATING PREPARATIONS (INCLUDING CUTTING-OIL PREPARATIONS, BOLT OR NUT RELEASE PREPARATIONS,ANTI-RUST OR ANTI- 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PREPARATIONS FOR THE TREATMENT OF TEXTILE MATERIALS, LEATHER, FURSKINS OR OTHER MATERIALS'}, {'hsnCode': '73251000', 'hsn1': 'OTHER CAST ARTICLES OF IRON OR STEEL - OF NON-MALLEABLE CAST IRON', 'chapterCode': '73', 'chapter': 'Articles of iron or steel', 'sectionCode': '15', 'section': 'Base Metals and Articles of Base Metal', 'hsn2': 'OTHER CAST ARTICLES OF IRON OR STEEL - OF NON-MALLEABLE CAST IRON'}]</t>
  </si>
  <si>
    <t>Factory / Manufacturing|Works Contract|Others</t>
  </si>
  <si>
    <t>Factory / Manufacturing, Works Contract, Others</t>
  </si>
  <si>
    <t>[{'name': 'ANITA RAJENDRA JAISWAL', 'email': 'shripad1870@gmail.com', 'emailDomain': 'gmail.com', 'contact': '9890154439'}]</t>
  </si>
  <si>
    <t>24AIBPM6079N1ZT</t>
  </si>
  <si>
    <t>9987700519</t>
  </si>
  <si>
    <t>tejash.taxation16@gmail.com</t>
  </si>
  <si>
    <t>G 3323/1, PHASE IV, GIDC CHHATRAL, TA KALOL, KALOL, Gandhinagar, Gujarat, 382729</t>
  </si>
  <si>
    <t>[{'hsnCode': '6902', 'hsn1': 'REFRACTORY BRICKS, BLOCKS, TILES AND SIMILAR REFRACTORY CERAMIC CONSTRUCTIONAL GOODS, OTHER THAN THOSE OF SILICEOUS FOSSIL MEALS OR SIMILAR SILICEOUS EARTHS', 'chapterCode': '69', 'chapter': 'Ceramic products.', 'sectionCode': '13', 'section': 'Articles of Stone, Plaster, Cement, Asbestos, Mica or similar Materials; Ceramic Products; Glass and Glassware', 'hsn2': 'REFRACTORY BRICKS, BLOCKS, TILES AND SIMILAR REFRACTORY CERAMIC CONSTRUCTIONAL GOODS, OTHER THAN THOSE OF SILICEOUS FOSSIL MEALS OR SIMILAR SILICEOUS EARTHS'}, {'hsnCode': '7316', 'hsn1': 'ANCHORS, GRAPNELS AND PARTS THEREOF, OF IRON OR STEEL', 'chapterCode': '73', 'chapter': 'Articles of iron or steel', 'sectionCode': '15', 'section': 'Base Metals and Articles of Base Metal', 'hsn2': 'ANCHORS, GRAPNELS AND PARTS THEREOF, OF IRON OR STEEL'}, {'hsnCode': '7220', 'hsn1': 'FLAT-ROLLED PRODUCTS OF STAINLESS STEEL, OF A WIDTH OF LESS THAN 600 MM - Not further worked than hot-rolled', 'chapterCode': '72', 'chapter': 'Iron and steel', 'sectionCode': '15', 'section': 'Base Metals and Articles of Base Metal', 'hsn2': 'FLAT-ROLLED PRODUCTS OF STAINLESS STEEL, OF A WIDTH OF LESS THAN 600 MM'}, {'hsnCode': '7219', 'hsn1': 'FLAT-ROLLED PRODUCTS OF STAINLESS STEEL, OF A WIDTH OF 600 MM OR MORE - Not further worked than hot-rolled, in coils', 'chapterCode': '72', 'chapter': 'Iron and steel', 'sectionCode': '15', 'section': 'Base Metals and Articles of Base Metal', 'hsn2': 'FLAT-ROLLED PRODUCTS OF STAINLESS STEEL, OF A WIDTH OF 600 MM OR MORE'}, {'hsnCode': '7318', 'hsn1': 'SCREWS, BOLTS, NUTS, COACH-SCREWS, SCREW HOOKS, RIVETS, COTTERS, COTTER-PINS, WASHERS (INCLUDING SPRING WASHERS) AND SIMILAR ARTICLES,OF IRON OR STEEL - Threaded articles', 'chapterCode': '73', 'chapter': 'Articles of iron or steel', 'sectionCode': '15', 'section': 'Base Metals and Articles of Base Metal', 'hsn2': 'SCREWS, BOLTS, NUTS, COACH-SCREWS, SCREW HOOKS, RIVETS, COTTERS, COTTER-PINS, WASHERS (INCLUDING SPRING WASHERS) AND SIMILAR ARTICLES, OF IRON OR STEEL'}]</t>
  </si>
  <si>
    <t>Office / Sale Office|Retail Business|Warehouse / Depot|Wholesale Business|Factory / Manufacturing|Export</t>
  </si>
  <si>
    <t>Office / Sale Office, Retail Business, Warehouse / Depot</t>
  </si>
  <si>
    <t>[{'name': 'DILIP DANMAL MUTHA', 'email': 'accounts@amirefractrahold.com', 'emailDomain': 'amirefractrahold.com', 'contact': '9726317727'}]</t>
  </si>
  <si>
    <t>06AFHPP5349H1Z7</t>
  </si>
  <si>
    <t>PLOT NO. 175, FIRST FLOOR, , SECTOR-58, TRANSPORT NAGAR, Faridabad, Haryana, 121007</t>
  </si>
  <si>
    <t>Service Provision|Office / Sale Office|Supplier of Services|Retail Business</t>
  </si>
  <si>
    <t>Service Provision, Office / Sale Office, Supplier of Services, Retail Business</t>
  </si>
  <si>
    <t>[{'name': 'KULBIR SINGH PABBY', 'email': 'shashi@rajanchhabra.com', 'emailDomain': 'rajanchhabra.com', 'contact': '9953177569'}]</t>
  </si>
  <si>
    <t>06AFHPP5349H2Z6</t>
  </si>
  <si>
    <t>PLOT NO. 175, GROUND FLOOR, , SECTOR 58, TRANSPORT NAGAR, Faridabad, Haryana, 121004</t>
  </si>
  <si>
    <t>Office / Sale Office|Supplier of Services</t>
  </si>
  <si>
    <t>Office / Sale Office, Supplier of Services</t>
  </si>
  <si>
    <t>[{'sacCode': '996793', 'sac1': 'Other goods transport services', 'sac2': None}, {'sacCode': '996749', 'sac1': 'Other supporting services for road transport n.e.c.', 'sac2': None}]</t>
  </si>
  <si>
    <t>[{'name': 'KULBIR SINGH PABBY', 'email': 'vineet@rajanchhabra.com', 'emailDomain': 'rajanchhabra.com', 'contact': '9953177569'}]</t>
  </si>
  <si>
    <t>TPE000117396311W</t>
  </si>
  <si>
    <t>18AEGPP5308G1ZG</t>
  </si>
  <si>
    <t>[{'hsnCode': '96092000', 'hsn1': 'PENCILS (OTHER THAN PENCILS OF HEADING 9608 ), CRAYONS, PENCIL LEADS, PASTELS, DRAWING CHARCOALS, WRITING OR DRAWING CHALKS AND TAILORS CHALKS - Pencil leads, black or coloured', 'chapterCode': '96', 'chapter': 'Miscellaneous manufactured articles.', 'sectionCode': '20', 'section': 'Miscellaneous Manufactured Articles', 'hsn2': 'PENCILS (OTHER THAN PENCILS OF HEADING 9608 ), CRAYONS, PENCIL LEADS, PASTELS, DRAWING CHARCOALS, WRITING OR DRAWING CHALKS AND TAILORS CHALKS - PENCIL LEADS, BLACK OR COLOURED'}, {'hsnCode': '19059040', 'hsn1': 'BREAD, PASTRY, CAKES, BISCUITS AND OTHER BAKERS WARES, WHETHER OR NOT CONTAINING COCOA; COMMUNION WAFERS, EMPTY CACHETS OF A KIND SUITABLE FOR PHARMACEUTICAL USE, SEALING WAFERS, RICE PAPER AND SIMILAR PRODUCTS - OTHER : PAPAD',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PAPAD'}, {'hsnCode': '29071910', 'hsn1': 'PHENOLS; PHENOL-ALCOHOLS - MONOPHENOLS : OTHER : O-PHENYL PHENOLS', 'chapterCode': '29', 'chapter': 'Organic chemicals', 'sectionCode': '06', 'section': 'Products of the Chemicals or Allied Industries', 'hsn2': 'PHENOLS; PHENOL-ALCOHOLS - MONOPHENOLS : OTHER : O-PHENYL PHENOLS'}, {'hsnCode': '21050000', 'hsn1': 'ICECREAM AND OTHER EDIBLE ICE, WHETHER OR NOT CONTAINING COCOA', 'chapterCode': '21', 'chapter': 'Miscellaneous edible preparations', 'sectionCode': '04', 'section': 'Prepared Foodstuffs; Beverages, Spirits and Vinegar; Tobacco and Manufactured Tabacco substitutes', 'hsn2': 'ICECREAM AND OTHER EDIBLE ICE, WHETHER OR NOT CONTAINING COCOA'}, {'hsnCode': '34029019', 'hsn1': 'ORGANIC SURFACE-ACTIVE AGENTS (OTHER THAN SOAP), SURFACE-ACTIVE PREPARATIONS, WASHING PREPARATIONS (INCLUDING AUXILIARY WASHING PREPARATIONS) AND CLEANING PREPARATIONS, WHETHER OR NOT CONTAINING SOAP, OTHER THAN THOSE OF HEADING 3401 OTHER: SYNTHETIC DETERGENTS: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 OTHER: SYNTHETIC DETERGENTS: OTHER'}]</t>
  </si>
  <si>
    <t>[{'name': 'RAVI PERIWAL', 'email': 'kmaclient@gmail.com', 'emailDomain': 'gmail.com', 'contact': '9864166244'}]</t>
  </si>
  <si>
    <t>18AEGPP5308G2ZF</t>
  </si>
  <si>
    <t>06AAFCD3098K1ZD</t>
  </si>
  <si>
    <t>finance@letstransport.team</t>
  </si>
  <si>
    <t>letstransport.team</t>
  </si>
  <si>
    <t>740, GROUND FLOOR, WORK LIFE DESK, PHASE 5 UDYOG VIHAR, GURUGRAM, Gurgaon, Haryana, 122016</t>
  </si>
  <si>
    <t>[{'sacCode': '00440262', 'sac1': 'TRANSPORT OF GOODS BY ROAD', 'sac2': None}, {'sacCode': '00440153', 'sac1': 'ONLINE INFORMATION AND DATA', 'sac2': None}, {'sacCode': '00440480', 'sac1': 'LEGAL CONSULTANCY SERVICES', 'sac2': None}, {'sacCode': '00440354', 'sac1': 'SALE OF SPACE OR TIME SLOT FOR ADVERTISEMENT', 'sac2': None}, {'sacCode': '00440067', 'sac1': 'GOODS TRANSPORT OPERATORS', 'sac2': None}]</t>
  </si>
  <si>
    <t>PUSHKAR SINGH|SUDARSHAN RAVI JHA|ROHIT SOOD|TEJ KAPOOR</t>
  </si>
  <si>
    <t>[{'name': 'PUSHKAR SINGH', 'email': 'finance@letstransport.in', 'emailDomain': 'letstransport.in', 'contact': '6366353671'}]</t>
  </si>
  <si>
    <t>29AAFCD3098K1Z5</t>
  </si>
  <si>
    <t>307, 2nd floor, SRI VASAVI ARCADE, HRBR 1ST BLOCK, 100 FEET ROAD, BANASWADI ROAD HRBR, Bengaluru (Bangalore) Urban, Karnataka, 560043</t>
  </si>
  <si>
    <t>Recipient of Goods or Services|Service Provision|Supplier of Services</t>
  </si>
  <si>
    <t>[{'sacCode': '00440067', 'sac1': 'GOODS TRANSPORT OPERATORS', 'sac2': None}, {'sacCode': '00440262', 'sac1': 'TRANSPORT OF GOODS BY ROAD', 'sac2': None}, {'sacCode': '00440153', 'sac1': 'ONLINE INFORMATION AND DATA', 'sac2': None}, {'sacCode': '00440480', 'sac1': 'LEGAL CONSULTANCY SERVICES', 'sac2': None}, {'sacCode': '00440354', 'sac1': 'SALE OF SPACE OR TIME SLOT FOR ADVERTISEMENT', 'sac2': None}]</t>
  </si>
  <si>
    <t>PUSHKAR SINGH|Sudarshan Ravi Jha|TEJ KAPOOR|ROHIT SOOD</t>
  </si>
  <si>
    <t>Diptab Ventures Pvt Ltd</t>
  </si>
  <si>
    <t>33AAFCD3098K2ZF</t>
  </si>
  <si>
    <t>6366353671</t>
  </si>
  <si>
    <t>iinance@letstranport.in</t>
  </si>
  <si>
    <t>letstranport.in</t>
  </si>
  <si>
    <t>1, , Chidambaram Alai, OPP Kamraj Statue/ R-6 Police Booth, Ashok Nagar, Chennai, Tamil Nadu, 600083</t>
  </si>
  <si>
    <t>[{'sacCode': '00440067', 'sac1': 'GOODS TRANSPORT OPERATORS', 'sac2': None}, {'sacCode': '00440262', 'sac1': 'TRANSPORT OF GOODS BY ROAD', 'sac2': None}, {'sacCode': '00440480', 'sac1': 'LEGAL CONSULTANCY SERVICES', 'sac2': None}, {'sacCode': '00440060', 'sac1': 'MANPOWER RECRUITMENT AGENCY', 'sac2': None}, {'sacCode': '00440153', 'sac1': 'ONLINE INFORMATION AND DATA', 'sac2': None}]</t>
  </si>
  <si>
    <t>[{'name': 'PUSHKAR SINGH', 'email': 'pradeep.c@letstransport.team', 'emailDomain': 'letstransport.team', 'contact': '8050916395'}]</t>
  </si>
  <si>
    <t>LETS TRANSPORT</t>
  </si>
  <si>
    <t>36AAFCD3098K1ZA</t>
  </si>
  <si>
    <t>billing@letstransport.in</t>
  </si>
  <si>
    <t>1-8-303,48/15, 3rd Floor, KRK House, PG Road, Sindhi Colony, Rasoolpoora, Hyderabad, Telangana, 500003</t>
  </si>
  <si>
    <t>[{'sacCode': '00440067', 'sac1': 'GOODS TRANSPORT OPERATORS', 'sac2': None}, {'sacCode': '00440262', 'sac1': 'TRANSPORT OF GOODS BY ROAD', 'sac2': None}, {'sacCode': '00440060', 'sac1': 'MANPOWER RECRUITMENT AGENCY', 'sac2': None}, {'sacCode': '00440480', 'sac1': 'LEGAL CONSULTANCY SERVICES', 'sac2': None}, {'sacCode': '00440153', 'sac1': 'ONLINE INFORMATION AND DATA', 'sac2': None}]</t>
  </si>
  <si>
    <t>PUSHKAR SINGH|SUDARSHAN RAVI JHA|TEJ KAPOOR|ROHIT SOOD</t>
  </si>
  <si>
    <t>LETSTRANSPORT</t>
  </si>
  <si>
    <t>33AAFCD3098K1ZG</t>
  </si>
  <si>
    <t>8050916395</t>
  </si>
  <si>
    <t>24, Periyar Street, Thirunagar,Jafferkhanpet, Chennai, Tamil Nadu, 600083</t>
  </si>
  <si>
    <t>[{'sacCode': '00440067', 'sac1': 'GOODS TRANSPORT OPERATORS', 'sac2': None}, {'sacCode': '00440262', 'sac1': 'TRANSPORT OF GOODS BY ROAD', 'sac2': None}, {'sacCode': '00440153', 'sac1': 'ONLINE INFORMATION AND DATA', 'sac2': None}, {'sacCode': '00440013', 'sac1': 'ADVERTISING AGENCY', 'sac2': None}, {'sacCode': '00440480', 'sac1': 'LEGAL CONSULTANCY SERVICES', 'sac2': None}]</t>
  </si>
  <si>
    <t>PUSHKAR SINGH|ANKIT PARASHER|SUDARSHAN RAVI JHA|TANYA SINGH</t>
  </si>
  <si>
    <t>[{'name': 'PUSHKAR SINGH', 'email': 'pushkar@letstransport.in', 'emailDomain': 'letstransport.in', 'contact': '8145559630'}]</t>
  </si>
  <si>
    <t>letstransport</t>
  </si>
  <si>
    <t>27AAFCD3098K1Z9</t>
  </si>
  <si>
    <t>NO 218, 2ND FLOOR E WING, FLORAL DECK PLAZA PREMISES CS LTD, ANDHERI EAST MUMBAI, MUMBAI, Mumbai City, Maharashtra, 400069</t>
  </si>
  <si>
    <t>PUSHKAR SINGH|SUDARSHAN RAVI JHA|Tej Kapoor|Rohit Sood</t>
  </si>
  <si>
    <t>09AAFCD3098K1Z7</t>
  </si>
  <si>
    <t>accgunaminfra@gmail.com</t>
  </si>
  <si>
    <t>NO.439/82, HALL NO.2, II FLOOR, Meena Plaza, Hardoi road, Dubagga, Lucknow, Uttar Pradesh, 226101</t>
  </si>
  <si>
    <t>[{'sacCode': '996511', 'sac1': 'Road transport services of Goods including letters, parcels, live animals, household &amp; office furniture, containers etc by refrigerator vehicles, trucks, trailers, man or animal drawn vehicles or any other vehicles.', 'sac2': None}, {'sacCode': '996519', 'sac1': 'Other land transport services of goods n.e.c.', 'sac2': None}]</t>
  </si>
  <si>
    <t>37AAFCD3098K1Z8</t>
  </si>
  <si>
    <t>gstap@letstransport.team</t>
  </si>
  <si>
    <t>PLOT NO.1, 2nd FLOOR, SRI NILAYAM, ATMAKURU VILLAGE, MANGALAGIRI MANDAL, Guntur, Andhra Pradesh, 522503</t>
  </si>
  <si>
    <t>08AAFCD3098K1Z9</t>
  </si>
  <si>
    <t>gst.rajasthan@letstransport.team</t>
  </si>
  <si>
    <t>PLOT NO.4A, II FLOOR, GURUKRIPA TOWER, SANJAY NAGAR, NIWARU ROAD, JHOTWARA, JAIPUR, Jaipur, Rajasthan, 302012</t>
  </si>
  <si>
    <t>[{'sacCode': '996519', 'sac1': 'Other land transport services of goods n.e.c.', 'sac2': None}]</t>
  </si>
  <si>
    <t>32AAFCD3098K1ZI</t>
  </si>
  <si>
    <t>gst.kerala@letstransport.team</t>
  </si>
  <si>
    <t>DOOR NO.35/18, B-3, , VENUS CASTLE, PALARIVATTOM, KOCHI, Ernakulam, Kerala, 682025</t>
  </si>
  <si>
    <t>[{'name': 'PUSHKAR SINGH', 'email': 'gst.kerala@letstransport.team', 'emailDomain': 'letstransport.team', 'contact': '6366353671'}]</t>
  </si>
  <si>
    <t>03AAFCD3098K1ZJ</t>
  </si>
  <si>
    <t>gst.punjab@letstransport.team</t>
  </si>
  <si>
    <t>09-Mar-2020</t>
  </si>
  <si>
    <t>No.UGF-30, , Ansal City Centre, Sector 115, Kharar-Landran Road, Mohali, SAS Nagar, Punjab, 140307</t>
  </si>
  <si>
    <t>PUSHKAR SINGH|SUDARSHAN RAVI JHA|ROHIT SOOD|TEJ KAPOOR|ANKIT PARASHER</t>
  </si>
  <si>
    <t>[{'name': 'PUSHKAR SINGH', 'email': 'gst.punjab@letstransport.team', 'emailDomain': 'letstransport.team', 'contact': '6366353671'}]</t>
  </si>
  <si>
    <t>24AAFCD3098K1ZF</t>
  </si>
  <si>
    <t>gst.gujarat@letstransport.team</t>
  </si>
  <si>
    <t>25-Feb-2021</t>
  </si>
  <si>
    <t>D-301, 3RD FLOOR, TITANIUM CITY CENTRE, NEAR SACHIN TOWER, 100FT, Ahmedabad, Gujarat, 380015</t>
  </si>
  <si>
    <t>[{'sacCode': '996519', 'sac1': 'Other land transport services of goods n.e.c.', 'sac2': None}, {'sacCode': '996791', 'sac1': 'Goods transport agency services for road transport', 'sac2': None}, {'sacCode': '996793', 'sac1': 'Other goods transport services', 'sac2': None}]</t>
  </si>
  <si>
    <t>19AAFCD3098K1Z6</t>
  </si>
  <si>
    <t>gst.wb@letstransport.team</t>
  </si>
  <si>
    <t>AS0-708, 7TH FLOOR, ASTRA TOWERS, PLOT NO IIC/1,ACTION AREA II-C RAJARHAT,, KOLKATA, Kolkata, West Bengal, 700156</t>
  </si>
  <si>
    <t>TPE000117598339I</t>
  </si>
  <si>
    <t>27ABPPB6077J1Z9</t>
  </si>
  <si>
    <t>[{'hsnCode': '26201900', 'hsn1': 'SLAG, ASH AND RESIDUES (OTHER THAN FROM THE MANUFACTURE OF IRON OR STEEL), CONTAINING ARSENIC, METALS OR THEIR COMPOUNDS - CONTAINING MAINLY ZINC : OTHER', 'chapterCode': '26', 'chapter': 'Ores, slag and ash', 'sectionCode': '05', 'section': 'Mineral Products', 'hsn2': 'SLAG, ASH AND RESIDUES (OTHER THAN FROM THE MANUFACTURE OF IRON OR STEEL), CONTAINING ARSENIC, METALS OR THEIR COMPOUNDS - CONTAINING MAINLY ZINC : OTHER'}]</t>
  </si>
  <si>
    <t>[{'name': 'SUDHAKAR BHAGWANTA BARGAL', 'email': 'suyogeng_anr@rediffmail.com', 'emailDomain': 'rediffmail.com', 'contact': '9822878437'}]</t>
  </si>
  <si>
    <t>19AAXCS1809B1Z5</t>
  </si>
  <si>
    <t>mk.co.mukesh@gmail.com</t>
  </si>
  <si>
    <t>22-Jul-2017</t>
  </si>
  <si>
    <t>56, C G R ROAD, SICK LINE, KOLKATA, Kolkata, West Bengal, 700043</t>
  </si>
  <si>
    <t>[{'sacCode': '00440262', 'sac1': 'TRANSPORT OF GOODS BY ROAD', 'sac2': None}, {'sacCode': '00440445', 'sac1': 'SUPPLY OF TANGIBLE GOODS FOR USE SERVICE', 'sac2': None}]</t>
  </si>
  <si>
    <t>SRIKANT YADAV|RAMA YADAV</t>
  </si>
  <si>
    <t>[{'name': 'SRIKANT YADAV', 'email': 'mk.co.mukesh@gmail.com', 'emailDomain': 'gmail.com', 'contact': '8777202183'}]</t>
  </si>
  <si>
    <t>TPE000116238400W</t>
  </si>
  <si>
    <t>37DUIPS4277J1ZU</t>
  </si>
  <si>
    <t>[{'hsnCode': '03021100', 'hsn1': 'FISH, FRESH OR CHILLED, EXCLUDING FISHFILLETS AND OTHER FISH MEAT OF HEADING 0304SALMONIDAE, EXCLUDING LIVERS AND ROES : TROUT (SALMO TRUTTA, ONCORHYNCHUS MYKISS, ONCORHYNCHUS CLARKI, ONCORHYNCHUSAGUABONITA, ONCORHYNCHUS GILAE,ONCORHYNCHUS APACHE AND ONCORHYNCHUSCHRYSOGASTER)', 'chapterCode': '03', 'chapter': 'Fish and crustaceans, molluscs and other aquatic invertebrates.', 'sectionCode': '01', 'section': 'Live Animals; Animal Products', 'hsn2': None}, {'hsnCode': '03082900', 'hsn1': 'OTHER', 'chapterCode': '03', 'chapter': 'Fish and crustaceans, molluscs and other aquatic invertebrates.', 'sectionCode': '01', 'section': 'Live Animals; Animal Products', 'hsn2': None}, {'hsnCode': '03081100', 'hsn1': 'LIVE, FRESH OR CHILLED', 'chapterCode': '03', 'chapter': 'Fish and crustaceans, molluscs and other aquatic invertebrates.', 'sectionCode': '01', 'section': 'Live Animals; Animal Products', 'hsn2': None}]</t>
  </si>
  <si>
    <t>[{'name': 'NIZAMUDDIN SHAIK', 'email': 'nizamseafoodsnsf@gmail.com', 'emailDomain': 'gmail.com', 'contact': '9666251786'}]</t>
  </si>
  <si>
    <t>TPE000124870117K</t>
  </si>
  <si>
    <t>37BISPP2874G1ZL</t>
  </si>
  <si>
    <t>[{'hsnCode': '0308', 'hsn1': 'AQUATIC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 Sea cucumbers (Stichopus japonicus, Holothurioidea) :', 'chapterCode': '03', 'chapter': 'Fish and crustaceans, molluscs and other aquatic invertebrates.', 'sectionCode': '01', 'section': 'Live Animals; Animal Products', 'hsn2': 'AQUATIC INVERTEBRATES OTHER THAN CRUSTACEANS AND MOLLUSCS, LIVE,FRESH,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{'hsnCode': '0303', 'hsn1': 'FISH, FROZEN, EXCLUDING FISH FILLETS AND OTHER FISH MEAT OF HEADING 0304 - Salmonidae, excluding livers and roes :', 'chapterCode': '03', 'chapter': 'Fish and crustaceans, molluscs and other aquatic invertebrates.', 'sectionCode': '01', 'section': 'Live Animals; Animal Products', 'hsn2': 'FISH, FROZEN, EXCLUDING FISH FILLETS AND OTHER FISH MEAT OF HEADING 0304'}]</t>
  </si>
  <si>
    <t>Retail Business|Supplier of Services</t>
  </si>
  <si>
    <t>Retail Business, Supplier of Services</t>
  </si>
  <si>
    <t>TPE000116256951N</t>
  </si>
  <si>
    <t>06EPUPS9786C1ZV</t>
  </si>
  <si>
    <t>Office / Sale Office|Others</t>
  </si>
  <si>
    <t>Office / Sale Office, Others</t>
  </si>
  <si>
    <t>[{'sacCode': '00440262', 'sac1': 'TRANSPORT OF GOODS BY ROAD', 'sac2': None}, {'sacCode': '00440390', 'sac1': 'TRANSPORT OF GOODS BY RAIL', 'sac2': None}, {'sacCode': '00440014', 'sac1': 'COURIER AGENCY', 'sac2': None}]</t>
  </si>
  <si>
    <t>[{'name': 'YAGYA DUTTA SHARMA', 'email': 'accounts@snapioexpress.com', 'emailDomain': 'snapioexpress.com', 'contact': '8510045203'}]</t>
  </si>
  <si>
    <t>04AAECC3330Q1ZO</t>
  </si>
  <si>
    <t>04850036332</t>
  </si>
  <si>
    <t>accounts@incentivesolutions.in</t>
  </si>
  <si>
    <t>SCO 705, SECOND FLOOR, NAC, MANIMAJRA, Chandigarh, Chandigarh, 160101</t>
  </si>
  <si>
    <t>[{'sacCode': '00440225', 'sac1': 'BUSINESS AUXILIARY SERVICES', 'sac2': None}, {'sacCode': '00440063', 'sac1': 'TOUR OPERATOR', 'sac2': None}, {'sacCode': '00440366', 'sac1': 'BUSINESS SUPPORT SERVICES', 'sac2': None}]</t>
  </si>
  <si>
    <t>[{'name': 'KAMALJIT SINGH', 'email': 'kamal@incentivesolutions.in', 'emailDomain': 'incentivesolutions.in', 'contact': '9872868198'}]</t>
  </si>
  <si>
    <t>27AAECC3330Q1ZG</t>
  </si>
  <si>
    <t>9216656808</t>
  </si>
  <si>
    <t>07-Sep-2017</t>
  </si>
  <si>
    <t>0, KUTARI GAON SATYAM KATA, NEAR RUTIKA RESTAURENT AND BAR,OPP SHIV MANDIR AND CLAN CITY, TALUJA, NAVI MUMBAI, Raigad, Maharashtra, 410208</t>
  </si>
  <si>
    <t>[{'hsnCode': '8528', 'hsn1': 'MONITORS AND PROJECTORS, NOT INCORPORATING TELEVISION RECEPTION APPARATUS, RECEPTION APPARATUS FOR TELEVISION, WHETHER OR NOT INCORPORATING RADIO-BROADCASTRECEIVERS OR SOUND OR VIDEO RECORDING OR REPRODUCING APPARATUS - Cathode-ray tube monitors',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'MONITORS AND PROJECTORS, NOT INCORPORATING TELEVISION RECEPTION APPARATUS, RECEPTION APPARATUS FOR TELEVISION, WHETHER OR NOT INCORPORATING RADIO-BROADCAST RECEIVERS OR SOUND OR VIDEO RECORDING OR REPRODUCING APPARATUS'}, {'hsnCode': '8517', 'hsn1': 'TELEPHONE SETS, INCLUDING TELEPHONES FOR CELLULAR NETWORKS OR FOR OTHER WIRELESS NETWORKS: OTHER APPARATUS FOR THE TRANSMISSION OR RECEPTION OF VICE,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{'hsnCode': '8415', 'hsn1': 'AIR CONDITIONING MACHINES, COMPRISING A MOTOR- DRIVEN FAN AND ELEMENTS FOR CHANGING THE TEMPERATURE AND HUMIDITY, INCLUDING THOSE MACHINES IN WHICH THE HUMIDITY CANNOT BE SEPARATELY REGULATED',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CONDITIONING MACHINES, COMPRISING A MOTOR DRIVEN FAN AND ELEMENTS FOR CHANGING THE TEMPERATURE AND HUMIDITY, INCLUDING THOSE MACHINES IN WHICH THE HUMIDITY CANNOT BE SEPARATELY REGULATED.'}, {'hsnCode': '4202', 'hsn1': 'TRUNKS, SUIT-CASES, VANITY-CASES, EXECUTIVECASES , BRIEF - CASES , SCHOOL SATCHELS , SPECTACLE CASES, BINOCULAR CASES, CAMERA CASES, MUSICAL INSTRUMENT CASES, GUN CASES, HOLSTERS AND SIMILAR CONTAINERS ; T R AV E L L I N G -BAGS , INSULATED FOOD O R BEVERAGES BAGS, TOILET BAGS, RUCKSACKS, HANDBAGS, SHOPPING-BAGS, WALLETS, PURSES, MAP - CASES , CIGARETTE- CASES , TOBACCO - POUCHES, TOOL BAGS, SPORTS BAGS, BOTTLECASES, JEWELLERY BOXES , POWDER-BOXES , CUTLERY CASES AND SIMILAR CONTAINERS, OF LEATHER OR OF COMPOSITION LEATHER, OF SHEETING OF PLASTICS, OF TEXTILE MATERIALS, OF VULCANISED FIBRE OR OF PAPERBOARD, OR WHOLLY O R MAINLY COVERED WITH SUCH MATERIALS OR WITH PAPER - Trunks, suit-cases, vanity-cases, executivecases, brief-cases, school satchels and similar containers :', 'chapterCode': '42', 'chapter': 'Articles of leather; saddlery and harness; travel goods, handbags and similar containers; articles of animal gut (other than silk-worm gut)', 'sectionCode': '08', 'section': 'Raw Hides and Skins, Leather, Furskins and Articles thereof; saddlery and Harness; travel goods, Handbags and similar Containers; Articles of animal gut (other than silk-worm Gut)', 'hsn2':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 CASES, JEWELLERY BOXES, POWDER-BOXES, CUTLERY CASES AND SIMILAR CONTAINERS, OF LEATHER OR OF COMPOSITION LEATHER, OF SHEETING OF PLASTICS, OF TEXTILE MATERIALS, OF VULCANISED FIBRE OR OF PAPERBOARD, OR WHOLLY OR MAINLY COVERED WITH SUCH MATERIALS OR WITH PAPER'}, {'hsnCode': '7323', 'hsn1': 'TABLE, KITCHEN OR OTHER HOUSEHOLD ARTICLES AND PARTS THEREOF, OF IRON OR STEEL; IRON OR STEEL WOOL; POT SCOURERS AND SCOURING OR POLISHING PADS, GLOVES AND THE LIKE, OF IRON OR STEEL', 'chapterCode': '73', 'chapter': 'Articles of iron or steel', 'sectionCode': '15', 'section': 'Base Metals and Articles of Base Metal', 'hsn2': 'TABLE, KITCHEN OR OTHER HOUSEHOLD ARTICLES AND PARTS THEREOF, OF IRON OR STEEL; IRON OR STEEL WOOL; POT SCOURERS AND SCOURING OR POLISHING PADS, GLOVES AND THE LIKE, OF IRON OR STEEL'}]</t>
  </si>
  <si>
    <t>Warehouse / Depot|Wholesale Business|Retail Business</t>
  </si>
  <si>
    <t>Warehouse / Depot, Wholesale Business, Retail Business</t>
  </si>
  <si>
    <t>[{'name': 'AMRISH SHARMA', 'email': 'accounts@incentivesolutions.in', 'emailDomain': 'incentivesolutions.in', 'contact': '9216656808'}]</t>
  </si>
  <si>
    <t>08AAECC3330Q1ZG</t>
  </si>
  <si>
    <t>SHOP NO. AL8, AL9, , ANKIT COMPLEX, BHARAT SOUP FACTORY, BHILWARA, Bhilwara, Rajasthan, 311001</t>
  </si>
  <si>
    <t>[{'hsnCode': '8518', 'hsn1': 'MICROPHONES AND STANDS THEREFOR: LOUDSPEAKERS, WHETHER OR NOT MOUNTED IN THEIR ENCLOSURES: HEADPHONES AND EARPHONES, WHETHER OR NOT COMBINED WITH A MICROPHONE, AND SETS CONSISTING OF A MICROPHONE AND ONE OR MORE LUUDSPEAKERS: AUDIO-FREQUENCY ELECTRIC AMPLIFIERS: ELECTRIC SOUND AMPLIFIER SETS',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{'hsnCode': '7323', 'hsn1': 'TABLE, KITCHEN OR OTHER HOUSEHOLD ARTICLES AND PARTS THEREOF, OF IRON OR STEEL; IRON OR STEEL WOOL; POT SCOURERS AND SCOURING OR POLISHING PADS, GLOVES AND THE LIKE, OF IRON OR STEEL', 'chapterCode': '73', 'chapter': 'Articles of iron or steel', 'sectionCode': '15', 'section': 'Base Metals and Articles of Base Metal', 'hsn2': 'TABLE, KITCHEN OR OTHER HOUSEHOLD ARTICLES AND PARTS THEREOF, OF IRON OR STEEL; IRON OR STEEL WOOL; POT SCOURERS AND SCOURING OR POLISHING PADS, GLOVES AND THE LIKE, OF IRON OR STEEL'}, {'hsnCode': '8517', 'hsn1': 'TELEPHONE SETS, INCLUDING TELEPHONES FOR CELLULAR NETWORKS OR FOR OTHER WIRELESS NETWORKS: OTHER APPARATUS FOR THE TRANSMISSION OR RECEPTION OF VICE,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{'hsnCode': '3924', 'hsn1': 'TABLEWARE, KITCHENWARE, OTHER HOUSEHOLD ARTICLES AND HYGIENIC OR TOILET ARTICLES, OF PLASTICS', 'chapterCode': '39', 'chapter': 'Plastics and articles thereof', 'sectionCode': '07', 'section': 'Plastics and Articles thereof; Rubber and Articles Thereof', 'hsn2': 'TABLEWARE, KITCHENWARE, OTHER HOUSEHOLD ARTICLES AND HYGIENIC OR TOILET ARTICLES, OF PLASTICS'}, {'hsnCode': '8542', 'hsn1': 'ELECTRONIC INTEGRATED CIRCUITS - Electronic integrated circuits',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'ELECTRONIC INTEGRATED CIRCUITS'}]</t>
  </si>
  <si>
    <t>Recipient of Goods or Services|Retail Business</t>
  </si>
  <si>
    <t>Recipient of Goods or Services, Retail Business</t>
  </si>
  <si>
    <t>[{'sacCode': '998599', 'sac1': 'Other support services n.e.c.', 'sac2': None}]</t>
  </si>
  <si>
    <t>[{'name': 'SHWETA CHAUDHARY', 'email': 'kamal@incentivesolutions.in', 'emailDomain': 'incentivesolutions.in', 'contact': '9780616336'}]</t>
  </si>
  <si>
    <t>02AAECC3330Q1ZS</t>
  </si>
  <si>
    <t>23-Feb-2019</t>
  </si>
  <si>
    <t>0, HOTEL MONAAL CHAIL, VPO CHAIL, KANDAGHAT, Solan, Himachal Pradesh, 173217</t>
  </si>
  <si>
    <t>Retail Business|Recipient of Goods or Services</t>
  </si>
  <si>
    <t>Retail Business, Recipient of Goods or Services</t>
  </si>
  <si>
    <t>[{'name': 'SHWETA CHAUDHARY', 'email': 'swati@incentivesolutions.in', 'emailDomain': 'incentivesolutions.in', 'contact': '9780616336'}]</t>
  </si>
  <si>
    <t>04AAECC3330Q2ZN</t>
  </si>
  <si>
    <t>[{'sacCode': '998555', 'sac1': 'Tour operator services', 'sac2': None}, {'sacCode': '998599', 'sac1': 'Other support services n.e.c.', 'sac2': None}]</t>
  </si>
  <si>
    <t>[{'name': 'SHWETA CHAUDHARY', 'email': 'shweta@incentivesolutions.in', 'emailDomain': 'incentivesolutions.in', 'contact': '9216656808'}]</t>
  </si>
  <si>
    <t>TPE000017069943K</t>
  </si>
  <si>
    <t>23ADUPR2558K1ZW</t>
  </si>
  <si>
    <t>23944002396</t>
  </si>
  <si>
    <t>[{'hsnCode': '84851000', 'hsn1': 'MACHINERY PARTS, NOT CONTAINING ELECTRICAL CONNECTORS, INSULATORS, COILS, CONTACTS OR OTHER ELECTRICAL FEATURES, NOT SPECIFIED OR INCLUDED ELSEWHERE IN THIS CHAPTER SHIPR OR BOATR PROPELLERS AND BLADES THEREFOR',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PARTS, NOT CONTAINING ELECTRICAL CONNECTORS, INSULATORS, COILS, CONTACTS OR OTHER ELECTRICAL FEATURES, NOT SPECIFIED OR INCLUDED ELSEWHERE IN THIS CHAPTER SHIPR OR BOATR PROPELLERS AND BLADES THEREFOR'}]</t>
  </si>
  <si>
    <t>Others|Retail Business</t>
  </si>
  <si>
    <t>Others, Retail Business</t>
  </si>
  <si>
    <t>[{'name': 'ASHWINI SINGH RASTOGI', 'email': 'ashwiniequip@gmail.com', 'emailDomain': 'gmail.com', 'contact': '9893988539'}]</t>
  </si>
  <si>
    <t>KFI000011755880R</t>
  </si>
  <si>
    <t>19AAAFU6661K1ZP</t>
  </si>
  <si>
    <t>[{'hsnCode': '7318', 'hsn1': 'SCREWS, BOLTS, NUTS, COACH-SCREWS, SCREW HOOKS, RIVETS, COTTERS, COTTER-PINS, WASHERS (INCLUDING SPRING WASHERS) AND SIMILAR ARTICLES,OF IRON OR STEEL - Threaded articles', 'chapterCode': '73', 'chapter': 'Articles of iron or steel', 'sectionCode': '15', 'section': 'Base Metals and Articles of Base Metal', 'hsn2': 'SCREWS, BOLTS, NUTS, COACH-SCREWS, SCREW HOOKS, RIVETS, COTTERS, COTTER-PINS, WASHERS (INCLUDING SPRING WASHERS) AND SIMILAR ARTICLES, OF IRON OR STEEL'}, {'hsnCode': '83111000',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ELECTRODES OF BASE METAL, FOR ELECTRIC ARC - WELDING',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ELECTRODES OF BASE METAL, FOR ELECTRIC ARC - WELDING'}, {'hsnCode': '85151900', 'hsn1': 'ELECTRIC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 - BRAZING OR SOLDERING MACHINES AND APPARATUS: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 - BRAZING OR SOLDERING MACHINES AND APPARATUS: OTHER'}, {'hsnCode': '65061010', 'hsn1': 'OTHER HEADGEAR, WHETHER OR NOT LINED OR TRIMMED SAFETY HEADGEAR: SPEED GLASS WELDING HELMETS OR OTHER HELMETS MEANT FOR INDUSTRIAL USE', 'chapterCode': '65', 'chapter': 'Headgear and parts thereof.', 'sectionCode': '12', 'section': 'Footwear, Headgear, Umbrellas, Sun Umbrellas, Walking-sticks, seat-sticks, whips, Riding-crops and Parts thereof; Prepared Feathers and articles Made therewith; artificial Flowers; Articles of Human Hair', 'hsn2': 'OTHER HEADGEAR, WHETHER OR NOT LINED OR TRIMMED SAFETY HEADGEAR: SPEED GLASS WELDING HELMETS OR OTHER HELMETS MEANT FOR INDUSTRIAL USE'}, {'hsnCode': '63072090', 'hsn1': 'OTHER MADE UP ARTICLES, INCLUDING DRESS PATTERNS LIFE-JACKETS AND LIFE-BELTS:OTHER', 'chapterCode': '63', 'chapter': 'Other made up textile articles; sets; worn clothing and worn textile articles; rags.', 'sectionCode': '11', 'section': 'Textile and Textile Articles', 'hsn2': 'OTHER MADE UP ARTICLES, INCLUDING DRESS PATTERNS LIFE-JACKETS AND LIFE-BELTS:OTHER'}]</t>
  </si>
  <si>
    <t>JOHAR MUNDRA|AMIT MUNDRA|ALPANA MUNDRA</t>
  </si>
  <si>
    <t>[{'name': 'JOHAR MUNDRA', 'email': 'ushaenterprises_75@yahoo.co.in', 'emailDomain': 'yahoo.co.in', 'contact': '8017679842'}]</t>
  </si>
  <si>
    <t>TPE001046928859Q</t>
  </si>
  <si>
    <t>24CTDPP9668K1ZX</t>
  </si>
  <si>
    <t>[{'sacCode': '998851', 'sac1': 'Rubber and plastic product manufacturing services', 'sac2': None}]</t>
  </si>
  <si>
    <t>TPE000117408731Q</t>
  </si>
  <si>
    <t>27BDYPC5849R1ZC</t>
  </si>
  <si>
    <t>[{'hsnCode': '4817', 'hsn1': 'ENVELOPES, LETTER CARDS, PLAIN POSTCARDS AND CORRESPONDENCE CARDS, OF PAPER OR PAPERBOARD; BOXES, POUCHES, WALLETS AND WRITING COMPENDIUMS, OF PAPER OR PAPERBOARD, CONTAINING AN ASSORTMENT OF PAPER STATIONERY', 'chapterCode': '48', 'chapter': 'Paper and paperboard; articles of paper pulp, of paper or of paperboard.', 'sectionCode': '10', 'section': 'Pulp of wood or of other Fibrous Cellulosic Material; Recovered (Waste and Scrap) Paper or Paperboard; Paper And Paperboard and articles thereof', 'hsn2': 'ENVELOPES, LETTER CARDS, PLAIN POSTCARDS AND CORRESPONDENCE CARDS, OF PAPER OR PAPERBOARD; BOXES, POUCHES, WALLETS AND WRITING COMPENDIUMS, OF PAPER OR PAPERBOARD, CONTAINING AN ASSORTMENT OF PAPER STATIONERY'}, {'hsnCode': '4820', 'hsn1':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'chapterCode': '48', 'chapter': 'Paper and paperboard; articles of paper pulp, of paper or of paperboard.', 'sectionCode': '10', 'section': 'Pulp of wood or of other Fibrous Cellulosic Material; Recovered (Waste and Scrap) Paper or Paperboard; Paper And Paperboard and articles thereof', 'hsn2': 'REGISTERS, ACCOUNT BOOKS, NOTE BOOKS, ORDER BOOKS, RECEIPT BOOKS, LETTER PADS, MEMORANDUM PADS, DIARIES AND SIMILAR ARTICLES, EXCISE BOOKS, BLOTTING-PADS, BINDERS (LOOSE-LEAF OR OTHER), FOLDERS, FILE COVERS, MANIFOLD BUSINESS FORMS, INTER LEAVED CARBON SETS AND OTHER ARTICLES OF STATIONERY, OF PAPER OR PAPERBOARD; ALBUMS FOR SAMPLES OR FOR COLLECTIONS AND BOOK COVERS, OF PAPER OR PAPERBOARD'}, {'hsnCode': '4821', 'hsn1': 'PAPER OR PAPERBOARD LABELS OF ALL KINDS, WHETHER OR NOT PRINTED',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 {'hsnCode': '4911', 'hsn1': 'OTHER PRINTED MATTER, INCLUDING PRINTED PICTURES AND PHOTOGRAPHS',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'OTHER PRINTED MATTER, INCLUDING PRINTED PICTURES AND PHOTOGRAPHS'}, {'hsnCode': '4901', 'hsn1': 'PRINTED BOOKS, BROCHURES, LEAFLETS AND SIMILAR PRINTED MATTER, WHETHER OR NOT IN SINGLE SHEETS',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t>
  </si>
  <si>
    <t>Retail Business|Supplier of Services|Wholesale Business</t>
  </si>
  <si>
    <t>Retail Business, Supplier of Services, Wholesale Business</t>
  </si>
  <si>
    <t>[{'sacCode': '999799', 'sac1': 'Other services n.e.c.', 'sac2': None}]</t>
  </si>
  <si>
    <t>[{'name': 'AKSHAY S CHALKE', 'email': 'spdeepsun@gmail.com', 'emailDomain': 'gmail.com', 'contact': '9920881941'}]</t>
  </si>
  <si>
    <t>TPE000120333067O</t>
  </si>
  <si>
    <t>05GNZPS8754R1Z9</t>
  </si>
  <si>
    <t>12-Jan-2021</t>
  </si>
  <si>
    <t>[{'sacCode': '996812', 'sac1': 'Courier services', 'sac2': None}, {'sacCode': '998540', 'sac1': 'Packaging services of goods for others', 'sac2': None}, {'sacCode': '996811', 'sac1': 'Postal services including post office counter services, mail box rental services.', 'sac2': None}]</t>
  </si>
  <si>
    <t>09GNZPS8754R1Z1</t>
  </si>
  <si>
    <t>akshatlogosticks@gmail.com</t>
  </si>
  <si>
    <t>0, RUSTAMPUR, RAMPUR, Rampur, Uttar Pradesh, 244921</t>
  </si>
  <si>
    <t>[{'name': 'AMAN SHARMA', 'email': 'akshatlogosticks@gmail.com', 'emailDomain': 'gmail.com', 'contact': '9760600249'}]</t>
  </si>
  <si>
    <t>Rampur</t>
  </si>
  <si>
    <t>244921</t>
  </si>
  <si>
    <t>19AABCO1443M1ZA</t>
  </si>
  <si>
    <t>2504, 4th Floor, SHILPANGAN,TOY PARK, LB001,SEC -III, KOLKATA, Kolkata, West Bengal, 700098</t>
  </si>
  <si>
    <t>[{'sacCode': '996812', 'sac1': 'Courier services', 'sac2': None}, {'sacCode': '999512', 'sac1': 'Services furnished by professional organizations', 'sac2': None}]</t>
  </si>
  <si>
    <t>TIRTHRAJ HIMATSINGKA|KESHAV HIMATSINGKA</t>
  </si>
  <si>
    <t>[{'name': 'TIRTHRAJ HIMATSINGKA', 'email': 'esteetransways@gmail.com', 'emailDomain': 'gmail.com', 'contact': '9073384891'}]</t>
  </si>
  <si>
    <t>27AABCO1443M1ZD</t>
  </si>
  <si>
    <t>9673001791</t>
  </si>
  <si>
    <t>2, GROUND FLOOR, , MAA UMIYA TRANSPORT NAGAR, NAGPUR, Nagpur, Maharashtra, 440008</t>
  </si>
  <si>
    <t>[{'sacCode': '996532', 'sac1': 'Space transport services of freight', 'sac2': None}, {'sacCode': '996411', 'sac1': 'Local land transport services of passengers by railways, metro, monorail, bus, tramway, autos, three wheelers, scooters and other motor vehicles', 'sac2': None}]</t>
  </si>
  <si>
    <t>TIRTHRAJ HIMATSINGKA|RAMA HIMATSINGKA|KESHAV HIMATSINGKA</t>
  </si>
  <si>
    <t>[{'name': 'TIRTHRAJ HIMATSINGKA', 'email': 'esteetransways@gmail.com', 'emailDomain': 'gmail.com', 'contact': '9673001791'}]</t>
  </si>
  <si>
    <t>33AABCO1443M1ZK</t>
  </si>
  <si>
    <t>9840826914</t>
  </si>
  <si>
    <t>1ST FLOOR, , ORIENTAL INSURANCE BUILDING, RAMANUJAR NAGAR, SRIPERUMBUDUR, Kanchipuram, Tamil Nadu, 602105</t>
  </si>
  <si>
    <t>TIRTHRAJ HIMATSINGKA|RAMA HIMATSINGKA</t>
  </si>
  <si>
    <t>[{'name': 'TIRTHRAJ HIMATSINGKA', 'email': 'esteetransways@gmail.com', 'emailDomain': 'gmail.com', 'contact': '9043473119'}]</t>
  </si>
  <si>
    <t>20AABCO1443M1ZR</t>
  </si>
  <si>
    <t>9471190289</t>
  </si>
  <si>
    <t>OM TOWER, 2ND FLOOR, OM TOWER, MAIN ROAD BISTUPUR, JAMSHEDPUR, East Singhbhum, Jharkhand, 831001</t>
  </si>
  <si>
    <t>[{'sacCode': '996411', 'sac1': 'Local land transport services of passengers by railways, metro, monorail, bus, tramway, autos, three wheelers, scooters and other motor vehicles', 'sac2': None}, {'sacCode': '996414', 'sac1': 'Other land transportation services of passengers.', 'sac2': None}]</t>
  </si>
  <si>
    <t>[{'name': 'TIRTHRAJ HIMATSINGKA', 'email': 'esteetransways@gmail.com', 'emailDomain': 'gmail.com', 'contact': '9471190289'}]</t>
  </si>
  <si>
    <t>21AABCO1443M1ZP</t>
  </si>
  <si>
    <t>9681369790</t>
  </si>
  <si>
    <t>esteeresourceskolkata@gmail.com</t>
  </si>
  <si>
    <t>HOUSE NO. 2, , WARD NO. 6, JAJPUR ROAD, DHABALGIRI, Jajpur, Odisha, 755019</t>
  </si>
  <si>
    <t>[{'name': 'TIRTHRAJ HIMATSINGKA', 'email': 'esteeresourceskolkata@gmail.com', 'emailDomain': 'gmail.com', 'contact': '9681369790'}]</t>
  </si>
  <si>
    <t>36AABCO1443M1ZE</t>
  </si>
  <si>
    <t>9985000521</t>
  </si>
  <si>
    <t>23-17/1, , , JYOTI NAGAR, RAMACHANDRAPURAM MANDAL, Medak, Telangana, 502032</t>
  </si>
  <si>
    <t>[{'name': 'TIRTHRAJ HIMATSINGKA', 'email': 'esteetransways@gmail.com', 'emailDomain': 'gmail.com', 'contact': '9985000521'}]</t>
  </si>
  <si>
    <t>37AABCO1443M1ZC</t>
  </si>
  <si>
    <t>7205628973</t>
  </si>
  <si>
    <t>HOUSE NO. 4, , SUCHITRA ESTATE, IN FRONT OF TATA STEEL STOCK YARD, NEAR RAILWAY STATION, GANNAVARAM, Krishna, Andhra Pradesh, 521101</t>
  </si>
  <si>
    <t>[{'name': 'TIRTHRAJ HIMATSINGKA', 'email': 'esteetransways@gmail.com', 'emailDomain': 'gmail.com', 'contact': '7205628973'}]</t>
  </si>
  <si>
    <t>24AABCO1443M1ZJ</t>
  </si>
  <si>
    <t>9601900050</t>
  </si>
  <si>
    <t>PLOT NO. 1, SURVEY NO. 64/1, , , OPP. KAMAL TIMBER, VARSAMEDI, Kachchh, Gujarat, 370110</t>
  </si>
  <si>
    <t>[{'name': 'TIRTHRAJ HIMATSINGKA', 'email': 'esteetransways@gmail.com', 'emailDomain': 'gmail.com', 'contact': '7809012014'}]</t>
  </si>
  <si>
    <t>19AABCO1443M2Z9</t>
  </si>
  <si>
    <t>UNIT2504, 4, SHILPANGAN, PHASEII, LB1 , SEC-III, SALTLAKE, North 24 Parganas, West Bengal, 700098</t>
  </si>
  <si>
    <t>Office / Sale Office|Supplier of Services|Recipient of Goods or Services</t>
  </si>
  <si>
    <t>Office / Sale Office, Supplier of Services, Recipient of Goods or Services</t>
  </si>
  <si>
    <t>[{'sacCode': '996532', 'sac1': 'Space transport services of freight', 'sac2': None}, {'sacCode': '996411', 'sac1': 'Local land transport services of passengers by railways, metro, monorail, bus, tramway, autos, three wheelers, scooters and other motor vehicles', 'sac2': None}, {'sacCode': '996519', 'sac1': 'Other land transport services of goods n.e.c.', 'sac2': None}]</t>
  </si>
  <si>
    <t>19AAECE7295G1Z8</t>
  </si>
  <si>
    <t>BLOCK 5C,, 5TH, TRINITY BUILDING, 226/1, ACHARYA JAGDISH CHANDRA BOSE ROAD, KOLKATA, Kolkata, West Bengal, 700020</t>
  </si>
  <si>
    <t>Recipient of Goods or Services|Supplier of Services</t>
  </si>
  <si>
    <t>[{'name': 'TIRTHRAJ HIMATSINGKA', 'email': 'esteemovers@gmail.com', 'emailDomain': 'gmail.com', 'contact': '9874766885'}]</t>
  </si>
  <si>
    <t>TPE000013762502E</t>
  </si>
  <si>
    <t>19ATXPK5765C1Z2</t>
  </si>
  <si>
    <t>[{'sacCode': '00440014', 'sac1': 'COURIER AGENCY', 'sac2': None}, {'sacCode': '00440262', 'sac1': 'TRANSPORT OF GOODS BY ROAD', 'sac2': None}]</t>
  </si>
  <si>
    <t>[{'name': 'MUKESH KUMAR', 'email': 'mukeshkumar3026@gmail.com', 'emailDomain': 'gmail.com', 'contact': '9933080678'}]</t>
  </si>
  <si>
    <t>KPE000012277711Q</t>
  </si>
  <si>
    <t>27AKSPD5713B1ZD</t>
  </si>
  <si>
    <t>office29nitinupadhye@gmail.com</t>
  </si>
  <si>
    <t>S.NO.17/3, GANESH NAGAR, SHIV COLONY, THERGAON, THERGAON, Pune, Maharashtra, 411033</t>
  </si>
  <si>
    <t>[{'hsnCode': '73083000', 'hsn1':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DOORS, WINDOWS AND THEIR FRAMES AND THRESHOLDS FOR DOORS', 'chapterCode': '73', 'chapter': 'Articles of iron or steel', 'sectionCode': '15', 'section': 'Base Metals and Articles of Base Metal', 'hsn2':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DOORS, WINDOWS AND THEIR FRAMES AND THRESHOLDS FOR DOORS'}]</t>
  </si>
  <si>
    <t>Retail Business|Works Contract</t>
  </si>
  <si>
    <t>Retail Business, Works Contract</t>
  </si>
  <si>
    <t>[{'name': 'AMIT VILAS DEOKAR', 'email': 'rohittvarmaa@gmail.com', 'emailDomain': 'gmail.com', 'contact': '8793278472'}]</t>
  </si>
  <si>
    <t>TPE000010286423F</t>
  </si>
  <si>
    <t>27AIHPP3538P1ZK</t>
  </si>
  <si>
    <t>[{'hsnCode': '48211020', 'hsn1': 'PAPER OR PAPERBOARD LABELS OF ALL KINDS, WHETHER OR NOT PRINTED - PRINTED : LABELS',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 - PRINTED : LABELS'}, {'hsnCode': '49090010', 'hsn1': 'PRINTED OR ILLUSTRATED POSTCARDS; PRINTED CARDS BEARING PERSONAL GREETINGS, MESSAGES OR ANNOUNCEMENTS, WHETHER OR NOT ILLUSTRATED, WITH OR WITHOUT ENVELOPES OR TRIMMINGS PRINTED OR ILLUSTRATED POSTCARDS; PRINTED CARDS BEARING PERSONAL GREETINGS, MESSAGES OR ANNOUNCEMENTS, WHETHER OR NOT ILLUSTRATED, WITH OR WITHOUT ENVELOPES OR TRIMMINGS : GREETING OR WEDDING CARDS',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OR ILLUSTRATED POSTCARDS; PRINTED CARDS BEARING PERSONAL GREETINGS, MESSAGES OR ANNOUNCEMENTS, WHETHER OR NOT ILLUSTRATED, WITH OR WITHOUT ENVELOPES OR TRIMMINGS PRINTED OR ILLUSTRATED POSTCARDS; PRINTED CARDS BEARING PERSONAL GREETINGS, MESSAGES OR ANNOUNCEMENTS, WHETHER OR NOT ILLUSTRATED, WITH OR WITHOUT ENVELOPES OR TRIMMINGS : GREETING OR WEDDING CARDS'}, {'hsnCode': '49011010', 'hsn1': 'PRINTED BOOKS, BROCHURES, LEAFLETS AND SIMILAR PRINTED MATTER, WHETHER OR NOT IN SINGLE SHEETS IN SINGLE SHEETS, WHETHER OR NOT FOLDED : PRINTED BOOKS',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 IN SINGLE SHEETS, WHETHER OR NOT FOLDED : PRINTED BOOKS'}, {'hsnCode': '48201010', 'hsn1':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REGISTERS, ACCOUNT BOOKS', 'chapterCode': '48', 'chapter': 'Paper and paperboard; articles of paper pulp, of paper or of paperboard.', 'sectionCode': '10', 'section': 'Pulp of wood or of other Fibrous Cellulosic Material; Recovered (Waste and Scrap) Paper or Paperboard; Paper And Paperboard and articles thereof', 'hsn2':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REGISTERS, ACCOUNT BOOKS'}, {'hsnCode': '39261011', 'hsn1': 'OTHER ARTICLES OF PLASTICS AND ARTICLES OF OTHER MATERIALS OF HEADINGS 3901 TO 3914 - OFFICE OR SCHOOL SUPPLIES: OFFICE SUPPLIES OF A KIND CLASSIFIED AS STATIONERY OTHER THAN PINS, CLIPS, AND WRITING INSTRUMENTS : OF POLYURETHANE FOAM', 'chapterCode': '39', 'chapter': 'Plastics and articles thereof', 'sectionCode': '07', 'section': 'Plastics and Articles thereof; Rubber and Articles Thereof', 'hsn2': 'OTHER ARTICLES OF PLASTICS AND ARTICLES OF OTHER MATERIALS OF HEADINGS 3901 TO 3914 - OFFICE OR SCHOOL SUPPLIES: OFFICE SUPPLIES OF A KIND CLASSIFIED AS STATIONERY OTHER THAN PINS, CLIPS, AND WRITING INSTRUMENTS : OF POLYURETHANE FOAM'}]</t>
  </si>
  <si>
    <t>[{'name': 'LALJI MURJI PATEL', 'email': 'laljipatel.a1@gmail.com', 'emailDomain': 'gmail.com', 'contact': '9870049001'}]</t>
  </si>
  <si>
    <t>03AAACI5607C1Z9</t>
  </si>
  <si>
    <t>ldh@iwlpl.in</t>
  </si>
  <si>
    <t>Plot No 37, , , Transport Nagar, Ludhiana, Ludhiana, Punjab, 141003</t>
  </si>
  <si>
    <t>Service Provision|Recipient of Goods or Services|Supplier of Services</t>
  </si>
  <si>
    <t>[{'sacCode': '00440262', 'sac1': 'TRANSPORT OF GOODS BY ROAD', 'sac2': None}, {'sacCode': '00440390', 'sac1': 'TRANSPORT OF GOODS BY RAIL', 'sac2': None}, {'sacCode': '00440045', 'sac1': 'CLEARING AND FORWARDING AGENCY', 'sac2': None}, {'sacCode': '00440406', 'sac1': 'RENTING OF IMMOVABLE PROPERTY SERVICES', 'sac2': None}]</t>
  </si>
  <si>
    <t>Raj Kumar Somani|Praveen Somani|Laxmi Narayan Somani</t>
  </si>
  <si>
    <t>[{'name': 'Harish Bhawarlal Somani', 'email': 'harish.s@iwlpl.in', 'emailDomain': 'iwlpl.in', 'contact': '9323270571'}]</t>
  </si>
  <si>
    <t>04AAACI5607C1Z7</t>
  </si>
  <si>
    <t>06AAACI5607C1Z3</t>
  </si>
  <si>
    <t>9316093524</t>
  </si>
  <si>
    <t>ixc@iwlpl.in</t>
  </si>
  <si>
    <t>Plot No-357/B, , , Phase-I Industrial Area, Panchkulla, Panchkula, Haryana, 134113</t>
  </si>
  <si>
    <t>07AAACI5607C1Z1</t>
  </si>
  <si>
    <t>14, 2 nd Floor, , Rani Jhansi Road, New Delhi, New Delhi, Delhi, 110055</t>
  </si>
  <si>
    <t>[{'name': 'Harish Bhawarlal Somani', 'email': 'harish.s@iwlpl.in', 'emailDomain': 'iwlpl.in', 'contact': '9833641221'}]</t>
  </si>
  <si>
    <t>08AAACI5607C1ZZ</t>
  </si>
  <si>
    <t>9929769376</t>
  </si>
  <si>
    <t>jai@iwlpl.in</t>
  </si>
  <si>
    <t>-, , , Pulandarji Ka Bagh,Opp Anand Puri, Moti Dungri Road, Jaipur, Jaipur, Rajasthan, 302004</t>
  </si>
  <si>
    <t>09AAACI5607C1ZX</t>
  </si>
  <si>
    <t>9971110351</t>
  </si>
  <si>
    <t>iru.acc@iwlpl.in</t>
  </si>
  <si>
    <t>D-238, , , Sector 10, Noida, Gautam Buddha Nagar, Uttar Pradesh, 201301</t>
  </si>
  <si>
    <t>10AAACI5607C1ZE</t>
  </si>
  <si>
    <t>9905047507</t>
  </si>
  <si>
    <t>ptn@iwlpl.in</t>
  </si>
  <si>
    <t>Opp Gate No 2, Near Jai Mata Di Transport, Indian Gas Godown Line,Transport Nagar, Patna, Patna, Bihar, 800007</t>
  </si>
  <si>
    <t>18AAACI5607C1ZY</t>
  </si>
  <si>
    <t>9859932141</t>
  </si>
  <si>
    <t>gau@iwlpl.in</t>
  </si>
  <si>
    <t>-, , Inland Tower, A T Road,Bharlumukh,Fancy Bazar, Guwahati, Kamrup, Assam, 781001</t>
  </si>
  <si>
    <t>19AAACI5607C1ZW</t>
  </si>
  <si>
    <t>9831097844</t>
  </si>
  <si>
    <t>ccu@iwlpl.in</t>
  </si>
  <si>
    <t>-, , , P-221/2, Strand Bank Road, Kolkata, Kolkata, West Bengal, 700001</t>
  </si>
  <si>
    <t>[{'sacCode': '998311', 'sac1': 'Management consulting and management services including financial, strategic, human resources, marketing, operations and supply chain management.', 'sac2': None}, {'sacCode': '00440262', 'sac1': 'TRANSPORT OF GOODS BY ROAD', 'sac2': None}, {'sacCode': '00440390', 'sac1': 'TRANSPORT OF GOODS BY RAIL', 'sac2': None}, {'sacCode': '00440045', 'sac1': 'CLEARING AND FORWARDING AGENCY', 'sac2': None}, {'sacCode': '00440406', 'sac1': 'RENTING OF IMMOVABLE PROPERTY SERVICES', 'sac2': None}]</t>
  </si>
  <si>
    <t>21AAACI5607C1ZB</t>
  </si>
  <si>
    <t>7738140839</t>
  </si>
  <si>
    <t>narendra.a@iwlpl.in</t>
  </si>
  <si>
    <t>Flat No 6, 2 ND Floor, Sharda Residency, Near Kamla Furniture,Sarbahal Road, Jharsugda, Jharsuguda, Odisha, 768201</t>
  </si>
  <si>
    <t>[{'income': 'Above Rs. 50 lakhs', 'financialYear': '2018-2019'}, {'income': 'Above Rs. 50 lakhs', 'financialYear': '2019-2020'}]</t>
  </si>
  <si>
    <t>[{'sacCode': '00440262', 'sac1': 'TRANSPORT OF GOODS BY ROAD', 'sac2': None}, {'sacCode': '00440045', 'sac1': 'CLEARING AND FORWARDING AGENCY', 'sac2': None}]</t>
  </si>
  <si>
    <t>[{'name': 'Praveen Somani', 'email': 'narendra.a@iwlpl.in', 'emailDomain': 'iwlpl.in', 'contact': '7738140839'}]</t>
  </si>
  <si>
    <t>22AAACI5607C1Z9</t>
  </si>
  <si>
    <t>9425213080</t>
  </si>
  <si>
    <t>rpr@iwlpl.in</t>
  </si>
  <si>
    <t>-, Sardar Patel Timber Market,Opp. Mahadev Trading Co,Bhanpuri, Raipur, Raipur, Chhattisgarh, 493221</t>
  </si>
  <si>
    <t>23AAACI5607C1Z7</t>
  </si>
  <si>
    <t>23449031136</t>
  </si>
  <si>
    <t>INLAND AUTO MATE PVT LTD</t>
  </si>
  <si>
    <t>23AAACI5607C2Z6</t>
  </si>
  <si>
    <t>9329087008</t>
  </si>
  <si>
    <t>idr@iwlpl.in</t>
  </si>
  <si>
    <t>Plot No 101, , JRG Logistic Park, Dakachiya, A B Road, Indore, Indore, Madhya Pradesh, 453771</t>
  </si>
  <si>
    <t>[{'sacCode': '00440262', 'sac1': 'TRANSPORT OF GOODS BY ROAD', 'sac2': None}, {'sacCode': '00440045', 'sac1': 'CLEARING AND FORWARDING AGENCY', 'sac2': None}, {'sacCode': '00440406', 'sac1': 'RENTING OF IMMOVABLE PROPERTY SERVICES', 'sac2': None}, {'sacCode': '00440390', 'sac1': 'TRANSPORT OF GOODS BY RAIL', 'sac2': None}]</t>
  </si>
  <si>
    <t>24AAACI5607C1Z5</t>
  </si>
  <si>
    <t>9377277222</t>
  </si>
  <si>
    <t>amd@iwlpl.in</t>
  </si>
  <si>
    <t>7A, , Nilkanth Colony, Ved Mandir Road, Kankaria, Ahmedabad, Ahmedabad, Gujarat, 380022</t>
  </si>
  <si>
    <t>[{'sacCode': '996799', 'sac1': 'Other supporting transport services n.e.c', 'sac2': None}, {'sacCode': '00440262', 'sac1': 'TRANSPORT OF GOODS BY ROAD', 'sac2': None}, {'sacCode': '00440390', 'sac1': 'TRANSPORT OF GOODS BY RAIL', 'sac2': None}, {'sacCode': '00440045', 'sac1': 'CLEARING AND FORWARDING AGENCY', 'sac2': None}, {'sacCode': '00440406', 'sac1': 'RENTING OF IMMOVABLE PROPERTY SERVICES', 'sac2': None}]</t>
  </si>
  <si>
    <t>25AAACI5607C1Z3</t>
  </si>
  <si>
    <t>9328911383</t>
  </si>
  <si>
    <t>vpi@iwlpl.in</t>
  </si>
  <si>
    <t>Shop No 2, Sai Niwas, Survey No 70,Vatar Road,Kalaria,Village Dabhel, Daman, Daman, Daman and Diu, 392610</t>
  </si>
  <si>
    <t>27AAACI5607C1ZZ</t>
  </si>
  <si>
    <t>9323270571</t>
  </si>
  <si>
    <t>harish.s@iwlpl.in</t>
  </si>
  <si>
    <t>36, , Kazi Sayed Street, Mandavi,Masjid, Mumbai, Mumbai City, Maharashtra, 400009</t>
  </si>
  <si>
    <t>[{'sacCode': '996729', 'sac1': 'Other storage and warehousing services', 'sac2': None}, {'sacCode': '00440262', 'sac1': 'TRANSPORT OF GOODS BY ROAD', 'sac2': None}, {'sacCode': '00440390', 'sac1': 'TRANSPORT OF GOODS BY RAIL', 'sac2': None}, {'sacCode': '00440045', 'sac1': 'CLEARING AND FORWARDING AGENCY', 'sac2': None}, {'sacCode': '00440406', 'sac1': 'RENTING OF IMMOVABLE PROPERTY SERVICES', 'sac2': None}]</t>
  </si>
  <si>
    <t>Laxmi Narayan Somani|Praveen Somani|Raj Kumar Somani</t>
  </si>
  <si>
    <t>29AAACI5607C1ZV</t>
  </si>
  <si>
    <t>9343726888</t>
  </si>
  <si>
    <t>blr@iwlpl.in</t>
  </si>
  <si>
    <t>12/13, , , H Siddiah Road 8 Th Cross, Banglore, Bengaluru (Bangalore) Urban, Karnataka, 560027</t>
  </si>
  <si>
    <t>[{'sacCode': '00440390', 'sac1': 'TRANSPORT OF GOODS BY RAIL', 'sac2': None}, {'sacCode': '00440262', 'sac1': 'TRANSPORT OF GOODS BY ROAD', 'sac2': None}, {'sacCode': '00440406', 'sac1': 'RENTING OF IMMOVABLE PROPERTY SERVICES', 'sac2': None}, {'sacCode': '00440045', 'sac1': 'CLEARING AND FORWARDING AGENCY', 'sac2': None}]</t>
  </si>
  <si>
    <t>30AAACI5607C1ZC</t>
  </si>
  <si>
    <t>9326152001</t>
  </si>
  <si>
    <t>goa@iwlpl.in</t>
  </si>
  <si>
    <t>Shop No 3, Near Sarvesh Auto Centre, Batoda Junction, Ponda, South Goa, Goa, 403401</t>
  </si>
  <si>
    <t>32AAACI5607C1Z8</t>
  </si>
  <si>
    <t>9349245114</t>
  </si>
  <si>
    <t>cok@iwlpl.in</t>
  </si>
  <si>
    <t>41/269, ERNAKULAM, ERNAKULAM, Ernakulam, Kerala, 682035</t>
  </si>
  <si>
    <t>[{'sacCode': '00440262', 'sac1': 'TRANSPORT OF GOODS BY ROAD', 'sac2': None}, {'sacCode': '00440067', 'sac1': 'GOODS TRANSPORT OPERATORS', 'sac2': None}, {'sacCode': '00440266', 'sac1': 'TRANSPORT OF GOODS BY AIR', 'sac2': None}, {'sacCode': '00440390', 'sac1': 'TRANSPORT OF GOODS BY RAIL', 'sac2': None}, {'sacCode': '00440438', 'sac1': 'SERVICES PROVIDED BY RECOGNISED OR REGISTERED ASSOCIATIONS IN RELATION TO CLEARANCE OR SETTLEMENT OF TRANSACTIONS IN GOODS OR FORWARD CONTRACTS', 'sac2': None}]</t>
  </si>
  <si>
    <t>PRAVIN SOMANI</t>
  </si>
  <si>
    <t>[{'name': 'SATHEESAN THAIPARAMBIL PAPPAN', 'email': 'cok@iwlpl.in', 'emailDomain': 'iwlpl.in', 'contact': '9388488557'}]</t>
  </si>
  <si>
    <t>INLAND WORLD LOGISTICS PVT. LTD.</t>
  </si>
  <si>
    <t>33AAACI5607C1Z6</t>
  </si>
  <si>
    <t>9380648955</t>
  </si>
  <si>
    <t>maa.acc@iwlpl.in</t>
  </si>
  <si>
    <t>Old No 6C New No 17, , , 3rd street, Parmeshwari Nagar,Adyar, Chennai, Chennai, Tamil Nadu, 600020</t>
  </si>
  <si>
    <t>[{'sacCode': '00440390', 'sac1': 'TRANSPORT OF GOODS BY RAIL', 'sac2': None}, {'sacCode': '00440262', 'sac1': 'TRANSPORT OF GOODS BY ROAD', 'sac2': None}, {'sacCode': '00440045', 'sac1': 'CLEARING AND FORWARDING AGENCY', 'sac2': None}, {'sacCode': '00440406', 'sac1': 'RENTING OF IMMOVABLE PROPERTY SERVICES', 'sac2': None}]</t>
  </si>
  <si>
    <t>37AAACI5607C1ZY</t>
  </si>
  <si>
    <t>7032793753</t>
  </si>
  <si>
    <t>vza@iwlpl.in</t>
  </si>
  <si>
    <t>81-25-2, LP-3, , , Venkateswara Nagar, Rajamahendravaram Urban, East Godavari, Andhra Pradesh, 533103</t>
  </si>
  <si>
    <t>Service Provision|Supplier of Services|Recipient of Goods or Services</t>
  </si>
  <si>
    <t>[{'sacCode': '00440262', 'sac1': 'TRANSPORT OF GOODS BY ROAD', 'sac2': None}, {'sacCode': '00440390', 'sac1': 'TRANSPORT OF GOODS BY RAIL', 'sac2': None}, {'sacCode': '00440406', 'sac1': 'RENTING OF IMMOVABLE PROPERTY SERVICES', 'sac2': None}, {'sacCode': '00440045', 'sac1': 'CLEARING AND FORWARDING AGENCY', 'sac2': None}]</t>
  </si>
  <si>
    <t>05AAACI5607C1Z5</t>
  </si>
  <si>
    <t>9323633200</t>
  </si>
  <si>
    <t>shashi@iwlpl.in</t>
  </si>
  <si>
    <t>15-Jul-2017</t>
  </si>
  <si>
    <t>Plot No 35, , INDRALOK COLONY, NEAR WATER TANK, Haridwar, Haridwar, Uttarakhand, 249403</t>
  </si>
  <si>
    <t>[{'name': 'Praveen Somani', 'email': 'shashi@iwlpl.in', 'emailDomain': 'iwlpl.in', 'contact': '9323633200'}]</t>
  </si>
  <si>
    <t>34AAACI5607C1Z4</t>
  </si>
  <si>
    <t>8793600168</t>
  </si>
  <si>
    <t>ramavtar.r@karex.in</t>
  </si>
  <si>
    <t>karex.in</t>
  </si>
  <si>
    <t>3 and 4, , , A G Swamy Street,Puthurai Road,Near Truck Terminal, Srigurunagar , Pondicherry, Pondicherry, Puducherry, 605006</t>
  </si>
  <si>
    <t>[{'name': 'Praveen Somani', 'email': 'ramavtar.r@karex.in', 'emailDomain': 'karex.in', 'contact': '8793600168'}]</t>
  </si>
  <si>
    <t>16AAACI5607C1Z2</t>
  </si>
  <si>
    <t>9261765866</t>
  </si>
  <si>
    <t>vijay.s@iwlpl.in</t>
  </si>
  <si>
    <t>NA, Anandnagar,Para No 5,P.S. Srinagar,Tehsil Anandnagar, Agartala, West Tripura, Tripura, 799004</t>
  </si>
  <si>
    <t>[{'name': 'Praveen Somani', 'email': 'vijay.s@iwlpl.in', 'emailDomain': 'iwlpl.in', 'contact': '9261765866'}]</t>
  </si>
  <si>
    <t>20AAACI5607C1ZD</t>
  </si>
  <si>
    <t>7738041640</t>
  </si>
  <si>
    <t>santosh.n@iwlpl.in</t>
  </si>
  <si>
    <t>Plot No 110-114, Opposite Surya Bhawan,Nawatoli,Harmu Road, Ranchi, Ranchi, Jharkhand, 834001</t>
  </si>
  <si>
    <t>[{'sacCode': '00440262', 'sac1': None, 'sac2': None}, {'sacCode': '00440045', 'sac1': None, 'sac2': None}]</t>
  </si>
  <si>
    <t>[{'name': 'Praveen Somani', 'email': 'psomani@groupinland.com', 'emailDomain': 'groupinland.com', 'contact': '9321166666'}]</t>
  </si>
  <si>
    <t>36AAACI5607C1Z0</t>
  </si>
  <si>
    <t>9930948121</t>
  </si>
  <si>
    <t>corp.care@iwlpl.in</t>
  </si>
  <si>
    <t>Door No 22-7-269/1/C/2, II nd Floor, Asada Estate, Dewan Devdi,Nizambagh, Hydreabad, Hyderabad, Telangana, 500002</t>
  </si>
  <si>
    <t>[{'sacCode': '00440262', 'sac1': None, 'sac2': None}, {'sacCode': '00440045', 'sac1': None, 'sac2': None}, {'sacCode': '00440390', 'sac1': None, 'sac2': None}, {'sacCode': '00440266', 'sac1': None, 'sac2': None}, {'sacCode': '00440406', 'sac1': None, 'sac2': None}]</t>
  </si>
  <si>
    <t>[{'name': 'Praveen Somani', 'email': 'corp.care@iwlpl.in', 'emailDomain': 'iwlpl.in', 'contact': '9930948121'}]</t>
  </si>
  <si>
    <t>13AAACI5607C1Z8</t>
  </si>
  <si>
    <t>8291846899</t>
  </si>
  <si>
    <t>daniel.b@iwlpl.in</t>
  </si>
  <si>
    <t>Plot No BLOCK 5, DIPHU ROAD OPP. GOVT. COLLAGE, DIMAPUR, Dimapur, Nagaland, 797112</t>
  </si>
  <si>
    <t>[{'sacCode': '997212', 'sac1': 'Rental or leasing services involving own or leased non-residential property', 'sac2': None}, {'sacCode': '996511', 'sac1': 'Road transport services of Goods including letters, parcels, live animals, household &amp; office furniture, containers etc by refrigerator vehicles, trucks, trailers, man or animal drawn vehicles or any other vehicles.', 'sac2': None}, {'sacCode': '996512', 'sac1': 'Railway transport services of Goods including letters, parcels, live animals, household &amp; office furniture, intermodal containers, bulk cargo etc', 'sac2': None}, {'sacCode': '996713', 'sac1': 'Clearing and forwarding services', 'sac2': None}]</t>
  </si>
  <si>
    <t>[{'name': 'Praveen Somani', 'email': 'daniel.b@iwlpl.in', 'emailDomain': 'iwlpl.in', 'contact': '8291846899'}]</t>
  </si>
  <si>
    <t>NAGALAND</t>
  </si>
  <si>
    <t>35AAACI5607C1Z2</t>
  </si>
  <si>
    <t>7738002271</t>
  </si>
  <si>
    <t>ramesh.tharur@inland.in</t>
  </si>
  <si>
    <t>inland.in</t>
  </si>
  <si>
    <t>14-May-2018</t>
  </si>
  <si>
    <t>Plot No. 73, IE/DG/2013, Industrial Estate, Dollygunj, Port Blair, South Andaman, Andaman and Nicobar Islands, 744103</t>
  </si>
  <si>
    <t>[{'sacCode': '996511', 'sac1': 'Road transport services of Goods including letters, parcels, live animals, household &amp; office furniture, containers etc by refrigerator vehicles, trucks, trailers, man or animal drawn vehicles or any other vehicles.', 'sac2': None}, {'sacCode': '996512', 'sac1': 'Railway transport services of Goods including letters, parcels, live animals, household &amp; office furniture, intermodal containers, bulk cargo etc', 'sac2': None}, {'sacCode': '996713', 'sac1': 'Clearing and forwarding services', 'sac2': None}, {'sacCode': '997212', 'sac1': 'Rental or leasing services involving own or leased non-residential property', 'sac2': None}]</t>
  </si>
  <si>
    <t>[{'name': 'Praveen Somani', 'email': 'ramesh.tharur@inland.in', 'emailDomain': 'inland.in', 'contact': '7738002271'}]</t>
  </si>
  <si>
    <t>ANDAMAN AND NICOBAR</t>
  </si>
  <si>
    <t>11AAACI5607C1ZC</t>
  </si>
  <si>
    <t>7718832940</t>
  </si>
  <si>
    <t>corp.opx@iwlpl.in</t>
  </si>
  <si>
    <t>BSNL, Inland World Logistics Pvt. Ltd., Sawhney Busty, Singtam, East Sikkim, Sikkim, 737134</t>
  </si>
  <si>
    <t>Raj Kumar Somani|Laxmi Narayan Somani|Praveen Somani</t>
  </si>
  <si>
    <t>[{'name': 'Praveen Somani', 'email': 'corp.opx@iwlpl.in', 'emailDomain': 'iwlpl.in', 'contact': '7718832940'}]</t>
  </si>
  <si>
    <t>19AAACI5607C2ZV</t>
  </si>
  <si>
    <t>p.basotia@iwlpl.in</t>
  </si>
  <si>
    <t>26, STRAND ROAD, KOLKATA, Kolkata, West Bengal, 700007</t>
  </si>
  <si>
    <t>[{'name': 'Praveen Somani', 'email': 'p.basotia@iwlpl.in', 'emailDomain': 'iwlpl.in', 'contact': '9831097844'}]</t>
  </si>
  <si>
    <t>21AAACI5607C2ZA</t>
  </si>
  <si>
    <t>9324220352</t>
  </si>
  <si>
    <t>vijay.m@iwlpl.in</t>
  </si>
  <si>
    <t>SHARDA RESIDENCY, RAGHU BAGICHA, SARBAHAL ROAD, JHARSUGUDA, Jharsuguda, Odisha, 768201</t>
  </si>
  <si>
    <t>[{'name': 'Praveen Somani', 'email': 'vijay.m@iwlpl.in', 'emailDomain': 'iwlpl.in', 'contact': '9324220352'}]</t>
  </si>
  <si>
    <t>37AAACI5607C2ZX</t>
  </si>
  <si>
    <t>8/1/44, Jogivanipalem, Old Gojuwaka, Visakhapatnam, Andhra Pradesh, 530026</t>
  </si>
  <si>
    <t>[{'name': 'Praveen Somani', 'email': 'vijay.m@iwlpl.in', 'emailDomain': 'iwlpl.in', 'contact': '9261765866'}]</t>
  </si>
  <si>
    <t>23AAACI5607C3Z5</t>
  </si>
  <si>
    <t>2286/1, Amkhera Road, Narmada Nagar, Panagar Tehsil, Jabalpur, Madhya Pradesh, 482004</t>
  </si>
  <si>
    <t>[{'name': 'Praveen Somani', 'email': 'vijay.s@iwlpl.in', 'emailDomain': 'iwlpl.in', 'contact': '9324220352'}]</t>
  </si>
  <si>
    <t>26AAACI5607C1Z1</t>
  </si>
  <si>
    <t>Shop No 2, , Sai Niwas, Survey No 70,Vatar Road,Kalaria,Village Dabhel, Daman, Daman, Dadra and Nagar Haveli and Daman and Diu, 392610</t>
  </si>
  <si>
    <t>27AAACI5607C2ZY</t>
  </si>
  <si>
    <t>8657487858</t>
  </si>
  <si>
    <t>compliances@iwlpl.in</t>
  </si>
  <si>
    <t>C/O Inland World Logistics, Gajanan Mandir Ward, Chandrapur, Chandrapur, Maharashtra, 442401</t>
  </si>
  <si>
    <t>Praveen Somani|Raj Kumar Somani|KAMAL SOMANI</t>
  </si>
  <si>
    <t>17AAACI5607C1Z0</t>
  </si>
  <si>
    <t>11-Apr-2021</t>
  </si>
  <si>
    <t>14th Mile, Opposite Sai baba Temple, Tamakuchi, Byrnihat, Ri Bhoi, Meghalaya, 793101</t>
  </si>
  <si>
    <t>Praveen Somani|Raj Kumar Somani|Kamal Somani</t>
  </si>
  <si>
    <t>MEGHALAYA</t>
  </si>
  <si>
    <t>TFI000017368740G</t>
  </si>
  <si>
    <t>27AAQFA7392H1ZX</t>
  </si>
  <si>
    <t>[{'hsnCode': '48021010', 'hsn1': 'UNCOATED PAPER AND PAPERBOARD, OF A KIND USED FOR WRITING, PRINTING OR OTHER GRAPHIC PURPOSES, AND NON-PERFORATED PUNCH CARD AND PUNCH TAPE PAPER, IN ROLLS OR RECTANGULAR (INCLUDING SQUARE) SHEETS OF ANY SIZE, OTHER THAN PAPER OF HEADING 4801 OR 4803; HAND-MADE PAPER AND PAPERBOARD - HAND-MADE PAPER AND PAPERBOARD : PAPER', 'chapterCode': '48', 'chapter': 'Paper and paperboard; articles of paper pulp, of paper or of paperboard.', 'sectionCode': '10', 'section': 'Pulp of wood or of other Fibrous Cellulosic Material; Recovered (Waste and Scrap) Paper or Paperboard; Paper And Paperboard and articles thereof', 'hsn2': 'UNCOATED PAPER AND PAPERBOARD, OF A KIND USED FOR WRITING, PRINTING OR OTHER GRAPHIC PURPOSES, AND NON-PERFORATED PUNCH CARD AND PUNCH TAPE PAPER, IN ROLLS OR RECTANGULAR (INCLUDING SQUARE) SHEETS OF ANY SIZE, OTHER THAN PAPER OF HEADING 4801 OR 4803; HAND-MADE PAPER AND PAPERBOARD - HAND-MADE PAPER AND PAPERBOARD : PAPER'}, {'hsnCode': '48171000', 'hsn1': 'ENVELOPES, LETTER CARDS, PLAIN POSTCARDS AND CORRESPONDENCE CARDS, OF PAPER OR PAPERBOARD; BOXES, POUCHES, WALLETS AND WRITING COMPENDIUMS, OF PAPER OR PAPERBOARD, CONTAINING AN ASSORTMENT OF PAPER STATIONERY - ENVELOPES', 'chapterCode': '48', 'chapter': 'Paper and paperboard; articles of paper pulp, of paper or of paperboard.', 'sectionCode': '10', 'section': 'Pulp of wood or of other Fibrous Cellulosic Material; Recovered (Waste and Scrap) Paper or Paperboard; Paper And Paperboard and articles thereof', 'hsn2': 'ENVELOPES, LETTER CARDS, PLAIN POSTCARDS AND CORRESPONDENCE CARDS, OF PAPER OR PAPERBOARD; BOXES, POUCHES, WALLETS AND WRITING COMPENDIUMS, OF PAPER OR PAPERBOARD, CONTAINING AN ASSORTMENT OF PAPER STATIONERY - ENVELOPES'}]</t>
  </si>
  <si>
    <t>Factory / Manufacturing|Retail Business|Others</t>
  </si>
  <si>
    <t>Factory / Manufacturing, Retail Business, Others</t>
  </si>
  <si>
    <t>[{'name': 'NAVIN RADESHYAM BAGDIYA', 'email': 'aurangabaddataforms@gmail.com', 'emailDomain': 'gmail.com', 'contact': '9923465775'}]</t>
  </si>
  <si>
    <t>TPE000116195525L</t>
  </si>
  <si>
    <t>27AARPE7749K1ZZ</t>
  </si>
  <si>
    <t>28-Aug-2017</t>
  </si>
  <si>
    <t>[{'hsnCode': '8515', 'hsn1': 'ELECTRIC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 {'hsnCode': '8504', 'hsn1': 'ELECTRICAL TRANSFORMERS, STATIC CONVERTERS (FOR EXAMPLE, RECTIFIERS) AND INDUCTORS',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{'hsnCode': '8542', 'hsn1': 'ELECTRONIC INTEGRATED CIRCUITS - Electronic integrated circuits',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'ELECTRONIC INTEGRATED CIRCUITS'}, {'hsnCode': '8541', 'hsn1': 'DIODES, TRANSISTORS AND SIMILAR SEMICONDUCTOR DEVICES; PHOTOSENSITIVE SEMICONDUCTOR DEVICES, INCLUDING PHOTOVOLTAIC CELLS WHETHER OR NOT ASSEMBLED IN MODULES OR MADE UP INTO PANELS; LIGHT EMITTING DIODES; MOUNTED PIEZO-ELECTRIC CRYSTALS',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'DIODES, TRANSISTORS AND SIMILAR SEMI-CONDUCTOR DEVICES; PHOTOSENSITIVE SEMI-CONDUCTOR DEVICES, INCLUDING PHOTOVOLTAIC CELLS WHETHER OR NOT ASSEMBLED IN MODULES OR MADE-UP INTO PANELS; LIGHT EMITTING DIODES; MOUNTED PIEZO-ELECTRIC CRYSTAL'}]</t>
  </si>
  <si>
    <t>[{'name': 'DIPAK GANGADHARRAO ESMPALLI', 'email': 'bharatenterprises0505@gmail.com', 'emailDomain': 'gmail.com', 'contact': '9225304779'}]</t>
  </si>
  <si>
    <t>KEP000001029029N</t>
  </si>
  <si>
    <t>24AAAFI1780P1Z6</t>
  </si>
  <si>
    <t>26AAAFI1780P1Z2</t>
  </si>
  <si>
    <t>26000001987</t>
  </si>
  <si>
    <t>ceo@ishaanengineering.com</t>
  </si>
  <si>
    <t>PLOT NO. 14, SURVEY NO. 217, PARSHWNATH INDUSTRIAL ESTATE, AT DADRA CHECK POST, DADRA VILLAGE, Dadra &amp; Nagar Haveli, Dadra and Nagar Haveli and Daman and Diu, 396191</t>
  </si>
  <si>
    <t>[{'hsnCode': '76169990', 'hsn1': 'OTHER ARTICLES OF ALUMINIUM - OTHER : OTHER : OTHER', 'chapterCode': '76', 'chapter': 'Aluminium and articles thereof', 'sectionCode': '15', 'section': 'Base Metals and Articles of Base Metal', 'hsn2': 'OTHER ARTICLES OF ALUMINIUM - OTHER : OTHER : OTHER'}, {'hsnCode': '84807900', 'hsn1': 'MOULDING BOXES FOR METAL FOUNDRY; MOULD BASES; MOULDING PATTERNS; MOULDS FOR METAL (OTHER THAN INGOT MOULDS), METAL CARBIDES, GLASS, MINERAL MATERIALS, RUBBER OR PLASTICS - MOULDS FOR RUBBER OR PLASTICS: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'MOULDING BOXES FOR METAL FOUNDRY; MOULD BASES; MOULDING PATTERNS; MOULDS FOR METAL (OTHER THAN INGOT MOULDS), METAL CARBIDES, GLASS, MINERAL MATERIALS, RUBBER OR PLASTICS - MOULDS FOR RUBBER OR PLASTICS: OTHER'}, {'hsnCode': '84802000', 'hsn1': 'MOULDING BOXES FOR METAL FOUNDRY; MOULD BASES; MOULDING PATTERNS; MOULDS FOR METAL (OTHER THAN INGOT MOULDS), METAL CARBIDES, GLASS, MINERAL MATERIALS, RUBBER OR PLASTICS MOULD BASES',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'MOULDING BOXES FOR METAL FOUNDRY; MOULD BASES; MOULDING PATTERNS; MOULDS FOR METAL (OTHER THAN INGOT MOULDS), METAL CARBIDES, GLASS, MINERAL MATERIALS, RUBBER OR PLASTICS MOULD BASES'}, {'hsnCode': '79070090', 'hsn1': 'OTHER ARTICLES OF ZINC : OTHER', 'chapterCode': '79', 'chapter': 'Zinc and articles thereof', 'sectionCode': '15', 'section': 'Base Metals and Articles of Base Metal', 'hsn2': 'OTHER ARTICLES OF ZINC : OTHER'}, {'hsnCode': '85030090', 'hsn1': 'PARTS SUITABLE FOR USE SOLELY OR PRINCIPALLY WITH THE MACHINES OF HEADING 8501 OR 8502 -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OTHER'}]</t>
  </si>
  <si>
    <t>NIMISH JITENDRA SHAH|SHEFALI NIMISH SHAH|AASHKA NIMISH SHAH|ISHAAN NIMISH SHAH</t>
  </si>
  <si>
    <t>[{'name': 'NIMISH JITENDRA SHAH', 'email': 'ceo@ishaanengineering.com', 'emailDomain': 'ishaanengineering.com', 'contact': '9323280970'}]</t>
  </si>
  <si>
    <t>27AAAFI1780P1Z0</t>
  </si>
  <si>
    <t>18AADCG3908M1ZC</t>
  </si>
  <si>
    <t>C/o San Engineering, , , Expolice Line, Tejpur, Sonitpur, Assam, 784001</t>
  </si>
  <si>
    <t>[{'hsnCode': '84099990', 'hsn1': 'PARTS SUITABLE FOR USE SOLELY OR PRINCIPALLY WITH THE ENGINES OF HEADING 8407 OR 8408 - OTHER : OTHER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ENGINES OF HEADING 8407 OR 8408 - OTHER : OTHER : OTHER'}, {'hsnCode': '84089090', 'hsn1': 'COMPRESSION-IGNITION INTERNAL COMBUSTION PISTON ENGINES (DIESEL OR SEMI-DIESEL ENGINES) - OTHER ENGINES: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'COMPRESSION-IGNITION INTERNAL COMBUSTION PISTON ENGINES (DIESEL OR SEMI-DIESEL ENGINES) - OTHER ENGINES: OTHER'}, {'hsnCode': '85021100', 'hsn1': 'ELECTRIC GENERATING SETS AND ROTARY CONVERTERS - GENERATING SETS WITH COMPRESSION-IGNITION INTERNAL COMBUSTION PISTON ENGINES (DIESEL OR SEMI-DIESEL ENGINES): OF AN OUTPUT NOT EXCEEDING 75 KVA',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GENERATING SETS AND ROTARY CONVERTERS - GENERATING SETS WITH COMPRESSION-IGNITION INTERNAL COMBUSTION PISTON ENGINES (DIESEL OR SEMI-DIESEL ENGINES): OF AN OUTPUT NOT EXCEEDING 75 KVA'}, {'hsnCode': '27101980',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{'hsnCode': '84199090', 'hsn1':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PARTS: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PARTS: OTHER'}]</t>
  </si>
  <si>
    <t>Recipient of Goods or Services|Retail Business|Works Contract|Service Provision|Wholesale Business|Office / Sale Office|Warehouse / Depot|Supplier of Services</t>
  </si>
  <si>
    <t>Recipient of Goods or Services, Retail Business, Works Contract, Service Provision, Wholesale Business</t>
  </si>
  <si>
    <t>[{'sacCode': '00440225', 'sac1': 'BUSINESS AUXILIARY SERVICES', 'sac2': None}, {'sacCode': '00440245', 'sac1': 'MAINTENANCE OR REPAIR SERVICE', 'sac2': None}, {'sacCode': '00440229', 'sac1': 'COMMERCIAL TRAINING &amp; COACHING', 'sac2': None}, {'sacCode': '00440045', 'sac1': 'CLEARING AND FORWARDING AGENCY', 'sac2': None}, {'sacCode': '00440262', 'sac1': 'TRANSPORT OF GOODS BY ROAD', 'sac2': None}]</t>
  </si>
  <si>
    <t>Dilip Ramchandra Deshpande|Bangalore Sreenivasan Jayant|Abhay Jayant|Abhyuday Kulkarni|Nimai Chandra Ghosh|Jaspinder Singh Chahal</t>
  </si>
  <si>
    <t>[{'name': 'Dilip Ramchandra Deshpande', 'email': 'partha.duttajr@garudapower.com', 'emailDomain': 'garudapower.com', 'contact': '8420007088'}]</t>
  </si>
  <si>
    <t>19AADCG3908M1ZA</t>
  </si>
  <si>
    <t>gppl@garudapower.com</t>
  </si>
  <si>
    <t>Joka Industrial Plaza, , , Diamond Harbour Road, Joka kolkata, South 24 Parganas, West Bengal, 700104</t>
  </si>
  <si>
    <t>Retail Business|Works Contract|Service Provision|Recipient of Goods or Services|Wholesale Business|Office / Sale Office</t>
  </si>
  <si>
    <t>Retail Business, Works Contract, Service Provision, Recipient of Goods or Services, Wholesale Business</t>
  </si>
  <si>
    <t>DILIP RAMCHANDRA DESHPANDE|BANGALORE SREENIVASAN JAYANT|ABHAY JAYANT|ABHYUDAY KULKARNI|NIMAI CHANDRA GHOSH|Jaspinder Singh Chahal</t>
  </si>
  <si>
    <t>[{'name': 'DILIP RAMCHANDRA DESHPANDE', 'email': 'd.r.deshpande@garudapower.com', 'emailDomain': 'garudapower.com', 'contact': '7044074201'}]</t>
  </si>
  <si>
    <t>19AADCG3908M2Z9</t>
  </si>
  <si>
    <t>UNITY POWER</t>
  </si>
  <si>
    <t>21AADCG3908M1ZP</t>
  </si>
  <si>
    <t>21025400511</t>
  </si>
  <si>
    <t>PLOT NO 1473/3230, 1, , VEDVEYAS, ROURKELA, Sundargarh, Odisha, 769004</t>
  </si>
  <si>
    <t>[{'hsnCode': '84099990', 'hsn1': 'PARTS SUITABLE FOR USE SOLELY OR PRINCIPALLY WITH THE ENGINES OF HEADING 8407 OR 8408 - OTHER : OTHER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ENGINES OF HEADING 8407 OR 8408 - OTHER : OTHER : OTHER'}, {'hsnCode': '84212300', 'hsn1': 'CENTRIFUGES, INCLUDING CENTRIFUGAL DRYERS; FILTERING OR PURIFYING MACHINERY AND APPARATUS, FOR LIQUIDS OR GASES FILTERING OR PURIFYING MACHINERY AND APPARATUS FOR LIQUIDS: OIL OR PETROL-FILTERS FOR INTERNAL COMBUSTION ENGINES',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'CENTRIFUGES, INCLUDING CENTRIFUGAL DRYERS; FILTERING OR PURIFYING MACHINERY AND APPARATUS, FOR LIQUIDS OR GASES FILTERING OR PURIFYING MACHINERY AND APPARATUS FOR LIQUIDS: OIL OR PETROL-FILTERS FOR INTERNAL COMBUSTION ENGINES'}, {'hsnCode': '38249022', 'hsn1':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WATER TREATMENT CHEMICALS, ION EXCHANGER (INN) SUCH AS PERMIUTITS, ZEOLITES)',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WATER TREATMENT CHEMICALS, ION EXCHANGER (INN) SUCH AS PERMIUTITS, ZEOLITES)'}, {'hsnCode': '73182100', 'hsn1': 'SCREWS, BOLTS, NUTS, COACH-SCREWS, SCREW HOOKS, RIVETS, COTTERS, COTTER-PINS, WASHERS (INCLUDING SPRING WASHERS) AND SIMILAR ARTICLES, OF IRON OR STEEL - NON-THREADED ARTICLES : SPRING WASHERS AND OTHER LOCK WASHERS', 'chapterCode': '73', 'chapter': 'Articles of iron or steel', 'sectionCode': '15', 'section': 'Base Metals and Articles of Base Metal', 'hsn2': 'SCREWS, BOLTS, NUTS, COACH-SCREWS, SCREW HOOKS, RIVETS, COTTERS, COTTER-PINS, WASHERS (INCLUDING SPRING WASHERS) AND SIMILAR ARTICLES, OF IRON OR STEEL - NON-THREADED ARTICLES : SPRING WASHERS AND OTHER LOCK WASHERS'}, {'hsnCode': '84089090', 'hsn1': 'COMPRESSION-IGNITION INTERNAL COMBUSTION PISTON ENGINES (DIESEL OR SEMI-DIESEL ENGINES) - OTHER ENGINES: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'COMPRESSION-IGNITION INTERNAL COMBUSTION PISTON ENGINES (DIESEL OR SEMI-DIESEL ENGINES) - OTHER ENGINES: OTHER'}]</t>
  </si>
  <si>
    <t>Service Provision|Works Contract|Recipient of Goods or Services|Retail Business</t>
  </si>
  <si>
    <t>Service Provision, Works Contract, Recipient of Goods or Services, Retail Business</t>
  </si>
  <si>
    <t>[{'sacCode': '00440245', 'sac1': 'MAINTENANCE OR REPAIR SERVICE', 'sac2': None}, {'sacCode': '00440229', 'sac1': 'COMMERCIAL TRAINING &amp; COACHING', 'sac2': None}, {'sacCode': '00440225', 'sac1': 'BUSINESS AUXILIARY SERVICES', 'sac2': None}, {'sacCode': '00440262', 'sac1': 'TRANSPORT OF GOODS BY ROAD', 'sac2': None}, {'sacCode': '00440045', 'sac1': 'CLEARING AND FORWARDING AGENCY', 'sac2': None}]</t>
  </si>
  <si>
    <t>[{'name': 'ABHYUDAY KULKARNI', 'email': 'dharmendra.kr.ray@garudapower.com', 'emailDomain': 'garudapower.com', 'contact': '8420007076'}]</t>
  </si>
  <si>
    <t>22AADCG3908M1ZN</t>
  </si>
  <si>
    <t>Garuda Power Private Limited</t>
  </si>
  <si>
    <t>22AADCG3908M2ZM</t>
  </si>
  <si>
    <t>22764604736</t>
  </si>
  <si>
    <t>SHOP No B-hat7, , ASHOKA COMPLEX 15 I C C, POWER HOUSE ROAD, TRANSPORT NAGAR KORBA, Korba, Chhattisgarh, 495677</t>
  </si>
  <si>
    <t>[{'hsnCode': '84099990', 'hsn1': 'PARTS SUITABLE FOR USE SOLELY OR PRINCIPALLY WITH THE ENGINES OF HEADING 8407 OR 8408 - OTHER : OTHER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ENGINES OF HEADING 8407 OR 8408 - OTHER : OTHER : OTHER'}, {'hsnCode': '84212300', 'hsn1': 'CENTRIFUGES, INCLUDING CENTRIFUGAL DRYERS; FILTERING OR PURIFYING MACHINERY AND APPARATUS, FOR LIQUIDS OR GASES FILTERING OR PURIFYING MACHINERY AND APPARATUS FOR LIQUIDS: OIL OR PETROL-FILTERS FOR INTERNAL COMBUSTION ENGINES',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'CENTRIFUGES, INCLUDING CENTRIFUGAL DRYERS; FILTERING OR PURIFYING MACHINERY AND APPARATUS, FOR LIQUIDS OR GASES FILTERING OR PURIFYING MACHINERY AND APPARATUS FOR LIQUIDS: OIL OR PETROL-FILTERS FOR INTERNAL COMBUSTION ENGINES'}, {'hsnCode': '38249022', 'hsn1':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WATER TREATMENT CHEMICALS, ION EXCHANGER (INN) SUCH AS PERMIUTITS, ZEOLITES)',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WATER TREATMENT CHEMICALS, ION EXCHANGER (INN) SUCH AS PERMIUTITS, ZEOLITES)'}, {'hsnCode': '73181200', 'hsn1': 'SCREWS, BOLTS, NUTS, COACH-SCREWS, SCREW HOOKS, RIVETS, COTTERS, COTTER-PINS, WASHERS (INCLUDING SPRING WASHERS) AND SIMILAR ARTICLES, OF IRON OR STEEL - THREADED ARTICLES : OTHER WOOD SCREWS', 'chapterCode': '73', 'chapter': 'Articles of iron or steel', 'sectionCode': '15', 'section': 'Base Metals and Articles of Base Metal', 'hsn2': 'SCREWS, BOLTS, NUTS, COACH-SCREWS, SCREW HOOKS, RIVETS, COTTERS, COTTER-PINS, WASHERS (INCLUDING SPRING WASHERS) AND SIMILAR ARTICLES, OF IRON OR STEEL - THREADED ARTICLES : OTHER WOOD SCREWS'}, {'hsnCode': '85113020', 'hsn1': 'ELECTRICAL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-DISTRIBUTORS; IGNITION COILS: IGNITION COILS',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-DISTRIBUTORS; IGNITION COILS: IGNITION COILS'}]</t>
  </si>
  <si>
    <t>Retail Business|Recipient of Goods or Services|Service Provision</t>
  </si>
  <si>
    <t>Retail Business, Recipient of Goods or Services, Service Provision</t>
  </si>
  <si>
    <t>[{'sacCode': '00440225', 'sac1': 'BUSINESS AUXILIARY SERVICES', 'sac2': None}, {'sacCode': '00440245', 'sac1': 'MAINTENANCE OR REPAIR SERVICE', 'sac2': None}, {'sacCode': '00441480', 'sac1': 'OTHER TAXABLE SERVICES - OTHER THAN THE ONES MENTIONED', 'sac2': None}, {'sacCode': '00440262', 'sac1': 'TRANSPORT OF GOODS BY ROAD', 'sac2': None}, {'sacCode': '00440045', 'sac1': 'CLEARING AND FORWARDING AGENCY', 'sac2': None}]</t>
  </si>
  <si>
    <t>ABHYUDAY KULKARNI|DILIP RAMCHANDRA DESHPANDE|BANGALORE SREENIVASAN JAYANT|ABHAY JAYANT|NIMAI CHANDRA GHOSH|Jaspinder Singh Chahal</t>
  </si>
  <si>
    <t>[{'name': 'ABHYUDAY KULKARNI', 'email': 'abhay.jayant@garudapower.com', 'emailDomain': 'garudapower.com', 'contact': '9163308179'}]</t>
  </si>
  <si>
    <t>23AADCG3908M1ZL</t>
  </si>
  <si>
    <t>23469052377</t>
  </si>
  <si>
    <t>10AADCG3908M1ZS</t>
  </si>
  <si>
    <t>MAHABIR NAGAR, , , 70 FIT ROAD, GARDANIBAGH PATNA, Patna, Bihar, 800002</t>
  </si>
  <si>
    <t>[{'sacCode': '998717', 'sac1': 'Maintenance and repair services of commercial and industrial machinery.', 'sac2': None}, {'sacCode': '998719', 'sac1': 'Maintenance and repair services of other machinery and equipments', 'sac2': None}, {'sacCode': '996111', 'sac1': 'Services provided for a fee/commission or contract basis on wholesale trade', 'sac2': None}, {'sacCode': '996211', 'sac1': 'Services provided for a fee/commission or contract basis on retail trade', 'sac2': None}]</t>
  </si>
  <si>
    <t>DILIP RAMCHANDRA DESHPANDE|Bangalore Sreenivasan Jayant|Nimai Chandra Ghosh|Abhay Jayant|Abhyuday Kulkarni|Jaspinder Singh Chahal</t>
  </si>
  <si>
    <t>20AADCG3908M1ZR</t>
  </si>
  <si>
    <t>NH 33 PARDIN, , , M G M Mango Town, JAMSHEDPUR, East Singhbhum, Jharkhand, 831012</t>
  </si>
  <si>
    <t>Office / Sale Office|Supplier of Services|Service Provision</t>
  </si>
  <si>
    <t>Bangalore Sreenivasan Jayant|Nimai Chandra Ghosh|Dilip Ramchandra Deshpande|Abhay Jayant|Abhyuday Kulkarni|JASPINDER SINGH CHAHAL</t>
  </si>
  <si>
    <t>[{'name': 'Dilip Ramchandra Deshpande', 'email': 'd.r.deshpande@garudapower.com', 'emailDomain': 'garudapower.com', 'contact': '7044074201'}]</t>
  </si>
  <si>
    <t>16AADCG3908M1ZG</t>
  </si>
  <si>
    <t>Ward No 6 Indra Nagar, Shiksha Niketan School Road, Agartala, West Tripura, Tripura, 799006</t>
  </si>
  <si>
    <t>Office / Sale Office|Recipient of Goods or Services</t>
  </si>
  <si>
    <t>Office / Sale Office, Recipient of Goods or Services</t>
  </si>
  <si>
    <t>Bangalore Sreenivasan Jayant|Dilip Ramchandra Deshpande|Nimai Chandra Ghosh|Abhyuday Kulkarni|Abhay Jayant|Jaspinder Singh Chahal</t>
  </si>
  <si>
    <t>02AABCL3843N1ZI</t>
  </si>
  <si>
    <t>kpmgdeepak@gmail.com</t>
  </si>
  <si>
    <t>VILLAGE ABHIPUR, NEAR HANUMAN MANDIR, NEW NALAGARH, NEW NALAGARH, Solan, Himachal Pradesh, 174101</t>
  </si>
  <si>
    <t>[{'hsnCode': '30061010', 'hsn1': 'PHARMACEUTICAL GOODS SPECIFIED IN NOTE 4 TO THIS CHAPTER STERILE SURGICAL CATGUT, SIMILAR STERILE SUTURE MATERIALS (INCLUDING STERILE ABSORBABALE SURGICAL OR DENTAL YARNS)AND STERILE TISSUE ADHESIVES FOR SURGICAL WOUND CLOSURE; STERILE LAMINARIA AND STERILE LAMINARIA TENTS; STERILE ABSORBABLE SURGICAL OR DENTAL HAEMOSTATICS;STERILE SURGICAL OR DENTAL ADHESION BARRIERS, WHETHER OR NOT ABSORBABLE:STERILE SURGICAL CATGUT, SIMILAR STERILE SUTURE MATERIALS (INCLUDING STERILE ABSORBABALE SURGICAL OR DENTAL YARNS)AND STERILE TISSUE ADHESIVES FOR SURGICAL WOUND CLOSURE', 'chapterCode': '30', 'chapter': 'Pharmaceutical products', 'sectionCode': '06', 'section': 'Products of the Chemicals or Allied Industries', 'hsn2': 'PHARMACEUTICAL GOODS SPECIFIED IN NOTE 4 TO THIS CHAPTER STERILE SURGICAL CATGUT, SIMILAR STERILE SUTURE MATERIALS (INCLUDING STERILE ABSORBABALE SURGICAL OR DENTAL YARNS)AND STERILE TISSUE ADHESIVES FOR SURGICAL WOUND CLOSURE; STERILE LAMINARIA AND STERILE LAMINARIA TENTS; STERILE ABSORBABLE SURGICAL OR DENTAL HAEMOSTATICS;STERILE SURGICAL OR DENTAL ADHESION BARRIERS, WHETHER OR NOT ABSORBABLE:STERILE SURGICAL CATGUT, SIMILAR STERILE SUTURE MATERIALS (INCLUDING STERILE ABSORBABALE SURGICAL OR DENTAL YARNS)AND STERILE TISSUE ADHESIVES FOR SURGICAL WOUND CLOSURE'}, {'hsnCode': '28451000', 'hsn1': 'ISOTOPES OTHER THAN THOSE OF HEADING 2844; COMPOUNDS, INORGANIC OR ORGANIC, OF SUCH ISOTOPES, WHETHER OR NOT CHEMICALLY DEFINED -HEAVY WATER (DEUTERIUM OXIDE)', 'chapterCode': '28', 'chapter': 'Inorganic chemicals; organic or inorganic compounds of precious metals, of rare-earth metals, of radioactive elements or of isotopes', 'sectionCode': '06', 'section': 'Products of the Chemicals or Allied Industries', 'hsn2': 'ISOTOPES OTHER THAN THOSE OF HEADING 2844; COMPOUNDS, INORGANIC OR ORGANIC, OF SUCH ISOTOPES, WHETHER OR NOT CHEMICALLY DEFINED -HEAVY WATER (DEUTERIUM OXIDE)'}, {'hsnCode': '76071110', 'hsn1': 'ALUMINIUM FOIL (WHETHER OR NOT PRINTED OR BACKED WITH PAPER, PAPERBOARD, PLASTICS OR SIMILAR BACKING MATERIALS) OF A THICKNESS (EXCLUDING ANY BACKING) NOT EXCEEDING 0.2 MM - NOT BACKED : ROLLED BUT NOT FURTHER WORKED : ORDINARILY USED FOR TEA CHEST LINING',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ROLLED BUT NOT FURTHER WORKED : ORDINARILY USED FOR TEA CHEST LINING'}, {'hsnCode': '19041010', 'hsn1': 'PREPARED FOODS OBTAINED BY THE SWELLING OR ROASTING OF CEREALS OR CEREAL PRODUCTS (FOR EXAMPLE, CORN FLAKES); CEREALS [OTHER THAN MAIZE (CORN) ] IN GRAIN FORM OR IN THE FORM OF FLAKES OR OTHER WORKED GRAINS (EXCEPT FLOUR, GROATS AND MEAL), PRE - COOKED OR OTHERWISE PREPARED, NOT ELSEWHERE SPECIFIED OR INCLUDED - PREPARED FOODS OBTAINED BY THE SWELLING OR ROASTING OF CEREALS OR CEREAL PRODUCTS : CORN FLAKES', 'chapterCode': '19', 'chapter': 'Preparations of cereals, flour, starch or milk; pastry cooks\\u2019 products.', 'sectionCode': '04', 'section': 'Prepared Foodstuffs; Beverages, Spirits and Vinegar; Tobacco and Manufactured Tabacco substitutes', 'hsn2': 'PREPARED FOODS OBTAINED BY THE SWELLING OR ROASTING OF CEREALS OR CEREAL PRODUCTS (FOR EXAMPLE, CORN FLAKES); CEREALS [OTHER THAN MAIZE (CORN) ] IN GRAIN FORM OR IN THE FORM OF FLAKES OR OTHER WORKED GRAINS (EXCEPT FLOUR, GROATS AND MEAL), PRE - COOKED OR OTHERWISE PREPARED, NOT ELSEWHERE SPECIFIED OR INCLUDED - PREPARED FOODS OBTAINED BY THE SWELLING OR ROASTING OF CEREALS OR CEREAL PRODUCTS : CORN FLAKES'}, {'hsnCode': '17021110', 'hsn1': 'OTHER SUGARS, INCLUDING CHEMICALLY PURE LACTOSE, MALTOSE, GLUCOSE AND FRUCTOSE, IN SOLID FORM; SUGAR SYRUPS NOT CONTAINING ADDED FLAVOURING OR COLOURING MATTER; ARTIFICIAL HONEY, WHETHER OR NOT MIXED WITH NATURAL HONEY; CARAMEL - LACTOSE AND LACTOSE SYRUP : - CONTAINING BY WEIGHT 99% OR MORE LACTOSE, EXPRESSED AS ANHYDROUS LACTOSE, CALCULATED ON THE DRY MATTER : IN SOLID FORM', 'chapterCode': '17', 'chapter': 'Sugars and sugar confectionery.', 'sectionCode': '04', 'section': 'Prepared Foodstuffs; Beverages, Spirits and Vinegar; Tobacco and Manufactured Tabacco substitutes', 'hsn2': 'OTHER SUGARS, INCLUDING CHEMICALLY PURE LACTOSE, MALTOSE, GLUCOSE AND FRUCTOSE, IN SOLID FORM; SUGAR SYRUPS NOT CONTAINING ADDED FLAVOURING OR COLOURING MATTER; ARTIFICIAL HONEY, WHETHER OR NOT MIXED WITH NATURAL HONEY; CARAMEL - LACTOSE AND LACTOSE SYRUP : - CONTAINING BY WEIGHT 99% OR MORE LACTOSE, EXPRESSED AS ANHYDROUS LACTOSE, CALCULATED ON THE DRY MATTER : IN SOLID FORM'}]</t>
  </si>
  <si>
    <t>MANISH PARASMAL JAIN|PARASMAL KAWARLAL JAIN|ASHOK CHAND KISHOREKUMAR</t>
  </si>
  <si>
    <t>[{'name': 'DEEPAK SHARMA', 'email': 'nalagarhhp017@gmail.com', 'emailDomain': 'gmail.com', 'contact': '7833080095'}]</t>
  </si>
  <si>
    <t>05AABCL3843N1ZC</t>
  </si>
  <si>
    <t>05015757675</t>
  </si>
  <si>
    <t>9045806007</t>
  </si>
  <si>
    <t>delhi@kpmanish.com</t>
  </si>
  <si>
    <t>PLOT NO 2, , DWARIKA VIHAR, BAHADRABAD, Haridwar, Uttarakhand, 249402</t>
  </si>
  <si>
    <t>[{'hsnCode': '29224290', 'hsn1': 'OXYGEN-FUNCTION AMINO-COMPOUNDS - AMINO-ACIDS, OTHER THAN THOSE CONTAINING MORE THAN ONE KIND OF OXYGEN FUNCTION, AND THEIR ESTERS; SALTS THEREOF :-GLUTAMIC ACID AND ITS SALTS : OTHER', 'chapterCode': '29', 'chapter': 'Organic chemicals', 'sectionCode': '06', 'section': 'Products of the Chemicals or Allied Industries', 'hsn2': 'OXYGEN-FUNCTION AMINO-COMPOUNDS - AMINO-ACIDS, OTHER THAN THOSE CONTAINING MORE THAN ONE KIND OF OXYGEN FUNCTION, AND THEIR ESTERS; SALTS THEREOF :-GLUTAMIC ACID AND ITS SALTS : OTHER'}, {'hsnCode': '17021110', 'hsn1': 'OTHER SUGARS, INCLUDING CHEMICALLY PURE LACTOSE, MALTOSE, GLUCOSE AND FRUCTOSE, IN SOLID FORM; SUGAR SYRUPS NOT CONTAINING ADDED FLAVOURING OR COLOURING MATTER; ARTIFICIAL HONEY, WHETHER OR NOT MIXED WITH NATURAL HONEY; CARAMEL - LACTOSE AND LACTOSE SYRUP : - CONTAINING BY WEIGHT 99% OR MORE LACTOSE, EXPRESSED AS ANHYDROUS LACTOSE, CALCULATED ON THE DRY MATTER : IN SOLID FORM', 'chapterCode': '17', 'chapter': 'Sugars and sugar confectionery.', 'sectionCode': '04', 'section': 'Prepared Foodstuffs; Beverages, Spirits and Vinegar; Tobacco and Manufactured Tabacco substitutes', 'hsn2': 'OTHER SUGARS, INCLUDING CHEMICALLY PURE LACTOSE, MALTOSE, GLUCOSE AND FRUCTOSE, IN SOLID FORM; SUGAR SYRUPS NOT CONTAINING ADDED FLAVOURING OR COLOURING MATTER; ARTIFICIAL HONEY, WHETHER OR NOT MIXED WITH NATURAL HONEY; CARAMEL - LACTOSE AND LACTOSE SYRUP : - CONTAINING BY WEIGHT 99% OR MORE LACTOSE, EXPRESSED AS ANHYDROUS LACTOSE, CALCULATED ON THE DRY MATTER : IN SOLID FORM'}, {'hsnCode': '29051490', 'hsn1': 'ACYCLIC ALCOHOLS AND THEIR HALOGENATED, SULPHONATED, NITRATED OR NITROSATED DERIVATIVES - SATURATED MONOHYDRIC ALCOHOLS :-OTHER BUTANOLS : OTHER', 'chapterCode': '29', 'chapter': 'Organic chemicals', 'sectionCode': '06', 'section': 'Products of the Chemicals or Allied Industries', 'hsn2': 'ACYCLIC ALCOHOLS AND THEIR HALOGENATED, SULPHONATED, NITRATED OR NITROSATED DERIVATIVES - SATURATED MONOHYDRIC ALCOHOLS :-OTHER BUTANOLS : OTHER'}, {'hsnCode': '35022000', 'hsn1': 'ALBUMINS (INCLUDING CONCENTRATES OF TWO OR MORE WHEY PROTEINS, CONTAINING BY WEIGHT MORE THAN 80% WHEY PROTEINS, CALCULATED ON THE DRY MATTER), ALBUMINATES AND OTHER ALBUMIN DERIVATIVES MILK ALBUMIN, INCLUDING CONCENTRATES OF TWO OR MORE WHEY PROTEINS', 'chapterCode': '35', 'chapter': 'Albuminoidal substances; modified starches; glues; enzymes.', 'sectionCode': '06', 'section': 'Products of the Chemicals or Allied Industries', 'hsn2': 'ALBUMINS (INCLUDING CONCENTRATES OF TWO OR MORE WHEY PROTEINS, CONTAINING BY WEIGHT MORE THAN 80% WHEY PROTEINS, CALCULATED ON THE DRY MATTER), ALBUMINATES AND OTHER ALBUMIN DERIVATIVES MILK ALBUMIN, INCLUDING CONCENTRATES OF TWO OR MORE WHEY PROTEINS'}, {'hsnCode': '33021090', 'hsn1': 'MIXTURES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 'chapterCode': '33', 'chapter': 'Essential oils and resinoids; perfumery, cosmetic or toilet preparations.', 'sectionCode': '06', 'section': 'Products of the Chemicals or Allied Industries', 'hsn2': 'MIXTURES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t>
  </si>
  <si>
    <t>MANISH PARASMAL JAIN|PARASMAL KAWARLAL JAIN</t>
  </si>
  <si>
    <t>[{'name': 'VISHAL KUMAR JAIN', 'email': 'h1@kpmanish.com', 'emailDomain': 'kpmanish.com', 'contact': '9045806007'}]</t>
  </si>
  <si>
    <t>M/S KP MANISH GLOBAL INGREDIENTS PRIVATE LIMITED</t>
  </si>
  <si>
    <t>07AABCL3843N1Z8</t>
  </si>
  <si>
    <t>07740337334</t>
  </si>
  <si>
    <t>9540646431</t>
  </si>
  <si>
    <t>4772-4773, floor no. 2, , Bharathram Road, Darya ganj, Central Delhi, Delhi, 110002</t>
  </si>
  <si>
    <t>[{'hsnCode': '32030010', 'hsn1': 'COLOURING MATTER OF VEGETABLE OR ANIMAL ORIGIN (INCLUDING DYEING EXTRACTS BUT EXCLUDING ANIMAL BLACK), WHETHER OR NOT CHEMICALLY DEFINED; PREPARATIONS AS SPECIFIED IN NOTE 3 TO THIS CHAPTER BASED ON COLOURING MATTER OF VEGETABLE OR ANIMAL ORIGIN - COLOURING MATTER OF VEGETABLE OR ANIMAL ORIGIN (INCLUDING DYEING EXTRACTS BUT EXCLUDING ANIMAL BLACK), WHETHER OR NOT CHEMICALLY DEFINED; PREPARATIONS AS SPECIFIED IN NOTE 3 TO THIS CHAPTER BASED ON COLOURING MATTER OF VEGETABLE OR ANIMAL ORIGIN : CUTCH (CATECHU) EXTRACTS', 'chapterCode': '32', 'chapter': 'Tanning or dyeing extracts; tannins and their derivatives; dyes, pigments and other colouring matter, paints and varnishes; putty and other mastics; inks.', 'sectionCode': '06', 'section': 'Products of the Chemicals or Allied Industries', 'hsn2': 'COLOURING MATTER OF VEGETABLE OR ANIMAL ORIGIN (INCLUDING DYEING EXTRACTS BUT EXCLUDING ANIMAL BLACK), WHETHER OR NOT CHEMICALLY DEFINED; PREPARATIONS AS SPECIFIED IN NOTE 3 TO THIS CHAPTER BASED ON COLOURING MATTER OF VEGETABLE OR ANIMAL ORIGIN - COLOURING MATTER OF VEGETABLE OR ANIMAL ORIGIN (INCLUDING DYEING EXTRACTS BUT EXCLUDING ANIMAL BLACK), WHETHER OR NOT CHEMICALLY DEFINED; PREPARATIONS AS SPECIFIED IN NOTE 3 TO THIS CHAPTER BASED ON COLOURING MATTER OF VEGETABLE OR ANIMAL ORIGIN : CUTCH (CATECHU) EXTRACTS'}]</t>
  </si>
  <si>
    <t>Parasmal kawarlal jain|Manish Parasmal Jain</t>
  </si>
  <si>
    <t>[{'name': 'Manish Parasmal Jain', 'email': 'delhi@kpmanish.com', 'emailDomain': 'kpmanish.com', 'contact': '9540646431'}]</t>
  </si>
  <si>
    <t>K.P. MANISH GLOBAL INGREDIENTS PRIVATE LIMITED</t>
  </si>
  <si>
    <t>27AABCL3843N1Z6</t>
  </si>
  <si>
    <t>8080044816</t>
  </si>
  <si>
    <t>12/100, , UNNATH NAGAR, IV CO-OPERATIVE SOCIETY,CI COLONY, M G ROAD, GOREGAON WEST, Mumbai Suburban, Maharashtra, 400062</t>
  </si>
  <si>
    <t>[{'hsnCode': '17021110', 'hsn1': 'OTHER SUGARS, INCLUDING CHEMICALLY PURE LACTOSE, MALTOSE, GLUCOSE AND FRUCTOSE, IN SOLID FORM; SUGAR SYRUPS NOT CONTAINING ADDED FLAVOURING OR COLOURING MATTER; ARTIFICIAL HONEY, WHETHER OR NOT MIXED WITH NATURAL HONEY; CARAMEL - LACTOSE AND LACTOSE SYRUP : - CONTAINING BY WEIGHT 99% OR MORE LACTOSE, EXPRESSED AS ANHYDROUS LACTOSE, CALCULATED ON THE DRY MATTER : IN SOLID FORM', 'chapterCode': '17', 'chapter': 'Sugars and sugar confectionery.', 'sectionCode': '04', 'section': 'Prepared Foodstuffs; Beverages, Spirits and Vinegar; Tobacco and Manufactured Tabacco substitutes', 'hsn2': 'OTHER SUGARS, INCLUDING CHEMICALLY PURE LACTOSE, MALTOSE, GLUCOSE AND FRUCTOSE, IN SOLID FORM; SUGAR SYRUPS NOT CONTAINING ADDED FLAVOURING OR COLOURING MATTER; ARTIFICIAL HONEY, WHETHER OR NOT MIXED WITH NATURAL HONEY; CARAMEL - LACTOSE AND LACTOSE SYRUP : - CONTAINING BY WEIGHT 99% OR MORE LACTOSE, EXPRESSED AS ANHYDROUS LACTOSE, CALCULATED ON THE DRY MATTER : IN SOLID FORM'}, {'hsnCode': '29224290', 'hsn1': 'OXYGEN-FUNCTION AMINO-COMPOUNDS - AMINO-ACIDS, OTHER THAN THOSE CONTAINING MORE THAN ONE KIND OF OXYGEN FUNCTION, AND THEIR ESTERS; SALTS THEREOF :-GLUTAMIC ACID AND ITS SALTS : OTHER', 'chapterCode': '29', 'chapter': 'Organic chemicals', 'sectionCode': '06', 'section': 'Products of the Chemicals or Allied Industries', 'hsn2': 'OXYGEN-FUNCTION AMINO-COMPOUNDS - AMINO-ACIDS, OTHER THAN THOSE CONTAINING MORE THAN ONE KIND OF OXYGEN FUNCTION, AND THEIR ESTERS; SALTS THEREOF :-GLUTAMIC ACID AND ITS SALTS : OTHER'}, {'hsnCode': '29051490', 'hsn1': 'ACYCLIC ALCOHOLS AND THEIR HALOGENATED, SULPHONATED, NITRATED OR NITROSATED DERIVATIVES - SATURATED MONOHYDRIC ALCOHOLS :-OTHER BUTANOLS : OTHER', 'chapterCode': '29', 'chapter': 'Organic chemicals', 'sectionCode': '06', 'section': 'Products of the Chemicals or Allied Industries', 'hsn2': 'ACYCLIC ALCOHOLS AND THEIR HALOGENATED, SULPHONATED, NITRATED OR NITROSATED DERIVATIVES - SATURATED MONOHYDRIC ALCOHOLS :-OTHER BUTANOLS : OTHER'}, {'hsnCode': '35022000', 'hsn1': 'ALBUMINS (INCLUDING CONCENTRATES OF TWO OR MORE WHEY PROTEINS, CONTAINING BY WEIGHT MORE THAN 80% WHEY PROTEINS, CALCULATED ON THE DRY MATTER), ALBUMINATES AND OTHER ALBUMIN DERIVATIVES MILK ALBUMIN, INCLUDING CONCENTRATES OF TWO OR MORE WHEY PROTEINS', 'chapterCode': '35', 'chapter': 'Albuminoidal substances; modified starches; glues; enzymes.', 'sectionCode': '06', 'section': 'Products of the Chemicals or Allied Industries', 'hsn2': 'ALBUMINS (INCLUDING CONCENTRATES OF TWO OR MORE WHEY PROTEINS, CONTAINING BY WEIGHT MORE THAN 80% WHEY PROTEINS, CALCULATED ON THE DRY MATTER), ALBUMINATES AND OTHER ALBUMIN DERIVATIVES MILK ALBUMIN, INCLUDING CONCENTRATES OF TWO OR MORE WHEY PROTEINS'}, {'hsnCode': '33021090', 'hsn1': 'MIXTURES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 'chapterCode': '33', 'chapter': 'Essential oils and resinoids; perfumery, cosmetic or toilet preparations.', 'sectionCode': '06', 'section': 'Products of the Chemicals or Allied Industries', 'hsn2': 'MIXTURES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t>
  </si>
  <si>
    <t>Office / Sale Office|Import|Export|Warehouse / Depot</t>
  </si>
  <si>
    <t>Office / Sale Office, Import, Export</t>
  </si>
  <si>
    <t>PARASMAL KAWARLAL JAIN|MANISH PARASMAL JAIN</t>
  </si>
  <si>
    <t>[{'name': 'PARASMAL KAWARLAL JAIN', 'email': 'paras@kpmanish.com', 'emailDomain': 'kpmanish.com', 'contact': '9500047125'}]</t>
  </si>
  <si>
    <t>K P MANISH GLOBAL INGREDIENTS PRIVATE LIMITED</t>
  </si>
  <si>
    <t>33AABCL3843N1ZD</t>
  </si>
  <si>
    <t>9884011120</t>
  </si>
  <si>
    <t>info@kpmanish.com</t>
  </si>
  <si>
    <t>41, , , RAGHUNAYAKALU STREET, PARK TOWN,SOWCARPET, Chennai, Tamil Nadu, 600003</t>
  </si>
  <si>
    <t>Retail Business|Wholesale Business|Bonded Warehouse|Warehouse / Depot|Factory / Manufacturing|Others</t>
  </si>
  <si>
    <t>Retail Business, Wholesale Business, Retail Business, Wholesale Business, Retail Business, Wholesale Business</t>
  </si>
  <si>
    <t>[{'name': 'MANISH PARASMAL JAIN', 'email': 'info@kpmanish.com', 'emailDomain': 'kpmanish.com', 'contact': '9884011120'}]</t>
  </si>
  <si>
    <t>19AAHCS3892C1Z4</t>
  </si>
  <si>
    <t>S A R PARIVAHAN P LTD</t>
  </si>
  <si>
    <t>19AAHCS3892C2Z3</t>
  </si>
  <si>
    <t>32, 3RD FLOOR , ROOM NO. 304, OM TOWER, CHOWRINGHEE ROAD, KOLKATA, Kolkata, West Bengal, 700071</t>
  </si>
  <si>
    <t>[{'sacCode': '00440262', 'sac1': 'TRANSPORT OF GOODS BY ROAD', 'sac2': None}, {'sacCode': '00440480', 'sac1': 'LEGAL CONSULTANCY SERVICES', 'sac2': None}, {'sacCode': '00440045', 'sac1': 'CLEARING AND FORWARDING AGENCY', 'sac2': None}, {'sacCode': '00440225', 'sac1': 'BUSINESS AUXILIARY SERVICES', 'sac2': None}]</t>
  </si>
  <si>
    <t>RAJESH GUPTA|SHIV NARAYAN GUPTA</t>
  </si>
  <si>
    <t>[{'name': 'RAJESH GUPTA', 'email': 'sarparivahan1994@gmail.com', 'emailDomain': 'gmail.com', 'contact': '9831843372'}]</t>
  </si>
  <si>
    <t>20AAHCS3892C1ZL</t>
  </si>
  <si>
    <t>20851305174</t>
  </si>
  <si>
    <t>23AAHCS3892C1ZF</t>
  </si>
  <si>
    <t>SAR PARIVAHAN PVT LTD</t>
  </si>
  <si>
    <t>23AAHCS3892C2ZE</t>
  </si>
  <si>
    <t>27AAHCS3892C1Z7</t>
  </si>
  <si>
    <t>18AAHCS3892C1Z6</t>
  </si>
  <si>
    <t>9435048048</t>
  </si>
  <si>
    <t>samanta1123@yahoo.in</t>
  </si>
  <si>
    <t>TCI COMPOUND, GROUND FLOOR, LOKHRA ROAD, GUWAHATI, Kamrup, Assam, 781034</t>
  </si>
  <si>
    <t>[{'name': 'RAJESH GUPTA', 'email': 'samanta1123@yahoo.in', 'emailDomain': 'yahoo.in', 'contact': '8981699001'}]</t>
  </si>
  <si>
    <t>19AAHCS3892C3Z2</t>
  </si>
  <si>
    <t>32, 3RD FLOOR, OM TOWER, CHOWRINGHEE ROAD, KOLKATA, Kolkata, West Bengal, 700071</t>
  </si>
  <si>
    <t>[{'name': 'RAJESH GUPTA', 'email': 'sarparivahan1994@gmail.com', 'emailDomain': 'gmail.com', 'contact': '8981699001'}]</t>
  </si>
  <si>
    <t>06AAHCS3892C1ZB</t>
  </si>
  <si>
    <t>9836471631</t>
  </si>
  <si>
    <t>SAMPLA BERI ROAD, SAMPLA BERI ROAD, NEAR HANUMAN MANDIR, ISMAILA, Rohtak, Haryana, 124501</t>
  </si>
  <si>
    <t>[{'name': 'RAJESH GUPTA', 'email': 'sarparivahan1994@gmail.com', 'emailDomain': 'gmail.com', 'contact': '9836471631'}]</t>
  </si>
  <si>
    <t>36AAHCS3892C1Z8</t>
  </si>
  <si>
    <t>9831248125</t>
  </si>
  <si>
    <t>62, , 36/A, AUTO NAGAR, HYDERABAD, Ranga Reddy, Telangana, 500070</t>
  </si>
  <si>
    <t>[{'name': 'RAJESH GUPTA', 'email': 'sarparivahan1994@gmail.com', 'emailDomain': 'gmail.com', 'contact': '9831248125'}]</t>
  </si>
  <si>
    <t>TPE000015336211Q</t>
  </si>
  <si>
    <t>06AKUPR8948L1ZX</t>
  </si>
  <si>
    <t>bsrassociate@gmail.com</t>
  </si>
  <si>
    <t>SHOP NO -107, OPP-POWER HOUSE, NANDRAMPUR BAS ROAD, DHARUHERA, Rewari, Haryana, 123106</t>
  </si>
  <si>
    <t>[{'name': 'RAMPAL', 'email': 'cahemantyadav06@gmail.com', 'emailDomain': 'gmail.com', 'contact': '9812754669'}]</t>
  </si>
  <si>
    <t>27AAFCC6784M1ZZ</t>
  </si>
  <si>
    <t>finance@blowhorn.net</t>
  </si>
  <si>
    <t>Unit No 1702, 17th FLOOR, LODHA SUPREMUS, SAKI VIHAR ROAD, ANDHERI EAST, Mumbai Suburban, Maharashtra, 400072</t>
  </si>
  <si>
    <t>[{'sacCode': '00440366', 'sac1': 'BUSINESS SUPPORT SERVICES', 'sac2': None}, {'sacCode': '00440262', 'sac1': 'TRANSPORT OF GOODS BY ROAD', 'sac2': None}, {'sacCode': '00440354', 'sac1': 'SALE OF SPACE OR TIME SLOT FOR ADVERTISEMENT', 'sac2': None}, {'sacCode': '00440604', 'sac1': 'PROMOTION OR MARKETING OF BRAND OF GOODS OR SERVICES OR EVENTS SERVICE', 'sac2': None}]</t>
  </si>
  <si>
    <t>Mithun Srivastav|Shivaprasad Basavaiah Nikhil</t>
  </si>
  <si>
    <t>[{'name': 'Mithun Srivastav', 'email': 'finance@blowhorn.net', 'emailDomain': 'blowhorn.net', 'contact': '9148101508'}]</t>
  </si>
  <si>
    <t>29AAFCC6784M1ZV</t>
  </si>
  <si>
    <t>511, , , 8th Cross Street, J P Nagar Third Phase, Bengaluru (Bangalore) Urban, Karnataka, 560078</t>
  </si>
  <si>
    <t>Service Provision|Office / Sale Office|Warehouse / Depot|Supplier of Services</t>
  </si>
  <si>
    <t>Service Provision, Office / Sale Office</t>
  </si>
  <si>
    <t>[{'sacCode': '00440262', 'sac1': 'TRANSPORT OF GOODS BY ROAD', 'sac2': None}, {'sacCode': '00440354', 'sac1': 'SALE OF SPACE OR TIME SLOT FOR ADVERTISEMENT', 'sac2': None}, {'sacCode': '00440604', 'sac1': 'PROMOTION OR MARKETING OF BRAND OF GOODS OR SERVICES OR EVENTS SERVICE', 'sac2': None}]</t>
  </si>
  <si>
    <t>Mithun Srivastav|SURESH NIKHIL</t>
  </si>
  <si>
    <t>[{'name': 'Mithun Srivastav', 'email': 'cfo@blowhorn.net', 'emailDomain': 'blowhorn.net', 'contact': '9916462915'}]</t>
  </si>
  <si>
    <t>33AAFCC6784M1Z6</t>
  </si>
  <si>
    <t>cfo@blowhorn.net</t>
  </si>
  <si>
    <t>New No 5, Old No 69, First Floor, Kalaimagal Nagar III Main Road, Ekkattuthangal, Chennai, Tamil Nadu, 600032</t>
  </si>
  <si>
    <t>Supplier of Services|Office / Sale Office</t>
  </si>
  <si>
    <t>Supplier of Services, Office / Sale Office</t>
  </si>
  <si>
    <t>[{'name': 'Mithun Srivastav', 'email': 'mithun@blowhorn.net', 'emailDomain': 'blowhorn.net', 'contact': '9916462915'}]</t>
  </si>
  <si>
    <t>36AAFCC6784M1Z0</t>
  </si>
  <si>
    <t>9940013504</t>
  </si>
  <si>
    <t>1-8-303/48/13/302, 4TH FLOOR, ARYA ONE, P G ROAD, SECUNDEREABAD, Hyderabad, Telangana, 500003</t>
  </si>
  <si>
    <t>[{'name': 'Mithun Srivastav', 'email': 'cfo@blowhorn.net', 'emailDomain': 'blowhorn.net', 'contact': '9940013504'}]</t>
  </si>
  <si>
    <t>07AAFCC6784M1Z1</t>
  </si>
  <si>
    <t>B-1/628, SECOND, Left Hand Side, Janakpuri, NEW DELHI, South West Delhi, Delhi, 110058</t>
  </si>
  <si>
    <t>[{'sacCode': '00440262', 'sac1': None, 'sac2': None}, {'sacCode': '00440266', 'sac1': None, 'sac2': None}, {'sacCode': '00440390', 'sac1': None, 'sac2': None}]</t>
  </si>
  <si>
    <t>MITHUN SRIVASTAV|SURESH NIKHIL</t>
  </si>
  <si>
    <t>[{'name': 'MITHUN SRIVASTAV', 'email': 'mithun@blowhorn.net', 'emailDomain': 'blowhorn.net', 'contact': '9916462915'}]</t>
  </si>
  <si>
    <t>TPE000016513511O</t>
  </si>
  <si>
    <t>23ABKPB7451R1ZA</t>
  </si>
  <si>
    <t>23103703128</t>
  </si>
  <si>
    <t>[{'hsnCode': '28151200', 'hsn1': 'SODIUM HYDROXIDE (CAUSTIC SODA); POTASSIUM HYDROXIDE (CAUSTIC POTASH); PEROXIDES OF SODIUM OR POTASSIUM - SODIUM HYDROXIDE (CAUSTIC SODA) : IN AQUEOUS SOLUTION (SODA LYE OR LIQUID SODA)', 'chapterCode': '28', 'chapter': 'Inorganic chemicals; organic or inorganic compounds of precious metals, of rare-earth metals, of radioactive elements or of isotopes', 'sectionCode': '06', 'section': 'Products of the Chemicals or Allied Industries', 'hsn2': 'SODIUM HYDROXIDE (CAUSTIC SODA); POTASSIUM HYDROXIDE (CAUSTIC POTASH); PEROXIDES OF SODIUM OR POTASSIUM - SODIUM HYDROXIDE (CAUSTIC SODA) : IN AQUEOUS SOLUTION (SODA LYE OR LIQUID SODA)'}, {'hsnCode': '28151110', 'hsn1': 'SODIUM HYDROXIDE (CAUSTIC SODA); POTASSIUM HYDROXIDE (CAUSTIC POTASH); PEROXIDES OF SODIUM OR POTASSIUM - SODIUM HYDROXIDE (CAUSTIC SODA) : - SOLID : FLAKES', 'chapterCode': '28', 'chapter': 'Inorganic chemicals; organic or inorganic compounds of precious metals, of rare-earth metals, of radioactive elements or of isotopes', 'sectionCode': '06', 'section': 'Products of the Chemicals or Allied Industries', 'hsn2': 'SODIUM HYDROXIDE (CAUSTIC SODA); POTASSIUM HYDROXIDE (CAUSTIC POTASH); PEROXIDES OF SODIUM OR POTASSIUM - SODIUM HYDROXIDE (CAUSTIC SODA) : - SOLID : FLAKES'}, {'hsnCode': '28289019', 'hsn1': 'HYPOCHLORITES; COMMERCIAL CALCIUM HYPOCHLORITES; CHLORITES; HYPOBROMITES - OTHER : - SODIUM HYPOCHLORITES : OTHER', 'chapterCode': '28', 'chapter': 'Inorganic chemicals; organic or inorganic compounds of precious metals, of rare-earth metals, of radioactive elements or of isotopes', 'sectionCode': '06', 'section': 'Products of the Chemicals or Allied Industries', 'hsn2': 'HYPOCHLORITES; COMMERCIAL CALCIUM HYPOCHLORITES; CHLORITES; HYPOBROMITES - OTHER : - SODIUM HYPOCHLORITES : OTHER'}, {'hsnCode': '28070010', 'hsn1': 'SULPHURIC ACID; OLEUM SULPHURIC ACID; OLEUM : SULPHURIC ACID', 'chapterCode': '28', 'chapter': 'Inorganic chemicals; organic or inorganic compounds of precious metals, of rare-earth metals, of radioactive elements or of isotopes', 'sectionCode': '06', 'section': 'Products of the Chemicals or Allied Industries', 'hsn2': 'SULPHURIC ACID; OLEUM SULPHURIC ACID; OLEUM : SULPHURIC ACID'}, {'hsnCode': '28061000', 'hsn1': 'HYDROGEN CHLORIDE (HYDROCHLORIC ACID); CHLOROSULPHURIC ACID - HYDROGEN CHLORIDE (HYDROCHLORIC ACID)', 'chapterCode': '28', 'chapter': 'Inorganic chemicals; organic or inorganic compounds of precious metals, of rare-earth metals, of radioactive elements or of isotopes', 'sectionCode': '06', 'section': 'Products of the Chemicals or Allied Industries', 'hsn2': 'HYDROGEN CHLORIDE (HYDROCHLORIC ACID); CHLOROSULPHURIC ACID - HYDROGEN CHLORIDE (HYDROCHLORIC ACID)'}]</t>
  </si>
  <si>
    <t>[{'name': 'OM BAGLA', 'email': 'maheshwarichemical@yahoo.com', 'emailDomain': 'yahoo.com', 'contact': '9827058772'}]</t>
  </si>
  <si>
    <t>TPE000117592430S</t>
  </si>
  <si>
    <t>29CNDPD2353K1ZZ</t>
  </si>
  <si>
    <t>[{'sacCode': '996511', 'sac1': 'Road transport services of Goods including letters, parcels, live animals, household &amp; office furniture, containers etc by refrigerator vehicles, trucks, trailers, man or animal drawn vehicles or any other vehicles.', 'sac2': None}, {'sacCode': '996812', 'sac1': 'Courier services', 'sac2': None}, {'sacCode': '996813', 'sac1': 'Local delivery services', 'sac2': None}, {'sacCode': '996819', 'sac1': 'Other Delivery Services n.e.c', 'sac2': None}]</t>
  </si>
  <si>
    <t>[{'name': 'ABDULLKHAYOM ABDULAZEEZ DODDAMANI', 'email': 'suraggst@gmail.com', 'emailDomain': 'gmail.com', 'contact': '9890175986'}]</t>
  </si>
  <si>
    <t>TPE000118064571T</t>
  </si>
  <si>
    <t>33BXLPS3105H1ZJ</t>
  </si>
  <si>
    <t>22-Jan-2018</t>
  </si>
  <si>
    <t>[{'name': 'LAKSHMANAN SRINIVASAN', 'email': 'janakilogistics05@gmail.com', 'emailDomain': 'gmail.com', 'contact': '8825946886'}]</t>
  </si>
  <si>
    <t>TPE000117373950U</t>
  </si>
  <si>
    <t>27AGWPT8299A1ZH</t>
  </si>
  <si>
    <t>[{'name': 'HNUMANT LAXAMAN THORAT', 'email': 'thorat.hanumant@gmail.com', 'emailDomain': 'gmail.com', 'contact': '9822072903'}]</t>
  </si>
  <si>
    <t>TPE000117051682I</t>
  </si>
  <si>
    <t>36ALVPA6038L1ZN</t>
  </si>
  <si>
    <t>[{'sacCode': '996791', 'sac1': 'Goods transport agency services for road transport', 'sac2': None}, {'sacCode': '996799', 'sac1': 'Other supporting transport services n.e.c', 'sac2': None}, {'sacCode': '996793', 'sac1': 'Other goods transport services', 'sac2': None}]</t>
  </si>
  <si>
    <t>[{'name': 'MOHD ASIF', 'email': 'comforttransport.2019@gmail.com', 'emailDomain': 'gmail.com', 'contact': '9000542786'}]</t>
  </si>
  <si>
    <t>TFI000009804508S</t>
  </si>
  <si>
    <t>08ADJFS6996B1ZK</t>
  </si>
  <si>
    <t>SAURABH ANEJA|RAJESH KUMAR|GAGAN DEEP ANEJA|AKASH ANEJA</t>
  </si>
  <si>
    <t>[{'name': 'SAURABH ANEJA', 'email': 'jineshca@rediffmail.com', 'emailDomain': 'rediffmail.com', 'contact': '7357511777'}]</t>
  </si>
  <si>
    <t>KFI000011064006G</t>
  </si>
  <si>
    <t>27AABFR5412L1Z5</t>
  </si>
  <si>
    <t>27470345155V</t>
  </si>
  <si>
    <t>[{'hsnCode': '73121010', 'hsn1': 'STRANDED WIRE, ROPES, CABLES, PLAITED BANDS, SLINGS AND THE LIKE, OF IRON OR STEEL, NOT ELECTRICALLY INSULATED - STRANDED WIRE, ROPES AND CABLES : WIRE ROPES, BLACK', 'chapterCode': '73', 'chapter': 'Articles of iron or steel', 'sectionCode': '15', 'section': 'Base Metals and Articles of Base Metal', 'hsn2': 'STRANDED WIRE, ROPES, CABLES, PLAITED BANDS, SLINGS AND THE LIKE, OF IRON OR STEEL, NOT ELECTRICALLY INSULATED - STRANDED WIRE, ROPES AND CABLES : WIRE ROPES, BLACK'}]</t>
  </si>
  <si>
    <t>RAVI ASHOK CHHABRIA|ASHOK MATHURADAS CHHABRIA</t>
  </si>
  <si>
    <t>[{'name': 'ASHOK MATHURADAS CHHABRIA', 'email': 'shinde@rameshcable.in', 'emailDomain': 'rameshcable.in', 'contact': '9822048581'}]</t>
  </si>
  <si>
    <t>13BJKPS0838N1ZR</t>
  </si>
  <si>
    <t>newtechindia3@gmail.com</t>
  </si>
  <si>
    <t>35, Jasukie Market, G.S. Road, Dimapur, Dimapur, Nagaland, 797112</t>
  </si>
  <si>
    <t>Works Contract|Service Provision</t>
  </si>
  <si>
    <t>Works Contract, Service Provision</t>
  </si>
  <si>
    <t>[{'sacCode': '00440410', 'sac1': 'WORKS CONTRACT SERVICES', 'sac2': None}, {'sacCode': '00440233', 'sac1': 'ERECTION,COMMISSIONING AND INSTALLATION', 'sac2': None}, {'sacCode': '00440290', 'sac1': 'CONSTRUCTION SERVICES IN RESPECT OF COMMERCIAL OR INDUSTRIAL BUILDINGS AND CIVIL STRUCTURES', 'sac2': None}, {'sacCode': '00440262', 'sac1': 'TRANSPORT OF GOODS BY ROAD', 'sac2': None}, {'sacCode': '00440314', 'sac1': 'SURVEY AND MAP MAKING', 'sac2': None}]</t>
  </si>
  <si>
    <t>Birendra Singh</t>
  </si>
  <si>
    <t>[{'name': 'Birendra Singh', 'email': 'rajen.pradhan@newtechindia.net.in', 'emailDomain': 'newtechindia.net.in', 'contact': '8486028927'}]</t>
  </si>
  <si>
    <t>14BJKPS0838N1ZP</t>
  </si>
  <si>
    <t>14924004112</t>
  </si>
  <si>
    <t>465, Bengali colony, Mantripukhri Dag, Old Heingang, Imphal West, Manipur, 795002</t>
  </si>
  <si>
    <t>MANIPUR</t>
  </si>
  <si>
    <t>M/S NEW TECH INDIA</t>
  </si>
  <si>
    <t>18BJKPS0838N1ZH</t>
  </si>
  <si>
    <t>birendraghy@gmail.com</t>
  </si>
  <si>
    <t>H/NO-45A, KRISHNA NAGAR, JAPORIGOG, NEAR RAM MANDIR, GUWAHATI, Kamrup Metropolitan, Assam, 781005</t>
  </si>
  <si>
    <t>Service Provision|Works Contract</t>
  </si>
  <si>
    <t>Service Provision, Works Contract</t>
  </si>
  <si>
    <t>[{'sacCode': '00440233', 'sac1': 'ERECTION,COMMISSIONING AND INSTALLATION', 'sac2': None}, {'sacCode': '00440290', 'sac1': 'CONSTRUCTION SERVICES IN RESPECT OF COMMERCIAL OR INDUSTRIAL BUILDINGS AND CIVIL STRUCTURES', 'sac2': None}, {'sacCode': '00440262', 'sac1': 'TRANSPORT OF GOODS BY ROAD', 'sac2': None}]</t>
  </si>
  <si>
    <t>[{'name': 'BIRENDRA SINGH', 'email': 'hitesh.daimerey@newtechindia.net.in', 'emailDomain': 'newtechindia.net.in', 'contact': '8486028902'}]</t>
  </si>
  <si>
    <t>NEW TECH INDIA</t>
  </si>
  <si>
    <t>THU000012065082C</t>
  </si>
  <si>
    <t>05AADHR2930P1ZW</t>
  </si>
  <si>
    <t>05010116252</t>
  </si>
  <si>
    <t>[{'hsnCode': '82051000', 'hsn1': 'HAND TOOLS (INCLUDING GLAZIERS DIAMONDS), NOT ELSEWHERE SPECIFIED OR INCLUDED; BLOW LAMPS; VICES; CLAMPS AND THE LIKE, OTHER THAN ACCESSORIES FOR AND PARTS OF, MACHINE TOOLS; ANVILS; PORTABLE FORGES; HAND- OR PEDAL- OPERATED GRINDING WHEELS WITH FRAMEWORKS - DRILLING, THREADING OR TAPPING TOOLS', 'chapterCode': '82', 'chapter': 'Tools, implements, cutlery, spoons and forks, of base metal; parts thereof of base metal', 'sectionCode': '15', 'section': 'Base Metals and Articles of Base Metal', 'hsn2': 'HAND TOOLS (INCLUDING GLAZIERS DIAMONDS), NOT ELSEWHERE SPECIFIED OR INCLUDED; BLOW LAMPS; VICES; CLAMPS AND THE LIKE, OTHER THAN ACCESSORIES FOR AND PARTS OF, MACHINE TOOLS; ANVILS; PORTABLE FORGES; HAND- OR PEDAL- OPERATED GRINDING WHEELS WITH FRAMEWORKS - DRILLING, THREADING OR TAPPING TOOLS'}, {'hsnCode': '82074010',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TOOLS FOR TAPPING OR THREADING : CHASERS',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TOOLS FOR TAPPING OR THREADING : CHASERS'}]</t>
  </si>
  <si>
    <t>[{'name': 'RAMESH BANSAL', 'email': 'shubhambansal021@gmail.com', 'emailDomain': 'gmail.com', 'contact': '9996333979'}]</t>
  </si>
  <si>
    <t>27AAECC3132G1Z1</t>
  </si>
  <si>
    <t>27720823082V</t>
  </si>
  <si>
    <t>accounts@cilicant.com</t>
  </si>
  <si>
    <t>PLOT NO.17, ASHRA ESTATE, HAVELI, GAT NO.1344/2, NAGAR ROAD, UBALENAGAR,WAGHOLI, Pune, Maharashtra, 412207</t>
  </si>
  <si>
    <t>[{'hsnCode': '38249090', 'hsn1': 'PREPARED BINDERS FOR FOUNDRY MOULDS OR CORES; CHEMICAL PRODUCTS AND PREPARATIONS OF THE CHEMICAL OR ALLIED INDUSTRIES (INCLUDING THOSE CONSISTING OF MIXTURES OF NATURAL PRODUCTS), NOT ELSEWHERE SPECIFIED OR INCLUDED OTHER: - OTHER',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 OTHER'}, {'hsnCode': '38249025', 'hsn1':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PRECIPITATED SILICA AND SILICA GEL',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PRECIPITATED SILICA AND SILICA GEL'}, {'hsnCode': '38249024', 'hsn1':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CORRECTING FLUID',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CORRECTING FLUID'}, {'hsnCode': '38249023', 'hsn1':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GRAMOPHONE RECORDS MAKING MATERIAL',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GRAMOPHONE RECORDS MAKING MATERIAL'}, {'hsnCode': '38021000', 'hsn1': 'ACTIVATED CARBON; ACTIVATED NATURAL MINERAL PRODUCTS; ANIMAL BLACK, INCLUDING SPENT ANIMAL BLACK ACTIVATED CARBON', 'chapterCode': '38', 'chapter': 'Miscellaneous chemical products.', 'sectionCode': '06', 'section': 'Products of the Chemicals or Allied Industries', 'hsn2': 'ACTIVATED CARBON; ACTIVATED NATURAL MINERAL PRODUCTS; ANIMAL BLACK, INCLUDING SPENT ANIMAL BLACK ACTIVATED CARBON'}]</t>
  </si>
  <si>
    <t>MANISH JAIN|RISHIKA MANISH JAIN</t>
  </si>
  <si>
    <t>[{'name': 'MANISH JAIN', 'email': 'manishjain@cilicant.com', 'emailDomain': 'cilicant.com', 'contact': '9545453333'}]</t>
  </si>
  <si>
    <t>24AAECC3132G1Z7</t>
  </si>
  <si>
    <t>9607968876</t>
  </si>
  <si>
    <t>koteshital@cilicant.com</t>
  </si>
  <si>
    <t>401/2/3, 4TH FLOOR, SIGNET HUB, NR. AKSHAR CHOWK, O P ROAD, VADODARA, Vadodara, Gujarat, 390012</t>
  </si>
  <si>
    <t>[{'hsnCode': '38249025', 'hsn1':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PRECIPITATED SILICA AND SILICA GEL',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PRECIPITATED SILICA AND SILICA GEL'}, {'hsnCode': '38249090', 'hsn1': 'PREPARED BINDERS FOR FOUNDRY MOULDS OR CORES; CHEMICAL PRODUCTS AND PREPARATIONS OF THE CHEMICAL OR ALLIED INDUSTRIES (INCLUDING THOSE CONSISTING OF MIXTURES OF NATURAL PRODUCTS), NOT ELSEWHERE SPECIFIED OR INCLUDED OTHER: - OTHER',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 OTHER'}, {'hsnCode': '38249024', 'hsn1':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CORRECTING FLUID',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CORRECTING FLUID'}, {'hsnCode': '38249023', 'hsn1':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GRAMOPHONE RECORDS MAKING MATERIAL',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GRAMOPHONE RECORDS MAKING MATERIAL'}, {'hsnCode': '38021000', 'hsn1': 'ACTIVATED CARBON; ACTIVATED NATURAL MINERAL PRODUCTS; ANIMAL BLACK, INCLUDING SPENT ANIMAL BLACK ACTIVATED CARBON', 'chapterCode': '38', 'chapter': 'Miscellaneous chemical products.', 'sectionCode': '06', 'section': 'Products of the Chemicals or Allied Industries', 'hsn2': 'ACTIVATED CARBON; ACTIVATED NATURAL MINERAL PRODUCTS; ANIMAL BLACK, INCLUDING SPENT ANIMAL BLACK ACTIVATED CARBON'}]</t>
  </si>
  <si>
    <t>Office / Sale Office|Recipient of Goods or Services|Warehouse / Depot</t>
  </si>
  <si>
    <t>[{'sacCode': '998311', 'sac1': 'Management consulting and management services including financial, strategic, human resources, marketing, operations and supply chain management.', 'sac2': None}]</t>
  </si>
  <si>
    <t>29AAECC3132G1ZX</t>
  </si>
  <si>
    <t>DESK NO.E-35,PLOT NO.128/P2, 3RD FLOOR, , EPIP INDUSTRIAL AREA WHITEFIELD, SONNENAHALLI VILLAGE,BANGALORE, Bengaluru (Bangalore) Urban, Karnataka, 560048</t>
  </si>
  <si>
    <t>10-Feb-2022</t>
  </si>
  <si>
    <t>[{'income': 'Rs. 10 lakhs to Rs. 50 lakhs', 'financialYear': '2019-2020'}]</t>
  </si>
  <si>
    <t>RISHIKA MANISH JAIN|MANISH JAIN</t>
  </si>
  <si>
    <t>06AAECC3132G1Z5</t>
  </si>
  <si>
    <t>SEAT NO. C103, UNIT-202, IInd FLOOR, , SEC 20A, MATHURA ROAD, EF3 MALL, Faridabad, Haryana, 121001</t>
  </si>
  <si>
    <t>TPE000013198815Q</t>
  </si>
  <si>
    <t>29ALTPK8852C1ZJ</t>
  </si>
  <si>
    <t>29300055816</t>
  </si>
  <si>
    <t>[{'name': 'KRISHNAMURTHY KANUMAPPA', 'email': 'vidyadaya1312@yahoo.in', 'emailDomain': 'yahoo.in', 'contact': '7090291004'}]</t>
  </si>
  <si>
    <t>19AAICP0257B1ZN</t>
  </si>
  <si>
    <t>PRANIK LOGISTICS PVT.LTD., 4TH FLOOR, SYNTHESIS BUSINESS PARK UNIT 7A-08, CBD/I,ACTION AREA II,NEW TOWN, KOLKATA, Kolkata, West Bengal, 700156</t>
  </si>
  <si>
    <t>[{'sacCode': '00440193', 'sac1': 'STORAGE AND WAREHOUSE SERVICE', 'sac2': None}, {'sacCode': '00440067', 'sac1': 'GOODS TRANSPORT OPERATORS', 'sac2': None}, {'sacCode': '00440390', 'sac1': 'TRANSPORT OF GOODS BY RAIL', 'sac2': None}]</t>
  </si>
  <si>
    <t>[{'name': 'PRANAV KUMAR SONTHALIA', 'email': 'pranav@praniklogistics.com', 'emailDomain': 'praniklogistics.com', 'contact': '7632995142'}]</t>
  </si>
  <si>
    <t>20AAICP0257B1Z4</t>
  </si>
  <si>
    <t>praniklogisticspvtltd2015@gmail.com</t>
  </si>
  <si>
    <t>101, , , RADIUM ROAD, RADIUM ROAD, Ranchi, Jharkhand, 834001</t>
  </si>
  <si>
    <t>[{'hsnCode': '69010010', 'hsn1': 'BRICKS, BLOCKS, TILES AND OTHER CERAMIC GOODS OF SILICEOUS FOSSIL MEALS (FOR EXAMPLE, KIESELGUHR, TRIPOLITE OR DIATOMITE) OR OF SIMILAR SILICEOUS EARTHS - BRICKS, BLOCKS, TILES AND OTHER CERAMIC GOODS OF SILICEOUS FOSSIL MEALS (FOR EXAMPLE, KIESELGUHR, TRIPOLITE OR DIATOMITE) OR OF SIMILAR SILICEOUS EARTHS:BRICKS', 'chapterCode': '69', 'chapter': 'Ceramic products.', 'sectionCode': '13', 'section': 'Articles of Stone, Plaster, Cement, Asbestos, Mica or similar Materials; Ceramic Products; Glass and Glassware', 'hsn2': 'BRICKS, BLOCKS, TILES AND OTHER CERAMIC GOODS OF SILICEOUS FOSSIL MEALS (FOR EXAMPLE, KIESELGUHR, TRIPOLITE OR DIATOMITE) OR OF SIMILAR SILICEOUS EARTHS - BRICKS, BLOCKS, TILES AND OTHER CERAMIC GOODS OF SILICEOUS FOSSIL MEALS (FOR EXAMPLE, KIESELGUHR, TRIPOLITE OR DIATOMITE) OR OF SIMILAR SILICEOUS EARTHS:BRICKS'}, {'hsnCode': '39171010', 'hsn1': 'TUBES, PIPES AND HOSES, AND FITTINGS THEREFOR (FOR EXAMPLE, JOINTS, ELBOWS, FLANGES), OF PLASTICS - ARTIFICIAL GUTS (SAUSAGE CASINGS) OF HARDENED PROTEIN OR OF CELLULOSIC MATERIALS: OF HARDENED PROTEIN', 'chapterCode': '39', 'chapter': 'Plastics and articles thereof', 'sectionCode': '07', 'section': 'Plastics and Articles thereof; Rubber and Articles Thereof', 'hsn2': 'TUBES, PIPES AND HOSES, AND FITTINGS THEREFOR (FOR EXAMPLE, JOINTS, ELBOWS, FLANGES), OF PLASTICS - ARTIFICIAL GUTS (SAUSAGE CASINGS) OF HARDENED PROTEIN OR OF CELLULOSIC MATERIALS: OF HARDENED PROTEIN'}, {'hsnCode': '25231000', 'hsn1': 'PORTLAND CEMENT, ALUMINOUS CEMENT, SLAG CEMENT, SUPERSULPHATE CEMENT AND SIMILAR HYDRAULIC CEMENTS, WHETHER OR NOT COLOURED OR IN THE FORM OF CLINKERS CEMENT CLINKERS', 'chapterCode': '25', 'chapter': 'Salt; sculpture, earths and stones; plastering materials, lime and cement', 'sectionCode': '05', 'section': 'Mineral Products', 'hsn2': 'PORTLAND CEMENT, ALUMINOUS CEMENT, SLAG CEMENT, SUPERSULPHATE CEMENT AND SIMILAR HYDRAULIC CEMENTS, WHETHER OR NOT COLOURED OR IN THE FORM OF CLINKERS CEMENT CLINKERS'}, {'hsnCode': '73121010', 'hsn1': 'STRANDED WIRE, ROPES, CABLES, PLAITED BANDS, SLINGS AND THE LIKE, OF IRON OR STEEL, NOT ELECTRICALLY INSULATED - STRANDED WIRE, ROPES AND CABLES : WIRE ROPES, BLACK', 'chapterCode': '73', 'chapter': 'Articles of iron or steel', 'sectionCode': '15', 'section': 'Base Metals and Articles of Base Metal', 'hsn2': 'STRANDED WIRE, ROPES, CABLES, PLAITED BANDS, SLINGS AND THE LIKE, OF IRON OR STEEL, NOT ELECTRICALLY INSULATED - STRANDED WIRE, ROPES AND CABLES : WIRE ROPES, BLACK'}, {'hsnCode': '72051021', 'hsn1': 'GRANULES AND POWDERS, OF PIG IRON, SPIEGELEISEN, IRON OR STEEL - GRANULES : OF ALLOY STEEL : SHOT AND ANGULAR GRIT', 'chapterCode': '72', 'chapter': 'Iron and steel', 'sectionCode': '15', 'section': 'Base Metals and Articles of Base Metal', 'hsn2': 'GRANULES AND POWDERS, OF PIG IRON, SPIEGELEISEN, IRON OR STEEL - GRANULES : OF ALLOY STEEL : SHOT AND ANGULAR GRIT'}]</t>
  </si>
  <si>
    <t>PRANAV KUMAR SONTHALIA|ANUP KUAMR SONTHALIA</t>
  </si>
  <si>
    <t>[{'name': 'PRANAV KUMAR SONTHALIA', 'email': 'praniklogisticspvtltd2015@gmail.com', 'emailDomain': 'gmail.com', 'contact': '9386333333'}]</t>
  </si>
  <si>
    <t>10AAICP0257B1Z5</t>
  </si>
  <si>
    <t>13-Jul-2017</t>
  </si>
  <si>
    <t>NEELAM BUILDING, 2ND FLOOR, OPP SEEMA TAKIJ, NAWADA, NAWADA, Nalanda, Bihar, 805110</t>
  </si>
  <si>
    <t>[{'hsnCode': '8471', 'hsn1': 'AUTOMATIC DATA PROCESSING MACHINES AND UNITS THEREOF; MAGNETIC OR OPTICAL READERS, MACHINES FOR TRANSCRIBING DATA ON TO DATA MEDIA IN CODED FORM AND MACHINES FOR PROCESSING SUCH DATA, NOT ELSEWHERE SPECIFIED OR INCLUDED',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{'hsnCode': '6810', 'hsn1': 'ARTICLES OF CEMENT, OF CONCRETE OR OF ARTIFICIAL STONE, WHETHER OR NOT REINFORCED - Tiles, flagstones, bricks and similar articles', 'chapterCode': '68', 'chapter': 'Articles of stone, plaster, cement, asbestos, mica or similar materials.', 'sectionCode': '13', 'section': 'Articles of Stone, Plaster, Cement, Asbestos, Mica or similar Materials; Ceramic Products; Glass and Glassware', 'hsn2': 'ARTICLES OF CEMENT, OF CONCRETE OR OF ARTIFICIAL STONE, WHETHER OR NOT REINFORCED'}]</t>
  </si>
  <si>
    <t>Warehouse / Depot|Office / Sale Office</t>
  </si>
  <si>
    <t>Warehouse / Depot, Office / Sale Office</t>
  </si>
  <si>
    <t>[{'name': 'PRANAV KUMAR SONTHALIA', 'email': 'kpranav.sonthalia@gmail.com', 'emailDomain': 'gmail.com', 'contact': '9386333333'}]</t>
  </si>
  <si>
    <t>23AAACA4849G1ZX</t>
  </si>
  <si>
    <t>23120102089</t>
  </si>
  <si>
    <t>hoaccounts@ansapack.com</t>
  </si>
  <si>
    <t>B1651, VAISHALI, INDORE, Dhar, Madhya Pradesh, 452009</t>
  </si>
  <si>
    <t>ARVIND PREMNATH AGARWAL|GAUTAM ARVIND AGARWAL|ADITYA ARVIND AGARWAL</t>
  </si>
  <si>
    <t>[{'name': 'GAUTAM ARVIND AGARWAL', 'email': 'compliance@ansapack.com', 'emailDomain': 'ansapack.com', 'contact': '9833038009'}]</t>
  </si>
  <si>
    <t>24AAACA4849G1ZV</t>
  </si>
  <si>
    <t>nkaniyalan@ansapack.com</t>
  </si>
  <si>
    <t>13 to 59, , KUNWARDA VILLAGE, MANGROL TALUKA, KOSAMBA, Surat, Gujarat, 394120</t>
  </si>
  <si>
    <t>[{'hsnCode': '47071000', 'hsn1': 'RECOVERED (WASTE AND SCRAP) PAPER OR PAPERBOARD - UNBLEACHED KRAFT PAPER OR PAPERBOARD OR CORRUGATED PAPER OR PAPERBOARD', 'chapterCode': '47', 'chapter': 'Pulp of wood or of other fibrous cellulosic material; recovered (waste and scrap) paper or paperboard.', 'sectionCode': '10', 'section': 'Pulp of wood or of other Fibrous Cellulosic Material; Recovered (Waste and Scrap) Paper or Paperboard; Paper And Paperboard and articles thereof', 'hsn2': 'RECOVERED (WASTE AND SCRAP) PAPER OR PAPERBOARD - UNBLEACHED KRAFT PAPER OR PAPERBOARD OR CORRUGATED PAPER OR PAPERBOARD'}, {'hsnCode':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{'hsnCode': '48191090',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{'hsnCode': '48192090',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OTHER'}, {'hsnCode': '39201012', 'hsn1': 'OTHER PLATES, SHEETS, FILM, FOIL AND STRIP, OF PLASTICS, NON - CELLULAR AND NOT REINFORCED, LAMINATED, SUPPORTED OR SIMILARLY COMBINED WITH OTHER MATERIALS - OF POLYMERS OF ETHYLENE: SHEETS OF POLYETHYLENE: FLEXIBLE, PLAIN',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ETHYLENE: SHEETS OF POLYETHYLENE: FLEXIBLE, PLAIN'}]</t>
  </si>
  <si>
    <t>Factory / Manufacturing|Recipient of Goods or Services|Others</t>
  </si>
  <si>
    <t>[{'name': 'GAUTAM ARVIND AGARWAL', 'email': 'gagarwal@ansapack.com', 'emailDomain': 'ansapack.com', 'contact': '9833038009'}]</t>
  </si>
  <si>
    <t>27AAACA4849G1ZP</t>
  </si>
  <si>
    <t>27670001568V</t>
  </si>
  <si>
    <t>1A/456, 7, SUN PARADISE BUSINESS PLAZA, SENAPATI BAPAT MARG, LOWER PAREL WEST, Mumbai City, Maharashtra, 400013</t>
  </si>
  <si>
    <t>[{'hsnCode': '76071995', 'hsn1': 'ALUMINIUM FOIL (WHETHER OR NOT PRINTED OR BACKED WITH PAPER, PAPERBOARD, PLASTICS OR SIMILAR BACKING MATERIALS) OF A THICKNESS (EXCLUDING ANY BACKING) NOT EXCEEDING 0.2 MM - NOT BACKED : OTHER : OTHER : PRINTED',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PRINTED'}, {'hsnCode': '76071991', 'hsn1': 'ALUMINIUM FOIL (WHETHER OR NOT PRINTED OR BACKED WITH PAPER, PAPERBOARD, PLASTICS OR SIMILAR BACKING MATERIALS) OF A THICKNESS (EXCLUDING ANY BACKING) NOT EXCEEDING 0.2 MM - NOT BACKED : OTHER : OTHER : PLAIN',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PLAIN'}, {'hsnCode': '76020090', 'hsn1': 'ALUMINIUM WASTE AND SCRAP - ALUMINIUM WASTE AND SCRAP : OTHER WASTE AND SCRAP', 'chapterCode': '76', 'chapter': 'Aluminium and articles thereof', 'sectionCode': '15', 'section': 'Base Metals and Articles of Base Metal', 'hsn2': 'ALUMINIUM WASTE AND SCRAP - ALUMINIUM WASTE AND SCRAP : OTHER WASTE AND SCRAP'}, {'hsnCode': '48192020',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t>
  </si>
  <si>
    <t>02AAACA4849G1Z1</t>
  </si>
  <si>
    <t>17-Oct-2017</t>
  </si>
  <si>
    <t>HOUSE NO 29, GROUND FLOOR, HOUSING BOARD COLONY, BADDI, BADDI, Solan, Himachal Pradesh, 173205</t>
  </si>
  <si>
    <t>[{'hsnCode': '4819', 'hsn1': 'CARTONS, BOXES, CASES, BAGS AND OTHER PACKING CONTAINERS, OF PAPER, PAPERBOARD, CELLULOSE WADDING OR WEBS OF CELLULOSE FIBRES; BOX FILES, LETTER TRAYS, AND SIMILAR ARTICLES, OF PAPER OR PAPERBOARD OF A KIND USED IN OFFICES, SHOPS OR THE LIKE',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t>
  </si>
  <si>
    <t>GAUTAM ARVIND AGARWAL|ADITYA ARVIND AGARWAL|ARVIND PREMNATH AGARWAL</t>
  </si>
  <si>
    <t>KHU000003816213J</t>
  </si>
  <si>
    <t>27AAFHR8028E1Z2</t>
  </si>
  <si>
    <t>27500027027V</t>
  </si>
  <si>
    <t>[{'hsnCode': '91012900', 'hsn1': 'WRIST-WATCHES, POCKET-WATCHES AND OTHER WATCHES, INCLUDING STOP-WATCHES, WITH CASE OF PRECIOUS METAL OR OF METAL CLAD WITH PRECIOUS METAL - OTHER WRIST-WATCHES, WHETHER OR NOT INCORPORATING A STOP-WATCH FACILITY: OTHER', 'chapterCode': '91', 'chapter': 'Clocks and watches and parts thereof.', 'sectionCode': '18', 'section': 'Optical, Photographic, Cinematographic, measuring, checking, precision, medical or surgical Instruments and apparatus; clocks and watches; musical instruments; part and accessories thereof', 'hsn2': 'WRIST-WATCHES, POCKET-WATCHES AND OTHER WATCHES, INCLUDING STOP-WATCHES, WITH CASE OF PRECIOUS METAL OR OF METAL CLAD WITH PRECIOUS METAL - OTHER WRIST-WATCHES, WHETHER OR NOT INCORPORATING A STOP-WATCH FACILITY: OTHER'}, {'hsnCode': '33071010', 'hsn1': 'PRE-SHAVE, SHAVING OR AFTER-SHAVE PREPARATIONS, PERSONAL DEODORANTS, BATH PREPARATIONS, DEPILATORIES AND OTHER PERFUMERY, COSMETIC OR TOILET PREPARATIONS, NOT ELSEWHERE SPECIFIED OR INCLUDED, PREPARED ROOM DEODORISERS, WHETHER OR NOT PERFUMED OR HAVING DISINFECTANT PROPERTIES PRE-SHAVE, SHAVING OR AFTER-SHAVE PREPARATIONS: SHAVING CREAM', 'chapterCode': '33', 'chapter': 'Essential oils and resinoids; perfumery, cosmetic or toilet preparations.', 'sectionCode': '06', 'section': 'Products of the Chemicals or Allied Industries', 'hsn2': 'PRE-SHAVE, SHAVING OR AFTER-SHAVE PREPARATIONS, PERSONAL DEODORANTS, BATH PREPARATIONS, DEPILATORIES AND OTHER PERFUMERY, COSMETIC OR TOILET PREPARATIONS, NOT ELSEWHERE SPECIFIED OR INCLUDED, PREPARED ROOM DEODORISERS, WHETHER OR NOT PERFUMED OR HAVING DISINFECTANT PROPERTIES PRE-SHAVE, SHAVING OR AFTER-SHAVE PREPARATIONS: SHAVING CREAM'}, {'hsnCode': '82122019', 'hsn1': 'RAZORS AND RAZOR BLADES (INCLUDING RAZOR BLADE BLANKS IN STRIPS)- SAFETY RAZOR BLADES, INCLUDING RAZOR BLADE BLANKS IN STRIPS : - SAFETY RAZOR BLADES : OTHER', 'chapterCode': '82', 'chapter': 'Tools, implements, cutlery, spoons and forks, of base metal; parts thereof of base metal', 'sectionCode': '15', 'section': 'Base Metals and Articles of Base Metal', 'hsn2': 'RAZORS AND RAZOR BLADES (INCLUDING RAZOR BLADE BLANKS IN STRIPS)- SAFETY RAZOR BLADES, INCLUDING RAZOR BLADE BLANKS IN STRIPS : - SAFETY RAZOR BLADES : OTHER'}, {'hsnCode': '33049120', 'hsn1': 'BEAUTY OR MAKE-UP PREPARATIONS AND PREPARATIONS FOR THE CARE OF THE SKIN (OTHER THAN MEDICAMENTS), INCLUDING SUNSCREEN OR SUNTAN PREPARATIONS; MANICURE OR PEDICURE PREPARATIONS OTHER: POWDERS, WHETHER OR NOT COMPRESSED: TALCUM POWDERS', 'chapterCode': '33', 'chapter': 'Essential oils and resinoids; perfumery, cosmetic or toilet preparations.', 'sectionCode': '06', 'section': 'Products of the Chemicals or Allied Industries', 'hsn2': 'BEAUTY OR MAKE-UP PREPARATIONS AND PREPARATIONS FOR THE CARE OF THE SKIN (OTHER THAN MEDICAMENTS), INCLUDING SUNSCREEN OR SUNTAN PREPARATIONS; MANICURE OR PEDICURE PREPARATIONS OTHER: POWDERS, WHETHER OR NOT COMPRESSED: TALCUM POWDERS'}, {'hsnCode': '33042000', 'hsn1': 'BEAUTY OR MAKE-UP PREPARATIONS AND PREPARATIONS FOR THE CARE OF THE SKIN (OTHER THAN MEDICAMENTS), INCLUDING SUNSCREEN OR SUNTAN PREPARATIONS; MANICURE OR PEDICURE PREPARATIONS EYE MAKE-UP PREPARATIONS', 'chapterCode': '33', 'chapter': 'Essential oils and resinoids; perfumery, cosmetic or toilet preparations.', 'sectionCode': '06', 'section': 'Products of the Chemicals or Allied Industries', 'hsn2': 'BEAUTY OR MAKE-UP PREPARATIONS AND PREPARATIONS FOR THE CARE OF THE SKIN (OTHER THAN MEDICAMENTS), INCLUDING SUNSCREEN OR SUNTAN PREPARATIONS; MANICURE OR PEDICURE PREPARATIONS EYE MAKE-UP PREPARATIONS'}]</t>
  </si>
  <si>
    <t>[{'name': 'RAJESH BHIMSEN GUPTA', 'email': 'kaskarl@klick2buy.com', 'emailDomain': 'klick2buy.com', 'contact': '9004571847'}]</t>
  </si>
  <si>
    <t>TPE000016915009V</t>
  </si>
  <si>
    <t>24FKHPS1882N1ZF</t>
  </si>
  <si>
    <t>[{'hsnCode': '34031100', 'hsn1': 'LUBRICATING PREPARATIONS (INCLUDING CUTTING-OIL PREPARATIONS, BOLT OR NUT RELEASE PREPARATIONS,ANTI-RUST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PREPARATIONS FOR THE TREATMENT OF TEXTILE MATERIALS, LEATHER, FURSKINS OR OTHER MATERIALS',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'LUBRICATING PREPARATIONS (INCLUDING CUTTING-OIL PREPARATIONS, BOLT OR NUT RELEASE PREPARATIONS,ANTI-RUST OR ANTI- 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PREPARATIONS FOR THE TREATMENT OF TEXTILE MATERIALS, LEATHER, FURSKINS OR OTHER MATERIALS'}]</t>
  </si>
  <si>
    <t>[{'name': 'VRAJKUMAR JIGNESHBHAI SHAH', 'email': 'hrsolanki112@gmail.com', 'emailDomain': 'gmail.com', 'contact': '8460077166'}]</t>
  </si>
  <si>
    <t>TPE000126542109E</t>
  </si>
  <si>
    <t>24FKHPS1882N2ZE</t>
  </si>
  <si>
    <t>9824446197</t>
  </si>
  <si>
    <t>fugiconsultancy@gmail.com</t>
  </si>
  <si>
    <t>SHOP NO. 26, ZODIAC COMPLEX,, AUTONAGAR, NEAR VALIA CHOWKDI, AUTONAGAR, NEAR VALIA CHOWKDI, Bharuch, Gujarat, 393001</t>
  </si>
  <si>
    <t>[{'hsnCode': '8481', 'hsn1': 'TAPS, COCKS, VALVES AND SIMILAR APPLIANCES FOR PIPES, BOILER SHELLS, TANKS, VATS OR THE LIKE, INCLUDING PRESSURE-REDUCING VALVES AND THE RMOSTATICALLY CONTROLLED VALVES',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{'hsnCode': '40119900', 'hsn1': 'NEW PNEUMATIC TYRES, OF RUBBER - OTHER : OTHER', 'chapterCode': '40', 'chapter': 'Rubber and articles thereof', 'sectionCode': '07', 'section': 'Plastics and Articles thereof; Rubber and Articles Thereof', 'hsn2': 'NEW PNEUMATIC TYRES, OF RUBBER - OTHER : OTHER'}]</t>
  </si>
  <si>
    <t>Wholesale Business|Retail Business</t>
  </si>
  <si>
    <t>Wholesale Business, Retail Business</t>
  </si>
  <si>
    <t>VALVES &amp; HYDROPNEU MATIC CO.</t>
  </si>
  <si>
    <t>393001</t>
  </si>
  <si>
    <t>TPE000125306339B</t>
  </si>
  <si>
    <t>27BXDPT3063M1ZZ</t>
  </si>
  <si>
    <t>[{'hsnCode': '85167990', 'hsn1': 'ELECTRIC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 OTHER ELECTRO-THERMIC APPLIANCES: - OTHER: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 OTHER ELECTRO-THERMIC APPLIANCES: - OTHER: OTHER'}, {'hsnCode': '90251190', 'hsn1': 'HYDROMETERS AND SIMILAR FLOATING INSTRUMENTS, THERMOMETERS, PYROMETERS, BAROMETERS, HYGROMETERS AND PSYCHROMETERS, RECORDING OR NOT, AND ANY COMBINATION OF THESE INSTRUMENTS - THERMOMETERS AND PYROMETERS, NOT COMBINED WITH OTHER INSTRUMENTS: - LIQUID-FILLED, FOR DIRECT READING: OTHER',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'HYDROMETERS AND SIMILAR FLOATING INSTRUMENTS, THERMOMETERS, PYROMETERS, BAROMETERS, HYGROMETERS AND PSYCHROMETERS, RECORDING OR NOT, AND ANY COMBINATION OF THESE INSTRUMENTS - THERMOMETERS AND PYROMETERS, NOT COMBINED WITH OTHER INSTRUMENTS: - LIQUID-FILLED, FOR DIRECT READING: OTHER'}, {'hsnCode': '8453', 'hsn1': 'MACHINERY FOR PREPARING, TANNING OR WORKING HIDES, SKINS OR LEATHER OR FOR MAKING OR REPAIRING FOOTWEAR OR OTHER ARTICLES OF HIDES, SKINS OR LEATHER, OTHER THAN SEWING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FOR PREPARING, TANNING OR WORKING HIDES, SKINS OR LEATHER OR FOR MAKING OR REPAIRING FOOTWEAR OR OTHER ARTICLES OF HIDES, SKINS OR LEATHER, OTHER THAN SEWING MACHINES'}]</t>
  </si>
  <si>
    <t>TPE001044183667V</t>
  </si>
  <si>
    <t>27BABPK3583N1ZA</t>
  </si>
  <si>
    <t>[{'hsnCode': '7308', 'hsn1': 'STRUCTURES (EXCLUDING PREFABRICATED BUILDINGS OF HEADING 9406) AND PARTS OF STRUCTURES (FOR EXAMPLE, BRIDGES AND BRIDGE-SECTIONS,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 'chapterCode': '73', 'chapter': 'Articles of iron or steel', 'sectionCode': '15', 'section': 'Base Metals and Articles of Base Metal', 'hsn2':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</si>
  <si>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Recipient of Goods or Services|Factory / Manufacturing</t>
  </si>
  <si>
    <t>Recipient of Goods or Services, Factory / Manufacturing</t>
  </si>
  <si>
    <t>TPE000116520134U</t>
  </si>
  <si>
    <t>27BABPK3583N2Z9</t>
  </si>
  <si>
    <t>Dayasagar Tanaji Kamble</t>
  </si>
  <si>
    <t>7385354045</t>
  </si>
  <si>
    <t>dlts.kopho@gmail.com</t>
  </si>
  <si>
    <t>81, AT NAGAON, NAGAON, TAL HATKANANGLE, Kolhapur, Maharashtra, 416122</t>
  </si>
  <si>
    <t>[{'hsnCode': '4823', 'hsn1': 'OTHER PAPER, PAPERBOARD, CELLULOSE WADDING AND WEBS OF CELLULOSE FIBERS, CUT TO SIZE OR SHAPE; OTHER ARTICLES OF PAPERPULP, PAPER, PAPERBOARD, CELLULOSE WADDING OR WEBS OF CELLULOSE FIBERS', 'chapterCode': '48', 'chapter': 'Paper and paperboard; articles of paper pulp, of paper or of paperboard.', 'sectionCode': '10', 'section': 'Pulp of wood or of other Fibrous Cellulosic Material; Recovered (Waste and Scrap) Paper or Paperboard; Paper And Paperboard and articles thereof', 'hsn2': 'OTHER PAPER, PAPERBOARD, CELLULOSE WADDING AND WEBS OF CELLULOSE FIBRES, CUT TO SIZE OR SHAPE; OTHER ARTICLES OF PAPER PULP, PAPER, PAPERBOARD, CELLULOSE WADDING OR WEBS OF CELLULOSE FIBRES'}, {'hsnCode': '9619', 'hsn1': 'SANITARY TOWELS (PADS) AND TAMPONS, NAPKINS AND NAPKIN LINERS FOR BABIES AND SIMILAR ARTICLES, OF ANY MATERIAL', 'chapterCode': '96', 'chapter': 'Miscellaneous manufactured articles.', 'sectionCode': '20', 'section': 'Miscellaneous Manufactured Articles', 'hsn2': None}]</t>
  </si>
  <si>
    <t>[{'name': 'DAYASAGAR TANAJI KAMBLE', 'email': 'dlts.kopho@gmail.com', 'emailDomain': 'gmail.com', 'contact': '7385354045'}]</t>
  </si>
  <si>
    <t>Disha Local Transport Solution</t>
  </si>
  <si>
    <t>TPE000117667079Q</t>
  </si>
  <si>
    <t>09BUOPR4570D1Z7</t>
  </si>
  <si>
    <t>Warehouse / Depot|Retail Business|Office / Sale Office|Others|Wholesale Business</t>
  </si>
  <si>
    <t>Warehouse / Depot, Retail Business, Office / Sale Office, Others, Wholesale Business</t>
  </si>
  <si>
    <t>[{'name': 'RAJ GAURAV RAI', 'email': 'artaxivaranasi@gmail.com', 'emailDomain': 'gmail.com', 'contact': '9956035356'}]</t>
  </si>
  <si>
    <t>TPE000124625854Q</t>
  </si>
  <si>
    <t>27CWKPP4739F1Z3</t>
  </si>
  <si>
    <t>01AAFCE1409F1ZE</t>
  </si>
  <si>
    <t>mudasir.ahmed@etnservices.in</t>
  </si>
  <si>
    <t>148-A, UMARABAD SECTOR-B, PEERBAGH, Srinagar, Jammu and Kashmir, 190014</t>
  </si>
  <si>
    <t>Works Contract|Supplier of Services|Recipient of Goods or Services</t>
  </si>
  <si>
    <t>Works Contract, Supplier of Services, Recipient of Goods or Services</t>
  </si>
  <si>
    <t>[{'sacCode': '996719', 'sac1': 'Other cargo and baggage handling services', 'sac2': None}, {'sacCode': '998336', 'sac1': 'Engineering services for telecommunications and broadcasting projects', 'sac2': None}, {'sacCode': '996749', 'sac1': 'Other supporting services for road transport n.e.c.', 'sac2': None}, {'sacCode': '998734', 'sac1': 'Installation services of radio, television and communications equipment and apparatus.', 'sac2': None}, {'sacCode': '996812', 'sac1': 'Courier services', 'sac2': None}]</t>
  </si>
  <si>
    <t>FOZIA BHATT|MUDASIR AHMED KHUROO</t>
  </si>
  <si>
    <t>[{'name': 'MUDASIR AHMED KHUROO', 'email': 'mudasir.ahmed@etnservices.in', 'emailDomain': 'etnservices.in', 'contact': '9831049375'}]</t>
  </si>
  <si>
    <t>07AAICR8189A1Z5</t>
  </si>
  <si>
    <t>deepak.bardwaj@radgosupplychain.com</t>
  </si>
  <si>
    <t>radgosupplychain.com</t>
  </si>
  <si>
    <t>41, sarai jullena, ground, , near surya hotal, New Delhi, South Delhi, Delhi, 110025</t>
  </si>
  <si>
    <t>[{'sacCode': '996729', 'sac1': 'Other storage and warehousing services', 'sac2': None}, {'sacCode': '996791', 'sac1': 'Goods transport agency services for road transport', 'sac2': None}, {'sacCode': '996812', 'sac1': 'Courier services', 'sac2': None}]</t>
  </si>
  <si>
    <t>[{'name': 'DEEPAK', 'email': 'deep11284@gmail.com', 'emailDomain': 'gmail.com', 'contact': '9899360246'}]</t>
  </si>
  <si>
    <t>06AAICR8189A1Z7</t>
  </si>
  <si>
    <t>Shop No B-109, UGF, MAN HATTAN Mall, Faridabad, FARIDABAD, Faridabad, Haryana, 121001</t>
  </si>
  <si>
    <t>[{'sacCode': '996791', 'sac1': 'Goods transport agency services for road transport', 'sac2': None}, {'sacCode': '996812', 'sac1': 'Courier services', 'sac2': None}, {'sacCode': '996729', 'sac1': 'Other storage and warehousing services', 'sac2': None}]</t>
  </si>
  <si>
    <t>[{'name': 'DEEPAK', 'email': 'deepak.bhardwaj@radgosupplychain.com', 'emailDomain': 'radgosupplychain.com', 'contact': '9899360246'}]</t>
  </si>
  <si>
    <t>05AAICR8189A1Z9</t>
  </si>
  <si>
    <t>radgosupplychain@gmail.com</t>
  </si>
  <si>
    <t>H. No. 175, Nai Basti, Chandan Nagar, Dehradun, Uttarakhand, 248001</t>
  </si>
  <si>
    <t>[{'sacCode': '996812', 'sac1': 'Courier services', 'sac2': None}, {'sacCode': '996511', 'sac1': 'Road transport services of Goods including letters, parcels, live animals, household &amp; office furniture, containers etc by refrigerator vehicles, trucks, trailers, man or animal drawn vehicles or any other vehicles.', 'sac2': None}, {'sacCode': '996519', 'sac1': 'Other land transport services of goods n.e.c.', 'sac2': None}, {'sacCode': '996729', 'sac1': 'Other storage and warehousing services', 'sac2': None}, {'sacCode': '998513', 'sac1': 'Contract staffing services', 'sac2': None}]</t>
  </si>
  <si>
    <t>Deepak|Arti</t>
  </si>
  <si>
    <t>TPE000117094856S</t>
  </si>
  <si>
    <t>22ALZPP7662B1ZQ</t>
  </si>
  <si>
    <t>[{'name': 'GAJANAN BABU RAO PATBHAJE', 'email': 'nileshwarsahu@gmail.com', 'emailDomain': 'gmail.com', 'contact': '9301051442'}]</t>
  </si>
  <si>
    <t>21AJUPR6544F1ZW</t>
  </si>
  <si>
    <t>21AJUPR6544F2ZV</t>
  </si>
  <si>
    <t>8018010804</t>
  </si>
  <si>
    <t>PLOT NO.559, , , HANSPAL, NAHARKANTA, BALIANTA, BHUBANEWAR, Khordha, Odisha, 752101</t>
  </si>
  <si>
    <t>[{'name': 'ANIL KUMAR ROUT', 'email': 'aurobindo1916@gmail.com', 'emailDomain': 'gmail.com', 'contact': '8018010804'}]</t>
  </si>
  <si>
    <t>TFI000016383923L</t>
  </si>
  <si>
    <t>22AARFG1779M1ZU</t>
  </si>
  <si>
    <t>MOHAR SINGH|SANJAYA KUMAR DAS</t>
  </si>
  <si>
    <t>[{'name': 'MOHAR SINGH', 'email': 'agasti.ameya@gmail.com', 'emailDomain': 'gmail.com', 'contact': '9039448506'}]</t>
  </si>
  <si>
    <t>TPE000116756865K</t>
  </si>
  <si>
    <t>03APNPS6521C1Z1</t>
  </si>
  <si>
    <t>22-Aug-2017</t>
  </si>
  <si>
    <t>Supplier of Services|Warehouse / Depot</t>
  </si>
  <si>
    <t>[{'name': 'SURJIT SINGH', 'email': 'surjitmatharu7888@gmail.com', 'emailDomain': 'gmail.com', 'contact': '9815424898'}]</t>
  </si>
  <si>
    <t>24APSPP6542F1ZK</t>
  </si>
  <si>
    <t>TPE000017483050R</t>
  </si>
  <si>
    <t>09AJOPT6256A1ZV</t>
  </si>
  <si>
    <t>09AJOPT6256A2ZU</t>
  </si>
  <si>
    <t>[{'name': 'ANKUR TYAGI', 'email': 'rudhralogistics001@gmail.com', 'emailDomain': 'gmail.com', 'contact': '7534848586'}]</t>
  </si>
  <si>
    <t>27AADCD9406H1ZM</t>
  </si>
  <si>
    <t>kolhe@thedynamicindustries.com</t>
  </si>
  <si>
    <t>GAT NO. 228 ,PLOT E-1/1,, , CAMARON INDUSTRIAL PARK-2, AMBETHAN, CHAKAN, Pune, Maharashtra, 410501</t>
  </si>
  <si>
    <t>[{'name': 'AMIN ALLAUDIN LAKHANI', 'email': 'kolhe@thedynamicindustries.com', 'emailDomain': 'thedynamicindustries.com', 'contact': '9881300479'}]</t>
  </si>
  <si>
    <t>TPE000013351642U</t>
  </si>
  <si>
    <t>29AXBPM2776P1ZP</t>
  </si>
  <si>
    <t>29651283110</t>
  </si>
  <si>
    <t>[{'hsnCode': '84581100', 'hsn1': 'LATHES (INCLUDING TURNING CENTRES) FOR REMOVING METAL - HORIZONTAL LATHES:NUMERICALLY CONTROLLED',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'LATHES (INCLUDING TURNING CENTRES) FOR REMOVING METAL - HORIZONTAL LATHES:NUMERICALLY CONTROLLED'}, {'hsnCode': '84581911', 'hsn1': 'LATHES (INCLUDING TURNING CENTRES) FOR REMOVING METAL - HORIZONTAL LATHES:- OTHER: AUTOMATIC, SINGLE SPINDLE: HORIZONTAL BAR, SWISS TYPE',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'LATHES (INCLUDING TURNING CENTRES) FOR REMOVING METAL - HORIZONTAL LATHES:- OTHER: AUTOMATIC, SINGLE SPINDLE: HORIZONTAL BAR, SWISS TYPE'}, {'hsnCode': '84581913', 'hsn1': 'LATHES (INCLUDING TURNING CENTRES) FOR REMOVING METAL - HORIZONTAL LATHES:- OTHER: AUTOMATIC, SINGLE SPINDLE: HORIZONTAL CHUCKING',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'LATHES (INCLUDING TURNING CENTRES) FOR REMOVING METAL - HORIZONTAL LATHES:- OTHER: AUTOMATIC, SINGLE SPINDLE: HORIZONTAL CHUCKING'}]</t>
  </si>
  <si>
    <t>Factory / Manufacturing|Office / Sale Office|Service Provision|Works Contract</t>
  </si>
  <si>
    <t>Factory / Manufacturing, Office / Sale Office, Service Provision, Works Contract</t>
  </si>
  <si>
    <t>[{'name': 'ESHWARAPPA MADANKUMAR', 'email': 'banashankari11@gmail.com', 'emailDomain': 'gmail.com', 'contact': '9060360038'}]</t>
  </si>
  <si>
    <t>TPE000120425336L</t>
  </si>
  <si>
    <t>29CRDPS4285D1ZG</t>
  </si>
  <si>
    <t>[{'name': 'Govinda Raju Sathyavelu', 'email': 'bannarilogistics4117@gmail.com', 'emailDomain': 'gmail.com', 'contact': '9036004117'}]</t>
  </si>
  <si>
    <t>KFI000007775118L</t>
  </si>
  <si>
    <t>30ABTFS5132K1ZY</t>
  </si>
  <si>
    <t>30ABTFS5132K2ZX</t>
  </si>
  <si>
    <t>ARYANKA ENTERPRISES</t>
  </si>
  <si>
    <t>aryankaenterprises@gmail.com</t>
  </si>
  <si>
    <t>Plot No 124, , Aryanka Enterprises, Pissurlem Industrial Estate, Pissurlem, North Goa, Goa, 403530</t>
  </si>
  <si>
    <t>[{'hsnCode': '8544',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{'hsnCode': '8536', 'hsn1':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FIBER BUNDLES OR CABLES.',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</si>
  <si>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PRABHAV NARAYAN BHATGAONKAR|Rajat Prabhav Bhatgaonkar</t>
  </si>
  <si>
    <t>[{'name': 'PRABHAV NARAYAN BHATGAONKAR', 'email': 'prabhav.bhatgaonkar@gmail.com', 'emailDomain': 'gmail.com', 'contact': '9923826030'}]</t>
  </si>
  <si>
    <t>03AACCP3026E1Z3</t>
  </si>
  <si>
    <t>03052094110</t>
  </si>
  <si>
    <t>cmdelhi@pure-chemical.com</t>
  </si>
  <si>
    <t>PLOT NO. 234, MAUJA PABHAT, ZIRAKPUR, SAS Nagar, Punjab, 140603</t>
  </si>
  <si>
    <t>[{'hsnCode': '29051300', 'hsn1': 'ACYCLIC ALCOHOLS AND THEIR HALOGENATED, SULPHONATED, NITRATED OR NITROSATED DERIVATIVES - SATURATED MONOHYDRIC ALCOHOLS : BUTAN-1-OL (N-BUTYL ALCOHOL)', 'chapterCode': '29', 'chapter': 'Organic chemicals', 'sectionCode': '06', 'section': 'Products of the Chemicals or Allied Industries', 'hsn2': 'ACYCLIC ALCOHOLS AND THEIR HALOGENATED, SULPHONATED, NITRATED OR NITROSATED DERIVATIVES - SATURATED MONOHYDRIC ALCOHOLS : BUTAN-1-OL (N-BUTYL ALCOHOL)'}, {'hsnCode': '29094300', 'hsn1': 'ETHERS, ETHER-ALCOHOLS, ETHER-PHENOLS, ETHERALCOHOL- PHENOLS, ALCOHOL PEROXIDES, ETHER PEROXIDES, KETONE PEROXIDES (WHETHER OR NOT CHEMICALLY DEFINED), AND THEIR HALOGENATED, SULPHONATED, NITRATED OR NITROSATED DERIVATIVES - ETHER-ALCOHOLS AND THEIR HALOGENATED, SULPHONATED, NITRATED OR NITROSATED DERIVATIVES : MONOBUTYL ETHERS OF ETHYLENE GLYCOL OR OF DIETHYLENE GLYCOL', 'chapterCode': '29', 'chapter': 'Organic chemicals', 'sectionCode': '06', 'section': 'Products of the Chemicals or Allied Industries', 'hsn2': 'ETHERS, ETHER-ALCOHOLS, ETHER-PHENOLS, ETHERALCOHOL- PHENOLS, ALCOHOL PEROXIDES, ETHER PEROXIDES, KETONE PEROXIDES (WHETHER OR NOT CHEMICALLY DEFINED), AND THEIR HALOGENATED, SULPHONATED, NITRATED OR NITROSATED DERIVATIVES - ETHER- ALCOHOLS AND THEIR HALOGENATED, SULPHONATED, NITRATED OR NITROSATED DERIVATIVES : MONOBUTYL ETHERS OF ETHYLENE GLYCOL OR OF DIETHYLENE GLYCOL'}, {'hsnCode': '29142200', 'hsn1': 'KETONES AND QUINONES, WHETHER OR NOT WITH OTHER OXYGEN FUNCTION, AND THEIR HALOGENATED, SULPHONATED, NITRATED OR NITROSATED DERIVATIVES - CYCLANIC, CYCLENIC OR CYCLOTERPENIC KETONES WITHOUT OTHER OXYGEN FUNCTION : CYCLOHEXANONE AND METHYL-CYCLOHEXANONES', 'chapterCode': '29', 'chapter': 'Organic chemicals', 'sectionCode': '06', 'section': 'Products of the Chemicals or Allied Industries', 'hsn2': 'KETONES AND QUINONES, WHETHER OR NOT WITH OTHER OXYGEN FUNCTION, AND THEIR HALOGENATED, SULPHONATED, NITRATED OR NITROSATED DERIVATIVES - CYCLANIC, CYCLENIC OR CYCLOTERPENIC KETONES WITHOUT OTHER OXYGEN FUNCTION : CYCLOHEXANONE AND METHYL-CYCLOHEXANONES'}, {'hsnCode': '34031900', 'hsn1': 'LUBRICATING PREPARATIONS (INCLUDING CUTTING-OIL PREPARATIONS, BOLT OR NUT RELEASE PREPARATIONS,ANTI-RUST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'LUBRICATING PREPARATIONS (INCLUDING CUTTING-OIL PREPARATIONS, BOLT OR NUT RELEASE PREPARATIONS,ANTI-RUST OR ANTI- 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 {'hsnCode': '38244090', 'hsn1': 'PREPARED BINDERS FOR FOUNDRY MOULDS OR CORES; CHEMICAL PRODUCTS AND PREPARATIONS OF THE CHEMICAL OR ALLIED INDUSTRIES (INCLUDING THOSE CONSISTING OF MIXTURES OF NATURAL PRODUCTS), NOT ELSEWHERE SPECIFIED OR INCLUDED PREPARED ADDITIVES FOR CEMENTS, MORTARS OR CONCRETES : OTHER',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PREPARED ADDITIVES FOR CEMENTS, MORTARS OR CONCRETES : OTHER'}]</t>
  </si>
  <si>
    <t>Warehouse / Depot|Office / Sale Office|Factory / Manufacturing|Recipient of Goods or Services|Wholesale Business|Service Provision|Works Contract|Retail Business|Input Service Distributor (ISD)</t>
  </si>
  <si>
    <t>Warehouse / Depot, Office / Sale Office, Factory / Manufacturing, Recipient of Goods or Services, Wholesale Business, Service Provision, Works Contract, Retail Business, Input Service Distributor (ISD)</t>
  </si>
  <si>
    <t>[{'sacCode': '00440225', 'sac1': 'BUSINESS AUXILIARY SERVICES', 'sac2': None}, {'sacCode': '00440366', 'sac1': 'BUSINESS SUPPORT SERVICES', 'sac2': None}, {'sacCode': '00440193', 'sac1': 'STORAGE AND WAREHOUSE SERVICE', 'sac2': None}, {'sacCode': '00440262', 'sac1': 'TRANSPORT OF GOODS BY ROAD', 'sac2': None}, {'sacCode': '00440048', 'sac1': 'RENT A CAB OPERATORS', 'sac2': None}]</t>
  </si>
  <si>
    <t>MUTHUSWAMY PONNUSWAMI|PONNUSWAMI MANAORANJITHAM|MUTHUSAMY PONNUSAMI SURYAPRAKAS|MUTHUSAMY PONNUSWAMI LAKSHMIPATHY|SAMBANDAM SRINIVASAN</t>
  </si>
  <si>
    <t>[{'name': 'GANESAN VISHNU KUMAR', 'email': 'cmdelhi@pure-chemical.com', 'emailDomain': 'pure-chemical.com', 'contact': '9873254407'}]</t>
  </si>
  <si>
    <t>06AACCP3026E1ZX</t>
  </si>
  <si>
    <t>KILLA NO 31//18/2 19/1, 2, 22/1, 23/1/1/1, TALUKA GANAUR, SANPERA VILLAGE, Sonipat, Haryana, 131039</t>
  </si>
  <si>
    <t>[{'hsnCode': '29051220', 'hsn1': 'ACYCLIC ALCOHOLS AND THEIR HALOGENATED, SULPHONATED, NITRATED OR NITROSATED DERIVATIVES - SATURATED MONOHYDRIC ALCOHOLS :-PROPAN-1-O1 (PROPYL ALCOHOL) AND PROPAN- 2-OL (ISOPROPYL ALCOHOL) : ISOPROPYL ALCOHOL', 'chapterCode': '29', 'chapter': 'Organic chemicals', 'sectionCode': '06', 'section': 'Products of the Chemicals or Allied Industries', 'hsn2': 'ACYCLIC ALCOHOLS AND THEIR HALOGENATED, SULPHONATED, NITRATED OR NITROSATED DERIVATIVES - SATURATED MONOHYDRIC ALCOHOLS :-PROPAN-1-O1 (PROPYL ALCOHOL) AND PROPAN- 2-OL (ISOPROPYL ALCOHOL) : ISOPROPYL ALCOHOL'}, {'hsnCode': '27101990',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{'hsnCode': '34031900', 'hsn1': 'LUBRICATING PREPARATIONS (INCLUDING CUTTING-OIL PREPARATIONS, BOLT OR NUT RELEASE PREPARATIONS,ANTI-RUST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'LUBRICATING PREPARATIONS (INCLUDING CUTTING-OIL PREPARATIONS, BOLT OR NUT RELEASE PREPARATIONS,ANTI-RUST OR ANTI- 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 {'hsnCode': '38244010', 'hsn1': 'PREPARED BINDERS FOR FOUNDRY MOULDS OR CORES; CHEMICAL PRODUCTS AND PREPARATIONS OF THE CHEMICAL OR ALLIED INDUSTRIES (INCLUDING THOSE CONSISTING OF MIXTURES OF NATURAL PRODUCTS), NOT ELSEWHERE SPECIFIED OR INCLUDED PREPARED ADDITIVES FOR CEMENTS, MORTARS OR CONCRETES: DAMP PROOF OR WATER PROOF COMPOUNDS',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PREPARED ADDITIVES FOR CEMENTS, MORTARS OR CONCRETES: DAMP PROOF OR WATER PROOF COMPOUNDS'}, {'hsnCode': '39046990', 'hsn1': 'POLYMERS OF VINYL CHLORIDE OR OF OTHER HALOGENATED OLEFINS, IN PRIMARY FORMS - FLURO - POLYMERS : OTHER : OTHER', 'chapterCode': '39', 'chapter': 'Plastics and articles thereof', 'sectionCode': '07', 'section': 'Plastics and Articles thereof; Rubber and Articles Thereof', 'hsn2': 'POLYMERS OF VINYL CHLORIDE OR OF OTHER HALOGENATED OLEFINS, IN PRIMARY FORMS - FLURO - POLYMERS : OTHER : OTHER'}]</t>
  </si>
  <si>
    <t>Warehouse / Depot|Office / Sale Office|Recipient of Goods or Services|Service Provision|Wholesale Business|Factory / Manufacturing|Retail Business|Input Service Distributor (ISD)|Works Contract</t>
  </si>
  <si>
    <t>Warehouse / Depot, Office / Sale Office, Recipient of Goods or Services, Service Provision, Wholesale Business, Factory / Manufacturing, Retail Business, Input Service Distributor (ISD), Works Contract</t>
  </si>
  <si>
    <t>[{'sacCode': '00440225', 'sac1': 'BUSINESS AUXILIARY SERVICES', 'sac2': None}, {'sacCode': '00440193', 'sac1': 'STORAGE AND WAREHOUSE SERVICE', 'sac2': None}, {'sacCode': '00440366', 'sac1': 'BUSINESS SUPPORT SERVICES', 'sac2': None}, {'sacCode': '00440262', 'sac1': 'TRANSPORT OF GOODS BY ROAD', 'sac2': None}, {'sacCode': '00440048', 'sac1': 'RENT A CAB OPERATORS', 'sac2': None}]</t>
  </si>
  <si>
    <t>09AACCP3026E1ZR</t>
  </si>
  <si>
    <t>A2, NAI BASTI, SADDIQUE NAGAR, MEERUT ROAD, GHAZIABAD, Ghaziabad, Uttar Pradesh, 201003</t>
  </si>
  <si>
    <t>[{'hsnCode': '27101990',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{'hsnCode': '29051300', 'hsn1': 'ACYCLIC ALCOHOLS AND THEIR HALOGENATED, SULPHONATED, NITRATED OR NITROSATED DERIVATIVES - SATURATED MONOHYDRIC ALCOHOLS : BUTAN-1-OL (N-BUTYL ALCOHOL)', 'chapterCode': '29', 'chapter': 'Organic chemicals', 'sectionCode': '06', 'section': 'Products of the Chemicals or Allied Industries', 'hsn2': 'ACYCLIC ALCOHOLS AND THEIR HALOGENATED, SULPHONATED, NITRATED OR NITROSATED DERIVATIVES - SATURATED MONOHYDRIC ALCOHOLS : BUTAN-1-OL (N-BUTYL ALCOHOL)'}, {'hsnCode': '29153100', 'hsn1': 'SATURATED ACYCLIC MONOCARBOXYLIC ACIDS AND THEIR ANHYDRIDES, HALIDES, PEROXIDES AND PEROXYACIDS; THEIR HALOGENATED, SULPHONATED, NITRATED OR NITROSATED DERIVATIVES - ESTERS OF ACETIC ACID : ETHYL ACETATE', 'chapterCode': '29', 'chapter': 'Organic chemicals', 'sectionCode': '06', 'section': 'Products of the Chemicals or Allied Industries', 'hsn2': 'SATURATED ACYCLIC MONOCARBOXYLIC ACIDS AND THEIR ANHYDRIDES, HALIDES, PEROXIDES AND PEROXYACIDS; THEIR HALOGENATED, SULPHONATED, NITRATED OR NITROSATED DERIVATIVES - ESTERS OF ACETIC ACID : ETHYL ACETATE'}, {'hsnCode': '38244090', 'hsn1': 'PREPARED BINDERS FOR FOUNDRY MOULDS OR CORES; CHEMICAL PRODUCTS AND PREPARATIONS OF THE CHEMICAL OR ALLIED INDUSTRIES (INCLUDING THOSE CONSISTING OF MIXTURES OF NATURAL PRODUCTS), NOT ELSEWHERE SPECIFIED OR INCLUDED PREPARED ADDITIVES FOR CEMENTS, MORTARS OR CONCRETES : OTHER',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PREPARED ADDITIVES FOR CEMENTS, MORTARS OR CONCRETES : OTHER'}, {'hsnCode': '39095000', 'hsn1': 'AMINO - RESINS, PHENOLIC RESINS AND POLYURETHANES, IN PRIMARY FORMS - POLYURETHANES', 'chapterCode': '39', 'chapter': 'Plastics and articles thereof', 'sectionCode': '07', 'section': 'Plastics and Articles thereof; Rubber and Articles Thereof', 'hsn2': 'AMINO - RESINS, PHENOLIC RESINS AND POLYURETHANES, IN PRIMARY FORMS - POLYURETHANES'}]</t>
  </si>
  <si>
    <t>Warehouse / Depot|Office / Sale Office|Factory / Manufacturing|Recipient of Goods or Services|Service Provision|Wholesale Business|Retail Business|Works Contract|Input Service Distributor (ISD)</t>
  </si>
  <si>
    <t>Warehouse / Depot, Office / Sale Office, Factory / Manufacturing, Recipient of Goods or Services, Service Provision, Wholesale Business, Retail Business, Works Contract, Input Service Distributor (ISD)</t>
  </si>
  <si>
    <t>[{'sacCode': '00440366', 'sac1': 'BUSINESS SUPPORT SERVICES', 'sac2': None}, {'sacCode': '00440225', 'sac1': 'BUSINESS AUXILIARY SERVICES', 'sac2': None}, {'sacCode': '00440193', 'sac1': 'STORAGE AND WAREHOUSE SERVICE', 'sac2': None}, {'sacCode': '00440262', 'sac1': 'TRANSPORT OF GOODS BY ROAD', 'sac2': None}, {'sacCode': '00440048', 'sac1': 'RENT A CAB OPERATORS', 'sac2': None}]</t>
  </si>
  <si>
    <t>M/S PON PURE CHEMICAL INDIA PRIVATE LTD</t>
  </si>
  <si>
    <t>19AACCP3026E1ZQ</t>
  </si>
  <si>
    <t>9433052680</t>
  </si>
  <si>
    <t>accountskolkata@pure-chemical.com</t>
  </si>
  <si>
    <t>Door No.18/3 1st Floor, Sahapur Colony, Plot No.164, New Alipore, KOLKATA, Kolkata, West Bengal, 700053</t>
  </si>
  <si>
    <t>[{'hsnCode': '29151100', 'hsn1': 'SATURATED ACYCLIC MONOCARBOXYLIC ACIDS AND THEIR ANHYDRIDES, HALIDES, PEROXIDES AND PEROXYACIDS; THEIR HALOGENATED, SULPHONATED, NITRATED OR NITROSATED DERIVATIVES - FORMIC ACID, ITS SALTS AND ESTERS : FORMIC ACID', 'chapterCode': '29', 'chapter': 'Organic chemicals', 'sectionCode': '06', 'section': 'Products of the Chemicals or Allied Industries', 'hsn2': 'SATURATED ACYCLIC MONOCARBOXYLIC ACIDS AND THEIR ANHYDRIDES, HALIDES, PEROXIDES AND PEROXYACIDS; THEIR HALOGENATED, SULPHONATED, NITRATED OR NITROSATED DERIVATIVES - FORMIC ACID, ITS SALTS AND ESTERS : FORMIC ACID'}, {'hsnCode': '27101990',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{'hsnCode': '29141300', 'hsn1': 'KETONES AND QUINONES, WHETHER OR NOT WITH OTHER OXYGEN FUNCTION, AND THEIR HALOGENATED, SULPHONATED, NITRATED OR NITROSATED DERIVATIVES - ACYCLIC KETONES WITHOUT OTHER OXYGEN FUNCTION : 4-METHYLPENTAN-2-ONE (METHYL ISOBUTYL KETONE)', 'chapterCode': '29', 'chapter': 'Organic chemicals', 'sectionCode': '06', 'section': 'Products of the Chemicals or Allied Industries', 'hsn2': 'KETONES AND QUINONES, WHETHER OR NOT WITH OTHER OXYGEN FUNCTION, AND THEIR HALOGENATED, SULPHONATED, NITRATED OR NITROSATED DERIVATIVES - ACYCLIC KETONES WITHOUT OTHER OXYGEN FUNCTION : 4-METHYLPENTAN-2-ONE (METHYL ISOBUTYL KETONE)'}, {'hsnCode': '28301000', 'hsn1': 'SULPHIDES; POLYSULPHIDES, WHETHER OR NOT CHEMICALLY DEFINED - SODIUM SULPHIDES', 'chapterCode': '28', 'chapter': 'Inorganic chemicals; organic or inorganic compounds of precious metals, of rare-earth metals, of radioactive elements or of isotopes', 'sectionCode': '06', 'section': 'Products of the Chemicals or Allied Industries', 'hsn2': 'SULPHIDES; POLYSULPHIDES, WHETHER OR NOT CHEMICALLY DEFINED - SODIUM SULPHIDES'}, {'hsnCode': '39072090', 'hsn1': 'POLYACETALS, OTHER POLYETHERS AND EPOXIDE RESINS, IN PRIMARY FORMS; POLYCARBONATES, ALKYD RESINS, POLYALLYLESTERS AND OTHER POLYESTERS, IN PRIMARY FORMS - OTHER POLYETHERS:OTHER', 'chapterCode': '39', 'chapter': 'Plastics and articles thereof', 'sectionCode': '07', 'section': 'Plastics and Articles thereof; Rubber and Articles Thereof', 'hsn2': 'POLYACETALS, OTHER POLYETHERS AND EPOXIDE RESINS, IN PRIMARY FORMS; POLYCARBONATES, ALKYD RESINS, POLYALLYLESTERS AND OTHER POLYESTERS, IN PRIMARY FORMS - OTHER POLYETHERS:OTHER'}]</t>
  </si>
  <si>
    <t>Office / Sale Office|Input Service Distributor (ISD)|Retail Business|Works Contract|Warehouse / Depot|Service Provision|Recipient of Goods or Services|Factory / Manufacturing|Wholesale Business</t>
  </si>
  <si>
    <t>Office / Sale Office, Input Service Distributor (ISD), Retail Business, Works Contract, Warehouse / Depot, Service Provision, Recipient of Goods or Services, Factory / Manufacturing, Wholesale Business</t>
  </si>
  <si>
    <t>MUTHUSAMY PONNUSWAMI|PONNUSWAMI MANAORANJITHAM|MUTHUSAMY PONNUSAMI SURYAPRAKAS|MUTHUSAMY PONNUSWAMI LAKSHMIPATHY|SAMBANDAM SRINIVASAN</t>
  </si>
  <si>
    <t>[{'name': 'THANGARAJ RAMESH', 'email': 'accountskolkata@pure-chemical.com', 'emailDomain': 'pure-chemical.com', 'contact': '9433052680'}]</t>
  </si>
  <si>
    <t>23AACCP3026E1Z1</t>
  </si>
  <si>
    <t>23139127682</t>
  </si>
  <si>
    <t>9819750968</t>
  </si>
  <si>
    <t>cmmumbai@pure-chemical.com</t>
  </si>
  <si>
    <t>17, , SDA WAREHOUSING, TALAWALI CHANDA, INDORE, Indore, Madhya Pradesh, 452010</t>
  </si>
  <si>
    <t>[{'hsnCode': '29153100', 'hsn1': 'SATURATED ACYCLIC MONOCARBOXYLIC ACIDS AND THEIR ANHYDRIDES, HALIDES, PEROXIDES AND PEROXYACIDS; THEIR HALOGENATED, SULPHONATED, NITRATED OR NITROSATED DERIVATIVES - ESTERS OF ACETIC ACID : ETHYL ACETATE', 'chapterCode': '29', 'chapter': 'Organic chemicals', 'sectionCode': '06', 'section': 'Products of the Chemicals or Allied Industries', 'hsn2': 'SATURATED ACYCLIC MONOCARBOXYLIC ACIDS AND THEIR ANHYDRIDES, HALIDES, PEROXIDES AND PEROXYACIDS; THEIR HALOGENATED, SULPHONATED, NITRATED OR NITROSATED DERIVATIVES - ESTERS OF ACETIC ACID : ETHYL ACETATE'}, {'hsnCode': '29051220', 'hsn1': 'ACYCLIC ALCOHOLS AND THEIR HALOGENATED, SULPHONATED, NITRATED OR NITROSATED DERIVATIVES - SATURATED MONOHYDRIC ALCOHOLS :-PROPAN-1-O1 (PROPYL ALCOHOL) AND PROPAN- 2-OL (ISOPROPYL ALCOHOL) : ISOPROPYL ALCOHOL', 'chapterCode': '29', 'chapter': 'Organic chemicals', 'sectionCode': '06', 'section': 'Products of the Chemicals or Allied Industries', 'hsn2': 'ACYCLIC ALCOHOLS AND THEIR HALOGENATED, SULPHONATED, NITRATED OR NITROSATED DERIVATIVES - SATURATED MONOHYDRIC ALCOHOLS :-PROPAN-1-O1 (PROPYL ALCOHOL) AND PROPAN- 2-OL (ISOPROPYL ALCOHOL) : ISOPROPYL ALCOHOL'}, {'hsnCode': '29152100', 'hsn1': 'SATURATED ACYCLIC MONOCARBOXYLIC ACIDS AND THEIR ANHYDRIDES, HALIDES, PEROXIDES AND PEROXYACIDS; THEIR HALOGENATED, SULPHONATED, NITRATED OR NITROSATED DERIVATIVES - ACETIC ACID AND ITS SALTS; ACETIC ANHYDRIDE : ACETIC ACID', 'chapterCode': '29', 'chapter': 'Organic chemicals', 'sectionCode': '06', 'section': 'Products of the Chemicals or Allied Industries', 'hsn2': 'SATURATED ACYCLIC MONOCARBOXYLIC ACIDS AND THEIR ANHYDRIDES, HALIDES, PEROXIDES AND PEROXYACIDS; THEIR HALOGENATED, SULPHONATED, NITRATED OR NITROSATED DERIVATIVES - ACETIC ACID AND ITS SALTS; ACETIC ANHYDRIDE : ACETIC ACID'}, {'hsnCode': '29051300', 'hsn1': 'ACYCLIC ALCOHOLS AND THEIR HALOGENATED, SULPHONATED, NITRATED OR NITROSATED DERIVATIVES - SATURATED MONOHYDRIC ALCOHOLS : BUTAN-1-OL (N-BUTYL ALCOHOL)', 'chapterCode': '29', 'chapter': 'Organic chemicals', 'sectionCode': '06', 'section': 'Products of the Chemicals or Allied Industries', 'hsn2': 'ACYCLIC ALCOHOLS AND THEIR HALOGENATED, SULPHONATED, NITRATED OR NITROSATED DERIVATIVES - SATURATED MONOHYDRIC ALCOHOLS : BUTAN-1-OL (N-BUTYL ALCOHOL)'}, {'hsnCode': '29151100', 'hsn1': 'SATURATED ACYCLIC MONOCARBOXYLIC ACIDS AND THEIR ANHYDRIDES, HALIDES, PEROXIDES AND PEROXYACIDS; THEIR HALOGENATED, SULPHONATED, NITRATED OR NITROSATED DERIVATIVES - FORMIC ACID, ITS SALTS AND ESTERS : FORMIC ACID', 'chapterCode': '29', 'chapter': 'Organic chemicals', 'sectionCode': '06', 'section': 'Products of the Chemicals or Allied Industries', 'hsn2': 'SATURATED ACYCLIC MONOCARBOXYLIC ACIDS AND THEIR ANHYDRIDES, HALIDES, PEROXIDES AND PEROXYACIDS; THEIR HALOGENATED, SULPHONATED, NITRATED OR NITROSATED DERIVATIVES - FORMIC ACID, ITS SALTS AND ESTERS : FORMIC ACID'}]</t>
  </si>
  <si>
    <t>Warehouse / Depot|Factory / Manufacturing|Office / Sale Office|Recipient of Goods or Services|Wholesale Business|Service Provision|Works Contract|Retail Business|Input Service Distributor (ISD)</t>
  </si>
  <si>
    <t>Warehouse / Depot, Factory / Manufacturing, Office / Sale Office, Recipient of Goods or Services, Wholesale Business, Service Provision, Works Contract, Retail Business, Input Service Distributor (ISD)</t>
  </si>
  <si>
    <t>[{'name': 'AKASH SUKHDEV SAHANE', 'email': 'cmmumbai@pure-chemical.com', 'emailDomain': 'pure-chemical.com', 'contact': '9819750968'}]</t>
  </si>
  <si>
    <t>24AACCP3026E1ZZ</t>
  </si>
  <si>
    <t>9909951907</t>
  </si>
  <si>
    <t>cmgandhidham@pure-chemical.com</t>
  </si>
  <si>
    <t>341, 2 ND FLOOR, SECTOR 1 A, GANDHIDHAM, Kachchh, Gujarat, 370201</t>
  </si>
  <si>
    <t>[{'hsnCode': '27101990',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{'hsnCode': '29152100', 'hsn1': 'SATURATED ACYCLIC MONOCARBOXYLIC ACIDS AND THEIR ANHYDRIDES, HALIDES, PEROXIDES AND PEROXYACIDS; THEIR HALOGENATED, SULPHONATED, NITRATED OR NITROSATED DERIVATIVES - ACETIC ACID AND ITS SALTS; ACETIC ANHYDRIDE : ACETIC ACID', 'chapterCode': '29', 'chapter': 'Organic chemicals', 'sectionCode': '06', 'section': 'Products of the Chemicals or Allied Industries', 'hsn2': 'SATURATED ACYCLIC MONOCARBOXYLIC ACIDS AND THEIR ANHYDRIDES, HALIDES, PEROXIDES AND PEROXYACIDS; THEIR HALOGENATED, SULPHONATED, NITRATED OR NITROSATED DERIVATIVES - ACETIC ACID AND ITS SALTS; ACETIC ANHYDRIDE : ACETIC ACID'}, {'hsnCode': '27075000', 'hsn1': 'OILS AND OTHER PRODUCTS OF THE DISTILLATION OF HIGH TEMPERATURE COAL TAR SIMILAR PRODUCTS IN WHICH THE WEIGHT OF THE AROMATIC CONSTITUENTS EXCEEDS THAT OF THE NON-AROMATIC CONSTITUENTS OTHER AROMATIC HYDROCARBON MIXTURES OF WHICH 65% OR MORE BY VOLUME (INCLUDING LOSSES) DISTILS AT 250OC BY THE ASTM D 86 METHOD', 'chapterCode': '27', 'chapter': 'Mineral fuels, mineral oils and products of their distillation; bituminous substances; mineral waxes.', 'sectionCode': '05', 'section': 'Mineral Products', 'hsn2': 'OILS AND OTHER PRODUCTS OF THE DISTILLATION OF HIGH TEMPERATURE COAL TAR SIMILAR PRODUCTS IN WHICH THE WEIGHT OF THE AROMATIC CONSTITUENTS EXCEEDS THAT OF THE NON-AROMATIC CONSTITUENTS OTHER AROMATIC HYDROCARBON MIXTURES OF WHICH 65% OR MORE BY VOLUME (INCLUDING LOSSES) DISTILS AT 250OC BY THE ASTM D 86 METHOD'}, {'hsnCode': '29023000', 'hsn1': 'CYCLIC HYDROCARBONS -TOLUENE', 'chapterCode': '29', 'chapter': 'Organic chemicals', 'sectionCode': '06', 'section': 'Products of the Chemicals or Allied Industries', 'hsn2': 'CYCLIC HYDROCARBONS -TOLUENE'}, {'hsnCode': '27073000', 'hsn1': 'OILS AND OTHER PRODUCTS OF THE DISTILLATION OF HIGH TEMPERATURE COAL TAR SIMILAR PRODUCTS IN WHICH THE WEIGHT OF THE AROMATIC CONSTITUENTS EXCEEDS THAT OF THE NON-AROMATIC CONSTITUENTS XYLOL (XYLENES)', 'chapterCode': '27', 'chapter': 'Mineral fuels, mineral oils and products of their distillation; bituminous substances; mineral waxes.', 'sectionCode': '05', 'section': 'Mineral Products', 'hsn2': 'OILS AND OTHER PRODUCTS OF THE DISTILLATION OF HIGH TEMPERATURE COAL TAR SIMILAR PRODUCTS IN WHICH THE WEIGHT OF THE AROMATIC CONSTITUENTS EXCEEDS THAT OF THE NON-AROMATIC CONSTITUENTS XYLOL (XYLENES)'}]</t>
  </si>
  <si>
    <t>Retail Business|Office / Sale Office|Recipient of Goods or Services|Wholesale Business|Service Provision|Works Contract|Input Service Distributor (ISD)</t>
  </si>
  <si>
    <t>Retail Business, Office / Sale Office, Recipient of Goods or Services, Wholesale Business, Service Provision, Works Contract, Input Service Distributor (ISD)</t>
  </si>
  <si>
    <t>[{'name': 'KATTUPUTHUR ARUMUGAM KUMARAVELAN', 'email': 'bmkandla@pure-chemical.com', 'emailDomain': 'pure-chemical.com', 'contact': '9909951903'}]</t>
  </si>
  <si>
    <t>27AACCP3026E1ZT</t>
  </si>
  <si>
    <t>128 - 130, ROAD NO 2, CREATIVE INDUSTRIAL ESTATE, SUNDER NAGAR,, KALINA, SANTACRUZ - EAST, Mumbai Suburban, Maharashtra, 400098</t>
  </si>
  <si>
    <t>[{'hsnCode': '29023000', 'hsn1': 'CYCLIC HYDROCARBONS -TOLUENE', 'chapterCode': '29', 'chapter': 'Organic chemicals', 'sectionCode': '06', 'section': 'Products of the Chemicals or Allied Industries', 'hsn2': 'CYCLIC HYDROCARBONS -TOLUENE'}, {'hsnCode': '29153100', 'hsn1': 'SATURATED ACYCLIC MONOCARBOXYLIC ACIDS AND THEIR ANHYDRIDES, HALIDES, PEROXIDES AND PEROXYACIDS; THEIR HALOGENATED, SULPHONATED, NITRATED OR NITROSATED DERIVATIVES - ESTERS OF ACETIC ACID : ETHYL ACETATE', 'chapterCode': '29', 'chapter': 'Organic chemicals', 'sectionCode': '06', 'section': 'Products of the Chemicals or Allied Industries', 'hsn2': 'SATURATED ACYCLIC MONOCARBOXYLIC ACIDS AND THEIR ANHYDRIDES, HALIDES, PEROXIDES AND PEROXYACIDS; THEIR HALOGENATED, SULPHONATED, NITRATED OR NITROSATED DERIVATIVES - ESTERS OF ACETIC ACID : ETHYL ACETATE'}, {'hsnCode': '29141100', 'hsn1': 'KETONES AND QUINONES, WHETHER OR NOT WITH OTHER OXYGEN FUNCTION, AND THEIR HALOGENATED, SULPHONATED, NITRATED OR NITROSATED DERIVATIVES - ACYCLIC KETONES WITHOUT OTHER OXYGEN FUNCTION : ACETONE', 'chapterCode': '29', 'chapter': 'Organic chemicals', 'sectionCode': '06', 'section': 'Products of the Chemicals or Allied Industries', 'hsn2': 'KETONES AND QUINONES, WHETHER OR NOT WITH OTHER OXYGEN FUNCTION, AND THEIR HALOGENATED, SULPHONATED, NITRATED OR NITROSATED DERIVATIVES - ACYCLIC KETONES WITHOUT OTHER OXYGEN FUNCTION : ACETONE'}, {'hsnCode': '27101990',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{'hsnCode': '29051220', 'hsn1': 'ACYCLIC ALCOHOLS AND THEIR HALOGENATED, SULPHONATED, NITRATED OR NITROSATED DERIVATIVES - SATURATED MONOHYDRIC ALCOHOLS :-PROPAN-1-O1 (PROPYL ALCOHOL) AND PROPAN- 2-OL (ISOPROPYL ALCOHOL) : ISOPROPYL ALCOHOL', 'chapterCode': '29', 'chapter': 'Organic chemicals', 'sectionCode': '06', 'section': 'Products of the Chemicals or Allied Industries', 'hsn2': 'ACYCLIC ALCOHOLS AND THEIR HALOGENATED, SULPHONATED, NITRATED OR NITROSATED DERIVATIVES - SATURATED MONOHYDRIC ALCOHOLS :-PROPAN-1-O1 (PROPYL ALCOHOL) AND PROPAN- 2-OL (ISOPROPYL ALCOHOL) : ISOPROPYL ALCOHOL'}]</t>
  </si>
  <si>
    <t>Factory / Manufacturing|Office / Sale Office|Recipient of Goods or Services|Wholesale Business|Service Provision|Warehouse / Depot|Input Service Distributor (ISD)|Retail Business|Works Contract|Import</t>
  </si>
  <si>
    <t>Factory / Manufacturing, Office / Sale Office, Recipient of Goods or Services, Wholesale Business, Service Provision, Warehouse / Depot, Input Service Distributor (ISD), Retail Business, Works Contract</t>
  </si>
  <si>
    <t>27AACCP3026E2ZS</t>
  </si>
  <si>
    <t>PON PURE CHEMICAL INDIA PVT LTD</t>
  </si>
  <si>
    <t>29AACCP3026E1ZP</t>
  </si>
  <si>
    <t>9448289351</t>
  </si>
  <si>
    <t>cmbangalore@pure-chemical.com</t>
  </si>
  <si>
    <t>SY NO.24/2 24/3A, , ANCHEPALYA, TUMKUR ROAD, NAGASANDRA POST, BANGALORE, Bengaluru (Bangalore) Rural, Karnataka, 560073</t>
  </si>
  <si>
    <t>[{'hsnCode': '29151100', 'hsn1': 'SATURATED ACYCLIC MONOCARBOXYLIC ACIDS AND THEIR ANHYDRIDES, HALIDES, PEROXIDES AND PEROXYACIDS; THEIR HALOGENATED, SULPHONATED, NITRATED OR NITROSATED DERIVATIVES - FORMIC ACID, ITS SALTS AND ESTERS : FORMIC ACID', 'chapterCode': '29', 'chapter': 'Organic chemicals', 'sectionCode': '06', 'section': 'Products of the Chemicals or Allied Industries', 'hsn2': 'SATURATED ACYCLIC MONOCARBOXYLIC ACIDS AND THEIR ANHYDRIDES, HALIDES, PEROXIDES AND PEROXYACIDS; THEIR HALOGENATED, SULPHONATED, NITRATED OR NITROSATED DERIVATIVES - FORMIC ACID, ITS SALTS AND ESTERS : FORMIC ACID'}, {'hsnCode': '29023000', 'hsn1': 'CYCLIC HYDROCARBONS -TOLUENE', 'chapterCode': '29', 'chapter': 'Organic chemicals', 'sectionCode': '06', 'section': 'Products of the Chemicals or Allied Industries', 'hsn2': 'CYCLIC HYDROCARBONS -TOLUENE'}, {'hsnCode': '29141100', 'hsn1': 'KETONES AND QUINONES, WHETHER OR NOT WITH OTHER OXYGEN FUNCTION, AND THEIR HALOGENATED, SULPHONATED, NITRATED OR NITROSATED DERIVATIVES - ACYCLIC KETONES WITHOUT OTHER OXYGEN FUNCTION : ACETONE', 'chapterCode': '29', 'chapter': 'Organic chemicals', 'sectionCode': '06', 'section': 'Products of the Chemicals or Allied Industries', 'hsn2': 'KETONES AND QUINONES, WHETHER OR NOT WITH OTHER OXYGEN FUNCTION, AND THEIR HALOGENATED, SULPHONATED, NITRATED OR NITROSATED DERIVATIVES - ACYCLIC KETONES WITHOUT OTHER OXYGEN FUNCTION : ACETONE'}, {'hsnCode': '27101980',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{'hsnCode': '28470000', 'hsn1': 'HYDROGEN PEROXIDE, WHETHER OR NOT SOLIDIFIED WITH UREA', 'chapterCode': '28', 'chapter': 'Inorganic chemicals; organic or inorganic compounds of precious metals, of rare-earth metals, of radioactive elements or of isotopes', 'sectionCode': '06', 'section': 'Products of the Chemicals or Allied Industries', 'hsn2': 'HYDROGEN PEROXIDE, WHETHER OR NOT SOLIDIFIED WITH UREA'}]</t>
  </si>
  <si>
    <t>Office / Sale Office|Warehouse / Depot|Input Service Distributor (ISD)|Retail Business|Works Contract|Service Provision|Recipient of Goods or Services|Factory / Manufacturing|Wholesale Business|Import|Supplier of Services|Export|Bonded Warehouse|EOU / STP / EHTP|Leasing Business</t>
  </si>
  <si>
    <t>Office / Sale Office, Warehouse / Depot, Input Service Distributor (ISD), Retail Business, Works Contract, Service Provision, Recipient of Goods or Services, Factory / Manufacturing, Wholesale Business</t>
  </si>
  <si>
    <t>[{'sacCode': '00440225', 'sac1': 'BUSINESS AUXILIARY SERVICES', 'sac2': None}, {'sacCode': '00440366', 'sac1': 'BUSINESS SUPPORT SERVICES', 'sac2': None}, {'sacCode': '00440262', 'sac1': 'TRANSPORT OF GOODS BY ROAD', 'sac2': None}, {'sacCode': '00440048', 'sac1': 'RENT A CAB OPERATORS', 'sac2': None}, {'sacCode': '00440193', 'sac1': 'STORAGE AND WAREHOUSE SERVICE', 'sac2': None}]</t>
  </si>
  <si>
    <t>PONNUSWAMI MANAORANJITHAM|MUTHUSAMY PONNUSAMI SURYAPRAKAS|MUTHUSAMY PONNUSWAMI LAKSHMIPATHY|SAMBANDAM SRINIVASAN|MUTHUSAMY PONNUSWAMI</t>
  </si>
  <si>
    <t>[{'name': 'DILLIBABU', 'email': 'accountsbgl@pure-chemical.com', 'emailDomain': 'pure-chemical.com', 'contact': '9448289351'}]</t>
  </si>
  <si>
    <t>32AACCP3026E1Z2</t>
  </si>
  <si>
    <t>9447722942</t>
  </si>
  <si>
    <t>accountscochin@pure-chemical.com</t>
  </si>
  <si>
    <t>IV/23-A, IRIMPANAM CHITRAPUZHA ROAD, IRIMPANAM POST, Ernakulam, Kerala, 682309</t>
  </si>
  <si>
    <t>[{'hsnCode': '29151100', 'hsn1': 'SATURATED ACYCLIC MONOCARBOXYLIC ACIDS AND THEIR ANHYDRIDES, HALIDES, PEROXIDES AND PEROXYACIDS; THEIR HALOGENATED, SULPHONATED, NITRATED OR NITROSATED DERIVATIVES - FORMIC ACID, ITS SALTS AND ESTERS : FORMIC ACID', 'chapterCode': '29', 'chapter': 'Organic chemicals', 'sectionCode': '06', 'section': 'Products of the Chemicals or Allied Industries', 'hsn2': 'SATURATED ACYCLIC MONOCARBOXYLIC ACIDS AND THEIR ANHYDRIDES, HALIDES, PEROXIDES AND PEROXYACIDS; THEIR HALOGENATED, SULPHONATED, NITRATED OR NITROSATED DERIVATIVES - FORMIC ACID, ITS SALTS AND ESTERS : FORMIC ACID'}, {'hsnCode': '29152100', 'hsn1': 'SATURATED ACYCLIC MONOCARBOXYLIC ACIDS AND THEIR ANHYDRIDES, HALIDES, PEROXIDES AND PEROXYACIDS; THEIR HALOGENATED, SULPHONATED, NITRATED OR NITROSATED DERIVATIVES - ACETIC ACID AND ITS SALTS; ACETIC ANHYDRIDE : ACETIC ACID', 'chapterCode': '29', 'chapter': 'Organic chemicals', 'sectionCode': '06', 'section': 'Products of the Chemicals or Allied Industries', 'hsn2': 'SATURATED ACYCLIC MONOCARBOXYLIC ACIDS AND THEIR ANHYDRIDES, HALIDES, PEROXIDES AND PEROXYACIDS; THEIR HALOGENATED, SULPHONATED, NITRATED OR NITROSATED DERIVATIVES - ACETIC ACID AND ITS SALTS; ACETIC ANHYDRIDE : ACETIC ACID'}, {'hsnCode': '29142200', 'hsn1': 'KETONES AND QUINONES, WHETHER OR NOT WITH OTHER OXYGEN FUNCTION, AND THEIR HALOGENATED, SULPHONATED, NITRATED OR NITROSATED DERIVATIVES - CYCLANIC, CYCLENIC OR CYCLOTERPENIC KETONES WITHOUT OTHER OXYGEN FUNCTION : CYCLOHEXANONE AND METHYL-CYCLOHEXANONES', 'chapterCode': '29', 'chapter': 'Organic chemicals', 'sectionCode': '06', 'section': 'Products of the Chemicals or Allied Industries', 'hsn2': 'KETONES AND QUINONES, WHETHER OR NOT WITH OTHER OXYGEN FUNCTION, AND THEIR HALOGENATED, SULPHONATED, NITRATED OR NITROSATED DERIVATIVES - CYCLANIC, CYCLENIC OR CYCLOTERPENIC KETONES WITHOUT OTHER OXYGEN FUNCTION : CYCLOHEXANONE AND METHYL-CYCLOHEXANONES'}, {'hsnCode': '28470000', 'hsn1': 'HYDROGEN PEROXIDE, WHETHER OR NOT SOLIDIFIED WITH UREA', 'chapterCode': '28', 'chapter': 'Inorganic chemicals; organic or inorganic compounds of precious metals, of rare-earth metals, of radioactive elements or of isotopes', 'sectionCode': '06', 'section': 'Products of the Chemicals or Allied Industries', 'hsn2': 'HYDROGEN PEROXIDE, WHETHER OR NOT SOLIDIFIED WITH UREA'}, {'hsnCode': '29051220', 'hsn1': 'ACYCLIC ALCOHOLS AND THEIR HALOGENATED, SULPHONATED, NITRATED OR NITROSATED DERIVATIVES - SATURATED MONOHYDRIC ALCOHOLS :-PROPAN-1-O1 (PROPYL ALCOHOL) AND PROPAN- 2-OL (ISOPROPYL ALCOHOL) : ISOPROPYL ALCOHOL', 'chapterCode': '29', 'chapter': 'Organic chemicals', 'sectionCode': '06', 'section': 'Products of the Chemicals or Allied Industries', 'hsn2': 'ACYCLIC ALCOHOLS AND THEIR HALOGENATED, SULPHONATED, NITRATED OR NITROSATED DERIVATIVES - SATURATED MONOHYDRIC ALCOHOLS :-PROPAN-1-O1 (PROPYL ALCOHOL) AND PROPAN- 2-OL (ISOPROPYL ALCOHOL) : ISOPROPYL ALCOHOL'}]</t>
  </si>
  <si>
    <t>Office / Sale Office|Recipient of Goods or Services|Wholesale Business|Service Provision|Works Contract|Retail Business|Input Service Distributor (ISD)</t>
  </si>
  <si>
    <t>Office / Sale Office, Recipient of Goods or Services, Wholesale Business, Service Provision, Works Contract, Retail Business, Input Service Distributor (ISD)</t>
  </si>
  <si>
    <t>[{'sacCode': '00440262', 'sac1': 'TRANSPORT OF GOODS BY ROAD', 'sac2': None}, {'sacCode': '00440225', 'sac1': 'BUSINESS AUXILIARY SERVICES', 'sac2': None}, {'sacCode': '00440048', 'sac1': 'RENT A CAB OPERATORS', 'sac2': None}, {'sacCode': '00440366', 'sac1': 'BUSINESS SUPPORT SERVICES', 'sac2': None}, {'sacCode': '00440193', 'sac1': 'STORAGE AND WAREHOUSE SERVICE', 'sac2': None}]</t>
  </si>
  <si>
    <t>[{'name': 'JAGANATHAN', 'email': 'accountscochin@pure-chemical.com', 'emailDomain': 'pure-chemical.com', 'contact': '9447722942'}]</t>
  </si>
  <si>
    <t>33AACCP3026E1Z0</t>
  </si>
  <si>
    <t>9444077893</t>
  </si>
  <si>
    <t>sales_tax@pure-chemical.com</t>
  </si>
  <si>
    <t>NO.32 H BLOCK, , , 15TH MAIN ROAD, ANNA NAGAR, Chennai, Tamil Nadu, 600040</t>
  </si>
  <si>
    <t>[{'hsnCode': '29152100', 'hsn1': 'SATURATED ACYCLIC MONOCARBOXYLIC ACIDS AND THEIR ANHYDRIDES, HALIDES, PEROXIDES AND PEROXYACIDS; THEIR HALOGENATED, SULPHONATED, NITRATED OR NITROSATED DERIVATIVES - ACETIC ACID AND ITS SALTS; ACETIC ANHYDRIDE : ACETIC ACID', 'chapterCode': '29', 'chapter': 'Organic chemicals', 'sectionCode': '06', 'section': 'Products of the Chemicals or Allied Industries', 'hsn2': 'SATURATED ACYCLIC MONOCARBOXYLIC ACIDS AND THEIR ANHYDRIDES, HALIDES, PEROXIDES AND PEROXYACIDS; THEIR HALOGENATED, SULPHONATED, NITRATED OR NITROSATED DERIVATIVES - ACETIC ACID AND ITS SALTS; ACETIC ANHYDRIDE : ACETIC ACID'}, {'hsnCode': '27101990',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{'hsnCode': '29023000', 'hsn1': 'CYCLIC HYDROCARBONS -TOLUENE', 'chapterCode': '29', 'chapter': 'Organic chemicals', 'sectionCode': '06', 'section': 'Products of the Chemicals or Allied Industries', 'hsn2': 'CYCLIC HYDROCARBONS -TOLUENE'}, {'hsnCode': '38140010', 'hsn1': 'ORGANIC COMPOSITE SOLVENTS AND THINNERS, NOT ELSEWHERE SPECIFIED OR INCLUDED; PREPARED PAINT OR VARNISH REMOVERS ORGANIC COMPOSITE SOLVENTS AND THINNERS, NOT ELSEWHERE SPECIFIED OR INCLUDED; PREPARED PAINT OR VARNISH REMOVERS: ORGANIC COMPOSITE SOLVENTS AND THINNERS, NOT ELSEWHERE SPECIFIED OR INCLUDED', 'chapterCode': '38', 'chapter': 'Miscellaneous chemical products.', 'sectionCode': '06', 'section': 'Products of the Chemicals or Allied Industries', 'hsn2': 'ORGANIC COMPOSITE SOLVENTS AND THINNERS, NOT ELSEWHERE SPECIFIED OR INCLUDED; PREPARED PAINT OR VARNISH REMOVERS ORGANIC COMPOSITE SOLVENTS AND THINNERS, NOT ELSEWHERE SPECIFIED OR INCLUDED; PREPARED PAINT OR VARNISH REMOVERS: ORGANIC COMPOSITE SOLVENTS AND THINNERS, NOT ELSEWHERE SPECIFIED OR INCLUDED'}, {'hsnCode': '39069030', 'hsn1': 'ACRYLIC POLYMERS IN PRIMARY FORMS - OTHER :COPOLYMERS OF ACRYLONITRILE', 'chapterCode': '39', 'chapter': 'Plastics and articles thereof', 'sectionCode': '07', 'section': 'Plastics and Articles thereof; Rubber and Articles Thereof', 'hsn2': 'ACRYLIC POLYMERS IN PRIMARY FORMS - OTHER :COPOLYMERS OF ACRYLONITRILE'}]</t>
  </si>
  <si>
    <t>Office / Sale Office|Recipient of Goods or Services|Service Provision|Input Service Distributor (ISD)|Retail Business|Wholesale Business|Works Contract|Warehouse / Depot|Import|Bonded Warehouse|Leasing Business|Export|Supplier of Services|Factory / Manufacturing|EOU / STP / EHTP|SEZ</t>
  </si>
  <si>
    <t>Office / Sale Office, Recipient of Goods or Services, Service Provision, Input Service Distributor (ISD), Retail Business, Wholesale Business, Works Contract</t>
  </si>
  <si>
    <t>[{'name': 'KASI SARAVANAKUMAR', 'email': 'k.saravanakumar@pure-chemical.com', 'emailDomain': 'pure-chemical.com', 'contact': '9444077893'}]</t>
  </si>
  <si>
    <t>34AACCP3026E1ZY</t>
  </si>
  <si>
    <t>9443376925</t>
  </si>
  <si>
    <t>accountspdy@pure-chemical.com</t>
  </si>
  <si>
    <t>21/3-A2 VAZHUDAVUR ROAD, KURUMBAPET, PUDUCHERRY, Pondicherry, Puducherry, 605009</t>
  </si>
  <si>
    <t>[{'hsnCode': '29051300', 'hsn1': 'ACYCLIC ALCOHOLS AND THEIR HALOGENATED, SULPHONATED, NITRATED OR NITROSATED DERIVATIVES - SATURATED MONOHYDRIC ALCOHOLS : BUTAN-1-OL (N-BUTYL ALCOHOL)', 'chapterCode': '29', 'chapter': 'Organic chemicals', 'sectionCode': '06', 'section': 'Products of the Chemicals or Allied Industries', 'hsn2': 'ACYCLIC ALCOHOLS AND THEIR HALOGENATED, SULPHONATED, NITRATED OR NITROSATED DERIVATIVES - SATURATED MONOHYDRIC ALCOHOLS : BUTAN-1-OL (N-BUTYL ALCOHOL)'}, {'hsnCode': '29031200', 'hsn1': 'HALOGENATED DERIVATIVES OF HYDROCARBONS - SATURATED CHLORINATED DERIVATIVES OF ACYCLIC HYDROCARBONS : DICHLOROMETHANE (METHYLENE CHLORIDE)', 'chapterCode': '29', 'chapter': 'Organic chemicals', 'sectionCode': '06', 'section': 'Products of the Chemicals or Allied Industries', 'hsn2': 'HALOGENATED DERIVATIVES OF HYDROCARBONS - SATURATED CHLORINATED DERIVATIVES OF ACYCLIC HYDROCARBONS : DICHLOROMETHANE (METHYLENE CHLORIDE)'}, {'hsnCode': '29161210', 'hsn1': 'UNSATURATED ACYCLIC MONOCARBOXYLIC ACIDS, CYCLIC MONOCARBOXYLIC ACIDS, THEIR ANHYDRIDES, HALIDES, PEROXIDES AND PEROXYACIDS; THEIR HALOGENATED, SULPHONATED, NITRATED OR NITROSATED DERIVATIVES - UNSATURATED ACYCLIC MONOCARBOXYLIC ACIDS, THEIR ANHYDRIDES, HALIDES, PEROXIDES, PEROXYACIDS AND THEIR DERIVATIVES : ESTERS OF ACRYLIC ACID : BUTYL ACRYLATE', 'chapterCode': '29', 'chapter': 'Organic chemicals', 'sectionCode': '06', 'section': 'Products of the Chemicals or Allied Industries', 'hsn2': 'UNSATURATED ACYCLIC MONOCARBOXYLIC ACIDS, CYCLIC MONOCARBOXYLIC ACIDS, THEIR ANHYDRIDES, HALIDES, PEROXIDES AND PEROXYACIDS; THEIR HALOGENATED, SULPHONATED, NITRATED OR NITROSATED DERIVATIVES - UNSATURATED ACYCLIC MONOCARBOXYLIC ACIDS, THEIR ANHYDRIDES, HALIDES, PEROXIDES, PEROXYACIDS AND THEIR DERIVATIVES : ESTERS OF ACRYLIC ACID : BUTYL ACRYLATE'}, {'hsnCode': '39072090', 'hsn1': 'POLYACETALS, OTHER POLYETHERS AND EPOXIDE RESINS, IN PRIMARY FORMS; POLYCARBONATES, ALKYD RESINS, POLYALLYLESTERS AND OTHER POLYESTERS, IN PRIMARY FORMS - OTHER POLYETHERS:OTHER', 'chapterCode': '39', 'chapter': 'Plastics and articles thereof', 'sectionCode': '07', 'section': 'Plastics and Articles thereof; Rubber and Articles Thereof', 'hsn2': 'POLYACETALS, OTHER POLYETHERS AND EPOXIDE RESINS, IN PRIMARY FORMS; POLYCARBONATES, ALKYD RESINS, POLYALLYLESTERS AND OTHER POLYESTERS, IN PRIMARY FORMS - OTHER POLYETHERS:OTHER'}, {'hsnCode': '28470000', 'hsn1': 'HYDROGEN PEROXIDE, WHETHER OR NOT SOLIDIFIED WITH UREA', 'chapterCode': '28', 'chapter': 'Inorganic chemicals; organic or inorganic compounds of precious metals, of rare-earth metals, of radioactive elements or of isotopes', 'sectionCode': '06', 'section': 'Products of the Chemicals or Allied Industries', 'hsn2': 'HYDROGEN PEROXIDE, WHETHER OR NOT SOLIDIFIED WITH UREA'}]</t>
  </si>
  <si>
    <t>[{'name': 'SAMPATHKUMAR RAJKUMAR', 'email': 'accountspdy@pure-chemical.com', 'emailDomain': 'pure-chemical.com', 'contact': '9443376925'}]</t>
  </si>
  <si>
    <t>36AACCP3026E1ZU</t>
  </si>
  <si>
    <t>36799076361</t>
  </si>
  <si>
    <t>9949099760</t>
  </si>
  <si>
    <t>cmhyd@pure-chemical.com</t>
  </si>
  <si>
    <t>SY-NO-488, , BONTHAPALLY VILLAGE, BONTHAPALLY TEMPLE ROAD, GUMMADIDALA MANDAL,, Sangareddy, Telangana, 502313</t>
  </si>
  <si>
    <t>[{'hsnCode': '29152100', 'hsn1': 'SATURATED ACYCLIC MONOCARBOXYLIC ACIDS AND THEIR ANHYDRIDES, HALIDES, PEROXIDES AND PEROXYACIDS; THEIR HALOGENATED, SULPHONATED, NITRATED OR NITROSATED DERIVATIVES - ACETIC ACID AND ITS SALTS; ACETIC ANHYDRIDE : ACETIC ACID', 'chapterCode': '29', 'chapter': 'Organic chemicals', 'sectionCode': '06', 'section': 'Products of the Chemicals or Allied Industries', 'hsn2': 'SATURATED ACYCLIC MONOCARBOXYLIC ACIDS AND THEIR ANHYDRIDES, HALIDES, PEROXIDES AND PEROXYACIDS; THEIR HALOGENATED, SULPHONATED, NITRATED OR NITROSATED DERIVATIVES - ACETIC ACID AND ITS SALTS; ACETIC ANHYDRIDE : ACETIC ACID'}, {'hsnCode': '28470000', 'hsn1': 'HYDROGEN PEROXIDE, WHETHER OR NOT SOLIDIFIED WITH UREA', 'chapterCode': '28', 'chapter': 'Inorganic chemicals; organic or inorganic compounds of precious metals, of rare-earth metals, of radioactive elements or of isotopes', 'sectionCode': '06', 'section': 'Products of the Chemicals or Allied Industries', 'hsn2': 'HYDROGEN PEROXIDE, WHETHER OR NOT SOLIDIFIED WITH UREA'}, {'hsnCode': '29023000', 'hsn1': 'CYCLIC HYDROCARBONS -TOLUENE', 'chapterCode': '29', 'chapter': 'Organic chemicals', 'sectionCode': '06', 'section': 'Products of the Chemicals or Allied Industries', 'hsn2': 'CYCLIC HYDROCARBONS -TOLUENE'}, {'hsnCode': '27101990',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{'hsnCode': '39072090', 'hsn1': 'POLYACETALS, OTHER POLYETHERS AND EPOXIDE RESINS, IN PRIMARY FORMS; POLYCARBONATES, ALKYD RESINS, POLYALLYLESTERS AND OTHER POLYESTERS, IN PRIMARY FORMS - OTHER POLYETHERS:OTHER', 'chapterCode': '39', 'chapter': 'Plastics and articles thereof', 'sectionCode': '07', 'section': 'Plastics and Articles thereof; Rubber and Articles Thereof', 'hsn2': 'POLYACETALS, OTHER POLYETHERS AND EPOXIDE RESINS, IN PRIMARY FORMS; POLYCARBONATES, ALKYD RESINS, POLYALLYLESTERS AND OTHER POLYESTERS, IN PRIMARY FORMS - OTHER POLYETHERS:OTHER'}]</t>
  </si>
  <si>
    <t>Office / Sale Office|Service Provision|Recipient of Goods or Services|Input Service Distributor (ISD)|Retail Business|Wholesale Business|Works Contract|Supplier of Services|Warehouse / Depot</t>
  </si>
  <si>
    <t>Office / Sale Office, Service Provision, Recipient of Goods or Services, Input Service Distributor (ISD), Retail Business, Wholesale Business, Works Contract</t>
  </si>
  <si>
    <t>[{'sacCode': '00440193', 'sac1': 'STORAGE AND WAREHOUSE SERVICE', 'sac2': None}, {'sacCode': '00440225', 'sac1': 'BUSINESS AUXILIARY SERVICES', 'sac2': None}, {'sacCode': '00440262', 'sac1': 'TRANSPORT OF GOODS BY ROAD', 'sac2': None}, {'sacCode': '00440366', 'sac1': 'BUSINESS SUPPORT SERVICES', 'sac2': None}, {'sacCode': '00440048', 'sac1': 'RENT A CAB OPERATORS', 'sac2': None}]</t>
  </si>
  <si>
    <t>[{'name': 'ATCHI RAJU KHANDABHATTU', 'email': 'cmhyd@pure-chemical.com', 'emailDomain': 'pure-chemical.com', 'contact': '9949099760'}]</t>
  </si>
  <si>
    <t>37AACCP3026E1ZS</t>
  </si>
  <si>
    <t>FLAT NO-16, , F-BLOCK, AUTO NAGAR, GAJUWAKA, Visakhapatnam, Andhra Pradesh, 530012</t>
  </si>
  <si>
    <t>Office / Sale Office|Recipient of Goods or Services|Warehouse / Depot|Service Provision|Factory / Manufacturing|Wholesale Business|Retail Business|Input Service Distributor (ISD)|Works Contract</t>
  </si>
  <si>
    <t>Office / Sale Office, Recipient of Goods or Services, Warehouse / Depot, Service Provision, Factory / Manufacturing, Wholesale Business, Retail Business, Input Service Distributor (ISD), Works Contract</t>
  </si>
  <si>
    <t>24AACCP3026E2ZY</t>
  </si>
  <si>
    <t>9909951903</t>
  </si>
  <si>
    <t>bmkandla@pure-chemical.com</t>
  </si>
  <si>
    <t>05-Jul-2017</t>
  </si>
  <si>
    <t>PLOT NO. 391 392 393, , SECTOR-IV, KANDLA SPECIAL ECONOMIC ZONE, GANDHIDHAM, Kachchh, Gujarat, 370230</t>
  </si>
  <si>
    <t>[{'hsnCode': '2914', 'hsn1': 'KETONES AND QUINONES, WHETHER OR NOT WITH OTHER OXYGEN FUNCTION, AND THEIR HALOGENATED, SULPHONATED, NITRATED OR NITROSATED DERIVATIVES - Acyclic ketones without other oxygen function :', 'chapterCode': '29', 'chapter': 'Organic chemicals', 'sectionCode': '06', 'section': 'Products of the Chemicals or Allied Industries', 'hsn2': 'CARBIDES, WHETHER OR NOT CHEMICALLY DEFINED'}, {'hsnCode': '2707', 'hsn1': 'OILS AND OTHER PRODUCTS OF THE DISTILLATION OF HIGH TEMPERATURE COAL TAR SIMILAR PRODUCTS IN WHICH THE WEIGHT OF THE AROMATIC CONSTITUENTS EXCEEDS THAT OF THE NON-AROMATIC CONSTITUENTS', 'chapterCode': '27', 'chapter': 'Mineral fuels, mineral oils and products of their distillation; bituminous substances; mineral waxes.', 'sectionCode': '05', 'section': 'Mineral Products', 'hsn2': 'OILS AND OTHER PRODUCTS OF THE DISTILLATION OF HIGH TEMPERATURE COAL TAR, SIMILAR PRODUCTS IN WHICH THE WEIGHT OF THE AROMATIC CONSTITUENTS EXCEEDS THAT OF THE NON-AROMATIC CONSTITUENTS'}, {'hsnCode': '2905', 'hsn1': 'ACYCLIC ALCOHOLS AND THEIR HALOGENATED, SULPHONATED, NITRATED OR NITROSATED DERIVATIVES - Saturated monohydric alcohols :', 'chapterCode': '29', 'chapter': 'Organic chemicals', 'sectionCode': '06', 'section': 'Products of the Chemicals or Allied Industries', 'hsn2': 'ACYCLIC ALCOHOLS AND THEIR HALOGENATED, SULPHONATED, NITRATED OR NITROSATED DERIVATIVES'}, {'hsnCode': '2909', 'hsn1': 'ETHERS, ETHER-ALCOHOLS, ETHER-PHENOLS, ETHERALCOHOL-PHENOLS, ALCOHOL PEROXIDES, ETHER PEROXIDES, KETONE PEROXIDES (WHETHER OR NOT CHEMICALLY DEFINED), AND THEIR HALOGENATED, SULPHONATED, NITRATED OR NITROSATED DERIVATIVES - Acyclic ethers and their halogenated, sulphonated, nitrated or nitrosated derivatives :', 'chapterCode': '29', 'chapter': 'Organic chemicals', 'sectionCode': '06', 'section': 'Products of the Chemicals or Allied Industries', 'hsn2': 'ETHERS, ETHER-ALCOHOLS, ETHER-PHENOLS, ETHER-ALCOHOL-PHENOLS, ALCOHOL PEROXIDES, ETHER PEROXIDES, KETONE PEROXIDES (WHETHER OR NOT CHEMICALLY DEFINED), AND THEIR HALOGENATED, SULPHONATED, NITRATED OR NITROSATED DERIVATIVES'}, {'hsnCode': '2915', 'hsn1': 'SATURATED ACYCLIC MONOCARBOXYLIC ACIDS AND THEIR ANHYDRIDES, HALIDES, PEROXIDES AND PEROXYACIDS; THEIR HALOGENATED, SULPHONATED, NITRATED OR NITROSATED DERIVATIVES - Formic acid, its salts and esters:', 'chapterCode': '29', 'chapter': 'Organic chemicals', 'sectionCode': '06', 'section': 'Products of the Chemicals or Allied Industries', 'hsn2': 'SATURATED ACYCLIC MONOCARBOXYLIC ACIDS AND THEIR ANHYDRIDES, HALIDES, PEROXIDES AND PEROXYACIDS; THEIR HALOGENATED, SULPHONATED, NITRATED OR NITROSATED DERIVATIVES'}]</t>
  </si>
  <si>
    <t>Export|Import|Office / Sale Office</t>
  </si>
  <si>
    <t>Export, Import, Office / Sale Office</t>
  </si>
  <si>
    <t>[{'sacCode': '00440262', 'sac1': 'TRANSPORT OF GOODS BY ROAD', 'sac2': None}, {'sacCode': '00440225', 'sac1': 'BUSINESS AUXILIARY SERVICES', 'sac2': None}, {'sacCode': '00440060', 'sac1': 'MANPOWER RECRUITMENT AGENCY', 'sac2': None}, {'sacCode': '00440108', 'sac1': 'SECURITY / DETECTIVE AGENCIES', 'sac2': None}, {'sacCode': '00440193', 'sac1': 'STORAGE AND WAREHOUSE SERVICE', 'sac2': None}]</t>
  </si>
  <si>
    <t>33AACCP3026E2ZZ</t>
  </si>
  <si>
    <t>9944104099</t>
  </si>
  <si>
    <t>a.wilson@pure-chemical.com</t>
  </si>
  <si>
    <t>NO.32 H BLOCK, 15 TH MAIN ROAD, ANNA NAGAR, Chennai, Tamil Nadu, 600040</t>
  </si>
  <si>
    <t>[{'sacCode': '00440173', 'sac1': 'BANKING AND FINANCIAL', 'sac2': None}, {'sacCode': '00440452', 'sac1': 'INFORMATION TECHNOLOGY SOFTWARE SERVICE', 'sac2': None}, {'sacCode': '00440137', 'sac1': 'LEASED CIRCUITS', 'sac2': None}, {'sacCode': '00440003', 'sac1': 'TELEPHONE SERVICES', 'sac2': None}, {'sacCode': '00440382', 'sac1': 'INTERNET TELECOMMUNICATION/ (TELEPHONY) SERVICE', 'sac2': None}]</t>
  </si>
  <si>
    <t>[{'name': 'ABRAHAM WILSON', 'email': 'a.wilson@pure-chemical.com', 'emailDomain': 'pure-chemical.com', 'contact': '9944104099'}]</t>
  </si>
  <si>
    <t>33AACCP3026E3ZY</t>
  </si>
  <si>
    <t>9445035931</t>
  </si>
  <si>
    <t>taxation@pure-chemical.com</t>
  </si>
  <si>
    <t>NO.32 H BLOCK, 15TH MAIN ROAD, ANNA NAGAR, Chennai, Tamil Nadu, 600040</t>
  </si>
  <si>
    <t>[{'sacCode': '00440173', 'sac1': None, 'sac2': None}, {'sacCode': '00440452', 'sac1': None, 'sac2': None}, {'sacCode': '00440137', 'sac1': None, 'sac2': None}, {'sacCode': '00440003', 'sac1': None, 'sac2': None}, {'sacCode': '00440382', 'sac1': None, 'sac2': None}]</t>
  </si>
  <si>
    <t>[{'name': 'ABRAHAM WILSON', 'email': 'a.wilson@pure-chemical.com', 'emailDomain': 'pure-chemical.com', 'contact': '9445035931'}]</t>
  </si>
  <si>
    <t>07AACCP3026E1ZV</t>
  </si>
  <si>
    <t>accdelhi@pure-chemical.com</t>
  </si>
  <si>
    <t>502 AND 503, 5th FLOOR, JAINA TOWER - II,, DISTRICT CENTRE, JANAKPURI, West Delhi, Delhi, 110058</t>
  </si>
  <si>
    <t>Supplier of Services|Recipient of Goods or Services|Office / Sale Office</t>
  </si>
  <si>
    <t>Supplier of Services, Recipient of Goods or Services, Office / Sale Office</t>
  </si>
  <si>
    <t>[{'sacCode': '00440366', 'sac1': None, 'sac2': None}]</t>
  </si>
  <si>
    <t>[{'name': 'GANESAN VISHNU KUMAR', 'email': 'accdelhi@pure-chemical.com', 'emailDomain': 'pure-chemical.com', 'contact': '9873254407'}]</t>
  </si>
  <si>
    <t>KLI000019653608S</t>
  </si>
  <si>
    <t>19ADCPA2712L1ZU</t>
  </si>
  <si>
    <t>[{'hsnCode': '84129030', 'hsn1': 'OTHER ENGINES AND MOTORS PARTS: OF HYDRAULIC ENGINES AND MOTORS',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'OTHER ENGINES AND MOTORS PARTS: OF HYDRAULIC ENGINES AND MOTORS'}, {'hsnCode': '84879000', 'hsn1': 'MACHINERY PARTS, NOT CONTAINING ELECTRICAL CONNECTORS,INSULATORS,COILS, CONTACTS OR OTHER ELECTRICAL FEATURES NOT SPECIFIED OR INCLUDED ELSEWHERE IN THIS CHAPTER;-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PARTS, NOT CONTAINING ELECTRICAL CONNECTORS,INSULATORS,COILS, CONTACTS OR OTHER ELECTRICAL FEATURES NOT SPECIFIED OR INCLUDED ELSEWHERE IN THIS CHAPTER;- OTHER'}, {'hsnCode': '87086000', 'hsn1': 'PARTS AND ACCESSORIES OF THE MOTOR VEHICLES OF HEADINGS 8701 TO 8705 BRAKES AND SERVO-BRAKES AND PARTS THEREOF NON-DRIVING AXLES AND PARTS THEREOF', 'chapterCode': '87', 'chapter': 'Vehicles other than railway or tramway rolling-stock, and parts and accessories thereof.', 'sectionCode': '17', 'section': 'Vehicles, Aircraft, Vessels and Associated Transport Equipment', 'hsn2': 'PARTS AND ACCESSORIES OF THE MOTOR VEHICLES OF HEADINGS 8701 TO 8705 BRAKES AND SERVO-BRAKES AND PARTS THEREOF NON- DRIVING AXLES AND PARTS THEREOF'}, {'hsnCode': '87085000', 'hsn1': 'PARTS AND ACCESSORIES OF THE MOTOR VEHICLES OF HEADINGS 8701 TO 8705 - DRIVE-AXLES WITH DIFFERENTIAL, WHETHER OR NOT PROVIDED WITH OTHER TRANSMISSION COMPONENTS, AND NON-DRIVING AXLES, PARTS THEREOF', 'chapterCode': '87', 'chapter': 'Vehicles other than railway or tramway rolling-stock, and parts and accessories thereof.', 'sectionCode': '17', 'section': 'Vehicles, Aircraft, Vessels and Associated Transport Equipment', 'hsn2': 'PARTS AND ACCESSORIES OF THE MOTOR VEHICLES OF HEADINGS 8701 TO 8705 - DRIVE-AXLES WITH DIFFERENTIAL, WHETHER OR NOT PROVIDED WITH OTHER TRANSMISSION COMPONENTS, AND NON-DRIVING AXLES, PARTS THEREOF'}, {'hsnCode': '87089400', 'hsn1': 'PARTS AND ACCESSORIES OF THE MOTOR VEHICLES OF HEADINGS 8701 TO 8705 - OTHER PARTS AND ACCESSORIES -- STEERING WHEELS, STEERING COLUMNS AND STEERING BOXES, PARTS THEREOF', 'chapterCode': '87', 'chapter': 'Vehicles other than railway or tramway rolling-stock, and parts and accessories thereof.', 'sectionCode': '17', 'section': 'Vehicles, Aircraft, Vessels and Associated Transport Equipment', 'hsn2': 'PARTS AND ACCESSORIES OF THE MOTOR VEHICLES OF HEADINGS 8701 TO 8705 - OTHER PARTS AND ACCESSORIES -- STEERING WHEELS, STEERING COLUMNS AND STEERING BOXES, PARTS THEREOF'}]</t>
  </si>
  <si>
    <t>[{'sacCode': '00440245', 'sac1': 'MAINTENANCE OR REPAIR SERVICE', 'sac2': None}, {'sacCode': '00440233', 'sac1': 'ERECTION,COMMISSIONING AND INSTALLATION', 'sac2': None}]</t>
  </si>
  <si>
    <t>[{'name': 'SAIKHUL ALAM', 'email': 'mccoyengg@yahoo.com', 'emailDomain': 'yahoo.com', 'contact': '9830085435'}]</t>
  </si>
  <si>
    <t>27AAFCS4839M1ZR</t>
  </si>
  <si>
    <t>27780138423V</t>
  </si>
  <si>
    <t>PLOT NO H 2/10, SUSHIL MACHINE PRIVATE LIMITED, MIDC INDUSTRIAL AREA, AMBAD, Nashik, Maharashtra, 422010</t>
  </si>
  <si>
    <t>[{'hsnCode': '72071110', 'hsn1': 'SEMI-FINISHED PRODUCTS OF IRON OR NON-ALLOY STEEL - CONTAINING BY WEIGHT LESS THAN 0.25% OF CARBON : 7207 11 SEMI-FINISHED PRODUCTS OF IRON OR NON-ALLOY STEEL - CONTAINING BY WEIGHT LESS THAN 0.25% OF CARBON : OF RECTANGULAR (INCLUDING SQUARE) CROSS-SECTION, THE WIDTH MEASURING LESS THAN TWICE THE THICKNESS: ELECTRICAL QUALITY', 'chapterCode': '72', 'chapter': 'Iron and steel', 'sectionCode': '15', 'section': 'Base Metals and Articles of Base Metal', 'hsn2': 'SEMI-FINISHED PRODUCTS OF IRON OR NON-ALLOY STEEL - CONTAINING BY WEIGHT LESS THAN 0.25% OF CARBON : 7207 11 SEMI- FINISHED PRODUCTS OF IRON OR NON-ALLOY STEEL - CONTAINING BY WEIGHT LESS THAN 0.25% OF CARBON : OF RECTANGULAR (INCLUDING SQUARE) CROSS-SECTION, THE WIDTH MEASURING LESS THAN TWICE THE THICKNESS: ELECTRICAL QUALITY'}]</t>
  </si>
  <si>
    <t>[{'name': 'ICHARAM BABURAO NARKHEDE', 'email': 'client515@gmail.com', 'emailDomain': 'gmail.com', 'contact': '8149624179'}]</t>
  </si>
  <si>
    <t>TPE000011110042P</t>
  </si>
  <si>
    <t>27ATFPG8055M1Z9</t>
  </si>
  <si>
    <t>27870833330V</t>
  </si>
  <si>
    <t>[{'hsnCode': '98010011', 'hsn1': 'For industrial plant project', 'chapterCode': '98', 'chapter': 'Project imports, Laboratory chemicals, passenger\\u2019s baggage, personal importation by air or post; ship stores.', 'sectionCode': '21', 'section': 'Works of art, Collectors\\u2019 Pieces and Antiques', 'hsn2': 'For industrial plant project'}]</t>
  </si>
  <si>
    <t>[{'name': 'SANDEEP ANAJI GAWADE', 'email': 'gawadesandeep1983@gmail.com', 'emailDomain': 'gmail.com', 'contact': '9595706773'}]</t>
  </si>
  <si>
    <t>TPE000117052471G</t>
  </si>
  <si>
    <t>27CLLPS7078C1ZL</t>
  </si>
  <si>
    <t>[{'hsnCode': '85437091', 'hsn1': 'ELECTRICAL MACHINES AND APPARATUS HAVING INDIVIDUAL FUNCTIONS, NOT SPECIFIED OR INCLUDED ELSEWHERE IN THIS CHAPTER - OTHER MACHINES AND APPARATUS --- OTHER ---- RF (RADIO FREQUENCY) POWER AMPLIFIER AND NOISE GENERATORS FOR COMMUNICATION JAMMING EQUIPMENT STATIC AND MOBILE OR MAN-PORTABLE',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MACHINES AND APPARATUS HAVING INDIVIDUAL FUNCTIONS, NOT SPECIFIED OR INCLUDED ELSEWHERE IN THIS CHAPTER - OTHER MACHINES AND APPARATUS --- OTHER ---- RF (RADIO FREQUENCY) POWER AMPLIFIER AND NOISE GENERATORS FOR COMMUNICATION JAMMING EQUIPMENT STATIC AND MOBILE OR MAN-PORTABLE'}]</t>
  </si>
  <si>
    <t>Retail Business|Service Provision</t>
  </si>
  <si>
    <t>Retail Business, Service Provision</t>
  </si>
  <si>
    <t>[{'sacCode': '00440245', 'sac1': 'MAINTENANCE OR REPAIR SERVICE', 'sac2': None}]</t>
  </si>
  <si>
    <t>[{'name': 'VILAS DINKARAPPA SALEGOANKAR', 'email': 'vilas@macviewer.in', 'emailDomain': 'macviewer.in', 'contact': '9765921222'}]</t>
  </si>
  <si>
    <t>TFI000016705540X</t>
  </si>
  <si>
    <t>29AAWFA7618L1ZL</t>
  </si>
  <si>
    <t>29861116397</t>
  </si>
  <si>
    <t>[{'hsnCode': '73259910', 'hsn1': 'OTHER CAST ARTICLES OF IRON OR STEEL - OTHER : OTHER : OF IRON', 'chapterCode': '73', 'chapter': 'Articles of iron or steel', 'sectionCode': '15', 'section': 'Base Metals and Articles of Base Metal', 'hsn2': 'OTHER CAST ARTICLES OF IRON OR STEEL - OTHER : OTHER : OF IRON'}, {'hsnCode': '84149030', 'hsn1': 'AIR OR VACUUM PUMPS, AIR OR OTHER GAS COMPRESSORS AND FANS; VENTILATING OR RECYCLING HOODS INCORPORATING A FAN, WHETHER OR NOT FITTED WITH FILTERS - PARTS : OF ELECTRIC FANS',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OR VACUUM PUMPS, AIR OR OTHER GAS COMPRESSORS AND FANS; VENTILATING OR RECYCLING HOODS INCORPORATING A FAN, WHETHER OR NOT FITTED WITH FILTERS - PARTS : OF ELECTRIC FANS'}, {'hsnCode': '85030021', 'hsn1': 'PARTS SUITABLE FOR USE SOLELY OR PRINCIPALLY WITH THE MACHINES OF HEADING 8501 OR 8502 - PARTS SUITABLE FOR USE SOLELY OR PRINCIPALLY WITH THE MACHINES OF HEADING 8501 OR 8502:- PARTS OF ELECTRIC MOTOR : OF DC MOTOR',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 PARTS OF ELECTRIC MOTOR : OF DC MOTOR'}, {'hsnCode': '87083000', 'hsn1': 'PARTS AND ACCESSORIES OF THE MOTOR VEHICLES OF HEADINGS 8701 TO 8705 - BRAKES AND SERVO-BRAKES ; PARTS THEREOF', 'chapterCode': '87', 'chapter': 'Vehicles other than railway or tramway rolling-stock, and parts and accessories thereof.', 'sectionCode': '17', 'section': 'Vehicles, Aircraft, Vessels and Associated Transport Equipment', 'hsn2': 'PARTS AND ACCESSORIES OF THE MOTOR VEHICLES OF HEADINGS 8701 TO 8705 - BRAKES AND SERVO-BRAKES ; PARTS THEREOF'}, {'hsnCode': '84133090', 'hsn1': '- PUMPS FOR LIQUIDS, WHETHER OR NOT FITTED WITH A MEASURING DEVICE; LIQUID ELEVATORS - FUEL, LUBRICATING OR COOLING MEDIUM PUMPS FOR INTERNAL COMBUSTION PISTON ENGINES: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 PUMPS FOR LIQUIDS, WHETHER OR NOT FITTED WITH A MEASURING DEVICE; LIQUID ELEVATORS - FUEL, LUBRICATING OR COOLING MEDIUM PUMPS FOR INTERNAL COMBUSTION PISTON ENGINES: OTHER'}]</t>
  </si>
  <si>
    <t>LOKESH AIYAPPA KAMBEYANDA|SHRIKANT LAXMAN PATIL</t>
  </si>
  <si>
    <t>[{'name': 'LOKESH AIYAPPA KAMBEYANDA', 'email': 'kunalassociates_bgm@rediffmail.com', 'emailDomain': 'rediffmail.com', 'contact': '9448193372'}]</t>
  </si>
  <si>
    <t>07AAICP1578P1ZP</t>
  </si>
  <si>
    <t>27AAICP1578P1ZN</t>
  </si>
  <si>
    <t>27841152525C</t>
  </si>
  <si>
    <t>arashdhawan@pack-time.com</t>
  </si>
  <si>
    <t>PLOT NO B-38/1, , VASULI, CHAKAN MIDC PHASE II, VASULI, Pune, Maharashtra, 410501</t>
  </si>
  <si>
    <t>[{'hsnCode': '76072090', 'hsn1': 'ALUMINIUM FOIL (WHETHER OR NOT PRINTED OR BACKED WITH PAPER, PAPERBOARD, PLASTICS OR SIMILAR BACKING MATERIALS) OF A THICKNESS (EXCLUDING ANY BACKING) NOT EXCEEDING 0.2 MM - BACKED : OTHER',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BACKED : OTHER'}, {'hsnCode': '76071999', 'hsn1': 'ALUMINIUM FOIL (WHETHER OR NOT PRINTED OR BACKED WITH PAPER, PAPERBOARD, PLASTICS OR SIMILAR BACKING MATERIALS) OF A THICKNESS (EXCLUDING ANY BACKING) NOT EXCEEDING 0.2 MM - NOT BACKED : OTHER : OTHER : OTHER',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OTHER'}, {'hsnCode': '76071994', 'hsn1': 'ALUMINIUM FOIL (WHETHER OR NOT PRINTED OR BACKED WITH PAPER, PAPERBOARD, PLASTICS OR SIMILAR BACKING MATERIALS) OF A THICKNESS (EXCLUDING ANY BACKING) NOT EXCEEDING 0.2 MM - NOT BACKED : OTHER : OTHER : COATED',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COATED'}, {'hsnCode': '76071995', 'hsn1': 'ALUMINIUM FOIL (WHETHER OR NOT PRINTED OR BACKED WITH PAPER, PAPERBOARD, PLASTICS OR SIMILAR BACKING MATERIALS) OF A THICKNESS (EXCLUDING ANY BACKING) NOT EXCEEDING 0.2 MM - NOT BACKED : OTHER : OTHER : PRINTED',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PRINTED'}, {'hsnCode': '76071992', 'hsn1': 'ALUMINIUM FOIL (WHETHER OR NOT PRINTED OR BACKED WITH PAPER, PAPERBOARD, PLASTICS OR SIMILAR BACKING MATERIALS) OF A THICKNESS (EXCLUDING ANY BACKING) NOT EXCEEDING 0.2 MM - NOT BACKED : OTHER : OTHER : EMBOSSED',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EMBOSSED'}]</t>
  </si>
  <si>
    <t>[{'sacCode': '00440326', 'sac1': 'PACKAGING SERVICES', 'sac2': None}]</t>
  </si>
  <si>
    <t>ARASH DHAWAN|ARJUN JUNEJA</t>
  </si>
  <si>
    <t>[{'name': 'ARASH DHAWAN', 'email': 'arashdhawan@pack-time.com', 'emailDomain': 'pack-time.com', 'contact': '9810039392'}]</t>
  </si>
  <si>
    <t>KPE000011471565N</t>
  </si>
  <si>
    <t>09BLIPK7758M1Z7</t>
  </si>
  <si>
    <t>Recipient of Goods or Services|Supplier of Services|Works Contract</t>
  </si>
  <si>
    <t>Recipient of Goods or Services, Supplier of Services, Works Contract</t>
  </si>
  <si>
    <t>[{'sacCode': '998517', 'sac1': 'Co-employment staffing services', 'sac2': None}, {'sacCode': '998516', 'sac1': 'Temporary staffing-to-permanent placement services', 'sac2': None}, {'sacCode': '00440294', 'sac1': 'TRAVEL AGENTS (OTHER THAN AIR/RAIL TRAVEL AGENTS', 'sac2': None}, {'sacCode': '00440410', 'sac1': 'WORKS CONTRACT SERVICES', 'sac2': None}]</t>
  </si>
  <si>
    <t>[{'name': 'JAY KUMAR', 'email': 'arvind.shukla225@gmail.com', 'emailDomain': 'gmail.com', 'contact': '8115164825'}]</t>
  </si>
  <si>
    <t>KFI000004093410R</t>
  </si>
  <si>
    <t>24AAMFA8157G1ZC</t>
  </si>
  <si>
    <t>[{'hsnCode': '74081190', 'hsn1': 'COPPER WIRE - OF REFINED COPPER : OF WHICH THE MAXIMUM CROSS-SECTIONAL DIMENSION EXCEEDS 6 MM : OTHER', 'chapterCode': '74', 'chapter': 'Copper and articles thereof', 'sectionCode': '15', 'section': 'Base Metals and Articles of Base Metal', 'hsn2': 'COPPER WIRE - OF REFINED COPPER : OF WHICH THE MAXIMUM CROSS-SECTIONAL DIMENSION EXCEEDS 6 MM : OTHER'}, {'hsnCode': '74031900', 'hsn1': 'REFINED COPPER AND COPPER ALLOYS, UNWROUGHT - REFINED COPPER : OTHER', 'chapterCode': '74', 'chapter': 'Copper and articles thereof', 'sectionCode': '15', 'section': 'Base Metals and Articles of Base Metal', 'hsn2': 'REFINED COPPER AND COPPER ALLOYS, UNWROUGHT - REFINED COPPER : OTHER'}, {'hsnCode': '74040012', 'hsn1': 'COPPER WASTE AND SCRAP - COPPER WASTE AND SCRAP: OF COPPER :COPPER SCRAP, NAMELY THE FOLLOWING : COPPER WIRE SCRAP COVERED BY ISRI CODE WORDS BARLEY, BERRY AND BIRCH; HEAVY COPPER SCRAP COVERED BY ISRI CODE WORD CANDY; UNALLOYED COPPER SCRAP COVERED BY ISRI CODE WORD CLIFF; COPPER WIRE NODULES SCRAP COVERED BY ISRI CODE WORDS CLOVE, COBRA AND COCOA; LIGHT COPPER SCRAP COVERED BY ISRI CODE WORD DREAM; MUNTZ METAL TUBES COVERED BY ISRI CODE WORD PALMS', 'chapterCode': '74', 'chapter': 'Copper and articles thereof', 'sectionCode': '15', 'section': 'Base Metals and Articles of Base Metal', 'hsn2': 'COPPER WASTE AND SCRAP - COPPER WASTE AND SCRAP: OF COPPER :COPPER SCRAP, NAMELY THE FOLLOWING : COPPER WIRE SCRAP COVERED BY ISRI CODE WORDS BARLEY, BERRY AND BIRCH; HEAVY COPPER SCRAP COVERED BY ISRI CODE WORD CANDY; UNALLOYED COPPER SCRAP COVERED BY ISRI CODE WORD CLIFF; COPPER WIRE NODULES SCRAP COVERED BY ISRI CODE WORDS CLOVE, COBRA AND COCOA; LIGHT COPPER SCRAP COVERED BY ISRI CODE WORD DREAM; MUNTZ METAL TUBES COVERED BY ISRI CODE WORD PALMS'}, {'hsnCode': '76051100', 'hsn1': 'ALUMINIUM WIRE - OF ALUMINIUM, NOT ALLOYED : OF WHICH THE MAXIMUM CROSS-SECTIONAL DIMENSION EXCEEDS 7 MM', 'chapterCode': '76', 'chapter': 'Aluminium and articles thereof', 'sectionCode': '15', 'section': 'Base Metals and Articles of Base Metal', 'hsn2': 'ALUMINIUM WIRE - OF ALUMINIUM, NOT ALLOYED : OF WHICH THE MAXIMUM CROSS-SECTIONAL DIMENSION EXCEEDS 7 MM'}, {'hsnCode': '76020090', 'hsn1': 'ALUMINIUM WASTE AND SCRAP - ALUMINIUM WASTE AND SCRAP : OTHER WASTE AND SCRAP', 'chapterCode': '76', 'chapter': 'Aluminium and articles thereof', 'sectionCode': '15', 'section': 'Base Metals and Articles of Base Metal', 'hsn2': 'ALUMINIUM WASTE AND SCRAP - ALUMINIUM WASTE AND SCRAP : OTHER WASTE AND SCRAP'}]</t>
  </si>
  <si>
    <t>Wholesale Business|Factory / Manufacturing|Retail Business</t>
  </si>
  <si>
    <t>Wholesale Business, Factory / Manufacturing, Retail Business</t>
  </si>
  <si>
    <t>SANJAYKUMAR MADHAVJIBHAI NADPARA|SAROJ SANJAYBHAI PATEL</t>
  </si>
  <si>
    <t>[{'name': 'SANJAYKUMAR MADHAVJIBHAI NADPARA', 'email': 'info@allcabcable.com', 'emailDomain': 'allcabcable.com', 'contact': '9925199015'}]</t>
  </si>
  <si>
    <t>KFI000004082707X</t>
  </si>
  <si>
    <t>08ADAFS5752Q1ZE</t>
  </si>
  <si>
    <t>Retail Business|Service Provision|Office / Sale Office|Recipient of Goods or Services|Wholesale Business</t>
  </si>
  <si>
    <t>Retail Business, Service Provision, Office / Sale Office, Recipient of Goods or Services, Wholesale Business</t>
  </si>
  <si>
    <t>[{'sacCode': '00440045', 'sac1': 'CLEARING AND FORWARDING AGENCY', 'sac2': None}, {'sacCode': '00440014', 'sac1': 'COURIER AGENCY', 'sac2': None}, {'sacCode': '00440189', 'sac1': 'CARGO HANDLING SERVICES', 'sac2': None}, {'sacCode': '00440193', 'sac1': 'STORAGE AND WAREHOUSE SERVICE', 'sac2': None}, {'sacCode': '00440262', 'sac1': 'TRANSPORT OF GOODS BY ROAD', 'sac2': None}]</t>
  </si>
  <si>
    <t>PIYUSH JAJOO|NEERAJ SHARMA|JITENDRA SINGH</t>
  </si>
  <si>
    <t>[{'name': 'PIYUSH JAJOO', 'email': 'jajoo.piyush@gmail.com', 'emailDomain': 'gmail.com', 'contact': '9001096044'}]</t>
  </si>
  <si>
    <t>KEP000003226458D</t>
  </si>
  <si>
    <t>30AAFPS7139B1Z1</t>
  </si>
  <si>
    <t>30320201822</t>
  </si>
  <si>
    <t>nishitaindustries@yahoo.co.in</t>
  </si>
  <si>
    <t>Plot No A9 and A 10, Nishita Industries, Madkaim Industrial Estate, Madkaim, North Goa, Goa, 403404</t>
  </si>
  <si>
    <t>[{'hsnCode': '85030090', 'hsn1': 'PARTS SUITABLE FOR USE SOLELY OR PRINCIPALLY WITH THE MACHINES OF HEADING 8501 OR 8502 -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OTHER'}, {'hsnCode': '72149990', 'hsn1': 'OTHER BARS AND RODS OF IRON OR NON-ALLOY STEEL, NOT FURTHER WORKED THAN FORGED, HOT-ROLLED, HOT-DRAWN OR HOT-EXTRUDED, BUT INCLUDING THOSE TWISTED AFTER ROLLING - OTHER : OTHER : OTHER', 'chapterCode': '72', 'chapter': 'Iron and steel', 'sectionCode': '15', 'section': 'Base Metals and Articles of Base Metal', 'hsn2': 'OTHER BARS AND RODS OF IRON OR NON-ALLOY STEEL, NOT FURTHER WORKED THAN FORGED, HOT-ROLLED, HOT-DRAWN OR HOT- EXTRUDED, BUT INCLUDING THOSE TWISTED AFTER ROLLING - OTHER : OTHER : OTHER'}]</t>
  </si>
  <si>
    <t>[{'name': 'GANESH THIMMAPPA SHETTY', 'email': 'vishalmkr@gmail.com', 'emailDomain': 'gmail.com', 'contact': '9860270307'}]</t>
  </si>
  <si>
    <t>TPE000117362309S</t>
  </si>
  <si>
    <t>18BIOPS8872D1ZI</t>
  </si>
  <si>
    <t>[{'hsnCode': '34021110', 'hsn1':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ANIONIC: SILICONE SURFACTANT',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ANIONIC: SILICONE SURFACTANT'}]</t>
  </si>
  <si>
    <t>[{'name': 'RANDHIR KUMAR SINGH', 'email': 'myvictoryindia@gmail.com', 'emailDomain': 'gmail.com', 'contact': '9435301790'}]</t>
  </si>
  <si>
    <t>TPE000116979303N</t>
  </si>
  <si>
    <t>33BXJPP4513J1ZD</t>
  </si>
  <si>
    <t>Factory / Manufacturing|Supplier of Services</t>
  </si>
  <si>
    <t>Factory / Manufacturing, Supplier of Services</t>
  </si>
  <si>
    <t>[{'sacCode': '995442', 'sac1': 'Installation, assembly and erection services of other prefabricated structures and constructions', 'sac2': None}]</t>
  </si>
  <si>
    <t>[{'name': 'PHILIP', 'email': 'abengineering.abp@gmail.com', 'emailDomain': 'gmail.com', 'contact': '9003772503'}]</t>
  </si>
  <si>
    <t>KFI000009454723P</t>
  </si>
  <si>
    <t>27AAAFM4121E1ZU</t>
  </si>
  <si>
    <t>27100000281V</t>
  </si>
  <si>
    <t>[{'hsnCode': '29411010', 'hsn1': 'ANTIBIOTICS - PENICILLINS AND THEIR DERIVATIVE WITH A PENICILLANIC ACID STRUCTURE; SALTS THEREOF : PENICILLINS AND ITS SALTS ( E.G. PROCAINE PENICILLIN, PENICILLIN G-POTASSIUM)', 'chapterCode': '29', 'chapter': 'Organic chemicals', 'sectionCode': '06', 'section': 'Products of the Chemicals or Allied Industries', 'hsn2': 'ANTIBIOTICS - PENICILLINS AND THEIR DERIVATIVE WITH A PENICILLANIC ACID STRUCTURE; SALTS THEREOF : PENICILLINS AND ITS SALTS ( E.G. PROCAINE PENICILLIN, PENICILLIN G-POTASSIUM)'}]</t>
  </si>
  <si>
    <t>Wholesale Business|Import|Retail Business|Warehouse / Depot</t>
  </si>
  <si>
    <t>Wholesale Business, Import</t>
  </si>
  <si>
    <t>[{'name': 'SANJAY MANHARLAL SANGHAVI', 'email': 'sales@medipharmadrughouse.com', 'emailDomain': 'medipharmadrughouse.com', 'contact': '8655398946'}]</t>
  </si>
  <si>
    <t>07AABCI7233B1Z0</t>
  </si>
  <si>
    <t>INTERNATIONAL CLEARING AND SHIPPING AGENCY (INDIA) PRIVATE LIMITED</t>
  </si>
  <si>
    <t>maa_nagarajan@icsagroup.com</t>
  </si>
  <si>
    <t>B-182, 2ND FLOOR, D.D.SHED PHASE II, OKLA INDUSTRIAL AREA, NEW DELHI, New Delhi, Delhi, 110020</t>
  </si>
  <si>
    <t>[{'sacCode': '00440067', 'sac1': 'GOODS TRANSPORT OPERATORS', 'sac2': None}, {'sacCode': '00440262', 'sac1': 'TRANSPORT OF GOODS BY ROAD', 'sac2': None}, {'sacCode': '00440026', 'sac1': 'CUSTOM HOUSE AGENT', 'sac2': None}, {'sacCode': '00440225', 'sac1': 'BUSINESS AUXILIARY SERVICES', 'sac2': None}, {'sacCode': '00440189', 'sac1': 'CARGO HANDLING SERVICES', 'sac2': None}]</t>
  </si>
  <si>
    <t>RAMASWAMY DEEPAK|KADAYAM JANAKIRAM RAMASWAMY|KALPANA RAMASWAMY|GOPALAKRISHNAN RAGHUSANKAR|VIVEK CHANDHOK BHARAT</t>
  </si>
  <si>
    <t>[{'name': 'NAGARAJAN', 'email': 'maa_nagarajan@icsagroup.com', 'emailDomain': 'icsagroup.com', 'contact': '9444171145'}]</t>
  </si>
  <si>
    <t>19AABCI7233B1ZV</t>
  </si>
  <si>
    <t>9051049806</t>
  </si>
  <si>
    <t>18/1 B,, , , HINDUSTHAN ROAD, P.S. GARIAHAT, KOLKATA, Kolkata, West Bengal, 700029</t>
  </si>
  <si>
    <t>[{'sacCode': '00440067', 'sac1': 'GOODS TRANSPORT OPERATORS', 'sac2': None}, {'sacCode': '00440026', 'sac1': 'CUSTOM HOUSE AGENT', 'sac2': None}, {'sacCode': '00440262', 'sac1': 'TRANSPORT OF GOODS BY ROAD', 'sac2': None}, {'sacCode': '00440225', 'sac1': 'BUSINESS AUXILIARY SERVICES', 'sac2': None}, {'sacCode': '00440189', 'sac1': 'CARGO HANDLING SERVICES', 'sac2': None}]</t>
  </si>
  <si>
    <t>24AABCI7233B1Z4</t>
  </si>
  <si>
    <t>27AABCI7233B1ZY</t>
  </si>
  <si>
    <t>9444395926</t>
  </si>
  <si>
    <t>NO.304, 305, 3rd Floor, Mayuresh Cosmos Co-Op. Housing Society, Plot No 37, Sector 11, CBD Belapur, Mumbai City, Maharashtra, 400614</t>
  </si>
  <si>
    <t>[{'sacCode': '00440262', 'sac1': 'TRANSPORT OF GOODS BY ROAD', 'sac2': None}, {'sacCode': '00440067', 'sac1': 'GOODS TRANSPORT OPERATORS', 'sac2': None}, {'sacCode': '00440026', 'sac1': 'CUSTOM HOUSE AGENT', 'sac2': None}, {'sacCode': '00440225', 'sac1': 'BUSINESS AUXILIARY SERVICES', 'sac2': None}, {'sacCode': '00440189', 'sac1': 'CARGO HANDLING SERVICES', 'sac2': None}]</t>
  </si>
  <si>
    <t>RAMASWAMY DEEPAK|KALPANA RAMASWAMY|GOPALAKRISHNAN RAGHUSANKAR|VIVEK CHANDHOK BHARAT</t>
  </si>
  <si>
    <t>[{'name': 'NAGARAJAN', 'email': 'maa_nagarajan@icsagroup.com', 'emailDomain': 'icsagroup.com', 'contact': '9444395926'}]</t>
  </si>
  <si>
    <t>29AABCI7233B1ZU</t>
  </si>
  <si>
    <t>9845186561</t>
  </si>
  <si>
    <t>4-15-16, 2ND FLOOR, VAYUDOOT CHAMBERS, M.G.ROAD, BANGALORE, Bengaluru (Bangalore) Rural, Karnataka, 560001</t>
  </si>
  <si>
    <t>[{'sacCode': '00440067', 'sac1': 'GOODS TRANSPORT OPERATORS', 'sac2': None}, {'sacCode': '00440262', 'sac1': 'TRANSPORT OF GOODS BY ROAD', 'sac2': None}, {'sacCode': '00440225', 'sac1': 'BUSINESS AUXILIARY SERVICES', 'sac2': None}, {'sacCode': '00440026', 'sac1': 'CUSTOM HOUSE AGENT', 'sac2': None}, {'sacCode': '00440189', 'sac1': 'CARGO HANDLING SERVICES', 'sac2': None}]</t>
  </si>
  <si>
    <t>32AABCI7233B1Z7</t>
  </si>
  <si>
    <t>9847056555</t>
  </si>
  <si>
    <t>XXIV/2023, GROUNG FLOOR, KUMAR BUILDING WILLINGDON ISLAND, INDIRA GANDHI ROAD, COCHIN, Ernakulam, Kerala, 682003</t>
  </si>
  <si>
    <t>RAMASWAMY DEEPAK|KADAYAM JANAKIRAM RAMASWAMY|KALPANA RAMASWAMY|GOPALAKRISHNAN RAGHUSANKAR|BHARAT VIVEK CHANDOK</t>
  </si>
  <si>
    <t>33AABCI7233B1Z5</t>
  </si>
  <si>
    <t>NO.325, 1ST FLOOR, , LINGHI CHETTY STREET, CHENNAI, Chennai, Tamil Nadu, 600001</t>
  </si>
  <si>
    <t>[{'sacCode': '00440262', 'sac1': 'TRANSPORT OF GOODS BY ROAD', 'sac2': None}, {'sacCode': '00440026', 'sac1': 'CUSTOM HOUSE AGENT', 'sac2': None}, {'sacCode': '00440225', 'sac1': 'BUSINESS AUXILIARY SERVICES', 'sac2': None}, {'sacCode': '00440189', 'sac1': 'CARGO HANDLING SERVICES', 'sac2': None}, {'sacCode': '00440067', 'sac1': 'GOODS TRANSPORT OPERATORS', 'sac2': None}]</t>
  </si>
  <si>
    <t>RAMASWAMY DEEPAK|GOPALAKRISHNAN RAGHUSANKAR|KALPANA RAMASWAMY|VIVEK CHANDHOK BHARAT</t>
  </si>
  <si>
    <t>[{'name': 'KRISHNAN RENGARAJAN', 'email': 'rengarajan@icsagroup.com', 'emailDomain': 'icsagroup.com', 'contact': '9841500130'}]</t>
  </si>
  <si>
    <t>37AABCI7233B1ZX</t>
  </si>
  <si>
    <t>9444395936</t>
  </si>
  <si>
    <t>DOOR NO 25-9-14/18,, , , GODEYVARI STREET, KURPUM VILLAGE, Visakhapatnam, Andhra Pradesh, 530001</t>
  </si>
  <si>
    <t>[{'sacCode': '00440067', 'sac1': 'GOODS TRANSPORT OPERATORS', 'sac2': None}, {'sacCode': '00440262', 'sac1': 'TRANSPORT OF GOODS BY ROAD', 'sac2': None}, {'sacCode': '00440026', 'sac1': 'CUSTOM HOUSE AGENT', 'sac2': None}, {'sacCode': '00440189', 'sac1': 'CARGO HANDLING SERVICES', 'sac2': None}, {'sacCode': '00440225', 'sac1': 'BUSINESS AUXILIARY SERVICES', 'sac2': None}]</t>
  </si>
  <si>
    <t>36AABCI7233B1ZZ</t>
  </si>
  <si>
    <t>INTERNATIONAL CLEARING AND SHIPPING AGENCY(INDIA) PRIVATE LIMITED</t>
  </si>
  <si>
    <t>9841500130</t>
  </si>
  <si>
    <t>maa_arunkumar@icsagroup.com</t>
  </si>
  <si>
    <t>G2, 1ST FLOOR, PHANI RAJA NIWAS, MOTILAL NAGAR, BEGUMPET, Hyderabad, Telangana, 500016</t>
  </si>
  <si>
    <t>[{'sacCode': '00440225', 'sac1': 'BUSINESS AUXILIARY SERVICES', 'sac2': None}, {'sacCode': '00440026', 'sac1': 'CUSTOM HOUSE AGENT', 'sac2': None}, {'sacCode': '00440262', 'sac1': 'TRANSPORT OF GOODS BY ROAD', 'sac2': None}, {'sacCode': '00440366', 'sac1': 'BUSINESS SUPPORT SERVICES', 'sac2': None}, {'sacCode': '00440189', 'sac1': 'CARGO HANDLING SERVICES', 'sac2': None}]</t>
  </si>
  <si>
    <t>RAMASWAMY DEEPAK</t>
  </si>
  <si>
    <t>36AABCI7233B2ZY</t>
  </si>
  <si>
    <t>G2, , PHANI RAJA NIWAS, MOTILAL NAGAR, BEGUMPET, Hyderabad, Telangana, 500016</t>
  </si>
  <si>
    <t>[{'sacCode': '996712', 'sac1': 'Customs House Agent services', 'sac2': None}, {'sacCode': '996711', 'sac1': 'Container handling services', 'sac2': None}, {'sacCode': '996713', 'sac1': 'Clearing and forwarding services', 'sac2': None}, {'sacCode': '996791', 'sac1': 'Goods transport agency services for road transport', 'sac2': None}]</t>
  </si>
  <si>
    <t>RAMASWAMY DEEPAK|GOPALAKRISHNAN RAGHUSANKAR|KALPANA RAMASWAMY|BHARAT VIVEK CHANDHOK</t>
  </si>
  <si>
    <t>[{'name': 'RAMASWAMY DEEPAK', 'email': 'maa_rengarajan@icsagroup.com', 'emailDomain': 'icsagroup.com', 'contact': '9444395936'}]</t>
  </si>
  <si>
    <t>27AAECA2206K1ZX</t>
  </si>
  <si>
    <t>csrajesh@esquireplastics.com</t>
  </si>
  <si>
    <t>Opp. SHIV MANTHIR, NEAR AVATHAR DHABA, wardaman, Nagpur, Maharashtra, 440023</t>
  </si>
  <si>
    <t>[{'sacCode': '00440189', 'sac1': None, 'sac2': None}, {'sacCode': '00440193', 'sac1': None, 'sac2': None}]</t>
  </si>
  <si>
    <t>Kollanoor Pavunny Nelson|Manju Chemmanam Baby Nelson</t>
  </si>
  <si>
    <t>[{'name': 'Kollanoor Pavunny Nelson', 'email': 'rajesh@esquireplastics.com', 'emailDomain': 'esquireplastics.com', 'contact': '9388640622'}]</t>
  </si>
  <si>
    <t>32AAECA2206K1Z6</t>
  </si>
  <si>
    <t>PLOT NO.64, ESQUIRE VALLEY, CARBORANDOM GLASS FACTORY ROAD, MAJOR INDUSTRIAL ESTATE, Ernakulam, Kerala, 683109</t>
  </si>
  <si>
    <t>KOLLANOOR PAVUNNY NELSON</t>
  </si>
  <si>
    <t>[{'name': 'KOLLANOOR PAVUNNY NELSON', 'email': 'rajesh@esquireplastics.com', 'emailDomain': 'esquireplastics.com', 'contact': '9388640622'}]</t>
  </si>
  <si>
    <t>KFI000015182932P</t>
  </si>
  <si>
    <t>07AAAFE3222A1ZC</t>
  </si>
  <si>
    <t>08AAAFE3222A1ZA</t>
  </si>
  <si>
    <t>ESSELL CABLES CO.</t>
  </si>
  <si>
    <t>08522114915</t>
  </si>
  <si>
    <t>09AAAFE3222A1Z8</t>
  </si>
  <si>
    <t>24AAAFE3222A1ZG</t>
  </si>
  <si>
    <t>esselldaman@gmail.com</t>
  </si>
  <si>
    <t>Shop No-G-7,, Survey No.209/1,209/2,209/3 and house no 2475, VAPI,JANSEVA ROAD, TAL. VAPI, Valsad, Gujarat, 396191</t>
  </si>
  <si>
    <t>[{'hsnCode': '74040019', 'hsn1': 'COPPER WASTE AND SCRAP - COPPER WASTE AND SCRAP: OF COPPER :OTHER', 'chapterCode': '74', 'chapter': 'Copper and articles thereof', 'sectionCode': '15', 'section': 'Base Metals and Articles of Base Metal', 'hsn2': 'COPPER WASTE AND SCRAP - COPPER WASTE AND SCRAP: OF COPPER :OTHER'}, {'hsnCode': '85441110',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ENAMELLED',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ENAMELLED'}, {'hsnCode': '85441190',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OTHER'}, {'hsnCode': '85441990',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OTHER: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OTHER: OTHER'}, {'hsnCode': '74091100', 'hsn1': 'COPPER PLATES, SHEETS AND STRIP, OF A THICKNESS EXCEEDING 0.15 MM - OF REFINED COPPER IN COILS', 'chapterCode': '74', 'chapter': 'Copper and articles thereof', 'sectionCode': '15', 'section': 'Base Metals and Articles of Base Metal', 'hsn2': 'COPPER PLATES, SHEETS AND STRIP, OF A THICKNESS EXCEEDING 0.15 MM - OF REFINED COPPER IN COILS'}]</t>
  </si>
  <si>
    <t>HARESH CHAND GOYAL|MAHESH CHAND GOYAL</t>
  </si>
  <si>
    <t>[{'name': 'MANISH KUMAR GOYAL', 'email': 'esselldaman@gmail.com', 'emailDomain': 'gmail.com', 'contact': '9824001221'}]</t>
  </si>
  <si>
    <t>ESS ELL CABLES CO</t>
  </si>
  <si>
    <t>25AAAFE3222A1ZE</t>
  </si>
  <si>
    <t>Plot No.3 and 4, , Premier Industrial Estate, Kachigam, Daman, Daman and Diu, 396210</t>
  </si>
  <si>
    <t>[{'hsnCode': '74040019', 'hsn1': 'COPPER WASTE AND SCRAP - COPPER WASTE AND SCRAP: OF COPPER :OTHER', 'chapterCode': '74', 'chapter': 'Copper and articles thereof', 'sectionCode': '15', 'section': 'Base Metals and Articles of Base Metal', 'hsn2': 'COPPER WASTE AND SCRAP - COPPER WASTE AND SCRAP: OF COPPER :OTHER'}, {'hsnCode': '85441110',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ENAMELLED',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ENAMELLED'}, {'hsnCode': '85441990',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OTHER: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OTHER: OTHER'}, {'hsnCode': '85441190',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OTHER'}, {'hsnCode': '74091100', 'hsn1': 'COPPER PLATES, SHEETS AND STRIP, OF A THICKNESS EXCEEDING 0.15 MM - OF REFINED COPPER IN COILS', 'chapterCode': '74', 'chapter': 'Copper and articles thereof', 'sectionCode': '15', 'section': 'Base Metals and Articles of Base Metal', 'hsn2': 'COPPER PLATES, SHEETS AND STRIP, OF A THICKNESS EXCEEDING 0.15 MM - OF REFINED COPPER IN COILS'}]</t>
  </si>
  <si>
    <t>[{'name': 'MANISH MAHENDAR GOYAL', 'email': 'esselldaman@gmail.com', 'emailDomain': 'gmail.com', 'contact': '9824001221'}]</t>
  </si>
  <si>
    <t>27AAAFE3222A1ZA</t>
  </si>
  <si>
    <t>27411000326V</t>
  </si>
  <si>
    <t>9810001154</t>
  </si>
  <si>
    <t>hcgoyal123@gmail.com</t>
  </si>
  <si>
    <t>HNO 727,SHOP NO.2, GROUND FLOOR, A-WING, KAMALA PARK,PURNE, Thane, Maharashtra, 421302</t>
  </si>
  <si>
    <t>25-Jul-2013</t>
  </si>
  <si>
    <t>[{'name': 'HARESH CHAND GOYAL', 'email': 'hcgoyal123@gmail.com', 'emailDomain': 'gmail.com', 'contact': '9810001154'}]</t>
  </si>
  <si>
    <t>33AAAFE3222A1ZH</t>
  </si>
  <si>
    <t>33260061495</t>
  </si>
  <si>
    <t>7305002233</t>
  </si>
  <si>
    <t>67, Sembudoss street, Chennai, Chennai, Tamil Nadu, 600001</t>
  </si>
  <si>
    <t>14-Jul-2018</t>
  </si>
  <si>
    <t>27-Jun-2013</t>
  </si>
  <si>
    <t>Haresh Chand Goyal|MAHESH CHAND GOYAL</t>
  </si>
  <si>
    <t>[{'name': 'Haresh Chand Goyal', 'email': 'hcgoyal123@gmail.com', 'emailDomain': 'gmail.com', 'contact': '9810001154'}]</t>
  </si>
  <si>
    <t>ESS ELL CABLES COMPANY</t>
  </si>
  <si>
    <t>07AAAFE3222A2ZB</t>
  </si>
  <si>
    <t>9312829249</t>
  </si>
  <si>
    <t>accounts@essellcables.com</t>
  </si>
  <si>
    <t>essellcables.com</t>
  </si>
  <si>
    <t>17-Aug-2017</t>
  </si>
  <si>
    <t>707, 7TH FLOOR, BHIKAJI CAMA BHAWAN, BHIKAJI CAMA PLACE, NEW DELHI, South West Delhi, Delhi, 110066</t>
  </si>
  <si>
    <t>[{'sacCode': '00440173', 'sac1': 'BANKING AND FINANCIAL', 'sac2': None}, {'sacCode': '00440406', 'sac1': 'RENTING OF IMMOVABLE PROPERTY SERVICES', 'sac2': None}, {'sacCode': '00440366', 'sac1': 'BUSINESS SUPPORT SERVICES', 'sac2': None}, {'sacCode': '00440003', 'sac1': 'TELEPHONE SERVICES', 'sac2': None}, {'sacCode': '00440245', 'sac1': 'MAINTENANCE OR REPAIR SERVICE', 'sac2': None}]</t>
  </si>
  <si>
    <t>[{'name': 'GAGANDEEP GOSWAMI', 'email': 'vivek.essell@gmail.com', 'emailDomain': 'gmail.com', 'contact': '9312829249'}]</t>
  </si>
  <si>
    <t>24AAAFE3222A2ZF</t>
  </si>
  <si>
    <t>gst.updates3@gmail.com</t>
  </si>
  <si>
    <t>29-Jul-2018</t>
  </si>
  <si>
    <t>SHOP NO B-16, GROUND FLOOR, SUMEL BUSINESS PARK-7, SONI NI CHAL CHAR RASTA, RAKHIYAL, Ahmedabad, Gujarat, 380023</t>
  </si>
  <si>
    <t>[{'hsnCode': '7404', 'hsn1': 'COPPER WASTE AND SCRAP', 'chapterCode': '74', 'chapter': 'Copper and articles thereof', 'sectionCode': '15', 'section': 'Base Metals and Articles of Base Metal', 'hsn2': 'COPPER WASTE AND SCRAP'}, {'hsnCode': '8544',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{'hsnCode': '7409', 'hsn1': 'COPPER PLATES, SHEETS AND STRIP, OF A THICKNESS EXCEEDING 0.12.5 MM - Of refined copper', 'chapterCode': '74', 'chapter': 'Copper and articles thereof', 'sectionCode': '15', 'section': 'Base Metals and Articles of Base Metal', 'hsn2': 'COPPER PLATES, SHEETS AND STRIP, OF A THICKNESS EXCEEDING 0.15 MM'}]</t>
  </si>
  <si>
    <t>[{'name': 'BHARAT DUA', 'email': 'info@essellcables.com', 'emailDomain': 'essellcables.com', 'contact': '9312829249'}]</t>
  </si>
  <si>
    <t>27AAAFE3222A2Z9</t>
  </si>
  <si>
    <t>esselldepo.pune@essellcables.com</t>
  </si>
  <si>
    <t>366, GAVADE HOUSE, SHIVAJI ROAD,MISAL CHOWK, SHUKRAWAR PETH, Pune, Maharashtra, 411002</t>
  </si>
  <si>
    <t>[{'name': 'ARVIND AMRUTLAL SHAH', 'email': 'esselldepo.pune@essellcables.com', 'emailDomain': 'essellcables.com', 'contact': '9810001154'}]</t>
  </si>
  <si>
    <t>33AAAFE3222A2ZG</t>
  </si>
  <si>
    <t>9311131220</t>
  </si>
  <si>
    <t>esselldepo.cbe@essellcables.com</t>
  </si>
  <si>
    <t>58, KATOOR ROAD, P N PALAYAM, Coimbatore, Tamil Nadu, 641037</t>
  </si>
  <si>
    <t>Warehouse / Depot|Office / Sale Office|Wholesale Business</t>
  </si>
  <si>
    <t>Warehouse / Depot, Office / Sale Office, Wholesale Business</t>
  </si>
  <si>
    <t>[{'name': 'M J PRASAD', 'email': 'esselldepo.cbe@essellcables.com', 'emailDomain': 'essellcables.com', 'contact': '9311131220'}]</t>
  </si>
  <si>
    <t>26AAAFE3222A1ZC</t>
  </si>
  <si>
    <t>Plot No.3 and 4, , , Premier Industrial Estate, Kachigam, Daman, Dadra and Nagar Haveli and Daman and Diu, 396210</t>
  </si>
  <si>
    <t>24AAACF2884N1ZC</t>
  </si>
  <si>
    <t>FILCO TRADE CENTRE PRIVATE LIMITED</t>
  </si>
  <si>
    <t>filco11@gamil.com</t>
  </si>
  <si>
    <t>gamil.com</t>
  </si>
  <si>
    <t>FF 11, , PURNESHWAR CHAMBERS, OPP.DINESH HALL, ASHRAM ROAD, Ahmedabad, Gujarat, 380009</t>
  </si>
  <si>
    <t>[{'hsnCode': '84821011', 'hsn1': 'BALL OR ROLLER BEARINGS - BALL BEARINGS: ADAPTER BALL BEARINGS (RADIAL TYPE) :NOT EXCEEDING 50MM OF BORE DIAMETER',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'BALL OR ROLLER BEARINGS - BALL BEARINGS: ADAPTER BALL BEARINGS (RADIAL TYPE) :NOT EXCEEDING 50MM OF BORE DIAMETER'}, {'hsnCode': '84823000', 'hsn1': 'BALL OR ROLLER BEARINGS SPHERICAL ROLLER BEARINGS',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'BALL OR ROLLER BEARINGS SPHERICAL ROLLER BEARINGS'}, {'hsnCode': '84829900', 'hsn1': 'BALL OR ROLLER BEARINGS - PARTS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'BALL OR ROLLER BEARINGS - PARTS OTHER'}, {'hsnCode': '84832000', 'hsn1':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INCORPORATING BALL OR ROLLER BEARINGS',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INCORPORATING BALL OR ROLLER BEARINGS'}, {'hsnCode': '84879000', 'hsn1': 'MACHINERY PARTS, NOT CONTAINING ELECTRICAL CONNECTORS,INSULATORS,COILS, CONTACTS OR OTHER ELECTRICAL FEATURES NOT SPECIFIED OR INCLUDED ELSEWHERE IN THIS CHAPTER;-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PARTS, NOT CONTAINING ELECTRICAL CONNECTORS,INSULATORS,COILS, CONTACTS OR OTHER ELECTRICAL FEATURES NOT SPECIFIED OR INCLUDED ELSEWHERE IN THIS CHAPTER;- OTHER'}]</t>
  </si>
  <si>
    <t>Wholesale Business|Export|Retail Business|Import|Warehouse / Depot|Office / Sale Office|Recipient of Goods or Services</t>
  </si>
  <si>
    <t>Wholesale Business, Export, Retail Business, Import, Warehouse / Depot</t>
  </si>
  <si>
    <t>DIPAKKUMAR MAFATLAL SHAH|KINNERIBEN DEEPAKKUMAR SHAH|HITESHBHAI SHAH|BHAVYAKUMAR DIPAKKUMAR SHAH</t>
  </si>
  <si>
    <t>[{'name': 'HITESHBHAI SHAH', 'email': 'filco11@gmail.com', 'emailDomain': 'gmail.com', 'contact': '9825018080'}]</t>
  </si>
  <si>
    <t>KFI000000059569H</t>
  </si>
  <si>
    <t>27AAAFR1453L1Z5</t>
  </si>
  <si>
    <t>27810300251V</t>
  </si>
  <si>
    <t>[{'hsnCode': '29225013', 'hsn1': 'OXYGEN-FUNCTION AMINO-COMPOUNDS - AMINO-ALCOHOL-PHENOLS, AMINO-ACID-PHENOLS AND OTHER AMINO-COMPOUNDS WITH OXYGEN FUNCTION : PARA-AMINO-SALICYLIC ACID, METHYL ANTHRANILATE, PROCAINE HYDROCHLORIDE, AMINO ANISIC ACID ANILIDE,L-TYROSINE (P-HYDROXYPHENYL AMINE) : PROCAINE HYDROCHLORIDE', 'chapterCode': '29', 'chapter': 'Organic chemicals', 'sectionCode': '06', 'section': 'Products of the Chemicals or Allied Industries', 'hsn2': 'OXYGEN-FUNCTION AMINO-COMPOUNDS - AMINO-ALCOHOL-PHENOLS, AMINO-ACID-PHENOLS AND OTHER AMINO-COMPOUNDS WITH OXYGEN FUNCTION : PARA-AMINO-SALICYLIC ACID, METHYL ANTHRANILATE, PROCAINE HYDROCHLORIDE, AMINO ANISIC ACID ANILIDE,L- TYROSINE (P-HYDROXYPHENYL AMINE) : PROCAINE HYDROCHLORIDE'}, {'hsnCode': '29420090', 'hsn1': 'OTHER ORGANIC COMPOUNDS - OTHER ORGANIC COMPOUNDS : OTHER', 'chapterCode': '29', 'chapter': 'Organic chemicals', 'sectionCode': '06', 'section': 'Products of the Chemicals or Allied Industries', 'hsn2': 'OTHER ORGANIC COMPOUNDS - OTHER ORGANIC COMPOUNDS : OTHER'}, {'hsnCode': '29181990', 'hsn1': 'CARBOXYLIC ACIDS WITH ADDITIONAL OXYGEN FUNCTION AND THEIR ANHYDRIDES, HALIDES, PEROXIDES AND PEROXYACIDS; THEIR HALOGENATED, SULPHONATED, NITRATED OR NITROSATED DERIVATIVES: OTHER', 'chapterCode': '29', 'chapter': 'Organic chemicals', 'sectionCode': '06', 'section': 'Products of the Chemicals or Allied Industries', 'hsn2': 'CARBOXYLIC ACIDS WITH ADDITIONAL OXYGEN FUNCTION AND THEIR ANHYDRIDES, HALIDES, PEROXIDES AND PEROXYACIDS; THEIR HALOGENATED, SULPHONATED, NITRATED OR NITROSATED DERIVATIVES: OTHER'}, {'hsnCode': '29399900', 'hsn1': 'VEGETABLE ALKALOIDS, NATURAL OR REPRODUCED BY SYNTHESIS, AND THEIR SALTS, ETHERS, ESTERS AND OTHER DERIVATIVES - OTHER : OTHER', 'chapterCode': '29', 'chapter': 'Organic chemicals', 'sectionCode': '06', 'section': 'Products of the Chemicals or Allied Industries', 'hsn2': 'VEGETABLE ALKALOIDS, NATURAL OR REPRODUCED BY SYNTHESIS, AND THEIR SALTS, ETHERS, ESTERS AND OTHER DERIVATIVES - OTHER : OTHER'}, {'hsnCode': '29333919', 'hsn1': 'HETEROCYCLIC COMPOUNDS WITH NITROGEN HETEROATOM( S) ONLY - COMPOUNDS CONTAING AN UNFUSED PYRIDINE RING (WHETHER OR NOT HYDROGENATED) IN THE STRUCTURE :-OTHER : DERIVATIVES OF PYRIDINE : OTHER', 'chapterCode': '29', 'chapter': 'Organic chemicals', 'sectionCode': '06', 'section': 'Products of the Chemicals or Allied Industries', 'hsn2': 'HETEROCYCLIC COMPOUNDS WITH NITROGEN HETEROATOM( S) ONLY - COMPOUNDS CONTAING AN UNFUSED PYRIDINE RING (WHETHER OR NOT HYDROGENATED) IN THE STRUCTURE :-OTHER : DERIVATIVES OF PYRIDINE : OTHER'}]</t>
  </si>
  <si>
    <t>Wholesale Business|Office / Sale Office|Recipient of Goods or Services</t>
  </si>
  <si>
    <t>Wholesale Business, Office / Sale Office, Recipient of Goods or Services</t>
  </si>
  <si>
    <t>NIRAV VINOD SHAH|SHOBHANA VINOD SHAH</t>
  </si>
  <si>
    <t>[{'name': 'NIRAV VINOD SHAH', 'email': 'mail@renaissancepharma.com', 'emailDomain': 'renaissancepharma.com', 'contact': '9167223027'}]</t>
  </si>
  <si>
    <t>TPE000116825106N</t>
  </si>
  <si>
    <t>23GERPS3621L1ZY</t>
  </si>
  <si>
    <t>[{'name': 'SUKHDEV SINGH SANDHU', 'email': 'preetcargo@gmail.com', 'emailDomain': 'gmail.com', 'contact': '9039600013'}]</t>
  </si>
  <si>
    <t>27ABFPP0978A1ZQ</t>
  </si>
  <si>
    <t>27040005843V</t>
  </si>
  <si>
    <t>info@shreesuryacoatings.com</t>
  </si>
  <si>
    <t>B27, , STICE LTD, MUSALGAON MIDC, SINNAR, Nashik, Maharashtra, 422103</t>
  </si>
  <si>
    <t>[{'hsnCode': '38140010', 'hsn1': 'ORGANIC COMPOSITE SOLVENTS AND THINNERS, NOT ELSEWHERE SPECIFIED OR INCLUDED; PREPARED PAINT OR VARNISH REMOVERS ORGANIC COMPOSITE SOLVENTS AND THINNERS, NOT ELSEWHERE SPECIFIED OR INCLUDED; PREPARED PAINT OR VARNISH REMOVERS: ORGANIC COMPOSITE SOLVENTS AND THINNERS, NOT ELSEWHERE SPECIFIED OR INCLUDED', 'chapterCode': '38', 'chapter': 'Miscellaneous chemical products.', 'sectionCode': '06', 'section': 'Products of the Chemicals or Allied Industries', 'hsn2': 'ORGANIC COMPOSITE SOLVENTS AND THINNERS, NOT ELSEWHERE SPECIFIED OR INCLUDED; PREPARED PAINT OR VARNISH REMOVERS ORGANIC COMPOSITE SOLVENTS AND THINNERS, NOT ELSEWHERE SPECIFIED OR INCLUDED; PREPARED PAINT OR VARNISH REMOVERS: ORGANIC COMPOSITE SOLVENTS AND THINNERS, NOT ELSEWHERE SPECIFIED OR INCLUDED'}, {'hsnCode': '32081010', 'hsn1': 'PAINTS AND VARNISHES (INCLUDING ENAMELS AND LACQUERS) BASED ON SYNTHETIC POLYMERS OR CHEMICALLY MODIFIED NATURAL POLYMERS, DISPERSED OR DISSOLVED IN A NON - AQUEOUS MEDIUM; SOLUTIONS AS DEFINED IN NOTE 4 TO THIS CHAPTER - BASED ON POLYESTERS : ENAMELS',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BASED ON POLYESTERS : ENAMELS'}]</t>
  </si>
  <si>
    <t>[{'name': 'RAJENDRA', 'email': 'info@shreesuryacoatings.com', 'emailDomain': 'shreesuryacoatings.com', 'contact': '9822478553'}]</t>
  </si>
  <si>
    <t>TPE000117888773M</t>
  </si>
  <si>
    <t>27AGYPR9691Q1ZM</t>
  </si>
  <si>
    <t>[{'name': None, 'email': 'srengineering3710@gmail.com', 'emailDomain': 'gmail.com', 'contact': '8806662988'}]</t>
  </si>
  <si>
    <t>TFI000014197322I</t>
  </si>
  <si>
    <t>27AADFA9553D1ZJ</t>
  </si>
  <si>
    <t>[{'hsnCode': '76161000', 'hsn1': 'OTHER ARTICLES OF ALUMINIUM - NAILS, TACKS, STAPLES (OTHER THAN THOSE OF HEADING 8305), SCREWS, BOLTS, NUTS, SCREW HOOKS, RIVETS, COTTERS, COTTER-PMILAR ARTICLES', 'chapterCode': '76', 'chapter': 'Aluminium and articles thereof', 'sectionCode': '15', 'section': 'Base Metals and Articles of Base Metal', 'hsn2': 'OTHER ARTICLES OF ALUMINIUM - NAILS, TACKS, STAPLES (OTHER THAN THOSE OF HEADING 8305), SCREWS, BOLTS, NUTS, SCREW HOOKS, RIVETS, COTTERS, COTTER-PMILAR ARTICLES'}, {'hsnCode': '76169100', 'hsn1': 'OTHER ARTICLES OF ALUMINIUM - OTHER : CLOTH, GRILL, NETTING AND FENCING, OF ALUMINIUM WIRE', 'chapterCode': '76', 'chapter': 'Aluminium and articles thereof', 'sectionCode': '15', 'section': 'Base Metals and Articles of Base Metal', 'hsn2': 'OTHER ARTICLES OF ALUMINIUM - OTHER : CLOTH, GRILL, NETTING AND FENCING, OF ALUMINIUM WIRE'}, {'hsnCode': '76169910', 'hsn1': 'OTHER ARTICLES OF ALUMINIUM - OTHER : OTHER : EXPANDED METAL OF ALUMINIUM AND ALUMINIUM ALLOYS', 'chapterCode': '76', 'chapter': 'Aluminium and articles thereof', 'sectionCode': '15', 'section': 'Base Metals and Articles of Base Metal', 'hsn2': 'OTHER ARTICLES OF ALUMINIUM - OTHER : OTHER : EXPANDED METAL OF ALUMINIUM AND ALUMINIUM ALLOYS'}, {'hsnCode': '76169920', 'hsn1': 'OTHER ARTICLES OF ALUMINIUM - OTHER : OTHER :CHAINS', 'chapterCode': '76', 'chapter': 'Aluminium and articles thereof', 'sectionCode': '15', 'section': 'Base Metals and Articles of Base Metal', 'hsn2': 'OTHER ARTICLES OF ALUMINIUM - OTHER : OTHER :CHAINS'}, {'hsnCode': '76169930', 'hsn1': 'OTHER ARTICLES OF ALUMINIUM - OTHER : OTHER : BOBBINS', 'chapterCode': '76', 'chapter': 'Aluminium and articles thereof', 'sectionCode': '15', 'section': 'Base Metals and Articles of Base Metal', 'hsn2': 'OTHER ARTICLES OF ALUMINIUM - OTHER : OTHER : BOBBINS'}]</t>
  </si>
  <si>
    <t>[{'name': 'Gunesh Sudhakar Rishipathak', 'email': 'tpanidha20@gmail.com', 'emailDomain': 'gmail.com', 'contact': '9921589788'}]</t>
  </si>
  <si>
    <t>KPE000013697152M</t>
  </si>
  <si>
    <t>02AERPS8829L1ZO</t>
  </si>
  <si>
    <t>[{'hsnCode': '39231020', 'hsn1': 'ARTICLES FOR THE CONVEYANCE OR PACKING OF GOODS, OF PLASTICS; STOPPERS, LIDS, CAPS AND OTHER CLOSURES, OF PLASTICS - BOXES, CASES, CRATES AND SIMILAR ARTICLES: WATCH - BOX, JEWELLERY BOX AND SIMILAR CONTAINERS OF PLASTICS',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WATCH - BOX, JEWELLERY BOX AND SIMILAR CONTAINERS OF PLASTICS'}]</t>
  </si>
  <si>
    <t>[{'name': 'JAGDEEP SINGH', 'email': 'jsplasticsbaddi@gmail.com', 'emailDomain': 'gmail.com', 'contact': '9816356296'}]</t>
  </si>
  <si>
    <t>KFI000010374299S</t>
  </si>
  <si>
    <t>02ABGFS2685G1Z7</t>
  </si>
  <si>
    <t>[{'hsnCode': '42021110', 'hsn1':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 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SUIT-CASES, VANITY-CASES, EXECUTIVE CASES, BRIEF-CASES, SCHOOL SATCHELS AND SIMILAR CONTAINERS : WITH OUTER SURFACE OF LEATHER, OF COMPOSITION LEATHER OR OF PATENT LEATHER : TRAVEL GOODS (TRUNKS, SUIT-CASES, SPORTS BAGS AND OTHER SIMILAR ITEMS ) OF LEATHER', 'chapterCode': '42', 'chapter': 'Articles of leather; saddlery and harness; travel goods, handbags and similar containers; articles of animal gut (other than silk-worm gut)', 'sectionCode': '08', 'section': 'Raw Hides and Skins, Leather, Furskins and Articles thereof; saddlery and Harness; travel goods, Handbags and similar Containers; Articles of animal gut (other than silk-worm Gut)', 'hsn2':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 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SUIT-CASES, VANITY-CASES, EXECUTIVE CASES, BRIEF-CASES, SCHOOL SATCHELS AND SIMILAR CONTAINERS : WITH OUTER SURFACE OF LEATHER, OF COMPOSITION LEATHER OR OF PATENT LEATHER : TRAVEL GOODS (TRUNKS, SUIT-CASES, SPORTS BAGS AND OTHER SIMILAR ITEMS ) OF LEATHER'}, {'hsnCode': '09041110', 'hsn1': 'PEPPER OF THE GENUS PIPER; DRIED OR CRUSHED OR GROUND FRUITS OF THE GENUS CAPSICUM OR OF THE GENUS PIMENTA Pepper : Neither crushed nor ground : Pepper, long', 'chapterCode': '09', 'chapter': 'Coffee, tea, mate and spices', 'sectionCode': '02', 'section': 'Vegetable Products', 'hsn2': None}]</t>
  </si>
  <si>
    <t>hem raj</t>
  </si>
  <si>
    <t>[{'name': 'AJAY KUMAR', 'email': 'bigdish1995@gmail.com', 'emailDomain': 'gmail.com', 'contact': '8894888022'}]</t>
  </si>
  <si>
    <t>TFI000010648685Y</t>
  </si>
  <si>
    <t>02AARFM1539K1Z4</t>
  </si>
  <si>
    <t>[{'hsnCode': '39191000', 'hsn1': 'SELF - ADHESIVE PLATES, SHEETS, FILM, FOIL, TAPE, STRIP AND OTHER FLAT SHAPES, OF PLASTICS, WHETHER OR NOT IN ROLLS - IN ROLLS OF WIDTH NOT EXCEEDING 20 CM', 'chapterCode': '39', 'chapter': 'Plastics and articles thereof', 'sectionCode': '07', 'section': 'Plastics and Articles thereof; Rubber and Articles Thereof', 'hsn2': 'SELF - ADHESIVE PLATES, SHEETS, FILM, FOIL, TAPE, STRIP AND OTHER FLAT SHAPES, OF PLASTICS, WHETHER OR NOT IN ROLLS - IN ROLLS OF WIDTH NOT EXCEEDING 20 CM'}, {'hsnCode': '39011010', 'hsn1': 'POLYMERS OF ETHYLENE, IN PRIMARY FORMS - POLYETHYLENE HAVING A SPECIFIC GRAVITY OF LESS THAN 0.94 : LINEAR LOW DENSITY POLYETHYLENE (LLDPE)', 'chapterCode': '39', 'chapter': 'Plastics and articles thereof', 'sectionCode': '07', 'section': 'Plastics and Articles thereof; Rubber and Articles Thereof', 'hsn2': 'POLYMERS OF ETHYLENE, IN PRIMARY FORMS - POLYETHYLENE HAVING A SPECIFIC GRAVITY OF LESS THAN 0.94 : LINEAR LOW DENSITY POLYETHYLENE (LLDPE)'}]</t>
  </si>
  <si>
    <t>[{'name': 'KAMAL RAJ AGGARWAL', 'email': 'gngst2017@gmail.com', 'emailDomain': 'gmail.com', 'contact': '9816132841'}]</t>
  </si>
  <si>
    <t>TPE000013374533G</t>
  </si>
  <si>
    <t>02ADNPS4571Q1ZT</t>
  </si>
  <si>
    <t>[{'name': 'KARAM SINGH SHARMA', 'email': 'info.pagesolutions@gmail.com', 'emailDomain': 'gmail.com', 'contact': '9805532984'}]</t>
  </si>
  <si>
    <t>TPE000016564337O</t>
  </si>
  <si>
    <t>02AKLPT4813D1ZD</t>
  </si>
  <si>
    <t>[{'hsnCode': '84131110', 'hsn1': 'PUMPS FOR LIQUIDS, WHETHER OR NOT FITTED WITH A MEASURING DEVICE; LIQUID ELEVATORS - PUMPS FITTED OR DESIGNED TO BE FITTED WITH A MEASURING DEVICE: 8413 11 - PUMPS FOR DISPENSING FUEL OR LUBRICANTS, OF THE TYPE USED IN FILLING STATIONS OR IN GARAGES: HAND PUMPS',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'PUMPS FOR LIQUIDS, WHETHER OR NOT FITTED WITH A MEASURING DEVICE; LIQUID ELEVATORS - PUMPS FITTED OR DESIGNED TO BE FITTED WITH A MEASURING DEVICE: 8413 11 - PUMPS FOR DISPENSING FUEL OR LUBRICANTS, OF THE TYPE USED IN FILLING STATIONS OR IN GARAGES: HAND PUMPS'}, {'hsnCode': '39171010', 'hsn1': 'TUBES, PIPES AND HOSES, AND FITTINGS THEREFOR (FOR EXAMPLE, JOINTS, ELBOWS, FLANGES), OF PLASTICS - ARTIFICIAL GUTS (SAUSAGE CASINGS) OF HARDENED PROTEIN OR OF CELLULOSIC MATERIALS: OF HARDENED PROTEIN', 'chapterCode': '39', 'chapter': 'Plastics and articles thereof', 'sectionCode': '07', 'section': 'Plastics and Articles thereof; Rubber and Articles Thereof', 'hsn2': 'TUBES, PIPES AND HOSES, AND FITTINGS THEREFOR (FOR EXAMPLE, JOINTS, ELBOWS, FLANGES), OF PLASTICS - ARTIFICIAL GUTS (SAUSAGE CASINGS) OF HARDENED PROTEIN OR OF CELLULOSIC MATERIALS: OF HARDENED PROTEIN'}, {'hsnCode': '40091100', 'hsn1': 'TUBES, PIPES AND HOSES, OF VULCANISED RUBBER OTHER THAN HARD RUBBER, WITH OR WITHOUT THEIR FITTINGS (FOR EXAMPLE, JOINTS, ELBOWS, FLANGES) - NOT REINFORCED OR OTHERWISE COMBINED WITH OTHER MATERIALS : WITHOUT FITTINGS', 'chapterCode': '40', 'chapter': 'Rubber and articles thereof', 'sectionCode': '07', 'section': 'Plastics and Articles thereof; Rubber and Articles Thereof', 'hsn2': 'TUBES, PIPES AND HOSES, OF VULCANISED RUBBER OTHER THAN HARD RUBBER, WITH OR WITHOUT THEIR FITTINGS (FOR EXAMPLE, JOINTS, ELBOWS, FLANGES) - NOT REINFORCED OR OTHERWISE COMBINED WITH OTHER MATERIALS : WITHOUT FITTINGS'}]</t>
  </si>
  <si>
    <t>[{'name': 'AMIT KUMAR TIWARI', 'email': 'shivamhydraulics.baddi@gmail.com', 'emailDomain': 'gmail.com', 'contact': '9882576366'}]</t>
  </si>
  <si>
    <t>27AABCG1979L1Z6</t>
  </si>
  <si>
    <t>27740002160V</t>
  </si>
  <si>
    <t>w.khan@geminiinstratech.com</t>
  </si>
  <si>
    <t>B83, Gemini Instratech Limited, MIDC Area, Ambad, Nashik, Maharashtra, 422010</t>
  </si>
  <si>
    <t>[{'hsnCode': '85042100', 'hsn1': 'ELECTRICAL TRANSFORMERS, STATIC CONVERTERS (FOR EXAMPLE, RECTIFIERS) AND INDUCTORS - LIQUID DIELECTRIC TRANSFORMERS: HAVING A POWER HANDLING CAPACITY NOT EXCEEDING 650 KVA',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LIQUID DIELECTRIC TRANSFORMERS: HAVING A POWER HANDLING CAPACITY NOT EXCEEDING 650 KVA'}, {'hsnCode': '85045010', 'hsn1': 'ELECTRICAL TRANSFORMERS, STATIC CONVERTERS (FOR EXAMPLE, RECTIFIERS) AND INDUCTORS - OTHER INDUCTORS: CHOKE COILS (CHOKES)',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INDUCTORS: CHOKE COILS (CHOKES)'}, {'hsnCode': '73102990', 'hsn1': 'TANKS, CASKS, DRUMS, CANS, BOXES AND SIMILAR CONTAINERS, FOR ANY MATERIAL (OTHER THAN COMPRESSED OR LIQUEFIED GAS), OF IRON OR STEEL, OF A CAPACITY NOT EXCEEDING 300 L, WHETHER OR NOT LINED OR HEATINSULATED, BUT NOT FITTED WITH MECHANICAL OR THERMAL EQUIPMENT - OF A CAPACITY OF LESS THAN 50 L : OTHER : OTHER', 'chapterCode': '73', 'chapter': 'Articles of iron or steel', 'sectionCode': '15', 'section': 'Base Metals and Articles of Base Metal', 'hsn2': 'TANKS, CASKS, DRUMS, CANS, BOXES AND SIMILAR CONTAINERS, FOR ANY MATERIAL (OTHER THAN COMPRESSED OR LIQUEFIED GAS), OF IRON OR STEEL, OF A CAPACITY NOT EXCEEDING 300 L, WHETHER OR NOT LINED OR HEATINSULATED, BUT NOT FITTED WITH MECHANICAL OR THERMAL EQUIPMENT - OF A CAPACITY OF LESS THAN 50 L : OTHER : OTHER'}, {'hsnCode': '73083000', 'hsn1':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DOORS, WINDOWS AND THEIR FRAMES AND THRESHOLDS FOR DOORS', 'chapterCode': '73', 'chapter': 'Articles of iron or steel', 'sectionCode': '15', 'section': 'Base Metals and Articles of Base Metal', 'hsn2':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DOORS, WINDOWS AND THEIR FRAMES AND THRESHOLDS FOR DOORS'}]</t>
  </si>
  <si>
    <t>MAHENDRAKUMAR KHYALILAL JAIN|CHANDA MAHENDRAKUMAR JAIN|Vilas Kedu Birari|PANDIT SITARAM BIRARI|Hussain Mohammad Noor Mohammad Shaikh</t>
  </si>
  <si>
    <t>[{'name': 'WAHIDUZAMAN YUSUF KHAN', 'email': 'w.khan@geminiinstratech.com', 'emailDomain': 'geminiinstratech.com', 'contact': '8888829662'}]</t>
  </si>
  <si>
    <t>06AAOCA5242P1Z7</t>
  </si>
  <si>
    <t>Plot No. 1, , , New DLF, Industrial Area, Faridabad, Haryana, 121003</t>
  </si>
  <si>
    <t>[{'hsnCode': '39235090', 'hsn1': 'ARTICLES FOR THE CONVEYANCE OR PACKING OF GOODS, OF PLASTICS; STOPPERS, LIDS, CAPS AND OTHER CLOSURES, OF PLASTICS - STOPPERS, LIDS, CAPS AND OTHER CLOSURES : OTHER', 'chapterCode': '39', 'chapter': 'Plastics and articles thereof', 'sectionCode': '07', 'section': 'Plastics and Articles thereof; Rubber and Articles Thereof', 'hsn2': 'ARTICLES FOR THE CONVEYANCE OR PACKING OF GOODS, OF PLASTICS; STOPPERS, LIDS, CAPS AND OTHER CLOSURES, OF PLASTICS - STOPPERS, LIDS, CAPS AND OTHER CLOSURES : OTHER'}, {'hsnCode':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 {'hsnCode': '39206220', 'hsn1': 'OTHER PLATES, SHEETS, FILM, FOIL AND STRIP, OF PLASTICS, NON - CELLULAR AND NOT REINFORCED, LAMINATED, SUPPORTED OR SIMILARLY COMBINED WITH OTHER MATERIALS - OF POLYCARBONATES, ALKYD RESINS, POLYALLYL ESTERS OR OTHER POLYESTERS : OF POLY (ETHYLENE TEREPHTHALATE):FLEXIBLE, PLAIN',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POLYCARBONATES, ALKYD RESINS, POLYALLYL ESTERS OR OTHER POLYESTERS : OF POLY (ETHYLENE TEREPHTHALATE):FLEXIBLE, PLAIN'}, {'hsnCode': '39153090', 'hsn1': 'WASTE, PARINGS AND SCRAP, OF PLASTICS - OF POLYMERS OF VINYL CHLORIDE:OTHER', 'chapterCode': '39', 'chapter': 'Plastics and articles thereof', 'sectionCode': '07', 'section': 'Plastics and Articles thereof; Rubber and Articles Thereof', 'hsn2': 'WASTE, PARINGS AND SCRAP, OF PLASTICS - OF POLYMERS OF VINYL CHLORIDE:OTHER'}, {'hsnCode': '84425010', 'hsn1': 'MACHINERY, APPARATUS AND EQUIPMENT (OTHER THAN THE MACHINE TOOLS OF HEADINGS 8456 TO 8465) FOR PREPARING OR MAKING PLATES, PRINTING COMPONENTS; PLATES, CYLINDERS AND OTHER PRINTING COMPONENTS; PLATES, CYLINDERS AND LITHOGRAPHIC STONES, PREPARED FOR PRINTING PURPOSES (FOR EXAMPLE, PLANED, GRAINED OR POLISHED); - PLATES, CYLINDERS AND OTHER PRINTING COMPONENTS; PLATES, CYLINDERS AND LITHOGRAPHIC STONES, PREPARED FOR PRINTING PURPOSES ( FOR EXAMPLE, PLANED, GRAINED OR POLISHED):--- PLATES AND CYLINDERS',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APPARATUS AND EQUIPMENT (OTHER THAN THE MACHINE TOOLS OF HEADINGS 8456 TO 8465) FOR PREPARING OR MAKING PLATES, PRINTING COMPONENTS; PLATES, CYLINDERS AND OTHER PRINTING COMPONENTS; PLATES, CYLINDERS AND LITHOGRAPHIC STONES, PREPARED FOR PRINTING PURPOSES (FOR EXAMPLE, PLANED, GRAINED OR POLISHED); - PLATES, CYLINDERS AND OTHER PRINTING COMPONENTS; PLATES, CYLINDERS AND LITHOGRAPHIC STONES, PREPARED FOR PRINTING PURPOSES ( FOR EXAMPLE, PLANED, GRAINED OR POLISHED):--- PLATES AND CYLINDERS'}]</t>
  </si>
  <si>
    <t>KULBIR SINGH|MAHESH DNYANESHWARRAO BORKAR</t>
  </si>
  <si>
    <t>[{'name': 'KULBEER SINGH', 'email': 'ktkirti.tuli@gmail.com', 'emailDomain': 'gmail.com', 'contact': '9250534283'}]</t>
  </si>
  <si>
    <t>KEP000001049976T</t>
  </si>
  <si>
    <t>29AABFC6104A1Z4</t>
  </si>
  <si>
    <t>29110095836</t>
  </si>
  <si>
    <t>[{'hsnCode': '27101980',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{'hsnCode': '34031900', 'hsn1': 'LUBRICATING PREPARATIONS (INCLUDING CUTTING-OIL PREPARATIONS, BOLT OR NUT RELEASE PREPARATIONS,ANTI-RUST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'LUBRICATING PREPARATIONS (INCLUDING CUTTING-OIL PREPARATIONS, BOLT OR NUT RELEASE PREPARATIONS,ANTI-RUST OR ANTI- 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 {'hsnCode': '82090090', 'hsn1': 'PLATES, STICKS, TIPS AND THE LIKE FOR TOOLS, UNMOUNTED, OF CERMETS - PLATES, STICKS, TIPS AND THE LIKE FOR TOOLS, UNMOUNTED, OF CERMETS : OTHER', 'chapterCode': '82', 'chapter': 'Tools, implements, cutlery, spoons and forks, of base metal; parts thereof of base metal', 'sectionCode': '15', 'section': 'Base Metals and Articles of Base Metal', 'hsn2': 'PLATES, STICKS, TIPS AND THE LIKE FOR TOOLS, UNMOUNTED, OF CERMETS - PLATES, STICKS, TIPS AND THE LIKE FOR TOOLS, UNMOUNTED, OF CERMETS : OTHER'}, {'hsnCode': '39199090', 'hsn1': 'SELF - ADHESIVE PLATES, SHEETS, FILM, FOIL, TAPE, STRIP AND OTHER FLAT SHAPES, OF PLASTICS, WHETHER OR NOT IN ROLLS - OTHER : OTHER', 'chapterCode': '39', 'chapter': 'Plastics and articles thereof', 'sectionCode': '07', 'section': 'Plastics and Articles thereof; Rubber and Articles Thereof', 'hsn2': 'SELF - ADHESIVE PLATES, SHEETS, FILM, FOIL, TAPE, STRIP AND OTHER FLAT SHAPES, OF PLASTICS, WHETHER OR NOT IN ROLLS - OTHER : OTHER'}, {'hsnCode': '84669390', 'hsn1': 'PARTS AND ACCESSORIES SUITABLE FOR USE SOLELY OR PRINCIPALLY WITH THE MACHINES OF HEADINGS 8456 TO 8465, INCLUDING WORK OR TOOL HOLDERS, SELF-OPENING DIEHEADS, DIVIDING HEADS AND OTHER SPECIAL ATTACHMENTS FOR MACHINE-TOOLS; TOOL HOLDERS FOR ANY TYPE OF TOOL, FOR WORKING IN THE HAND - OTHER - FOR MACHINES OF HEADINGS 8456 TO 8461:OTHER',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SUITABLE FOR USE SOLELY OR PRINCIPALLY WITH THE MACHINES OF HEADINGS 8456 TO 8465, INCLUDING WORK OR TOOL HOLDERS, SELF-OPENING DIEHEADS, DIVIDING HEADS AND OTHER SPECIAL ATTACHMENTS FOR MACHINE-TOOLS; TOOL HOLDERS FOR ANY TYPE OF TOOL, FOR WORKING IN THE HAND - OTHER - FOR MACHINES OF HEADINGS 8456 TO 8461:OTHER'}]</t>
  </si>
  <si>
    <t>Warehouse / Depot|Wholesale Business|Office / Sale Office</t>
  </si>
  <si>
    <t>Warehouse / Depot, Wholesale Business, Office / Sale Office</t>
  </si>
  <si>
    <t>ASHER HARIDAS SANJAY|ASHER SANJAY PREETI|YUKTI ASHER|NITA HEMANT ASHER|ASHER HARESH MIHIR</t>
  </si>
  <si>
    <t>[{'name': 'ASHER HARIDAS SANJAY', 'email': 'guru@caravanmarketing.com', 'emailDomain': 'caravanmarketing.com', 'contact': '9945167768'}]</t>
  </si>
  <si>
    <t>33AABFC6104A1ZF</t>
  </si>
  <si>
    <t>9945167768</t>
  </si>
  <si>
    <t>A4A, , M.R.V.COMPLEX, SIDCO INDL ESTATE, SIPCOT POST, HOSUR, Krishnagiri, Tamil Nadu, 635126</t>
  </si>
  <si>
    <t>[{'hsnCode': '27101980',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{'hsnCode': '34031900', 'hsn1': 'LUBRICATING PREPARATIONS (INCLUDING CUTTING-OIL PREPARATIONS, BOLT OR NUT RELEASE PREPARATIONS,ANTI-RUST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'LUBRICATING PREPARATIONS (INCLUDING CUTTING-OIL PREPARATIONS, BOLT OR NUT RELEASE PREPARATIONS,ANTI-RUST OR ANTI- 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 {'hsnCode': '68069000', 'hsn1':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 OTHER', 'chapterCode': '68', 'chapter': 'Articles of stone, plaster, cement, asbestos, mica or similar materials.', 'sectionCode': '13', 'section': 'Articles of Stone, Plaster, Cement, Asbestos, Mica or similar Materials; Ceramic Products; Glass and Glassware', 'hsn2':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 OTHER'}, {'hsnCode': '34039900', 'hsn1': 'LUBRICATING PREPARATIONS (INCLUDING CUTTING-OIL PREPARATIONS, BOLT OR NUT RELEASE PREPARATIONS,ANTI-RUST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OTHER: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'LUBRICATING PREPARATIONS (INCLUDING CUTTING-OIL PREPARATIONS, BOLT OR NUT RELEASE PREPARATIONS,ANTI-RUST OR ANTI- 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OTHER: OTHER'}]</t>
  </si>
  <si>
    <t>ASHER HARIDAS SANJAY|ASHER SANJAY PREETI|YUKTI ASHER|NITA HEMANT ASHER</t>
  </si>
  <si>
    <t>27AAICM3494K1ZX</t>
  </si>
  <si>
    <t>vatreturn212@gmail.com</t>
  </si>
  <si>
    <t>GAT NO 1162, WADHU BUDRUK, TQ SHIRUR, SANASWADI, PUNE, Pune, Maharashtra, 412216</t>
  </si>
  <si>
    <t>[{'hsnCode': '2811', 'hsn1': 'OTHER INORGANIC ACIDS AND OTHER INORGANIC OXYGEN COMPOUNDS OF NON-METALS - Other inorganic acids :',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t>
  </si>
  <si>
    <t>[{'name': 'VINAYAK NAMDEO KAKAD', 'email': 'vinayak.kakad@mhtpl.com', 'emailDomain': 'mhtpl.com', 'contact': '7744000792'}]</t>
  </si>
  <si>
    <t>07AABCI6781J1Z8</t>
  </si>
  <si>
    <t>07AABCI6781J2Z7</t>
  </si>
  <si>
    <t>ITS HOUSE, 7/2/2, NEAR BCPL PETROL PUMP, KAPASHERA BIJWASAN ROAD, KAPASHERA, South West Delhi, Delhi, 110037</t>
  </si>
  <si>
    <t>[{'sacCode': '00440067', 'sac1': 'GOODS TRANSPORT OPERATORS', 'sac2': None}, {'sacCode': '00440262', 'sac1': 'TRANSPORT OF GOODS BY ROAD', 'sac2': None}]</t>
  </si>
  <si>
    <t>JASVEER SINGH|RAJBIR SINGH CHAUDHARY</t>
  </si>
  <si>
    <t>[{'name': 'JASVEER SINGH', 'email': 'jasveers@instanttransport.co.in', 'emailDomain': 'instanttransport.co.in', 'contact': '9810505417'}]</t>
  </si>
  <si>
    <t>06AABCI6781J1ZA</t>
  </si>
  <si>
    <t>19-Oct-2017</t>
  </si>
  <si>
    <t>NATIONAL HIGHWAY, , MAIN DELHI JAIPUR HIGHWAY, NH- 8, NEAR JAIN MANDIR, BILASPUR, Gurgaon, Haryana, 122413</t>
  </si>
  <si>
    <t>[{'sacCode': '00440067', 'sac1': 'GOODS TRANSPORT OPERATORS', 'sac2': None}, {'sacCode': '00440262', 'sac1': 'TRANSPORT OF GOODS BY ROAD', 'sac2': None}, {'sacCode': '00440225', 'sac1': 'BUSINESS AUXILIARY SERVICES', 'sac2': None}]</t>
  </si>
  <si>
    <t>Rajbir Singh Chaudhary</t>
  </si>
  <si>
    <t>[{'name': 'Jasveer Singh', 'email': 'jasveers@instanttransport.co.in', 'emailDomain': 'instanttransport.co.in', 'contact': '9810505417'}]</t>
  </si>
  <si>
    <t>TPE000015872318N</t>
  </si>
  <si>
    <t>29BBWPK0875M1ZO</t>
  </si>
  <si>
    <t>29690646283</t>
  </si>
  <si>
    <t>[{'hsnCode': '84719000', 'hsn1': 'AUTOMATIC DATA PROCESSING MACHINES AND UNITS THEREOF; MAGNETIC OR OPTICAL READERS, MACHINES FOR TRANSCRIBING DATA ON TO DATA MEDIA IN CODED FORM AND MACHINES FOR PROCESSING SUCH DATA, NOT ELSEWHERE SPECIFIED OR INCLUDED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OTHER'}, {'hsnCode': '48189000', 'hsn1': 'TOILET PAPER AND SIMILAR PAPER, CELLULOSE WADDING OR WEBS OF CELLULOSE FIBRES, OF A KIND USED FOR HOUSEHOLD OR SANITARY PURPOSES, IN ROLLS OF A WIDTH NOT EXCEEDING 36 CM, OR CUT TO SIZE OR SHAPE; HANDKERCHIEFS, CLEANSING TISSUES, TOWELS, TABLE CLOTHS, SERVIETTES, NAPKINS FOR BABIES, TAMPONS, BED SHEETS AND SIMILAR HOUSEHOLD, SANITARY OR HOSPITAL ARTICLES, ARTICLES OF APPAREL AND CLOTHING ACCESSORIES, OF PAPER PULP, PAPER, CELLULOSE WADDING OR WEBS OF CELLULOSE FIBRES OTHER', 'chapterCode': '48', 'chapter': 'Paper and paperboard; articles of paper pulp, of paper or of paperboard.', 'sectionCode': '10', 'section': 'Pulp of wood or of other Fibrous Cellulosic Material; Recovered (Waste and Scrap) Paper or Paperboard; Paper And Paperboard and articles thereof', 'hsn2': 'TOILET PAPER AND SIMILAR PAPER, CELLULOSE WADDING OR WEBS OF CELLULOSE FIBRES, OF A KIND USED FOR HOUSEHOLD OR SANITARY PURPOSES, IN ROLLS OF A WIDTH NOT EXCEEDING 36 CM, OR CUT TO SIZE OR SHAPE; HANDKERCHIEFS, CLEANSING TISSUES, TOWELS, TABLE CLOTHS, SERVIETTES, NAPKINS FOR BABIES, TAMPONS, BED SHEETS AND SIMILAR HOUSEHOLD, SANITARY OR HOSPITAL ARTICLES, ARTICLES OF APPAREL AND CLOTHING ACCESSORIES, OF PAPER PULP, PAPER, CELLULOSE WADDING OR WEBS OF CELLULOSE FIBRES OTHER'}, {'hsnCode': '48201010', 'hsn1':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REGISTERS, ACCOUNT BOOKS', 'chapterCode': '48', 'chapter': 'Paper and paperboard; articles of paper pulp, of paper or of paperboard.', 'sectionCode': '10', 'section': 'Pulp of wood or of other Fibrous Cellulosic Material; Recovered (Waste and Scrap) Paper or Paperboard; Paper And Paperboard and articles thereof', 'hsn2':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REGISTERS, ACCOUNT BOOKS'}, {'hsnCode': '83040000', 'hsn1': 'FILING, CABINETS, CARD-INDEX CABINETS, PAPER TRAYS, PAPER RESTS, PEN TRAYS, OFFICE-STAMP STANDS AND SIMILAR OFFICE OR DESK EQUIPMENT, OF BASE METAL, OTHER THAN OFFICE FURNITURE OF HEADING 9403', 'chapterCode': '83', 'chapter': 'Miscellaneous articles of base metal', 'sectionCode': '15', 'section': 'Base Metals and Articles of Base Metal', 'hsn2': 'FILING, CABINETS, CARD - INDEX CABINETS, PAPER TRAYS, PAPER RESTS, PEN TRAYS, OFFICE-STAMP STANDS AND SIMILAR OFFICE OR DESK EQUIPMENT, OF BASE METAL, OTHER THAN OFFICE FURNITURE OF HEADING 9403'}, {'hsnCode': '96081012', 'hsn1': 'BALL POINT PENS With body or cap of precious metal or rolled precious metal', 'chapterCode': '96', 'chapter': 'Miscellaneous manufactured articles.', 'sectionCode': '20', 'section': 'Miscellaneous Manufactured Articles', 'hsn2': 'BALL POINT PENS WITH BODY OR CAP OF PRECIOUS METAL OR ROLLED PRECIOUS METAL'}]</t>
  </si>
  <si>
    <t>[{'name': 'PALLIGUNDA HABEEB MUJEEB UR RAHMAN', 'email': 'phmujeeburrahman@gmail.com', 'emailDomain': 'gmail.com', 'contact': '8618438771'}]</t>
  </si>
  <si>
    <t>KPE000117106437S</t>
  </si>
  <si>
    <t>07AAGPG4570P1ZB</t>
  </si>
  <si>
    <t>stcdelhi@gmail.com</t>
  </si>
  <si>
    <t>B-4/38,, FIRST FLOOR, SECTOR-7, ROHINI, ROHINI, North West Delhi, Delhi, 110085</t>
  </si>
  <si>
    <t>[{'name': 'AMAR NATH GUPTA', 'email': 'stcdelhi@gmail.com', 'emailDomain': 'gmail.com', 'contact': '9971055151'}]</t>
  </si>
  <si>
    <t>27AAECS3722N1Z2</t>
  </si>
  <si>
    <t>27670360274V</t>
  </si>
  <si>
    <t>B-186, Building No.5, , Mittal Industrial Estate, Andheri Kurla Road, Sakinaka, Andheri-East, Mumbai City, Maharashtra, 400059</t>
  </si>
  <si>
    <t>[{'hsnCode': '54071011', 'hsn1': 'WOVEN FABRICS OF SYNTHETIC FILAMENT YARN, INCLUDING WOVEN FABRICS OBTAINED FROM MATERIALS OF HEADING 5404 WOVEN FABRICS OBTAINED FROM HIGH TENACITY YARN OF NYLON OR OTHER POLYAMIDES OR OF POLYESTERS : UNBLEACHED : PARACHUTE FABRICS', 'chapterCode': '54', 'chapter': 'Man-made filaments', 'sectionCode': '11', 'section': 'Textile and Textile Articles', 'hsn2': 'WOVEN FABRICS OF SYNTHETIC FILAMENT YARN, INCLUDING WOVEN FABRICS OBTAINED FROM MATERIALS OF HEADING 5404 WOVEN FABRICS OBTAINED FROM HIGH TENACITY YARN OF NYLON OR OTHER POLYAMIDES OR OF POLYESTERS : UNBLEACHED : PARACHUTE FABRICS'}]</t>
  </si>
  <si>
    <t>[{'income': 'Above Rs. 50 lakhs', 'financialYear': '2018-2019'}, {'income': 'Rs. 5 lakhs to Rs. 10 lakhs', 'financialYear': '2019-2020'}]</t>
  </si>
  <si>
    <t>Recipient of Goods or Services|Factory / Manufacturing|Office / Sale Office</t>
  </si>
  <si>
    <t>[{'sacCode': '00440108', 'sac1': 'SECURITY / DETECTIVE AGENCIES', 'sac2': None}, {'sacCode': '00440262', 'sac1': 'TRANSPORT OF GOODS BY ROAD', 'sac2': None}]</t>
  </si>
  <si>
    <t>Girish Jivraj Mehta|Bharat Jivraj Mehta</t>
  </si>
  <si>
    <t>[{'name': 'Girish Jivraj Mehta', 'email': 'accounts@shreerayon.com', 'emailDomain': 'shreerayon.com', 'contact': '9820227851'}]</t>
  </si>
  <si>
    <t>29AAUPB9459J1ZU</t>
  </si>
  <si>
    <t>29210074344</t>
  </si>
  <si>
    <t>9916020032</t>
  </si>
  <si>
    <t>info@lotuspolymers.in</t>
  </si>
  <si>
    <t>B-79, , Lotus Polymers Industries, KSSIDC Indl Estate, Bommasandra, Bengaluru (Bangalore) Rural, Karnataka, 560099</t>
  </si>
  <si>
    <t>[{'hsnCode': '39201019', 'hsn1': 'OTHER PLATES, SHEETS, FILM, FOIL AND STRIP, OF PLASTICS, NON - CELLULAR AND NOT REINFORCED, LAMINATED, SUPPORTED OR SIMILARLY COMBINED WITH OTHER MATERIALS - OF POLYMERS OF ETHYLENE: SHEETS OF POLYETHYLENE: OTHER',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ETHYLENE: SHEETS OF POLYETHYLENE: OTHER'}, {'hsnCode': '39232100', 'hsn1': 'ARTICLES FOR THE CONVEYANCE OR PACKING OF GOODS, OF PLASTICS; STOPPERS, LIDS, CAPS AND OTHER CLOSURES, OF PLASTICS - SACKS AND BAGS (INCLUDING CONES)OF POLYMERS OF ETHYLENE', 'chapterCode': '39', 'chapter': 'Plastics and articles thereof', 'sectionCode': '07', 'section': 'Plastics and Articles thereof; Rubber and Articles Thereof', 'hsn2': 'ARTICLES FOR THE CONVEYANCE OR PACKING OF GOODS, OF PLASTICS; STOPPERS, LIDS, CAPS AND OTHER CLOSURES, OF PLASTICS - SACKS AND BAGS (INCLUDING CONES)OF POLYMERS OF ETHYLENE'}]</t>
  </si>
  <si>
    <t>Factory / Manufacturing|Warehouse / Depot</t>
  </si>
  <si>
    <t>[{'name': 'LALIT KUMAR BHOTIKA', 'email': 'lalitbhotika@gmail.com', 'emailDomain': 'gmail.com', 'contact': '9916020032'}]</t>
  </si>
  <si>
    <t>KEP000000757458Q</t>
  </si>
  <si>
    <t>29ABOFS6086R1ZT</t>
  </si>
  <si>
    <t>Mahesh Kumar Mittal|Mohit Mittal|Satish Kumar Mittal|Kumar Mittal Sital</t>
  </si>
  <si>
    <t>[{'name': 'Mahesh Kumar Mittal', 'email': 'mahesh.mittal@southerncargo.in', 'emailDomain': 'southerncargo.in', 'contact': '9845511493'}]</t>
  </si>
  <si>
    <t>27AABCO3972F1ZE</t>
  </si>
  <si>
    <t>info@os3infotech.com</t>
  </si>
  <si>
    <t>H-17, , RH-4, SECTOR 6, VASHI, NAVI MUMBAI, Thane, Maharashtra, 400703</t>
  </si>
  <si>
    <t>[{'hsnCode': '84713010', 'hsn1':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{'hsnCode': '84714120', 'hsn1': 'AUTOMATIC DATA PROCESSING MACHINES AND UNITS THEREOF; MAGNETIC OR OPTICAL READERS, MACHINES FOR TRANSCRIBING DATA ON TO DATA MEDIA IN CODED FORM AND MACHINES FOR PROCESSING SUCH DATA, NOT ELSEWHERE SPECIFIED OR INCLUDED - OTHER DIGITAL AUTOMATIC DATA PROCESSING MACHINES - COMPRISING IN THE SAME HOUSING AT LEAST A CENTRAL PROCESSING UNIT AND AN INPUT AND OUTPUT UNIT, WHETHER OR NOT COMBINED :LARGE OR MAIN FRAME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OTHER DIGITAL AUTOMATIC DATA PROCESSING MACHINES - COMPRISING IN THE SAME HOUSING AT LEAST A CENTRAL PROCESSING UNIT AND AN INPUT AND OUTPUT UNIT, WHETHER OR NOT COMBINED :LARGE OR MAIN FRAME COMPUTER'}]</t>
  </si>
  <si>
    <t>PRASAD TRYAMBAK DATYE|MADHAV SHIVAJI KOBAL</t>
  </si>
  <si>
    <t>[{'name': 'PRASAD TRYAMBAK DATYE', 'email': 'info@os3infotech.com', 'emailDomain': 'os3infotech.com', 'contact': '9769931315'}]</t>
  </si>
  <si>
    <t>TPE000015172914K</t>
  </si>
  <si>
    <t>24APZPS1661P1ZV</t>
  </si>
  <si>
    <t>[{'hsnCode': '39231010', 'hsn1': 'ARTICLES FOR THE CONVEYANCE OR PACKING OF GOODS, OF PLASTICS; STOPPERS, LIDS, CAPS AND OTHER CLOSURES, OF PLASTICS - BOXES, CASES, CRATES AND SIMILAR ARTICLES: PLASTIC CONTAINERS FOR AUDIO OR VIDEO CASSETTES, CASSETTE TAPES, FLOPPY DISK AND SIMILAR ARTICLES',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PLASTIC CONTAINERS FOR AUDIO OR VIDEO CASSETTES, CASSETTE TAPES, FLOPPY DISK AND SIMILAR ARTICLES'}, {'hsnCode': '39235010', 'hsn1': 'ARTICLES FOR THE CONVEYANCE OR PACKING OF GOODS, OF PLASTICS; STOPPERS, LIDS, CAPS AND OTHER CLOSURES, OF PLASTICS - STOPPERS, LIDS, CAPS AND OTHER CLOSURES : CAPS AND CLOSURES FOR BOTTLES', 'chapterCode': '39', 'chapter': 'Plastics and articles thereof', 'sectionCode': '07', 'section': 'Plastics and Articles thereof; Rubber and Articles Thereof', 'hsn2': 'ARTICLES FOR THE CONVEYANCE OR PACKING OF GOODS, OF PLASTICS; STOPPERS, LIDS, CAPS AND OTHER CLOSURES, OF PLASTICS - STOPPERS, LIDS, CAPS AND OTHER CLOSURES : CAPS AND CLOSURES FOR BOTTLES'}, {'hsnCode': '39239090', 'hsn1': 'ARTICLES FOR THE CONVEYANCE OR PACKING OF GOODS, OF PLASTICS; STOPPERS, LIDS, CAPS AND OTHER CLOSURES, OF PLASTICS - OTHER : OTHER', 'chapterCode': '39', 'chapter': 'Plastics and articles thereof', 'sectionCode': '07', 'section': 'Plastics and Articles thereof; Rubber and Articles Thereof', 'hsn2': 'ARTICLES FOR THE CONVEYANCE OR PACKING OF GOODS, OF PLASTICS; STOPPERS, LIDS, CAPS AND OTHER CLOSURES, OF PLASTICS - OTHER : OTHER'}]</t>
  </si>
  <si>
    <t>Retail Business|Factory / Manufacturing|Wholesale Business</t>
  </si>
  <si>
    <t>Retail Business, Factory / Manufacturing, Wholesale Business</t>
  </si>
  <si>
    <t>[{'name': 'RAMESHBHAI RAJARAM SHAH', 'email': 'deluxeplasticworks2012@gmail.com', 'emailDomain': 'gmail.com', 'contact': '9924154208'}]</t>
  </si>
  <si>
    <t>KFI000008307828A</t>
  </si>
  <si>
    <t>29AATFP6724F1ZP</t>
  </si>
  <si>
    <t>31-Jan-2022</t>
  </si>
  <si>
    <t>[{'hsnCode':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 {'hsnCode': '39191000', 'hsn1': 'SELF - ADHESIVE PLATES, SHEETS, FILM, FOIL, TAPE, STRIP AND OTHER FLAT SHAPES, OF PLASTICS, WHETHER OR NOT IN ROLLS - IN ROLLS OF WIDTH NOT EXCEEDING 20 CM', 'chapterCode': '39', 'chapter': 'Plastics and articles thereof', 'sectionCode': '07', 'section': 'Plastics and Articles thereof; Rubber and Articles Thereof', 'hsn2': 'SELF - ADHESIVE PLATES, SHEETS, FILM, FOIL, TAPE, STRIP AND OTHER FLAT SHAPES, OF PLASTICS, WHETHER OR NOT IN ROLLS - IN ROLLS OF WIDTH NOT EXCEEDING 20 CM'}, {'hsnCode': '39199090', 'hsn1': 'SELF - ADHESIVE PLATES, SHEETS, FILM, FOIL, TAPE, STRIP AND OTHER FLAT SHAPES, OF PLASTICS, WHETHER OR NOT IN ROLLS - OTHER : OTHER', 'chapterCode': '39', 'chapter': 'Plastics and articles thereof', 'sectionCode': '07', 'section': 'Plastics and Articles thereof; Rubber and Articles Thereof', 'hsn2': 'SELF - ADHESIVE PLATES, SHEETS, FILM, FOIL, TAPE, STRIP AND OTHER FLAT SHAPES, OF PLASTICS, WHETHER OR NOT IN ROLLS - OTHER : OTHER'}, {'hsnCode': '48041100', 'hsn1': 'UNCOATED KRAFT PAPER AND PAPERBOARD, IN ROLLS OR SHEETS, OTHER THAN THAT OF HEADING 4802 OR 4803 - KRAFTLINER : UNBLEACHED', 'chapterCode': '48', 'chapter': 'Paper and paperboard; articles of paper pulp, of paper or of paperboard.', 'sectionCode': '10', 'section': 'Pulp of wood or of other Fibrous Cellulosic Material; Recovered (Waste and Scrap) Paper or Paperboard; Paper And Paperboard and articles thereof', 'hsn2': 'UNCOATED KRAFT PAPER AND PAPERBOARD, IN ROLLS OR SHEETS, OTHER THAN THAT OF HEADING 4802 OR 4803 - KRAFTLINER : UNBLEACHED'}, {'hsnCode': '39206220', 'hsn1': 'OTHER PLATES, SHEETS, FILM, FOIL AND STRIP, OF PLASTICS, NON - CELLULAR AND NOT REINFORCED, LAMINATED, SUPPORTED OR SIMILARLY COMBINED WITH OTHER MATERIALS - OF POLYCARBONATES, ALKYD RESINS, POLYALLYL ESTERS OR OTHER POLYESTERS : OF POLY (ETHYLENE TEREPHTHALATE):FLEXIBLE, PLAIN',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POLYCARBONATES, ALKYD RESINS, POLYALLYL ESTERS OR OTHER POLYESTERS : OF POLY (ETHYLENE TEREPHTHALATE):FLEXIBLE, PLAIN'}]</t>
  </si>
  <si>
    <t>Retail Business|Wholesale Business|Factory / Manufacturing|Import|Office / Sale Office|Warehouse / Depot</t>
  </si>
  <si>
    <t>LALITH KUMAR KANKARIYA|SUNIL KUMAR DUGAR</t>
  </si>
  <si>
    <t>[{'name': 'LALITH KUMAR KANKARIYA', 'email': 'kantharaju@paragonpoly.com', 'emailDomain': 'paragonpoly.com', 'contact': '9480697271'}]</t>
  </si>
  <si>
    <t>29AATFP6724F2ZO</t>
  </si>
  <si>
    <t>29191404710</t>
  </si>
  <si>
    <t>TPE000013626833Q</t>
  </si>
  <si>
    <t>29AAFPH8951A1ZR</t>
  </si>
  <si>
    <t>29490005999</t>
  </si>
  <si>
    <t>[{'hsnCode': '33051090', 'hsn1': 'PREPARATIONS FOR USE ON THE HAIR SHAMPOOS: OTHER', 'chapterCode': '33', 'chapter': 'Essential oils and resinoids; perfumery, cosmetic or toilet preparations.', 'sectionCode': '06', 'section': 'Products of the Chemicals or Allied Industries', 'hsn2': 'PREPARATIONS FOR USE ON THE HAIR SHAMPOOS: OTHER'}, {'hsnCode': '34011110', 'hsn1': 'SOAP; ORGANIC SURFACE-ACTIVE PRODUCTS AND PREPARATIONS FOR USE AS SOAP, IN THE FORM OF BARS,CAKES,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CAKES,MOULDED PIECES OR SHAPES, AND PAPER,WADDING, FELT AND NONWOVENS, IMPREGNATED,COATED OR COVERED WITH SOAP OR DETERGENT: FOR TOILET USE (INCLUDING MEDICATED PRODUCTS): MEDICATED TOILET SOAPS',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'SOAP; ORGANIC SURFACE-ACTIVE PRODUCTS AND PREPARATIONS FOR USE AS SOAP, IN THE FORM OF BARS,CAKES,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CAKES,MOULDED PIECES OR SHAPES, AND PAPER,WADDING, FELT AND NONWOVENS, IMPREGNATED,COATED OR COVERED WITH SOAP OR DETERGENT: FOR TOILET USE (INCLUDING MEDICATED PRODUCTS): MEDICATED TOILET SOAPS'}]</t>
  </si>
  <si>
    <t>[{'name': 'JAYASHEKAR MAHADEVAPPA HIRIYUR', 'email': 'vishweshj1987@gmail.com', 'emailDomain': 'gmail.com', 'contact': '9945248141'}]</t>
  </si>
  <si>
    <t>KPE000010606569T</t>
  </si>
  <si>
    <t>27ABGPH9005H1ZR</t>
  </si>
  <si>
    <t>[{'hsnCode': '72041000', 'hsn1': 'FERROUS WASTE AND SCRAP; REMELTING SCRAP INGOTS OF IRON OR STEEL - WASTE AND SCRAP OF CAST IRON', 'chapterCode': '72', 'chapter': 'Iron and steel', 'sectionCode': '15', 'section': 'Base Metals and Articles of Base Metal', 'hsn2': 'FERROUS WASTE AND SCRAP; REMELTING SCRAP INGOTS OF IRON OR STEEL - WASTE AND SCRAP OF CAST IRON'}, {'hsnCode': '84661010', 'hsn1': 'PARTS AND ACCESSORIES SUITABLE FOR USE SOLELY OR PRINCIPALLY WITH THE MACHINES OF HEADINGS 8456 TO 8465, INCLUDING WORK OR TOOL HOLDERS, SELF-OPENING DIEHEADS, DIVIDING HEADS AND OTHER SPECIAL ATTACHMENTS FOR MACHINE-TOOLS; TOOL HOLDERS FOR ANY TYPE OF TOOL, FOR WORKING IN THE HAND - TOOL HOLDERS AND SELF-OPENING DIEHEADS: TOOL HOLDERS',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SUITABLE FOR USE SOLELY OR PRINCIPALLY WITH THE MACHINES OF HEADINGS 8456 TO 8465, INCLUDING WORK OR TOOL HOLDERS, SELF-OPENING DIEHEADS, DIVIDING HEADS AND OTHER SPECIAL ATTACHMENTS FOR MACHINE-TOOLS; TOOL HOLDERS FOR ANY TYPE OF TOOL, FOR WORKING IN THE HAND - TOOL HOLDERS AND SELF-OPENING DIEHEADS: TOOL HOLDERS'}]</t>
  </si>
  <si>
    <t>[{'sacCode': '00440262', 'sac1': 'TRANSPORT OF GOODS BY ROAD', 'sac2': None}, {'sacCode': '00440410', 'sac1': 'WORKS CONTRACT SERVICES', 'sac2': None}]</t>
  </si>
  <si>
    <t>[{'name': 'Abhimaan Gurubasappa Halakatti', 'email': 'halson.engg@gmail.com', 'emailDomain': 'gmail.com', 'contact': '9822012042'}]</t>
  </si>
  <si>
    <t>TPE000012781005T</t>
  </si>
  <si>
    <t>27BDKPS6511A1ZO</t>
  </si>
  <si>
    <t>27040930641V</t>
  </si>
  <si>
    <t>[{'hsnCode': '68128000', 'hsn1': 'GOODS, OF CROCIDOLITE', 'chapterCode': '68', 'chapter': 'Articles of stone, plaster, cement, asbestos, mica or similar materials.', 'sectionCode': '13', 'section': 'Articles of Stone, Plaster, Cement, Asbestos, Mica or similar Materials; Ceramic Products; Glass and Glassware', 'hsn2': 'GOODS, OF CROCIDOLITE'}, {'hsnCode': '68129300', 'hsn1': 'COMPRESSED ASBESTOS FIBRE JOINTING IN SHEETS OR ROLLS', 'chapterCode': '68', 'chapter': 'Articles of stone, plaster, cement, asbestos, mica or similar materials.', 'sectionCode': '13', 'section': 'Articles of Stone, Plaster, Cement, Asbestos, Mica or similar Materials; Ceramic Products; Glass and Glassware', 'hsn2': 'COMPRESSED ASBESTOS FIBRE JOINTING IN SHEETS OR ROLLS'}, {'hsnCode': '68129921', 'hsn1': 'ASBESTOS PACKING JOINTS', 'chapterCode': '68', 'chapter': 'Articles of stone, plaster, cement, asbestos, mica or similar materials.', 'sectionCode': '13', 'section': 'Articles of Stone, Plaster, Cement, Asbestos, Mica or similar Materials; Ceramic Products; Glass and Glassware', 'hsn2': 'ASBESTOS PACKING JOINTS'}, {'hsnCode': '68129922', 'hsn1': 'ASBESTOS GASKETS', 'chapterCode': '68', 'chapter': 'Articles of stone, plaster, cement, asbestos, mica or similar materials.', 'sectionCode': '13', 'section': 'Articles of Stone, Plaster, Cement, Asbestos, Mica or similar Materials; Ceramic Products; Glass and Glassware', 'hsn2': 'ASBESTOS GASKETS'}, {'hsnCode': '73072100', 'hsn1': 'TUBE OR PIPE FITTINGS (FOR EXAMPLE, COUPLINGS, ELBOWS, SLEEVES), OF IRON OR STEEL - OTHER, OF STAINLESS STEEL : FLANGES', 'chapterCode': '73', 'chapter': 'Articles of iron or steel', 'sectionCode': '15', 'section': 'Base Metals and Articles of Base Metal', 'hsn2': 'TUBE OR PIPE FITTINGS (FOR EXAMPLE, COUPLINGS, ELBOWS, SLEEVES), OF IRON OR STEEL - OTHER, OF STAINLESS STEEL : FLANGES'}]</t>
  </si>
  <si>
    <t>[{'name': 'TOUFIK RAFIK SHAIKH', 'email': 'vatramulani7@gmail.com', 'emailDomain': 'gmail.com', 'contact': '8412916649'}]</t>
  </si>
  <si>
    <t>TPE000119566819N</t>
  </si>
  <si>
    <t>29BVUPS4130D1Z8</t>
  </si>
  <si>
    <t>[{'sacCode': '996511', 'sac1': 'Road transport services of Goods including letters, parcels, live animals, household &amp; office furniture, containers etc by refrigerator vehicles, trucks, trailers, man or animal drawn vehicles or any other vehicles.', 'sac2': None}, {'sacCode': '996793', 'sac1': 'Other goods transport services', 'sac2': None}]</t>
  </si>
  <si>
    <t>[{'name': 'P SHAMANTH KUMAR', 'email': 'shamanth.kumar.sk@gmail.com', 'emailDomain': 'gmail.com', 'contact': '9742017899'}]</t>
  </si>
  <si>
    <t>TPE000011035258Z</t>
  </si>
  <si>
    <t>27AFTPT5214M1ZO</t>
  </si>
  <si>
    <t>[{'hsnCode': '84671190', 'hsn1': 'TOOLS FOR WORKING IN THE HAND, PNEUMATIC, HYDRAULIC OR WITH SELF-CONTAINED ELECTRIC OR NON-ELECTRIC MOTOR - PNEUMATIC - ROTARY TYPE (INCLUDING COMBINED ROTARY PERCUSSION):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'TOOLS FOR WORKING IN THE HAND, PNEUMATIC, HYDRAULIC OR WITH SELF-CONTAINED ELECTRIC OR NON-ELECTRIC MOTOR - PNEUMATIC - ROTARY TYPE (INCLUDING COMBINED ROTARY PERCUSSION): OTHER'}]</t>
  </si>
  <si>
    <t>[{'name': 'VIDYAGOURI ABHIJIT TAMHANKAR', 'email': 'abhijitt_72@yahoo.com', 'emailDomain': 'yahoo.com', 'contact': '9011096973'}]</t>
  </si>
  <si>
    <t>30AFTPT5214M1Z1</t>
  </si>
  <si>
    <t>UTILITY JUNCTION</t>
  </si>
  <si>
    <t>TPE000016255652G</t>
  </si>
  <si>
    <t>29AEDPT0542B1ZS</t>
  </si>
  <si>
    <t>29670850382</t>
  </si>
  <si>
    <t>[{'hsnCode':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{'hsnCode': '50040090', 'hsn1': 'SILK YARN (OTHER THAN YARN SPUN FROM SILK WASTE) NOT PUT UP FOR RETAIL SALE SILK YARN (OTHER THAN YARN SPUN FROM SILK WASTE) NOT PUT UP FOR RETAIL SALE : OTHER', 'chapterCode': '50', 'chapter': 'Silk', 'sectionCode': '11', 'section': 'Textile and Textile Articles', 'hsn2': 'SILK YARN (OTHER THAN YARN SPUN FROM SILK WASTE) NOT PUT UP FOR RETAIL SALE SILK YARN (OTHER THAN YARN SPUN FROM SILK WASTE) NOT PUT UP FOR RETAIL SALE : OTHER'}, {'hsnCode': '52051110', 'hsn1': 'COTTON YARN (OTHER THAN SEWING THREAD), CONTAINING 85% OR MORE BY WEIGHT OF COTTON, NOT PUT UP FOR RETAIL SALE - SINGLE YARN, OF UNCOMBED FIBRES : MEASURING 714.29 DECITEX OR MORE (NOT EXCEEDING 14 METRIC NUMBER) : GREY', 'chapterCode': '52', 'chapter': 'Cotton', 'sectionCode': '11', 'section': 'Textile and Textile Articles', 'hsn2': 'COTTON YARN (OTHER THAN SEWING THREAD), CONTAINING 85% OR MORE BY WEIGHT OF COTTON, NOT PUT UP FOR RETAIL SALE - SINGLE YARN, OF UNCOMBED FIBRES : MEASURING 714.29 DECITEX OR MORE (NOT EXCEEDING 14 METRIC NUMBER) : GREY'}, {'hsnCode': '59023010', 'hsn1': 'TYRE CORD FABRIC OF HIGH TENACITY YARN OF NYLON OR OTHER POLYAMIDES, POLYESTERS OR VISCOSE RAYON - OTHER : IMPREGNATED WITH RUBBER', 'chapterCode': '59', 'chapter': 'Impregnated, coated, covered or laminated textile fabrics; textile articles of a kind suitable for industrial use.', 'sectionCode': '11', 'section': 'Textile and Textile Articles', 'hsn2': 'TYRE CORD FABRIC OF HIGH TENACITY YARN OF NYLON OR OTHER POLYAMIDES, POLYESTERS OR VISCOSE RAYON - OTHER : IMPREGNATED WITH RUBBER'}, {'hsnCode': '52041190', 'hsn1': 'COTTON SEWING THREAD, WHETHER OR NOT PUT UP FOR RETAIL SALE - NOT PUT UP FOR RETAIL SALE : CONTAINING 85% OR MORE BY WEIGHT OF COTTON : OTHER', 'chapterCode': '52', 'chapter': 'Cotton', 'sectionCode': '11', 'section': 'Textile and Textile Articles', 'hsn2': 'COTTON SEWING THREAD, WHETHER OR NOT PUT UP FOR RETAIL SALE - NOT PUT UP FOR RETAIL SALE : CONTAINING 85% OR MORE BY WEIGHT OF COTTON : OTHER'}]</t>
  </si>
  <si>
    <t>[{'name': 'SINGH MANOHAR TOMAR', 'email': 'lenka_1979@rediffmail.com', 'emailDomain': 'rediffmail.com', 'contact': '9880783283'}]</t>
  </si>
  <si>
    <t>07AACCN5199E1ZB</t>
  </si>
  <si>
    <t>07067160877</t>
  </si>
  <si>
    <t>karthik.m@netcon.in</t>
  </si>
  <si>
    <t>G 18, , Suneja Tower 2, District Centre, Janakpuri, New Delhi, Delhi, 110058</t>
  </si>
  <si>
    <t>[{'hsnCode': '85171110',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 LINE TELEPHONE SETS WITH CORDLESS HANDSETS: --- PUSH BUTTON TYPE',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 LINE TELEPHONE SETS WITH CORDLESS HANDSETS: --- PUSH BUTTON TYPE'}]</t>
  </si>
  <si>
    <t>Mahalingam Senthil Vadivu</t>
  </si>
  <si>
    <t>[{'name': 'Mahalingam Senthil Vadivu', 'email': 'karthik.m@netcon.in', 'emailDomain': 'netcon.in', 'contact': '9952400283'}]</t>
  </si>
  <si>
    <t>27AACCN5199E1Z9</t>
  </si>
  <si>
    <t>27071127680V</t>
  </si>
  <si>
    <t>Level 13, Plot No. 17 18 Sector 30A Vashi, Platinum Techno Park,, Navi Mumbai, Mumbai, Mumbai City, Maharashtra, 400705</t>
  </si>
  <si>
    <t>17-Jul-2015</t>
  </si>
  <si>
    <t>[{'hsnCode': '85171290',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 TELEPHONES FOR CELLULAR NETWORKS OR FOR OTHER WIRELESS NETWORKS: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 TELEPHONES FOR CELLULAR NETWORKS OR FOR OTHER WIRELESS NETWORKS: --- OTHER'}]</t>
  </si>
  <si>
    <t>Service Provision|Retail Business</t>
  </si>
  <si>
    <t>[{'name': 'Mahalingam Senthil Vadivu', 'email': 'annapoorani.v@netcon.in', 'emailDomain': 'netcon.in', 'contact': '9952400283'}]</t>
  </si>
  <si>
    <t>29AACCN5199E1Z5</t>
  </si>
  <si>
    <t>29501102627</t>
  </si>
  <si>
    <t>1007, HAL 2ND STAGE, SUJAYA BUILDING, 13TH MAIN , 2ND CROSS, INDIRANAGAR, Bengaluru (Bangalore) Urban, Karnataka, 560008</t>
  </si>
  <si>
    <t>32AACCN5199E1ZI</t>
  </si>
  <si>
    <t>32091693322</t>
  </si>
  <si>
    <t>No. S119, , Monlash Business Centre, Crescens Tower, 4th floor, NH-47, Changampuzha Nagar Post, Ernakulam, Kerala, 682033</t>
  </si>
  <si>
    <t>NETCON TECHNOLOGIES INDIA (P) LTD.</t>
  </si>
  <si>
    <t>33AACCN5199E1ZG</t>
  </si>
  <si>
    <t>33152123048</t>
  </si>
  <si>
    <t>523/3, 1, Bushido Towers, Udayampalayam Road, Nava India, Coimbatore, Tamil Nadu, 641004</t>
  </si>
  <si>
    <t>Retail Business|Service Provision|Warehouse / Depot|Works Contract</t>
  </si>
  <si>
    <t>36AACCN5199E1ZA</t>
  </si>
  <si>
    <t>36451006048</t>
  </si>
  <si>
    <t>5-10 191, 2nd floor, , Skill Avenue,Hill Fort Road,Saifabad, Hyderabad, Hyderabad, Telangana, 500004</t>
  </si>
  <si>
    <t>01-Feb-2015</t>
  </si>
  <si>
    <t>37AACCN5199E1Z8</t>
  </si>
  <si>
    <t>07-Oct-2017</t>
  </si>
  <si>
    <t>7-5-109, PUSHPAVIHAR, , PANDURANGA PURAM, VISAKHAPATNAM, Visakhapatnam, Andhra Pradesh, 530003</t>
  </si>
  <si>
    <t>[{'hsnCode': '8517', 'hsn1': 'TELEPHONE SETS, INCLUDING TELEPHONES FOR CELLULAR NETWORKS OR FOR OTHER WIRELESS NETWORKS: OTHER APPARATUS FOR THE TRANSMISSION OR RECEPTION OF VICE,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{'hsnCode': '8544',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{'hsnCode': '8525', 'hsn1': 'TRANSMISSION APPARATUS FOR RADIOBROADCASTING OR TELEVISION, WHETHER OR NOT INCORPORATION RECEPTION APPARATUS OR SOUND RECORDING OR REPRODUCING APPARATUS ; TELEVISION CAMERAS, DIGITAL CAMERAS AND VIDEO CAMERA RECORDERS',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None}, {'hsnCode': '7308', 'hsn1': 'STRUCTURES (EXCLUDING PREFABRICATED BUILDINGS OF HEADING 9406) AND PARTS OF STRUCTURES (FOR EXAMPLE, BRIDGES AND BRIDGE-SECTIONS,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 'chapterCode': '73', 'chapter': 'Articles of iron or steel', 'sectionCode': '15', 'section': 'Base Metals and Articles of Base Metal', 'hsn2':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{'hsnCode': '8304', 'hsn1': 'FILING, CABINETS, CARD - INDEX CABINETS, PAPER TRAYS, PAPER RESTS, PEN TRAYS, OFFICE-STAMP STANDS AND SIMILAR OFFICE OR DESK EQUIPMENT, OF BASE METAL, OTHER THAN OFFICE FURNITURE OF HEADING 9403', 'chapterCode': '83', 'chapter': 'Miscellaneous articles of base metal', 'sectionCode': '15', 'section': 'Base Metals and Articles of Base Metal', 'hsn2': None}]</t>
  </si>
  <si>
    <t>Retail Business|Import|Export|Supplier of Services|Recipient of Goods or Services|Works Contract</t>
  </si>
  <si>
    <t>Retail Business, Import, Export, Supplier of Services, Recipient of Goods or Services, Works Contract</t>
  </si>
  <si>
    <t>[{'sacCode': '00440116', 'sac1': None, 'sac2': None}, {'sacCode': '00440125', 'sac1': None, 'sac2': None}, {'sacCode': '00440245', 'sac1': None, 'sac2': None}, {'sacCode': '00440233', 'sac1': None, 'sac2': None}, {'sacCode': '00440410', 'sac1': None, 'sac2': None}]</t>
  </si>
  <si>
    <t>[{'name': 'Mahalingam Senthil Vadivu', 'email': 'accounts@netcon.in', 'emailDomain': 'netcon.in', 'contact': '9952400283'}]</t>
  </si>
  <si>
    <t>24AACCN5199E1ZF</t>
  </si>
  <si>
    <t>101-104, GCP Business Centre, Opp Mamnagar Firestation, Vijay Cross Road, Memnagar, Ahmedabad, Gujarat, 380014</t>
  </si>
  <si>
    <t>[{'hsnCode': '8517', 'hsn1': 'TELEPHONE SETS, INCLUDING TELEPHONES FOR CELLULAR NETWORKS OR FOR OTHER WIRELESS NETWORKS: OTHER APPARATUS FOR THE TRANSMISSION OR RECEPTION OF VICE,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{'hsnCode': '8525', 'hsn1': 'TRANSMISSION APPARATUS FOR RADIOBROADCASTING OR TELEVISION, WHETHER OR NOT INCORPORATION RECEPTION APPARATUS OR SOUND RECORDING OR REPRODUCING APPARATUS ; TELEVISION CAMERAS, DIGITAL CAMERAS AND VIDEO CAMERA RECORDERS',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None}, {'hsnCode': '8544',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{'hsnCode': '7308', 'hsn1': 'STRUCTURES (EXCLUDING PREFABRICATED BUILDINGS OF HEADING 9406) AND PARTS OF STRUCTURES (FOR EXAMPLE, BRIDGES AND BRIDGE-SECTIONS,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 'chapterCode': '73', 'chapter': 'Articles of iron or steel', 'sectionCode': '15', 'section': 'Base Metals and Articles of Base Metal', 'hsn2':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{'hsnCode': '8304', 'hsn1': 'FILING, CABINETS, CARD - INDEX CABINETS, PAPER TRAYS, PAPER RESTS, PEN TRAYS, OFFICE-STAMP STANDS AND SIMILAR OFFICE OR DESK EQUIPMENT, OF BASE METAL, OTHER THAN OFFICE FURNITURE OF HEADING 9403', 'chapterCode': '83', 'chapter': 'Miscellaneous articles of base metal', 'sectionCode': '15', 'section': 'Base Metals and Articles of Base Metal', 'hsn2': None}]</t>
  </si>
  <si>
    <t>Retail Business|Works Contract|Import|Export|Recipient of Goods or Services|Supplier of Services</t>
  </si>
  <si>
    <t>Retail Business, Works Contract, Import, Export, Recipient of Goods or Services, Supplier of Services</t>
  </si>
  <si>
    <t>[{'name': 'Mahalingam Senthil Vadivu', 'email': 'accounts@netcon.in', 'emailDomain': 'netcon.in', 'contact': '7094458650'}]</t>
  </si>
  <si>
    <t>NETCON TECHNOLOGIES INDIAPRIVATE LIMITED</t>
  </si>
  <si>
    <t>09AACCN5199E1Z7</t>
  </si>
  <si>
    <t>NETCON TECHNOLOGIES INDIA PRIVATE Limited</t>
  </si>
  <si>
    <t>TOWER C, 5TH, GREEN BOULEVARD, B BLOCK, SECTOR 62, NOIDA, Gautam Buddha Nagar, Uttar Pradesh, 201309</t>
  </si>
  <si>
    <t>[{'hsnCode': '8517', 'hsn1': 'TELEPHONE SETS, INCLUDING TELEPHONES FOR CELLULAR NETWORKS OR FOR OTHER WIRELESS NETWORKS: OTHER APPARATUS FOR THE TRANSMISSION OR RECEPTION OF VICE,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{'hsnCode': '8471', 'hsn1': 'AUTOMATIC DATA PROCESSING MACHINES AND UNITS THEREOF; MAGNETIC OR OPTICAL READERS, MACHINES FOR TRANSCRIBING DATA ON TO DATA MEDIA IN CODED FORM AND MACHINES FOR PROCESSING SUCH DATA, NOT ELSEWHERE SPECIFIED OR INCLUDED',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t>
  </si>
  <si>
    <t>Supplier of Services|Recipient of Goods or Services|Wholesale Business|Retail Business|Works Contract|Import|Export|Office / Sale Office</t>
  </si>
  <si>
    <t>Supplier of Services, Recipient of Goods or Services, Wholesale Business, Retail Business, Works Contract, Import, Export, Office / Sale Office</t>
  </si>
  <si>
    <t>[{'sacCode': '998314', 'sac1': 'Information technology (IT) design and development services', 'sac2': None}, {'sacCode': '998313', 'sac1': 'Information technology (IT) consulting and support services', 'sac2': None}, {'sacCode': '998311', 'sac1': 'Management consulting and management services including financial, strategic, human resources, marketing, operations and supply chain management.', 'sac2': None}, {'sacCode': '998712', 'sac1': 'Maintenance and repair services of office and accounting machinery', 'sac2': None}, {'sacCode': '997331', 'sac1': 'Licensing services for the right to use computer software and databases.', 'sac2': None}]</t>
  </si>
  <si>
    <t>[{'name': 'MAHALINGAM SENTHIL VADIVU', 'email': 'jeancarlton.aj@netcon.in', 'emailDomain': 'netcon.in', 'contact': '9952400283'}]</t>
  </si>
  <si>
    <t>22AACCN5199E1ZJ</t>
  </si>
  <si>
    <t>C-240/6, , , VALLABH NAGAR, RAIPUR, Raipur, Chhattisgarh, 492001</t>
  </si>
  <si>
    <t>Retail Business|Works Contract|Import|Office / Sale Office|Supplier of Services|Recipient of Goods or Services|Export|Wholesale Business</t>
  </si>
  <si>
    <t>Retail Business, Works Contract, Import, Office / Sale Office, Supplier of Services, Recipient of Goods or Services, Export, Wholesale Business</t>
  </si>
  <si>
    <t>[{'name': 'MAHALINGAM SENTHIL VADIVU', 'email': 'karthik.m@netcon.in', 'emailDomain': 'netcon.in', 'contact': '9659562525'}]</t>
  </si>
  <si>
    <t>KPE000015301889K</t>
  </si>
  <si>
    <t>24ADZPR5005J1Z3</t>
  </si>
  <si>
    <t>[{'hsnCode': '73251000', 'hsn1': 'OTHER CAST ARTICLES OF IRON OR STEEL - OF NON-MALLEABLE CAST IRON', 'chapterCode': '73', 'chapter': 'Articles of iron or steel', 'sectionCode': '15', 'section': 'Base Metals and Articles of Base Metal', 'hsn2': 'OTHER CAST ARTICLES OF IRON OR STEEL - OF NON-MALLEABLE CAST IRON'}, {'hsnCode': '72011000', 'hsn1': 'PIG IRON AND SPIEGELEISEN IN PIGS, BLOCKS OR OTHER PRIMARY FORMS - NON-ALLOY PIG IRON CONTAINING BY WEIGHT 0.5% OR LESS OF PHOSPHORUS', 'chapterCode': '72', 'chapter': 'Iron and steel', 'sectionCode': '15', 'section': 'Base Metals and Articles of Base Metal', 'hsn2': 'PIG IRON AND SPIEGELEISEN IN PIGS, BLOCKS OR OTHER PRIMARY FORMS - NON-ALLOY PIG IRON CONTAINING BY WEIGHT 0.5% OR LESS OF PHOSPHORUS'}]</t>
  </si>
  <si>
    <t>[{'name': 'HARESHBHAI GIRISHBHAI RANGANI', 'email': 'ditiengineers@gmail.com', 'emailDomain': 'gmail.com', 'contact': '9227593460'}]</t>
  </si>
  <si>
    <t>TPE000120002720D</t>
  </si>
  <si>
    <t>33DTDPM2725K1ZO</t>
  </si>
  <si>
    <t>25-Dec-2018</t>
  </si>
  <si>
    <t>[{'sacCode': '996411', 'sac1': 'Local land transport services of passengers by railways, metro, monorail, bus, tramway, autos, three wheelers, scooters and other motor vehicles', 'sac2': None}, {'sacCode': '996601', 'sac1': 'Rental services of road vehicles including buses, coaches, cars, trucks and other motor vehicles, with or without operator', 'sac2': None}]</t>
  </si>
  <si>
    <t>[{'name': 'KITTAN MOORTHY', 'email': 'sksamy1978@gmail.com', 'emailDomain': 'gmail.com', 'contact': '9943465798'}]</t>
  </si>
  <si>
    <t>29AAACN6360R1ZR</t>
  </si>
  <si>
    <t>29750054938</t>
  </si>
  <si>
    <t>111 A, , , BOMMASANDRA, INDUSTRIAL AREA BANGALORE, Bengaluru (Bangalore) Rural, Karnataka, 560099</t>
  </si>
  <si>
    <t>[{'hsnCode': '85030010', 'hsn1': 'PARTS SUITABLE FOR USE SOLELY OR PRINCIPALLY WITH THE MACHINES OF HEADING 8501 OR 8502 - PARTS SUITABLE FOR USE SOLELY OR PRINCIPALLY WITH THE MACHINES OF HEADING 8501 OR 8502:PARTS OF GENERATOR (AC OR DC)',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8502:PARTS OF GENERATOR (AC OR DC)'}, {'hsnCode': '85049010', 'hsn1': 'ELECTRICAL TRANSFORMERS, STATIC CONVERTERS (FOR EXAMPLE, RECTIFIERS) AND INDUCTORS - OTHER INDUCTORS: -PARTS : OF TRANSFORMERS',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INDUCTORS: -PARTS : OF TRANSFORMERS'}, {'hsnCode': '72042110', 'hsn1': 'FERROUS WASTE AND SCRAP; REMELTING SCRAP INGOTS OF IRON OR STEEL - WASTE AND SCRAP OF ALLOY STEEL : OF STAINLESS STEEL : EMPTY OR DISCHARGED CARTRIDGES OF ALL BORES AND SIZES', 'chapterCode': '72', 'chapter': 'Iron and steel', 'sectionCode': '15', 'section': 'Base Metals and Articles of Base Metal', 'hsn2': 'FERROUS WASTE AND SCRAP; REMELTING SCRAP INGOTS OF IRON OR STEEL - WASTE AND SCRAP OF ALLOY STEEL : OF STAINLESS STEEL : EMPTY OR DISCHARGED CARTRIDGES OF ALL BORES AND SIZES'}, {'hsnCode': '72251920', 'hsn1': 'FLAT ROLLED PRODUCTS OF OTHER ALLOY STEEL, OF A WIDTH OF 600 MM OR MORE - OF SILICON-ELECTRICAL STEEL - OTHER THAN GRAIN ORIENTED - COLD ROLLED', 'chapterCode': '72', 'chapter': 'Iron and steel', 'sectionCode': '15', 'section': 'Base Metals and Articles of Base Metal', 'hsn2': 'FLAT ROLLED PRODUCTS OF OTHER ALLOY STEEL, OF A WIDTH OF 600 MM OR MORE - OF SILICON-ELECTRICAL STEEL - OTHER THAN GRAIN ORIENTED - COLD ROLLED'}, {'hsnCode': '85030021', 'hsn1': 'PARTS SUITABLE FOR USE SOLELY OR PRINCIPALLY WITH THE MACHINES OF HEADING 8501 OR 8502 - PARTS SUITABLE FOR USE SOLELY OR PRINCIPALLY WITH THE MACHINES OF HEADING 8501 OR 8502:- PARTS OF ELECTRIC MOTOR : OF DC MOTOR',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 PARTS OF ELECTRIC MOTOR : OF DC MOTOR'}]</t>
  </si>
  <si>
    <t>[{'name': 'BABULAL PARASMAL BHANSALI', 'email': 'accounts@magcore.in', 'emailDomain': 'magcore.in', 'contact': '9900059844'}]</t>
  </si>
  <si>
    <t>KEP000000994987B</t>
  </si>
  <si>
    <t>27AAGFG0517L1ZF</t>
  </si>
  <si>
    <t>gbcontrols.com</t>
  </si>
  <si>
    <t>[{'hsnCode': '72091510', 'hsn1': 'FLAT-ROLLED PRODUCTS OF IRON OR NON-ALLOY STEEL, OF A WIDTH OF 600 MM OR MORE, COLD-ROLLED (COLDREDUCED), NOT CLAD, PLATED OR COATED - IN COILS, NOT FURTHER WORKED THAN COLD-ROLLED (COLD-REDUCED) : OF A THICKNESS OF 3 MM OR MORE : PLATES', 'chapterCode': '72', 'chapter': 'Iron and steel', 'sectionCode': '15', 'section': 'Base Metals and Articles of Base Metal', 'hsn2': 'FLAT-ROLLED PRODUCTS OF IRON OR NON-ALLOY STEEL, OF A WIDTH OF 600 MM OR MORE, COLD-ROLLED (COLDREDUCED), NOT CLAD, PLATED OR COATED - IN COILS, NOT FURTHER WORKED THAN COLD-ROLLED (COLD-REDUCED) : OF A THICKNESS OF 3 MM OR MORE : PLATES'}, {'hsnCode': '25191000', 'hsn1': 'NATURAL MAGNESIUM CARBONATE (MAGNESITE); FUSED MAGNESIA; DEAD-BURNED (SINTERED) MAGNESIA, WHETHER OR NOT CONTAINING SMALL QUANTITIES OF OTHER OXIDES ADDED BEFORE SINTERING; OTHER MAGNESIUM OXIDE, WHETHER OR NOT PURE - NATURAL MAGNESIUM CARBONATE (MAGNESITE)', 'chapterCode': '25', 'chapter': 'Salt; sculpture, earths and stones; plastering materials, lime and cement', 'sectionCode': '05', 'section': 'Mineral Products', 'hsn2': 'NATURAL MAGNESIUM CARBONATE (MAGNESITE); FUSED MAGNESIA; DEAD-BURNED (SINTERED) MAGNESIA, WHETHER OR NOT CONTAINING SMALL QUANTITIES OF OTHER OXIDES ADDED BEFORE SINTERING; OTHER MAGNESIUM OXIDE, WHETHER OR NOT PURE - NATURAL MAGNESIUM CARBONATE (MAGNESITE)'}, {'hsnCode': '85361010', 'hsn1': 'ELECTRICAL APPARATUS FOR SWITCHING OR PROTECTING ELECTRICAL CIRCUITS, OR FOR MAKING CONNECTIONS TO OR IN ELECTRICAL CIRCUITS (FOR EXAMPLE, SWITCHES, RELAYS, FUSES, SURGE SUPPRESSORS, PLUGS, SOCKETS, LAMP-HOLDERS, JUNCTION BOXES), FOR A VOLTAGE NOT EXCEEDING 1,000 VOLTS - FUSES: FOR SWITCHES HAVING RATING UPTO 15 AMPS, REWIREABLE',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RELAYS, FUSES, SURGE SUPPRESSORS, PLUGS, SOCKETS, LAMP-HOLDERS, JUNCTION BOXES), FOR A VOLTAGE NOT EXCEEDING 1,000 VOLTS - FUSES: FOR SWITCHES HAVING RATING UPTO 15 AMPS, REWIREABLE'}]</t>
  </si>
  <si>
    <t>DHANANJAY SITARAM BHAMARE</t>
  </si>
  <si>
    <t>[{'name': 'DHANANJAY SITARAM BHAMARE', 'email': 'smstaxcredit@gmail.com', 'emailDomain': 'gmail.com', 'contact': '7757018118'}]</t>
  </si>
  <si>
    <t>TPE000116395921S</t>
  </si>
  <si>
    <t>27AGLPD3628G1ZH</t>
  </si>
  <si>
    <t>[{'hsnCode': '38040010', 'hsn1': 'RESIDUAL LYES FOR THE MANUFACTURE OF WOOD PULP, WHETHER OR NOT CONCENTRATED, DESUGARED OR CHEMICALLY TREATED, INCLUDING LIGNIN SULPHONATES, BUT EXCLUDING TALL OIL OF HEADING 3803 RESIDUAL LYES FOR THE MANUFACTURE OF WOOD PULP, WHETHER OR NOT CONCENTRATED, DESUGARED OR CHEMICALLY TREATED, INCLUDING LIGNIN SULPHONATES, BUT EXCLUDING TALL OIL OF HEADING 3803: LIGNIN SULPHONATES', 'chapterCode': '38', 'chapter': 'Miscellaneous chemical products.', 'sectionCode': '06', 'section': 'Products of the Chemicals or Allied Industries', 'hsn2': 'RESIDUAL LYES FOR THE MANUFACTURE OF WOOD PULP, WHETHER OR NOT CONCENTRATED, DESUGARED OR CHEMICALLY TREATED, INCLUDING LIGNIN SULPHONATES, BUT EXCLUDING TALL OIL OF HEADING 3803 RESIDUAL LYES FOR THE MANUFACTURE OF WOOD PULP, WHETHER OR NOT CONCENTRATED, DESUGARED OR CHEMICALLY TREATED, INCLUDING LIGNIN SULPHONATES, BUT EXCLUDING TALL OIL OF HEADING 3803: LIGNIN SULPHONATES'}]</t>
  </si>
  <si>
    <t>[{'name': 'KANCHAN NAYABRAO DESHMUKH', 'email': 'snk.ca13@gmail.com', 'emailDomain': 'gmail.com', 'contact': '9075008743'}]</t>
  </si>
  <si>
    <t>KFI000017812921P</t>
  </si>
  <si>
    <t>27AAEFD2318N1ZD</t>
  </si>
  <si>
    <t>[{'hsnCode': '44152000', 'hsn1': 'PACKING CASES, BOXES, CRATES, DRUMS AND SIMILAR PACKINGS, OF WOOD; CABLE-DRUMS OF WOOD; PALLETS, BOX PALLETS AND OTHER LOAD BOARDS, OF WOOD; PALLET COLLARS OF WOOD - PALLETS, BOX PALLETS AND OTHER LOAD BOARDS; PALLET COLLARS', 'chapterCode': '44', 'chapter': 'Wood and Articles of wood; wood charcoal', 'sectionCode': '09', 'section': 'Wood and Articles of Wood; Wood Charcoal; cork and articles or cork; Manufactures of Straw, of Esparto or of other Plaiting Materials; Basketware and Wickerwork', 'hsn2': 'PACKING CASES, BOXES, CRATES, DRUMS AND SIMILAR PACKINGS, OF WOOD; CABLE-DRUMS OF WOOD; PALLETS, BOX PALLETS AND OTHER LOAD BOARDS, OF WOOD; PALLET COLLARS OF WOOD - PALLETS, BOX PALLETS AND OTHER LOAD BOARDS; PALLET COLLARS'}]</t>
  </si>
  <si>
    <t>Uday Jaysingrao Deshmukh|Uttara Uday Deshmukh</t>
  </si>
  <si>
    <t>[{'name': 'Uday Jaysingrao Deshmukh', 'email': 'snk.ca13@gmail.com', 'emailDomain': 'gmail.com', 'contact': '9075008743'}]</t>
  </si>
  <si>
    <t>27AAGCP4699H1ZU</t>
  </si>
  <si>
    <t>27500910212V</t>
  </si>
  <si>
    <t>Shoppers Orbit, A 209, , Pune - Alandi Road, Vishrantwadi, Pune, Maharashtra, 411015</t>
  </si>
  <si>
    <t>[{'hsnCode': '7406', 'hsn1': 'COPPER POWDERS AND FLAKES', 'chapterCode': '74', 'chapter': 'Copper and articles thereof', 'sectionCode': '15', 'section': 'Base Metals and Articles of Base Metal', 'hsn2': 'COPPER POWDERS AND FLAKES'}, {'hsnCode': '8007', 'hsn1': 'OTHER ARTICLES OF TIN', 'chapterCode': '80', 'chapter': 'Tin and articles thereof', 'sectionCode': '15', 'section': 'Base Metals and Articles of Base Metal', 'hsn2': 'OTHER ARTICLES OF TIN'}, {'hsnCode': '7205', 'hsn1': 'GRANULES AND POWDERS, OF PIG IRON, SPIEGELEISEN, IRON OR STEEL', 'chapterCode': '72', 'chapter': 'Iron and steel', 'sectionCode': '15', 'section': 'Base Metals and Articles of Base Metal', 'hsn2': 'GRANULES AND POWDERS, OF PIG IRON, SPIEGELEISEN, IRON OR STEEL'}, {'hsnCode': '7903', 'hsn1': 'ZINC DUST, POWDERS AND FLAKES', 'chapterCode': '79', 'chapter': 'Zinc and articles thereof', 'sectionCode': '15', 'section': 'Base Metals and Articles of Base Metal', 'hsn2': 'ZINC DUST, POWDERS AND FLAKES'}, {'hsnCode': '7603', 'hsn1': 'ALUMINIUM POWDERS AND FLAKES', 'chapterCode': '76', 'chapter': 'Aluminium and articles thereof', 'sectionCode': '15', 'section': 'Base Metals and Articles of Base Metal', 'hsn2': 'ALUMINIUM POWDERS AND FLAKES'}]</t>
  </si>
  <si>
    <t>[{'name': 'CHANDRAKANT RAJARAM EKAL', 'email': 'chandrakant.ekal@pometonindia.com', 'emailDomain': 'pometonindia.com', 'contact': '8275067439'}]</t>
  </si>
  <si>
    <t>KPE000014386012C</t>
  </si>
  <si>
    <t>24BNEPS6415H1ZY</t>
  </si>
  <si>
    <t>40 T0 41, , RAVI CO OP IND ESTATE LTD, OPP.MANIYAR TRAILOR,NR.AJITMILL CHAR RASTA, RAKHIYAL,AHMEDABAD, Ahmedabad, Gujarat, 380023</t>
  </si>
  <si>
    <t>[{'hsnCode': '84821011', 'hsn1': 'BALL OR ROLLER BEARINGS - BALL BEARINGS: ADAPTER BALL BEARINGS (RADIAL TYPE) :NOT EXCEEDING 50MM OF BORE DIAMETER',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'BALL OR ROLLER BEARINGS - BALL BEARINGS: ADAPTER BALL BEARINGS (RADIAL TYPE) :NOT EXCEEDING 50MM OF BORE DIAMETER'}, {'hsnCode': '84832000', 'hsn1':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INCORPORATING BALL OR ROLLER BEARINGS',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INCORPORATING BALL OR ROLLER BEARINGS'}, {'hsnCode': '84829900', 'hsn1': 'BALL OR ROLLER BEARINGS - PARTS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'BALL OR ROLLER BEARINGS - PARTS OTHER'}, {'hsnCode': '84833000', 'hsn1':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NOT INCORPORATING BALL OR ROLLER BEARINGS; PLAIN SHAFT BEARINGS',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NOT INCORPORATING BALL OR ROLLER BEARINGS; PLAIN SHAFT BEARINGS'}, {'hsnCode': '84879000', 'hsn1': 'MACHINERY PARTS, NOT CONTAINING ELECTRICAL CONNECTORS,INSULATORS,COILS, CONTACTS OR OTHER ELECTRICAL FEATURES NOT SPECIFIED OR INCLUDED ELSEWHERE IN THIS CHAPTER;-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PARTS, NOT CONTAINING ELECTRICAL CONNECTORS,INSULATORS,COILS, CONTACTS OR OTHER ELECTRICAL FEATURES NOT SPECIFIED OR INCLUDED ELSEWHERE IN THIS CHAPTER;- OTHER'}]</t>
  </si>
  <si>
    <t>[{'name': 'BHAVYAKUMAR DIPAKKUMAR SHAH', 'email': 'bhavya90@gmail.com', 'emailDomain': 'gmail.com', 'contact': '9879522200'}]</t>
  </si>
  <si>
    <t>KEP000000433113S</t>
  </si>
  <si>
    <t>30AAAFC1823D1ZG</t>
  </si>
  <si>
    <t>30950200748</t>
  </si>
  <si>
    <t>[{'hsnCode': '85030010', 'hsn1': 'PARTS SUITABLE FOR USE SOLELY OR PRINCIPALLY WITH THE MACHINES OF HEADING 8501 OR 8502 - PARTS SUITABLE FOR USE SOLELY OR PRINCIPALLY WITH THE MACHINES OF HEADING 8501 OR 8502:PARTS OF GENERATOR (AC OR DC)',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8502:PARTS OF GENERATOR (AC OR DC)'}, {'hsnCode': '85381010', 'hsn1': 'PARTS SUITABLE FOR USE SOLELY OR PRINCIPALLY WITH THE APPARATUS OF HEADINGS 8535, 8536 OR 8537 -BOARDS, PANELS, CONSOLES, DESKS, CABINETS AND OTHER BASES FOR THE GOODS OF HEADING 8537, NOT EQUIPPED WITH THEIR APPARATUS: FOR INDUSTRIAL USE',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8537 -BOARDS, PANELS, CONSOLES, DESKS, CABINETS AND OTHER BASES FOR THE GOODS OF HEADING 8537, NOT EQUIPPED WITH THEIR APPARATUS: FOR INDUSTRIAL USE'}, {'hsnCode': '85299090', 'hsn1': 'PARTS SUITABLE FOR USE SOLELY OR PRINCIPALLY WITH THE APPARATUS OF HEADINGS 8525 TO 8528 - OTHER: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8525 TO 8528 - OTHER: OTHER'}, {'hsnCode': '72043000', 'hsn1': 'FERROUS WASTE AND SCRAP; REMELTING SCRAP INGOTS OF IRON OR STEEL - WASTE AND SCRAP OF TINNED IRON OR STEEL', 'chapterCode': '72', 'chapter': 'Iron and steel', 'sectionCode': '15', 'section': 'Base Metals and Articles of Base Metal', 'hsn2': 'FERROUS WASTE AND SCRAP; REMELTING SCRAP INGOTS OF IRON OR STEEL - WASTE AND SCRAP OF TINNED IRON OR STEEL'}, {'hsnCode': '84589959', 'hsn1': 'LATHES (INCLUDING TURNING CENTRES) FOR REMOVING METAL - OTHER LATHES: OTHER: CENTRE LATHES: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'LATHES (INCLUDING TURNING CENTRES) FOR REMOVING METAL - OTHER LATHES: OTHER: CENTRE LATHES: OTHER'}]</t>
  </si>
  <si>
    <t>Milesh Pandurang Churi|Satyajeet Vinod Churi|Deepa Vinod Churi|Shubhangi Milesh Churi</t>
  </si>
  <si>
    <t>[{'name': 'Milesh Pandurang Churi', 'email': 'mchuriindustries@gmail.com', 'emailDomain': 'gmail.com', 'contact': '9326127431'}]</t>
  </si>
  <si>
    <t>KEP000000877652K</t>
  </si>
  <si>
    <t>33AAQFS3747J1ZQ</t>
  </si>
  <si>
    <t>sunkid.in</t>
  </si>
  <si>
    <t>[{'hsnCode': '85365010', 'hsn1': 'ELECTRICAL APPARATUS FOR SWITCHING OR PROTECTING ELECTRICAL CIRCUITS, OR FOR MAKING CONNECTIONS TO OR IN ELECTRICAL CIRCUITS (FOR EXAMPLE, SWITCHES, RELAYS, FUSES, SURGE SUPPRESSORS, PLUGS, SOCKETS, LAMP-HOLDERS, JUNCTION BOXES), FOR A VOLTAGE NOT EXCEEDING 1,000 VOLTS - OTHER SWITCHES: CONTROL AND SWITCH GEARS',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RELAYS, FUSES, SURGE SUPPRESSORS, PLUGS, SOCKETS, LAMP-HOLDERS, JUNCTION BOXES), FOR A VOLTAGE NOT EXCEEDING 1,000 VOLTS - OTHER SWITCHES: CONTROL AND SWITCH GEARS'}]</t>
  </si>
  <si>
    <t>Factory / Manufacturing|Others|Import|Office / Sale Office|Export|Recipient of Goods or Services|Bonded Warehouse|Retail Business|Works Contract|Warehouse / Depot|Supplier of Services|Wholesale Business</t>
  </si>
  <si>
    <t>DAWSON DHANAPALAN JEBAKUMAR|SHANMUGAM|DHANAPALAN DIAZ SANTHOSH</t>
  </si>
  <si>
    <t>[{'name': 'SHANMUGAM', 'email': 'sunkidelectrosystems@gmail.com', 'emailDomain': 'gmail.com', 'contact': '9884431711'}]</t>
  </si>
  <si>
    <t>TPE000017336781Y</t>
  </si>
  <si>
    <t>27BMHPS8703A1Z2</t>
  </si>
  <si>
    <t>[{'hsnCode': '90271000', 'hsn1':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GAS OR SMOKE ANALYSIS APPARATUS',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GAS OR SMOKE ANALYSIS APPARATUS'}]</t>
  </si>
  <si>
    <t>Others|Office / Sale Office</t>
  </si>
  <si>
    <t>Others, Office / Sale Office</t>
  </si>
  <si>
    <t>[{'name': 'MANISHA NISHANT SHAH', 'email': 'jtimpex@gmail.com', 'emailDomain': 'gmail.com', 'contact': '9820121861'}]</t>
  </si>
  <si>
    <t>TFI000010732759U</t>
  </si>
  <si>
    <t>29ACVFS1707K1ZG</t>
  </si>
  <si>
    <t>29841272869</t>
  </si>
  <si>
    <t>[{'hsnCode': '84831010', 'hsn1':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 TRANSMISSION SHAFTS (INCLUDING CAM SHAFTS AND CRANK SHAFTS) AND CRANKS : CRANK SHAFTS FOR SEWING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 TRANSMISSION SHAFTS (INCLUDING CAM SHAFTS AND CRANK SHAFTS) AND CRANKS : CRANK SHAFTS FOR SEWING MACHINES'}, {'hsnCode': '82071300',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ROCK DRILLING OR EARTH BORING TOOLS : WITH WORKING PART OF CERMETS',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ROCK DRILLING OR EARTH BORING TOOLS : WITH WORKING PART OF CERMETS'}, {'hsnCode': '82071900',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ROCK DRILLING OR EARTH BORING TOOLS : OTHER, INCLUDING PARTS',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ROCK DRILLING OR EARTH BORING TOOLS : OTHER, INCLUDING PARTS'}, {'hsnCode': '82072000',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DIES FOR DRAWING OR EXTRUDING METAL',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DIES FOR DRAWING OR EXTRUDING METAL'}]</t>
  </si>
  <si>
    <t>[{'name': 'ANAND GUNDAPPA HITTALKERI', 'email': 'srushtiengineering2015@gmail.com', 'emailDomain': 'gmail.com', 'contact': '7411747366'}]</t>
  </si>
  <si>
    <t>29ABCCS0407R1ZY</t>
  </si>
  <si>
    <t>512/10, 2nd Floor, 91 Springboard Business Hub Private Limited, Outer Ring Road, Mahadevapura,Next to More Megastore, Bengaluru, Bengaluru (Bangalore) Urban, Karnataka, 560048</t>
  </si>
  <si>
    <t>[{'sacCode': '998396', 'sac1': 'Trademarks and franchises', 'sac2': None}, {'sacCode': '996519', 'sac1': 'Other land transport services of goods n.e.c.', 'sac2': None}, {'sacCode': '996609', 'sac1': 'Rental services of other transport vehicles n.e.c. with or without operator', 'sac2': None}, {'sacCode': '996749', 'sac1': 'Other supporting services for road transport n.e.c.', 'sac2': None}, {'sacCode': '996791', 'sac1': 'Goods transport agency services for road transport', 'sac2': None}]</t>
  </si>
  <si>
    <t>YANAMALA GANGADHAR REDDY|Varalakshmi</t>
  </si>
  <si>
    <t>[{'name': 'YANAMALA GANGADHAR REDDY', 'email': 'gangadhar@logistics.in', 'emailDomain': 'logistics.in', 'contact': '9886650542'}]</t>
  </si>
  <si>
    <t>36ABCCS0407R1Z3</t>
  </si>
  <si>
    <t>PLOT NO 9, BLOCK NO 33, , AUTONAGAR, HYDERABAD, Ranga Reddy, Telangana, 500070</t>
  </si>
  <si>
    <t>Others|Recipient of Goods or Services|Supplier of Services|Warehouse / Depot</t>
  </si>
  <si>
    <t>[{'sacCode': '996519', 'sac1': 'Other land transport services of goods n.e.c.', 'sac2': None}, {'sacCode': '996511', 'sac1': 'Road transport services of Goods including letters, parcels, live animals, household &amp; office furniture, containers etc by refrigerator vehicles, trucks, trailers, man or animal drawn vehicles or any other vehicles.', 'sac2': None}, {'sacCode': '996609', 'sac1': 'Rental services of other transport vehicles n.e.c. with or without operator', 'sac2': None}, {'sacCode': '996749', 'sac1': 'Other supporting services for road transport n.e.c.', 'sac2': None}, {'sacCode': '996791', 'sac1': 'Goods transport agency services for road transport', 'sac2': None}]</t>
  </si>
  <si>
    <t>YANAMALA GANGADHAR REDDY|VARALAKSHMI</t>
  </si>
  <si>
    <t>[{'name': 'YANAMALA GANGADHAR REDDY', 'email': 'mail@dearaccountant.in', 'emailDomain': 'dearaccountant.in', 'contact': '8142779068'}]</t>
  </si>
  <si>
    <t>33ABCCS0407R1Z9</t>
  </si>
  <si>
    <t>9738369939</t>
  </si>
  <si>
    <t>sujit@logicarts.in</t>
  </si>
  <si>
    <t>No 111/5, Door Number 581, Moolapillayarkoil, Suramangalam Post, Pallapatti Village, Sales Taluk, Salem, Tamil Nadu, 636005</t>
  </si>
  <si>
    <t>Supplier of Services|Warehouse / Depot|Recipient of Goods or Services</t>
  </si>
  <si>
    <t>Supplier of Services, Warehouse / Depot, Recipient of Goods or Services</t>
  </si>
  <si>
    <t>[{'sacCode': '996511', 'sac1': 'Road transport services of Goods including letters, parcels, live animals, household &amp; office furniture, containers etc by refrigerator vehicles, trucks, trailers, man or animal drawn vehicles or any other vehicles.', 'sac2': None}, {'sacCode': '996519', 'sac1': 'Other land transport services of goods n.e.c.', 'sac2': None}, {'sacCode': '996609', 'sac1': 'Rental services of other transport vehicles n.e.c. with or without operator', 'sac2': None}, {'sacCode': '996749', 'sac1': 'Other supporting services for road transport n.e.c.', 'sac2': None}, {'sacCode': '996791', 'sac1': 'Goods transport agency services for road transport', 'sac2': None}]</t>
  </si>
  <si>
    <t>Yanamala Gangadhar Reddy</t>
  </si>
  <si>
    <t>Logicarts</t>
  </si>
  <si>
    <t>37ABCCS0407R1Z1</t>
  </si>
  <si>
    <t>girishraghavendra90@gmail.com</t>
  </si>
  <si>
    <t>Survey No 43/1, , , Phiryadi Nainavaram Village, Vijawada Rural, Krishna, Andhra Pradesh, 520012</t>
  </si>
  <si>
    <t>TPE000015388753R</t>
  </si>
  <si>
    <t>27CFEPK6147K1Z4</t>
  </si>
  <si>
    <t>27671169739C</t>
  </si>
  <si>
    <t>[{'hsnCode': '85351010', 'hsn1': 'ELECTRICAL APPARATUS FOR SWITCHING OR PROTECTING ELECTRICAL CIRCUITS, OR FOR MAKING CONNECTIONS TO OR IN ELECTRICAL CIRCUITS (FOR EXAMPLE, SWITCHES, FUSES, LIGHTNING ARRESTERS, VOLTAGE LIMITERS, SURGE SUPPRESSORS, PLUGS, JUNCTION BOXES), FOR A VOLTAGE EXCEEDING 1,000 VOLTS -FUSES: FOR SWITCHES HAVING RATING UPTO 15 AMPS, REWIREABLE',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FUSES, LIGHTNING ARRESTERS, VOLTAGE LIMITERS, SURGE SUPPRESSORS, PLUGS, JUNCTION BOXES), FOR A VOLTAGE EXCEEDING 1,000 VOLTS -FUSES: FOR SWITCHES HAVING RATING UPTO 15 AMPS, REWIREABLE'}]</t>
  </si>
  <si>
    <t>[{'name': 'JYOTSNA AJAY KAMBLE', 'email': 'vat.ajinteriors16@gmail.com', 'emailDomain': 'gmail.com', 'contact': '9920386031'}]</t>
  </si>
  <si>
    <t>KEP000000804917F</t>
  </si>
  <si>
    <t>24AAEFK2523J1ZL</t>
  </si>
  <si>
    <t>SANDEEPSINGH KAMALJITSINGH DHANOTA|JASDEEP KAMALJEETSINGH DHANOTA|KAMALJITSINGH JOGINDERSINGH DHANAGTE|KULWINDERKAUR KAMALJEETSINGH DHANOTA|NAVNEETKAUR SANDEEPSINGH DHANOTA|ROSHNI JASDEEPSINGH DHANOTA</t>
  </si>
  <si>
    <t>[{'name': 'SANDEEPSINGH KAMALJITSINGH DHANOTA', 'email': 'kutchhighway@yahoo.co.in', 'emailDomain': 'yahoo.co.in', 'contact': '9904660000'}]</t>
  </si>
  <si>
    <t>TPE001029740309I</t>
  </si>
  <si>
    <t>33CZBPP5988G1ZY</t>
  </si>
  <si>
    <t>KEP000001243965Q</t>
  </si>
  <si>
    <t>27AAOPS5961Q1ZI</t>
  </si>
  <si>
    <t>Service Provision|Recipient of Goods or Services|Works Contract</t>
  </si>
  <si>
    <t>Service Provision, Recipient of Goods or Services, Works Contract</t>
  </si>
  <si>
    <t>[{'name': 'SURESH GOPAL SHARMA', 'email': 'manmathamohapatra@gmail.com', 'emailDomain': 'gmail.com', 'contact': '9833182754'}]</t>
  </si>
  <si>
    <t>27AAGCS6073E1Z9</t>
  </si>
  <si>
    <t>115 AND 116, 1st Floor, D - Wing, FLORAL DECK PLAZA PREMISES CO-OP CHSL, CENTRAL MIDC ROAD NEAR SEEPZ, Andheri-East, Mumbai Suburban, Maharashtra, 400093</t>
  </si>
  <si>
    <t>[{'income': 'Up to Rs. 2.5 lakhs', 'financialYear': '2018-2019'}, {'income': 'Rs. 2.5 lakhs to Rs. 5 lakhs', 'financialYear': '2019-2020'}]</t>
  </si>
  <si>
    <t>[{'sacCode': '00440229', 'sac1': 'COMMERCIAL TRAINING &amp; COACHING', 'sac2': None}]</t>
  </si>
  <si>
    <t>Ajay Sharad Khankhoje|Mahesh Sadanand Shinde|Ashvini Madhav Shahane</t>
  </si>
  <si>
    <t>[{'name': 'Ajay Sharad Khankhoje', 'email': 'sudhirskamath@synergetics-india.com', 'emailDomain': 'synergetics-india.com', 'contact': '9619699318'}]</t>
  </si>
  <si>
    <t>KFI000010300209T</t>
  </si>
  <si>
    <t>24AAPFK7376Q1ZB</t>
  </si>
  <si>
    <t>[{'sacCode': '996791', 'sac1': 'Goods transport agency services for road transport', 'sac2': None}, {'sacCode': '996793', 'sac1': 'Other goods transport services', 'sac2': None}, {'sacCode': '00440193', 'sac1': 'STORAGE AND WAREHOUSE SERVICE', 'sac2': None}, {'sacCode': '00440245', 'sac1': 'MAINTENANCE OR REPAIR SERVICE', 'sac2': None}, {'sacCode': '00440410', 'sac1': 'WORKS CONTRACT SERVICES', 'sac2': None}]</t>
  </si>
  <si>
    <t>[{'name': 'MOHAMMADHANIF TURK', 'email': 'accts.kejmcs@gmail.com', 'emailDomain': 'gmail.com', 'contact': '9726146768'}]</t>
  </si>
  <si>
    <t>KEP000000420700Z</t>
  </si>
  <si>
    <t>27AAAFK6951E1ZE</t>
  </si>
  <si>
    <t>27600067130V</t>
  </si>
  <si>
    <t>[{'hsnCode': '48103920', 'hsn1': 'PAPER AND PAPERBOARD, COATED ON ONE OR BOTH SIDES WITH KAOLIN (CHINA CLAY) OR OTHER INORGANIC SUBSTANCES, WITH OR WITHOUT A BINDER, AND WITH NO OTHER COATING, WHETHER OR NOT SURFACE - COLOURED, SURFACE-DECORATED OR PRINTED, IN ROLLS OR RECTANGULAR (INCLUDING SQUARE) SHEETS, OF ANY SIZE - KRAFT PAPER AND PAPERBOARD, OTHER THAN THAT OF A KIND USED FOR WRITING, PRINTING OR OTHER GRAPHIC PURPOSES : OTHER : ELECTRIC INSULATING PRESS BOARD', 'chapterCode': '48', 'chapter': 'Paper and paperboard; articles of paper pulp, of paper or of paperboard.', 'sectionCode': '10', 'section': 'Pulp of wood or of other Fibrous Cellulosic Material; Recovered (Waste and Scrap) Paper or Paperboard; Paper And Paperboard and articles thereof', 'hsn2': 'PAPER AND PAPERBOARD, COATED ON ONE OR BOTH SIDES WITH KAOLIN (CHINA CLAY) OR OTHER INORGANIC SUBSTANCES, WITH OR WITHOUT A BINDER, AND WITH NO OTHER COATING, WHETHER OR NOT SURFACE - COLOURED, SURFACE-DECORATED OR PRINTED, IN ROLLS OR RECTANGULAR (INCLUDING SQUARE) SHEETS, OF ANY SIZE - KRAFT PAPER AND PAPERBOARD, OTHER THAN THAT OF A KIND USED FOR WRITING, PRINTING OR OTHER GRAPHIC PURPOSES : OTHER : ELECTRIC INSULATING PRESS BOARD'}, {'hsnCode': '48114100', 'hsn1': 'PAPER, PAPERBOARD, CELLULOSE WADDING AND WEBS OF CELLULOSE FIBRES, COATED, IMPREGNATED, COVERED, SURFACE-COLOURED, SURFACE-DECORATED OR PRINTED, IN ROLLS OR RECTANGULAR (INCLUDING SQUARE) SHEETS, OF ANY SIZE, OTHER THAN GOODS OF THE KIND DESCRIBED IN HEADING 4803, 4809 OR 4810- GUMMED OR ADHESIVE PAPER AND PAPERBOARD : SELF-ADHESIVE', 'chapterCode': '48', 'chapter': 'Paper and paperboard; articles of paper pulp, of paper or of paperboard.', 'sectionCode': '10', 'section': 'Pulp of wood or of other Fibrous Cellulosic Material; Recovered (Waste and Scrap) Paper or Paperboard; Paper And Paperboard and articles thereof', 'hsn2': 'PAPER, PAPERBOARD, CELLULOSE WADDING AND WEBS OF CELLULOSE FIBRES, COATED, IMPREGNATED, COVERED, SURFACE-COLOURED, SURFACE-DECORATED OR PRINTED, IN ROLLS OR RECTANGULAR (INCLUDING SQUARE) SHEETS, OF ANY SIZE, OTHER THAN GOODS OF THE KIND DESCRIBED IN HEADING 4803, 4809 OR 4810- GUMMED OR ADHESIVE PAPER AND PAPERBOARD : SELF-ADHESIVE'}, {'hsnCode': '39206919', 'hsn1': 'OTHER PLATES, SHEETS, FILM, FOIL AND STRIP, OF PLASTICS, NON - CELLULAR AND NOT REINFORCED, LAMINATED, SUPPORTED OR SIMILARLY COMBINED WITH OTHER MATERIALS - OF POLYCARBONATES, ALKYD RESINS, POLYALLYL ESTERS OR OTHER POLYESTERS : OF OTHER POLYESTERS : PACKAGING FILM:OTHER',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POLYCARBONATES, ALKYD RESINS, POLYALLYL ESTERS OR OTHER POLYESTERS : OF OTHER POLYESTERS : PACKAGING FILM:OTHER'}, {'hsnCode': '76072090', 'hsn1': 'ALUMINIUM FOIL (WHETHER OR NOT PRINTED OR BACKED WITH PAPER, PAPERBOARD, PLASTICS OR SIMILAR BACKING MATERIALS) OF A THICKNESS (EXCLUDING ANY BACKING) NOT EXCEEDING 0.2 MM - BACKED : OTHER',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BACKED : OTHER'}, {'hsnCode': '74101100', 'hsn1': 'COPPER FOIL (WHETHER OR NOT PRINTED OR BACKED WITH PAPER, PAPERBOARD, PLASTICS OR SIMILAR BACKING MATERIALS) OF A THICKNESS (EXCLUDING ANY BACKING) NOT EXCEEDING 0.15 MM - NOT BACKED : OF REFINED COPPER', 'chapterCode': '74', 'chapter': 'Copper and articles thereof', 'sectionCode': '15', 'section': 'Base Metals and Articles of Base Metal', 'hsn2': 'COPPER FOIL (WHETHER OR NOT PRINTED OR BACKED WITH PAPER, PAPERBOARD, PLASTICS OR SIMILAR BACKING MATERIALS) OF A THICKNESS (EXCLUDING ANY BACKING) NOT EXCEEDING 0.15 MM - NOT BACKED : OF REFINED COPPER'}]</t>
  </si>
  <si>
    <t>MANJUSHA SACHIN THAKUR|SACHIN MAHESH THAKUR</t>
  </si>
  <si>
    <t>[{'name': 'MANJUSHA SACHIN THAKUR', 'email': 'klimenterprises@gmail.com', 'emailDomain': 'gmail.com', 'contact': '9820581043'}]</t>
  </si>
  <si>
    <t>TPE000015421034O</t>
  </si>
  <si>
    <t>27ARIPS9858D1Z4</t>
  </si>
  <si>
    <t>[{'hsnCode': '8525', 'hsn1': 'TRANSMISSION APPARATUS FOR RADIOBROADCASTING OR TELEVISION, WHETHER OR NOT INCORPORATION RECEPTION APPARATUS OR SOUND RECORDING OR REPRODUCING APPARATUS ; TELEVISION CAMERAS, DIGITAL CAMERAS AND VIDEO CAMERA RECORDERS',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None}, {'hsnCode': '8538', 'hsn1': 'PARTS SUITABLE FOR USE SOLELY OR PRINCIPALLY WITH THE APPARATUS OF HEADINGS 8535, 8536 OR 8537',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{'hsnCode': '8542', 'hsn1': 'ELECTRONIC INTEGRATED CIRCUITS - Electronic integrated circuits',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'ELECTRONIC INTEGRATED CIRCUITS'}, {'hsnCode': '85333990', 'hsn1': 'ELECTRICAL RESISTORS (INCLUDING RHEOSTATS AND POTENTIOMETERS), OTHER THAN HEATING RESISTORS - WIREWOUND VARIABLE RESISTORS, INCLUDING RHEOSTATS AND POTENTIOMETERS: - OTHER: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RESISTORS (INCLUDING RHEOSTATS AND POTENTIOMETERS), OTHER THAN HEATING RESISTORS - WIREWOUND VARIABLE RESISTORS, INCLUDING RHEOSTATS AND POTENTIOMETERS: - OTHER: OTHER'}, {'hsnCode': '85322990', 'hsn1': 'ELECTRICAL CAPACITORS, FIXED, VARIABLE OR ADJUSTABLE (PRE-SET) - OTHER FIXED CAPACITORS: - OTHER: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CAPACITORS, FIXED, VARIABLE OR ADJUSTABLE (PRE-SET) - OTHER FIXED CAPACITORS: - OTHER: OTHER'}]</t>
  </si>
  <si>
    <t>Retail Business|Factory / Manufacturing|Supplier of Services</t>
  </si>
  <si>
    <t>[{'name': 'PRAVIN RAGHUNATH SONAMBEKAR', 'email': 'herambelectronics94@gmail.com', 'emailDomain': 'gmail.com', 'contact': '9822148331'}]</t>
  </si>
  <si>
    <t>36AADCB0914C1ZC</t>
  </si>
  <si>
    <t>36916479764</t>
  </si>
  <si>
    <t>finance@biophore.com</t>
  </si>
  <si>
    <t>PLOT NO. 92, 1ST FLOOR, 1-98/2/92, KAVURI HILLS, PHASE II, JUBILEE HILLS, HYDERABAD, Hyderabad, Telangana, 500033</t>
  </si>
  <si>
    <t>[{'hsnCode': '30', 'hsn1': 'Pharmaceutical products', 'chapterCode': '30', 'chapter': 'Pharmaceutical products', 'sectionCode': '06', 'section': 'Products of the Chemicals or Allied Industries', 'hsn2': None}, {'hsnCode': '29163990', 'hsn1': 'UNSATURATED ACYCLIC MONOCARBOXYLIC ACIDS, CYCLIC MONOCARBOXYLIC ACIDS, THEIR ANHYDRIDES, HALIDES, PEROXIDES AND PEROXYACIDS; THEIR HALOGENATED, SULPHONATED, NITRATED OR NITROSATED DERIVATIVES - AROMATIC MONOCARBOXYLIC ACIDS, THEIR ANHYDRIDES, HALIDES, PEROXIDES, PEROXYACIDS AND THEIR DERIVATIVES : OTHER : OTHER', 'chapterCode': '29', 'chapter': 'Organic chemicals', 'sectionCode': '06', 'section': 'Products of the Chemicals or Allied Industries', 'hsn2': 'UNSATURATED ACYCLIC MONOCARBOXYLIC ACIDS, CYCLIC MONOCARBOXYLIC ACIDS, THEIR ANHYDRIDES, HALIDES, PEROXIDES AND PEROXYACIDS; THEIR HALOGENATED, SULPHONATED, NITRATED OR NITROSATED DERIVATIVES - AROMATIC MONOCARBOXYLIC ACIDS, THEIR ANHYDRIDES, HALIDES, PEROXIDES, PEROXYACIDS AND THEIR DERIVATIVES : OTHER : OTHER'}, {'hsnCode': '29419090', 'hsn1': 'ANTIBIOTICS - OTHER : OTHER', 'chapterCode': '29', 'chapter': 'Organic chemicals', 'sectionCode': '06', 'section': 'Products of the Chemicals or Allied Industries', 'hsn2': 'cAoNdTeIBIOTICS - OTHER : OTHER'}, {'hsnCode': '29339900', 'hsn1': 'HETEROCYCLIC COMPOUNDS WITH NITROGEN HETEROATOM( S) ONLY - OTHER : OTHER', 'chapterCode': '29', 'chapter': 'Organic chemicals', 'sectionCode': '06', 'section': 'Products of the Chemicals or Allied Industries', 'hsn2': 'HETEROCYCLIC COMPOUNDS WITH NITROGEN HETEROATOM( S) ONLY - OTHER : OTHER'}]</t>
  </si>
  <si>
    <t>[{'name': 'JAGADEESH BABU RANGISETTY', 'email': 'accounts@biophore.com', 'emailDomain': 'biophore.com', 'contact': '9100273708'}]</t>
  </si>
  <si>
    <t>37AADCB0914C1ZA</t>
  </si>
  <si>
    <t>37235632308</t>
  </si>
  <si>
    <t>Plot No 80-A, , JNPC, Parawada, Road No -5, E Bonangi - Village, Visakhapatnam, Andhra Pradesh, 531021</t>
  </si>
  <si>
    <t>01-Aug-2016</t>
  </si>
  <si>
    <t>[{'hsnCode': '29163990', 'hsn1': 'UNSATURATED ACYCLIC MONOCARBOXYLIC ACIDS, CYCLIC MONOCARBOXYLIC ACIDS, THEIR ANHYDRIDES, HALIDES, PEROXIDES AND PEROXYACIDS; THEIR HALOGENATED, SULPHONATED, NITRATED OR NITROSATED DERIVATIVES - AROMATIC MONOCARBOXYLIC ACIDS, THEIR ANHYDRIDES, HALIDES, PEROXIDES, PEROXYACIDS AND THEIR DERIVATIVES : OTHER : OTHER', 'chapterCode': '29', 'chapter': 'Organic chemicals', 'sectionCode': '06', 'section': 'Products of the Chemicals or Allied Industries', 'hsn2': 'UNSATURATED ACYCLIC MONOCARBOXYLIC ACIDS, CYCLIC MONOCARBOXYLIC ACIDS, THEIR ANHYDRIDES, HALIDES, PEROXIDES AND PEROXYACIDS; THEIR HALOGENATED, SULPHONATED, NITRATED OR NITROSATED DERIVATIVES - AROMATIC MONOCARBOXYLIC ACIDS, THEIR ANHYDRIDES, HALIDES, PEROXIDES, PEROXYACIDS AND THEIR DERIVATIVES : OTHER : OTHER'}, {'hsnCode': '29419090', 'hsn1': 'ANTIBIOTICS - OTHER : OTHER', 'chapterCode': '29', 'chapter': 'Organic chemicals', 'sectionCode': '06', 'section': 'Products of the Chemicals or Allied Industries', 'hsn2': 'cAoNdTeIBIOTICS - OTHER : OTHER'}]</t>
  </si>
  <si>
    <t>24AABCJ2556J1ZM</t>
  </si>
  <si>
    <t>JDS CASTINGS PVT LTD</t>
  </si>
  <si>
    <t>jdscastinggroup.com</t>
  </si>
  <si>
    <t>1, , ALLIED ESTATE, B/H. SONIA CERAMICS, ANIL STARCH ROAD, AHMEDABAD NARODA ROAD, Ahmedabad, Gujarat, 380025</t>
  </si>
  <si>
    <t>[{'hsnCode': '73259910', 'hsn1': 'OTHER CAST ARTICLES OF IRON OR STEEL - OTHER : OTHER : OF IRON', 'chapterCode': '73', 'chapter': 'Articles of iron or steel', 'sectionCode': '15', 'section': 'Base Metals and Articles of Base Metal', 'hsn2': 'OTHER CAST ARTICLES OF IRON OR STEEL - OTHER : OTHER : OF IRON'}]</t>
  </si>
  <si>
    <t>GANDALAL KALIDAS PATEL|VISHNUBHAI KALIDAS PATEL|SAMIR GANDABHAI PATEL</t>
  </si>
  <si>
    <t>[{'name': 'VISHNUBHAI KALIDAS PATEL', 'email': 's9825014397@gmail.com', 'emailDomain': 'gmail.com', 'contact': '9825053085'}]</t>
  </si>
  <si>
    <t>TFI000011846487V</t>
  </si>
  <si>
    <t>33AASFR7378A1ZX</t>
  </si>
  <si>
    <t>PERIYANNAN SARAVANAN|PERIANNAN THIYAGARAJAN|KARTHIK MANOHARAN|THIYAGARAJAN GOWTHAM|THIYAGARAJAN PARTHIBAN|SARAVANAN YOGESH|SELLAPPAN SELVARAJU|KUPPUSWAMY SANTHANAM</t>
  </si>
  <si>
    <t>[{'name': 'PERIYANNAN SARAVANAN', 'email': 'rajamkarthi@gmail.com', 'emailDomain': 'gmail.com', 'contact': '9487504410'}]</t>
  </si>
  <si>
    <t>07AAECN9892N1ZI</t>
  </si>
  <si>
    <t>cavishalkochar@gmail.com</t>
  </si>
  <si>
    <t>PLOT NO. 5, UPPER GROUND FLOOR, SHAKTI NAGAR CHOWK, ROOP NAGAR, North Delhi, Delhi, 110007</t>
  </si>
  <si>
    <t>[{'sacCode': '996791', 'sac1': 'Goods transport agency services for road transport', 'sac2': None}, {'sacCode': '996793', 'sac1': 'Other goods transport services', 'sac2': None}, {'sacCode': '996511', 'sac1': 'Road transport services of Goods including letters, parcels, live animals, household &amp; office furniture, containers etc by refrigerator vehicles, trucks, trailers, man or animal drawn vehicles or any other vehicles.', 'sac2': None}]</t>
  </si>
  <si>
    <t>MANSHA BEDI|NIRMAL KANTA</t>
  </si>
  <si>
    <t>[{'name': 'MANSHA BEDI', 'email': 'cavishalkochar@gmail.com', 'emailDomain': 'gmail.com', 'contact': '9811695037'}]</t>
  </si>
  <si>
    <t>TPE000038876490D</t>
  </si>
  <si>
    <t>24AITPP7302F1Z5</t>
  </si>
  <si>
    <t>[{'hsnCode': '61044200', 'hsn1': 'WOMENS OR GIRLS SUITS, ENSEMBLES, JACKETS, BLAZERS, DRESSES, SKIRTS, DIVIDED SKIRTS, TROUSERS, BIB AND BRACE OVERALLS, BREECHES AND SHORTS (OTHER THAN SWIM WEAR), KNITTED OR CROCHETED - DRESSES : OF COTTON', 'chapterCode': '61', 'chapter': 'Articles of apparel and clothing accessories knitted or crocheted.', 'sectionCode': '11', 'section': 'Textile and Textile Articles', 'hsn2': 'WOMENS OR GIRLS SUITS, ENSEMBLES, JACKETS, BLAZERS, DRESSES, SKIRTS, DIVIDED SKIRTS, TROUSERS, BIB AND BRACE OVERALLS, BREECHES AND SHORTS (OTHER THAN SWIM WEAR), KNITTED OR CROCHETED - DRESSES : OF COTTON'}, {'hsnCode': '61044910', 'hsn1': 'WOMENS OR GIRLS SUITS, ENSEMBLES, JACKETS, BLAZERS, DRESSES, SKIRTS, DIVIDED SKIRTS, TROUSERS, BIB AND BRACE OVERALLS, BREECHES AND SHORTS (OTHER THAN SWIM WEAR), KNITTED OR CROCHETED - DRESSES :OF OTHER TEXTILE MATERIALS : OF SILK', 'chapterCode': '61', 'chapter': 'Articles of apparel and clothing accessories knitted or crocheted.', 'sectionCode': '11', 'section': 'Textile and Textile Articles', 'hsn2': 'WOMENS OR GIRLS SUITS, ENSEMBLES, JACKETS, BLAZERS, DRESSES, SKIRTS, DIVIDED SKIRTS, TROUSERS, BIB AND BRACE OVERALLS, BREECHES AND SHORTS (OTHER THAN SWIM WEAR), KNITTED OR CROCHETED - DRESSES :OF OTHER TEXTILE MATERIALS : OF SILK'}]</t>
  </si>
  <si>
    <t>[{'name': 'ASHOK DAYALJIBHAI PATEL', 'email': 'accuratecollectionbrd@gmail.com', 'emailDomain': 'gmail.com', 'contact': '9824002800'}]</t>
  </si>
  <si>
    <t>24AITPP7302F2Z4</t>
  </si>
  <si>
    <t>[{'hsnCode': '72', 'hsn1': 'Iron and steel', 'chapterCode': '72', 'chapter': 'Iron and steel', 'sectionCode': '15', 'section': 'Base Metals and Articles of Base Metal', 'hsn2': None}, {'hsnCode': '2601', 'hsn1': 'Iron ores and concentrates, INCLUDING ROASTED IRON PYRITES - Iron ores and concentrates, other than roasted iron pyrites :', 'chapterCode': '26', 'chapter': 'Ores, slag and ash', 'sectionCode': '05', 'section': 'Mineral Products', 'hsn2': 'IRON ORES AND CONCENTRATES, INCLUDING ROASTED IRON PYRITES'}]</t>
  </si>
  <si>
    <t>[{'name': 'ASHOK DAYALJIBHAI PATEL', 'email': 'asaoffice2017@gmail.com', 'emailDomain': 'gmail.com', 'contact': '7874005800'}]</t>
  </si>
  <si>
    <t>OMKAR INDUSTRIES</t>
  </si>
  <si>
    <t>KFI000000181628Y</t>
  </si>
  <si>
    <t>03ACTFS1213Q1ZR</t>
  </si>
  <si>
    <t>[{'hsnCode': '87042290', 'hsn1': 'MOTOR VEHICLES FOR THE TRANSPORT OF GOODS OTHER, WITH COMPRESSION-IGNITION INTERNAL COMBUSTION PISTON ENGINE (DIESEL OR SEMI-DIESEL) : G.V.W. EXCEEDING 5 TONNES BUT NOT EXCEEDING 20 TONNES OTHER', 'chapterCode': '87', 'chapter': 'Vehicles other than railway or tramway rolling-stock, and parts and accessories thereof.', 'sectionCode': '17', 'section': 'Vehicles, Aircraft, Vessels and Associated Transport Equipment', 'hsn2': 'MOTOR VEHICLES FOR THE TRANSPORT OF GOODS OTHER, WITH COMPRESSION-IGNITION INTERNAL COMBUSTION PISTON ENGINE (DIESEL OR SEMI-DIESEL) : G.V.W. EXCEEDING 5 TONNES BUT NOT EXCEEDING 20 TONNES OTHER'}]</t>
  </si>
  <si>
    <t>[{'name': 'DAVINDER THAKUR', 'email': 'rishi.rajpura@gmail.com', 'emailDomain': 'gmail.com', 'contact': '9988000454'}]</t>
  </si>
  <si>
    <t>TPE000116231540S</t>
  </si>
  <si>
    <t>33ATYPS6456M1ZK</t>
  </si>
  <si>
    <t>[{'sacCode': '00440225', 'sac1': 'BUSINESS AUXILIARY SERVICES', 'sac2': None}, {'sacCode': '00440366', 'sac1': 'BUSINESS SUPPORT SERVICES', 'sac2': None}, {'sacCode': '00440262', 'sac1': 'TRANSPORT OF GOODS BY ROAD', 'sac2': None}]</t>
  </si>
  <si>
    <t>[{'name': 'SHARMILA ETHIRAJAN', 'email': 'kmajothi1983@gmail.com', 'emailDomain': 'gmail.com', 'contact': '9003281966'}]</t>
  </si>
  <si>
    <t>TFI000011033413T</t>
  </si>
  <si>
    <t>33ABRFS1836N1ZL</t>
  </si>
  <si>
    <t>SURESH|SENTHIL KUMAR</t>
  </si>
  <si>
    <t>[{'name': 'SURESH', 'email': 'ssktpt1234@yahoo.co.in', 'emailDomain': 'yahoo.co.in', 'contact': '9841652777'}]</t>
  </si>
  <si>
    <t>KFI000014269458I</t>
  </si>
  <si>
    <t>27AAAFN7293G1Z2</t>
  </si>
  <si>
    <t>[{'hsnCode': '90251990', 'hsn1': 'HYDROMETERS AND SIMILAR FLOATING INSTRUMENTS, THERMOMETERS, PYROMETERS, BAROMETERS, HYGROMETERS AND PSYCHROMETERS, RECORDING OR NOT, AND ANY COMBINATION OF THESE INSTRUMENTS - THERMOMETERS AND PYROMETERS, NOT COMBINED WITH OTHER INSTRUMENTS: - OTHER: OTHER',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'HYDROMETERS AND SIMILAR FLOATING INSTRUMENTS, THERMOMETERS, PYROMETERS, BAROMETERS, HYGROMETERS AND PSYCHROMETERS, RECORDING OR NOT, AND ANY COMBINATION OF THESE INSTRUMENTS - THERMOMETERS AND PYROMETERS, NOT COMBINED WITH OTHER INSTRUMENTS: - OTHER: OTHER'}, {'hsnCode': '90329000', 'hsn1': 'AUTOMATIC REGULATING OR CONTROLLING INSTRUMENTS AND APPARATUS PARTS AND ACCESSORIES',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'AUTOMATIC REGULATING OR CONTROLLING INSTRUMENTS AND APPARATUS PARTS AND ACCESSORIES'}]</t>
  </si>
  <si>
    <t>Ravi Gupta|Rashmi Ravi Gupta</t>
  </si>
  <si>
    <t>[{'name': 'Ravi Gupta', 'email': 'nutechen@mtnl.net.in', 'emailDomain': 'mtnl.net.in', 'contact': '9820046118'}]</t>
  </si>
  <si>
    <t>TFI000015869211D</t>
  </si>
  <si>
    <t>27ABCFS7073G1ZZ</t>
  </si>
  <si>
    <t>[{'hsnCode': '85381010', 'hsn1': 'PARTS SUITABLE FOR USE SOLELY OR PRINCIPALLY WITH THE APPARATUS OF HEADINGS 8535, 8536 OR 8537 -BOARDS, PANELS, CONSOLES, DESKS, CABINETS AND OTHER BASES FOR THE GOODS OF HEADING 8537, NOT EQUIPPED WITH THEIR APPARATUS: FOR INDUSTRIAL USE',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8537 -BOARDS, PANELS, CONSOLES, DESKS, CABINETS AND OTHER BASES FOR THE GOODS OF HEADING 8537, NOT EQUIPPED WITH THEIR APPARATUS: FOR INDUSTRIAL USE'}, {'hsnCode': '73181190', 'hsn1': 'SCREWS, BOLTS, NUTS, COACH-SCREWS, SCREW HOOKS, RIVETS, COTTERS, COTTER-PINS, WASHERS (INCLUDING SPRING WASHERS) AND SIMILAR ARTICLES, OF IRON OR STEEL - THREADED ARTICLES : COACH SCREWS : OTHER', 'chapterCode': '73', 'chapter': 'Articles of iron or steel', 'sectionCode': '15', 'section': 'Base Metals and Articles of Base Metal', 'hsn2': 'SCREWS, BOLTS, NUTS, COACH-SCREWS, SCREW HOOKS, RIVETS, COTTERS, COTTER-PINS, WASHERS (INCLUDING SPRING WASHERS) AND SIMILAR ARTICLES, OF IRON OR STEEL - THREADED ARTICLES : COACH SCREWS : OTHER'}]</t>
  </si>
  <si>
    <t>PRADIP NARROTTAM PATIL|MAHENDRA SHANKAR PATIL</t>
  </si>
  <si>
    <t>[{'name': 'PRADIP NARROTTAM PATIL', 'email': 'sunengin@rediffmail.com', 'emailDomain': 'rediffmail.com', 'contact': '9822112257'}]</t>
  </si>
  <si>
    <t>02AABCS6468G1ZF</t>
  </si>
  <si>
    <t>cl.sharma@neclife.com</t>
  </si>
  <si>
    <t>VILLAGE - BHATOLIKALAN, ADJOINING JHARMAJARI, BADDI, Solan, Himachal Pradesh, 173205</t>
  </si>
  <si>
    <t>[{'hsnCode': '30042012',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OTHER ANTIBIOTICS : CEPHALOSPORINS AND THEIR DERIVATIVES :CEPHALEXIN',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OTHER ANTIBIOTICS : CEPHALOSPORINS AND THEIR DERIVATIVES :CEPHALEXIN'}, {'hsnCode': '30042011',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OTHER ANTIBIOTICS : CEPHALOSPORINS AND THEIR DERIVATIVES : CEFAZOLIN',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OTHER ANTIBIOTICS : CEPHALOSPORINS AND THEIR DERIVATIVES : CEFAZOLIN'}, {'hsnCode': '30042019',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OTHER ANTIBIOTICS : CEPHALOSPORINS AND THEIR DERIVATIVES : OTHER',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OTHER ANTIBIOTICS : CEPHALOSPORINS AND THEIR DERIVATIVES : OTHER'}, {'hsnCode': '96020030', 'hsn1':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 -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 Gelatin capsules, empty', 'chapterCode': '96', 'chapter': 'Miscellaneous manufactured articles.', 'sectionCode': '20', 'section': 'Miscellaneous Manufactured Articles', 'hsn2':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 -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 GELATIN CAPSULES, EMPTY'}, {'hsnCode': '29419090', 'hsn1': 'ANTIBIOTICS - OTHER : OTHER', 'chapterCode': '29', 'chapter': 'Organic chemicals', 'sectionCode': '06', 'section': 'Products of the Chemicals or Allied Industries', 'hsn2': 'cAoNdTeIBIOTICS - OTHER : OTHER'}]</t>
  </si>
  <si>
    <t>[{'name': 'Chandu Lal Sharma', 'email': 'cl.sharma@neclife.com', 'emailDomain': 'neclife.com', 'contact': '9318001014'}]</t>
  </si>
  <si>
    <t>02AABCS6468G2ZE</t>
  </si>
  <si>
    <t>03AABCS6468G1ZD</t>
  </si>
  <si>
    <t>03291020770</t>
  </si>
  <si>
    <t>9914417466</t>
  </si>
  <si>
    <t>apvinder.singh@neclife.com</t>
  </si>
  <si>
    <t>VILLAGE SAIDPURA, , , DERABASSI, DIST MOHALI, SAS Nagar, Punjab, 140507</t>
  </si>
  <si>
    <t>[{'hsnCode': '29411030', 'hsn1': 'ANTIBIOTICS - PENICILLINS AND THEIR DERIVATIVE WITH A PENICILLANIC ACID STRUCTURE; SALTS THEREOF : AMOXYCILLINE AND ITS SALTS', 'chapterCode': '29', 'chapter': 'Organic chemicals', 'sectionCode': '06', 'section': 'Products of the Chemicals or Allied Industries', 'hsn2': 'ANTIBIOTICS - PENICILLINS AND THEIR DERIVATIVE WITH A PENICILLANIC ACID STRUCTURE; SALTS THEREOF : AMOXYCILLINE AND ITS SALTS'}, {'hsnCode': '13023230', 'hsn1': 'VEGETABLE SAPS AND EXTRACTS; PECTIC SUBSTANCES, PECTINATES AND PECTATES; AGAR-AGAR AND OTHER MUCILAGES AND THICKENERS, WHETHER OR NOT MODIFIED, DERIVED FROM VEGETABLE PRODUCTS MUCILAGES AND THICKENERS, WHETHER OR NOT MODIFIED, DERIVED FROM VEGETABLE PRODUCTS : MUCILAGES AND THICKENERS, WHETHER OR NOT MODIFIED, DERIVED FROM LOCUST BEANS, LOCUST BEAN SEEDS OR GUAR SEEDS : GUARGUM TREATED AND PULVERISED', 'chapterCode': '13', 'chapter': 'Lac; gums, resins and other vegetable saps and extracts.', 'sectionCode': '02', 'section': 'Vegetable Products', 'hsn2': 'VEGETABLE SAPS AND EXTRACTS; PECTIC SUBSTANCES, PECTINATES AND PECTATES; AGAR-AGAR AND OTHER MUCILAGES AND THICKENERS, WHETHER OR NOT MODIFIED, DERIVED FROM VEGETABLE PRODUCTS MUCILAGES AND THICKENERS, WHETHER OR NOT MODIFIED, DERIVED FROM VEGETABLE PRODUCTS : MUCILAGES AND THICKENERS, WHETHER OR NOT MODIFIED, DERIVED FROM LOCUST BEANS, LOCUST BEAN SEEDS OR GUAR SEEDS : GUARGUM TREATED AND PULVERISED'}, {'hsnCode': '38220019', 'hsn1': 'DIAGNOSTIC OR LABORATORY REAGENTS ON A BACKING, PREPARED DIAGNOSTIC OR LABORATORY REAGENTS WHETHER OR NOT ON A BACKING, OTHER THAN THOSE OF HEADING 3002 OR 3006; CERTIFIED REFERENCE MATERIALS DIAGNOSTIC OR LABORATORY REAGENTS ON A BACKING, PREPARED DIAGNOSTIC OR LABORATORY REAGENTS WHETHER OR NOT ON A BACKING, OTHER THAN THOSE OF HEADING 3002 OR 3006; CERTIFIED REFERENCE MATERIALS: FOR MEDICAL DIAGNOSIS: OTHER', 'chapterCode': '38', 'chapter': 'Miscellaneous chemical products.', 'sectionCode': '06', 'section': 'Products of the Chemicals or Allied Industries', 'hsn2': 'DIAGNOSTIC OR LABORATORY REAGENTS ON A BACKING, PREPARED DIAGNOSTIC OR LABORATORY REAGENTS WHETHER OR NOT ON A BACKING, OTHER THAN THOSE OF HEADING 3002 OR 3006; CERTIFIED REFERENCE MATERIALS DIAGNOSTIC OR LABORATORY REAGENTS ON A BACKING, PREPARED DIAGNOSTIC OR LABORATORY REAGENTS WHETHER OR NOT ON A BACKING, OTHER THAN THOSE OF HEADING 3002 OR 3006; CERTIFIED REFERENCE MATERIALS: FOR MEDICAL DIAGNOSIS: OTHER'}, {'hsnCode': '30039021', 'hsn1': 'MEDICAMENTS (EXCLUDING GOODS OF HEADING 3002, 3005 OR 3006) CONSISTING OF TWO OR MORE CONSTITUENTS WHICH HAVE BEEN MIXED TOGETHER FOR THERAPEUTIC OR PROPHYLACTIC USES, NOT PUT UP IN MEASURED DOSES OR IN FORMS OR PACKINGS FOR RETAIL SALE OTHER : MENTHOL CRYSTALS AND MILK OF MAGNESIA : MENTHOL CRYSTALS', 'chapterCode': '30', 'chapter': 'Pharmaceutical products', 'sectionCode': '06', 'section': 'Products of the Chemicals or Allied Industries', 'hsn2': 'MEDICAMENTS (EXCLUDING GOODS OF HEADING 3002, 3005 OR 3006) CONSISTING OF TWO OR MORE CONSTITUENTS WHICH HAVE BEEN MIXED TOGETHER FOR THERAPEUTIC OR PROPHYLACTIC USES, NOT PUT UP IN MEASURED DOSES OR IN FORMS OR PACKINGS FOR RETAIL SALE OTHER : MENTHOL CRYSTALS AND MILK OF MAGNESIA : MENTHOL CRYSTALS'}, {'hsnCode': '29420090', 'hsn1': 'OTHER ORGANIC COMPOUNDS - OTHER ORGANIC COMPOUNDS : OTHER', 'chapterCode': '29', 'chapter': 'Organic chemicals', 'sectionCode': '06', 'section': 'Products of the Chemicals or Allied Industries', 'hsn2': 'OTHER ORGANIC COMPOUNDS - OTHER ORGANIC COMPOUNDS : OTHER'}]</t>
  </si>
  <si>
    <t>Factory / Manufacturing|Wholesale Business|Retail Business|Import|Export</t>
  </si>
  <si>
    <t>Factory / Manufacturing, Wholesale Business, Retail Business</t>
  </si>
  <si>
    <t>[{'name': 'RAJESH KUMAR AGGARWAL', 'email': 'rajesh.aggarwal@neclife.com', 'emailDomain': 'neclife.com', 'contact': '9316830512'}]</t>
  </si>
  <si>
    <t>NECTAR LIFESCIENCES LTD</t>
  </si>
  <si>
    <t>04AABCS6468G1ZB</t>
  </si>
  <si>
    <t>04AABCS6468G2ZA</t>
  </si>
  <si>
    <t>NECTAR LIFE SCIENCES LTD.</t>
  </si>
  <si>
    <t>05AABCS6468G1Z9</t>
  </si>
  <si>
    <t>05007161535</t>
  </si>
  <si>
    <t>9997840905</t>
  </si>
  <si>
    <t>avadesh.nectar@gmail.com</t>
  </si>
  <si>
    <t>Gandhi Nagar, , , SHEKPURI, Roorkee, Haridwar, Uttarakhand, 247667</t>
  </si>
  <si>
    <t>[{'hsnCode': '29419090', 'hsn1': 'ANTIBIOTICS - OTHER : OTHER', 'chapterCode': '29', 'chapter': 'Organic chemicals', 'sectionCode': '06', 'section': 'Products of the Chemicals or Allied Industries', 'hsn2': 'cAoNdTeIBIOTICS - OTHER : OTHER'}, {'hsnCode': '29411030', 'hsn1': 'ANTIBIOTICS - PENICILLINS AND THEIR DERIVATIVE WITH A PENICILLANIC ACID STRUCTURE; SALTS THEREOF : AMOXYCILLINE AND ITS SALTS', 'chapterCode': '29', 'chapter': 'Organic chemicals', 'sectionCode': '06', 'section': 'Products of the Chemicals or Allied Industries', 'hsn2': 'ANTIBIOTICS - PENICILLINS AND THEIR DERIVATIVE WITH A PENICILLANIC ACID STRUCTURE; SALTS THEREOF : AMOXYCILLINE AND ITS SALTS'}, {'hsnCode': '29420090', 'hsn1': 'OTHER ORGANIC COMPOUNDS - OTHER ORGANIC COMPOUNDS : OTHER', 'chapterCode': '29', 'chapter': 'Organic chemicals', 'sectionCode': '06', 'section': 'Products of the Chemicals or Allied Industries', 'hsn2': 'OTHER ORGANIC COMPOUNDS - OTHER ORGANIC COMPOUNDS : OTHER'}, {'hsnCode': '29414000', 'hsn1': 'ANTIBIOTICS - CHLORAMPHENICOL AND ITS DERIVATIVES; SALTS THEREOF', 'chapterCode': '29', 'chapter': 'Organic chemicals', 'sectionCode': '06', 'section': 'Products of the Chemicals or Allied Industries', 'hsn2': 'ANTIBIOTICS - CHLORAMPHENICOL AND ITS DERIVATIVES; SALTS THEREOF'}, {'hsnCode': '29411040', 'hsn1': 'ANTIBIOTICS - PENICILLINS AND THEIR DERIVATIVE WITH A PENICILLANIC ACID STRUCTURE; SALTS THEREOF : CIOXACILLINE AND ITS SALTS', 'chapterCode': '29', 'chapter': 'Organic chemicals', 'sectionCode': '06', 'section': 'Products of the Chemicals or Allied Industries', 'hsn2': 'ANTIBIOTICS - PENICILLINS AND THEIR DERIVATIVE WITH A PENICILLANIC ACID STRUCTURE; SALTS THEREOF : CIOXACILLINE AND ITS SALTS'}]</t>
  </si>
  <si>
    <t>Retail Business|Wholesale Business|Warehouse / Depot</t>
  </si>
  <si>
    <t>Retail Business, Wholesale Business, Warehouse / Depot</t>
  </si>
  <si>
    <t>[{'name': 'RAVI KANT AGGARWAL', 'email': 'avadesh.nectar@gmail.com', 'emailDomain': 'gmail.com', 'contact': '9997840905'}]</t>
  </si>
  <si>
    <t>06AABCS6468G1Z7</t>
  </si>
  <si>
    <t>9316081215</t>
  </si>
  <si>
    <t>harekrishna.maity@neclife.com</t>
  </si>
  <si>
    <t>Suit No 50 PLOT NO 336, India Accelerator Space Partner, SF Udyog Vihar, Phase 4, Gurugram, Gurgaon, Haryana, 122015</t>
  </si>
  <si>
    <t>[{'hsnCode': '29411040', 'hsn1': 'ANTIBIOTICS - PENICILLINS AND THEIR DERIVATIVE WITH A PENICILLANIC ACID STRUCTURE; SALTS THEREOF : CIOXACILLINE AND ITS SALTS', 'chapterCode': '29', 'chapter': 'Organic chemicals', 'sectionCode': '06', 'section': 'Products of the Chemicals or Allied Industries', 'hsn2': 'ANTIBIOTICS - PENICILLINS AND THEIR DERIVATIVE WITH A PENICILLANIC ACID STRUCTURE; SALTS THEREOF : CIOXACILLINE AND ITS SALTS'}, {'hsnCode': '29414000', 'hsn1': 'ANTIBIOTICS - CHLORAMPHENICOL AND ITS DERIVATIVES; SALTS THEREOF', 'chapterCode': '29', 'chapter': 'Organic chemicals', 'sectionCode': '06', 'section': 'Products of the Chemicals or Allied Industries', 'hsn2': 'ANTIBIOTICS - CHLORAMPHENICOL AND ITS DERIVATIVES; SALTS THEREOF'}, {'hsnCode': '29419090', 'hsn1': 'ANTIBIOTICS - OTHER : OTHER', 'chapterCode': '29', 'chapter': 'Organic chemicals', 'sectionCode': '06', 'section': 'Products of the Chemicals or Allied Industries', 'hsn2': 'cAoNdTeIBIOTICS - OTHER : OTHER'}, {'hsnCode': '30031000', 'hsn1': 'MEDICAMENTS (EXCLUDING GOODS OF HEADING 3002, 3005 OR 3006) CONSISTING OF TWO OR MORE CONSTITUENTS WHICH HAVE BEEN MIXED TOGETHER FOR THERAPEUTIC OR PROPHYLACTIC USES, NOT PUT UP IN MEASURED DOSES OR IN FORMS OR PACKINGS FOR RETAIL SALE CONTAINING PENICILLINS OR DERIVATIVES THEREOF, WITH A PENICILLANIC ACID STRUCTURE, OR STREPTOMYCINS OR THEIR DERIVATIVES', 'chapterCode': '30', 'chapter': 'Pharmaceutical products', 'sectionCode': '06', 'section': 'Products of the Chemicals or Allied Industries', 'hsn2': 'MEDICAMENTS (EXCLUDING GOODS OF HEADING 3002, 3005 OR 3006) CONSISTING OF TWO OR MORE CONSTITUENTS WHICH HAVE BEEN MIXED TOGETHER FOR THERAPEUTIC OR PROPHYLACTIC USES, NOT PUT UP IN MEASURED DOSES OR IN FORMS OR PACKINGS FOR RETAIL SALE CONTAINING PENICILLINS OR DERIVATIVES THEREOF, WITH A PENICILLANIC ACID STRUCTURE, OR STREPTOMYCINS OR THEIR DERIVATIVES'}, {'hsnCode': '38220011', 'hsn1': 'DIAGNOSTIC OR LABORATORY REAGENTS ON A BACKING, PREPARED DIAGNOSTIC OR LABORATORY REAGENTS WHETHER OR NOT ON A BACKING, OTHER THAN THOSE OF HEADING 3002 OR 3006; CERTIFIED REFERENCE MATERIALS DIAGNOSTIC OR LABORATORY REAGENTS ON A BACKING, PREPARED DIAGNOSTIC OR LABORATORY REAGENTS WHETHER OR NOT ON A BACKING, OTHER THAN THOSE OF HEADING 3002 OR 3006; CERTIFIED REFERENCE MATERIALS: FOR MEDICAL DIAGNOSIS: PREGNANCY CONFIRMATION REAGENTS', 'chapterCode': '38', 'chapter': 'Miscellaneous chemical products.', 'sectionCode': '06', 'section': 'Products of the Chemicals or Allied Industries', 'hsn2': 'DIAGNOSTIC OR LABORATORY REAGENTS ON A BACKING, PREPARED DIAGNOSTIC OR LABORATORY REAGENTS WHETHER OR NOT ON A BACKING, OTHER THAN THOSE OF HEADING 3002 OR 3006; CERTIFIED REFERENCE MATERIALS DIAGNOSTIC OR LABORATORY REAGENTS ON A BACKING, PREPARED DIAGNOSTIC OR LABORATORY REAGENTS WHETHER OR NOT ON A BACKING, OTHER THAN THOSE OF HEADING 3002 OR 3006; CERTIFIED REFERENCE MATERIALS: FOR MEDICAL DIAGNOSIS: PREGNANCY CONFIRMATION REAGENTS'}]</t>
  </si>
  <si>
    <t>[{'name': 'RAVI KANT AGGARWAL', 'email': 'harekrishna.maity@neclife.com', 'emailDomain': 'neclife.com', 'contact': '9316081215'}]</t>
  </si>
  <si>
    <t>08AABCS6468G1Z3</t>
  </si>
  <si>
    <t>08104053691</t>
  </si>
  <si>
    <t>9829344088</t>
  </si>
  <si>
    <t>nectarjaipur@gmail.com</t>
  </si>
  <si>
    <t>PLOT NO 33, AJMER ROAD GIRDHARI PURA DRON PURI, JAIPUR, Jaipur, Rajasthan, 302021</t>
  </si>
  <si>
    <t>01-May-2011</t>
  </si>
  <si>
    <t>[{'hsnCode': '21061000', 'hsn1': 'PROTEIN CONCENTRATES AND TEXTURED PROTEIN SUBSTANCES', 'chapterCode': '21', 'chapter': 'Miscellaneous edible preparations', 'sectionCode': '04', 'section': 'Prepared Foodstuffs; Beverages, Spirits and Vinegar; Tobacco and Manufactured Tabacco substitutes', 'hsn2': 'PROTEIN CONCENTRATES AND TEXTURED PROTEIN SUBSTANCES'}, {'hsnCode': '21069040', 'hsn1': 'FOOD PREPARATIONS NOT ELSEWHERE SPECIFIED OR INCLUDED - OTHER : SUGAR-SYRUPS CONTAINING ADDED FLAVOURING OR COLOURING MATTER, NOT ELSEWHERE SPECIFIED ORINCLUDED; LACTOSE SYRUP; GLUCOSE SYRUP ANDMALTO DEXTRINE SYRUP', 'chapterCode': '21', 'chapter': 'Miscellaneous edible preparations', 'sectionCode': '04', 'section': 'Prepared Foodstuffs; Beverages, Spirits and Vinegar; Tobacco and Manufactured Tabacco substitutes', 'hsn2': 'FOOD PREPARATIONS NOT ELSEWHERE SPECIFIED OR INCLUDED - OTHER : SUGAR-SYRUPS CONTAINING ADDED FLAVOURING OR COLOURING MATTER, NOT ELSEWHERE SPECIFIED ORINCLUDED; LACTOSE SYRUP; GLUCOSE SYRUP ANDMALTO DEXTRINE SYRUP'}, {'hsnCode': '30049099', 'hsn1': 'MEDICAMENTS (EXCLUDING GOODS OF HEADING 3002, 3005 OR 3006) CONSISTING OF MIXED OR UNMIXED PRODUCTS FOR THERAPEUTIC OR PROPHYLACTIC USES, PUT UP IN MEASURED DOSES (INCLUDING THOSE IN THE FORM OF TRANSDERMAL ADMINISTRATION SYSTEMS) OR IN FORMS OR PACKINGS FOR RETAIL SALE OTHER : OTHER : OTHER',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 OTHER : OTHER'}, {'hsnCode': '29362990', 'hsn1': 'PROVITAMINS AND VITAMINS, NATURAL OR REPRODUCED BY SYNTHESIS (INCLUDING NATURAL CONCENTRATES), DERIVATIVES THEREOF USED PRIMARILY AS VITAMINS, AND INTERMIXTURES OF THE FOREGOING, WHETHER OR NOT IN ANY SOLVENT - VITAMINS AND THEIR DERIVATIVES, UNMIXED : OTHER VITAMINS AND THEIR DERIVATIVES : OTHER', 'chapterCode': '29', 'chapter': 'Organic chemicals', 'sectionCode': '06', 'section': 'Products of the Chemicals or Allied Industries', 'hsn2': 'PROVITAMINS AND VITAMINS, NATURAL OR REPRODUCED BY SYNTHESIS (INCLUDING NATURAL CONCENTRATES), DERIVATIVES THEREOF USED PRIMARILY AS VITAMINS, AND INTERMIXTURES OF THE FOREGOING, WHETHER OR NOT IN ANY SOLVENT - VITAMINS AND THEIR DERIVATIVES, UNMIXED : OTHER VITAMINS AND THEIR DERIVATIVES : OTHER'}, {'hsnCode': '29419090', 'hsn1': 'ANTIBIOTICS - OTHER : OTHER', 'chapterCode': '29', 'chapter': 'Organic chemicals', 'sectionCode': '06', 'section': 'Products of the Chemicals or Allied Industries', 'hsn2': 'cAoNdTeIBIOTICS - OTHER : OTHER'}]</t>
  </si>
  <si>
    <t>[{'name': 'RAVI KANT AGGARWAL', 'email': 'nectarjaipur@gmail.com', 'emailDomain': 'gmail.com', 'contact': '9829344088'}]</t>
  </si>
  <si>
    <t>09AABCS6468G1Z1</t>
  </si>
  <si>
    <t>9628374873</t>
  </si>
  <si>
    <t>nectarlife@yahoo.com</t>
  </si>
  <si>
    <t>SHOP NO B UGF, , E- 414, TRANSPORT NAGAR, Lucknow, Uttar Pradesh, 226012</t>
  </si>
  <si>
    <t>[{'hsnCode': '3004', 'hsn1': 'MEDICAMENTS (EXCLUDING GOODS OF HEADING 3002, 3005 OR 3006) CONSISTING OF MIXED OR UNMIXED PRODUCTS FOR THERAPEUTIC OR PROPHYLACTIC USES, PUT UP IN MEASURED DOSES (INCLUDING THOSE IN THE FORM OF TRANSDERMAL ADMINISTRATION SYSTEMS) OR IN FORMS OR PACKINGS FOR RETAIL SALE', 'chapterCode': '30', 'chapter': 'Pharmaceutical products', 'sectionCode': '06', 'section': 'Products of the Chemicals or Allied Industries', 'hsn2': 'MEDICAMENTS(EXCLUDING GOODS OF HEADING 3002, 3005 OR 3006) CONSISTING OF MIXED OR UNMIXED PRODUCTS FOR THERAPEUTIC OR PROPHYLACTIC USES, PUT UP IN MEASURED DOSES (INCLUDING THOSE IN THE FORM OF TRANSDERMAL ADMINISTRATION SYSTEMS) OR IN FORMS OR PACKINGS FOR RETAIL SALE'}, {'hsnCode': '9018', 'hsn1': 'INSTRUMENTS AND APPLIANCES USED IN MEDICAL, SURGICAL, DENTAL OR VETERINARY SCIENCES, INCLUDING SCIENTIGRAPHIC APPARATUS, OTHER ELECTROMEDICAL APPARATUS AND SIGHT-TESTING INSTRUMENTS Electro-diagnostic apparatus (including apparatus for functional exploratory examinations or for checking physiological parameters)',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APPLIANCES USED IN MEDICAL, SURGICAL, DENTAL OR VETERINARY SCIENCES, INCLUDING SCIENTIGRAPHIC APPARATUS, OTHER ELECTROMEDICAL APPARATUS AND SIGHT-TESTING INSTRUMENTS'}, {'hsnCode': '3822', 'hsn1': 'DIAGNOSTIC OR LABORATORY REAGENTS ON A BACKING, PREPARED DIAGNOSTIC OR LABORATORY REAGENTS WHETHER OR NOT ON A BACKING, OTHER THAN] THOSE OF HEADING 3002 OR 3006; CERTIFIED REFERENCE MATERIALS', 'chapterCode': '38', 'chapter': 'Miscellaneous chemical products.', 'sectionCode': '06', 'section': 'Products of the Chemicals or Allied Industries', 'hsn2': 'DIAGNOSTIC OR LABORATORY REAGENTS ON A BACKING, PREPARED DIAGNOSTIC OR LABORATORY REAGENTS WHETHER OR NOT ON A BACKING, OTHER THAN THOSE OF HEADING 3002 OR 3006; CERTIFIED REFERENCE MATERIALS'}, {'hsnCode': '9027', 'hsn1':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{'hsnCode': '9019', 'hsn1': 'MECHANO-THERAPY APPLIANCES; MASSAGE APPARATUS; PSYCHOLOGICAL APTITUDE-TESTING APPARATUS; OZONE THERAPY, OXYGEN THERAPY, AEROSOL THERAPY, ARTIFICIAL RESPIRATION OR OTHER THERAPEUTIC RESPIRATION APPARATUS',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'MECHANO-THERAPY APPLIANCES; MASSAGE APPARATUS; PSYCHOLOGICAL APTITUDE-TESTING APPARATUS; OZONE THERAPY, OXYGEN THERAPY, AEROSOL THERAPY, ARTIFICIAL RESPIRATION OR OTHER THERAPEUTIC RESPIRATION APPARATUS'}]</t>
  </si>
  <si>
    <t>Warehouse / Depot|Wholesale Business</t>
  </si>
  <si>
    <t>Warehouse / Depot, Wholesale Business</t>
  </si>
  <si>
    <t>[{'name': 'RAVI KANT AGGARWAL', 'email': 'nectarlife@yahoo.com', 'emailDomain': 'yahoo.com', 'contact': '9628374873'}]</t>
  </si>
  <si>
    <t>23AABCS6468G1ZB</t>
  </si>
  <si>
    <t>23299023488</t>
  </si>
  <si>
    <t>24AABCS6468G1Z9</t>
  </si>
  <si>
    <t>9327356784</t>
  </si>
  <si>
    <t>sushil.joshi@neclife.com</t>
  </si>
  <si>
    <t>6, RANOLI GIDC, RANOLI, VADODARA, Vadodara, Gujarat, 391350</t>
  </si>
  <si>
    <t>[{'hsnCode': '29419090', 'hsn1': 'ANTIBIOTICS - OTHER : OTHER', 'chapterCode': '29', 'chapter': 'Organic chemicals', 'sectionCode': '06', 'section': 'Products of the Chemicals or Allied Industries', 'hsn2': 'cAoNdTeIBIOTICS - OTHER : OTHER'}, {'hsnCode': '29414000', 'hsn1': 'ANTIBIOTICS - CHLORAMPHENICOL AND ITS DERIVATIVES; SALTS THEREOF', 'chapterCode': '29', 'chapter': 'Organic chemicals', 'sectionCode': '06', 'section': 'Products of the Chemicals or Allied Industries', 'hsn2': 'ANTIBIOTICS - CHLORAMPHENICOL AND ITS DERIVATIVES; SALTS THEREOF'}, {'hsnCode': '29411040', 'hsn1': 'ANTIBIOTICS - PENICILLINS AND THEIR DERIVATIVE WITH A PENICILLANIC ACID STRUCTURE; SALTS THEREOF : CIOXACILLINE AND ITS SALTS', 'chapterCode': '29', 'chapter': 'Organic chemicals', 'sectionCode': '06', 'section': 'Products of the Chemicals or Allied Industries', 'hsn2': 'ANTIBIOTICS - PENICILLINS AND THEIR DERIVATIVE WITH A PENICILLANIC ACID STRUCTURE; SALTS THEREOF : CIOXACILLINE AND ITS SALTS'}, {'hsnCode': '29420090', 'hsn1': 'OTHER ORGANIC COMPOUNDS - OTHER ORGANIC COMPOUNDS : OTHER', 'chapterCode': '29', 'chapter': 'Organic chemicals', 'sectionCode': '06', 'section': 'Products of the Chemicals or Allied Industries', 'hsn2': 'OTHER ORGANIC COMPOUNDS - OTHER ORGANIC COMPOUNDS : OTHER'}, {'hsnCode': '29411030', 'hsn1': 'ANTIBIOTICS - PENICILLINS AND THEIR DERIVATIVE WITH A PENICILLANIC ACID STRUCTURE; SALTS THEREOF : AMOXYCILLINE AND ITS SALTS', 'chapterCode': '29', 'chapter': 'Organic chemicals', 'sectionCode': '06', 'section': 'Products of the Chemicals or Allied Industries', 'hsn2': 'ANTIBIOTICS - PENICILLINS AND THEIR DERIVATIVE WITH A PENICILLANIC ACID STRUCTURE; SALTS THEREOF : AMOXYCILLINE AND ITS SALTS'}]</t>
  </si>
  <si>
    <t>[{'name': 'RAVI KANT AGGARWAL', 'email': 'sushil.joshi@neclife.com', 'emailDomain': 'neclife.com', 'contact': '9327356784'}]</t>
  </si>
  <si>
    <t>27AABCS6468G1Z3</t>
  </si>
  <si>
    <t>27050593027V</t>
  </si>
  <si>
    <t>9370473263</t>
  </si>
  <si>
    <t>vishal.sapkal@neclife.com</t>
  </si>
  <si>
    <t>UNIT NO D 508, 5TH FLOOR, CRYSTAL PLAZA PREMISES CO-OPERATIVE SOCIETY LTD, NEW LINK ROAD, ANDHERI WEST, Mumbai City, Maharashtra, 400053</t>
  </si>
  <si>
    <t>[{'hsnCode': '29414000', 'hsn1': 'ANTIBIOTICS - CHLORAMPHENICOL AND ITS DERIVATIVES; SALTS THEREOF', 'chapterCode': '29', 'chapter': 'Organic chemicals', 'sectionCode': '06', 'section': 'Products of the Chemicals or Allied Industries', 'hsn2': 'ANTIBIOTICS - CHLORAMPHENICOL AND ITS DERIVATIVES; SALTS THEREOF'}, {'hsnCode': '29419090', 'hsn1': 'ANTIBIOTICS - OTHER : OTHER', 'chapterCode': '29', 'chapter': 'Organic chemicals', 'sectionCode': '06', 'section': 'Products of the Chemicals or Allied Industries', 'hsn2': 'cAoNdTeIBIOTICS - OTHER : OTHER'}, {'hsnCode': '30039021', 'hsn1': 'MEDICAMENTS (EXCLUDING GOODS OF HEADING 3002, 3005 OR 3006) CONSISTING OF TWO OR MORE CONSTITUENTS WHICH HAVE BEEN MIXED TOGETHER FOR THERAPEUTIC OR PROPHYLACTIC USES, NOT PUT UP IN MEASURED DOSES OR IN FORMS OR PACKINGS FOR RETAIL SALE OTHER : MENTHOL CRYSTALS AND MILK OF MAGNESIA : MENTHOL CRYSTALS', 'chapterCode': '30', 'chapter': 'Pharmaceutical products', 'sectionCode': '06', 'section': 'Products of the Chemicals or Allied Industries', 'hsn2': 'MEDICAMENTS (EXCLUDING GOODS OF HEADING 3002, 3005 OR 3006) CONSISTING OF TWO OR MORE CONSTITUENTS WHICH HAVE BEEN MIXED TOGETHER FOR THERAPEUTIC OR PROPHYLACTIC USES, NOT PUT UP IN MEASURED DOSES OR IN FORMS OR PACKINGS FOR RETAIL SALE OTHER : MENTHOL CRYSTALS AND MILK OF MAGNESIA : MENTHOL CRYSTALS'}, {'hsnCode': '29420090', 'hsn1': 'OTHER ORGANIC COMPOUNDS - OTHER ORGANIC COMPOUNDS : OTHER', 'chapterCode': '29', 'chapter': 'Organic chemicals', 'sectionCode': '06', 'section': 'Products of the Chemicals or Allied Industries', 'hsn2': 'OTHER ORGANIC COMPOUNDS - OTHER ORGANIC COMPOUNDS : OTHER'}, {'hsnCode': '29415000', 'hsn1': 'ANTIBIOTICS - ERYTHROMYCIN AND ITS DERIVATIVES; SALTS THEREOF', 'chapterCode': '29', 'chapter': 'Organic chemicals', 'sectionCode': '06', 'section': 'Products of the Chemicals or Allied Industries', 'hsn2': 'ANTIBIOTICS - ERYTHROMYCIN AND ITS DERIVATIVES; SALTS THEREOF'}]</t>
  </si>
  <si>
    <t>[{'name': 'Ravi Kant Aggarwal', 'email': 'jcaassociates18@gmail.com', 'emailDomain': 'gmail.com', 'contact': '7045901689'}]</t>
  </si>
  <si>
    <t>29AABCS6468G1ZZ</t>
  </si>
  <si>
    <t>29811204646</t>
  </si>
  <si>
    <t>01AABCS6468G1ZH</t>
  </si>
  <si>
    <t>NARBADA INDUSTRIES A UNIT OF NECTAR LIFESCIENCES LIMITED</t>
  </si>
  <si>
    <t>01AABCS6468G2ZG</t>
  </si>
  <si>
    <t>9419202865</t>
  </si>
  <si>
    <t>tyagi_bunty2@yahoo.in</t>
  </si>
  <si>
    <t>Narbada Industries, Phase-2, Lane No.2, SIDCO Industrial Complex, Bari Brahmana, Samba, Jammu and Kashmir, 181133</t>
  </si>
  <si>
    <t>[{'hsnCode': '29061100', 'hsn1': 'CYCLIC ALCOHOLS AND THEIR HALOGENATED, SULPHONATED, NITRATED OR NITROSATED DERIVATIVES - CYCLANIC, CYCLENIC OR CYCLOTERPENIC : MENTHOL', 'chapterCode': '29', 'chapter': 'Organic chemicals', 'sectionCode': '06', 'section': 'Products of the Chemicals or Allied Industries', 'hsn2': 'CYCLIC ALCOHOLS AND THEIR HALOGENATED, SULPHONATED, NITRATED OR NITROSATED DERIVATIVES - CYCLANIC, CYCLENIC OR CYCLOTERPENIC : MENTHOL'}, {'hsnCode': '33012590', 'hsn1':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OF OTHER MINTS : OTHER', 'chapterCode': '33', 'chapter': 'Essential oils and resinoids; perfumery, cosmetic or toilet preparations.', 'sectionCode': '06', 'section': 'Products of the Chemicals or Allied Industries', 'hsn2':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OF OTHER MINTS : OTHER'}, {'hsnCode': '33012400', 'hsn1':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OF PEPPERMINT (MENTHA PIPERITA)', 'chapterCode': '33', 'chapter': 'Essential oils and resinoids; perfumery, cosmetic or toilet preparations.', 'sectionCode': '06', 'section': 'Products of the Chemicals or Allied Industries', 'hsn2':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OF PEPPERMINT (MENTHA PIPERITA)'}, {'hsnCode': '33019059', 'hsn1':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OTHER: TERPENIC BY-PRODUCTS OF THE DETERPENATION OF ESSENTIAL OILS: OTHER', 'chapterCode': '33', 'chapter': 'Essential oils and resinoids; perfumery, cosmetic or toilet preparations.', 'sectionCode': '06', 'section': 'Products of the Chemicals or Allied Industries', 'hsn2':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OTHER: TERPENIC BY- PRODUCTS OF THE DETERPENATION OF ESSENTIAL OILS: OTHER'}]</t>
  </si>
  <si>
    <t>Sanjiv Goyal</t>
  </si>
  <si>
    <t>[{'name': 'Anil Kumar Tyagi', 'email': 'tyagi_bunty2@yahoo.in', 'emailDomain': 'yahoo.in', 'contact': '9419202865'}]</t>
  </si>
  <si>
    <t>NARBADA INDUSTRIES A UNIT OF NECTAR LIFESCIENCE LTD.</t>
  </si>
  <si>
    <t>04AABCS6468G3Z9</t>
  </si>
  <si>
    <t>NECTAR LIFESCIENCES Limited</t>
  </si>
  <si>
    <t>9316830512</t>
  </si>
  <si>
    <t>rajesh.aggarwal@neclife.com</t>
  </si>
  <si>
    <t>SCO 38-39, , , SECTOR 9 D, CHANDIGARH, Chandigarh, Chandigarh, 160009</t>
  </si>
  <si>
    <t>[{'sacCode': '00440173', 'sac1': 'BANKING AND FINANCIAL', 'sac2': None}, {'sacCode': '00440225', 'sac1': 'BUSINESS AUXILIARY SERVICES', 'sac2': None}, {'sacCode': '00440366', 'sac1': 'BUSINESS SUPPORT SERVICES', 'sac2': None}, {'sacCode': '00440060', 'sac1': 'MANPOWER RECRUITMENT AGENCY', 'sac2': None}, {'sacCode': '00440108', 'sac1': 'SECURITY / DETECTIVE AGENCIES', 'sac2': None}]</t>
  </si>
  <si>
    <t>[{'name': 'SANDEEP GOEL', 'email': 'rajesh.aggarwal@neclife.com', 'emailDomain': 'neclife.com', 'contact': '9316830512'}]</t>
  </si>
  <si>
    <t>01AABCS6468G3ZF</t>
  </si>
  <si>
    <t>Nectar Lifesciences Limited</t>
  </si>
  <si>
    <t>9357665000</t>
  </si>
  <si>
    <t>sandeep.goel@neclife.com</t>
  </si>
  <si>
    <t>NARBADA INDUSTRIES LANE NO. 2, PHASE 2 SIDCO INDUSTRIAL COMPLEX, BARI BARAHMANA, Jammu, Jammu and Kashmir, 181133</t>
  </si>
  <si>
    <t>[{'hsnCode': '3301', 'hsn1': 'ESSENTIAL OILS (TERPENELESS OR NOT), INCLUDING CONCRETES AND ABSOLUTES; RESINOIDS; EXTRACTED OLEORESINS; CONCENTRATES OF ESSENTIAL OILS IN FATS, IN FIXED OILS, IN WAXES OR THE LIKE, OBTAINED B Y ENFLEURAGE O R MACERATION; TERPENIC BY-PRODUCTS OF THE DETERPENATION OF ESSENTIAL OILS; AQUEOUS DISTILLATES AND AQUEOUS SOLUTIONS OF ESSENTIAL OILS', 'chapterCode': '33', 'chapter': 'Essential oils and resinoids; perfumery, cosmetic or toilet preparations.', 'sectionCode': '06', 'section': 'Products of the Chemicals or Allied Industries', 'hsn2':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</si>
  <si>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[{'name': 'SANDEEP GOEL', 'email': 'sandeep.goel@neclife.com', 'emailDomain': 'neclife.com', 'contact': '9357665000'}]</t>
  </si>
  <si>
    <t>NARBADA INDUSTRIES</t>
  </si>
  <si>
    <t>TPE000010838000Z</t>
  </si>
  <si>
    <t>27ANSPS2289Q1ZO</t>
  </si>
  <si>
    <t>[{'hsnCode': '61151100', 'hsn1': 'PANTY HOSE, TIGHTS, STOCKINGS, SOCKS AND OTHER HOSIERY, INCLUDING STOCKINGS FOR VARICOSE VEINS AND FOOTWEAR WITHOUT APPLIED SOLES, KNITTED OR CROCHETED - PANTY HOSE AND TIGHTS : OF SYNTHETIC FIBRES, MEASURING PER SINGLE YARN LESS THAN 67 DECITEX', 'chapterCode': '61', 'chapter': 'Articles of apparel and clothing accessories knitted or crocheted.', 'sectionCode': '11', 'section': 'Textile and Textile Articles', 'hsn2': 'PANTY HOSE, TIGHTS, STOCKINGS, SOCKS AND OTHER HOSIERY, INCLUDING STOCKINGS FOR VARICOSE VEINS AND FOOTWEAR WITHOUT APPLIED SOLES, KNITTED OR CROCHETED - PANTY HOSE AND TIGHTS : OF SYNTHETIC FIBRES, MEASURING PER SINGLE YARN LESS THAN 67 DECITEX'}, {'hsnCode': '40151100', 'hsn1': 'ARTICLES OF APPAREL AND CLOTHING ACCESSORIES (INCLUDING GLOVES, MITTENS AND MITTS) FOR ALL PURPOSES, OF VULCANISED RUBBER OTHER THAN HARD RUBBER - GLOVES, MITTENS AND MITTS : SURGICAL', 'chapterCode': '40', 'chapter': 'Rubber and articles thereof', 'sectionCode': '07', 'section': 'Plastics and Articles thereof; Rubber and Articles Thereof', 'hsn2': 'ARTICLES OF APPAREL AND CLOTHING ACCESSORIES (INCLUDING GLOVES, MITTENS AND MITTS) FOR ALL PURPOSES, OF VULCANISED RUBBER OTHER THAN HARD RUBBER - GLOVES, MITTENS AND MITTS : SURGICAL'}, {'hsnCode': '40151900', 'hsn1': 'ARTICLES OF APPAREL AND CLOTHING ACCESSORIES (INCLUDING GLOVES, MITTENS AND MITTS) FOR ALL PURPOSES, OF VULCANISED RUBBER OTHER THAN HARD RUBBER - GLOVES, MITTENS AND MITTS : OTHER', 'chapterCode': '40', 'chapter': 'Rubber and articles thereof', 'sectionCode': '07', 'section': 'Plastics and Articles thereof; Rubber and Articles Thereof', 'hsn2': 'ARTICLES OF APPAREL AND CLOTHING ACCESSORIES (INCLUDING GLOVES, MITTENS AND MITTS) FOR ALL PURPOSES, OF VULCANISED RUBBER OTHER THAN HARD RUBBER - GLOVES, MITTENS AND MITTS : OTHER'}]</t>
  </si>
  <si>
    <t>[{'name': 'REKHA ASHOK SHAH', 'email': 'vinodnandha@gmail.com', 'emailDomain': 'gmail.com', 'contact': '8655527704'}]</t>
  </si>
  <si>
    <t>TPE000010252334H</t>
  </si>
  <si>
    <t>27AEQPB4463G1ZF</t>
  </si>
  <si>
    <t>27221053053V</t>
  </si>
  <si>
    <t>[{'hsnCode': '96110000', 'hsn1': 'DATE, SEALING OR NUMBERING STAMPS, AND THE LIKE (INCLUDING DEVICES FOR PRINTING OR EMBOSSING LABELS), DESIGNED FOR OPERATING IN THE HAND; HAND-OPERATED COMPOSING STICKS AND HAND PRINTING SETS INCORPORATING SUCH COMPOSING STICKS', 'chapterCode': '96', 'chapter': 'Miscellaneous manufactured articles.', 'sectionCode': '20', 'section': 'Miscellaneous Manufactured Articles', 'hsn2': 'DATE, SEALING OR NUMBERING STAMPS, AND THE LIKE (INCLUDING DEVICES FOR PRINTING OR EMBOSSING LABELS), DESIGNED FOR OPERATING IN THE HAND; HAND-OPERATED COMPOSING STICKS AND HAND PRINTING SETS INCORPORATING SUCH COMPOSING STICKS'}, {'hsnCode': '48171000', 'hsn1': 'ENVELOPES, LETTER CARDS, PLAIN POSTCARDS AND CORRESPONDENCE CARDS, OF PAPER OR PAPERBOARD; BOXES, POUCHES, WALLETS AND WRITING COMPENDIUMS, OF PAPER OR PAPERBOARD, CONTAINING AN ASSORTMENT OF PAPER STATIONERY - ENVELOPES', 'chapterCode': '48', 'chapter': 'Paper and paperboard; articles of paper pulp, of paper or of paperboard.', 'sectionCode': '10', 'section': 'Pulp of wood or of other Fibrous Cellulosic Material; Recovered (Waste and Scrap) Paper or Paperboard; Paper And Paperboard and articles thereof', 'hsn2': 'ENVELOPES, LETTER CARDS, PLAIN POSTCARDS AND CORRESPONDENCE CARDS, OF PAPER OR PAPERBOARD; BOXES, POUCHES, WALLETS AND WRITING COMPENDIUMS, OF PAPER OR PAPERBOARD, CONTAINING AN ASSORTMENT OF PAPER STATIONERY - ENVELOPES'}, {'hsnCode': '96100000', 'hsn1': 'SLATES AND BOARDS, WITH WRITING OR DRAWING SURFACES, WHETHER OR NOT FRAMED', 'chapterCode': '96', 'chapter': 'Miscellaneous manufactured articles.', 'sectionCode': '20', 'section': 'Miscellaneous Manufactured Articles', 'hsn2': 'SLATES AND BOARDS, WITH WRITING OR DRAWING SURFACES, WHETHER OR NOT FRAMED'}, {'hsnCode': '48201010', 'hsn1':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REGISTERS, ACCOUNT BOOKS', 'chapterCode': '48', 'chapter': 'Paper and paperboard; articles of paper pulp, of paper or of paperboard.', 'sectionCode': '10', 'section': 'Pulp of wood or of other Fibrous Cellulosic Material; Recovered (Waste and Scrap) Paper or Paperboard; Paper And Paperboard and articles thereof', 'hsn2':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REGISTERS, ACCOUNT BOOKS'}, {'hsnCode': '59070011', 'hsn1': 'TEXTILE FABRICS OTHERWISE IMPREGNATED, COATED OR COVERED; PAINTED CANVAS BEING THEATRICAL SCENERY, STUDIO BACK - CLOTHS OR THE LIKE - TEXTILE FABRICS OTHERWISE IMPREGNATED, COATED OR COVERED; PAINTED CANVAS BEING THEATRICAL SCENERY, STUDIO BACK - CLOTHS OR THE LIKE : - FABRICS COVERED PARTIALLY OR FULLY WITH TEXTILE FLOCKS, OR WITH PREPARATION CONTAINING TEXTILE FLOCKS : ON THE BASE FABRICS OF COTTON', 'chapterCode': '59', 'chapter': 'Impregnated, coated, covered or laminated textile fabrics; textile articles of a kind suitable for industrial use.', 'sectionCode': '11', 'section': 'Textile and Textile Articles', 'hsn2': 'TEXTILE FABRICS OTHERWISE IMPREGNATED, COATED OR COVERED; PAINTED CANVAS BEING THEATRICAL SCENERY, STUDIO BACK - CLOTHS OR THE LIKE - TEXTILE FABRICS OTHERWISE IMPREGNATED, COATED OR COVERED; PAINTED CANVAS BEING THEATRICAL SCENERY, STUDIO BACK - CLOTHS OR THE LIKE : - FABRICS COVERED PARTIALLY OR FULLY WITH TEXTILE FLOCKS, OR WITH PREPARATION CONTAINING TEXTILE FLOCKS : ON THE BASE FABRICS OF COTTON'}]</t>
  </si>
  <si>
    <t>Works Contract|Retail Business</t>
  </si>
  <si>
    <t>Works Contract, Retail Business</t>
  </si>
  <si>
    <t>[{'name': 'LALJI GOVARDHAN BIND', 'email': 'lalji.bind@gmail.com', 'emailDomain': 'gmail.com', 'contact': '9820740469'}]</t>
  </si>
  <si>
    <t>KCO000010492928I</t>
  </si>
  <si>
    <t>07AADCA9217F1ZU</t>
  </si>
  <si>
    <t>23AADCA9217F1Z0</t>
  </si>
  <si>
    <t>24AADCA9217F1ZY</t>
  </si>
  <si>
    <t>atl.cfb@amartara.co.in</t>
  </si>
  <si>
    <t>OLIVE-0304, THIRD FLOOR, PRATHAM BLUETS, NEAR GREEN WOODS GOTRI SEVASI ROAD, VADODARA, Vadodara, Gujarat, 390021</t>
  </si>
  <si>
    <t>[{'hsnCode': '39203090', 'hsn1': 'OTHER PLATES, SHEETS, FILM, FOIL AND STRIP, OF PLASTICS, NON - CELLULAR AND NOT REINFORCED, LAMINATED, SUPPORTED OR SIMILARLY COMBINED WITH OTHER MATERIALS - OF POLYMERS OF STYRENE :OTHER',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STYRENE :OTHER'}, {'hsnCode': '76072090', 'hsn1': 'ALUMINIUM FOIL (WHETHER OR NOT PRINTED OR BACKED WITH PAPER, PAPERBOARD, PLASTICS OR SIMILAR BACKING MATERIALS) OF A THICKNESS (EXCLUDING ANY BACKING) NOT EXCEEDING 0.2 MM - BACKED : OTHER',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BACKED : OTHER'}, {'hsnCode': '39204900', 'hsn1': 'OTHER PLATES, SHEETS, FILM, FOIL AND STRIP, OF PLASTICS, NON - CELLULAR AND NOT REINFORCED, LAMINATED, SUPPORTED OR SIMILARLY COMBINED WITH OTHER MATERIALS - OF POLYMERS OF VINYL CHLORIDE:OTHER',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VINYL CHLORIDE:OTHER'}, {'hsnCode': '76071991', 'hsn1': 'ALUMINIUM FOIL (WHETHER OR NOT PRINTED OR BACKED WITH PAPER, PAPERBOARD, PLASTICS OR SIMILAR BACKING MATERIALS) OF A THICKNESS (EXCLUDING ANY BACKING) NOT EXCEEDING 0.2 MM - NOT BACKED : OTHER : OTHER : PLAIN',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PLAIN'}, {'hsnCode': '39204300', 'hsn1': 'OTHER PLATES, SHEETS, FILM, FOIL AND STRIP, OF PLASTICS, NON - CELLULAR AND NOT REINFORCED, LAMINATED, SUPPORTED OR SIMILARLY COMBINED WITH OTHER MATERIALS - OF POLYMERS OF VINYL CHLORIDE:CONTAINING BY WEIGHT NOT LESS THAN 6% OF PLASTICIZERS',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VINYL CHLORIDE:CONTAINING BY WEIGHT NOT LESS THAN 6% OF PLASTICIZERS'}]</t>
  </si>
  <si>
    <t>Office / Sale Office|Factory / Manufacturing|Import|Export</t>
  </si>
  <si>
    <t>ARUN ANAND SARUP|ARJUN ARUN SARUP|GEETA ARUN SARUP|FARZANA ARJUN SARUP</t>
  </si>
  <si>
    <t>[{'name': 'ARUN ANAND SARUP', 'email': 'atl.cfb@amartara.co.in', 'emailDomain': 'amartara.co.in', 'contact': '7874779807'}]</t>
  </si>
  <si>
    <t>AMARTARA PVT.LTD.</t>
  </si>
  <si>
    <t>27AADCA9217F1ZS</t>
  </si>
  <si>
    <t>27110001585V</t>
  </si>
  <si>
    <t>atl.dm@amartara.co.in</t>
  </si>
  <si>
    <t>73-74, , INDIAN CORK MILLS COMPOUND, SAKI VIHAR ROAD, POWAI, Mumbai City, Maharashtra, 400072</t>
  </si>
  <si>
    <t>[{'name': 'DHARMENDRA MORE', 'email': 'atl.dm@amartara.co.in', 'emailDomain': 'amartara.co.in', 'contact': '9769442394'}]</t>
  </si>
  <si>
    <t>33AADCA9217F1ZZ</t>
  </si>
  <si>
    <t>AMARTARA PVT LTD</t>
  </si>
  <si>
    <t>27AADCA9217F2ZR</t>
  </si>
  <si>
    <t>9819887243</t>
  </si>
  <si>
    <t>INDIAN CORK MILLS COMPOUND, SAKI VIHAR ROAD, POWAI, Mumbai City, Maharashtra, 400072</t>
  </si>
  <si>
    <t>ARJUN ARUN SARUP|ARUN ANAND SARUP|GEETA ARUN SARUP|FARZANA ARJUN SARUP</t>
  </si>
  <si>
    <t>[{'name': 'ARUN ANAND SARUP', 'email': 'atl.dm@amartara.co.in', 'emailDomain': 'amartara.co.in', 'contact': '9819887243'}]</t>
  </si>
  <si>
    <t>33AADCA9217F2ZY</t>
  </si>
  <si>
    <t>876/1, GROUND FLOOR, DOSHI REGENCY, P.H ROAD, CHENNAI, Chennai, Tamil Nadu, 600084</t>
  </si>
  <si>
    <t>[{'hsnCode': '39045090', 'hsn1': 'POLYMERS OF VINYL CHLORIDE OR OF OTHER HALOGENATED OLEFINS, IN PRIMARY FORMS - VINYLIDENE CHLORIDE POLYMERS OTHER', 'chapterCode': '39', 'chapter': 'Plastics and articles thereof', 'sectionCode': '07', 'section': 'Plastics and Articles thereof; Rubber and Articles Thereof', 'hsn2': 'POLYMERS OF VINYL CHLORIDE OR OF OTHER HALOGENATED OLEFINS, IN PRIMARY FORMS - VINYLIDENE CHLORIDE POLYMERS OTHER'}, {'hsnCode': '39204900', 'hsn1': 'OTHER PLATES, SHEETS, FILM, FOIL AND STRIP, OF PLASTICS, NON - CELLULAR AND NOT REINFORCED, LAMINATED, SUPPORTED OR SIMILARLY COMBINED WITH OTHER MATERIALS - OF POLYMERS OF VINYL CHLORIDE:OTHER',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VINYL CHLORIDE:OTHER'}, {'hsnCode': '76072090', 'hsn1': 'ALUMINIUM FOIL (WHETHER OR NOT PRINTED OR BACKED WITH PAPER, PAPERBOARD, PLASTICS OR SIMILAR BACKING MATERIALS) OF A THICKNESS (EXCLUDING ANY BACKING) NOT EXCEEDING 0.2 MM - BACKED : OTHER',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BACKED : OTHER'}, {'hsnCode': '3920', 'hsn1': 'OTHER PLATES, SHEETS, FILM, FOIL AND STRIP, OF PLASTICS, NON-CELLULAR AND NOT REINFORCED, LAMINATED, SUPPORTED OR SIMILARLY COMBINED WITH OTHER MATERIALS', 'chapterCode': '39', 'chapter': 'Plastics and articles thereof', 'sectionCode': '07', 'section': 'Plastics and Articles thereof; Rubber and Articles Thereof', 'hsn2': 'OTHER PLATES, SHEETS, FILM, FOIL AND STRIP, OF PLASTICS, NON-CELLULAR AND NOT REINFORCED, LAMINATED, SUPPORTED OR SIMILARLY COMBINED WITH OTHER MATERIALS'}, {'hsnCode': '3915', 'hsn1': 'WASTE, PARINGS AND SCRAP, OF PLASTICS', 'chapterCode': '39', 'chapter': 'Plastics and articles thereof', 'sectionCode': '07', 'section': 'Plastics and Articles thereof; Rubber and Articles Thereof', 'hsn2': 'ACRYLIC POLYMERS IN PRIMARY FORMS'}]</t>
  </si>
  <si>
    <t>ARUN ANAND SARUP|GEETA ARUN SARUP|ARJUN ARUN SARUP|FARZANA ARJUN SARUP</t>
  </si>
  <si>
    <t>TFI000016029669Z</t>
  </si>
  <si>
    <t>33AAKFB7777R1ZJ</t>
  </si>
  <si>
    <t>RADHAKRISHNAN NIRMALA|JYOTHIRAMALINGAM</t>
  </si>
  <si>
    <t>[{'name': 'RADHAKRISHNAN NIRMALA', 'email': 'info@bwls.in', 'emailDomain': 'bwls.in', 'contact': '9176704723'}]</t>
  </si>
  <si>
    <t>06AAHCD9137H1ZI</t>
  </si>
  <si>
    <t>raj.ca.bansal@gmail.com</t>
  </si>
  <si>
    <t>KHATA NO.423/470, KILLA NO.4/4/4, , , 1-12 BILASPUR, TAURU ROAD, BILASPUR CHOWK, TEH. MANESAR, Gurgaon, Haryana, 122413</t>
  </si>
  <si>
    <t>12-Sep-2020</t>
  </si>
  <si>
    <t>SAHIL KHANNA|DEVINDER KAPOOR|KULDEEP SINGH DHINGRA</t>
  </si>
  <si>
    <t>TPE000117235411I</t>
  </si>
  <si>
    <t>27AHOPJ9406E1Z6</t>
  </si>
  <si>
    <t>[{'hsnCode': '3215', 'hsn1': 'PRINTING INK, WRITING OR DRAWING INK AND OTHER INKS, WHETHER OR NOT CONCENTRATED OR SOLID - Printing ink :', 'chapterCode': '32', 'chapter': 'Tanning or dyeing extracts; tannins and their derivatives; dyes, pigments and other colouring matter, paints and varnishes; putty and other mastics; inks.', 'sectionCode': '06', 'section': 'Products of the Chemicals or Allied Industries', 'hsn2': 'PRINTING INK, WRITING OR DRAWING INK AND OTHER INKS, WHETHER OR NOT CONCENTRATED OR SOLID'}, {'hsnCode': '8443', 'hsn1': 'PRINTING MACHINERY USED FOR PRINTING BY MEANS OF PLATES, CYLINDERS AND OTHER PRINTING COMPONENTS OF HEADING 8442; OTHER PRINTERS, COPYING MACHINES AND FACSIMILE MACHINES, WHETHER OR NOT COMBINED; PARTS AND ACCESSORIES THEREOF - Printing machinery used for printing by means of plates,cylinders and other printing components of heading 8442 :',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'PRINTING MACHINERY USED FOR PRINTING BY MEANS OF PLATES, CYLINDERS AND OTHER PRINTING COMPONENTS OF HEADING 8442; OTHER PRINTERS, COPYING MACHINES AND FACSIMILE MACHINES, WHETHER OR NOT COMBINED; PARTS AND ACCESSORIES THEREOF'}, {'hsnCode': '8469', 'hsn1': 'TYPEWRITERS OTHER THAN PRINTERS OF HEADING 8443; WORD-PROCESSING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'TYPEWRITERS OTHER THAN PRINTERS OF HEADING 8443; WORD-PROCESSING MACHINES'}, {'hsnCode': '0308', 'hsn1': 'AQUATIC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 Sea cucumbers (Stichopus japonicus, Holothurioidea) :', 'chapterCode': '03', 'chapter': 'Fish and crustaceans, molluscs and other aquatic invertebrates.', 'sectionCode': '01', 'section': 'Live Animals; Animal Products', 'hsn2': 'AQUATIC INVERTEBRATES OTHER THAN CRUSTACEANS AND MOLLUSCS, LIVE,FRESH,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{'hsnCode': '7607', 'hsn1': 'ALUMINIUM FOIL (WHETHER OR NOT PRINTED OR BACKED WITH PAPER, PAPERBOARD, PLASTICS OR SIMILAR BACKING MATERIALS) OF A THICKNESS (EXCLUDING ANY BACKING) NOT EXCEEDING 0.2 MM - Not backed',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0.2MM'}]</t>
  </si>
  <si>
    <t>[{'name': 'SANTOSH MURLIDHAR JOSHI', 'email': 'renukaprinters25@gmail.com', 'emailDomain': 'gmail.com', 'contact': '7058685340'}]</t>
  </si>
  <si>
    <t>TFI000016292947T</t>
  </si>
  <si>
    <t>07AAHFD0109L1ZN</t>
  </si>
  <si>
    <t>[{'hsnCode': '4012', 'hsn1': 'RETREADED OR USED PNEUMATIC TYRES OF RUBBER, SOLID OR CUSHION TYRES, TYRE TREADS AND TYRE FLAPS, OF RUBBER - Retreaded tyres :', 'chapterCode': '40', 'chapter': 'Rubber and articles thereof', 'sectionCode': '07', 'section': 'Plastics and Articles thereof; Rubber and Articles Thereof', 'hsn2': 'RETREADED OR USED PNEUMATIC TYRES OF RUBBER, SOLID OR CUSHION TYRES, TYRE TREADS AND TYRE FLAPS, OF RUBBER'}, {'hsnCode': '4011', 'hsn1': 'NEW PNEUMATIC TYRES, OF RUBBER', 'chapterCode': '40', 'chapter': 'Rubber and articles thereof', 'sectionCode': '07', 'section': 'Plastics and Articles thereof; Rubber and Articles Thereof', 'hsn2': 'NEW PNEUMATIC TYRES, OF RUBBER'}, {'hsnCode': '9801', 'hsn1': 'ALL ITEMS OF MACHINERY INCLUDING PRIME MOVERS, INSTRUMENTS, APPARATUS AND APPLIANCES, CONTROL GEAR AND TRANSMISSION EQUIPMENT, AUXILIARY EQUIPMENT (INCLUDING THOSE REQUIRED FOR RESEARCH AND DEVELOPMENT PURPOSES, TESTING AND QUALITY CONTROL), AS WELL AS ALL COMPONENTS (WHETHER FINISHED OR NOT) OR RAW MATERIALS FOR THE MANUFACTURE OF THE AFORESAID ITEMS AND THEIR COMPONENTS, REQUIRED FOR THE INITIAL SETTING UP OF A UNIT, OR THE SUBSTANTIAL EXPANSION OF AN EXISTING UNIT, OF A SPECIFIED: (1) INDUSTRIAL PLANT, (2) IRRIGATION PROJECT, (3) POWER PROJECT, (4) MINING PROJECT, (5) PROJECT FOR THE EXPLORATION FOR OIL OR OTHER MINERALS, AND (6) SUCH OTHER PROJECTS AS THE CENTRAL GOVERNMENT MAY, HAVING REGARD TO THE ECONOMIC DEVELOPMENT OF THE COUNTRY NOTIFY IN THE OFFICIAL GAZETTE IN THIS BEHALF; AND SPARE PARTS, OTHER RAW MATERIALS (INCLUDING SEMI-FINISHED MATERIAL) OR CONSUMABLE STORES NOT EXCEEDING 10% OF THE VALUE OF THE GOODS SPECIFIED ABOVE PROVIDED THAT SUCH SPARE PARTS, RAW MATERIALS OR CONSUMABLE STORES ARE ESSENTIAL FOR THE MAINTENANCE OF THE PLANT OR PROJECT MENTIONED IN (1) TO (6) ABOVE', 'chapterCode': '98', 'chapter': 'Project imports, Laboratory chemicals, passenger\\\\u2019s baggage, personal importation by air or post; ship stores.', 'sectionCode': '21', 'section': 'Works of art, Collectors\\\\u2019 Pieces and Antiques', 'hsn2': 'ALL ITEMS OF MACHINERY INCLUDING PRIME MOVERS, INSTRUMENTS, APPARATUS AND APPLIANCES, CONTROL GEAR AND TRANSMISSION EQUIPMENT, AUXILLIARY EQUIPMENT (INCLUDING THOSE REQUIRED FOR RESEARCH AND DEVELOPMENT PURPOSES, TESTING AND QUALITY CONTROL), AS WELL AS ALL COMPONENTS (WHETHER FINISHED OR NOT) OR RAW MATERIALS FOR THE MANUFACTURE OF THE AFORESAID ITEMS AND THEIR COMPONENTS, REQUIRED FOR THE INITIAL SETTING UP OF A UNIT, OR THE SUBSTANTIAL EXPANSION OF AN EXISTING UNIT, OF A SPECIFIED: (1) INDUSTRIAL PLANT, (2) IRRIGATION PROJECT, (3) POWER PROJECT, (4) MINING PROJECT, (5) PROJECT FOR THE EXPLORATION FOR OIL OR OTHER MINERALS, AND (6) SUCH OTHER PROJECTS AS THE CENTRAL GOVERNMENT MAY, HAVING REGARD TO THE ECONOMIC DEVELOPMENT OF THE COUNTRY NOTIFY IN THE OFFICIAL GAZETTE IN THIS BEHALF; AND SPARE PARTS, OTHER RAW MATERIALS (INCLUDING SEMI-FINISHED MATERIAL) OR CONSUMABLE STORES NOT EXCEEDING 10% OF THE VALUE OF THE GOODS SPECIFIED ABOVE PROVIDED THAT SUCH SPARE PARTS, RAW MATERIALS OR C'}]</t>
  </si>
  <si>
    <t>DEVINDER KAPOOR|KULDEEP SINGH DHINGRA</t>
  </si>
  <si>
    <t>[{'name': 'KULDEEP SINGH DHINGRA', 'email': 'incometax201@yahoo.in', 'emailDomain': 'yahoo.in', 'contact': '9911474474'}]</t>
  </si>
  <si>
    <t>06AAHFD0109L1ZP</t>
  </si>
  <si>
    <t>DELHI VAPI ROAD LINES</t>
  </si>
  <si>
    <t>incometax201@yahoo.in</t>
  </si>
  <si>
    <t>KHATA NO. 423/470 KILL NO. 4/4/4, 1-12, BILASPUR TAURU ROAD, BILASPUR CHOWK TEH.MANESAR, Gurgaon, Haryana, 122413</t>
  </si>
  <si>
    <t>KULDEEP SINGH DHINGRA|DEVINDER KAPOOR</t>
  </si>
  <si>
    <t>[{'name': 'KULDEEP SINGH DHINGRA', 'email': 'raj.ca.bansal@gmail.com', 'emailDomain': 'gmail.com', 'contact': '9810770526'}]</t>
  </si>
  <si>
    <t>07AABCI7220A1Z7</t>
  </si>
  <si>
    <t>07396893126</t>
  </si>
  <si>
    <t>B-59, SOAMI NAGAR, NEW DELHI, South Delhi, Delhi, 110017</t>
  </si>
  <si>
    <t>[{'hsnCode': '84713010', 'hsn1':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{'hsnCode': '84717030', 'hsn1': 'AUTOMATIC DATA PROCESSING MACHINES AND UNITS THEREOF; MAGNETIC OR OPTICAL READERS, MACHINES FOR TRANSCRIBING DATA ON TO DATA MEDIA IN CODED FORM AND MACHINES FOR PROCESSING SUCH DATA, NOT ELSEWHERE SPECIFIED OR INCLUDED - STORAGE UNITS: REMOVABLE OR EXCHANGEABLE DISC DRIVES',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STORAGE UNITS: REMOVABLE OR EXCHANGEABLE DISC DRIVES'}, {'hsnCode': '84717010', 'hsn1': 'AUTOMATIC DATA PROCESSING MACHINES AND UNITS THEREOF; MAGNETIC OR OPTICAL READERS, MACHINES FOR TRANSCRIBING DATA ON TO DATA MEDIA IN CODED FORM AND MACHINES FOR PROCESSING SUCH DATA, NOT ELSEWHERE SPECIFIED OR INCLUDED - STORAGE UNITS: FLOPPY DISC DRIVES',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STORAGE UNITS: FLOPPY DISC DRIVES'}, {'hsnCode': '85251050', 'hsn1': 'TRANSMISSION APPARATUS FOR RADIO-TELEPHONY, RADIOTELEGRAPHY, RADIO-BROADCASTING OR TELEVISION, WHETHER OR NOT INCORPORATING RECEPTION APPARATUS OR SOUND RECORDING OR REPRODUCING APPARATUS; TELEVISION CAMERAS; STILL IMAGE VIDEO CAMERAS AND OTHER VIDEO CAMERA RECORDERS; DIGITAL CAMERAS - TRANSMISSION APPARATUS: WIRELESS MICROPHONE',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'TRANSMISSION APPARATUS FOR RADIO-TELEPHONY, RADIOTELEGRAPHY, RADIO-BROADCASTING OR TELEVISION, WHETHER OR NOT INCORPORATING RECEPTION APPARATUS OR SOUND RECORDING OR REPRODUCING APPARATUS; TELEVISION CAMERAS; STILL IMAGE VIDEO CAMERAS AND OTHER VIDEO CAMERA RECORDERS; DIGITAL CAMERAS - TRANSMISSION APPARATUS: WIRELESS MICROPHONE'}]</t>
  </si>
  <si>
    <t>RAHUL AGGARWAL|RAJINDER SINGH VRACH</t>
  </si>
  <si>
    <t>[{'name': 'RAHUL AGGARWAL', 'email': 'accounts@i2k2.com', 'emailDomain': 'i2k2.com', 'contact': '9990898533'}]</t>
  </si>
  <si>
    <t>09AABCI7220A1Z3</t>
  </si>
  <si>
    <t>9990898533</t>
  </si>
  <si>
    <t>Spring Meadows Business Park, First Floor, A-61,B/4,, Sector-63, Noida, Gautam Buddha Nagar, Uttar Pradesh, 201301</t>
  </si>
  <si>
    <t>Retail Business|Service Provision|Wholesale Business</t>
  </si>
  <si>
    <t>Retail Business, Service Provision, Wholesale Business</t>
  </si>
  <si>
    <t>[{'sacCode': '00440382', 'sac1': 'INTERNET TELECOMMUNICATION/ (TELEPHONY) SERVICE', 'sac2': None}, {'sacCode': '00440422', 'sac1': 'DESIGN SERVICES', 'sac2': None}]</t>
  </si>
  <si>
    <t>M/S I2K2 NETWORKS PRIVATE LIMITED</t>
  </si>
  <si>
    <t>27AABCI7220A1Z5</t>
  </si>
  <si>
    <t>8286056776</t>
  </si>
  <si>
    <t>Office No.512, Fifth Floor, Pearl Plaza, Near Andheri Railway Overpass, Andheri West, Mumbai City, Maharashtra, 400058</t>
  </si>
  <si>
    <t>Leasing Business</t>
  </si>
  <si>
    <t>29AABCI7220A1Z1</t>
  </si>
  <si>
    <t>404, 4th Floor, Blue Cross Chambers, Infantry Road Cross, Bangalore, Bengaluru (Bangalore) Urban, Karnataka, 560001</t>
  </si>
  <si>
    <t>[{'hsnCode': '8471', 'hsn1': 'AUTOMATIC DATA PROCESSING MACHINES AND UNITS THEREOF; MAGNETIC OR OPTICAL READERS, MACHINES FOR TRANSCRIBING DATA ON TO DATA MEDIA IN CODED FORM AND MACHINES FOR PROCESSING SUCH DATA, NOT ELSEWHERE SPECIFIED OR INCLUDED',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t>
  </si>
  <si>
    <t>Supplier of Services|Retail Business|Wholesale Business</t>
  </si>
  <si>
    <t>Supplier of Services, Retail Business, Wholesale Business</t>
  </si>
  <si>
    <t>[{'sacCode': '00440422', 'sac1': None, 'sac2': None}, {'sacCode': '00440382', 'sac1': None, 'sac2': None}]</t>
  </si>
  <si>
    <t>[{'name': 'RAHUL AGGARWAL', 'email': 'accounts@i2k2.com', 'emailDomain': 'i2k2.com', 'contact': '9971332789'}]</t>
  </si>
  <si>
    <t>TFI000009643360L</t>
  </si>
  <si>
    <t>27ABEFS2069J1ZW</t>
  </si>
  <si>
    <t>27ABEFS2069J2ZV</t>
  </si>
  <si>
    <t>satishnair.5023@yahoo.com</t>
  </si>
  <si>
    <t>GAT 255 B, JYOTIBANAGAR, TALWADE, Pune, Maharashtra, 412114</t>
  </si>
  <si>
    <t>[{'hsnCode': '7306', 'hsn1': 'OTHER TUBES, PIPES AND HOLLOW PROFILES (FOR EXAMPLE, OPEN SEAM OR WELDED, RIVETED OR SIMILARLY CLOSED), OF IRON OR STEEL - Line pipe of a kind used for oil or gas pipelines', 'chapterCode': '73', 'chapter': 'Articles of iron or steel', 'sectionCode': '15', 'section': 'Base Metals and Articles of Base Metal', 'hsn2': 'OTHER TUBES, PIPES AND HOLLOW PROFILES (FOR EXAMPLE, OPEN SEAM OR WELDED, RIVETED OR SIMILARLY CLOSED), OF IRON OR STEEL'}, {'hsnCode': '8311',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{'hsnCode': '7214', 'hsn1': 'OTHER BARS AND RODS OF IRON OR NON-ALLOY STEEL, NOT FURTHER WORKED THAN FORGED, HOTROLLED, HOT-DRAWN OR HOT-EXTRUDED, BUT INCLUDING THOSE TWISTED AFTER ROLLING', 'chapterCode': '72', 'chapter': 'Iron and steel', 'sectionCode': '15', 'section': 'Base Metals and Articles of Base Metal', 'hsn2': 'OTHER BARS AND RODS OF IRON OR NON-ALLOY STEEL, NOT FURTHER WORKED THAN FORGED, HOT-ROLLED, HOT-DRAWN OR HOT-EXTRUDED, BUT INCLUDING THOSE TWISTED AFTER ROLLING'}, {'hsnCode': '7216', 'hsn1': 'ANGLES, SHAPES AND SECTIONS OF IRON OR NONALLOY STEEL', 'chapterCode': '72', 'chapter': 'Iron and steel', 'sectionCode': '15', 'section': 'Base Metals and Articles of Base Metal', 'hsn2': 'ANGLES, SHAPES AND SECTIONS OF IRON OR NON-ALLOY STEEL'}, {'hsnCode': '7208', 'hsn1': 'FLAT-ROLLED PRODUCTS OF IRON OR NON-ALLOY STEEL, OF A WIDTH OF 600 MM OR MORE, HOTROLLED, NOT CLAD, PLATED OR COATED', 'chapterCode': '72', 'chapter': 'Iron and steel', 'sectionCode': '15', 'section': 'Base Metals and Articles of Base Metal', 'hsn2': 'FLAT-ROLLED PRODUCTS OF IRON OR NON-ALLOY STEEL, OF A WIDTH OF 600 MM OR MORE, HOT-ROLLED, NOT CLAD, PLATED OR COATED'}]</t>
  </si>
  <si>
    <t>[{'name': 'SATISHKUMAR GOPALAN NAIR', 'email': 'satishnair.5023@yahoo.com', 'emailDomain': 'yahoo.com', 'contact': '9890070434'}]</t>
  </si>
  <si>
    <t>27ABEFS2069J3ZU</t>
  </si>
  <si>
    <t>27340312101V</t>
  </si>
  <si>
    <t>07AABCT5461C1ZL</t>
  </si>
  <si>
    <t>09AABCT5461C1ZH</t>
  </si>
  <si>
    <t>09566101406</t>
  </si>
  <si>
    <t>PLOT NO - 53, ECOTECH - III, TOY CITY, UDYOG KENDRA, GREATER NOIDA, Gautam Buddha Nagar, Uttar Pradesh, 201306</t>
  </si>
  <si>
    <t>[{'hsnCode': '4819', 'hsn1': 'CARTONS, BOXES, CASES, BAGS AND OTHER PACKING CONTAINERS, OF PAPER, PAPERBOARD, CELLULOSE WADDING OR WEBS OF CELLULOSE FIBRES; BOX FILES, LETTER TRAYS, AND SIMILAR ARTICLES, OF PAPER OR PAPERBOARD OF A KIND USED IN OFFICES, SHOPS OR THE LIKE',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{'hsnCode': '3920', 'hsn1': 'OTHER PLATES, SHEETS, FILM, FOIL AND STRIP, OF PLASTICS, NON-CELLULAR AND NOT REINFORCED, LAMINATED, SUPPORTED OR SIMILARLY COMBINED WITH OTHER MATERIALS', 'chapterCode': '39', 'chapter': 'Plastics and articles thereof', 'sectionCode': '07', 'section': 'Plastics and Articles thereof; Rubber and Articles Thereof', 'hsn2': 'OTHER PLATES, SHEETS, FILM, FOIL AND STRIP, OF PLASTICS, NON-CELLULAR AND NOT REINFORCED, LAMINATED, SUPPORTED OR SIMILARLY COMBINED WITH OTHER MATERIALS'}, {'hsnCode': '4823', 'hsn1': 'OTHER PAPER, PAPERBOARD, CELLULOSE WADDING AND WEBS OF CELLULOSE FIBERS, CUT TO SIZE OR SHAPE; OTHER ARTICLES OF PAPERPULP, PAPER, PAPERBOARD, CELLULOSE WADDING OR WEBS OF CELLULOSE FIBERS', 'chapterCode': '48', 'chapter': 'Paper and paperboard; articles of paper pulp, of paper or of paperboard.', 'sectionCode': '10', 'section': 'Pulp of wood or of other Fibrous Cellulosic Material; Recovered (Waste and Scrap) Paper or Paperboard; Paper And Paperboard and articles thereof', 'hsn2': 'OTHER PAPER, PAPERBOARD, CELLULOSE WADDING AND WEBS OF CELLULOSE FIBRES, CUT TO SIZE OR SHAPE; OTHER ARTICLES OF PAPER PULP, PAPER, PAPERBOARD, CELLULOSE WADDING OR WEBS OF CELLULOSE FIBRES'}, {'hsnCode': '3923', 'hsn1': 'ARTICLES FOR THE CONVEYANCE OR PACKING OF GOODS, OF PLASTICS; STOPPERS, LIDS, CAPS AND OTHER CLOSURES, OF PLASTICS', 'chapterCode': '39', 'chapter': 'Plastics and articles thereof', 'sectionCode': '07', 'section': 'Plastics and Articles thereof; Rubber and Articles Thereof', 'hsn2': 'ARTICLES FOR THE CONVEYANCE OR PACKING OF GOODS OF PLASTICS; STOPPERS, LIDS, CAPS AND OTHER CLOSURES, OF PLASTICS'}, {'hsnCode': '4821', 'hsn1': 'PAPER OR PAPERBOARD LABELS OF ALL KINDS, WHETHER OR NOT PRINTED',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t>
  </si>
  <si>
    <t>Factory / Manufacturing|Service Provision|Wholesale Business|Recipient of Goods or Services|Import</t>
  </si>
  <si>
    <t>[{'name': 'CHETAN JAIN', 'email': 'accounts@tauruspackaging.com', 'emailDomain': 'tauruspackaging.com', 'contact': '9717025984'}]</t>
  </si>
  <si>
    <t>M/S TAURUS PACKGING PVT.LTD.</t>
  </si>
  <si>
    <t>TPE000015403737Q</t>
  </si>
  <si>
    <t>14CIPPS0663E1Z5</t>
  </si>
  <si>
    <t>14923215176</t>
  </si>
  <si>
    <t>Others|Office / Sale Office|Wholesale Business|Input Service Distributor (ISD)</t>
  </si>
  <si>
    <t>Others, Office / Sale Office, Wholesale Business, Input Service Distributor (ISD)</t>
  </si>
  <si>
    <t>[{'name': 'BIDYASAGAR MOIRANGTHEM SINGH', 'email': 'sagarmoirangthem@gmail.com', 'emailDomain': 'gmail.com', 'contact': '7308298281'}]</t>
  </si>
  <si>
    <t>27AAFCA0693P1Z7</t>
  </si>
  <si>
    <t>27360213247V</t>
  </si>
  <si>
    <t>accounts@dishaindustries.com</t>
  </si>
  <si>
    <t>dishaindustries.com</t>
  </si>
  <si>
    <t>K-137, , , MIDC AREA, WALUJ, GANGAPUR, Aurangabad, Maharashtra, 431136</t>
  </si>
  <si>
    <t>[{'hsnCode': '85371000', 'hsn1':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NOT EXCEEDING 1,000 V',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NOT EXCEEDING 1,000 V'}]</t>
  </si>
  <si>
    <t>ASHOK SAHEBRAO CHOURE|JAYASHREE ASHOK CHOURE</t>
  </si>
  <si>
    <t>[{'name': 'SAGAR RAJENDRA CHORDIYA', 'email': 'casagarchordiya@gmail.com', 'emailDomain': 'gmail.com', 'contact': '9226586351'}]</t>
  </si>
  <si>
    <t>27AAKCM3883E1Z7</t>
  </si>
  <si>
    <t>Flat No. Gat No.87, , Block Sector Jotiba Nagar, Near Jotiba Mandir, Talawde, Pune, Maharashtra, 412114</t>
  </si>
  <si>
    <t>[{'hsnCode': '72299016', 'hsn1': 'WIRE OF OTHER ALLOY STEEL - OTHER : TINNED WIRE, BRONZE COATED WIRE, TRAPEZOIDAL WIRE, HALF ROUND WIRE, CRIMPED WIRE AND COPPER COATED WIRE, NOT INSULATED : COPPER COATED WIRE', 'chapterCode': '72', 'chapter': 'Iron and steel', 'sectionCode': '15', 'section': 'Base Metals and Articles of Base Metal', 'hsn2': 'WIRE OF OTHER ALLOY STEEL - OTHER : TINNED WIRE, BRONZE COATED WIRE, TRAPEZOIDAL WIRE, HALF ROUND WIRE, CRIMPED WIRE AND COPPER COATED WIRE, NOT INSULATED : COPPER COATED WIRE'}, {'hsnCode': '82075000',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TOOLS FOR DRILLING, OTHER THAN FOR ROCK DRILLING',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TOOLS FOR DRILLING, OTHER THAN FOR ROCK DRILLING'}, {'hsnCode': '82090010', 'hsn1': 'PLATES, STICKS, TIPS AND THE LIKE FOR TOOLS, UNMOUNTED, OF CERMETS - PLATES, STICKS, TIPS AND THE LIKE FOR TOOLS, UNMOUNTED, OF CERMETS : TUNGSTEN CARBIDE TIPS', 'chapterCode': '82', 'chapter': 'Tools, implements, cutlery, spoons and forks, of base metal; parts thereof of base metal', 'sectionCode': '15', 'section': 'Base Metals and Articles of Base Metal', 'hsn2': 'PLATES, STICKS, TIPS AND THE LIKE FOR TOOLS, UNMOUNTED, OF CERMETS - PLATES, STICKS, TIPS AND THE LIKE FOR TOOLS, UNMOUNTED, OF CERMETS : TUNGSTEN CARBIDE TIPS'}, {'hsnCode': '72099000', 'hsn1': 'FLAT-ROLLED PRODUCTS OF IRON OR NON-ALLOY STEEL, OF A WIDTH OF 600 MM OR MORE, COLD-ROLLED (COLDREDUCED), NOT CLAD, PLATED OR COATED - OTHER', 'chapterCode': '72', 'chapter': 'Iron and steel', 'sectionCode': '15', 'section': 'Base Metals and Articles of Base Metal', 'hsn2': 'FLAT-ROLLED PRODUCTS OF IRON OR NON-ALLOY STEEL, OF A WIDTH OF 600 MM OR MORE, COLD-ROLLED (COLDREDUCED), NOT CLAD, PLATED OR COATED - OTHER'}]</t>
  </si>
  <si>
    <t>Warehouse / Depot|Wholesale Business|Office / Sale Office|Service Provision|Recipient of Goods or Services|Retail Business</t>
  </si>
  <si>
    <t>Warehouse / Depot, Wholesale Business, Office / Sale Office, Service Provision, Recipient of Goods or Services, Retail Business</t>
  </si>
  <si>
    <t>ADINATH NIVRUTTI GORE|KRISHNADEV BALASO SALUNKHE|SHASHIKANT ANNA NALKAR</t>
  </si>
  <si>
    <t>[{'name': 'KRISHNADEV BALASO SALUNKHE', 'email': 'megafusion2018@gmail.com', 'emailDomain': 'gmail.com', 'contact': '8378966550'}]</t>
  </si>
  <si>
    <t>TPE000017134897L</t>
  </si>
  <si>
    <t>27AELPD1868C1ZN</t>
  </si>
  <si>
    <t>[{'hsnCode': '72279090', 'hsn1': 'BARS AND RODS, HOT-ROLLED, IN IRREGULARLY WOUND COILS, OF OTHER ALLOY STEEL - OTHER : OTHER', 'chapterCode': '72', 'chapter': 'Iron and steel', 'sectionCode': '15', 'section': 'Base Metals and Articles of Base Metal', 'hsn2': 'BARS AND RODS, HOT-ROLLED, IN IRREGULARLY WOUND COILS, OF OTHER ALLOY STEEL - OTHER : OTHER'}, {'hsnCode': '72169990', 'hsn1': 'ANGLES, SHAPES AND SECTIONS OF IRON OR NON-ALLOY STEEL - OTHER: OTHER : OTHER', 'chapterCode': '72', 'chapter': 'Iron and steel', 'sectionCode': '15', 'section': 'Base Metals and Articles of Base Metal', 'hsn2': 'ANGLES, SHAPES AND SECTIONS OF IRON OR NON-ALLOY STEEL - OTHER: OTHER : OTHER'}, {'hsnCode': '76061110', 'hsn1': 'ALUMINIUM PLATES, SHEETS AND STRIP, OF A THICKNESS EXCEEDING 0.2 MM - RECTANGULAR (INCLUDING SQUARE) : OF ALUMINIUM, NOT ALLOYED : ELECTROLYTIC PLATES OR SHEETS', 'chapterCode': '76', 'chapter': 'Aluminium and articles thereof', 'sectionCode': '15', 'section': 'Base Metals and Articles of Base Metal', 'hsn2': 'ALUMINIUM PLATES, SHEETS AND STRIP, OF A THICKNESS EXCEEDING 0.2 MM - RECTANGULAR (INCLUDING SQUARE) : OF ALUMINIUM, NOT ALLOYED : ELECTROLYTIC PLATES OR SHEETS'}]</t>
  </si>
  <si>
    <t>[{'name': 'AJAYKUMAR SUDHAKAR DIXIT', 'email': 'raengg_nsk@yahoo.com', 'emailDomain': 'yahoo.com', 'contact': '9225118643'}]</t>
  </si>
  <si>
    <t>KPE000116378178P</t>
  </si>
  <si>
    <t>36BZZPK0009G1Z8</t>
  </si>
  <si>
    <t>[{'sacCode': '00440262', 'sac1': 'TRANSPORT OF GOODS BY ROAD', 'sac2': None}, {'sacCode': '00440014', 'sac1': 'COURIER AGENCY', 'sac2': None}, {'sacCode': '00440326', 'sac1': 'PACKAGING SERVICES', 'sac2': None}]</t>
  </si>
  <si>
    <t>[{'name': 'JANARDHAN REDDY KANDHADI', 'email': 'sufilogistics007@gmail.com', 'emailDomain': 'gmail.com', 'contact': '7386410006'}]</t>
  </si>
  <si>
    <t>TPE000014684385H</t>
  </si>
  <si>
    <t>23AMRPS4791B1ZR</t>
  </si>
  <si>
    <t>23534002961</t>
  </si>
  <si>
    <t>[{'hsnCode': '73089090', 'hsn1':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OTHER : OTHER', 'chapterCode': '73', 'chapter': 'Articles of iron or steel', 'sectionCode': '15', 'section': 'Base Metals and Articles of Base Metal', 'hsn2':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OTHER : OTHER'}, {'hsnCode': '28461090', 'hsn1': 'COMPOUNDS, INORGANIC OR ORGANIC, OF RARE-EARTH METALS, OF YTTRIUM OR OF SCANDIUM OR OF MIXTURES OF THESE METALS - CERIUM COMPOUNDS : OTHER', 'chapterCode': '28', 'chapter': 'Inorganic chemicals; organic or inorganic compounds of precious metals, of rare-earth metals, of radioactive elements or of isotopes', 'sectionCode': '06', 'section': 'Products of the Chemicals or Allied Industries', 'hsn2': 'COMPOUNDS, INORGANIC OR ORGANIC, OF RARE-EARTH METALS, OF YTTRIUM OR OF SCANDIUM OR OF MIXTURES OF THESE METALS - CERIUM COMPOUNDS : OTHER'}, {'hsnCode': '85393990', 'hsn1': 'ELECTRIC FILAMENT OR DISCHARGE LAMPS, INCLUDING SEALED BEAM LAMP UNITS AND ULTRA-VIOLET OR INFRA RED LAMPS; ARC-LAMPS - DISCHARGE LAMPS, OTHER THAN ULTRA-VIOLET LAMPS: - OTHER: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FILAMENT OR DISCHARGE LAMPS, INCLUDING SEALED BEAM LAMP UNITS AND ULTRA-VIOLET OR INFRA RED LAMPS; ARC- LAMPS - DISCHARGE LAMPS, OTHER THAN ULTRA-VIOLET LAMPS: - OTHER: OTHER'}, {'hsnCode': '84145910', 'hsn1': 'AIR OR VACUUM PUMPS, AIR OR OTHER GAS COMPRESSORS AND FANS; VENTILATING OR RECYCLING HOODS INCORPORATING A FAN, WHETHER OR NOT FITTED WITH FILTERS - FANS : OTHER: AIR CIRCULATOR',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OR VACUUM PUMPS, AIR OR OTHER GAS COMPRESSORS AND FANS; VENTILATING OR RECYCLING HOODS INCORPORATING A FAN, WHETHER OR NOT FITTED WITH FILTERS - FANS : OTHER: AIR CIRCULATOR'}, {'hsnCode': '85359090', 'hsn1': 'FUSES, LIGHTNING ARRESTERS, VOLTAGE LIMITERS, SURGE SUPPRESSORS, PLUGS, JUNCTION BOXES), FOR A VOLTAGE EXCEEDING 1,000 VOLTS - OTHER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'FUSES, LIGHTNING ARRESTERS, VOLTAGE LIMITERS, SURGE SUPPRESSORS, PLUGS, JUNCTION BOXES), FOR A VOLTAGE EXCEEDING 1,000 VOLTS - OTHER : OTHER'}]</t>
  </si>
  <si>
    <t>Others|Retail Business|Warehouse / Depot|Office / Sale Office|Wholesale Business</t>
  </si>
  <si>
    <t>Others, Retail Business, Warehouse / Depot, Office / Sale Office, Wholesale Business</t>
  </si>
  <si>
    <t>[{'name': 'MITHLESH SINGH', 'email': 'm.galaxy@rediffmail.com', 'emailDomain': 'rediffmail.com', 'contact': '9826036120'}]</t>
  </si>
  <si>
    <t>08AAYCS5700Q1ZE</t>
  </si>
  <si>
    <t>F-212-213, , FOURTH PHASE, RIICO BHILWARA, BHILWARA, Bhilwara, Rajasthan, 311001</t>
  </si>
  <si>
    <t>[{'hsnCode': '5515', 'hsn1': 'OTHER WOVEN FABRICS OF SYNTHETIC STAPLE FIBRES - Of polyester staple fibres', 'chapterCode': '55', 'chapter': 'Man-made staple fibres.', 'sectionCode': '11', 'section': 'Textile and Textile Articles', 'hsn2': 'OTHER WOVEN FABRICS OF SYNTHETIC STAPLE FIBRES'}, {'hsnCode': '5512', 'hsn1': 'Woven fabrics of synthetic staple fibres, CONTAINING 85% OR MORE BY WEIGHT OF SYNTHETIC STAPLE FIBRES - Containing 85% or more by weight of polyester staple fibres', 'chapterCode': '55', 'chapter': 'Man-made staple fibres.', 'sectionCode': '11', 'section': 'Textile and Textile Articles', 'hsn2': 'WOVEN FABRICS OF SYNTHETIC STAPLE FIBRES, CONTAINING 85% OR MORE BY WEIGHT OF SYNTHETIC STAPLE FIBRES'}, {'hsnCode': '54071016', 'hsn1': 'WOVEN FABRICS OF SYNTHETIC FILAMENT YARN, INCLUDING WOVEN FABRICS OBTAINED FROM MATERIALS OF HEADING 5404 WOVEN FABRICS OBTAINED FROM HIGH TENACITY YARN OF NYLON OR OTHER POLYAMIDES OR OF POLYESTERS : UNBLEACHED : POLYESTER SUITINGS', 'chapterCode': '54', 'chapter': 'Man-made filaments', 'sectionCode': '11', 'section': 'Textile and Textile Articles', 'hsn2': 'WOVEN FABRICS OF SYNTHETIC FILAMENT YARN, INCLUDING WOVEN FABRICS OBTAINED FROM MATERIALS OF HEADING 5404 WOVEN FABRICS OBTAINED FROM HIGH TENACITY YARN OF NYLON OR OTHER POLYAMIDES OR OF POLYESTERS : UNBLEACHED : POLYESTER SUITINGS'}, {'hsnCode': '54071026', 'hsn1': 'WOVEN FABRICS OF SYNTHETIC FILAMENT YARN, INCLUDING WOVEN FABRICS OBTAINED FROM MATERIALS OF HEADING 5404 WOVEN FABRICS OBTAINED FROM HIGH TENACITY YARN OF NYLON OR OTHER POLYAMIDES OR OF POLYESTERS : BLEACHED : POLYESTER SUITINGS', 'chapterCode': '54', 'chapter': 'Man-made filaments', 'sectionCode': '11', 'section': 'Textile and Textile Articles', 'hsn2': 'WOVEN FABRICS OF SYNTHETIC FILAMENT YARN, INCLUDING WOVEN FABRICS OBTAINED FROM MATERIALS OF HEADING 5404 WOVEN FABRICS OBTAINED FROM HIGH TENACITY YARN OF NYLON OR OTHER POLYAMIDES OR OF POLYESTERS : BLEACHED : POLYESTER SUITINGS'}, {'hsnCode': '84198990', 'hsn1':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 MACHINERY, PLANT AND EQUIPMENT - OTHER: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OTHER MACHINERY, PLANT AND EQUIPMENT - OTHER: OTHER'}]</t>
  </si>
  <si>
    <t>Wholesale Business|Factory / Manufacturing|Office / Sale Office|Export|Retail Business|Warehouse / Depot|Recipient of Goods or Services</t>
  </si>
  <si>
    <t>Wholesale Business, Factory / Manufacturing, Office / Sale Office, Export, Retail Business, Warehouse / Depot, Recipient of Goods or Services</t>
  </si>
  <si>
    <t>RAM PAL ASAWA|SHAKUNTLA ASAWA|MANISH ASAWA</t>
  </si>
  <si>
    <t>[{'name': 'SHAKUNTLA ASAWA', 'email': 'sambodhibhl@gmail.com', 'emailDomain': 'gmail.com', 'contact': '9588893209'}]</t>
  </si>
  <si>
    <t>TFI000010591942N</t>
  </si>
  <si>
    <t>24AARFP5390D1Z1</t>
  </si>
  <si>
    <t>[{'hsnCode': '84039000', 'hsn1': 'CENTRAL HEATING BOILERS OTHER THAN THOSE OF HEADING 8402 - PARTS',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'CENTRAL HEATING BOILERS OTHER THAN THOSE OF HEADING 8402 - PARTS'}]</t>
  </si>
  <si>
    <t>Factory / Manufacturing|Service Provision|Retail Business|Wholesale Business</t>
  </si>
  <si>
    <t>Factory / Manufacturing, Service Provision, Retail Business, Wholesale Business</t>
  </si>
  <si>
    <t>RUSHIKESH SHANTILAL SHAH|HETAL DEVANG SHAH</t>
  </si>
  <si>
    <t>[{'name': 'HASMUKHLAL CHANDULAL SHAH', 'email': 'sandeepmark62@gmail.com', 'emailDomain': 'gmail.com', 'contact': '9429800100'}]</t>
  </si>
  <si>
    <t>19AADCI4075R1ZU</t>
  </si>
  <si>
    <t>info@insulref.in</t>
  </si>
  <si>
    <t>insulref.in</t>
  </si>
  <si>
    <t>HALDIA, , , HPL LINK ROAD, TAMLUK,MEDINPUR, Purba Medinipur, West Bengal, 721602</t>
  </si>
  <si>
    <t>[{'hsnCode': '94042110', 'hsn1': 'MATTRESS SUPPORTS; ARTICLES OF BEDDING AND SIMILAR FURNISHING (FOR EXAMPLE, MATTRESSES, QUILTS, EIDERDOWNS, CUSHIONS, POUFFES AND PILLOWS) FITTED WITH SPRINGS OR STUFFED OR INTERNALLY FITTED WITH ANY MATERIAL OR OF CELLULAR RUBBER OR PLASTICS, WHETHER OR NOT COVERED - Mattresses: Of cellular rubber or plastics, whether or not covered: Of rubber',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'MATTRESS SUPPORTS; ARTICLES OF BEDDING AND SIMILAR FURNISHING (FOR EXAMPLE, MATTRESSES, QUILTS, EIDERDOWNS, CUSHIONS, POUFFES AND PILLOWS) FITTED WITH SPRINGS OR STUFFED OR INTERNALLY FITTED WITH ANY MATERIAL OR OF CELLULAR RUBBER OR PLASTICS, WHETHER OR NOT COVERED - MATTRESSES: OF CELLULAR RUBBER OR PLASTICS, WHETHER OR NOT COVERED: OF RUBBER'}, {'hsnCode': '39201011', 'hsn1': 'OTHER PLATES, SHEETS, FILM, FOIL AND STRIP, OF PLASTICS, NON - CELLULAR AND NOT REINFORCED, LAMINATED, SUPPORTED OR SIMILARLY COMBINED WITH OTHER MATERIALS - OF POLYMERS OF ETHYLENE: SHEETS OF POLYETHYLENE: RIGID, PLAIN',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ETHYLENE: SHEETS OF POLYETHYLENE: RIGID, PLAIN'}, {'hsnCode': '32099010', 'hsn1': 'PAINTS AND VARNISHES (INCLUDING ENAMELS AND LACQUERS) BASED ON SYNTHETIC POLYMERS OR CHEMICALLY MODIFIED NATURAL POLYMERS, DISPERSED OR DISSOLVED IN AN AQUEOUS MEDIUM - OTHER : DISPERSION PAINTS',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AN AQUEOUS MEDIUM - OTHER : DISPERSION PAINTS'}, {'hsnCode': '73160090', 'hsn1': 'ANCHORS, GRAPNELS AND PARTS THEREOF, OF IRON OR STEEL - ANCHORS, GRAPNELS AND PARTS THEREOF, OF IRON OR STEEL : PARTS', 'chapterCode': '73', 'chapter': 'Articles of iron or steel', 'sectionCode': '15', 'section': 'Base Metals and Articles of Base Metal', 'hsn2': 'ANCHORS, GRAPNELS AND PARTS THEREOF, OF IRON OR STEEL - ANCHORS, GRAPNELS AND PARTS THEREOF, OF IRON OR STEEL : PARTS'}, {'hsnCode': '70161000', 'hsn1': 'PAVING BLOCKS, SLABS, BRICKS, SQUARES, TILES AND OTHER ARTICLES OF PRESSED OR MOULDED GLASS, WHETHER OR NOT WIRED, OF A KIND USED FOR BUILDING OR CONSTRUCTION PURPOSES; GLASS CUBES AND OTHER GLASS SMALL WARES, WHETHER OR NOT ON A BACKING, FOR MOSAICS OR SIMILAR DECORATIVE PURPOSES; LEADED LIGHTS AND THE LIKE; MULTI-CELLULAR OR FOAM GLASS IN BLOCKS, PANELS, PLATES, SHELLS OR SIMILAR FORMS - GLASS CUBES AND OTHER GLASS SMALLWARES, WHETHER OR NOT ON A BACKING, FOR MOSAICS OR SIMILAR DECORATIVE PURPOSES', 'chapterCode': '70', 'chapter': 'Glass and glassware.', 'sectionCode': '13', 'section': 'Articles of Stone, Plaster, Cement, Asbestos, Mica or similar Materials; Ceramic Products; Glass and Glassware', 'hsn2': 'PAVING BLOCKS, SLABS, BRICKS, SQUARES, TILES AND OTHER ARTICLES OF PRESSED OR MOULDED GLASS, WHETHER OR NOT WIRED, OF A KIND USED FOR BUILDING OR CONSTRUCTION PURPOSES; GLASS CUBES AND OTHER GLASS SMALL WARES, WHETHER OR NOT ON A BACKING, FOR MOSAICS OR SIMILAR DECORATIVE PURPOSES; LEADED LIGHTS AND THE LIKE; MULTI-CELLULAR OR FOAM GLASS IN BLOCKS, PANELS, PLATES, SHELLS OR SIMILAR FORMS - GLASS CUBES AND OTHER GLASS SMALLWARES, WHETHER OR NOT ON A BACKING, FOR MOSAICS OR SIMILAR DECORATIVE PURPOSES'}]</t>
  </si>
  <si>
    <t>[{'sacCode': '00440057', 'sac1': 'CONSULTING ENGINEER', 'sac2': None}, {'sacCode': '00440414', 'sac1': 'DEVELOPMENT AND SUPPLY OF CONTENT SERVICES', 'sac2': None}, {'sacCode': '00440245', 'sac1': 'MAINTENANCE OR REPAIR SERVICE', 'sac2': None}]</t>
  </si>
  <si>
    <t>Subhra Kanti Ghosh|ROHAN MAHASUKH SHAH|KANDHASWAMY ESAKKIMUTHU</t>
  </si>
  <si>
    <t>[{'name': 'Subhra Kanti Ghosh', 'email': 'sudhakar@s-tgroup.com', 'emailDomain': 's-tgroup.com', 'contact': '9987507691'}]</t>
  </si>
  <si>
    <t>24AADCI4075R1Z3</t>
  </si>
  <si>
    <t>9987507691</t>
  </si>
  <si>
    <t>sudhakar@s-tgroup.com</t>
  </si>
  <si>
    <t>22, , KRISHNANAGAR SOCIETY, DHOLKA ROAD, BAVLA, Ahmedabad, Gujarat, 382220</t>
  </si>
  <si>
    <t>[{'hsnCode': '76071110', 'hsn1': 'ALUMINIUM FOIL (WHETHER OR NOT PRINTED OR BACKED WITH PAPER, PAPERBOARD, PLASTICS OR SIMILAR BACKING MATERIALS) OF A THICKNESS (EXCLUDING ANY BACKING) NOT EXCEEDING 0.2 MM - NOT BACKED : ROLLED BUT NOT FURTHER WORKED : ORDINARILY USED FOR TEA CHEST LINING',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ROLLED BUT NOT FURTHER WORKED : ORDINARILY USED FOR TEA CHEST LINING'}, {'hsnCode': '76061110', 'hsn1': 'ALUMINIUM PLATES, SHEETS AND STRIP, OF A THICKNESS EXCEEDING 0.2 MM - RECTANGULAR (INCLUDING SQUARE) : OF ALUMINIUM, NOT ALLOYED : ELECTROLYTIC PLATES OR SHEETS', 'chapterCode': '76', 'chapter': 'Aluminium and articles thereof', 'sectionCode': '15', 'section': 'Base Metals and Articles of Base Metal', 'hsn2': 'ALUMINIUM PLATES, SHEETS AND STRIP, OF A THICKNESS EXCEEDING 0.2 MM - RECTANGULAR (INCLUDING SQUARE) : OF ALUMINIUM, NOT ALLOYED : ELECTROLYTIC PLATES OR SHEETS'}, {'hsnCode': '32091010', 'hsn1': 'PAINTS AND VARNISHES (INCLUDING ENAMELS AND LACQUERS) BASED ON SYNTHETIC POLYMERS OR CHEMICALLY MODIFIED NATURAL POLYMERS, DISPERSED OR DISSOLVED IN AN AQUEOUS MEDIUM - BASED ON ACRYLIC OR VINYL POLYMERS : ACRYLIC EMULSION',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AN AQUEOUS MEDIUM - BASED ON ACRYLIC OR VINYL POLYMERS : ACRYLIC EMULSION'}, {'hsnCode': '38140010', 'hsn1': 'ORGANIC COMPOSITE SOLVENTS AND THINNERS, NOT ELSEWHERE SPECIFIED OR INCLUDED; PREPARED PAINT OR VARNISH REMOVERS ORGANIC COMPOSITE SOLVENTS AND THINNERS, NOT ELSEWHERE SPECIFIED OR INCLUDED; PREPARED PAINT OR VARNISH REMOVERS: ORGANIC COMPOSITE SOLVENTS AND THINNERS, NOT ELSEWHERE SPECIFIED OR INCLUDED', 'chapterCode': '38', 'chapter': 'Miscellaneous chemical products.', 'sectionCode': '06', 'section': 'Products of the Chemicals or Allied Industries', 'hsn2': 'ORGANIC COMPOSITE SOLVENTS AND THINNERS, NOT ELSEWHERE SPECIFIED OR INCLUDED; PREPARED PAINT OR VARNISH REMOVERS ORGANIC COMPOSITE SOLVENTS AND THINNERS, NOT ELSEWHERE SPECIFIED OR INCLUDED; PREPARED PAINT OR VARNISH REMOVERS: ORGANIC COMPOSITE SOLVENTS AND THINNERS, NOT ELSEWHERE SPECIFIED OR INCLUDED'}, {'hsnCode': '69021010', 'hsn1': 'REFRACTORY BRICKS, BLOCKS, TILES AND SIMILAR REFRACTORY CERAMIC CONSTRUCTIONAL GOODS, OTHER THAN THOSE OF SILICEOUS FOSSIL MEALS OR SIMILAR SILICEOUS EARTHS - CONTAINING BY WEIGHT, SINGLY OR TOGETHER, MORE THAN 50% OF THE ELEMENTS MG, CA OR CR, EXPRESSED AS MGO, CAO OR CR2O3: MAGNESITE BRICKS AND SHAPES', 'chapterCode': '69', 'chapter': 'Ceramic products.', 'sectionCode': '13', 'section': 'Articles of Stone, Plaster, Cement, Asbestos, Mica or similar Materials; Ceramic Products; Glass and Glassware', 'hsn2': 'REFRACTORY BRICKS, BLOCKS, TILES AND SIMILAR REFRACTORY CERAMIC CONSTRUCTIONAL GOODS, OTHER THAN THOSE OF SILICEOUS FOSSIL MEALS OR SIMILAR SILICEOUS EARTHS - CONTAINING BY WEIGHT, SINGLY OR TOGETHER, MORE THAN 50% OF THE ELEMENTS MG, CA OR CR, EXPRESSED AS MGO, CAO OR CR2O3: MAGNESITE BRICKS AND SHAPES'}]</t>
  </si>
  <si>
    <t>[{'sacCode': '00440057', 'sac1': 'CONSULTING ENGINEER', 'sac2': None}]</t>
  </si>
  <si>
    <t>SUBHRA KANTI GHOSH|KANDHASWAMY Esakkimuthu|ROHAN MAHASUKH SHAH</t>
  </si>
  <si>
    <t>[{'name': 'SUBHRA KANTI GHOSH', 'email': 'sudhakar@s-tgroup.com', 'emailDomain': 's-tgroup.com', 'contact': '9987507691'}]</t>
  </si>
  <si>
    <t>INSULREF TECHNOLOGIES PVT LTD</t>
  </si>
  <si>
    <t>27AADCI4075R1ZX</t>
  </si>
  <si>
    <t>705, 7th FLOOR, LODHA SUPREMUS IT PARK, I THINK TECHNO CAMPUS, KANJURMARG EAST, Mumbai Suburban, Maharashtra, 400042</t>
  </si>
  <si>
    <t>[{'hsnCode': '73090090', 'hsn1': 'RESERVOIRS, TANKS, VATS AND SIMILAR CONTAINERS FOR ANY MATERIAL (OTHER THAN COMPRESSED OR LIQUEFIED GAS), OF IRON OR STEEL, OF A CAPACITY EXCEEDING 300 L, WHETHER OR NOT LINED OR HEAT-INSULATED, BUT NOT FITTED WITH MECHANICAL OR THERMAL EQUIPMENT - RESERVOIRS, TANKS, VATS AND SIMILAR CONTAINERS FOR ANY MATERIAL (OTHER THAN COMPRESSED OR LIQUEFIED GAS), OF IRON OR STEEL, OF A CAPACITY EXCEEDING 300 L, WHETHER OR NOT LINED OR HEAT-INSULATED, BUT NOT FITTED WITH MECHANICAL OR THERMAL EQUIPMENT : OTHER', 'chapterCode': '73', 'chapter': 'Articles of iron or steel', 'sectionCode': '15', 'section': 'Base Metals and Articles of Base Metal', 'hsn2': 'RESERVOIRS, TANKS, VATS AND SIMILAR CONTAINERS FOR ANY MATERIAL (OTHER THAN COMPRESSED OR LIQUEFIED GAS), OF IRON OR STEEL, OF A CAPACITY EXCEEDING 300 L, WHETHER OR NOT LINED OR HEAT-INSULATED, BUT NOT FITTED WITH MECHANICAL OR THERMAL EQUIPMENT - RESERVOIRS, TANKS, VATS AND SIMILAR CONTAINERS FOR ANY MATERIAL (OTHER THAN COMPRESSED OR LIQUEFIED GAS), OF IRON OR STEEL, OF A CAPACITY EXCEEDING 300 L, WHETHER OR NOT LINED OR HEAT-INSULATED, BUT NOT FITTED WITH MECHANICAL OR THERMAL EQUIPMENT : OTHER'}, {'hsnCode': '76041039', 'hsn1': 'ALUMINIUM BARS, RODS AND PROFILES - OF ALUMINIUM, NOT ALLOYED : PROFILES : OTHER', 'chapterCode': '76', 'chapter': 'Aluminium and articles thereof', 'sectionCode': '15', 'section': 'Base Metals and Articles of Base Metal', 'hsn2': 'ALUMINIUM BARS, RODS AND PROFILES - OF ALUMINIUM, NOT ALLOYED : PROFILES : OTHER'}, {'hsnCode': '69029090', 'hsn1': 'REFRACTORY BRICKS, BLOCKS, TILES AND SIMILAR REFRACTORY CERAMIC CONSTRUCTIONAL GOODS, OTHER THAN THOSE OF SILICEOUS FOSSIL MEALS OR SIMILAR SILICEOUS EARTHS - OTHER: OTHER', 'chapterCode': '69', 'chapter': 'Ceramic products.', 'sectionCode': '13', 'section': 'Articles of Stone, Plaster, Cement, Asbestos, Mica or similar Materials; Ceramic Products; Glass and Glassware', 'hsn2': 'REFRACTORY BRICKS, BLOCKS, TILES AND SIMILAR REFRACTORY CERAMIC CONSTRUCTIONAL GOODS, OTHER THAN THOSE OF SILICEOUS FOSSIL MEALS OR SIMILAR SILICEOUS EARTHS - OTHER: OTHER'}]</t>
  </si>
  <si>
    <t>Service Provision|Office / Sale Office|Wholesale Business|Warehouse / Depot</t>
  </si>
  <si>
    <t>Service Provision, Office / Sale Office, Wholesale Business</t>
  </si>
  <si>
    <t>SUBHRA KANTI GHOSH|ANIL DWARIKA KAUL|KANDHASWAMY ESAKKIMUTHU</t>
  </si>
  <si>
    <t>26AADCI4075R1ZZ</t>
  </si>
  <si>
    <t>9377107265</t>
  </si>
  <si>
    <t>jpjj2012@gmail.com</t>
  </si>
  <si>
    <t>SHOP NO.11/4, BRAHMAN FALIYA, NAROLI, NAROLI, Dadra &amp; Nagar Haveli, Dadra and Nagar Haveli and Daman and Diu, 396230</t>
  </si>
  <si>
    <t>[{'hsnCode': '7607', 'hsn1': 'ALUMINIUM FOIL (WHETHER OR NOT PRINTED OR BACKED WITH PAPER, PAPERBOARD, PLASTICS OR SIMILAR BACKING MATERIALS) OF A THICKNESS (EXCLUDING ANY BACKING) NOT EXCEEDING 0.2 MM - Not backed',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0.2MM'}, {'hsnCode': '7606', 'hsn1': 'ALUMINIUM PLATES, SHEETS AND STRIP, OF A THICKNESS EXCEEDING 0.2 mm', 'chapterCode': '76', 'chapter': 'Aluminium and articles thereof', 'sectionCode': '15', 'section': 'Base Metals and Articles of Base Metal', 'hsn2': 'ALUMINIUM PLATES, SHEETS AND STRIP, OF A THICKNESS EXCEEDING 0.2 MM'}, {'hsnCode': '3209', 'hsn1': 'PAINTS AND VARNISHES (INCLUDING ENAMELS AND LACQUERS) BASED ON SYNTHETIC POLYMERS OR CHEMICALLY MODIFIED NATURAL POLYMERS, DISPERSED OR DISSOLVED IN AN AQUEOUS MEDIUM',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AN AQUEOUS MEDIUM'}, {'hsnCode': '3814', 'hsn1': 'ORGANIC COMPOSITE SOLVENTS AND THINNERS, NOT ELSEWHERE SPECIFIED OR INCLUDED; PREPARED PAINT OR VARNISH REMOVERS', 'chapterCode': '38', 'chapter': 'Miscellaneous chemical products.', 'sectionCode': '06', 'section': 'Products of the Chemicals or Allied Industries', 'hsn2': 'ORGANIC COMPOSITE SOLVENTS AND THINNERS, NOT ELSEWHERE SPECIFIED OR INCLUDED; PREPARED PAINT OR VARNISH REMOVERS'}, {'hsnCode': '6902', 'hsn1': 'REFRACTORY BRICKS, BLOCKS, TILES AND SIMILAR REFRACTORY CERAMIC CONSTRUCTIONAL GOODS, OTHER THAN THOSE OF SILICEOUS FOSSIL MEALS OR SIMILAR SILICEOUS EARTHS', 'chapterCode': '69', 'chapter': 'Ceramic products.', 'sectionCode': '13', 'section': 'Articles of Stone, Plaster, Cement, Asbestos, Mica or similar Materials; Ceramic Products; Glass and Glassware', 'hsn2': 'REFRACTORY BRICKS, BLOCKS, TILES AND SIMILAR REFRACTORY CERAMIC CONSTRUCTIONAL GOODS, OTHER THAN THOSE OF SILICEOUS FOSSIL MEALS OR SIMILAR SILICEOUS EARTHS'}]</t>
  </si>
  <si>
    <t>[{'sacCode': '00440057', 'sac1': 'CONSULTING ENGINEER', 'sac2': None}, {'sacCode': '00440410', 'sac1': 'WORKS CONTRACT SERVICES', 'sac2': None}, {'sacCode': '00440262', 'sac1': 'TRANSPORT OF GOODS BY ROAD', 'sac2': None}, {'sacCode': '00440233', 'sac1': 'ERECTION,COMMISSIONING AND INSTALLATION', 'sac2': None}, {'sacCode': '00440225', 'sac1': 'BUSINESS AUXILIARY SERVICES', 'sac2': None}]</t>
  </si>
  <si>
    <t>SUBHRA KANTI GHOSH|KANDHASWAMY ESAKKIMUTHU|ANIL DWARIKA KAUL</t>
  </si>
  <si>
    <t>[{'name': 'ANIL DWARIKA KAUL', 'email': 'anil.kaul@s-tgroup.com', 'emailDomain': 's-tgroup.com', 'contact': '9619493444'}]</t>
  </si>
  <si>
    <t>09AADCI4075R1ZV</t>
  </si>
  <si>
    <t>05-Apr-2018</t>
  </si>
  <si>
    <t>HOUSE NO 109, , , KHATTY GAON, HUSAINPUR SUDHANA, Ambedkar Nagar, Uttar Pradesh, 224190</t>
  </si>
  <si>
    <t>SUBHRA KANTI GHOSH|KANDHASWAMY ESAKKIMUTHU|ROHAN MAHASUKH SHAH</t>
  </si>
  <si>
    <t>[{'name': 'SUBHRA KANTI GHOSH', 'email': 'sudhakar@insulref.in', 'emailDomain': 'insulref.in', 'contact': '9987507691'}]</t>
  </si>
  <si>
    <t>37AADCI4075R1ZW</t>
  </si>
  <si>
    <t>2-23, TALLREVU, MONDAL-TALLREVU, EAST GODAVARI, East Godavari, Andhra Pradesh, 533463</t>
  </si>
  <si>
    <t>Factory / Manufacturing|Office / Sale Office|Supplier of Services</t>
  </si>
  <si>
    <t>Factory / Manufacturing, Office / Sale Office, Supplier of Services</t>
  </si>
  <si>
    <t>[{'sacCode': '998312', 'sac1': 'Business consulting services including pubic relations services', 'sac2': None}, {'sacCode': '995441', 'sac1': 'Installation, assembly and erection services of prefabricated buildings', 'sac2': None}, {'sacCode': '996416', 'sac1': 'Sightseeing transportation services by rail, land, water &amp; air', 'sac2': None}, {'sacCode': '995428', 'sac1': 'General construction services of other civil engineering works n.e.c.', 'sac2': None}]</t>
  </si>
  <si>
    <t>[{'name': 'SUBHRA KANTI GHOSH', 'email': 'hebron.nadar1994@gmail.com', 'emailDomain': 'gmail.com', 'contact': '9987507691'}]</t>
  </si>
  <si>
    <t>36AADCI4075R1ZY</t>
  </si>
  <si>
    <t>8655196064</t>
  </si>
  <si>
    <t>hebronbhai@gmail.com</t>
  </si>
  <si>
    <t>H.NO.21-6-84/2, , HANUMAN NAGAR, SAI TEMPLE, FCI, RAMAGUNDAN MANDAL, Peddapalli, Telangana, 505172</t>
  </si>
  <si>
    <t>[{'hsnCode': '6810', 'hsn1': 'ARTICLES OF CEMENT, OF CONCRETE OR OF ARTIFICIAL STONE, WHETHER OR NOT REINFORCED - Tiles, flagstones, bricks and similar articles', 'chapterCode': '68', 'chapter': 'Articles of stone, plaster, cement, asbestos, mica or similar materials.', 'sectionCode': '13', 'section': 'Articles of Stone, Plaster, Cement, Asbestos, Mica or similar Materials; Ceramic Products; Glass and Glassware', 'hsn2': 'ARTICLES OF CEMENT, OF CONCRETE OR OF ARTIFICIAL STONE, WHETHER OR NOT REINFORCED'}, {'hsnCode': '2521', 'hsn1': 'LIMESTONE FLUX; LIMESTONE AND OTHER CALCAREOUS STONES, OF A KIND USED FOR THE MANUFACTURE OF LIME OR CEMENT', 'chapterCode': '25', 'chapter': 'Salt; sculpture, earths and stones; plastering materials, lime and cement', 'sectionCode': '05', 'section': 'Mineral Products', 'hsn2': 'LIMESTONE FLUX; LIMESTONE AND OTHER CALCAREOUS STONES, OF A KIND USED FOR THE MANUFACTURE OF LIME OR CEMENT'}, {'hsnCode': '2517', 'hsn1': 'PEBBLES,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 'chapterCode': '25', 'chapter': 'Salt; sculpture, earths and stones; plastering materials, lime and cement', 'sectionCode': '05', 'section': 'Mineral Products', 'hsn2': 'PEBBLES,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 {'hsnCode': '7321', 'hsn1': 'STOVES, RANGES, GRATES, COOKERS (INCLUDING THOSE WITH SUBSIDIARY BOILERS FOR CENTRAL HEATING), BARBECUES, BRAZIERS, GAS-RINGS, PLATE WARMERS AND SIMILAR NON-ELECTRIC DOMESTIC APPLIANCES, AND PARTS THEREOF, OF IRON OR STEEL - Cooking appliances and plate warmers', 'chapterCode': '73', 'chapter': 'Articles of iron or steel', 'sectionCode': '15', 'section': 'Base Metals and Articles of Base Metal', 'hsn2': 'STOVES, RANGES, GRATES, COOKERS (INCLUDING THOSE WITH SUBSIDIARY BOILERS FOR CENTRAL HEATING), BARBECUES, BRAZIERS, GAS-RINGS, PLATE WARMERS AND SIMILAR NON-ELECTRIC DOMESTIC APPLIANCES, AND PARTS THEREOF, OF IRON OR STEEL'}]</t>
  </si>
  <si>
    <t>Supplier of Services|Warehouse / Depot|Office / Sale Office|Factory / Manufacturing</t>
  </si>
  <si>
    <t>Supplier of Services, Warehouse / Depot, Office / Sale Office, Factory / Manufacturing</t>
  </si>
  <si>
    <t>[{'sacCode': '998312', 'sac1': 'Business consulting services including pubic relations services', 'sac2': None}, {'sacCode': '998519', 'sac1': 'Other employment &amp; labour supply services n.e.c', 'sac2': None}]</t>
  </si>
  <si>
    <t>SUBHRA KANTI GHOSH|ROHAN MAHASUKH SHAH|KANDHASWAMY ESAKKIMUTHU</t>
  </si>
  <si>
    <t>33AADCI4075R1Z4</t>
  </si>
  <si>
    <t>NO.09, , PERUMAL KOIL CROSS STREET, CHINNASEKKADU, MANALI, Chennai, Tamil Nadu, 600068</t>
  </si>
  <si>
    <t>[{'hsnCode': '6810', 'hsn1': 'ARTICLES OF CEMENT, OF CONCRETE OR OF ARTIFICIAL STONE, WHETHER OR NOT REINFORCED - Tiles, flagstones, bricks and similar articles', 'chapterCode': '68', 'chapter': 'Articles of stone, plaster, cement, asbestos, mica or similar materials.', 'sectionCode': '13', 'section': 'Articles of Stone, Plaster, Cement, Asbestos, Mica or similar Materials; Ceramic Products; Glass and Glassware', 'hsn2': 'ARTICLES OF CEMENT, OF CONCRETE OR OF ARTIFICIAL STONE, WHETHER OR NOT REINFORCED'}, {'hsnCode': '2601', 'hsn1': 'Iron ores and concentrates, INCLUDING ROASTED IRON PYRITES - Iron ores and concentrates, other than roasted iron pyrites :', 'chapterCode': '26', 'chapter': 'Ores, slag and ash', 'sectionCode': '05', 'section': 'Mineral Products', 'hsn2': 'IRON ORES AND CONCENTRATES, INCLUDING ROASTED IRON PYRITES'}, {'hsnCode': '2620', 'hsn1': 'SLAG, ASH AND RESIDUES (OTHER THAN FROM THE MANUFACTURE OF IRON OR STEEL), CONTAINING ARSENIC, METALS OR THEIR COMPOUNDS', 'chapterCode': '26', 'chapter': 'Ores, slag and ash', 'sectionCode': '05', 'section': 'Mineral Products', 'hsn2': 'SLAG, ASH AND RESIDUES (OTHER THAN FROM THE MANUFACTURE OF IRON OR STEEL), CONTAINING ARSENIC, METALS OR THEIR COMPOUNDS'}, {'hsnCode': '2521', 'hsn1': 'LIMESTONE FLUX; LIMESTONE AND OTHER CALCAREOUS STONES, OF A KIND USED FOR THE MANUFACTURE OF LIME OR CEMENT', 'chapterCode': '25', 'chapter': 'Salt; sculpture, earths and stones; plastering materials, lime and cement', 'sectionCode': '05', 'section': 'Mineral Products', 'hsn2': 'LIMESTONE FLUX; LIMESTONE AND OTHER CALCAREOUS STONES, OF A KIND USED FOR THE MANUFACTURE OF LIME OR CEMENT'}, {'hsnCode': '7321', 'hsn1': 'STOVES, RANGES, GRATES, COOKERS (INCLUDING THOSE WITH SUBSIDIARY BOILERS FOR CENTRAL HEATING), BARBECUES, BRAZIERS, GAS-RINGS, PLATE WARMERS AND SIMILAR NON-ELECTRIC DOMESTIC APPLIANCES, AND PARTS THEREOF, OF IRON OR STEEL - Cooking appliances and plate warmers', 'chapterCode': '73', 'chapter': 'Articles of iron or steel', 'sectionCode': '15', 'section': 'Base Metals and Articles of Base Metal', 'hsn2': 'STOVES, RANGES, GRATES, COOKERS (INCLUDING THOSE WITH SUBSIDIARY BOILERS FOR CENTRAL HEATING), BARBECUES, BRAZIERS, GAS-RINGS, PLATE WARMERS AND SIMILAR NON-ELECTRIC DOMESTIC APPLIANCES, AND PARTS THEREOF, OF IRON OR STEEL'}]</t>
  </si>
  <si>
    <t>[{'name': 'SUBHRA KANTI GHOSH', 'email': 'pankajjadhav@s-tgroup.com', 'emailDomain': 's-tgroup.com', 'contact': '9987507691'}]</t>
  </si>
  <si>
    <t>03AADCI4075R1Z7</t>
  </si>
  <si>
    <t>9372759500</t>
  </si>
  <si>
    <t>HOUSE NO 389, BLOCK 7A, GALI NO 19, KAMALU ROAD, NEAR SHILA DEVI TRUST ROAD, RAMAN, Bathinda, Punjab, 151301</t>
  </si>
  <si>
    <t>[{'sacCode': '995465', 'sac1': 'Insulation services', 'sac2': None}]</t>
  </si>
  <si>
    <t>SUBHRA KANTI GHOSH|ROHAN MAHASUKH SHAH</t>
  </si>
  <si>
    <t>TFI000010643582O</t>
  </si>
  <si>
    <t>05ABQFS4324L1ZS</t>
  </si>
  <si>
    <t>05009633386</t>
  </si>
  <si>
    <t>[{'hsnCode':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{'hsnCode': '48192020',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{'hsnCode': '39235010', 'hsn1': 'ARTICLES FOR THE CONVEYANCE OR PACKING OF GOODS, OF PLASTICS; STOPPERS, LIDS, CAPS AND OTHER CLOSURES, OF PLASTICS - STOPPERS, LIDS, CAPS AND OTHER CLOSURES : CAPS AND CLOSURES FOR BOTTLES', 'chapterCode': '39', 'chapter': 'Plastics and articles thereof', 'sectionCode': '07', 'section': 'Plastics and Articles thereof; Rubber and Articles Thereof', 'hsn2': 'ARTICLES FOR THE CONVEYANCE OR PACKING OF GOODS, OF PLASTICS; STOPPERS, LIDS, CAPS AND OTHER CLOSURES, OF PLASTICS - STOPPERS, LIDS, CAPS AND OTHER CLOSURES : CAPS AND CLOSURES FOR BOTTLES'}]</t>
  </si>
  <si>
    <t>[{'name': 'ABHISEK AGARWAL', 'email': 'ams.accounts1@gmail.com', 'emailDomain': 'gmail.com', 'contact': '9958313331'}]</t>
  </si>
  <si>
    <t>09ABQFS4324L1ZK</t>
  </si>
  <si>
    <t>9897554897</t>
  </si>
  <si>
    <t>rizwan@svpet.in</t>
  </si>
  <si>
    <t>0, , KASHIPUR ROAD NEAR MAHAVEER, RICE MILL DIBDIBA, BILASPUR, Rampur, Uttar Pradesh, 244921</t>
  </si>
  <si>
    <t>[{'hsnCode': '39231010', 'hsn1': 'ARTICLES FOR THE CONVEYANCE OR PACKING OF GOODS, OF PLASTICS; STOPPERS, LIDS, CAPS AND OTHER CLOSURES, OF PLASTICS - BOXES, CASES, CRATES AND SIMILAR ARTICLES: PLASTIC CONTAINERS FOR AUDIO OR VIDEO CASSETTES, CASSETTE TAPES, FLOPPY DISK AND SIMILAR ARTICLES',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PLASTIC CONTAINERS FOR AUDIO OR VIDEO CASSETTES, CASSETTE TAPES, FLOPPY DISK AND SIMILAR ARTICLES'}, {'hsnCode': '39261011', 'hsn1': 'OTHER ARTICLES OF PLASTICS AND ARTICLES OF OTHER MATERIALS OF HEADINGS 3901 TO 3914 - OFFICE OR SCHOOL SUPPLIES: OFFICE SUPPLIES OF A KIND CLASSIFIED AS STATIONERY OTHER THAN PINS, CLIPS, AND WRITING INSTRUMENTS : OF POLYURETHANE FOAM', 'chapterCode': '39', 'chapter': 'Plastics and articles thereof', 'sectionCode': '07', 'section': 'Plastics and Articles thereof; Rubber and Articles Thereof', 'hsn2': 'OTHER ARTICLES OF PLASTICS AND ARTICLES OF OTHER MATERIALS OF HEADINGS 3901 TO 3914 - OFFICE OR SCHOOL SUPPLIES: OFFICE SUPPLIES OF A KIND CLASSIFIED AS STATIONERY OTHER THAN PINS, CLIPS, AND WRITING INSTRUMENTS : OF POLYURETHANE FOAM'}, {'hsnCode': '39151000', 'hsn1': 'WASTE, PARINGS AND SCRAP, OF PLASTICS - OF POLYMERS OF ETHYLENE', 'chapterCode': '39', 'chapter': 'Plastics and articles thereof', 'sectionCode': '07', 'section': 'Plastics and Articles thereof; Rubber and Articles Thereof', 'hsn2': 'WASTE, PARINGS AND SCRAP, OF PLASTICS - OF POLYMERS OF ETHYLENE'}]</t>
  </si>
  <si>
    <t>ABHISEK AGARWAL|GOURAV AGARWAL|MANISH AGARWAL|RAHUL CHAUDHARY</t>
  </si>
  <si>
    <t>[{'name': 'ABHISEK AGARWAL', 'email': 'abqfs4324l@rediffmail.com', 'emailDomain': 'rediffmail.com', 'contact': '9058790900'}]</t>
  </si>
  <si>
    <t>M/S SIDDHIVINAYAK PET MANUFACTURING COMPANY</t>
  </si>
  <si>
    <t>09ABQFS4324L2ZJ</t>
  </si>
  <si>
    <t>M/S AULAKH TRADERS</t>
  </si>
  <si>
    <t>27AAACQ4954G1ZB</t>
  </si>
  <si>
    <t>06-Dec-2017</t>
  </si>
  <si>
    <t>A1 A2 /B1 B2 PLOT NO 16, , NAVKALA BHARTI BUILDING, PRABHAT COLONY OPP NEAR SANTACRUZ BUS DEPOT, SANTACRUZ EAST, Mumbai Suburban, Maharashtra, 400055</t>
  </si>
  <si>
    <t>[{'hsnCode': '9018', 'hsn1': 'INSTRUMENTS AND APPLIANCES USED IN MEDICAL, SURGICAL, DENTAL OR VETERINARY SCIENCES, INCLUDING SCIENTIGRAPHIC APPARATUS, OTHER ELECTROMEDICAL APPARATUS AND SIGHT-TESTING INSTRUMENTS Electro-diagnostic apparatus (including apparatus for functional exploratory examinations or for checking physiological parameters)',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APPLIANCES USED IN MEDICAL, SURGICAL, DENTAL OR VETERINARY SCIENCES, INCLUDING SCIENTIGRAPHIC APPARATUS, OTHER ELECTROMEDICAL APPARATUS AND SIGHT-TESTING INSTRUMENTS'}, {'hsnCode': '9027', 'hsn1':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</si>
  <si>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Others|Warehouse / Depot|Office / Sale Office</t>
  </si>
  <si>
    <t>MAHESH PAHALRAJ MAKHIJA|RANI PAHALRAJ MAKHIJA|DITI MAHESH MAKHIJA</t>
  </si>
  <si>
    <t>[{'name': 'MAHESH PAHALRAJ MAKHIJA', 'email': 'maheshmakhija@queensmarketing.net', 'emailDomain': 'queensmarketing.net', 'contact': '9821121643'}]</t>
  </si>
  <si>
    <t>TPE000115568531F</t>
  </si>
  <si>
    <t>36ADMPM6042R1ZT</t>
  </si>
  <si>
    <t>PREMIER INDUSTRIES</t>
  </si>
  <si>
    <t>KPE000003954475S</t>
  </si>
  <si>
    <t>37ADMPM6042R1ZR</t>
  </si>
  <si>
    <t>[{'name': None, 'email': 'info@acmi.co.in', 'emailDomain': 'acmi.co.in', 'contact': '9347524919'}]</t>
  </si>
  <si>
    <t>36ADMPM6042R2ZS</t>
  </si>
  <si>
    <t>maqayyum@acmi.co.in</t>
  </si>
  <si>
    <t>09-Jul-2017</t>
  </si>
  <si>
    <t>D-47, PHASE IV,, I.D.A, JEEDIMETLA, HYDERABAD, Hyderabad, Telangana, 500055</t>
  </si>
  <si>
    <t>[{'hsnCode': '8504', 'hsn1': 'ELECTRICAL TRANSFORMERS, STATIC CONVERTERS (FOR EXAMPLE, RECTIFIERS) AND INDUCTORS',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{'hsnCode': '8538', 'hsn1': 'PARTS SUITABLE FOR USE SOLELY OR PRINCIPALLY WITH THE APPARATUS OF HEADINGS 8535, 8536 OR 8537',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{'hsnCode': '7602', 'hsn1': 'ALUMINIUM WASTE AND SCRAP', 'chapterCode': '76', 'chapter': 'Aluminium and articles thereof', 'sectionCode': '15', 'section': 'Base Metals and Articles of Base Metal', 'hsn2': 'ALUMINIUM WASTE AND SCRAP'}, {'hsnCode': '8608', 'hsn1': 'RAILWAY OR TRAMWAY TRACK FIXTURES AND FITTINGS; MECHANICAL (INCLUDING ELECTOMECHANICAL) SIGNALLING, SAFETY OR TRAFFIC CONTROL EQUIPMENT FOR RAILWAY, TRAMWAYS, ROADS, INLAND WATERWAYS, PARKING FACILITIES, PORT INSTALLATION OR AIR-FIELDS; PARTS OF THE FOREGOING', 'chapterCode': '86', 'chapter': 'Railway or tramway locomotives, rolling-stock and parts thereof; railway or tramway track fixtures and fittings and parts thereof; mechanical (including electro-mechanical) traffic signalling equipment of all kinds.', 'sectionCode': '17', 'section': 'Vehicles, Aircraft, Vessels and Associated Transport Equipment', 'hsn2': 'RAILWAY OR TRAMWAY TRACK FIXTURES AND FITTINGS; MECHANICAL (INCLUDING ELECTRO-MECHANICAL) SIGNALLING, SAFETY OR TRAFFIC CONTROL EQUIPMENT FOR RAILWAY, TRAMWAYS, RAODS, INLAND WATERWAYS, PARKING FACILITIES, PORT INSTALLATION OR AIR-FIELDS; PARTS OF THE FOREGOING'}, {'hsnCode': '7616', 'hsn1': 'OTHER ARTICLES OF ALUMINIUM', 'chapterCode': '76', 'chapter': 'Aluminium and articles thereof', 'sectionCode': '15', 'section': 'Base Metals and Articles of Base Metal', 'hsn2': 'OTHER ARTICLES OF ALUMINIUM'}]</t>
  </si>
  <si>
    <t>Export|Factory / Manufacturing|Import</t>
  </si>
  <si>
    <t>Export, Factory / Manufacturing, Import</t>
  </si>
  <si>
    <t>[{'name': 'MOHAMMED ABDUL QAYYUM', 'email': 'maqayyum@acmi.co.in', 'emailDomain': 'acmi.co.in', 'contact': '9949012765'}]</t>
  </si>
  <si>
    <t>500055</t>
  </si>
  <si>
    <t>TPE000011140408B</t>
  </si>
  <si>
    <t>27ANWPK1001G1Z5</t>
  </si>
  <si>
    <t>[{'hsnCode': '74071010', 'hsn1': 'COPPER BARS, RODS AND PROFILES - OF REFINED COPPER :ELECTROLYTIC COPPER RODS OR BLACK COPPER RODS', 'chapterCode': '74', 'chapter': 'Copper and articles thereof', 'sectionCode': '15', 'section': 'Base Metals and Articles of Base Metal', 'hsn2': 'COPPER BARS, RODS AND PROFILES - OF REFINED COPPER :ELECTROLYTIC COPPER RODS OR BLACK COPPER RODS'}, {'hsnCode': '72151000', 'hsn1': 'OTHER BARS AND RODS OF IRON OR NON-ALLOY STEEL - OF FREE-CUTTING STEEL, NOT FURTHER WORKED THAN COLD-FORMED OR COLD-FINISHED', 'chapterCode': '72', 'chapter': 'Iron and steel', 'sectionCode': '15', 'section': 'Base Metals and Articles of Base Metal', 'hsn2': 'OTHER BARS AND RODS OF IRON OR NON-ALLOY STEEL - OF FREE-CUTTING STEEL, NOT FURTHER WORKED THAN COLD-FORMED OR COLD FINISHED'}, {'hsnCode': '73181600', 'hsn1': 'SCREWS, BOLTS, NUTS, COACH-SCREWS, SCREW HOOKS, RIVETS, COTTERS, COTTER-PINS, WASHERS (INCLUDING SPRING WASHERS) AND SIMILAR ARTICLES, OF IRON OR STEEL - THREADED ARTICLES : NUTS', 'chapterCode': '73', 'chapter': 'Articles of iron or steel', 'sectionCode': '15', 'section': 'Base Metals and Articles of Base Metal', 'hsn2': 'SCREWS, BOLTS, NUTS, COACH-SCREWS, SCREW HOOKS, RIVETS, COTTERS, COTTER-PINS, WASHERS (INCLUDING SPRING WASHERS) AND SIMILAR ARTICLES, OF IRON OR STEEL - THREADED ARTICLES : NUTS'}, {'hsnCode': '76161000', 'hsn1': 'OTHER ARTICLES OF ALUMINIUM - NAILS, TACKS, STAPLES (OTHER THAN THOSE OF HEADING 8305), SCREWS, BOLTS, NUTS, SCREW HOOKS, RIVETS, COTTERS, COTTER-PMILAR ARTICLES', 'chapterCode': '76', 'chapter': 'Aluminium and articles thereof', 'sectionCode': '15', 'section': 'Base Metals and Articles of Base Metal', 'hsn2': 'OTHER ARTICLES OF ALUMINIUM - NAILS, TACKS, STAPLES (OTHER THAN THOSE OF HEADING 8305), SCREWS, BOLTS, NUTS, SCREW HOOKS, RIVETS, COTTERS, COTTER-PMILAR ARTICLES'}]</t>
  </si>
  <si>
    <t>[{'name': 'SHRIKANT KESHAVARAO KULKARNI', 'email': 'inforgst@gmail.com', 'emailDomain': 'gmail.com', 'contact': '7798217539'}]</t>
  </si>
  <si>
    <t>TFI000012559488C</t>
  </si>
  <si>
    <t>27ABKFS1835N1ZM</t>
  </si>
  <si>
    <t>27210658996V</t>
  </si>
  <si>
    <t>[{'hsnCode': '84213920', 'hsn1': 'CENTRIFUGES, INCLUDING CENTRIFUGAL DRYERS; FILTERING OR PURIFYING MACHINERY AND APPARATUS, FOR LIQUIDS OR GASES FILTERING OR PURIFYING MACHINERY AND APPARATUS FOR GASES: OTHER: AIR PURIFIERS OR CLEANERS',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'CENTRIFUGES, INCLUDING CENTRIFUGAL DRYERS; FILTERING OR PURIFYING MACHINERY AND APPARATUS, FOR LIQUIDS OR GASES FILTERING OR PURIFYING MACHINERY AND APPARATUS FOR GASES: OTHER: AIR PURIFIERS OR CLEANERS'}]</t>
  </si>
  <si>
    <t>[{'name': 'JITENDRA APPASO BHOSALE', 'email': 'shrutiengineers123@gmail.com', 'emailDomain': 'gmail.com', 'contact': '9673332850'}]</t>
  </si>
  <si>
    <t>27AAECB8547L1Z6</t>
  </si>
  <si>
    <t>27840904399V</t>
  </si>
  <si>
    <t>408, 4th, Acme Plaza, Opp Sangam Cinema, Andheri Kurla Road, Andheri East, Mumbai Suburban, Maharashtra, 400093</t>
  </si>
  <si>
    <t>[{'hsnCode': '27101980',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{'hsnCode': '27101990',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OTHER'}]</t>
  </si>
  <si>
    <t>Wholesale Business|Office / Sale Office</t>
  </si>
  <si>
    <t>Wholesale Business, Office / Sale Office</t>
  </si>
  <si>
    <t>ANISH MUKESH KACHARIA|MUKESH LALDAS KACHARIA</t>
  </si>
  <si>
    <t>[{'name': 'ANISH MUKESH KACHARIA', 'email': 'anish@pacificspecialityoils.com', 'emailDomain': 'pacificspecialityoils.com', 'contact': '9867261442'}]</t>
  </si>
  <si>
    <t>08AAECB8547L1Z6</t>
  </si>
  <si>
    <t>SHOP NO. 2, GROUND FLOOR, IN FRONT OF BACHPAN SCHOOL, THADA ROAD ,VILLAGE THADA, BHIWADI, Alwar, Rajasthan, 301019</t>
  </si>
  <si>
    <t>Retail Business|Warehouse / Depot|Wholesale Business</t>
  </si>
  <si>
    <t>Retail Business, Warehouse / Depot, Wholesale Business</t>
  </si>
  <si>
    <t>ANISH M KACHARIA|SHWETA ANISH KACHARIA</t>
  </si>
  <si>
    <t>29AAECB8547L1Z2</t>
  </si>
  <si>
    <t>D NO.161 11TH WARD, GREEN VIEW, SHANTI NAGAR COLLEGE ROAD, HOSPET, Ballari (Bellary), Karnataka, 583201</t>
  </si>
  <si>
    <t>ANISH MUKESH KACHARIA|SHWETA ANISH KACHARIA</t>
  </si>
  <si>
    <t>24AAECB8547L1ZC</t>
  </si>
  <si>
    <t>B47/2, 1601/1602, KARNAVATI ESTATE, TRIKAMPURA PATIYA F3 GIDC VATVA, AHMEDABAD, Ahmedabad, Gujarat, 382445</t>
  </si>
  <si>
    <t>TPE000120687091N</t>
  </si>
  <si>
    <t>27AINPG7548Q1ZB</t>
  </si>
  <si>
    <t>[{'hsnCode': '8311',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{'hsnCode': '2710',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'chapterCode': '27', 'chapter': 'Mineral fuels, mineral oils and products of their distillation; bituminous substances; mineral waxes.', 'sectionCode': '05', 'section': 'Mineral Products', 'hsn2':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 {'hsnCode': '7318', 'hsn1': 'SCREWS, BOLTS, NUTS, COACH-SCREWS, SCREW HOOKS, RIVETS, COTTERS, COTTER-PINS, WASHERS (INCLUDING SPRING WASHERS) AND SIMILAR ARTICLES,OF IRON OR STEEL - Threaded articles', 'chapterCode': '73', 'chapter': 'Articles of iron or steel', 'sectionCode': '15', 'section': 'Base Metals and Articles of Base Metal', 'hsn2': 'SCREWS, BOLTS, NUTS, COACH-SCREWS, SCREW HOOKS, RIVETS, COTTERS, COTTER-PINS, WASHERS (INCLUDING SPRING WASHERS) AND SIMILAR ARTICLES, OF IRON OR STEEL'}, {'hsnCode': '6116', 'hsn1': 'GLOVES, MITTENS AND MITTS, KNITTED OR CROCHETED', 'chapterCode': '61', 'chapter': 'Articles of apparel and clothing accessories knitted or crocheted.', 'sectionCode': '11', 'section': 'Textile and Textile Articles', 'hsn2': 'GLOVES, MITTENS AND MITTS, KNITTED OR CROCHETED'}, {'hsnCode': '8471', 'hsn1': 'AUTOMATIC DATA PROCESSING MACHINES AND UNITS THEREOF; MAGNETIC OR OPTICAL READERS, MACHINES FOR TRANSCRIBING DATA ON TO DATA MEDIA IN CODED FORM AND MACHINES FOR PROCESSING SUCH DATA, NOT ELSEWHERE SPECIFIED OR INCLUDED',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t>
  </si>
  <si>
    <t>Retail Business|Works Contract|Wholesale Business</t>
  </si>
  <si>
    <t>Retail Business, Works Contract, Wholesale Business</t>
  </si>
  <si>
    <t>[{'name': 'GIRISH SURESH GADAKH', 'email': 'ansdgsign@gmail.com', 'emailDomain': 'gmail.com', 'contact': '9960444493'}]</t>
  </si>
  <si>
    <t>27AINPG7548Q2ZA</t>
  </si>
  <si>
    <t>gpcorp93@gmail.com</t>
  </si>
  <si>
    <t>03-Apr-2021</t>
  </si>
  <si>
    <t>Wholesale Business|Retail Business|Supplier of Services</t>
  </si>
  <si>
    <t>Wholesale Business, Retail Business, Supplier of Services</t>
  </si>
  <si>
    <t>GP CORPORATION</t>
  </si>
  <si>
    <t>TPE000017656359W</t>
  </si>
  <si>
    <t>24AEGPD5094K1ZF</t>
  </si>
  <si>
    <t>[{'hsnCode': '40091100', 'hsn1': 'TUBES, PIPES AND HOSES, OF VULCANISED RUBBER OTHER THAN HARD RUBBER, WITH OR WITHOUT THEIR FITTINGS (FOR EXAMPLE, JOINTS, ELBOWS, FLANGES) - NOT REINFORCED OR OTHERWISE COMBINED WITH OTHER MATERIALS : WITHOUT FITTINGS', 'chapterCode': '40', 'chapter': 'Rubber and articles thereof', 'sectionCode': '07', 'section': 'Plastics and Articles thereof; Rubber and Articles Thereof', 'hsn2': 'TUBES, PIPES AND HOSES, OF VULCANISED RUBBER OTHER THAN HARD RUBBER, WITH OR WITHOUT THEIR FITTINGS (FOR EXAMPLE, JOINTS, ELBOWS, FLANGES) - NOT REINFORCED OR OTHERWISE COMBINED WITH OTHER MATERIALS : WITHOUT FITTINGS'}]</t>
  </si>
  <si>
    <t>[{'name': 'THAKORBHAI TRIBHOVANDAS DOSHI', 'email': 'msbardanwala@yahoo.co.in', 'emailDomain': 'yahoo.co.in', 'contact': '9998535254'}]</t>
  </si>
  <si>
    <t>27ANMPT7971J1Z0</t>
  </si>
  <si>
    <t>abeands2015@gmail.com</t>
  </si>
  <si>
    <t>FLAT NO.603/B, 746/747, FAME APARTMENT, GURUWAR PETH, PUNE, Pune, Maharashtra, 411042</t>
  </si>
  <si>
    <t>[{'name': 'ANURADHA JAYANT TARU', 'email': 'abeands2015@gmail.com', 'emailDomain': 'gmail.com', 'contact': '9423571648'}]</t>
  </si>
  <si>
    <t>KPE000013731734R</t>
  </si>
  <si>
    <t>29AJOPB8817F1ZY</t>
  </si>
  <si>
    <t>PRATIK BHANSALI</t>
  </si>
  <si>
    <t>29950578337</t>
  </si>
  <si>
    <t>644/42, 12 CROSS, MC LAYOUT, 5 MAIN, VIJAYNAGAR, BANGALORE, Bengaluru (Bangalore) Urban, Karnataka, 560040</t>
  </si>
  <si>
    <t>[{'hsnCode': '39211900', 'hsn1': 'OTHER PLATES, SHEETS, FILM, FOIL AND STRIP, OF PLASTICS - CELLULAR : OF OTHER PLASTICS', 'chapterCode': '39', 'chapter': 'Plastics and articles thereof', 'sectionCode': '07', 'section': 'Plastics and Articles thereof; Rubber and Articles Thereof', 'hsn2': 'OTHER PLATES, SHEETS, FILM, FOIL AND STRIP, OF PLASTICS - CELLULAR : OF OTHER PLASTICS'}, {'hsnCode': '39019090', 'hsn1': 'POLYMERS OF ETHYLENE, IN PRIMARY FORMS - OTHER: OTHER', 'chapterCode': '39', 'chapter': 'Plastics and articles thereof', 'sectionCode': '07', 'section': 'Plastics and Articles thereof; Rubber and Articles Thereof', 'hsn2': 'POLYMERS OF ETHYLENE, IN PRIMARY FORMS - OTHER: OTHER'}, {'hsnCode':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t>
  </si>
  <si>
    <t>[{'name': 'PRATIK BHANSALI', 'email': 'pratik9137@yahoo.co.in', 'emailDomain': 'yahoo.co.in', 'contact': '9886676604'}]</t>
  </si>
  <si>
    <t>TFI000010921581F</t>
  </si>
  <si>
    <t>19AADFP3800C1ZP</t>
  </si>
  <si>
    <t>[{'hsnCode': '48021010', 'hsn1': 'UNCOATED PAPER AND PAPERBOARD, OF A KIND USED FOR WRITING, PRINTING OR OTHER GRAPHIC PURPOSES, AND NON-PERFORATED PUNCH CARD AND PUNCH TAPE PAPER, IN ROLLS OR RECTANGULAR (INCLUDING SQUARE) SHEETS OF ANY SIZE, OTHER THAN PAPER OF HEADING 4801 OR 4803; HAND-MADE PAPER AND PAPERBOARD - HAND-MADE PAPER AND PAPERBOARD : PAPER', 'chapterCode': '48', 'chapter': 'Paper and paperboard; articles of paper pulp, of paper or of paperboard.', 'sectionCode': '10', 'section': 'Pulp of wood or of other Fibrous Cellulosic Material; Recovered (Waste and Scrap) Paper or Paperboard; Paper And Paperboard and articles thereof', 'hsn2': 'UNCOATED PAPER AND PAPERBOARD, OF A KIND USED FOR WRITING, PRINTING OR OTHER GRAPHIC PURPOSES, AND NON-PERFORATED PUNCH CARD AND PUNCH TAPE PAPER, IN ROLLS OR RECTANGULAR (INCLUDING SQUARE) SHEETS OF ANY SIZE, OTHER THAN PAPER OF HEADING 4801 OR 4803; HAND-MADE PAPER AND PAPERBOARD - HAND-MADE PAPER AND PAPERBOARD : PAPER'}, {'hsnCode': '49011010', 'hsn1': 'PRINTED BOOKS, BROCHURES, LEAFLETS AND SIMILAR PRINTED MATTER, WHETHER OR NOT IN SINGLE SHEETS IN SINGLE SHEETS, WHETHER OR NOT FOLDED : PRINTED BOOKS',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 IN SINGLE SHEETS, WHETHER OR NOT FOLDED : PRINTED BOOKS'}, {'hsnCode': '49011020', 'hsn1': 'PRINTED BOOKS, BROCHURES, LEAFLETS AND SIMILAR PRINTED MATTER, WHETHER OR NOT IN SINGLE SHEETS IN SINGLE SHEETS, WHETHER OR NOT FOLDED : PAMPHLETS, BOOKLETS, BROCHURES, LEAFLETS AND SIMILAR PRINTED MATTER',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 IN SINGLE SHEETS, WHETHER OR NOT FOLDED : PAMPHLETS, BOOKLETS, BROCHURES, LEAFLETS AND SIMILAR PRINTED MATTER'}, {'hsnCode': '49019900', 'hsn1': 'PRINTED BOOKS, BROCHURES, LEAFLETS AND SIMILAR PRINTED MATTER, WHETHER OR NOT IN SINGLE SHEETS - OTHER : OTHER',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 - OTHER : OTHER'}, {'hsnCode': '32151110', 'hsn1': 'PRINTING INK, WRITING OR DRAWING INK AND OTHER INKS, WHETHER OR NOT CONCENTRATED OR SOLID - PRINTING INK :- BLACK : LITHOGRAPHIC INK AND JELLY', 'chapterCode': '32', 'chapter': 'Tanning or dyeing extracts; tannins and their derivatives; dyes, pigments and other colouring matter, paints and varnishes; putty and other mastics; inks.', 'sectionCode': '06', 'section': 'Products of the Chemicals or Allied Industries', 'hsn2': 'PRINTING INK, WRITING OR DRAWING INK AND OTHER INKS, WHETHER OR NOT CONCENTRATED OR SOLID - PRINTING INK :- BLACK : LITHOGRAPHIC INK AND JELLY'}]</t>
  </si>
  <si>
    <t>SANDEEP SINGH CHUG|INDER PAL SINGH|HARSHARAN KAUR</t>
  </si>
  <si>
    <t>[{'name': 'SANDEEP SINGH CHUG', 'email': 'sscslg@gmail.com', 'emailDomain': 'gmail.com', 'contact': '9832475719'}]</t>
  </si>
  <si>
    <t>KEP000001238673W</t>
  </si>
  <si>
    <t>24AWYPK5390H1ZX</t>
  </si>
  <si>
    <t>[{'sacCode': '00440060', 'sac1': 'MANPOWER RECRUITMENT AGENCY', 'sac2': None}, {'sacCode': '00440245', 'sac1': 'MAINTENANCE OR REPAIR SERVICE', 'sac2': None}, {'sacCode': '00440290', 'sac1': 'CONSTRUCTION SERVICES IN RESPECT OF COMMERCIAL OR INDUSTRIAL BUILDINGS AND CIVIL STRUCTURES', 'sac2': None}, {'sacCode': '00440410', 'sac1': 'WORKS CONTRACT SERVICES', 'sac2': None}, {'sacCode': '00440262', 'sac1': 'TRANSPORT OF GOODS BY ROAD', 'sac2': None}]</t>
  </si>
  <si>
    <t>[{'name': 'OSMAN AAMAD KUMBHAR', 'email': 'activest.gst@gmail.com', 'emailDomain': 'gmail.com', 'contact': '9099782356'}]</t>
  </si>
  <si>
    <t>KPE000010244448R</t>
  </si>
  <si>
    <t>27ACFPN0914M1ZH</t>
  </si>
  <si>
    <t>[{'hsnCode': '26190090', 'hsn1': 'SLAG, DROSS (OTHER THAN GRANULATED SLAG), SCALINGS AND OTHER WASTE FROM THE MANUFACTURE OF IRON OR STEEL - SLAG, DROSS (OTHER THAN GRANULATED SLAG), SCALINGS AND OTHER WASTE FROM THE MANUFACTURE OF IRON OR STEEL: OTHER', 'chapterCode': '26', 'chapter': 'Ores, slag and ash', 'sectionCode': '05', 'section': 'Mineral Products', 'hsn2': 'SLAG, DROSS (OTHER THAN GRANULATED SLAG), SCALINGS AND OTHER WASTE FROM THE MANUFACTURE OF IRON OR STEEL - SLAG, DROSS (OTHER THAN GRANULATED SLAG), SCALINGS AND OTHER WASTE FROM THE MANUFACTURE OF IRON OR STEEL: OTHER'}, {'hsnCode': '76041010', 'hsn1': 'ALUMINIUM BARS, RODS AND PROFILES - OF ALUMINIUM, NOT ALLOYED : WIRE RODS', 'chapterCode': '76', 'chapter': 'Aluminium and articles thereof', 'sectionCode': '15', 'section': 'Base Metals and Articles of Base Metal', 'hsn2': 'ALUMINIUM BARS, RODS AND PROFILES - OF ALUMINIUM, NOT ALLOYED : WIRE RODS'}, {'hsnCode': '84543010', 'hsn1': 'CONVERTERS, LADLES, INGOT MOULDS AND CASTING MACHINES, OF A KIND USED IN METALLURGY OR IN METAL FOUNDRIES - CASTING MACHINES: DIE-CASTING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'CONVERTERS, LADLES, INGOT MOULDS AND CASTING MACHINES, OF A KIND USED IN METALLURGY OR IN METAL FOUNDRIES - CASTING MACHINES: DIE-CASTING MACHINES'}]</t>
  </si>
  <si>
    <t>[{'name': 'PARVEEN HARIKRISHNA NAGRATH', 'email': 'sandeepmalve1965@gmail.com', 'emailDomain': 'gmail.com', 'contact': '7972263755'}]</t>
  </si>
  <si>
    <t>TPE000117579216P</t>
  </si>
  <si>
    <t>19AIAPA7448L1Z2</t>
  </si>
  <si>
    <t>[{'hsnCode': '3215', 'hsn1': 'PRINTING INK, WRITING OR DRAWING INK AND OTHER INKS, WHETHER OR NOT CONCENTRATED OR SOLID - Printing ink :', 'chapterCode': '32', 'chapter': 'Tanning or dyeing extracts; tannins and their derivatives; dyes, pigments and other colouring matter, paints and varnishes; putty and other mastics; inks.', 'sectionCode': '06', 'section': 'Products of the Chemicals or Allied Industries', 'hsn2': 'PRINTING INK, WRITING OR DRAWING INK AND OTHER INKS, WHETHER OR NOT CONCENTRATED OR SOLID'}, {'hsnCode': '1009', 'hsn1': 'other', 'chapterCode': '10', 'chapter': 'Cereals', 'sectionCode': '02', 'section': 'Vegetable Products', 'hsn2': None}]</t>
  </si>
  <si>
    <t>Office / Sale Office|Retail Business|Works Contract</t>
  </si>
  <si>
    <t>Office / Sale Office, Retail Business, Works Contract</t>
  </si>
  <si>
    <t>[{'name': 'PINAKI ACHARYYA', 'email': 'pinaki01@rediffmail.com', 'emailDomain': 'rediffmail.com', 'contact': '9830295869'}]</t>
  </si>
  <si>
    <t>29AAQCS5901B1ZA</t>
  </si>
  <si>
    <t>29271138789</t>
  </si>
  <si>
    <t>29AAQCS5901B2Z9</t>
  </si>
  <si>
    <t>sfjbs.co.in</t>
  </si>
  <si>
    <t>UNIT NO 1 B-BLOCK, , UMA SREE DREAM WORLD, KUDLU GATE, BANGALORE, Bengaluru (Bangalore) Urban, Karnataka, 560068</t>
  </si>
  <si>
    <t>SIVASARATHY SENTHAMARAI|KANDHASAMY SIVASARATHY</t>
  </si>
  <si>
    <t>[{'name': 'SIVASARATHY SENTHAMARAI', 'email': 'siva.s@sfjbs.com', 'emailDomain': 'sfjbs.com', 'contact': '9886198333'}]</t>
  </si>
  <si>
    <t>TPE000017373432V</t>
  </si>
  <si>
    <t>30AIVPP8702B1ZC</t>
  </si>
  <si>
    <t>30690401390</t>
  </si>
  <si>
    <t>[{'hsnCode': '94036000', 'hsn1': 'OTHER FURNITURE AND PARTS THEREOF -Other wooden furniture',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'OTHER FURNITURE AND PARTS THEREOF -OTHER WOODEN FURNITURE'}, {'hsnCode': '39264049', 'hsn1': 'OTHER ARTICLES OF PLASTICS AND ARTICLES OF OTHER MATERIALS OF HEADINGS 3901 TO 3914- STATUETTES AND OTHER ORNAMENTAL ARTICLES : TABLE AND OTHER HOUSEHOLD ARTICLES (INCLUDING HOTEL AND RESTAURANT) FOR DECORATION : OTHER', 'chapterCode': '39', 'chapter': 'Plastics and articles thereof', 'sectionCode': '07', 'section': 'Plastics and Articles thereof; Rubber and Articles Thereof', 'hsn2': 'OTHER ARTICLES OF PLASTICS AND ARTICLES OF OTHER MATERIALS OF HEADINGS 3901 TO 3914- STATUETTES AND OTHER ORNAMENTAL ARTICLES : TABLE AND OTHER HOUSEHOLD ARTICLES (INCLUDING HOTEL AND RESTAURANT) FOR DECORATION : OTHER'}]</t>
  </si>
  <si>
    <t>[{'name': 'LAXMAN BHIKAJI PARADKAR', 'email': 'laxmanparadkar1516@gmail.com', 'emailDomain': 'gmail.com', 'contact': '8806126688'}]</t>
  </si>
  <si>
    <t>KEP000001218763C</t>
  </si>
  <si>
    <t>27AACFE8720D1ZP</t>
  </si>
  <si>
    <t>exlonindia.com</t>
  </si>
  <si>
    <t>[{'hsnCode': '85381010', 'hsn1': 'PARTS SUITABLE FOR USE SOLELY OR PRINCIPALLY WITH THE APPARATUS OF HEADINGS 8535, 8536 OR 8537 -BOARDS, PANELS, CONSOLES, DESKS, CABINETS AND OTHER BASES FOR THE GOODS OF HEADING 8537, NOT EQUIPPED WITH THEIR APPARATUS: FOR INDUSTRIAL USE',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8537 -BOARDS, PANELS, CONSOLES, DESKS, CABINETS AND OTHER BASES FOR THE GOODS OF HEADING 8537, NOT EQUIPPED WITH THEIR APPARATUS: FOR INDUSTRIAL USE'}, {'hsnCode': '85042100', 'hsn1': 'ELECTRICAL TRANSFORMERS, STATIC CONVERTERS (FOR EXAMPLE, RECTIFIERS) AND INDUCTORS - LIQUID DIELECTRIC TRANSFORMERS: HAVING A POWER HANDLING CAPACITY NOT EXCEEDING 650 KVA',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LIQUID DIELECTRIC TRANSFORMERS: HAVING A POWER HANDLING CAPACITY NOT EXCEEDING 650 KVA'}, {'hsnCode': '85381090', 'hsn1': 'PARTS SUITABLE FOR USE SOLELY OR PRINCIPALLY WITH THE APPARATUS OF HEADINGS 8535, 8536 OR 8537 -BOARDS, PANELS, CONSOLES, DESKS, CABINETS AND OTHER BASES FOR THE GOODS OF HEADING 8537, NOT EQUIPPED WITH THEIR APPARATUS: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8537 -BOARDS, PANELS, CONSOLES, DESKS, CABINETS AND OTHER BASES FOR THE GOODS OF HEADING 8537, NOT EQUIPPED WITH THEIR APPARATUS: OTHER'}]</t>
  </si>
  <si>
    <t>[{'name': 'ANIL MADHUKARRAO KANTAK', 'email': 'anil.exlon@gmail.com', 'emailDomain': 'gmail.com', 'contact': '9850043793'}]</t>
  </si>
  <si>
    <t>TPE000016487537V</t>
  </si>
  <si>
    <t>29CAFPM7100L1ZI</t>
  </si>
  <si>
    <t>29301210310</t>
  </si>
  <si>
    <t>[{'hsnCode': '82071300',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ROCK DRILLING OR EARTH BORING TOOLS : WITH WORKING PART OF CERMETS',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ROCK DRILLING OR EARTH BORING TOOLS : WITH WORKING PART OF CERMETS'}, {'hsnCode': '82071900',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ROCK DRILLING OR EARTH BORING TOOLS : OTHER, INCLUDING PARTS',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ROCK DRILLING OR EARTH BORING TOOLS : OTHER, INCLUDING PARTS'}, {'hsnCode': '82072000',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DIES FOR DRAWING OR EXTRUDING METAL',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DIES FOR DRAWING OR EXTRUDING METAL'}]</t>
  </si>
  <si>
    <t>Works Contract|Office / Sale Office|Factory / Manufacturing|Service Provision</t>
  </si>
  <si>
    <t>Works Contract, Office / Sale Office, Factory / Manufacturing, Service Provision</t>
  </si>
  <si>
    <t>[{'name': 'ESHWARA GOWDA BURJI MALATHI', 'email': 'scindustries33@gmail.com', 'emailDomain': 'gmail.com', 'contact': '9741991747'}]</t>
  </si>
  <si>
    <t>27AAKFC3534B1ZT</t>
  </si>
  <si>
    <t>accounts@chimpandzinc.com</t>
  </si>
  <si>
    <t>01st and 02nd Floor of 18, , SULTANIA HOUSE, SUBHASH ROAD, VILE PARLE EAST, Mumbai City, Maharashtra, 400057</t>
  </si>
  <si>
    <t>[{'sacCode': '00440013', 'sac1': 'ADVERTISING AGENCY', 'sac2': None}]</t>
  </si>
  <si>
    <t>LAVINN RAJPAL|ANGAD SINGH MANCHANDA</t>
  </si>
  <si>
    <t>[{'name': 'LAVINN RAJPAL', 'email': 'lavinn@chimpandzinc.com', 'emailDomain': 'chimpandzinc.com', 'contact': '9768866338'}]</t>
  </si>
  <si>
    <t>06AAKFC3534B1ZX</t>
  </si>
  <si>
    <t>246, 01st Floor, We Work, Blue One Square, UDYOG VIHAR PHASE IV, Gurugram, Gurgaon, Haryana, 122016</t>
  </si>
  <si>
    <t>TPE000120322173Z</t>
  </si>
  <si>
    <t>33ASQPR8516A1ZN</t>
  </si>
  <si>
    <t>[{'name': 'RAVIKUMAR', 'email': 'prscloud9@gmail.com', 'emailDomain': 'gmail.com', 'contact': '9884274518'}]</t>
  </si>
  <si>
    <t>TFI000015350908K</t>
  </si>
  <si>
    <t>27AAHFP4725E1ZA</t>
  </si>
  <si>
    <t>[{'hsnCode': '83111000',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ELECTRODES OF BASE METAL, FOR ELECTRIC ARC - WELDING',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ELECTRODES OF BASE METAL, FOR ELECTRIC ARC - WELDING'}, {'hsnCode': '82090010', 'hsn1': 'PLATES, STICKS, TIPS AND THE LIKE FOR TOOLS, UNMOUNTED, OF CERMETS - PLATES, STICKS, TIPS AND THE LIKE FOR TOOLS, UNMOUNTED, OF CERMETS : TUNGSTEN CARBIDE TIPS', 'chapterCode': '82', 'chapter': 'Tools, implements, cutlery, spoons and forks, of base metal; parts thereof of base metal', 'sectionCode': '15', 'section': 'Base Metals and Articles of Base Metal', 'hsn2': 'PLATES, STICKS, TIPS AND THE LIKE FOR TOOLS, UNMOUNTED, OF CERMETS - PLATES, STICKS, TIPS AND THE LIKE FOR TOOLS, UNMOUNTED, OF CERMETS : TUNGSTEN CARBIDE TIPS'}, {'hsnCode': '82074010',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TOOLS FOR TAPPING OR THREADING : CHASERS',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TOOLS FOR TAPPING OR THREADING : CHASERS'}, {'hsnCode': '82079010',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OTHER INTERCHANGEABLE TOOLS : FOR METAL WORKING HAND TOOLS',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OTHER INTERCHANGEABLE TOOLS : FOR METAL WORKING HAND TOOLS'}, {'hsnCode': '82073000',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TOOLS FOR PRESSING, STAMPING OR PUNCHING',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TOOLS FOR PRESSING, STAMPING OR PUNCHING'}]</t>
  </si>
  <si>
    <t>[{'sacCode': '00440245', 'sac1': 'MAINTENANCE OR REPAIR SERVICE', 'sac2': None}, {'sacCode': '00440225', 'sac1': 'BUSINESS AUXILIARY SERVICES', 'sac2': None}]</t>
  </si>
  <si>
    <t>PUSHKAR CHANDRAKANT JOSHI|SHARMILA PRAMOD KANGE</t>
  </si>
  <si>
    <t>[{'name': 'PUSHKAR CHANDRAKANT JOSHI', 'email': 'pushkar.joshi@prompttooling.com', 'emailDomain': 'prompttooling.com', 'contact': '9049666999'}]</t>
  </si>
  <si>
    <t>KPE000010351017D</t>
  </si>
  <si>
    <t>27ACMPT6624R1ZJ</t>
  </si>
  <si>
    <t>27270217419V</t>
  </si>
  <si>
    <t>[{'hsnCode': '84421000', 'hsn1': 'MACHINERY, APPARATUS AND EQUIPMENT (OTHER THAN THE MACHINE-TOOLS OF HEADINGS 8456 TO 8465), FOR TYPE-FOUNDING OR TYPE-SETTING, FOR PREPARING OR MAKING PRINTING BLOCKS, PLATES, CYLINDERS OR OTHER PRINTING COMPONENTS; PRINTING TYPE, BLOCKS, PLATES, CYLINDERS AND OTHER PRINTING COMPONENTS; BLOCKS, PLATES, CYLINDERS AND LITHOGRAPHIC STONES, PREPARED FOR PRINTING PURPOSES (FOR EXAMPLE, PLANED, GRAINED OR POLISHED) PHOTOTYPE-SETTING AND COMPOSING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APPARATUS AND EQUIPMENT (OTHER THAN THE MACHINE-TOOLS OF HEADINGS 8456 TO 8465), FOR TYPE-FOUNDING OR TYPE-SETTING, FOR PREPARING OR MAKING PRINTING BLOCKS, PLATES, CYLINDERS OR OTHER PRINTING COMPONENTS; PRINTING TYPE, BLOCKS, PLATES, CYLINDERS AND OTHER PRINTING COMPONENTS; BLOCKS, PLATES, CYLINDERS AND LITHOGRAPHIC STONES, PREPARED FOR PRINTING PURPOSES (FOR EXAMPLE, PLANED, GRAINED OR POLISHED) PHOTOTYPE-SETTING AND COMPOSING MACHINES'}]</t>
  </si>
  <si>
    <t>[{'name': 'VIJAYA ASHOK THORAT', 'email': 'rjndra_joshi@rediffmail.com', 'emailDomain': 'rediffmail.com', 'contact': '9657091230'}]</t>
  </si>
  <si>
    <t>KPE000003428120I</t>
  </si>
  <si>
    <t>27ABXPK1220E1ZS</t>
  </si>
  <si>
    <t>[{'name': 'SANJAY VASANT KULKARNI', 'email': 'sanjay@genesissolutions.co.in', 'emailDomain': 'genesissolutions.co.in', 'contact': '9422332247'}]</t>
  </si>
  <si>
    <t>27AAICS1520L1ZA</t>
  </si>
  <si>
    <t>27760238247V</t>
  </si>
  <si>
    <t>hammerlene.com</t>
  </si>
  <si>
    <t>13/15 ROOM NO 5, 1ST FLOOR, ANANTWADI, DR A.M ROAD, BHULESHWAR, Mumbai City, Maharashtra, 400002</t>
  </si>
  <si>
    <t>[{'hsnCode': '84511090', 'hsn1': 'MACHINERY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 DRY-CLEANING MACHINES:OTHER',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 DRY-CLEANING MACHINES:OTHER'}, {'hsnCode': '50040090', 'hsn1': 'SILK YARN (OTHER THAN YARN SPUN FROM SILK WASTE) NOT PUT UP FOR RETAIL SALE SILK YARN (OTHER THAN YARN SPUN FROM SILK WASTE) NOT PUT UP FOR RETAIL SALE : OTHER', 'chapterCode': '50', 'chapter': 'Silk', 'sectionCode': '11', 'section': 'Textile and Textile Articles', 'hsn2': 'SILK YARN (OTHER THAN YARN SPUN FROM SILK WASTE) NOT PUT UP FOR RETAIL SALE SILK YARN (OTHER THAN YARN SPUN FROM SILK WASTE) NOT PUT UP FOR RETAIL SALE : OTHER'}, {'hsnCode': '50072090', 'hsn1': 'WOVEN FABRICS OF SILK OR OF SILK WASTE OTHER FABRICS, CONTAINING 85 PERCENT OR MORE BY WEIGHT OF SILK OR OF SILK WASTE OTHER THAN NOIL SILK: OTHER', 'chapterCode': '50', 'chapter': 'Silk', 'sectionCode': '11', 'section': 'Textile and Textile Articles', 'hsn2': 'WOVEN FABRICS OF SILK OR OF SILK WASTE OTHER FABRICS, CONTAINING 85 PERCENT OR MORE BY WEIGHT OF SILK OR OF SILK WASTE OTHER THAN NOIL SILK: OTHER'}, {'hsnCode': '54021090', 'hsn1': 'SYNTHETIC FILAMENT YARN (OTHER THAN SEWING THREAD), NOT PUT UP FOR RETAIL SALE, INCLUDING SYNTHETIC MONOFILAMENT OF LESS THAN 67 DECITEX HIGH TENACITY YARN OF NYLON OR OTHER POLYAMIDES : OTHER', 'chapterCode': '54', 'chapter': 'Man-made filaments', 'sectionCode': '11', 'section': 'Textile and Textile Articles', 'hsn2': 'SYNTHETIC FILAMENT YARN (OTHER THAN SEWING THREAD), NOT PUT UP FOR RETAIL SALE, INCLUDING SYNTHETIC MONOFILAMENT OF LESS THAN 67 DECITEX HIGH TENACITY YARN OF NYLON OR OTHER POLYAMIDES : OTHER'}]</t>
  </si>
  <si>
    <t>KANTILAL CHATURBHUJ PUROHIT</t>
  </si>
  <si>
    <t>[{'name': 'KANTILAL CHATURBHUJ PUROHIT', 'email': 'accounts@hammerlene.com', 'emailDomain': 'hammerlene.com', 'contact': '9819664042'}]</t>
  </si>
  <si>
    <t>KFI000010150253G</t>
  </si>
  <si>
    <t>27AADFB7032N1ZB</t>
  </si>
  <si>
    <t>27530036080V</t>
  </si>
  <si>
    <t>[{'hsnCode': '74199930', 'hsn1': 'OTHER ARTICLES OF COPPER - OTHER : OTHER :ARTICLES OF BRASS', 'chapterCode': '74', 'chapter': 'Copper and articles thereof', 'sectionCode': '15', 'section': 'Base Metals and Articles of Base Metal', 'hsn2': 'OTHER ARTICLES OF COPPER - OTHER : OTHER :ARTICLES OF BRASS'}, {'hsnCode': '74092900', 'hsn1': 'COPPER PLATES, SHEETS AND STRIP, OF A THICKNESS EXCEEDING 0.15 MM - OF COPPER-ZINC BASE ALLOYS (BRASS) : OTHER', 'chapterCode': '74', 'chapter': 'Copper and articles thereof', 'sectionCode': '15', 'section': 'Base Metals and Articles of Base Metal', 'hsn2': 'COPPER PLATES, SHEETS AND STRIP, OF A THICKNESS EXCEEDING 0.15 MM - OF COPPER-ZINC BASE ALLOYS (BRASS) : OTHER'}, {'hsnCode': '74032100', 'hsn1': 'REFINED COPPER AND COPPER ALLOYS, UNWROUGHT - COPPER ALLOYS : COPPER-ZINC BASE ALLOYS (BRASS)', 'chapterCode': '74', 'chapter': 'Copper and articles thereof', 'sectionCode': '15', 'section': 'Base Metals and Articles of Base Metal', 'hsn2': 'REFINED COPPER AND COPPER ALLOYS, UNWROUGHT - COPPER ALLOYS : COPPER-ZINC BASE ALLOYS (BRASS)'}, {'hsnCode': '74099000', 'hsn1': 'COPPER PLATES, SHEETS AND STRIP, OF A THICKNESS EXCEEDING 0.15 MM - OF OTHER COPPER ALLOYS', 'chapterCode': '74', 'chapter': 'Copper and articles thereof', 'sectionCode': '15', 'section': 'Base Metals and Articles of Base Metal', 'hsn2': 'COPPER PLATES, SHEETS AND STRIP, OF A THICKNESS EXCEEDING 0.15 MM - OF OTHER COPPER ALLOYS'}]</t>
  </si>
  <si>
    <t>Jatin Nandkumar Jain|Nandkumar Samratmal Jain|Rushab Vijaykumar Jain|Vijaykumar Samratmal Jain</t>
  </si>
  <si>
    <t>[{'name': 'Vijaykumar Samratmal Jain', 'email': 'bharatindustries00@ymail.com', 'emailDomain': 'ymail.com', 'contact': '9850007441'}]</t>
  </si>
  <si>
    <t>27AABCH4001N1ZQ</t>
  </si>
  <si>
    <t>27200025640V</t>
  </si>
  <si>
    <t>E 71, HUPHEN FABRICATORS PVT LTD, MIDC, AMBAD, Nashik, Maharashtra, 422010</t>
  </si>
  <si>
    <t>[{'hsnCode': '85381010', 'hsn1': 'PARTS SUITABLE FOR USE SOLELY OR PRINCIPALLY WITH THE APPARATUS OF HEADINGS 8535, 8536 OR 8537 -BOARDS, PANELS, CONSOLES, DESKS, CABINETS AND OTHER BASES FOR THE GOODS OF HEADING 8537, NOT EQUIPPED WITH THEIR APPARATUS: FOR INDUSTRIAL USE',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8537 -BOARDS, PANELS, CONSOLES, DESKS, CABINETS AND OTHER BASES FOR THE GOODS OF HEADING 8537, NOT EQUIPPED WITH THEIR APPARATUS: FOR INDUSTRIAL USE'}, {'hsnCode': '85043100', 'hsn1': 'ELECTRICAL TRANSFORMERS, STATIC CONVERTERS (FOR EXAMPLE, RECTIFIERS) AND INDUCTORS - OTHER TRANSFORMERS: HAVING A POWER HANDLING CAPACITY NOT EXCEEDING 1 KVA',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TRANSFORMERS: HAVING A POWER HANDLING CAPACITY NOT EXCEEDING 1 KVA'}, {'hsnCode': '72041000', 'hsn1': 'FERROUS WASTE AND SCRAP; REMELTING SCRAP INGOTS OF IRON OR STEEL - WASTE AND SCRAP OF CAST IRON', 'chapterCode': '72', 'chapter': 'Iron and steel', 'sectionCode': '15', 'section': 'Base Metals and Articles of Base Metal', 'hsn2': 'FERROUS WASTE AND SCRAP; REMELTING SCRAP INGOTS OF IRON OR STEEL - WASTE AND SCRAP OF CAST IRON'}]</t>
  </si>
  <si>
    <t>Factory / Manufacturing|Recipient of Goods or Services|Service Provision</t>
  </si>
  <si>
    <t>Factory / Manufacturing, Recipient of Goods or Services, Service Provision</t>
  </si>
  <si>
    <t>SHRIKANT MADHUKAR GANGATIRKAR|AMRITA SHRIKANT GANGATIRKAR</t>
  </si>
  <si>
    <t>[{'name': 'SHRIKANT MADHUKAR GANGATIRKAR', 'email': 'accounts@huphenplus.com', 'emailDomain': 'huphenplus.com', 'contact': '9403509856'}]</t>
  </si>
  <si>
    <t>KFI000010312773B</t>
  </si>
  <si>
    <t>27AAIFM1199A1ZE</t>
  </si>
  <si>
    <t>27100038111V</t>
  </si>
  <si>
    <t>[{'hsnCode': '85049010', 'hsn1': 'ELECTRICAL TRANSFORMERS, STATIC CONVERTERS (FOR EXAMPLE, RECTIFIERS) AND INDUCTORS - OTHER INDUCTORS: -PARTS : OF TRANSFORMERS',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INDUCTORS: -PARTS : OF TRANSFORMERS'}, {'hsnCode': '85381010', 'hsn1': 'PARTS SUITABLE FOR USE SOLELY OR PRINCIPALLY WITH THE APPARATUS OF HEADINGS 8535, 8536 OR 8537 -BOARDS, PANELS, CONSOLES, DESKS, CABINETS AND OTHER BASES FOR THE GOODS OF HEADING 8537, NOT EQUIPPED WITH THEIR APPARATUS: FOR INDUSTRIAL USE',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8537 -BOARDS, PANELS, CONSOLES, DESKS, CABINETS AND OTHER BASES FOR THE GOODS OF HEADING 8537, NOT EQUIPPED WITH THEIR APPARATUS: FOR INDUSTRIAL USE'}, {'hsnCode': '84249000', 'hsn1': 'MECHANICAL APPLIANCES (WHETHER OR NOT HANDOPERATED) FOR PROJECTING, DISPERSING OR SPRAYING LIQUIDS OR POWDERS; FIRE EXTINGUISHERS, WHETHER OR NOT CHARGED; SPRAY GUNS AND SIMILAR APPLIANCES; STEAM OR SAND BLASTING MACHINES AND SIMILAR JET PROJECTING MACHINES- PARTS',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'MECHANICAL APPLIANCES (WHETHER OR NOT HANDOPERATED) FOR PROJECTING, DISPERSING OR SPRAYING LIQUIDS OR POWDERS; FIRE EXTINGUISHERS, WHETHER OR NOT CHARGED; SPRAY GUNS AND SIMILAR APPLIANCES; STEAM OR SAND BLASTING MACHINES AND SIMILAR JET PROJECTING MACHINES- PARTS'}, {'hsnCode': '72044100', 'hsn1': 'FERROUS WASTE AND SCRAP; REMELTING SCRAP INGOTS OF IRON OR STEEL - OTHER WASTE AND SCRAP : TURNINGS, SHAVINGS, CHIPS, MILLING WASTE, SAW DUST, FILLINGS, TRIMMINGS AND STAMPINGS, WHETHER OR NOT ` IN BUNDLES', 'chapterCode': '72', 'chapter': 'Iron and steel', 'sectionCode': '15', 'section': 'Base Metals and Articles of Base Metal', 'hsn2': 'FERROUS WASTE AND SCRAP; REMELTING SCRAP INGOTS OF IRON OR STEEL - OTHER WASTE AND SCRAP : TURNINGS, SHAVINGS, CHIPS, MILLING WASTE, SAW DUST, FILLINGS, TRIMMINGS AND STAMPINGS, WHETHER OR NOT ` IN BUNDLES'}, {'hsnCode': '85015110', 'hsn1': 'ELECTRIC MOTORS AND GENERATORS (EXCLUDING GENERATING SETS) - OTHER AC MOTORS, SINGLE-PHASE:- OTHER AC MOTORS, MULTI-PHASE: - OF AN OUTPUT NOT EXCEEDING 750 W: SQUIRREL CAGE INDUCTION MOTOR, 3 PHASE TYPE',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MOTORS AND GENERATORS (EXCLUDING GENERATING SETS) - OTHER AC MOTORS, SINGLE-PHASE:- OTHER AC MOTORS, MULTI- PHASE: - OF AN OUTPUT NOT EXCEEDING 750 W: SQUIRREL CAGE INDUCTION MOTOR, 3 PHASE TYPE'}]</t>
  </si>
  <si>
    <t>RAJENDRA MUKUND PATIL|NANDLAL VISHAVNATH PATIL</t>
  </si>
  <si>
    <t>[{'name': 'RAJENDRA MUKUND PATIL', 'email': 'mandaabd@hotmail.com', 'emailDomain': 'hotmail.com', 'contact': '9822872352'}]</t>
  </si>
  <si>
    <t>27AAGCP8405P1ZT</t>
  </si>
  <si>
    <t>27151128897V</t>
  </si>
  <si>
    <t>prcastalloys@gmail.com</t>
  </si>
  <si>
    <t>D-90, PR CASTALLOYS PRIVATE LIMITED, MIDC ROAD SHENDAR, FIVE STAR MIDC SHENDRA, Aurangabad, Maharashtra, 431254</t>
  </si>
  <si>
    <t>[{'hsnCode': '76012090', 'hsn1': 'UNWROUGHT ALUMINIUM - ALUMINIUM ALLOYS : OTHER', 'chapterCode': '76', 'chapter': 'Aluminium and articles thereof', 'sectionCode': '15', 'section': 'Base Metals and Articles of Base Metal', 'hsn2': 'UNWROUGHT ALUMINIUM - ALUMINIUM ALLOYS : OTHER'}]</t>
  </si>
  <si>
    <t>Factory / Manufacturing|Recipient of Goods or Services|Works Contract|Service Provision</t>
  </si>
  <si>
    <t>Factory / Manufacturing, Recipient of Goods or Services, Works Contract, Service Provision</t>
  </si>
  <si>
    <t>[{'name': 'MILIND YESHWANTRAO PARANJAPE', 'email': 'vithalafapal@gmail.com', 'emailDomain': 'gmail.com', 'contact': '9403026881'}]</t>
  </si>
  <si>
    <t>TPE000011294935D</t>
  </si>
  <si>
    <t>27BJMPK7845K1ZH</t>
  </si>
  <si>
    <t>[{'hsnCode': '39011090', 'hsn1': 'POLYMERS OF ETHYLENE, IN PRIMARY FORMS - POLYETHYLENE HAVING A SPECIFIC GRAVITY OF LESS THAN 0.94 : OTHER', 'chapterCode': '39', 'chapter': 'Plastics and articles thereof', 'sectionCode': '07', 'section': 'Plastics and Articles thereof; Rubber and Articles Thereof', 'hsn2': 'POLYMERS OF ETHYLENE, IN PRIMARY FORMS - POLYETHYLENE HAVING A SPECIFIC GRAVITY OF LESS THAN 0.94 : OTHER'}]</t>
  </si>
  <si>
    <t>Factory / Manufacturing|Works Contract|Retail Business</t>
  </si>
  <si>
    <t>Factory / Manufacturing, Works Contract, Retail Business</t>
  </si>
  <si>
    <t>[{'name': 'Sasmita Srikanta Kund', 'email': 'staff.caagb@gmail.com', 'emailDomain': 'gmail.com', 'contact': '9764900095'}]</t>
  </si>
  <si>
    <t>KPE000004224132V</t>
  </si>
  <si>
    <t>27BJIPS6685M1Z5</t>
  </si>
  <si>
    <t>[{'hsnCode': '82011000', 'hsn1': 'HAND TOOLS, THE FOLLOWING : SPADES, SHOVELS, MATTOCKS, PICKS, HOES, FORKS AND RAKES; AXES, BILL HOOKS AND SIMILAR HEWING TOOLS; SECATEURS AND PRUNERS OF ANY KIND; SCYTHES, SICKLES, HAY KNIVES, HEDGE SHEARS, TIMBER WEDGES AND OTHER TOOLS OF A KIND USED IN AGRICULTURE, HORTICULTURE OR FORESTRY : SPADES AND SHOVELS', 'chapterCode': '82', 'chapter': 'Tools, implements, cutlery, spoons and forks, of base metal; parts thereof of base metal', 'sectionCode': '15', 'section': 'Base Metals and Articles of Base Metal', 'hsn2': 'HAND TOOLS, THE FOLLOWING : SPADES, SHOVELS, MATTOCKS, PICKS, HOES, FORKS AND RAKES; AXES, BILL HOOKS AND SIMILAR HEWING TOOLS; SECATEURS AND PRUNERS OF ANY KIND; SCYTHES, SICKLES, HAY KNIVES, HEDGE SHEARS, TIMBER WEDGES AND OTHER TOOLS OF A KIND USED IN AGRICULTURE, HORTICULTURE OR FORESTRY : SPADES AND SHOVELS'}, {'hsnCode': '82015000', 'hsn1': 'HAND TOOLS, THE FOLLOWING : SPADES, SHOVELS, MATTOCKS, PICKS, HOES, FORKS AND RAKES; AXES, BILL HOOKS AND SIMILAR HEWING TOOLS; SECATEURS AND PRUNERS OF ANY KIND; SCYTHES, SICKLES, HAY KNIVES, HEDGE SHEARS, TIMBER WEDGES AND OTHER TOOLS OF A KIND USED IN AGRICULTURE, HORTICULTURE OR FORESTRY : SECATEURS AND SIMILAR ONE-HANDED PRUNERS AND SHEARS (INCLUDING POULTRY SHEARS)', 'chapterCode': '82', 'chapter': 'Tools, implements, cutlery, spoons and forks, of base metal; parts thereof of base metal', 'sectionCode': '15', 'section': 'Base Metals and Articles of Base Metal', 'hsn2': 'HAND TOOLS, THE FOLLOWING : SPADES, SHOVELS, MATTOCKS, PICKS, HOES, FORKS AND RAKES; AXES, BILL HOOKS AND SIMILAR HEWING TOOLS; SECATEURS AND PRUNERS OF ANY KIND; SCYTHES, SICKLES, HAY KNIVES, HEDGE SHEARS, TIMBER WEDGES AND OTHER TOOLS OF A KIND USED IN AGRICULTURE, HORTICULTURE OR FORESTRY : SECATEURS AND SIMILAR ONE-HANDED PRUNERS AND SHEARS (INCLUDING POULTRY SHEARS)'}]</t>
  </si>
  <si>
    <t>vishnu sitaram shelke</t>
  </si>
  <si>
    <t>[{'name': 'vishnu sitaram shelke', 'email': 'sunilbokan@rediffmail.com', 'emailDomain': 'rediffmail.com', 'contact': '9823553658'}]</t>
  </si>
  <si>
    <t>KEP000001298416C</t>
  </si>
  <si>
    <t>27AADFH8329N1ZV</t>
  </si>
  <si>
    <t>[{'hsnCode': '85389000', 'hsn1': 'PARTS SUITABLE FOR USE SOLELY OR PRINCIPALLY WITH THE APPARATUS OF HEADINGS 8535, 8536 OR 8537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OTHER'}, {'hsnCode': '85049090', 'hsn1': 'ELECTRICAL TRANSFORMERS, STATIC CONVERTERS (FOR EXAMPLE, RECTIFIERS) AND INDUCTORS - OTHER INDUCTORS: -PARTS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INDUCTORS: -PARTS : OTHER'}]</t>
  </si>
  <si>
    <t>shrikant chandrakant shelke|SHESHRAO CHANDRAKANT SHELKE</t>
  </si>
  <si>
    <t>[{'name': 'shrikant chandrakant shelke', 'email': 'maulimetal@gmail.com', 'emailDomain': 'gmail.com', 'contact': '7774001744'}]</t>
  </si>
  <si>
    <t>KCO000004962115H</t>
  </si>
  <si>
    <t>06AAACN2856L1ZA</t>
  </si>
  <si>
    <t>357, PLOT NO., , SEC-37, PACE CITY II, GURGAON, Gurgaon, Haryana, 122004</t>
  </si>
  <si>
    <t>[{'hsnCode': '4804', 'hsn1': 'UNCOATED KRAFT PAPER AND PAPERBOARD, IN ROLLS OR SHEETS, OTHER THAN THAT OF HEADING 4802 OR 4803 - Kraftliner :', 'chapterCode': '48', 'chapter': 'Paper and paperboard; articles of paper pulp, of paper or of paperboard.', 'sectionCode': '10', 'section': 'Pulp of wood or of other Fibrous Cellulosic Material; Recovered (Waste and Scrap) Paper or Paperboard; Paper And Paperboard and articles thereof', 'hsn2': 'UNCOATED KRAFT PAPER AND PAPERBOARD, IN ROLLS OR SHEETS, OTHER THAN THAT OF HEADING 4802 OR 4803'}, {'hsnCode': '4810', 'hsn1': 'PAPER AND PAPERBOARD, COATED ON ONE OR BOTH SIDES WITH KAOLIN (CHINA CLAY) OR OTHER INORGANIC SUBSTANCES, WITH OR WITHOUT A BINDER, AND WITH NO OTHER COATING, WHETHER OR NOT SURFACE - COLOURED, SURFACE-DECORATED OR PRINTED, IN ROLLS OR RECTANGULAR (INCLUDING SQUARE) SHEETS, OF ANY SIZE - Paper and paperboard of a kind used for writing, printing or other graphic purposes, not containing fibres obtained by a mechanical or chemi-mechanical process or of which not more than 10% by weight of the total fibre content consists of such fibres :', 'chapterCode': '48', 'chapter': 'Paper and paperboard; articles of paper pulp, of paper or of paperboard.', 'sectionCode': '10', 'section': 'Pulp of wood or of other Fibrous Cellulosic Material; Recovered (Waste and Scrap) Paper or Paperboard; Paper And Paperboard and articles thereof', 'hsn2': 'PAPER AND PAPERBOARD, COATED ON ONE OR BOTH SIDES WITH KAOLIN (CHINA CLAY) OR OTHER INORGANIC SUBSTANCES, WITH OR WITHOUT A BINDER, AND WITH NO OTHER COATING, WHETHER OR NOT SURFACE - COLOURED, SURFACE-DECORATED OR PRINTED, IN ROLLS OR RECTANGULAR (INCLUDING SQUARE) SHEETS, OF ANY SIZE'}, {'hsnCode': '45020000', 'hsn1': 'NATURAL CORK, DEBACKED OR ROUGHLY SQUARED, OR IN RECTANGULAR (INCLUDING SQUARE) BLOCKS, PLATES, SHEETS OR STRIP (INCLUDING SHARP-EDGED BLANKS FOR CORKS OR STOPPERS)', 'chapterCode': '45', 'chapter': 'Cork and articles of cork', 'sectionCode': '09', 'section': 'Wood and Articles of Wood; Wood Charcoal; cork and articles or cork; Manufactures of Straw, of Esparto or of other Plaiting Materials; Basketware and Wickerwork', 'hsn2': 'NATURAL CORK, DEBACKED OR ROUGHLY SQUARED, OR IN RECTANGULAR (INCLUDING SQUARE) BLOCKS, PLATES, SHEETS OR STRIP (INCLUDING SHARP -EDGED BLANKS FOR CORKS OR STOPPERS)'}, {'hsnCode': '45039090', 'hsn1': 'ARTICLES OF NATURAL CORK - OTHER : OTHER', 'chapterCode': '45', 'chapter': 'Cork and articles of cork', 'sectionCode': '09', 'section': 'Wood and Articles of Wood; Wood Charcoal; cork and articles or cork; Manufactures of Straw, of Esparto or of other Plaiting Materials; Basketware and Wickerwork', 'hsn2': 'ARTICLES OF NATURAL CORK - OTHER : OTHER'}]</t>
  </si>
  <si>
    <t>Office / Sale Office|Service Provision|Recipient of Goods or Services|Warehouse / Depot|Factory / Manufacturing</t>
  </si>
  <si>
    <t>Office / Sale Office, Service Provision, Recipient of Goods or Services, Warehouse / Depot</t>
  </si>
  <si>
    <t>BHARTI AGGARWAL|RITA AGGARWAL|SHARAN kumar|ASHWANI AGGARWAL</t>
  </si>
  <si>
    <t>[{'name': 'ASHWANI AGGARWAL', 'email': 'info@nucork.in', 'emailDomain': 'nucork.in', 'contact': '9810033586'}]</t>
  </si>
  <si>
    <t>06AAACN2856L2Z9</t>
  </si>
  <si>
    <t>NU CORK PRODUCT PLTD.</t>
  </si>
  <si>
    <t>08AAACN2856L1Z6</t>
  </si>
  <si>
    <t>08624200651</t>
  </si>
  <si>
    <t>E-370, , , PHASE-I, RIICO IND AREA, BHIWADI, Alwar, Rajasthan, 301019</t>
  </si>
  <si>
    <t>[{'hsnCode': '45041090', 'hsn1': 'AGGLOMERATED CORK (WITH OR WITHOUT A BINDING SUBSTANCE) AND ARTICLES OF AGGLOMERATED CORK - BLOCKS, PLATES, SHEETS AND STRIP; TILES OF ANY SHAPE; SOLID CYLINDERS, INCLUDING DISCS : OTHER', 'chapterCode': '45', 'chapter': 'Cork and articles of cork', 'sectionCode': '09', 'section': 'Wood and Articles of Wood; Wood Charcoal; cork and articles or cork; Manufactures of Straw, of Esparto or of other Plaiting Materials; Basketware and Wickerwork', 'hsn2': 'AGGLOMERATED CORK (WITH OR WITHOUT A BINDING SUBSTANCE) AND ARTICLES OF AGGLOMERATED CORK - BLOCKS, PLATES, SHEETS AND STRIP; TILES OF ANY SHAPE; SOLID CYLINDERS, INCLUDING DISCS : OTHER'}, {'hsnCode': '45041010', 'hsn1': 'AGGLOMERATED CORK (WITH OR WITHOUT A BINDING SUBSTANCE) AND ARTICLES OF AGGLOMERATED CORK - BLOCKS, PLATES, SHEETS AND STRIP; TILES OF ANY SHAPE; SOLID CYLINDERS, INCLUDING DISCS : SHEETS', 'chapterCode': '45', 'chapter': 'Cork and articles of cork', 'sectionCode': '09', 'section': 'Wood and Articles of Wood; Wood Charcoal; cork and articles or cork; Manufactures of Straw, of Esparto or of other Plaiting Materials; Basketware and Wickerwork', 'hsn2': 'AGGLOMERATED CORK (WITH OR WITHOUT A BINDING SUBSTANCE) AND ARTICLES OF AGGLOMERATED CORK - BLOCKS, PLATES, SHEETS AND STRIP; TILES OF ANY SHAPE; SOLID CYLINDERS, INCLUDING DISCS : SHEETS'}, {'hsnCode': '40169340', 'hsn1': 'OTHER ARTICLES OF VULCANISED RUBBER OTHER THAN HARD RUBBER - OTHER : GASKETS, WASHERS AND OTHER SEALS : GASKETS', 'chapterCode': '40', 'chapter': 'Rubber and articles thereof', 'sectionCode': '07', 'section': 'Plastics and Articles thereof; Rubber and Articles Thereof', 'hsn2': 'OTHER ARTICLES OF VULCANISED RUBBER OTHER THAN HARD RUBBER - OTHER : GASKETS, WASHERS AND OTHER SEALS : GASKETS'}, {'hsnCode': '40082990', 'hsn1': 'PLATES, SHEETS, STRIP, RODS AND PROFILE SHAPES, OF VULCANISED RUBBER OTHER THAN HARD RUBBER - OF NON-CELLULAR RUBBER : OTHER : OTHER', 'chapterCode': '40', 'chapter': 'Rubber and articles thereof', 'sectionCode': '07', 'section': 'Plastics and Articles thereof; Rubber and Articles Thereof', 'hsn2': 'PLATES, SHEETS, STRIP, RODS AND PROFILE SHAPES, OF VULCANISED RUBBER OTHER THAN HARD RUBBER - OF NON-CELLULAR RUBBER : OTHER : OTHER'}, {'hsnCode': '85049010', 'hsn1': 'ELECTRICAL TRANSFORMERS, STATIC CONVERTERS (FOR EXAMPLE, RECTIFIERS) AND INDUCTORS - OTHER INDUCTORS: -PARTS : OF TRANSFORMERS',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INDUCTORS: -PARTS : OF TRANSFORMERS'}]</t>
  </si>
  <si>
    <t>[{'income': 'Above Rs. 50 lakhs', 'financialYear': '2018-2019'}, {'income': 'Rs. 2.5 lakhs to Rs. 5 lakhs', 'financialYear': '2019-2020'}]</t>
  </si>
  <si>
    <t>Factory / Manufacturing|Retail Business|Wholesale Business|Recipient of Goods or Services|Import|Export|Supplier of Services|Warehouse / Depot</t>
  </si>
  <si>
    <t>Factory / Manufacturing, Retail Business, Wholesale Business, Recipient of Goods or Services</t>
  </si>
  <si>
    <t>[{'sacCode': '00440262', 'sac1': 'TRANSPORT OF GOODS BY ROAD', 'sac2': None}, {'sacCode': '00440225', 'sac1': 'BUSINESS AUXILIARY SERVICES', 'sac2': None}]</t>
  </si>
  <si>
    <t>ASHWANI AGGARWAL|BHARTI AGGARWAL|SHARAN Kumar|RITA AGGARWAL</t>
  </si>
  <si>
    <t>[{'name': 'ASHWANI AGGARWAL', 'email': 'ashwani.aggarwal@nucork.in', 'emailDomain': 'nucork.in', 'contact': '9810033586'}]</t>
  </si>
  <si>
    <t>NU-CORK PRODUCTS PVT LTD</t>
  </si>
  <si>
    <t>TFI000010330379U</t>
  </si>
  <si>
    <t>27AAEFP2239E1ZG</t>
  </si>
  <si>
    <t>[{'hsnCode': '94033010', 'hsn1': 'OTHER FURNITURE AND PARTS THEREOF - Wooden furniture of a kind used in offices:Cabinetware',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'OTHER FURNITURE AND PARTS THEREOF - WOODEN FURNITURE OF A KIND USED IN OFFICES: CABINETWARE'}, {'hsnCode': '44209010', 'hsn1': 'WOOD MARQUETRY AND INLAID WOOD; CASKETS AND CASES FOR JEWELLERY OR CUTLERY, AND SIMILAR ARTICLES, OF WOOD; STATUETTES AND OTHER ORNAMENTS, OF WOOD; WOODEN ARTICLES OF FURNITURE NOT FALLING IN CHAPTER 94 - OTHER : WOOD MARQUETRY AND INLAID WOOD', 'chapterCode': '44', 'chapter': 'Wood and Articles of wood; wood charcoal', 'sectionCode': '09', 'section': 'Wood and Articles of Wood; Wood Charcoal; cork and articles or cork; Manufactures of Straw, of Esparto or of other Plaiting Materials; Basketware and Wickerwork', 'hsn2': 'WOOD MARQUETRY AND INLAID WOOD; CASKETS AND CASES FOR JEWELLERY OR CUTLERY, AND SIMILAR ARTICLES, OF WOOD; STATUETTES AND OTHER ORNAMENTS, OF WOOD; WOODEN ARTICLES OF FURNITURE NOT FALLING IN CHAPTER 94 - OTHER : WOOD MARQUETRY AND INLAID WOOD'}, {'hsnCode': '44170000', 'hsn1': 'TOOLS, TOOL BODIES, TOOL HANDLES, BROOM OR BRUSH BODIES AND HANDLES, OF WOOD; BOOT OR SHOE LASTS AND TREES, OF WOOD', 'chapterCode': '44', 'chapter': 'Wood and Articles of wood; wood charcoal', 'sectionCode': '09', 'section': 'Wood and Articles of Wood; Wood Charcoal; cork and articles or cork; Manufactures of Straw, of Esparto or of other Plaiting Materials; Basketware and Wickerwork', 'hsn2': 'TOOLS, TOOL BODIES, TOOL HANDLES, BROOM OR BRUSH BODIES AND HANDLES, OF WOOD; BOOT OR SHOE LASTS AND TREES, OF WOOD'}]</t>
  </si>
  <si>
    <t>MOHANLAL PREMJI RAMANI|MAHENDRA MOHANLAL RAMANI|KALPESH MOHANLAL RAMANI</t>
  </si>
  <si>
    <t>[{'name': 'MOHANLAL PREMJI RAMANI', 'email': 'pateltimbermart@sakco.in', 'emailDomain': 'sakco.in', 'contact': '9823721155'}]</t>
  </si>
  <si>
    <t>27ABIFA8829Q1ZK</t>
  </si>
  <si>
    <t>5, , , SIR M V ROAD, ANDHERI EAST, Mumbai Suburban, Maharashtra, 400059</t>
  </si>
  <si>
    <t>[{'hsnCode': '5407', 'hsn1': 'WOVEN FABRICS OF SYNTHETIC FILAMENT YARN, INCLUDING WOVEN FABRICS OBTAINED FROM MATERIALS OF HEADING 5404', 'chapterCode': '54', 'chapter': 'Man-made filaments', 'sectionCode': '11', 'section': 'Textile and Textile Articles', 'hsn2': 'WOVEN FABRICS OF SYNTHETIC FILAMENT YARN, INCLUDING WOVEN FABRICS OBTAINED FROM MATERIALS OF HEADING 5404'}, {'hsnCode': '5515', 'hsn1': 'OTHER WOVEN FABRICS OF SYNTHETIC STAPLE FIBRES - Of polyester staple fibres', 'chapterCode': '55', 'chapter': 'Man-made staple fibres.', 'sectionCode': '11', 'section': 'Textile and Textile Articles', 'hsn2': 'OTHER WOVEN FABRICS OF SYNTHETIC STAPLE FIBRES'}, {'hsnCode': '5309', 'hsn1': 'WOVEN FABRICS OF FLAX - Containing 85% or more by weight of flax :', 'chapterCode': '53', 'chapter': 'Other vegetable textile fibres; paper yarn and woven fabrics of paper yarn.', 'sectionCode': '11', 'section': 'Textile and Textile Articles', 'hsn2': 'WOVEN FABRICS OF FLAX'}, {'hsnCode': '5212', 'hsn1': 'OTHER WOVEN FABRICS OF COTTON - Weighing not more than 200 g/m2 :', 'chapterCode': '52', 'chapter': 'Cotton', 'sectionCode': '11', 'section': 'Textile and Textile Articles', 'hsn2': 'OTHER WOVEN FABRICS OF COTTON'}, {'hsnCode': '5512', 'hsn1': 'Woven fabrics of synthetic staple fibres, CONTAINING 85% OR MORE BY WEIGHT OF SYNTHETIC STAPLE FIBRES - Containing 85% or more by weight of polyester staple fibres', 'chapterCode': '55', 'chapter': 'Man-made staple fibres.', 'sectionCode': '11', 'section': 'Textile and Textile Articles', 'hsn2': 'WOVEN FABRICS OF SYNTHETIC STAPLE FIBRES, CONTAINING 85% OR MORE BY WEIGHT OF SYNTHETIC STAPLE FIBRES'}]</t>
  </si>
  <si>
    <t>Factory / Manufacturing|Wholesale Business|Warehouse / Depot</t>
  </si>
  <si>
    <t>[{'sacCode': '998821', 'sac1': 'Textile manufacturing services', 'sac2': None}, {'sacCode': '996111', 'sac1': 'Services provided for a fee/commission or contract basis on wholesale trade', 'sac2': None}]</t>
  </si>
  <si>
    <t>SANJAY OMPRAKASH SHAH|PALLAVI SANJAY SHAH|Vedant Sanjay Shah</t>
  </si>
  <si>
    <t>[{'name': 'PALLAVI SANJAY SHAH', 'email': 'vsmsanjay@gmail.com', 'emailDomain': 'gmail.com', 'contact': '9769179408'}]</t>
  </si>
  <si>
    <t>08AACCJ2083R1Z1</t>
  </si>
  <si>
    <t>08461009245</t>
  </si>
  <si>
    <t>jainamfab@gmail.com</t>
  </si>
  <si>
    <t>F-51-52/A, RIICO INDUSTRIAL AREA, PHASE I-II, BILIYA, PUR ROAD, Bhilwara, Rajasthan, 311001</t>
  </si>
  <si>
    <t>[{'hsnCode': '55151130', 'hsn1': 'OTHER WOVEN FABRICS OF SYNTHETIC STAPLE FIBRES - OF POLYESTER STAPLE FIBRES : MIXED MAINLY OR SOLELY WITH VISCOSE RAYON STAPLE FIBRES : DYED', 'chapterCode': '55', 'chapter': 'Man-made staple fibres.', 'sectionCode': '11', 'section': 'Textile and Textile Articles', 'hsn2': 'OTHER WOVEN FABRICS OF SYNTHETIC STAPLE FIBRES - OF POLYESTER STAPLE FIBRES : MIXED MAINLY OR SOLELY WITH VISCOSE RAYON STAPLE FIBRES : DYED'}, {'hsnCode': '55151140', 'hsn1': 'OTHER WOVEN FABRICS OF SYNTHETIC STAPLE FIBRES - OF POLYESTER STAPLE FIBRES : MIXED MAINLY OR SOLELY WITH VISCOSE RAYON STAPLE FIBRES : PRINTED', 'chapterCode': '55', 'chapter': 'Man-made staple fibres.', 'sectionCode': '11', 'section': 'Textile and Textile Articles', 'hsn2': 'OTHER WOVEN FABRICS OF SYNTHETIC STAPLE FIBRES - OF POLYESTER STAPLE FIBRES : MIXED MAINLY OR SOLELY WITH VISCOSE RAYON STAPLE FIBRES : PRINTED'}, {'hsnCode': '55151190', 'hsn1': 'OTHER WOVEN FABRICS OF SYNTHETIC STAPLE FIBRES - OF POLYESTER STAPLE FIBRES : MIXED MAINLY OR SOLELY WITH VISCOSE RAYON STAPLE FIBRES : OTHER', 'chapterCode': '55', 'chapter': 'Man-made staple fibres.', 'sectionCode': '11', 'section': 'Textile and Textile Articles', 'hsn2': 'OTHER WOVEN FABRICS OF SYNTHETIC STAPLE FIBRES - OF POLYESTER STAPLE FIBRES : MIXED MAINLY OR SOLELY WITH VISCOSE RAYON STAPLE FIBRES : OTHER'}, {'hsnCode': '55151230', 'hsn1': 'OTHER WOVEN FABRICS OF SYNTHETIC STAPLE FIBRES - OF POLYESTER STAPLE FIBRES : MIXED MAINLY OR SOLELY WITH MAN-MADE FILAMENTS : DYED', 'chapterCode': '55', 'chapter': 'Man-made staple fibres.', 'sectionCode': '11', 'section': 'Textile and Textile Articles', 'hsn2': 'OTHER WOVEN FABRICS OF SYNTHETIC STAPLE FIBRES - OF POLYESTER STAPLE FIBRES : MIXED MAINLY OR SOLELY WITH MAN-MADE FILAMENTS : DYED'}, {'hsnCode': '55151240', 'hsn1': 'OTHER WOVEN FABRICS OF SYNTHETIC STAPLE FIBRES - OF POLYESTER STAPLE FIBRES : MIXED MAINLY OR SOLELY WITH MAN-MADE FILAMENTS : PRINTED', 'chapterCode': '55', 'chapter': 'Man-made staple fibres.', 'sectionCode': '11', 'section': 'Textile and Textile Articles', 'hsn2': 'OTHER WOVEN FABRICS OF SYNTHETIC STAPLE FIBRES - OF POLYESTER STAPLE FIBRES : MIXED MAINLY OR SOLELY WITH MAN-MADE FILAMENTS : PRINTED'}]</t>
  </si>
  <si>
    <t>ARCHIT JAIN|PARAS MAL BAPNA|POOJA BAFNA|PIYUSH BAFNA</t>
  </si>
  <si>
    <t>[{'name': 'ARCHIT JAIN', 'email': 'architjain01@gmail.com', 'emailDomain': 'gmail.com', 'contact': '9414150955'}]</t>
  </si>
  <si>
    <t>24AAHCG3003B1ZG</t>
  </si>
  <si>
    <t>gandhi.solar@gmail.com</t>
  </si>
  <si>
    <t>344, THIRD FLOOR, S9 SQUARE, OPP.LOTUS AURA, SAMA-SAVLI ROAD, VADODARA, Vadodara, Gujarat, 390024</t>
  </si>
  <si>
    <t>[{'hsnCode': '4906', 'hsn1': 'PLANS AND DRAWINGS FOR ARCHITECTURAL, ENGINEERING, INDUSTRIAL, COMMERCIAL, TOPOGRAPHICAL OR SIMILAR PURPOSES, BEING ORIGINALS DRAWN BY HAND; HAND-WRITTEN TEXTS; PHOTOGRAPHIC REPRODUCTIONS ON SENSITISED PAPER AND CARBON COPIES OF THE FOREGOING',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None}]</t>
  </si>
  <si>
    <t>[{'sacCode': '995428', 'sac1': 'General construction services of other civil engineering works n.e.c.', 'sac2': None}, {'sacCode': '998333', 'sac1': 'Engineering services for industrial and manufacturing projects', 'sac2': None}, {'sacCode': '998331', 'sac1': 'Engineering advisory services', 'sac2': None}, {'sacCode': '998335', 'sac1': 'Engineering services for power projects', 'sac2': None}, {'sacCode': '998338', 'sac1': 'Engineering services for other projects n.e.c.', 'sac2': None}]</t>
  </si>
  <si>
    <t>[{'name': 'RAJESHKUMAR PUNJALAL GANDHI', 'email': 'gandhi.solar@gmail.com', 'emailDomain': 'gmail.com', 'contact': '9998989120'}]</t>
  </si>
  <si>
    <t>27AABCD1412B1ZI</t>
  </si>
  <si>
    <t>K 1, MIDC, SATPUR, NASHIK, Nashik, Maharashtra, 422007</t>
  </si>
  <si>
    <t>[{'hsnCode': '85049010', 'hsn1': 'ELECTRICAL TRANSFORMERS, STATIC CONVERTERS (FOR EXAMPLE, RECTIFIERS) AND INDUCTORS - OTHER INDUCTORS: -PARTS : OF TRANSFORMERS',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INDUCTORS: -PARTS : OF TRANSFORMERS'}, {'hsnCode': '85389000', 'hsn1': 'PARTS SUITABLE FOR USE SOLELY OR PRINCIPALLY WITH THE APPARATUS OF HEADINGS 8535, 8536 OR 8537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OTHER'}]</t>
  </si>
  <si>
    <t>Factory / Manufacturing|Service Provision</t>
  </si>
  <si>
    <t>Factory / Manufacturing, Service Provision</t>
  </si>
  <si>
    <t>ABHAY NARHAR KULKARNI|SMITA ABHAY KULKARNI</t>
  </si>
  <si>
    <t>[{'name': 'ABHAY NARHAR KULKARNI', 'email': 'donumdieu@gmail.com', 'emailDomain': 'gmail.com', 'contact': '9975499902'}]</t>
  </si>
  <si>
    <t>06AACCR0305G1ZZ</t>
  </si>
  <si>
    <t>336, , RITCO HOUSE, PHASE-2, UDYOG VIHAR, Gurgaon, Haryana, 120006</t>
  </si>
  <si>
    <t>MAN MOHAN PAL SINGH CHADHA|SANJEEV KUMAR ELWADHI</t>
  </si>
  <si>
    <t>[{'name': 'MAN MOHAN PAL SINGH CHADHA', 'email': 'bhupenderbhatt@ritcologistics.com', 'emailDomain': 'ritcologistics.com', 'contact': '9990890907'}]</t>
  </si>
  <si>
    <t>07AACCR0305G1ZX</t>
  </si>
  <si>
    <t>508, 5th Floor, Jyoti Shikhar Tower, District Centre, Janak Puri, New Delhi, West Delhi, Delhi, 110058</t>
  </si>
  <si>
    <t>[{'sacCode': '00440262', 'sac1': 'TRANSPORT OF GOODS BY ROAD', 'sac2': None}, {'sacCode': '00440193', 'sac1': 'STORAGE AND WAREHOUSE SERVICE', 'sac2': None}]</t>
  </si>
  <si>
    <t>[{'name': 'MAN MOHAN PAL SINGH CHADHA', 'email': 'deepaksharma@ritcologistics.com', 'emailDomain': 'ritcologistics.com', 'contact': '9911751960'}]</t>
  </si>
  <si>
    <t>09AACCR0305G1ZT</t>
  </si>
  <si>
    <t>RITCO LOGISTICS PRIVATE LIMITED</t>
  </si>
  <si>
    <t>19AACCR0305G1ZS</t>
  </si>
  <si>
    <t>msc@ritcogroup.net</t>
  </si>
  <si>
    <t>5, IST FLOOR, , AMARTOLLA STREET, NEAR BARRABAZAR POLICE STATION, Kolkata, West Bengal, 700001</t>
  </si>
  <si>
    <t>[{'sacCode': '00440262', 'sac1': 'TRANSPORT OF GOODS BY ROAD', 'sac2': None}, {'sacCode': '00440193', 'sac1': 'STORAGE AND WAREHOUSE SERVICE', 'sac2': None}, {'sacCode': '00440406', 'sac1': 'RENTING OF IMMOVABLE PROPERTY SERVICES', 'sac2': None}]</t>
  </si>
  <si>
    <t>[{'name': 'MAN MOHAN PAL SINGH CHADHA', 'email': 'harish.kotnala@ritcogroup.net', 'emailDomain': 'ritcogroup.net', 'contact': '9911751960'}]</t>
  </si>
  <si>
    <t>24AACCR0305G1Z1</t>
  </si>
  <si>
    <t>L-6 L-7, , , BHARAT TRANSPORT NAGAR, BHATENA, Surat, Gujarat, 395002</t>
  </si>
  <si>
    <t>MAN MOHAN PAL SINGH CHADHA|SANJEEV KUMAR ELWADHI|HARJINDER SINGH CHADHA|NARINDER PAL SINGH CHADHA</t>
  </si>
  <si>
    <t>[{'name': 'MAN MOHAN PAL SINGH CHADHA', 'email': 'msc@ritcogroup.net', 'emailDomain': 'ritcogroup.net', 'contact': '9810163678'}]</t>
  </si>
  <si>
    <t>27AACCR0305G1ZV</t>
  </si>
  <si>
    <t>manoj.chavan@ritcogroup.net</t>
  </si>
  <si>
    <t>MD-1/2, , GUPTA WAREHOUSING COMPLEX, DAPODA VILLAGE, BHIWANDI, Thane, Maharashtra, 421302</t>
  </si>
  <si>
    <t>Warehouse / Depot|Service Provision</t>
  </si>
  <si>
    <t>Warehouse / Depot, Service Provision</t>
  </si>
  <si>
    <t>[{'sacCode': '00440193', 'sac1': 'STORAGE AND WAREHOUSE SERVICE', 'sac2': None}, {'sacCode': '00440262', 'sac1': 'TRANSPORT OF GOODS BY ROAD', 'sac2': None}, {'sacCode': '00440410', 'sac1': 'WORKS CONTRACT SERVICES', 'sac2': None}]</t>
  </si>
  <si>
    <t>[{'name': 'MAN MOHAN PAL SINGH CHADHA', 'email': 'deepaksharma@ritcologistics.com', 'emailDomain': 'ritcologistics.com', 'contact': '8766248460'}]</t>
  </si>
  <si>
    <t>09AACCR0305G2ZS</t>
  </si>
  <si>
    <t>133/264, , , KESHAV NAGAR, KANPUR NAGAR, Kanpur Nagar, Uttar Pradesh, 208014</t>
  </si>
  <si>
    <t>18AACCR0305G1ZU</t>
  </si>
  <si>
    <t>satyaprakash@ritcogroup.net</t>
  </si>
  <si>
    <t>229, DIBRUWAL DIHINGIA GAON, JAMIRAH MOUZA, A T ROAD, BARBARUAH, Dibrugarh, Assam, 786007</t>
  </si>
  <si>
    <t>[{'name': 'MAN MOHAN PAL SINGH CHADHA', 'email': 'satyaprakash@ritcogroup.net', 'emailDomain': 'ritcogroup.net', 'contact': '9911751960'}]</t>
  </si>
  <si>
    <t>29AACCR0305G1ZR</t>
  </si>
  <si>
    <t>vipin.verma@ritcogroup.net</t>
  </si>
  <si>
    <t>Flat no. 28, Ground Floor and First Floor, Near videocon godown, makali post, dasanapura hobli, Bengaluru (Bangalore) Rural, Karnataka, 562213</t>
  </si>
  <si>
    <t>02AACCR0305G1Z7</t>
  </si>
  <si>
    <t>VPO, PIRTHIPUR, TEHSIL GHANARI, Una, Himachal Pradesh, 177212</t>
  </si>
  <si>
    <t>KEP000000403886O</t>
  </si>
  <si>
    <t>24AAAFP8589K1ZO</t>
  </si>
  <si>
    <t>[{'hsnCode': '85041010', 'hsn1': '8504 ELECTRICAL TRANSFORMERS, STATIC CONVERTERS (FOR EXAMPLE, RECTIFIERS) AND INDUCTORS -BALLASTS FOR DISCHARGE LAMPS OR TUBES: CONVENTIONAL TYPE',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'8504 ELECTRICAL TRANSFORMERS, STATIC CONVERTERS (FOR EXAMPLE, RECTIFIERS) AND INDUCTORS -BALLASTS FOR DISCHARGE LAMPS OR TUBES: CONVENTIONAL TYPE'}]</t>
  </si>
  <si>
    <t>Sharad Khattar|SHITIJ KHATTAR</t>
  </si>
  <si>
    <t>[{'name': 'Shitij Khattar', 'email': 'mv.accounts@preciseelectricals.com', 'emailDomain': 'preciseelectricals.com', 'contact': '7069039797'}]</t>
  </si>
  <si>
    <t>27AAAFP8589K1ZI</t>
  </si>
  <si>
    <t>27160110246V</t>
  </si>
  <si>
    <t>8793837517</t>
  </si>
  <si>
    <t>accounts@preciseelectricals.com</t>
  </si>
  <si>
    <t>PLOT NO A 64, ROAD NO 21, WAGALE INDUSTRIAL ESTATE, Thane, Maharashtra, 400604</t>
  </si>
  <si>
    <t>[{'hsnCode': '85043100', 'hsn1': 'ELECTRICAL TRANSFORMERS, STATIC CONVERTERS (FOR EXAMPLE, RECTIFIERS) AND INDUCTORS - OTHER TRANSFORMERS: HAVING A POWER HANDLING CAPACITY NOT EXCEEDING 1 KVA',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TRANSFORMERS: HAVING A POWER HANDLING CAPACITY NOT EXCEEDING 1 KVA'}, {'hsnCode': '85043200', 'hsn1': 'ELECTRICAL TRANSFORMERS, STATIC CONVERTERS (FOR EXAMPLE, RECTIFIERS) AND INDUCTORS - OTHER TRANSFORMERS: HAVING A POWER HANDLING CAPACITY EXCEEDING 1 KVA BUT NOT EXCEEDING 16 KVA',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TRANSFORMERS: HAVING A POWER HANDLING CAPACITY EXCEEDING 1 KVA BUT NOT EXCEEDING 16 KVA'}, {'hsnCode': '85043300', 'hsn1': 'ELECTRICAL TRANSFORMERS, STATIC CONVERTERS (FOR EXAMPLE, RECTIFIERS) AND INDUCTORS - OTHER TRANSFORMERS: HAVING A POWER HANDLING CAPACITY EXCEEDING 16 KVA BUT NOT EXCEEDING 500 KVA',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TRANSFORMERS: HAVING A POWER HANDLING CAPACITY EXCEEDING 16 KVA BUT NOT EXCEEDING 500 KVA'}]</t>
  </si>
  <si>
    <t>SHARAD SURESH KHATTAR</t>
  </si>
  <si>
    <t>[{'name': 'SHARAD SURESH KHATTAR', 'email': 'accounts@preciseelectricals.com', 'emailDomain': 'preciseelectricals.com', 'contact': '8793837517'}]</t>
  </si>
  <si>
    <t>TPE001042546573P</t>
  </si>
  <si>
    <t>27BEWPB5390B1ZE</t>
  </si>
  <si>
    <t>[{'hsnCode': '5208', 'hsn1': 'WOVEN FABRICS OF COTTON, CONTAINING 85% OR MORE BY WEIGHT OF COTTON, WEIGHING NOT MORE THAN 200 G/M2 - Unbleached :', 'chapterCode': '52', 'chapter': 'Cotton', 'sectionCode': '11', 'section': 'Textile and Textile Articles', 'hsn2': 'WOVEN FABRICS OF COTTON, CONTAINING 85% OR MORE BY WEIGHT OF COTTON, WEIGHING NOT MORE THAN 200 G/M2'}, {'hsnCode': '5503', 'hsn1': 'SYNTHETIC STAPLE FIBRES, NOT CARDED, COMBED OR OTHERWISE PROCESSED FOR SPINNING - Of nylon or other polyamides', 'chapterCode': '55', 'chapter': 'Man-made staple fibres.', 'sectionCode': '11', 'section': 'Textile and Textile Articles', 'hsn2': 'SYNTHETIC STAPLE FIBRES, NOT CARDED, COMBED OR OTHERWISE PROCESSED FOR SPINNING'}, {'hsnCode': '5403', 'hsn1': 'ARTIFICIAL FILAMENT YARN (OTHER THAN SEWING THREAD), NOT PUT FOR RETAIL SALE, INCLUDING ARTIFICIAL MONO FILAMENT OF LESS THAN 67 DECITEX', 'chapterCode': '54', 'chapter': 'Man-made filaments', 'sectionCode': '11', 'section': 'Textile and Textile Articles', 'hsn2': 'ARTIFICAL FILAMENT YARN (OTHER THAN SEWING THREAD), NOT PUT FOR RETAIL SALE, INCLUDING ARTIFICIAL MONO FILAMENT OF LESS THAN 67 DECITEX'}]</t>
  </si>
  <si>
    <t>Bonded Warehouse|Factory / Manufacturing|Import|Export|Office / Sale Office|Retail Business|Wholesale Business</t>
  </si>
  <si>
    <t>Bonded Warehouse, Factory / Manufacturing, Import, Export, Office / Sale Office, Retail Business, Wholesale Business</t>
  </si>
  <si>
    <t>TPE000124987908L</t>
  </si>
  <si>
    <t>18ACPPC0147B1Z3</t>
  </si>
  <si>
    <t>[{'income': None, 'financialYear': '2018-2019'}]</t>
  </si>
  <si>
    <t>Supplier of Services, Warehouse / Depot</t>
  </si>
  <si>
    <t>[{'sacCode': '996793', 'sac1': 'Other goods transport services', 'sac2': None}, {'sacCode': '996791', 'sac1': 'Goods transport agency services for road transport', 'sac2': None}, {'sacCode': '996511', 'sac1': 'Road transport services of Goods including letters, parcels, live animals, household &amp; office furniture, containers etc by refrigerator vehicles, trucks, trailers, man or animal drawn vehicles or any other vehicles.', 'sac2': None}]</t>
  </si>
  <si>
    <t>TPE000016852860N</t>
  </si>
  <si>
    <t>27AEUPJ5057N1ZO</t>
  </si>
  <si>
    <t>[{'name': 'RAHUL DADASAHEB JADHAV', 'email': 'shreesaipackers.2008@rediffmail.com', 'emailDomain': 'rediffmail.com', 'contact': '9011455718'}]</t>
  </si>
  <si>
    <t>KPE000005331391K</t>
  </si>
  <si>
    <t>27COBPS4680D1ZT</t>
  </si>
  <si>
    <t>[{'hsnCode': '87081090', 'hsn1': 'PARTS AND ACCESSORIES OF THE MOTOR VEHICLES OF HEADINGS 8701 TO 8705 BUMPERS AND PARTS THEREOF OTHER', 'chapterCode': '87', 'chapter': 'Vehicles other than railway or tramway rolling-stock, and parts and accessories thereof.', 'sectionCode': '17', 'section': 'Vehicles, Aircraft, Vessels and Associated Transport Equipment', 'hsn2': 'PARTS AND ACCESSORIES OF THE MOTOR VEHICLES OF HEADINGS 8701 TO 8705 BUMPERS AND PARTS THEREOF OTHER'}, {'hsnCode': '87082900', 'hsn1': 'PARTS AND ACCESSORIES OF THE MOTOR VEHICLES OF HEADINGS 8701 TO 8705 - OTHER PARTS AND ACCESSORIES OF BODIES (INCLUDING CABS) -- OTHER', 'chapterCode': '87', 'chapter': 'Vehicles other than railway or tramway rolling-stock, and parts and accessories thereof.', 'sectionCode': '17', 'section': 'Vehicles, Aircraft, Vessels and Associated Transport Equipment', 'hsn2': 'PARTS AND ACCESSORIES OF THE MOTOR VEHICLES OF HEADINGS 8701 TO 8705 - OTHER PARTS AND ACCESSORIES OF BODIES (INCLUDING CABS) -- OTHER'}, {'hsnCode': '87089100', 'hsn1': 'PARTS AND ACCESSORIES OF THE MOTOR VEHICLES OF HEADINGS 8701 TO 8705 - OTHER PARTS AND ACCESSORIES -- RADIATORS AND PARTS THEREOF', 'chapterCode': '87', 'chapter': 'Vehicles other than railway or tramway rolling-stock, and parts and accessories thereof.', 'sectionCode': '17', 'section': 'Vehicles, Aircraft, Vessels and Associated Transport Equipment', 'hsn2': 'PARTS AND ACCESSORIES OF THE MOTOR VEHICLES OF HEADINGS 8701 TO 8705 - OTHER PARTS AND ACCESSORIES -- RADIATORS AND PARTS THEREOF'}, {'hsnCode': '87089900', 'hsn1': 'PARTS AND ACCESSORIES OF THE MOTOR VEHICLES OF HEADINGS 8701 TO 8705 - OTHER PARTS AND ACCESSORIES -- OTHER', 'chapterCode': '87', 'chapter': 'Vehicles other than railway or tramway rolling-stock, and parts and accessories thereof.', 'sectionCode': '17', 'section': 'Vehicles, Aircraft, Vessels and Associated Transport Equipment', 'hsn2': 'PARTS AND ACCESSORIES OF THE MOTOR VEHICLES OF HEADINGS 8701 TO 8705 - OTHER PARTS AND ACCESSORIES -- OTHER'}, {'hsnCode': '85389000', 'hsn1': 'PARTS SUITABLE FOR USE SOLELY OR PRINCIPALLY WITH THE APPARATUS OF HEADINGS 8535, 8536 OR 8537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OTHER'}]</t>
  </si>
  <si>
    <t>[{'name': 'RATNA SUDHAKAR SHINDE', 'email': 'prathameshent2010@rediffmail.com', 'emailDomain': 'rediffmail.com', 'contact': '9225210766'}]</t>
  </si>
  <si>
    <t>36COBPS4680D1ZU</t>
  </si>
  <si>
    <t>36464453108</t>
  </si>
  <si>
    <t>prathameshentzhb@gmail.com</t>
  </si>
  <si>
    <t>PLOT NO 2, , KIRAN MECHANICAL INDUSTRIES, APIIC INDUSTRIAL ESTATE, BUCHINELLI ZAHEERABAD, Medak, Telangana, 502228</t>
  </si>
  <si>
    <t>[{'hsnCode': '87082900', 'hsn1': 'PARTS AND ACCESSORIES OF THE MOTOR VEHICLES OF HEADINGS 8701 TO 8705 - OTHER PARTS AND ACCESSORIES OF BODIES (INCLUDING CABS) -- OTHER', 'chapterCode': '87', 'chapter': 'Vehicles other than railway or tramway rolling-stock, and parts and accessories thereof.', 'sectionCode': '17', 'section': 'Vehicles, Aircraft, Vessels and Associated Transport Equipment', 'hsn2': 'PARTS AND ACCESSORIES OF THE MOTOR VEHICLES OF HEADINGS 8701 TO 8705 - OTHER PARTS AND ACCESSORIES OF BODIES (INCLUDING CABS) -- OTHER'}]</t>
  </si>
  <si>
    <t>[{'name': 'RATNA SUDHAKAR SHINDE', 'email': 'prathameshentzhb@gmail.com', 'emailDomain': 'gmail.com', 'contact': '9373026552'}]</t>
  </si>
  <si>
    <t>M/S PRATHAMESH ENTERPRISES</t>
  </si>
  <si>
    <t>27AAHCT4387K1ZP</t>
  </si>
  <si>
    <t>khairnarsr123@gmail.com</t>
  </si>
  <si>
    <t>M 46, MIDC AREA, ANBAD, NASHIK, Nashik, Maharashtra, 422010</t>
  </si>
  <si>
    <t>[{'hsnCode': '8537', 'hsn1':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</si>
  <si>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Factory / Manufacturing|Export|Supplier of Services|Retail Business|Import|Recipient of Goods or Services</t>
  </si>
  <si>
    <t>Factory / Manufacturing, Export, Supplier of Services, Retail Business, Import, Recipient of Goods or Services</t>
  </si>
  <si>
    <t>PRAKASH BALKRISHNA BABHULKAR|SANTOSH BALKRISHNA BABHULKAR</t>
  </si>
  <si>
    <t>[{'name': 'SANTOSH BALKRISHNA BABHULKAR', 'email': 'khairnarsr123@gmail.com', 'emailDomain': 'gmail.com', 'contact': '9970040281'}]</t>
  </si>
  <si>
    <t>KPE000011087751M</t>
  </si>
  <si>
    <t>27ALOPA0753B1ZK</t>
  </si>
  <si>
    <t>27070963847V</t>
  </si>
  <si>
    <t>[{'hsnCode': '48172000', 'hsn1': 'ENVELOPES, LETTER CARDS, PLAIN POSTCARDS AND CORRESPONDENCE CARDS, OF PAPER OR PAPERBOARD; BOXES, POUCHES, WALLETS AND WRITING COMPENDIUMS, OF PAPER OR PAPERBOARD, CONTAINING AN ASSORTMENT OF PAPER STATIONERY - LETTER CARDS, PLAIN POSTCARDS AND CORRESPONDENCE CARDS', 'chapterCode': '48', 'chapter': 'Paper and paperboard; articles of paper pulp, of paper or of paperboard.', 'sectionCode': '10', 'section': 'Pulp of wood or of other Fibrous Cellulosic Material; Recovered (Waste and Scrap) Paper or Paperboard; Paper And Paperboard and articles thereof', 'hsn2': 'ENVELOPES, LETTER CARDS, PLAIN POSTCARDS AND CORRESPONDENCE CARDS, OF PAPER OR PAPERBOARD; BOXES, POUCHES, WALLETS AND WRITING COMPENDIUMS, OF PAPER OR PAPERBOARD, CONTAINING AN ASSORTMENT OF PAPER STATIONERY - LETTER CARDS, PLAIN POSTCARDS AND CORRESPONDENCE CARDS'}]</t>
  </si>
  <si>
    <t>[{'name': 'MAHADEV HARIBHAI AHIR', 'email': 'vnyaccts@rediffmail.com', 'emailDomain': 'rediffmail.com', 'contact': '9833085410'}]</t>
  </si>
  <si>
    <t>TPE001031218833F</t>
  </si>
  <si>
    <t>21AIRPD1619B1ZX</t>
  </si>
  <si>
    <t>[{'sacCode': '996411', 'sac1': 'Local land transport services of passengers by railways, metro, monorail, bus, tramway, autos, three wheelers, scooters and other motor vehicles', 'sac2': None}, {'sacCode': '996412', 'sac1': 'Taxi services including radio taxi &amp; other similar services;', 'sac2': None}]</t>
  </si>
  <si>
    <t>TPE000120715301T</t>
  </si>
  <si>
    <t>19AOGPB1521H1ZE</t>
  </si>
  <si>
    <t>[{'income': 'Rs. 2.5 lakhs to Rs. 5 lakhs', 'financialYear': '2017-2018'}, {'income': 'Up to Rs. 2.5 lakhs', 'financialYear': '2019-2020'}]</t>
  </si>
  <si>
    <t>[{'name': 'SANJOY BARMAN', 'email': 'abmsandco@gmail.com', 'emailDomain': 'gmail.com', 'contact': '9382620838'}]</t>
  </si>
  <si>
    <t>TPE000116144429B</t>
  </si>
  <si>
    <t>19CTIPS6312J1Z7</t>
  </si>
  <si>
    <t>[{'sacCode': '00440294', 'sac1': 'TRAVEL AGENTS (OTHER THAN AIR/RAIL TRAVEL AGENTS', 'sac2': None}]</t>
  </si>
  <si>
    <t>[{'name': 'SUNNY SINGH', 'email': 'sunnytravel71@gmail.com', 'emailDomain': 'gmail.com', 'contact': '8436161865'}]</t>
  </si>
  <si>
    <t>27ADKFS2387P1Z5</t>
  </si>
  <si>
    <t>sankeshwartextiles@gmail.com</t>
  </si>
  <si>
    <t>BUILDING NO D-6, GALA NO 9 AND 10, 1ST FLOOR, SHREE ARIHANT COMPLEX, NEAR SHILPA HOTEL, KALHER VILLAGE, BHIWANDI, THANE, Thane, Maharashtra, 421302</t>
  </si>
  <si>
    <t>[{'hsnCode': '5208', 'hsn1': 'WOVEN FABRICS OF COTTON, CONTAINING 85% OR MORE BY WEIGHT OF COTTON, WEIGHING NOT MORE THAN 200 G/M2 - Unbleached :', 'chapterCode': '52', 'chapter': 'Cotton', 'sectionCode': '11', 'section': 'Textile and Textile Articles', 'hsn2': 'WOVEN FABRICS OF COTTON, CONTAINING 85% OR MORE BY WEIGHT OF COTTON, WEIGHING NOT MORE THAN 200 G/M2'}, {'hsnCode': '5209', 'hsn1': 'WOVEN FABRICS OF COTTON, CONTAINING 85% OR MORE BY WEIGHT OF COTTON, WEIGHING MORE THAN 200 G/M 2 - Unbleached :', 'chapterCode': '52', 'chapter': 'Cotton', 'sectionCode': '11', 'section': 'Textile and Textile Articles', 'hsn2': 'WOVEN FABRICS OF COTTON, CONTAINING 85% OR MORE BY WEIGHT OF COTTON, WEIGHING MORE THAN 200 G/M2'}, {'hsnCode': '5513', 'hsn1': 'WOVEN FABRICS OF SYNTHETIC STAPLE FIBRES, CONTAINING LESS THAN 85% BY WEIGHT OF SUCH FIBRES, MIXED MAINLY OR SOLELY WITH COTTON, OF A WEIGHT NOT EXCEEDING 170 g/m2 - Unbleached or bleached', 'chapterCode': '55', 'chapter': 'Man-made staple fibres.', 'sectionCode': '11', 'section': 'Textile and Textile Articles', 'hsn2': 'TEXTILE FABRICS OTHERWISE IMPREGNATED, COATED OR COVERED; PAINTED CANVAS BEING THEATRICAL SCENERY, STUDIO BACK-CLOTHS OR THE LIKE'}, {'hsnCode': '5515', 'hsn1': 'OTHER WOVEN FABRICS OF SYNTHETIC STAPLE FIBRES - Of polyester staple fibres', 'chapterCode': '55', 'chapter': 'Man-made staple fibres.', 'sectionCode': '11', 'section': 'Textile and Textile Articles', 'hsn2': 'OTHER WOVEN FABRICS OF SYNTHETIC STAPLE FIBRES'}]</t>
  </si>
  <si>
    <t>Wholesale Business|Factory / Manufacturing</t>
  </si>
  <si>
    <t>Wholesale Business, Factory / Manufacturing</t>
  </si>
  <si>
    <t>HETAL SAHIL SHAH|AJAYKUMAR SWAMINATH PANDEY</t>
  </si>
  <si>
    <t>[{'name': 'HETAL SAHIL SHAH', 'email': 'hetaljain87@gmail.com', 'emailDomain': 'gmail.com', 'contact': '9769619671'}]</t>
  </si>
  <si>
    <t>KFI000009644349K</t>
  </si>
  <si>
    <t>27AACFG1579L1Z3</t>
  </si>
  <si>
    <t>27460333763V</t>
  </si>
  <si>
    <t>[{'hsnCode': '32151110', 'hsn1': 'PRINTING INK, WRITING OR DRAWING INK AND OTHER INKS, WHETHER OR NOT CONCENTRATED OR SOLID - PRINTING INK :- BLACK : LITHOGRAPHIC INK AND JELLY', 'chapterCode': '32', 'chapter': 'Tanning or dyeing extracts; tannins and their derivatives; dyes, pigments and other colouring matter, paints and varnishes; putty and other mastics; inks.', 'sectionCode': '06', 'section': 'Products of the Chemicals or Allied Industries', 'hsn2': 'PRINTING INK, WRITING OR DRAWING INK AND OTHER INKS, WHETHER OR NOT CONCENTRATED OR SOLID - PRINTING INK :- BLACK : LITHOGRAPHIC INK AND JELLY'}, {'hsnCode': '48023000', 'hsn1': 'UNCOATED PAPER AND PAPERBOARD, OF A KIND USED FOR WRITING, PRINTING OR OTHER GRAPHIC PURPOSES, AND NON-PERFORATED PUNCH CARD AND PUNCH TAPE PAPER, IN ROLLS OR RECTANGULAR (INCLUDING SQUARE) SHEETS OF ANY SIZE, OTHER THAN PAPER OF HEADING 4801 OR 4803; HAND-MADE PAPER AND PAPERBOARD CARBONISING BASE PAPER', 'chapterCode': '48', 'chapter': 'Paper and paperboard; articles of paper pulp, of paper or of paperboard.', 'sectionCode': '10', 'section': 'Pulp of wood or of other Fibrous Cellulosic Material; Recovered (Waste and Scrap) Paper or Paperboard; Paper And Paperboard and articles thereof', 'hsn2': 'UNCOATED PAPER AND PAPERBOARD, OF A KIND USED FOR WRITING, PRINTING OR OTHER GRAPHIC PURPOSES, AND NON-PERFORATED PUNCH CARD AND PUNCH TAPE PAPER, IN ROLLS OR RECTANGULAR (INCLUDING SQUARE) SHEETS OF ANY SIZE, OTHER THAN PAPER OF HEADING 4801 OR 4803; HAND-MADE PAPER AND PAPERBOARD CARBONISING BASE PAPER'}, {'hsnCode': '32129090', 'hsn1': 'PIGMENTS (INCLUDING METALLIC POWDERS AND FLAKES) DISPERSED IN NON - AQUEOUS MEDIA, IN LIQUID OR PASTE FORM, OF A KIND USED IN THE MANUFACTURE OF PAINTS (INCLUDING ENAMELS); STAMPING FOILS; DYES AND OTHER COLOURING MATTER PUT UP IN FORMS OR PACKINGS FOR RETAIL SALE - OTHER : OTHER', 'chapterCode': '32', 'chapter': 'Tanning or dyeing extracts; tannins and their derivatives; dyes, pigments and other colouring matter, paints and varnishes; putty and other mastics; inks.', 'sectionCode': '06', 'section': 'Products of the Chemicals or Allied Industries', 'hsn2': 'PIGMENTS (INCLUDING METALLIC POWDERS AND FLAKES) DISPERSED IN NON - AQUEOUS MEDIA, IN LIQUID OR PASTE FORM, OF A KIND USED IN THE MANUFACTURE OF PAINTS (INCLUDING ENAMELS); STAMPING FOILS; DYES AND OTHER COLOURING MATTER PUT UP IN FORMS OR PACKINGS FOR RETAIL SALE - OTHER : OTHER'}, {'hsnCode': '48219090', 'hsn1': 'PAPER OR PAPERBOARD LABELS OF ALL KINDS, WHETHER OR NOT PRINTED - OTHER: OTHER',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 - OTHER: OTHER'}, {'hsnCode': '84422090', 'hsn1': 'MACHINERY, APPARATUS AND EQUIPMENT (OTHER THAN THE MACHINE-TOOLS OF HEADINGS 8456 TO 8465), FOR TYPE-FOUNDING OR TYPE-SETTING, FOR PREPARING OR MAKING PRINTING BLOCKS, PLATES, CYLINDERS OR OTHER PRINTING COMPONENTS; PRINTING TYPE, BLOCKS, PLATES, CYLINDERS AND OTHER PRINTING COMPONENTS; BLOCKS, PLATES, CYLINDERS AND LITHOGRAPHIC STONES, PREPARED FOR PRINTING PURPOSES (FOR EXAMPLE, PLANED, GRAINED OR POLISHED) - MACHINERY, APPARATUS AND EQUIPMENT FOR TYPE-SETTING OR COMPOSING BY OTHER PROCESSES, WITH OR WITHOUT FOUNDING DEVICE: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APPARATUS AND EQUIPMENT (OTHER THAN THE MACHINE-TOOLS OF HEADINGS 8456 TO 8465), FOR TYPE-FOUNDING OR TYPE-SETTING, FOR PREPARING OR MAKING PRINTING BLOCKS, PLATES, CYLINDERS OR OTHER PRINTING COMPONENTS; PRINTING TYPE, BLOCKS, PLATES, CYLINDERS AND OTHER PRINTING COMPONENTS; BLOCKS, PLATES, CYLINDERS AND LITHOGRAPHIC STONES, PREPARED FOR PRINTING PURPOSES (FOR EXAMPLE, PLANED, GRAINED OR POLISHED) - MACHINERY, APPARATUS AND EQUIPMENT FOR TYPE- SETTING OR COMPOSING BY OTHER PROCESSES, WITH OR WITHOUT FOUNDING DEVICE: OTHER'}]</t>
  </si>
  <si>
    <t>Narendra Pandharinath Ahirrao|SHASHIKANT PANDHARINATH AHIRRAO</t>
  </si>
  <si>
    <t>[{'name': 'Narendra Pandharinath Ahirrao', 'email': 'graphicprints@rediffmail.com', 'emailDomain': 'rediffmail.com', 'contact': '9850020210'}]</t>
  </si>
  <si>
    <t>KPE000011213520L</t>
  </si>
  <si>
    <t>27ADXPB6181D1ZD</t>
  </si>
  <si>
    <t>[{'hsnCode': '52079000', 'hsn1': 'COTTON YARN (OTHER THAN SEWING THREAD) PUT UP FOR RETAIL SALE OTHER', 'chapterCode': '52', 'chapter': 'Cotton', 'sectionCode': '11', 'section': 'Textile and Textile Articles', 'hsn2': 'COTTON YARN (OTHER THAN SEWING THREAD) PUT UP FOR RETAIL SALE OTHER'}, {'hsnCode': '54071019', 'hsn1': 'WOVEN FABRICS OF SYNTHETIC FILAMENT YARN, INCLUDING WOVEN FABRICS OBTAINED FROM MATERIALS OF HEADING 5404 WOVEN FABRICS OBTAINED FROM HIGH TENACITY YARN OF NYLON OR OTHER POLYAMIDES OR OF POLYESTERS : UNBLEACHED : OTHER POLYESTER FABRICS', 'chapterCode': '54', 'chapter': 'Man-made filaments', 'sectionCode': '11', 'section': 'Textile and Textile Articles', 'hsn2': 'WOVEN FABRICS OF SYNTHETIC FILAMENT YARN, INCLUDING WOVEN FABRICS OBTAINED FROM MATERIALS OF HEADING 5404 WOVEN FABRICS OBTAINED FROM HIGH TENACITY YARN OF NYLON OR OTHER POLYAMIDES OR OF POLYESTERS : UNBLEACHED : OTHER POLYESTER FABRICS'}, {'hsnCode': '54071029', 'hsn1': 'WOVEN FABRICS OF SYNTHETIC FILAMENT YARN, INCLUDING WOVEN FABRICS OBTAINED FROM MATERIALS OF HEADING 5404 WOVEN FABRICS OBTAINED FROM HIGH TENACITY YARN OF NYLON OR OTHER POLYAMIDES OR OF POLYESTERS : BLEACHED : OTHER', 'chapterCode': '54', 'chapter': 'Man-made filaments', 'sectionCode': '11', 'section': 'Textile and Textile Articles', 'hsn2': 'WOVEN FABRICS OF SYNTHETIC FILAMENT YARN, INCLUDING WOVEN FABRICS OBTAINED FROM MATERIALS OF HEADING 5404 WOVEN FABRICS OBTAINED FROM HIGH TENACITY YARN OF NYLON OR OTHER POLYAMIDES OR OF POLYESTERS : BLEACHED : OTHER'}, {'hsnCode': '54071035', 'hsn1': 'WOVEN FABRICS OF SYNTHETIC FILAMENT YARN, INCLUDING WOVEN FABRICS OBTAINED FROM MATERIALS OF HEADING 5404 WOVEN FABRICS OBTAINED FROM HIGH TENACITY YARN OF NYLON OR OTHER POLYAMIDES OR OF POLYESTERS : DYED :OTHER NYLON AND POLYAMIDE FABRICS (FILAMENT)', 'chapterCode': '54', 'chapter': 'Man-made filaments', 'sectionCode': '11', 'section': 'Textile and Textile Articles', 'hsn2': 'WOVEN FABRICS OF SYNTHETIC FILAMENT YARN, INCLUDING WOVEN FABRICS OBTAINED FROM MATERIALS OF HEADING 5404 WOVEN FABRICS OBTAINED FROM HIGH TENACITY YARN OF NYLON OR OTHER POLYAMIDES OR OF POLYESTERS : DYED :OTHER NYLON AND POLYAMIDE FABRICS (FILAMENT)'}, {'hsnCode': '54071045', 'hsn1': 'WOVEN FABRICS OF SYNTHETIC FILAMENT YARN, INCLUDING WOVEN FABRICS OBTAINED FROM MATERIALS OF HEADING 5404 WOVEN FABRICS OBTAINED FROM HIGH TENACITY YARN OF NYLON OR OTHER POLYAMIDES OR OF POLYESTERS : PRINTED :OTHER NYLON AND POLYAMIDE FABRICS (FILAMENT)', 'chapterCode': '54', 'chapter': 'Man-made filaments', 'sectionCode': '11', 'section': 'Textile and Textile Articles', 'hsn2': 'WOVEN FABRICS OF SYNTHETIC FILAMENT YARN, INCLUDING WOVEN FABRICS OBTAINED FROM MATERIALS OF HEADING 5404 WOVEN FABRICS OBTAINED FROM HIGH TENACITY YARN OF NYLON OR OTHER POLYAMIDES OR OF POLYESTERS : PRINTED :OTHER NYLON AND POLYAMIDE FABRICS (FILAMENT)'}]</t>
  </si>
  <si>
    <t>[{'name': 'SANTOKCHAND CHAMPALAL BOTHRA', 'email': 'gstin27@gmail.com', 'emailDomain': 'gmail.com', 'contact': '9665466237'}]</t>
  </si>
  <si>
    <t>27AAPPW7988Q1ZY</t>
  </si>
  <si>
    <t>Plot No 83, Waluj, , Layan Nagar, Taluka Gangapur, Aurangabad, Aurangabad, Maharashtra, 431133</t>
  </si>
  <si>
    <t>[{'sacCode': '00440048', 'sac1': 'RENT A CAB OPERATORS', 'sac2': None}, {'sacCode': '00440262', 'sac1': 'TRANSPORT OF GOODS BY ROAD', 'sac2': None}]</t>
  </si>
  <si>
    <t>[{'name': 'PARMESHWAR HARIRAM WAGHMODE', 'email': 'rdjclients@gmail.com', 'emailDomain': 'gmail.com', 'contact': '9822261027'}]</t>
  </si>
  <si>
    <t>TPE000119647153G</t>
  </si>
  <si>
    <t>27BCOPR5057B1ZE</t>
  </si>
  <si>
    <t>Composition</t>
  </si>
  <si>
    <t>[{'hsnCode': '2106', 'hsn1': 'FOOD PREPARATIONS NOT ELSEWHERE SPECIFIED', 'chapterCode': '21', 'chapter': 'Miscellaneous edible preparations', 'sectionCode': '04', 'section': 'Prepared Foodstuffs; Beverages, Spirits and Vinegar; Tobacco and Manufactured Tabacco substitutes', 'hsn2': 'FOOD PREPARATIONS, NOT ELSEWHERE SPECIFIED OR INCLUDED'}]</t>
  </si>
  <si>
    <t>Others|Service Provision</t>
  </si>
  <si>
    <t>[{'name': 'VIJAYSINGH GORADHANSINGH RAJPUROHIT', 'email': 'vijayraj5299@gmail.com', 'emailDomain': 'gmail.com', 'contact': '9960031962'}]</t>
  </si>
  <si>
    <t>KEP000000988436N</t>
  </si>
  <si>
    <t>19AAEFG5078J1Z0</t>
  </si>
  <si>
    <t>[{'hsnCode': '84239010', 'hsn1': 'WEIGHING MACHINERY (EXCLUDING BALANCES OF A SENSITIVITY OF 5 CENTIGRAMS OR BETTER), INCLUDING WEIGHT OPERATED COUNTING OR CHECKING MACHINES; WEIGHING MACHINE WEIGHTS OF ALL KINDS - WEIGHING MACHINE WEIGHTS OF ALL KINDS; PARTS OF WEIGHING MACHINERY: WEIGHING MACHINE WEIGHTS OF ALL KINDS',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'WEIGHING MACHINERY (EXCLUDING BALANCES OF A SENSITIVITY OF 5 CENTIGRAMS OR BETTER), INCLUDING WEIGHT OPERATED COUNTING OR CHECKING MACHINES; WEIGHING MACHINE WEIGHTS OF ALL KINDS - WEIGHING MACHINE WEIGHTS OF ALL KINDS; PARTS OF WEIGHING MACHINERY: WEIGHING MACHINE WEIGHTS OF ALL KINDS'}]</t>
  </si>
  <si>
    <t>Service Provision|Office / Sale Office|Factory / Manufacturing</t>
  </si>
  <si>
    <t>[{'sacCode': '998346', 'sac1': 'Technical testing and analysis services', 'sac2': None}, {'sacCode': '00440125', 'sac1': 'SCIENTIFIC AND TECHNICAL CONSULTANCY', 'sac2': None}]</t>
  </si>
  <si>
    <t>SUPRIYO GHOSH|JYOTSNA GHOSH</t>
  </si>
  <si>
    <t>[{'name': None, 'email': 'gcg.ggs.kol@gmail.com', 'emailDomain': 'gmail.com', 'contact': '9830081365'}]</t>
  </si>
  <si>
    <t>29AABCT0534E1ZN</t>
  </si>
  <si>
    <t>29260286504</t>
  </si>
  <si>
    <t>shankarvn@berryplastics.com</t>
  </si>
  <si>
    <t>berryplastics.com</t>
  </si>
  <si>
    <t>No. 485, 13th Cross, IV Phase, BPREX PHARMA PACKAGING INDIA PVT LTD, Peenya Industrial Area, Bangalore, Bengaluru (Bangalore) Urban, Karnataka, 560058</t>
  </si>
  <si>
    <t>[{'hsnCode': '39233090', 'hsn1': 'ARTICLES FOR THE CONVEYANCE OR PACKING OF GOODS, OF PLASTICS; STOPPERS, LIDS, CAPS AND OTHER CLOSURES, OF PLASTICS - CARBOYS, BOTTLES, FLASKS AND SIMILAR ARTICLES: OTHER', 'chapterCode': '39', 'chapter': 'Plastics and articles thereof', 'sectionCode': '07', 'section': 'Plastics and Articles thereof; Rubber and Articles Thereof', 'hsn2': 'ARTICLES FOR THE CONVEYANCE OR PACKING OF GOODS, OF PLASTICS; STOPPERS, LIDS, CAPS AND OTHER CLOSURES, OF PLASTICS - CARBOYS, BOTTLES, FLASKS AND SIMILAR ARTICLES: OTHER'}, {'hsnCode': '39235010', 'hsn1': 'ARTICLES FOR THE CONVEYANCE OR PACKING OF GOODS, OF PLASTICS; STOPPERS, LIDS, CAPS AND OTHER CLOSURES, OF PLASTICS - STOPPERS, LIDS, CAPS AND OTHER CLOSURES : CAPS AND CLOSURES FOR BOTTLES', 'chapterCode': '39', 'chapter': 'Plastics and articles thereof', 'sectionCode': '07', 'section': 'Plastics and Articles thereof; Rubber and Articles Thereof', 'hsn2': 'ARTICLES FOR THE CONVEYANCE OR PACKING OF GOODS, OF PLASTICS; STOPPERS, LIDS, CAPS AND OTHER CLOSURES, OF PLASTICS - STOPPERS, LIDS, CAPS AND OTHER CLOSURES : CAPS AND CLOSURES FOR BOTTLES'}, {'hsnCode': '39235090', 'hsn1': 'ARTICLES FOR THE CONVEYANCE OR PACKING OF GOODS, OF PLASTICS; STOPPERS, LIDS, CAPS AND OTHER CLOSURES, OF PLASTICS - STOPPERS, LIDS, CAPS AND OTHER CLOSURES : OTHER', 'chapterCode': '39', 'chapter': 'Plastics and articles thereof', 'sectionCode': '07', 'section': 'Plastics and Articles thereof; Rubber and Articles Thereof', 'hsn2': 'ARTICLES FOR THE CONVEYANCE OR PACKING OF GOODS, OF PLASTICS; STOPPERS, LIDS, CAPS AND OTHER CLOSURES, OF PLASTICS - STOPPERS, LIDS, CAPS AND OTHER CLOSURES : OTHER'}, {'hsnCode': '84807100', 'hsn1': 'MOULDING BOXES FOR METAL FOUNDRY; MOULD BASES; MOULDING PATTERNS; MOULDS FOR METAL (OTHER THAN INGOT MOULDS), METAL CARBIDES, GLASS, MINERAL MATERIALS, RUBBER OR PLASTICS - MOULDS FOR RUBBER OR PLASTICS: INJECTION OR COMPRESSION TYPES',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'MOULDING BOXES FOR METAL FOUNDRY; MOULD BASES; MOULDING PATTERNS; MOULDS FOR METAL (OTHER THAN INGOT MOULDS), METAL CARBIDES, GLASS, MINERAL MATERIALS, RUBBER OR PLASTICS - MOULDS FOR RUBBER OR PLASTICS: INJECTION OR COMPRESSION TYPES'}, {'hsnCode': '39159010', 'hsn1': 'WASTE, PARINGS AND SCRAP, OF PLASTICS - OF OTHER PLASTICS :OF POLYPROPYLENE', 'chapterCode': '39', 'chapter': 'Plastics and articles thereof', 'sectionCode': '07', 'section': 'Plastics and Articles thereof; Rubber and Articles Thereof', 'hsn2': 'WASTE, PARINGS AND SCRAP, OF PLASTICS - OF OTHER PLASTICS :OF POLYPROPYLENE'}]</t>
  </si>
  <si>
    <t>Factory / Manufacturing|Recipient of Goods or Services|Export|Import|Supplier of Services|Office / Sale Office|Warehouse / Depot</t>
  </si>
  <si>
    <t>Factory / Manufacturing, Recipient of Goods or Services, Export, Import, Supplier of Services, Office / Sale Office, Warehouse / Depot</t>
  </si>
  <si>
    <t>[{'sacCode': '998399', 'sac1': 'Other professional, technical and business services n.e.c.', 'sac2': None}]</t>
  </si>
  <si>
    <t>JASRAJ SINGH|VADIGERE NARASIMHAPPA SHANKARA</t>
  </si>
  <si>
    <t>[{'name': 'JASRAJ SINGH', 'email': 'bhavyap@berryglobal.com', 'emailDomain': 'berryglobal.com', 'contact': '9844660560'}]</t>
  </si>
  <si>
    <t>TPE001051565380V</t>
  </si>
  <si>
    <t>24BADPN5467Q1Z2</t>
  </si>
  <si>
    <t>[{'sacCode': '996411', 'sac1': 'Local land transport services of passengers by railways, metro, monorail, bus, tramway, autos, three wheelers, scooters and other motor vehicles', 'sac2': None}, {'sacCode': '996419', 'sac1': 'Other local transportation services of passengers n.e.c.', 'sac2': None}, {'sacCode': '996511', 'sac1': 'Road transport services of Goods including letters, parcels, live animals, household &amp; office furniture, containers etc by refrigerator vehicles, trucks, trailers, man or animal drawn vehicles or any other vehicles.', 'sac2': None}, {'sacCode': '996519', 'sac1': 'Other land transport services of goods n.e.c.', 'sac2': None}]</t>
  </si>
  <si>
    <t>TPE000117148475D</t>
  </si>
  <si>
    <t>36GKLPS9206M1Z9</t>
  </si>
  <si>
    <t>PLOT NO.111, 3RD FLOOR, GAYATRI RESIDENCY, MADHURA NAGAR, RAMANTHAPUR, Medchal - Malkajgiri, Telangana, 500013</t>
  </si>
  <si>
    <t>[{'name': 'SHABAAZ KHAN', 'email': 'shabaazkhan723@gmail.com', 'emailDomain': 'gmail.com', 'contact': '9573272861'}]</t>
  </si>
  <si>
    <t>KEP000000996252I</t>
  </si>
  <si>
    <t>27AABFE1809N1ZD</t>
  </si>
  <si>
    <t>[{'hsnCode': '73182990', 'hsn1': 'SCREWS, BOLTS, NUTS, COACH-SCREWS, SCREW HOOKS, RIVETS, COTTERS, COTTER-PINS, WASHERS (INCLUDING SPRING WASHERS) AND SIMILAR ARTICLES, OF IRON OR STEEL - NON-THREADED ARTICLES : OTHER : OTHER', 'chapterCode': '73', 'chapter': 'Articles of iron or steel', 'sectionCode': '15', 'section': 'Base Metals and Articles of Base Metal', 'hsn2': 'SCREWS, BOLTS, NUTS, COACH-SCREWS, SCREW HOOKS, RIVETS, COTTERS, COTTER-PINS, WASHERS (INCLUDING SPRING WASHERS) AND SIMILAR ARTICLES, OF IRON OR STEEL - NON-THREADED ARTICLES : OTHER : OTHER'}, {'hsnCode': '85389000', 'hsn1': 'PARTS SUITABLE FOR USE SOLELY OR PRINCIPALLY WITH THE APPARATUS OF HEADINGS 8535, 8536 OR 8537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OTHER'}]</t>
  </si>
  <si>
    <t>Retail Business|Others|Factory / Manufacturing|Recipient of Goods or Services|Supplier of Services</t>
  </si>
  <si>
    <t>Retail Business, Others, Factory / Manufacturing</t>
  </si>
  <si>
    <t>MILIND PARVATRAO PAGAR|BHARATI MILIND PAGAR</t>
  </si>
  <si>
    <t>[{'name': 'MILIND PARVATRAO PAGAR', 'email': 'milind.pagar@efficientmethods.in', 'emailDomain': 'efficientmethods.in', 'contact': '9822009878'}]</t>
  </si>
  <si>
    <t>27AACCB0928M1ZL</t>
  </si>
  <si>
    <t>BIOLAB DIAGNOSTICS (INDIA) PRIVATE LIMITED</t>
  </si>
  <si>
    <t>27040007492V</t>
  </si>
  <si>
    <t>biolab.kandivali@gmail.com</t>
  </si>
  <si>
    <t>201, 2ND, LAXMI VILLA, M G ROAD, KALA HANUMAN, KANDIVALI WEST, MUMBAI, Mumbai Suburban, Maharashtra, 400067</t>
  </si>
  <si>
    <t>[{'hsnCode': '30021019', 'hsn1': 'HUMAN BLOOD; ANIMAL BLOOD PREPARED FOR THERAPEUTIC, PROPHYLACTIC OR DIAGNOSTIC USES; ANTISERA AND OTHER BLOOD FRACTIONS AND MODIFIED IMMUNOLOGICAL PRODUCTS, WHETHER OR NOT OBTAINED BY MEANS OF BIOTECHNOLOGICAL PROCESSES; VACCINES, TOXINS, CULTURES OF MICRO-ORGANISMS (EXCLUDING YEASTS) AND SIMILAR PRODUCTS ANTISERA AND OTHER BLOOD FRACTIONS AND MODIFIED IMMUNOLOGICAL PRODUCTS, WHETHER OR NOT OBTAINED BY MEANS OF BIOTECHNOLOGICAL PROCESSES : ANTISERA : OTHER', 'chapterCode': '30', 'chapter': 'Pharmaceutical products', 'sectionCode': '06', 'section': 'Products of the Chemicals or Allied Industries', 'hsn2': 'HUMAN BLOOD; ANIMAL BLOOD PREPARED FOR THERAPEUTIC, PROPHYLACTIC OR DIAGNOSTIC USES; ANTISERA AND OTHER BLOOD FRACTIONS AND MODIFIED IMMUNOLOGICAL PRODUCTS, WHETHER OR NOT OBTAINED BY MEANS OF BIOTECHNOLOGICAL PROCESSES; VACCINES, TOXINS, CULTURES OF MICRO-ORGANISMS (EXCLUDING YEASTS) AND SIMILAR PRODUCTS ANTISERA AND OTHER BLOOD FRACTIONS AND MODIFIED IMMUNOLOGICAL PRODUCTS, WHETHER OR NOT OBTAINED BY MEANS OF BIOTECHNOLOGICAL PROCESSES : ANTISERA : OTHER'}, {'hsnCode': '30029030', 'hsn1': 'HUMAN BLOOD; ANIMAL BLOOD PREPARED FOR THERAPEUTIC, PROPHYLACTIC OR DIAGNOSTIC USES; ANTISERA AND OTHER BLOOD FRACTIONS AND MODIFIED IMMUNOLOGICAL PRODUCTS, WHETHER OR NOT OBTAINED BY MEANS OF BIOTECHNOLOGICAL PROCESSES; VACCINES, TOXINS, CULTURES OF MICRO-ORGANISMS (EXCLUDING YEASTS) AND SIMILAR PRODUCTS OTHER : CULTURES OF MICRO-ORGANISMS (EXCLUDING YEAST)', 'chapterCode': '30', 'chapter': 'Pharmaceutical products', 'sectionCode': '06', 'section': 'Products of the Chemicals or Allied Industries', 'hsn2': 'HUMAN BLOOD; ANIMAL BLOOD PREPARED FOR THERAPEUTIC, PROPHYLACTIC OR DIAGNOSTIC USES; ANTISERA AND OTHER BLOOD FRACTIONS AND MODIFIED IMMUNOLOGICAL PRODUCTS, WHETHER OR NOT OBTAINED BY MEANS OF BIOTECHNOLOGICAL PROCESSES; VACCINES, TOXINS, CULTURES OF MICRO-ORGANISMS (EXCLUDING YEASTS) AND SIMILAR PRODUCTS OTHER : CULTURES OF MICRO- ORGANISMS (EXCLUDING YEAST)'}, {'hsnCode': '38220019', 'hsn1': 'DIAGNOSTIC OR LABORATORY REAGENTS ON A BACKING, PREPARED DIAGNOSTIC OR LABORATORY REAGENTS WHETHER OR NOT ON A BACKING, OTHER THAN THOSE OF HEADING 3002 OR 3006; CERTIFIED REFERENCE MATERIALS DIAGNOSTIC OR LABORATORY REAGENTS ON A BACKING, PREPARED DIAGNOSTIC OR LABORATORY REAGENTS WHETHER OR NOT ON A BACKING, OTHER THAN THOSE OF HEADING 3002 OR 3006; CERTIFIED REFERENCE MATERIALS: FOR MEDICAL DIAGNOSIS: OTHER', 'chapterCode': '38', 'chapter': 'Miscellaneous chemical products.', 'sectionCode': '06', 'section': 'Products of the Chemicals or Allied Industries', 'hsn2': 'DIAGNOSTIC OR LABORATORY REAGENTS ON A BACKING, PREPARED DIAGNOSTIC OR LABORATORY REAGENTS WHETHER OR NOT ON A BACKING, OTHER THAN THOSE OF HEADING 3002 OR 3006; CERTIFIED REFERENCE MATERIALS DIAGNOSTIC OR LABORATORY REAGENTS ON A BACKING, PREPARED DIAGNOSTIC OR LABORATORY REAGENTS WHETHER OR NOT ON A BACKING, OTHER THAN THOSE OF HEADING 3002 OR 3006; CERTIFIED REFERENCE MATERIALS: FOR MEDICAL DIAGNOSIS: OTHER'}]</t>
  </si>
  <si>
    <t>HITENDRA MADHUSUDAN SHAH|SURESH NAGARDAS GHATALIA|KARUMPIN KALA IDICULLA IDICULLA</t>
  </si>
  <si>
    <t>[{'name': 'HITENDRA MADHUSUDAN SHAH', 'email': 'biolab.kandivali@gmail.com', 'emailDomain': 'gmail.com', 'contact': '7303594959'}]</t>
  </si>
  <si>
    <t>TPE000116737646S</t>
  </si>
  <si>
    <t>33BECPM3268R1Z0</t>
  </si>
  <si>
    <t>[{'sacCode': '00440048', 'sac1': 'RENT A CAB OPERATORS', 'sac2': None}, {'sacCode': '00440410', 'sac1': 'WORKS CONTRACT SERVICES', 'sac2': None}]</t>
  </si>
  <si>
    <t>[{'name': 'CHANDRASEKARAN MEENAKSHI', 'email': '623cmeena@gmail.com', 'emailDomain': 'gmail.com', 'contact': '9095060971'}]</t>
  </si>
  <si>
    <t>27AAECG9285E1ZB</t>
  </si>
  <si>
    <t>giftplanetsales@gmail.com</t>
  </si>
  <si>
    <t>A-214, 2ND FLOOR, SAGARTECH PLAZA, ANDHERI KURLA ROAD SAKINAKA, ANDHERI EAST, Mumbai Suburban, Maharashtra, 400072</t>
  </si>
  <si>
    <t>[{'hsnCode': '39261011', 'hsn1': 'OTHER ARTICLES OF PLASTICS AND ARTICLES OF OTHER MATERIALS OF HEADINGS 3901 TO 3914 - OFFICE OR SCHOOL SUPPLIES: OFFICE SUPPLIES OF A KIND CLASSIFIED AS STATIONERY OTHER THAN PINS, CLIPS, AND WRITING INSTRUMENTS : OF POLYURETHANE FOAM', 'chapterCode': '39', 'chapter': 'Plastics and articles thereof', 'sectionCode': '07', 'section': 'Plastics and Articles thereof; Rubber and Articles Thereof', 'hsn2': 'OTHER ARTICLES OF PLASTICS AND ARTICLES OF OTHER MATERIALS OF HEADINGS 3901 TO 3914 - OFFICE OR SCHOOL SUPPLIES: OFFICE SUPPLIES OF A KIND CLASSIFIED AS STATIONERY OTHER THAN PINS, CLIPS, AND WRITING INSTRUMENTS : OF POLYURETHANE FOAM'}, {'hsnCode': '39261019', 'hsn1': 'OTHER ARTICLES OF PLASTICS AND ARTICLES OF OTHER MATERIALS OF HEADINGS 3901 TO 3914 - OFFICE OR SCHOOL SUPPLIES: OFFICE SUPPLIES OF A KIND CLASSIFIED AS STATIONERY OTHER THAN PINS, CLIPS, AND WRITING INSTRUMENTS : OTHER', 'chapterCode': '39', 'chapter': 'Plastics and articles thereof', 'sectionCode': '07', 'section': 'Plastics and Articles thereof; Rubber and Articles Thereof', 'hsn2': 'OTHER ARTICLES OF PLASTICS AND ARTICLES OF OTHER MATERIALS OF HEADINGS 3901 TO 3914 - OFFICE OR SCHOOL SUPPLIES: OFFICE SUPPLIES OF A KIND CLASSIFIED AS STATIONERY OTHER THAN PINS, CLIPS, AND WRITING INSTRUMENTS : OTHER'}, {'hsnCode': '85231111', 'hsn1': 'PREPARED UNRECORDED MEDIA FOR SOUND RECORDING OR SIMILAR RECORDING OF OTHER PHENOMENA, OTHER THAN PRODUCTS OF CHAPTER 37 - MAGNETIC TAPES: - OF A WIDTH NOT EXCEEDING 4 MM : - FOR RECORDING SOUND : AUDIO CASSETTES',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'PREPARED UNRECORDED MEDIA FOR SOUND RECORDING OR SIMILAR RECORDING OF OTHER PHENOMENA, OTHER THAN PRODUCTS OF CHAPTER 37 - MAGNETIC TAPES: - OF A WIDTH NOT EXCEEDING 4 MM : - FOR RECORDING SOUND : AUDIO CASSETTES'}, {'hsnCode': '85231119', 'hsn1': 'PREPARED UNRECORDED MEDIA FOR SOUND RECORDING OR SIMILAR RECORDING OF OTHER PHENOMENA, OTHER THAN PRODUCTS OF CHAPTER 37 - MAGNETIC TAPES: - OF A WIDTH NOT EXCEEDING 4 MM : - FOR RECORDING SOUND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'PREPARED UNRECORDED MEDIA FOR SOUND RECORDING OR SIMILAR RECORDING OF OTHER PHENOMENA, OTHER THAN PRODUCTS OF CHAPTER 37 - MAGNETIC TAPES: - OF A WIDTH NOT EXCEEDING 4 MM : - FOR RECORDING SOUND : OTHER'}]</t>
  </si>
  <si>
    <t>Retail Business|Others|Warehouse / Depot</t>
  </si>
  <si>
    <t>Anil Banwarilal Jalan|ANAMIKA ANIL JALAN</t>
  </si>
  <si>
    <t>[{'name': 'Anil Banwarilal Jalan', 'email': 'vinayseepguard@hotmail.com', 'emailDomain': 'hotmail.com', 'contact': '9820212836'}]</t>
  </si>
  <si>
    <t>36AAECG9285E1ZC</t>
  </si>
  <si>
    <t>36905037258</t>
  </si>
  <si>
    <t>06AAECG9285E1ZF</t>
  </si>
  <si>
    <t>7045452492</t>
  </si>
  <si>
    <t>gifstplanetpvt.hry@gmail.com</t>
  </si>
  <si>
    <t>Ward 8,, Tajpur Gate, , Ateli Mandi, Ateli Narnaul, Mahendragarh, Haryana, 123021</t>
  </si>
  <si>
    <t>[{'hsnCode': '7323', 'hsn1': 'TABLE, KITCHEN OR OTHER HOUSEHOLD ARTICLES AND PARTS THEREOF, OF IRON OR STEEL; IRON OR STEEL WOOL; POT SCOURERS AND SCOURING OR POLISHING PADS, GLOVES AND THE LIKE, OF IRON OR STEEL', 'chapterCode': '73', 'chapter': 'Articles of iron or steel', 'sectionCode': '15', 'section': 'Base Metals and Articles of Base Metal', 'hsn2': 'TABLE, KITCHEN OR OTHER HOUSEHOLD ARTICLES AND PARTS THEREOF, OF IRON OR STEEL; IRON OR STEEL WOOL; POT SCOURERS AND SCOURING OR POLISHING PADS, GLOVES AND THE LIKE, OF IRON OR STEEL'}, {'hsnCode': '3924', 'hsn1': 'TABLEWARE, KITCHENWARE, OTHER HOUSEHOLD ARTICLES AND HYGIENIC OR TOILET ARTICLES, OF PLASTICS', 'chapterCode': '39', 'chapter': 'Plastics and articles thereof', 'sectionCode': '07', 'section': 'Plastics and Articles thereof; Rubber and Articles Thereof', 'hsn2': 'TABLEWARE, KITCHENWARE, OTHER HOUSEHOLD ARTICLES AND HYGIENIC OR TOILET ARTICLES, OF PLASTICS'}, {'hsnCode': '9105', 'hsn1': 'OTHER CLOCKS', 'chapterCode': '91', 'chapter': 'Clocks and watches and parts thereof.', 'sectionCode': '18', 'section': 'Optical, Photographic, Cinematographic, measuring, checking, precision, medical or surgical Instruments and apparatus; clocks and watches; musical instruments; part and accessories thereof', 'hsn2': 'OTHER CLOCKS'}]</t>
  </si>
  <si>
    <t>Retail Business|Others|Wholesale Business|Warehouse / Depot</t>
  </si>
  <si>
    <t>Retail Business, Others, Wholesale Business</t>
  </si>
  <si>
    <t>ANIL BANWARILAL JALAN|ANAMIKA ANIL JALAN</t>
  </si>
  <si>
    <t>[{'name': 'ANIL BANWARILAL JALAN', 'email': 'gifstplanetpvt.hry@gmail.com', 'emailDomain': 'gmail.com', 'contact': '7045452492'}]</t>
  </si>
  <si>
    <t>36AAECG9285E2ZB</t>
  </si>
  <si>
    <t>giftsplanetpvt.hyd@gmail.com</t>
  </si>
  <si>
    <t>8-2-630/B/B/1, , MOUNT BANJARA COMPLEX, ROAD NO. 12, BANJARA HILLS, Hyderabad, Telangana, 500034</t>
  </si>
  <si>
    <t>Others|Retail Business|Wholesale Business</t>
  </si>
  <si>
    <t>[{'name': 'ANIL BANWARILAL JALAN', 'email': 'giftsplanetonline@gmail.com', 'emailDomain': 'gmail.com', 'contact': '7045452492'}]</t>
  </si>
  <si>
    <t>29AAECG9285E1Z7</t>
  </si>
  <si>
    <t>23-Apr-2019</t>
  </si>
  <si>
    <t>305, , SAI DEEP HELICON 29TH CROSS, BALAJI LAYOUT NEAR D R D O KAGGADASAPURA, C V RAMAN NAGAR, Bengaluru (Bangalore) Urban, Karnataka, 560093</t>
  </si>
  <si>
    <t>Retail Business|Warehouse / Depot|Others</t>
  </si>
  <si>
    <t>Retail Business, Warehouse / Depot, Others</t>
  </si>
  <si>
    <t>ANIL BANWARILAL JALAN|Anil RAMCHANDRA Mandal</t>
  </si>
  <si>
    <t>[{'name': 'ANIL BANWARILAL JALAN', 'email': 'giftsplanetsales@gmail.com', 'emailDomain': 'gmail.com', 'contact': '7045452492'}]</t>
  </si>
  <si>
    <t>19AAECG9285E1Z8</t>
  </si>
  <si>
    <t>giftsplanetklk@gmail.com</t>
  </si>
  <si>
    <t>13/H/15, , , Moyur Bhanj Road, Lp 53/4, Kolkata, West Bengal, 700023</t>
  </si>
  <si>
    <t>[{'hsnCode': '7323', 'hsn1': 'TABLE, KITCHEN OR OTHER HOUSEHOLD ARTICLES AND PARTS THEREOF, OF IRON OR STEEL; IRON OR STEEL WOOL; POT SCOURERS AND SCOURING OR POLISHING PADS, GLOVES AND THE LIKE, OF IRON OR STEEL', 'chapterCode': '73', 'chapter': 'Articles of iron or steel', 'sectionCode': '15', 'section': 'Base Metals and Articles of Base Metal', 'hsn2': 'TABLE, KITCHEN OR OTHER HOUSEHOLD ARTICLES AND PARTS THEREOF, OF IRON OR STEEL; IRON OR STEEL WOOL; POT SCOURERS AND SCOURING OR POLISHING PADS, GLOVES AND THE LIKE, OF IRON OR STEEL'}, {'hsnCode': '3924', 'hsn1': 'TABLEWARE, KITCHENWARE, OTHER HOUSEHOLD ARTICLES AND HYGIENIC OR TOILET ARTICLES, OF PLASTICS', 'chapterCode': '39', 'chapter': 'Plastics and articles thereof', 'sectionCode': '07', 'section': 'Plastics and Articles thereof; Rubber and Articles Thereof', 'hsn2': 'TABLEWARE, KITCHENWARE, OTHER HOUSEHOLD ARTICLES AND HYGIENIC OR TOILET ARTICLES, OF PLASTICS'}, {'hsnCode': '3923', 'hsn1': 'ARTICLES FOR THE CONVEYANCE OR PACKING OF GOODS, OF PLASTICS; STOPPERS, LIDS, CAPS AND OTHER CLOSURES, OF PLASTICS', 'chapterCode': '39', 'chapter': 'Plastics and articles thereof', 'sectionCode': '07', 'section': 'Plastics and Articles thereof; Rubber and Articles Thereof', 'hsn2': 'ARTICLES FOR THE CONVEYANCE OR PACKING OF GOODS OF PLASTICS; STOPPERS, LIDS, CAPS AND OTHER CLOSURES, OF PLASTICS'}, {'hsnCode': '9105', 'hsn1': 'OTHER CLOCKS', 'chapterCode': '91', 'chapter': 'Clocks and watches and parts thereof.', 'sectionCode': '18', 'section': 'Optical, Photographic, Cinematographic, measuring, checking, precision, medical or surgical Instruments and apparatus; clocks and watches; musical instruments; part and accessories thereof', 'hsn2': 'OTHER CLOCKS'}]</t>
  </si>
  <si>
    <t>[{'name': 'ANIL BANWARILAL JALAN', 'email': 'giftsplanetklk@gmail.com', 'emailDomain': 'gmail.com', 'contact': '7045452492'}]</t>
  </si>
  <si>
    <t>TPE000117094236S</t>
  </si>
  <si>
    <t>29CQIPM0134P1ZE</t>
  </si>
  <si>
    <t>[{'hsnCode': '7101', 'hsn1': 'PEARLS, NATURAL OR CULTURED, WHETHER OR NOT WORKED OR GRADED BUT NOT STRUNG, MOUNTED OR SET; PEARLS, NATURAL OR CULTURED, TEMPORARILY STRUNG FOR CONVENIENCE OF TRANSPORT', 'chapterCode': '71', 'chapter': 'Natural or cultured pearls, precious or semi-precious stones, precious metals, metals clad with precious metal and articles thereof; imitation jewellery; coin.', 'sectionCode': '14', 'section': 'Natural or Cultured Pearls, Precious or Semi-Precious Stones, Precious Metals, Metals clad with Precious Metal, and articles thereof; Imitation Jewellery; Coin', 'hsn2': 'PEARLS, NATURAL OR CULTURED, WHETHER OR NOT WORKED OR GRADED BUT NOT STRUNG, MOUNTED OR SET; PEARLS, NATURAL OR CULTURED, TEMPORARILY STRUNG FOR CONVENIENCE OF TRANSPORT'}, {'hsnCode': '7103', 'hsn1': 'PRECIOUS STONES (OTHER THAN DIAMONDS) AND SEMI-PRECIOUS STONES, WHETHER OR NOT WORKED OR GRADED BUT NOT STRUNG, MOUNTED OR SET; UNGRADED PRECIOUS STONES (OTHER THAN DIAMONDS) AND SEMI-PRECIOUS STONES, TEMPORARILY STRUNG FOR CONVENIENCE OF TRANSPORT', 'chapterCode': '71', 'chapter': 'Natural or cultured pearls, precious or semi-precious stones, precious metals, metals clad with precious metal and articles thereof; imitation jewellery; coin.', 'sectionCode': '14', 'section': 'Natural or Cultured Pearls, Precious or Semi-Precious Stones, Precious Metals, Metals clad with Precious Metal, and articles thereof; Imitation Jewellery; Coin', 'hsn2': 'PRECIOUS STONES (OTHER THAN DIAMONDS) AND SEMI-PRECIOUS STONES, WHETHER OR NOT WORKED OR GRADED BUT NOT STRUNG, MOUNTED OR SET; UNGRADED PRECIOUS STONES (OTHER THAN DIAMONDS) AND SEMI-PRECIOUS STONES, TEMPORARILY STRUNG FOR CONVENIENCE OF TRANSPORT'}, {'hsnCode': '7104', 'hsn1': 'SYNTHETIC OR RECONSTRUCTED PRECIOUS OR SEMIPRECIOUS STONES, WHETHER OR NOT WORKED OR GRADED BUT NOT STRUNG, MOUNTED OR SET; UNGRADED SYNTHETIC OR RECONSTRUCTED PRECIOUS OR SEMI-PRECIOUS STONES, TEMPORARILY STRUNG FOR CONVENIENCE OF TRANSPORT', 'chapterCode': '71', 'chapter': 'Natural or cultured pearls, precious or semi-precious stones, precious metals, metals clad with precious metal and articles thereof; imitation jewellery; coin.', 'sectionCode': '14', 'section': 'Natural or Cultured Pearls, Precious or Semi-Precious Stones, Precious Metals, Metals clad with Precious Metal, and articles thereof; Imitation Jewellery; Coin', 'hsn2': 'SYNTHETIC OR RECONSTRUCTED PRECIOUS OR SEMI-PRECIOUS STONES, WHETHER OR NOT WORKED OR GRADED BUT NOT STRUNG, MOUNTED OR SET; UNGRADED SYNTHETIC OR RECONSTRUCTED PRECIOUS OR SEMI-PRECIOUS STONES, TEMPORARILY STRUNG FOR CONVENIENCE OF TRANSPORT'}]</t>
  </si>
  <si>
    <t>[{'name': 'MANJUNATH MADHUSUDAN', 'email': 'gst.jagan@gmail.com', 'emailDomain': 'gmail.com', 'contact': '8618046630'}]</t>
  </si>
  <si>
    <t>TPE000014434020N</t>
  </si>
  <si>
    <t>27AJZPB7027J1ZQ</t>
  </si>
  <si>
    <t>[{'hsnCode': '84431100', 'hsn1': 'PRINTING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OFFSET PRINTING MACHINERY, REEL-FED',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OFFSET PRINTING MACHINERY, REEL-FED'}, {'hsnCode': '32151140', 'hsn1': 'PRINTING INK, WRITING OR DRAWING INK AND OTHER INKS, WHETHER OR NOT CONCENTRATED OR SOLID - PRINTING INK :- BLACK : SCREEN PRINTING INK', 'chapterCode': '32', 'chapter': 'Tanning or dyeing extracts; tannins and their derivatives; dyes, pigments and other colouring matter, paints and varnishes; putty and other mastics; inks.', 'sectionCode': '06', 'section': 'Products of the Chemicals or Allied Industries', 'hsn2': 'PRINTING INK, WRITING OR DRAWING INK AND OTHER INKS, WHETHER OR NOT CONCENTRATED OR SOLID - PRINTING INK :- BLACK : SCREEN PRINTING INK'}, {'hsnCode': '96110000', 'hsn1': 'DATE, SEALING OR NUMBERING STAMPS, AND THE LIKE (INCLUDING DEVICES FOR PRINTING OR EMBOSSING LABELS), DESIGNED FOR OPERATING IN THE HAND; HAND-OPERATED COMPOSING STICKS AND HAND PRINTING SETS INCORPORATING SUCH COMPOSING STICKS', 'chapterCode': '96', 'chapter': 'Miscellaneous manufactured articles.', 'sectionCode': '20', 'section': 'Miscellaneous Manufactured Articles', 'hsn2': 'DATE, SEALING OR NUMBERING STAMPS, AND THE LIKE (INCLUDING DEVICES FOR PRINTING OR EMBOSSING LABELS), DESIGNED FOR OPERATING IN THE HAND; HAND-OPERATED COMPOSING STICKS AND HAND PRINTING SETS INCORPORATING SUCH COMPOSING STICKS'}, {'hsnCode': '48021010', 'hsn1': 'UNCOATED PAPER AND PAPERBOARD, OF A KIND USED FOR WRITING, PRINTING OR OTHER GRAPHIC PURPOSES, AND NON-PERFORATED PUNCH CARD AND PUNCH TAPE PAPER, IN ROLLS OR RECTANGULAR (INCLUDING SQUARE) SHEETS OF ANY SIZE, OTHER THAN PAPER OF HEADING 4801 OR 4803; HAND-MADE PAPER AND PAPERBOARD - HAND-MADE PAPER AND PAPERBOARD : PAPER', 'chapterCode': '48', 'chapter': 'Paper and paperboard; articles of paper pulp, of paper or of paperboard.', 'sectionCode': '10', 'section': 'Pulp of wood or of other Fibrous Cellulosic Material; Recovered (Waste and Scrap) Paper or Paperboard; Paper And Paperboard and articles thereof', 'hsn2': 'UNCOATED PAPER AND PAPERBOARD, OF A KIND USED FOR WRITING, PRINTING OR OTHER GRAPHIC PURPOSES, AND NON-PERFORATED PUNCH CARD AND PUNCH TAPE PAPER, IN ROLLS OR RECTANGULAR (INCLUDING SQUARE) SHEETS OF ANY SIZE, OTHER THAN PAPER OF HEADING 4801 OR 4803; HAND-MADE PAPER AND PAPERBOARD - HAND-MADE PAPER AND PAPERBOARD : PAPER'}]</t>
  </si>
  <si>
    <t>[{'name': 'NEELAM PRADEEP BAGDIYA', 'email': 'laxmipatibalajiprintorium@gmail.com', 'emailDomain': 'gmail.com', 'contact': '9422290046'}]</t>
  </si>
  <si>
    <t>TFI000040559384A</t>
  </si>
  <si>
    <t>33ABLFM5794R1Z8</t>
  </si>
  <si>
    <t>[{'sacCode': '996713', 'sac1': 'Clearing and forwarding services', 'sac2': None}]</t>
  </si>
  <si>
    <t>SAGAYARAJ|MARYSTELLA SAGAYARAJRAVI</t>
  </si>
  <si>
    <t>[{'name': 'SAGAYARAJ', 'email': 'ravi@meritgloballogistic.com', 'emailDomain': 'meritgloballogistic.com', 'contact': '7339479777'}]</t>
  </si>
  <si>
    <t>TPE000116813856N</t>
  </si>
  <si>
    <t>30AIJPT9317L1ZU</t>
  </si>
  <si>
    <t>[{'name': 'DINESH SHRIKANT TALEKAR', 'email': 'vatdealersarun@rediffmail.com', 'emailDomain': 'rediffmail.com', 'contact': '7030143529'}]</t>
  </si>
  <si>
    <t>TPE000116216486P</t>
  </si>
  <si>
    <t>30BQNPG2957G1ZX</t>
  </si>
  <si>
    <t>[{'hsnCode': '8501', 'hsn1': 'ELECTRIC MOTORS AND GENERATORS (EXCLUDING GENERATING SETS)',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MOTORS AND GENERATORS (EXCLUDING GENERATING SETS)'}, {'hsnCode': '8509', 'hsn1': 'ELECTRO-MECHANICAL DOMESTIC APPLIANCES, WITH SELF CONTAINED ELECTRIC MOTOR, OTHER THAN VACUUM CLEANERS OF HEADING 8508.',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'ELECTRO-MECHANICAL DOMESTIC APPLIANCES, WITH SELF-CONTAINED ELECTRIC MOTOR, OTHER THAN VACUUM CLEANERS OF HEADING 8508'}]</t>
  </si>
  <si>
    <t>[{'name': 'Satish Vasudev Gaude', 'email': 'caspbhat@yahoo.com', 'emailDomain': 'yahoo.com', 'contact': '8308688398'}]</t>
  </si>
  <si>
    <t>TPE000116472789D</t>
  </si>
  <si>
    <t>37BDLPG2120E1Z1</t>
  </si>
  <si>
    <t>[{'name': 'CHENNAIAH GADDA', 'email': 'anilbsmt@gmail.com', 'emailDomain': 'gmail.com', 'contact': '9000680891'}]</t>
  </si>
  <si>
    <t>TFI000040156595P</t>
  </si>
  <si>
    <t>36ABJFM3577A1ZA</t>
  </si>
  <si>
    <t>[{'sacCode': '996511', 'sac1': 'Road transport services of Goods including letters, parcels, live animals, household &amp; office furniture, containers etc by refrigerator vehicles, trucks, trailers, man or animal drawn vehicles or any other vehicles.', 'sac2': None}, {'sacCode': '996793', 'sac1': 'Other goods transport services', 'sac2': None}, {'sacCode': '996791', 'sac1': 'Goods transport agency services for road transport', 'sac2': None}, {'sacCode': '996749', 'sac1': 'Other supporting services for road transport n.e.c.', 'sac2': None}, {'sacCode': '998599', 'sac1': 'Other support services n.e.c.', 'sac2': None}]</t>
  </si>
  <si>
    <t>SAI KIRAN YADAV NOMULA|SRI HARI YADAV NOMULA</t>
  </si>
  <si>
    <t>[{'name': 'SAI KIRAN YADAV NOMULA', 'email': 'nomula.sky@gmail.com', 'emailDomain': 'gmail.com', 'contact': '9000097994'}]</t>
  </si>
  <si>
    <t>KFI000004073382R</t>
  </si>
  <si>
    <t>19AAOFB6541K1ZZ</t>
  </si>
  <si>
    <t>[{'hsnCode': '73121030', 'hsn1': 'STRANDED WIRE, ROPES, CABLES, PLAITED BANDS, SLINGS AND THE LIKE, OF IRON OR STEEL, NOT ELECTRICALLY INSULATED - STRANDED WIRE, ROPES AND CABLES : STRANDED WIRE', 'chapterCode': '73', 'chapter': 'Articles of iron or steel', 'sectionCode': '15', 'section': 'Base Metals and Articles of Base Metal', 'hsn2': 'STRANDED WIRE, ROPES, CABLES, PLAITED BANDS, SLINGS AND THE LIKE, OF IRON OR STEEL, NOT ELECTRICALLY INSULATED - STRANDED WIRE, ROPES AND CABLES : STRANDED WIRE'}]</t>
  </si>
  <si>
    <t>[{'sacCode': '00440060', 'sac1': 'MANPOWER RECRUITMENT AGENCY', 'sac2': None}, {'sacCode': '00440245', 'sac1': 'MAINTENANCE OR REPAIR SERVICE', 'sac2': None}, {'sacCode': '00440290', 'sac1': 'CONSTRUCTION SERVICES IN RESPECT OF COMMERCIAL OR INDUSTRIAL BUILDINGS AND CIVIL STRUCTURES', 'sac2': None}, {'sacCode': '00440410', 'sac1': 'WORKS CONTRACT SERVICES', 'sac2': None}]</t>
  </si>
  <si>
    <t>[{'name': 'BAPPADITYA PRADHAN', 'email': 'navendu.bera@gmail.com', 'emailDomain': 'gmail.com', 'contact': '9434300176'}]</t>
  </si>
  <si>
    <t>TPE000117312817K</t>
  </si>
  <si>
    <t>29FUVPS1603D1Z9</t>
  </si>
  <si>
    <t>[{'hsnCode': '8702', 'hsn1': 'MOTOR VEHICLES FOR THE TRANSPORT OF TEN OR MORE PERSONS, INCLUDING THE DRIVER', 'chapterCode': '87', 'chapter': 'Vehicles other than railway or tramway rolling-stock, and parts and accessories thereof.', 'sectionCode': '17', 'section': 'Vehicles, Aircraft, Vessels and Associated Transport Equipment', 'hsn2': 'MOTOR VEHICLES FOR THE TRANSPORT OF TEN OR MORE PERSONS, INCLUDING THE DRIVER'}, {'hsnCode': '8704', 'hsn1': 'MOTOR VEHICLES FOR THE TRANSPORT OF GOODS', 'chapterCode': '87', 'chapter': 'Vehicles other than railway or tramway rolling-stock, and parts and accessories thereof.', 'sectionCode': '17', 'section': 'Vehicles, Aircraft, Vessels and Associated Transport Equipment', 'hsn2': 'MOTOR VEHICLES FOR THE TRANSPORT OF GOODS'}]</t>
  </si>
  <si>
    <t>[{'name': 'METLA SHANTHAMMA', 'email': 'hsureshca@gmail.com', 'emailDomain': 'gmail.com', 'contact': '9985703999'}]</t>
  </si>
  <si>
    <t>KEP000000623887A</t>
  </si>
  <si>
    <t>29AAAFR8844F1ZX</t>
  </si>
  <si>
    <t>29430133005</t>
  </si>
  <si>
    <t>[{'hsnCode':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{'hsnCode': '47079000', 'hsn1': 'RECOVERED (WASTE AND SCRAP) PAPER OR PAPERBOARD - OTHER, INCLUDING UNSORTED WASTE AND SCRAP', 'chapterCode': '47', 'chapter': 'Pulp of wood or of other fibrous cellulosic material; recovered (waste and scrap) paper or paperboard.', 'sectionCode': '10', 'section': 'Pulp of wood or of other Fibrous Cellulosic Material; Recovered (Waste and Scrap) Paper or Paperboard; Paper And Paperboard and articles thereof', 'hsn2': 'RECOVERED (WASTE AND SCRAP) PAPER OR PAPERBOARD - OTHER, INCLUDING UNSORTED WASTE AND SCRAP'}]</t>
  </si>
  <si>
    <t>Factory / Manufacturing|Office / Sale Office|Works Contract</t>
  </si>
  <si>
    <t>Factory / Manufacturing, Office / Sale Office, Works Contract</t>
  </si>
  <si>
    <t>[{'sacCode': '00440410', 'sac1': 'WORKS CONTRACT SERVICES', 'sac2': None}, {'sacCode': '00440262', 'sac1': 'TRANSPORT OF GOODS BY ROAD', 'sac2': None}, {'sacCode': '00441480', 'sac1': 'OTHER TAXABLE SERVICES - OTHER THAN THE ONES MENTIONED', 'sac2': None}]</t>
  </si>
  <si>
    <t>LAKSHMINARASIMHA SHESHADRI PRASAD|sheeshadripreethi sharma</t>
  </si>
  <si>
    <t>[{'name': 'LAKSHMINARASIMHA SHESHADRI PRASAD', 'email': 'reliancepackaging@yahoo.co.in', 'emailDomain': 'yahoo.co.in', 'contact': '9886749574'}]</t>
  </si>
  <si>
    <t>TPE001042823137W</t>
  </si>
  <si>
    <t>27AMOPB4350N1ZR</t>
  </si>
  <si>
    <t>[{'sacCode': '996719', 'sac1': 'Other cargo and baggage handling services', 'sac2': None}]</t>
  </si>
  <si>
    <t>TPE000116523174O</t>
  </si>
  <si>
    <t>06ATOPB9683P1ZR</t>
  </si>
  <si>
    <t>[{'name': 'LALIT KUMAR BATRA', 'email': 'sanjeetsingh787@gmail.com', 'emailDomain': 'gmail.com', 'contact': '8010263958'}]</t>
  </si>
  <si>
    <t>TPE000126409935U</t>
  </si>
  <si>
    <t>29AZXPN7452K1Z9</t>
  </si>
  <si>
    <t>NO 151, SATHANUR NEAR COUNTRY CLUB, BAGALURU POST, Bengaluru (Bangalore) Urban, Karnataka, 560064</t>
  </si>
  <si>
    <t>TPE000117460727X</t>
  </si>
  <si>
    <t>29AZXPN7452K2Z8</t>
  </si>
  <si>
    <t>9663505611</t>
  </si>
  <si>
    <t>NO 105, GROUND FLOOR, , 7 TH MAIN ,VINAYAKA NAGAR ,IAF POST, BANGALORE, Bengaluru (Bangalore) Urban, Karnataka, 560064</t>
  </si>
  <si>
    <t>[{'name': 'SATHANUR GOPALA GOWDA NIRANJAN GOWDA', 'email': 'niranjangowdasg@gmail.com', 'emailDomain': 'gmail.com', 'contact': '9663505611'}]</t>
  </si>
  <si>
    <t>DMG LOGISTICS</t>
  </si>
  <si>
    <t>TPE000014469517M</t>
  </si>
  <si>
    <t>19BHHPS9246K1ZH</t>
  </si>
  <si>
    <t>[{'hsnCode': '09021010', 'hsn1': 'TEA, WHETHER OR NOT FLAVOURED GREEN TEA (NOT FERMENTED) IN IMMEDIATE PACKINGS OF A CONTENT NOT EXCEEDING 3 KG : CONTENT NOT EXCEEDING 25 G .', 'chapterCode': '09', 'chapter': 'Coffee, tea, mate and spices', 'sectionCode': '02', 'section': 'Vegetable Products', 'hsn2': None}, {'hsnCode': '21011110', 'hsn1':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INSTANT COFFEE, FLAVOURED',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INSTANT COFFEE, FLAVOURED'}]</t>
  </si>
  <si>
    <t>[{'name': 'DEBASISH SARKAR', 'email': 'info.matrienterprise@gmail.com', 'emailDomain': 'gmail.com', 'contact': '9830151047'}]</t>
  </si>
  <si>
    <t>27AADCA3292Q1Z6</t>
  </si>
  <si>
    <t>AXIS RESOURCES PVT. LTD.</t>
  </si>
  <si>
    <t>27AADCA3292Q2Z5</t>
  </si>
  <si>
    <t>bhavna.siddhpura@secur.co.in</t>
  </si>
  <si>
    <t>Unit No. G/4, Grd FLoor, Secur House G-4, MIDC Cross Road-A, ANDHERI EAST, Mumbai Suburban, Maharashtra, 400093</t>
  </si>
  <si>
    <t>[{'sacCode': '998311', 'sac1': 'Management consulting and management services including financial, strategic, human resources, marketing, operations and supply chain management.', 'sac2': None}, {'sacCode': '998511', 'sac1': 'Executive/retained personnel search services', 'sac2': None}, {'sacCode': '998512', 'sac1': 'Permanent placement services, other than executive search services', 'sac2': None}, {'sacCode': '998513', 'sac1': 'Contract staffing services', 'sac2': None}, {'sacCode': '998519', 'sac1': 'Other employment &amp; labour supply services n.e.c', 'sac2': None}]</t>
  </si>
  <si>
    <t>RAHUL BELWALKAR|Pankaj Rameshchandra Vyas</t>
  </si>
  <si>
    <t>[{'name': 'RAHUL BELWALKAR', 'email': '2014bmparekh80@gmail.com', 'emailDomain': 'gmail.com', 'contact': '9029086981'}]</t>
  </si>
  <si>
    <t>36AADCA3292Q1Z7</t>
  </si>
  <si>
    <t>36330637922</t>
  </si>
  <si>
    <t>AXIS RESOURCES PVT LTD</t>
  </si>
  <si>
    <t>07AADCA3292Q1Z8</t>
  </si>
  <si>
    <t>9833099600</t>
  </si>
  <si>
    <t>2014bmparekh75@gmail.com</t>
  </si>
  <si>
    <t>303, Surya Complex, 21, Veer Shavarkar Bloack, Delhi, East Delhi, Delhi, 110092</t>
  </si>
  <si>
    <t>Export|Supplier of Services|Recipient of Goods or Services</t>
  </si>
  <si>
    <t>Export, Supplier of Services, Recipient of Goods or Services</t>
  </si>
  <si>
    <t>RAHUL BELWALKAR|Ritesh Pravin Parekh|Pankaj Rameshchandra Vyas</t>
  </si>
  <si>
    <t>[{'name': 'RAHUL BELWALKAR', 'email': 'gst.bmparekh@gmail.com', 'emailDomain': 'gmail.com', 'contact': '9870132014'}]</t>
  </si>
  <si>
    <t>36AADCA3292Q2Z6</t>
  </si>
  <si>
    <t>Secur Credentials Limited</t>
  </si>
  <si>
    <t>bhavinparekh77@gmail.com</t>
  </si>
  <si>
    <t>203, 1-8-505/11/B/1, 2nd Floor, Prakash Nagar, Begumpet, Hyderabad, Telangana, 500016</t>
  </si>
  <si>
    <t>Supplier of Services|Recipient of Goods or Services|Export</t>
  </si>
  <si>
    <t>Supplier of Services, Recipient of Goods or Services, Export</t>
  </si>
  <si>
    <t>[{'sacCode': '00440108', 'sac1': None, 'sac2': None}, {'sacCode': '00440169', 'sac1': None, 'sac2': None}, {'sacCode': '00440225', 'sac1': None, 'sac2': None}, {'sacCode': '00440406', 'sac1': None, 'sac2': None}, {'sacCode': '00441480', 'sac1': None, 'sac2': None}]</t>
  </si>
  <si>
    <t>Pankaj Rameshchandra Vyas|Rahul Belwalkar|Shibani Rahul Belwalkar|Amit Kumar Bharti|Ritesh Pravin Parekh</t>
  </si>
  <si>
    <t>[{'name': 'Rahul Belwalkar', 'email': 'bhavinparekh77@gmail.com', 'emailDomain': 'gmail.com', 'contact': '9833099600'}]</t>
  </si>
  <si>
    <t>29AADCA3292Q1Z2</t>
  </si>
  <si>
    <t>SecUR Credentials Limited</t>
  </si>
  <si>
    <t>9322286981</t>
  </si>
  <si>
    <t>2014bmparekh50@gmail.com</t>
  </si>
  <si>
    <t>25-Apr-2018</t>
  </si>
  <si>
    <t>Nos. 258, 270 and 271, 2nd Floor, Domlur Layout, 14th Cross, Domlur Layout, Bangalore, Bengaluru (Bangalore) Rural, Karnataka, 560071</t>
  </si>
  <si>
    <t>[{'name': 'RAHUL BELWALKAR', 'email': '2014bmparekh50@gmail.com', 'emailDomain': 'gmail.com', 'contact': '9322286981'}]</t>
  </si>
  <si>
    <t>06AADCA3292Q1ZA</t>
  </si>
  <si>
    <t>9768641008</t>
  </si>
  <si>
    <t>2017bmparekh20@gmail.com</t>
  </si>
  <si>
    <t>03-Apr-2019</t>
  </si>
  <si>
    <t>309-310,, UDYOG VIHAR-4, GURGAON, GURGAON, Gurgaon, Haryana, 122015</t>
  </si>
  <si>
    <t>RAHUL BELWALKAR|PANKAJ RAMESHCHANDRA VYAS|RITESH PRAVIN PAREKH</t>
  </si>
  <si>
    <t>[{'name': 'RAHUL BELWALKAR', 'email': '2017bmparekh20@gmail.com', 'emailDomain': 'gmail.com', 'contact': '9768641008'}]</t>
  </si>
  <si>
    <t>TPE000015639993S</t>
  </si>
  <si>
    <t>24ABZPA2688J1Z5</t>
  </si>
  <si>
    <t>[{'hsnCode': '48229010', 'hsn1': 'BOBBINS, SPOOLS, COPS AND SIMILAR SUPPORTS OF PAPER PULP, PAPER OR PAPERBOARD (WHETHER OR NOT PERFORATED OR HARDENED) - OTHER : PAPER TUBES', 'chapterCode': '48', 'chapter': 'Paper and paperboard; articles of paper pulp, of paper or of paperboard.', 'sectionCode': '10', 'section': 'Pulp of wood or of other Fibrous Cellulosic Material; Recovered (Waste and Scrap) Paper or Paperboard; Paper And Paperboard and articles thereof', 'hsn2': 'BOBBINS, SPOOLS, COPS AND SIMILAR SUPPORTS OF PAPER PULP, PAPER OR PAPERBOARD (WHETHER OR NOT PERFORATED OR HARDENED) - OTHER : PAPER TUBES'}, {'hsnCode':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{'hsnCode': '48192010',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CARTONS, BOXES, CASES, INTENDED FOR THE PACKING OF MATCH STICKS',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CARTONS, BOXES, CASES, INTENDED FOR THE PACKING OF MATCH STICKS'}, {'hsnCode': '48192020',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{'hsnCode': '48195010', 'hsn1': 'CARTONS, BOXES, CASES, BAGS AND OTHER PACKING CONTAINERS, OF PAPER, PAPERBOARD, CELLULOSE WADDING OR WEBS OF CELLULOSE FIBRES; BOX FILES, LETTER TRAYS, AND SIMILAR ARTICLES, OF PAPER OR PAPERBOARD OF A KIND USED IN OFFICES, SHOPS OR THE LIKE - OTHER PACKING CONTAINERS, INCLUDING RECORD SLEEVES : MADE OF CORRUGATED PAPER OR PAPERBOARD',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 OTHER PACKING CONTAINERS, INCLUDING RECORD SLEEVES : MADE OF CORRUGATED PAPER OR PAPERBOARD'}]</t>
  </si>
  <si>
    <t>Others|Retail Business|Factory / Manufacturing|Wholesale Business|Recipient of Goods or Services</t>
  </si>
  <si>
    <t>Others, Retail Business, Factory / Manufacturing, Wholesale Business, Recipient of Goods or Services</t>
  </si>
  <si>
    <t>[{'sacCode': '00440067', 'sac1': 'GOODS TRANSPORT OPERATORS', 'sac2': None}]</t>
  </si>
  <si>
    <t>[{'name': 'GANPATHI JANARDHAN ACHARYA', 'email': 'taxdoctorsmail@gmail.com', 'emailDomain': 'gmail.com', 'contact': '9377510172'}]</t>
  </si>
  <si>
    <t>09AAECH4671D1ZM</t>
  </si>
  <si>
    <t>saurabh.goel@onicrainfo.com</t>
  </si>
  <si>
    <t>onicrainfo.com</t>
  </si>
  <si>
    <t>B-44, 4TH FLOOR, SECTOR-57, NOIDA, Gautam Buddha Nagar, Uttar Pradesh, 201301</t>
  </si>
  <si>
    <t>[{'sacCode': '998598', 'sac1': 'Other information services n.e.c.', 'sac2': None}]</t>
  </si>
  <si>
    <t>KARAN SONU MIRCHANDANI|VARUN MIRCHANDANI</t>
  </si>
  <si>
    <t>[{'name': 'VARUN MIRCHANDANI', 'email': 'saurabh.goel@onicrainfo.com', 'emailDomain': 'onicrainfo.com', 'contact': '7838993874'}]</t>
  </si>
  <si>
    <t>07AAECH4671D1ZQ</t>
  </si>
  <si>
    <t>Hello Verify India Private Limited</t>
  </si>
  <si>
    <t>9953173867</t>
  </si>
  <si>
    <t>rajendra.singh@helloverify.com</t>
  </si>
  <si>
    <t>61, First Floor, Arjun Nagar, Kotla Mubarakpur, B.P. Marg, South Delhi, Delhi, 110003</t>
  </si>
  <si>
    <t>VARUN MIRCHANDANI|KARAN SONU MIRCHANDANI</t>
  </si>
  <si>
    <t>Hello Verify India Private limited</t>
  </si>
  <si>
    <t>TPE000116117792F</t>
  </si>
  <si>
    <t>09CKAPA5532K1ZA</t>
  </si>
  <si>
    <t>20-Jan-2019</t>
  </si>
  <si>
    <t>[{'sacCode': '996511', 'sac1': 'Road transport services of Goods including letters, parcels, live animals, household &amp; office furniture, containers etc by refrigerator vehicles, trucks, trailers, man or animal drawn vehicles or any other vehicles.', 'sac2': None}, {'sacCode': '996519', 'sac1': 'Other land transport services of goods n.e.c.', 'sac2': None}, {'sacCode': '996792', 'sac1': 'Goods transport agency services for other modes of transport', 'sac2': None}, {'sacCode': '996791', 'sac1': 'Goods transport agency services for road transport', 'sac2': None}, {'sacCode': '996793', 'sac1': 'Other goods transport services', 'sac2': None}]</t>
  </si>
  <si>
    <t>[{'name': 'ANJALI', 'email': 'adv.manojjoshi92@gmail.com', 'emailDomain': 'gmail.com', 'contact': '9410443434'}]</t>
  </si>
  <si>
    <t>TPE000116917022J</t>
  </si>
  <si>
    <t>09CKAPA5532K2Z9</t>
  </si>
  <si>
    <t>9990389489</t>
  </si>
  <si>
    <t>219/2, SECTOR - 2, MADHAV PURAM DELHI ROAD, MEERUT, MEERUT CITY, Meerut, Uttar Pradesh, 250002</t>
  </si>
  <si>
    <t>[{'hsnCode': '8517', 'hsn1': 'TELEPHONE SETS, INCLUDING TELEPHONES FOR CELLULAR NETWORKS OR FOR OTHER WIRELESS NETWORKS: OTHER APPARATUS FOR THE TRANSMISSION OR RECEPTION OF VICE,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{'hsnCode': '3304', 'hsn1': 'BEAUTY O R MAKE - U P PREPARATIONS AND PREPARATIONS FOR THE CARE OF THE SKIN (OTHER THAN MEDICAMENTS), INCLUDING SUNSCREEN OR SUNTAN PREPARATIONS; MANICURE OR PEDICURE PREPARATIONS', 'chapterCode': '33', 'chapter': 'Essential oils and resinoids; perfumery, cosmetic or toilet preparations.', 'sectionCode': '06', 'section': 'Products of the Chemicals or Allied Industries', 'hsn2': 'BEAUTY OR MAKE-UP PREPARATIONS AND PREPARATIONS FOR THE CARE OF THE SKIN (OTHER THAN MEDICAMENTS), INCLUDING SUNSCREEN OR SUNTAN PREPARATIONS; MANICURE OR PEDICURE PREPARATIONS'}, {'hsnCode': '8528', 'hsn1': 'MONITORS AND PROJECTORS, NOT INCORPORATING TELEVISION RECEPTION APPARATUS, RECEPTION APPARATUS FOR TELEVISION, WHETHER OR NOT INCORPORATING RADIO-BROADCASTRECEIVERS OR SOUND OR VIDEO RECORDING OR REPRODUCING APPARATUS - Cathode-ray tube monitors',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'MONITORS AND PROJECTORS, NOT INCORPORATING TELEVISION RECEPTION APPARATUS, RECEPTION APPARATUS FOR TELEVISION, WHETHER OR NOT INCORPORATING RADIO-BROADCAST RECEIVERS OR SOUND OR VIDEO RECORDING OR REPRODUCING APPARATUS'}, {'hsnCode': '6405', 'hsn1': 'OTHER FOOTWEAR',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'OTHER FOOTWEAR'}, {'hsnCode': '9405', 'hsn1': 'LAMPS AND LIGHTING FITTINGS INCLUDING SEARCHLIGHTS AND SPOTLIGHTS AND PARTS THEREOF, NOT ELSEWHERE SPECIFIED OR INCLUDED; ILLUMINATED SIGNS, ILLUMINATED NAME-PLATES AND THE LIKE, HAVING A PERMANENTLY FIXED LIGHT SOURCE, AND PARTS THEREOF NOT ELSEWHERE SPECIFIED OR INCLUDED',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'LAMPS AND LIGHTING FITTINGS INCLUDING SEARCHLIGHTS AND SPOTLIGHTS AND PARTS THEREOF, NOT ELSEWHERE SPECIFIED OR INCLUDED; ILLUMINATED SIGNS, ILLUMINATED NAME-PLATES AND THE LIKE, HAVING A PERMANENTLY FIXED LIGHT SOURCE, AND PARTS THEREOF NOT ELSEWHERE SPECIFIED OR INCLUDED'}]</t>
  </si>
  <si>
    <t>[{'name': 'ANJALI', 'email': 'digitalsignaturegc04@gmail.com', 'emailDomain': 'gmail.com', 'contact': '9871606416'}]</t>
  </si>
  <si>
    <t>PINACEE SALES</t>
  </si>
  <si>
    <t>27AAACM9723H1ZC</t>
  </si>
  <si>
    <t>MECH WELL INDUSTRIES LIMITED</t>
  </si>
  <si>
    <t>27620410790V</t>
  </si>
  <si>
    <t>mechwell@vsnl.com</t>
  </si>
  <si>
    <t>7-A, GROUND, THAKKAR INDUSTRIAL ESTATE, OLD ANJIRWADI, MAZGAON, Mumbai City, Maharashtra, 400010</t>
  </si>
  <si>
    <t>[{'hsnCode': '84186100', 'hsn1': 'REFRIGERATORS, FREEZERS AND OTHER REFRIGERATING OR FREEZING EQUIPMENT, ELECTRIC OR OTHER; HEAT PUMPS OTHER THAN AIR CONDITIONING MACHINES OF HEADING 8415- OTHER REFRIGERATING OR FREEZING EQUIPMENT; HEAT PUMPS:--HEAT PUMPS OTHER THAN AIR CONDITIONING MACHINES OF HEADING 8415',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'REFRIGERATORS, FREEZERS AND OTHER REFRIGERATING OR FREEZING EQUIPMENT, ELECTRIC OR OTHER; HEAT PUMPS OTHER THAN AIR CONDITIONING MACHINES OF HEADING 8415- OTHER REFRIGERATING OR FREEZING EQUIPMENT; HEAT PUMPS:--HEAT PUMPS OTHER THAN AIR CONDITIONING MACHINES OF HEADING 8415'}, {'hsnCode': '84049000', 'hsn1': 'AUXILIARY PLANT FOR USE WITH BOILERS OF HEADING 8402 OR 8403 (FOR EXAMPLE, ECONOMISERS, SUPERHEATERS, SOOT REMOVERS, GAS RECOVERERS); CONDENSERS FOR STEAM OR OTHER VAPOUR POWER UNITS PARTS',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'AUXILIARY PLANT FOR USE WITH BOILERS OF HEADING 8402 OR 8403 (FOR EXAMPLE, ECONOMISERS, SUPERHEATERS, SOOT REMOVERS, GAS RECOVERERS); CONDENSERS FOR STEAM OR OTHER VAPOUR POWER UNITS PARTS'}]</t>
  </si>
  <si>
    <t>Office / Sale Office|Factory / Manufacturing|Export|Import|Recipient of Goods or Services|Supplier of Services|Warehouse / Depot</t>
  </si>
  <si>
    <t>SANJAY RASIKLAL SHAH|SHREYAS RASIKLAL SHAH</t>
  </si>
  <si>
    <t>[{'name': 'MINAL MADHUKAR SURVE', 'email': 'minal@mechwell.org', 'emailDomain': 'mechwell.org', 'contact': '9223393613'}]</t>
  </si>
  <si>
    <t>03AAACM9723H1ZM</t>
  </si>
  <si>
    <t>Mech Well Industries Limited</t>
  </si>
  <si>
    <t>Ward no 6, Gali no 6, , Court Road, Mansa, Mansa, Punjab, 151505</t>
  </si>
  <si>
    <t>Casual Taxable Person</t>
  </si>
  <si>
    <t>[{'hsnCode': '84049000', 'hsn1': 'AUXILIARY PLANT FOR USE WITH BOILERS OF HEADING 8402 OR 8403 (FOR EXAMPLE, ECONOMISERS, SUPERHEATERS, SOOT REMOVERS, GAS RECOVERERS); CONDENSERS FOR STEAM OR OTHER VAPOUR POWER UNITS PARTS',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'AUXILIARY PLANT FOR USE WITH BOILERS OF HEADING 8402 OR 8403 (FOR EXAMPLE, ECONOMISERS, SUPERHEATERS, SOOT REMOVERS, GAS RECOVERERS); CONDENSERS FOR STEAM OR OTHER VAPOUR POWER UNITS PARTS'}]</t>
  </si>
  <si>
    <t>Shreyas Rasiklal Shah|Minal Madhukar Surve|SANJAY RASIKLAL SHAH</t>
  </si>
  <si>
    <t>[{'name': 'Minal Madhukar Surve', 'email': 'minal@mechwell.org', 'emailDomain': 'mechwell.org', 'contact': '9223393613'}]</t>
  </si>
  <si>
    <t>TPE000013694485P</t>
  </si>
  <si>
    <t>33DQFPS7534K1ZD</t>
  </si>
  <si>
    <t>33836330340</t>
  </si>
  <si>
    <t>[{'hsnCode': '21013090', 'hsn1':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t>
  </si>
  <si>
    <t>[{'name': 'JAYALAKSHMI SURIYABABU', 'email': 'jayasuriyaenterprises15@gmail.com', 'emailDomain': 'gmail.com', 'contact': '9094400000'}]</t>
  </si>
  <si>
    <t>KFI000014804482K</t>
  </si>
  <si>
    <t>29AALFM0606P1ZU</t>
  </si>
  <si>
    <t>29320291030</t>
  </si>
  <si>
    <t>[{'hsnCode': '39231010', 'hsn1': 'ARTICLES FOR THE CONVEYANCE OR PACKING OF GOODS, OF PLASTICS; STOPPERS, LIDS, CAPS AND OTHER CLOSURES, OF PLASTICS - BOXES, CASES, CRATES AND SIMILAR ARTICLES: PLASTIC CONTAINERS FOR AUDIO OR VIDEO CASSETTES, CASSETTE TAPES, FLOPPY DISK AND SIMILAR ARTICLES',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PLASTIC CONTAINERS FOR AUDIO OR VIDEO CASSETTES, CASSETTE TAPES, FLOPPY DISK AND SIMILAR ARTICLES'}]</t>
  </si>
  <si>
    <t>GNANI KRISHNAMOORTHY RAJAN BABU</t>
  </si>
  <si>
    <t>[{'name': 'GNANI KRISHNAMOORTHY RAJAN BABU', 'email': 'contact@majesticpolymers.com', 'emailDomain': 'majesticpolymers.com', 'contact': '9886178534'}]</t>
  </si>
  <si>
    <t>33AALFM0606P1Z5</t>
  </si>
  <si>
    <t>9844910124</t>
  </si>
  <si>
    <t>babu@majesticpolymers.com</t>
  </si>
  <si>
    <t>No.4, Sy.No.253/1,, Chinnabelagondapalli, , Mathigiri, Hosur, Krishnagiri, Tamil Nadu, 635110</t>
  </si>
  <si>
    <t>[{'hsnCode': '8708', 'hsn1': 'PARTS AND ACCESSORIES OF THE MOTOR VEHICLES OF HEADINGS 8701 TO 8705', 'chapterCode': '87', 'chapter': 'Vehicles other than railway or tramway rolling-stock, and parts and accessories thereof.', 'sectionCode': '17', 'section': 'Vehicles, Aircraft, Vessels and Associated Transport Equipment', 'hsn2': 'PARTS AND ACCESSORIES OF THE MOTOR VEHICLES OF HEADINGS 8701 TO 8705'}]</t>
  </si>
  <si>
    <t>[{'name': 'GNANI KRISHNAMOORTHY RAJAN BABU', 'email': 'babu@majesticpolymers.com', 'emailDomain': 'majesticpolymers.com', 'contact': '9886178534'}]</t>
  </si>
  <si>
    <t>05AABCE3742R1ZD</t>
  </si>
  <si>
    <t>vikash@efclogistics.com</t>
  </si>
  <si>
    <t>WARD NO 10, UDHAM SINGH NAGAR, DIST SITARGANJ, Udham Singh Nagar, Uttarakhand, 262405</t>
  </si>
  <si>
    <t>PRAMOD KUMAR GUPTA|SANJAY KUMAR GUPTA|PRAVIN KUMAR GUPTA|ANKIT GUPTA|KALYAN CHOWDHURY</t>
  </si>
  <si>
    <t>[{'name': 'VIKASH KUMAR RATERIA', 'email': 'vikash@efclogistics.com', 'emailDomain': 'efclogistics.com', 'contact': '9051185390'}]</t>
  </si>
  <si>
    <t>06AABCE3742R1ZB</t>
  </si>
  <si>
    <t>N.A., PATAUDI-KULANA ROAD, JATAULI HAILY MANDI, TEHSIL PATAUDI, Gurgaon, Haryana, 122001</t>
  </si>
  <si>
    <t>07AABCE3742R1Z9</t>
  </si>
  <si>
    <t>EFC LOGISTICS INDIA PVT LTD</t>
  </si>
  <si>
    <t>17AABCE3742R1Z8</t>
  </si>
  <si>
    <t>C/O ADHUNIK CEMENT LIMITED, UMSOOM MUTANG, JAINTIA HILLS, LUMSHONG, East Jaintia Hills, Meghalaya, 793200</t>
  </si>
  <si>
    <t>18AABCE3742R1Z6</t>
  </si>
  <si>
    <t>N.A., RANGPEE MARKETING COMPLEX, A.G.COLONY ROAD, BEHARBALI CHARIALI,BELTOLA, Kamrup, Assam, 781129</t>
  </si>
  <si>
    <t>19AABCE3742R1Z4</t>
  </si>
  <si>
    <t>PLOT NO 5, UNIT-1110, 11 TH FLOOR, BLOCK-BN, SECTOR - V, ADVENTZ INFINITY, SALT LAKE ELECTRONICS COMPLEX, SALT LAKE, North 24 Parganas, West Bengal, 700091</t>
  </si>
  <si>
    <t>Recipient of Goods or Services|Service Provision|Supplier of Services|Office / Sale Office</t>
  </si>
  <si>
    <t>Recipient of Goods or Services, Service Provision, Supplier of Services, Office / Sale Office</t>
  </si>
  <si>
    <t>[{'sacCode': '00440045', 'sac1': 'CLEARING AND FORWARDING AGENCY', 'sac2': None}, {'sacCode': '00440266', 'sac1': 'TRANSPORT OF GOODS BY AIR', 'sac2': None}, {'sacCode': '00440262', 'sac1': 'TRANSPORT OF GOODS BY ROAD', 'sac2': None}, {'sacCode': '00440406', 'sac1': 'RENTING OF IMMOVABLE PROPERTY SERVICES', 'sac2': None}, {'sacCode': '00440445', 'sac1': 'SUPPLY OF TANGIBLE GOODS FOR USE SERVICE', 'sac2': None}]</t>
  </si>
  <si>
    <t>ANKIT GUPTA|KALYAN CHOWDHURY|PRAMOD KUMAR GUPTA|PRAVIN KUMAR GUPTA|SANJAY KUMAR GUPTA</t>
  </si>
  <si>
    <t>21AABCE3742R1ZJ</t>
  </si>
  <si>
    <t>C/O BHARAT FREIGHT CARRIERS, MAHTAB ROAD, CUTTACK, Cuttack, Odisha, 753012</t>
  </si>
  <si>
    <t>22AABCE3742R1ZH</t>
  </si>
  <si>
    <t>23AABCE3742R1ZF</t>
  </si>
  <si>
    <t>PLOT NO 16,17, KHANPURA, MANDIDEEP, RAISEEN, Bhopal, Madhya Pradesh, 462046</t>
  </si>
  <si>
    <t>24AABCE3742R1ZD</t>
  </si>
  <si>
    <t>805, , EMPIRE STATE BUILDING, RING ROAD, UDHNA DARWAJA, Surat, Gujarat, 395220</t>
  </si>
  <si>
    <t>27AABCE3742R1Z7</t>
  </si>
  <si>
    <t>EFC Logistics India Pvt Ltd, , TAL-URAN, SH-4, VESHVI, Raigad, Maharashtra, 410207</t>
  </si>
  <si>
    <t>[{'hsnCode': '44081010', 'hsn1': 'SHEETS FOR VENEERING (INCLUDING THOSE OBTAINED BY SLICING LAMINATED WOOD), FOR PLYWOOD OR FOR SIMILAR LAMINATED WOOD AND OTHER WOOD, SAWN LENGTHWISE, SLICED OR PEELED, WHETHER OR NOT PLANED, SANDED, SPLICED OR END-JOINTED, OF A THICKNESS NOT EXCEEDING 6 MM- CONIFEROUS: SHEETS FOR PLYWOOD', 'chapterCode': '44', 'chapter': 'Wood and Articles of wood; wood charcoal', 'sectionCode': '09', 'section': 'Wood and Articles of Wood; Wood Charcoal; cork and articles or cork; Manufactures of Straw, of Esparto or of other Plaiting Materials; Basketware and Wickerwork', 'hsn2': 'SHEETS FOR VENEERING (INCLUDING THOSE OBTAINED BY SLICING LAMINATED WOOD), FOR PLYWOOD OR FOR SIMILAR LAMINATED WOOD AND OTHER WOOD, SAWN LENGTHWISE, SLICED OR PEELED, WHETHER OR NOT PLANED, SANDED, SPLICED OR END-JOINTED, OF A THICKNESS NOT EXCEEDING 6 MM- CONIFEROUS: SHEETS FOR PLYWOOD'}, {'hsnCode': '87081010', 'hsn1': 'PARTS AND ACCESSORIES OF THE MOTOR VEHICLES OF HEADINGS 8701 TO 8705 BUMPERS AND PARTS THEREOF FOR TRACTORS', 'chapterCode': '87', 'chapter': 'Vehicles other than railway or tramway rolling-stock, and parts and accessories thereof.', 'sectionCode': '17', 'section': 'Vehicles, Aircraft, Vessels and Associated Transport Equipment', 'hsn2': 'PARTS AND ACCESSORIES OF THE MOTOR VEHICLES OF HEADINGS 8701 TO 8705 BUMPERS AND PARTS THEREOF FOR TRACTORS'}, {'hsnCode': '28182090', 'hsn1': 'ARTIFICIAL CORUNDUM, WHETHER OR NOT CHEMICALLY DEFINED; ALUMINIUM OXIDE; ALUMINIUM HYDROXIDE - ALUMINIUM OXIDE, OTHER THAN ARTIFICIAL CORUNDUM : OTHER', 'chapterCode': '28', 'chapter': 'Inorganic chemicals; organic or inorganic compounds of precious metals, of rare-earth metals, of radioactive elements or of isotopes', 'sectionCode': '06', 'section': 'Products of the Chemicals or Allied Industries', 'hsn2': 'ARTIFICIAL CORUNDUM, WHETHER OR NOT CHEMICALLY DEFINED; ALUMINIUM OXIDE; ALUMINIUM HYDROXIDE - ALUMINIUM OXIDE, OTHER THAN ARTIFICIAL CORUNDUM : OTHER'}, {'hsnCode': '73011000', 'hsn1': 'SHEET PILING OF IRON OR STEEL, WHETHER OR NOT DRILLED, PUNCHED OR MADE FROM ASSEMBLED ELEMENTS; WELDED ANGLES, SHAPES AND SECTIONS, OF IRON OR STEEL - SHEET PILING', 'chapterCode': '73', 'chapter': 'Articles of iron or steel', 'sectionCode': '15', 'section': 'Base Metals and Articles of Base Metal', 'hsn2': 'SHEET PILING OF IRON OR STEEL, WHETHER OR NOT DRILLED, PUNCHED OR MADE FROM ASSEMBLED ELEMENTS; WELDED ANGLES, SHAPES AND SECTIONS, OF IRON OR STEEL - SHEET PILING'}, {'hsnCode': '84189900', 'hsn1': 'REFRIGERATORS, FREEZERS AND OTHER REFRIGERATING OR FREEZING EQUIPMENT, ELECTRIC OR OTHER; HEAT PUMPS OTHER THAN AIR CONDITIONING MACHINES OF HEADING 8415- PARTS: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'REFRIGERATORS, FREEZERS AND OTHER REFRIGERATING OR FREEZING EQUIPMENT, ELECTRIC OR OTHER; HEAT PUMPS OTHER THAN AIR CONDITIONING MACHINES OF HEADING 8415- PARTS: OTHER'}]</t>
  </si>
  <si>
    <t>[{'sacCode': '00440193', 'sac1': 'STORAGE AND WAREHOUSE SERVICE', 'sac2': None}, {'sacCode': '00440225', 'sac1': 'BUSINESS AUXILIARY SERVICES', 'sac2': None}, {'sacCode': '00440414', 'sac1': 'DEVELOPMENT AND SUPPLY OF CONTENT SERVICES', 'sac2': None}, {'sacCode': '00440480', 'sac1': 'LEGAL CONSULTANCY SERVICES', 'sac2': None}, {'sacCode': '00440262', 'sac1': 'TRANSPORT OF GOODS BY ROAD', 'sac2': None}]</t>
  </si>
  <si>
    <t>SANJAY KUMAR GUPTA|PRAMOD KUMAR GUPTA|PRAVIN KUMAR GUPTA|KALYAN CHOWDHURY|ANKIT GUPTA</t>
  </si>
  <si>
    <t>29AABCE3742R1Z3</t>
  </si>
  <si>
    <t>NO.1, , 3RD CROSS, KALASIPALIYAM NEW EXT., Bengaluru (Bangalore) Urban, Karnataka, 560002</t>
  </si>
  <si>
    <t>33AABCE3742R1ZE</t>
  </si>
  <si>
    <t>25/8, PILIYAR KOIL STREET, KAVANGARI,PUZHAL, Chennai, Tamil Nadu, 600066</t>
  </si>
  <si>
    <t>37AABCE3742R1Z6</t>
  </si>
  <si>
    <t>03AABCE3742R1ZH</t>
  </si>
  <si>
    <t>efclogisticsgstludhiana@gmail.com</t>
  </si>
  <si>
    <t>PLOT NO B 22/2818, OPPOSITE D.S.TRUCK PARKING, PLOT NO 72 NEAR BASTOR HILLS TRANSPORT NAGAR, LUDHIANA, Ludhiana, Punjab, 141003</t>
  </si>
  <si>
    <t>05AABCE3742R2ZC</t>
  </si>
  <si>
    <t>efclogisticsgstharidwar@gmail.com</t>
  </si>
  <si>
    <t>HOUSE NO N-131, , , SHIVALIK NAGAR, BSNL RANIPUR, HARIDWAR, Haridwar, Uttarakhand, 249403</t>
  </si>
  <si>
    <t>06AABCE3742R2ZA</t>
  </si>
  <si>
    <t>efclogisticsgstmanesar@gmail.com</t>
  </si>
  <si>
    <t>VPO BHORA KALAN, , , TEHSIL PATAUDI, PATAUDI, Gurgaon, Haryana, 122413</t>
  </si>
  <si>
    <t>07AABCE3742R2Z8</t>
  </si>
  <si>
    <t>efclogisticsgstdelhi@gmail.com</t>
  </si>
  <si>
    <t>Room No. 206 2nd Floor, Roshan Ara Road, North Delhi, North Delhi, Delhi, 110007</t>
  </si>
  <si>
    <t>[{'name': 'VIKASH KUMAR RATERIA', 'email': 'efclogisticsgstdelhi@gmail.com', 'emailDomain': 'gmail.com', 'contact': '9051185390'}]</t>
  </si>
  <si>
    <t>09AABCE3742R1Z5</t>
  </si>
  <si>
    <t>efclogisticsgstkanpur@gmail.com</t>
  </si>
  <si>
    <t>Near Warsi Petrol Pump, Kakrahibazar Bazar Dibiyapur Road, Auraiya, Auraiya, Uttar Pradesh, 206244</t>
  </si>
  <si>
    <t>PRAVIN KUMAR GUPTA|ANKIT GUPTA|KALYAN CHOWDHURY|PRAMOD KUMAR GUPTA|SANJAY KUMAR GUPTA</t>
  </si>
  <si>
    <t>[{'name': 'VIKASH KUMAR RATERIA', 'email': 'efclogisticsgstkanpur@gmail.com', 'emailDomain': 'gmail.com', 'contact': '9051185390'}]</t>
  </si>
  <si>
    <t>17AABCE3742R2Z7</t>
  </si>
  <si>
    <t>efclogisticsgstlum@gmail.com</t>
  </si>
  <si>
    <t>Umsoon, Mootang Lumshong, Lumshong, East Jaintia Hills, Meghalaya, 793200</t>
  </si>
  <si>
    <t>[{'name': 'VIKASH KUMAR RATERIA', 'email': 'efclogisticsgstlum@gmail.com', 'emailDomain': 'gmail.com', 'contact': '9051185390'}]</t>
  </si>
  <si>
    <t>18AABCE3742R2Z5</t>
  </si>
  <si>
    <t>efclogisticsgstght@gmail.com</t>
  </si>
  <si>
    <t>RANGPEE MARKETING COMPLEX, A.G.COLONY ROAD, BEHARBARI, BELTOLA, GUWAHATI, Kamrup, Assam, 781129</t>
  </si>
  <si>
    <t>21AABCE3742R2ZI</t>
  </si>
  <si>
    <t>efclogisticsgstcuttack@gmail.com</t>
  </si>
  <si>
    <t>C/O Bharat Freight Carriers, , , Mahatab Road, Cuttack, Cuttack, Odisha, 753012</t>
  </si>
  <si>
    <t>[{'name': 'VIKASH KUMAR RATERIA', 'email': 'efclogisticsgstcuttack@gmail.com', 'emailDomain': 'gmail.com', 'contact': '9051185390'}]</t>
  </si>
  <si>
    <t>23AABCE3742R2ZE</t>
  </si>
  <si>
    <t>efclogisticsgstbhopal@gmail.com</t>
  </si>
  <si>
    <t>FLAT NO 4, 1ST FLOOR, BLOCK-04 INDUS REALITY, KSHIPARA, NEAR EICHER TRACTOR, SATALPUR ROAD, MANDIDEEP, BHOPAL, Bhopal, Madhya Pradesh, 462046</t>
  </si>
  <si>
    <t>24AABCE3742R2ZC</t>
  </si>
  <si>
    <t>609, 6TH FLOOR, , RAJTILAK APARTMENT, OPPOSITE VAISHALI BUNGLOW, NEAR CITILIGHT, SURAT, Surat, Gujarat, 395007</t>
  </si>
  <si>
    <t>29AABCE3742R2Z2</t>
  </si>
  <si>
    <t>efclogisticsbangaloregst@gmail.com</t>
  </si>
  <si>
    <t>No. 1 3rd Cross, Kalasipaliyam New Ext, Bengaluru, Bengaluru (Bangalore) Urban, Karnataka, 560002</t>
  </si>
  <si>
    <t>[{'name': 'VIKASH KUMAR RATERIA', 'email': 'efclogisticsbangaloregst@gmail.com', 'emailDomain': 'gmail.com', 'contact': '9051185390'}]</t>
  </si>
  <si>
    <t>33AABCE3742R2ZD</t>
  </si>
  <si>
    <t>efclogisticsgstchennai@gmail.com</t>
  </si>
  <si>
    <t>RM AND Sons Complex No25 8, Pillayar Koli Street, Kavanhgarai, Chennai, Tamil Nadu, 600066</t>
  </si>
  <si>
    <t>[{'name': 'VIKASH KUMAR RATERIA', 'email': 'efclogisticsgstchennai@gmail.com', 'emailDomain': 'gmail.com', 'contact': '9051185390'}]</t>
  </si>
  <si>
    <t>36AABCE3742R1Z8</t>
  </si>
  <si>
    <t>efclogisticsgsthyd@gmail.com</t>
  </si>
  <si>
    <t>FLAT NO 401, , 4 TH FLOOR, DSR Complex, Kompally, Hyderabad, Telangana, 500014</t>
  </si>
  <si>
    <t>[{'name': 'VIKASH KUMAR RATERIA', 'email': 'efclogisticsgsthyd@gmail.com', 'emailDomain': 'gmail.com', 'contact': '9051185390'}]</t>
  </si>
  <si>
    <t>10AABCE3742R1ZM</t>
  </si>
  <si>
    <t>SOUTH LANE INCOME TAX COLONY, B.H. COLONY PATNA, BHOOT NATH ROAD, KANKARBAGH, Patna, Bihar, 800026</t>
  </si>
  <si>
    <t>32AABCE3742R1ZG</t>
  </si>
  <si>
    <t>efckerela@gmail.com</t>
  </si>
  <si>
    <t>KALIYATH HOUSE, , NEAR NAVY NAGAR, MUNDAMVELI, KOCHI, Ernakulam, Kerala, 682507</t>
  </si>
  <si>
    <t>20AABCE3742R1ZL</t>
  </si>
  <si>
    <t>7003990484</t>
  </si>
  <si>
    <t>efcjharkhand2@gmail.com</t>
  </si>
  <si>
    <t>FLAT NO G/6, FIRST FLOOR, GANGA SREE RAM VATIKA, DIMNA MAIN ROAD, MGM TOWN JAMSHEDPUR, East Singhbhum, Jharkhand, 831018</t>
  </si>
  <si>
    <t>TFI000037073677P</t>
  </si>
  <si>
    <t>29ADXFS1507Q1Z2</t>
  </si>
  <si>
    <t>17-Apr-2019</t>
  </si>
  <si>
    <t>[{'hsnCode': '8704', 'hsn1': 'MOTOR VEHICLES FOR THE TRANSPORT OF GOODS', 'chapterCode': '87', 'chapter': 'Vehicles other than railway or tramway rolling-stock, and parts and accessories thereof.', 'sectionCode': '17', 'section': 'Vehicles, Aircraft, Vessels and Associated Transport Equipment', 'hsn2': 'MOTOR VEHICLES FOR THE TRANSPORT OF GOODS'}, {'hsnCode': '8702', 'hsn1': 'MOTOR VEHICLES FOR THE TRANSPORT OF TEN OR MORE PERSONS, INCLUDING THE DRIVER', 'chapterCode': '87', 'chapter': 'Vehicles other than railway or tramway rolling-stock, and parts and accessories thereof.', 'sectionCode': '17', 'section': 'Vehicles, Aircraft, Vessels and Associated Transport Equipment', 'hsn2': 'MOTOR VEHICLES FOR THE TRANSPORT OF TEN OR MORE PERSONS, INCLUDING THE DRIVER'}]</t>
  </si>
  <si>
    <t>MATLA VENKAIYA VIDYA|NARAYANAPPA CHANDRA|ARUN KUMAR BAGALURCHENNAPPA|DURAI SARATH|CHINNAPAIYAN SHANMUGAM|MUBARAK SHAIK HYDER</t>
  </si>
  <si>
    <t>[{'name': 'MATLA VENKAIYA VIDYA', 'email': 'hsureshca@gmail.com', 'emailDomain': 'gmail.com', 'contact': '9985703999'}]</t>
  </si>
  <si>
    <t>07AAACB2820Q1ZM</t>
  </si>
  <si>
    <t>1/3, KHIRKI VILLAGE, MALAVIYA NAGAR, New Delhi, Delhi, 110017</t>
  </si>
  <si>
    <t>[{'sacCode': '996791', 'sac1': 'Goods transport agency services for road transport', 'sac2': None}, {'sacCode': '996519', 'sac1': 'Other land transport services of goods n.e.c.', 'sac2': None}, {'sacCode': '00440045', 'sac1': 'CLEARING AND FORWARDING AGENCY', 'sac2': None}, {'sacCode': '00440262', 'sac1': 'TRANSPORT OF GOODS BY ROAD', 'sac2': None}, {'sacCode': '00440326', 'sac1': 'PACKAGING SERVICES', 'sac2': None}]</t>
  </si>
  <si>
    <t>SANJIV BAKSHI|RAJIV BAKSHI</t>
  </si>
  <si>
    <t>[{'name': 'SANJIV BAKSHI', 'email': 'bakshi@bakshiassociates.com', 'emailDomain': 'bakshiassociates.com', 'contact': '9810001608'}]</t>
  </si>
  <si>
    <t>09AAACB2820Q1ZI</t>
  </si>
  <si>
    <t>C-36, MEERUT ROAD, GHAZIABAD, Ghaziabad, Uttar Pradesh, 201003</t>
  </si>
  <si>
    <t>[{'sacCode': '996791', 'sac1': 'Goods transport agency services for road transport', 'sac2': None}, {'sacCode': '996519', 'sac1': 'Other land transport services of goods n.e.c.', 'sac2': None}, {'sacCode': '00440262', 'sac1': 'TRANSPORT OF GOODS BY ROAD', 'sac2': None}, {'sacCode': '00440326', 'sac1': 'PACKAGING SERVICES', 'sac2': None}, {'sacCode': '00440045', 'sac1': 'CLEARING AND FORWARDING AGENCY', 'sac2': None}]</t>
  </si>
  <si>
    <t>08AAACB2820Q1ZK</t>
  </si>
  <si>
    <t>8802287863</t>
  </si>
  <si>
    <t>indgst17@gmail.com</t>
  </si>
  <si>
    <t>PLOT NO. C-54, NILGIRI COLONY, OPPOSITE ROAD NO.-9, Vishwakarma Industrial Area, Jaipur, Rajasthan, 302013</t>
  </si>
  <si>
    <t>[{'sacCode': '996791', 'sac1': 'Goods transport agency services for road transport', 'sac2': None}, {'sacCode': '996511', 'sac1': 'Road transport services of Goods including letters, parcels, live animals, household &amp; office furniture, containers etc by refrigerator vehicles, trucks, trailers, man or animal drawn vehicles or any other vehicles.', 'sac2': None}, {'sacCode': '00440045', 'sac1': 'CLEARING AND FORWARDING AGENCY', 'sac2': None}, {'sacCode': '00440326', 'sac1': 'PACKAGING SERVICES', 'sac2': None}]</t>
  </si>
  <si>
    <t>RAJIV BAKSHI|SANJIV BAKSHI</t>
  </si>
  <si>
    <t>[{'name': 'SANJIV BAKSHI', 'email': 'indgst17@gmail.com', 'emailDomain': 'gmail.com', 'contact': '8802287863'}]</t>
  </si>
  <si>
    <t>TPE000016666638J</t>
  </si>
  <si>
    <t>27BAEPS9063C1ZJ</t>
  </si>
  <si>
    <t>[{'hsnCode': '98010011', 'hsn1': 'For industrial plant project', 'chapterCode': '98', 'chapter': 'Project imports, Laboratory chemicals, passenger\\u2019s baggage, personal importation by air or post; ship stores.', 'sectionCode': '21', 'section': 'Works of art, Collectors\\u2019 Pieces and Antiques', 'hsn2': 'For industrial plant project'}, {'hsnCode': '49060000', 'hsn1': 'PLANS AND DRAWINGS FORARCHITECTURAL,ENGINEERING,INDUSTRIAL, COMMERCIAL,TOPOGRAPHICAL OR SIMILARPURPOSES,BEING ORIGINALS RAWN BY HAND; HANDWRITTENTEXTS; PHOTOGRAPHIC REPRODUCTIONS NSENSITISED PAPER AND CARBON COPIES OF THE FOREGOING',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'PLANS AND DRAWINGS FORARCHITECTURAL,ENGINEERING,INDUSTRIAL, COMMERCIAL,TOPOGRAPHICAL OR SIMILARPURPOSES,BEING ORIGINALS RAWN BY HAND; HANDWRITTENTEXTS; PHOTOGRAPHIC REPRODUCTIONS NSENSITISED PAPER AND CARBON COPIES OF THE FOREGOING'}]</t>
  </si>
  <si>
    <t>[{'name': 'DATTATRAY GANGAJI SHITOLE', 'email': 'mmcdesk004@gmail.com', 'emailDomain': 'gmail.com', 'contact': '9373053999'}]</t>
  </si>
  <si>
    <t>27AABCU9808J1ZW</t>
  </si>
  <si>
    <t>as90043637@gmail.com</t>
  </si>
  <si>
    <t>11, MOTILAL CHAW, , FARIDA NAGAR, P.N. ROAD, BHANDUP MUMBAI, Mumbai City, Maharashtra, 400078</t>
  </si>
  <si>
    <t>[{'sacCode': '00440262', 'sac1': 'TRANSPORT OF GOODS BY ROAD', 'sac2': None}, {'sacCode': '00440390', 'sac1': 'TRANSPORT OF GOODS BY RAIL', 'sac2': None}]</t>
  </si>
  <si>
    <t>[{'name': 'LAKSHMIDEVI RAMVILAS NIGAM', 'email': 'snigam@utsexpresscargo.com', 'emailDomain': 'utsexpresscargo.com', 'contact': '9322851199'}]</t>
  </si>
  <si>
    <t>TPE000117694564U</t>
  </si>
  <si>
    <t>27ARQPG1878D1ZK</t>
  </si>
  <si>
    <t>[{'sacCode': '996336', 'sac1': 'Preparation and/or supply services of food, edible preparations, alchoholic &amp; non-alchocholic beverages to airlines and other transportation operators', 'sac2': None}, {'sacCode': '996411', 'sac1': 'Local land transport services of passengers by railways, metro, monorail, bus, tramway, autos, three wheelers, scooters and other motor vehicles', 'sac2': None}, {'sacCode': '996414', 'sac1': 'Other land transportation services of passengers.', 'sac2': None}, {'sacCode': '996416', 'sac1': 'Sightseeing transportation services by rail, land, water &amp; air', 'sac2': None}, {'sacCode': '995423', 'sac1': 'General construction services of long-distance underground/overland/submarine pipelines, communication and electric power lines (cables); pumping stations and related works; transformer stations and related works.', 'sac2': None}]</t>
  </si>
  <si>
    <t>[{'name': 'Rupesh Ratilal Gilada', 'email': 'hariom_logisticspune@rediffmail.com', 'emailDomain': 'rediffmail.com', 'contact': '9529114956'}]</t>
  </si>
  <si>
    <t>TFI000017825734H</t>
  </si>
  <si>
    <t>27ABBFS3981L1ZO</t>
  </si>
  <si>
    <t>[{'hsnCode': '85371000', 'hsn1':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NOT EXCEEDING 1,000 V',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NOT EXCEEDING 1,000 V'}, {'hsnCode': '85389000', 'hsn1': 'PARTS SUITABLE FOR USE SOLELY OR PRINCIPALLY WITH THE APPARATUS OF HEADINGS 8535, 8536 OR 8537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OTHER'}]</t>
  </si>
  <si>
    <t>DEEPAK VASUDEO JADHAV|KIRAN EKHANATH SALUNKE|ASHOK SUPADU BACHHAV</t>
  </si>
  <si>
    <t>[{'name': 'DEEPAK VASUDEO JADHAV', 'email': 'swamienterprises2005@yahoo.co.in', 'emailDomain': 'yahoo.co.in', 'contact': '9822361963'}]</t>
  </si>
  <si>
    <t>04AABCI3631H1Z0</t>
  </si>
  <si>
    <t>08AABCI3631H1ZS</t>
  </si>
  <si>
    <t>10AABCI3631H1Z7</t>
  </si>
  <si>
    <t>19AABCI3631H1ZP</t>
  </si>
  <si>
    <t>20AABCI3631H1Z6</t>
  </si>
  <si>
    <t>24AABCI3631H1ZY</t>
  </si>
  <si>
    <t>27AABCI3631H1ZS</t>
  </si>
  <si>
    <t>bashir@indexindia.in</t>
  </si>
  <si>
    <t>indexindia.in</t>
  </si>
  <si>
    <t>OFFICE NO 105, ASCOT CENTRE PREMISES CO-OP SOC LTD, NXT TO GE-MEREDIAN HOTEL, SAHAR, ANDHERI EAST, Mumbai City, Maharashtra, 400099</t>
  </si>
  <si>
    <t>[{'sacCode': '00440014', 'sac1': 'COURIER AGENCY', 'sac2': None}, {'sacCode': '00440262', 'sac1': 'TRANSPORT OF GOODS BY ROAD', 'sac2': None}, {'sacCode': '00440225', 'sac1': 'BUSINESS AUXILIARY SERVICES', 'sac2': None}]</t>
  </si>
  <si>
    <t>ZUBAIR MOHAMMED|SHABANA HUSSAIN|ISMAIL MUHAMMAD</t>
  </si>
  <si>
    <t>[{'name': 'ISMAIL MUHAMMAD KHAN', 'email': 'bashir@indexindia.in', 'emailDomain': 'indexindia.in', 'contact': '8097156033'}]</t>
  </si>
  <si>
    <t>29AABCI3631H1ZO</t>
  </si>
  <si>
    <t>32AABCI3631H1Z1</t>
  </si>
  <si>
    <t>36AABCI3631H1ZT</t>
  </si>
  <si>
    <t>07AABCI3631H1ZU</t>
  </si>
  <si>
    <t>7400055501</t>
  </si>
  <si>
    <t>accounts@indexlogistics.in</t>
  </si>
  <si>
    <t>indexlogistics.in</t>
  </si>
  <si>
    <t>24-Apr-2018</t>
  </si>
  <si>
    <t>Unit No S15 S16, , ACLC-II, Opp Gate 6 Cargo Terminal, Near New Customs House. IGI Airport, New Delhi, New Delhi, Delhi, 110037</t>
  </si>
  <si>
    <t>[{'sacCode': '996511', 'sac1': 'Road transport services of Goods including letters, parcels, live animals, household &amp; office furniture, containers etc by refrigerator vehicles, trucks, trailers, man or animal drawn vehicles or any other vehicles.', 'sac2': None}, {'sacCode': '996512', 'sac1': 'Railway transport services of Goods including letters, parcels, live animals, household &amp; office furniture, intermodal containers, bulk cargo etc', 'sac2': None}, {'sacCode': '996111', 'sac1': 'Services provided for a fee/commission or contract basis on wholesale trade', 'sac2': None}, {'sacCode': '996812', 'sac1': 'Courier services', 'sac2': None}]</t>
  </si>
  <si>
    <t>ISMAIL MUHAMMAD|ZUBAIR MOHAMMED</t>
  </si>
  <si>
    <t>[{'name': 'ISMAIL MUHAMMAD KHAN', 'email': 'accounts@indexlogistics.in', 'emailDomain': 'indexlogistics.in', 'contact': '9664466744'}]</t>
  </si>
  <si>
    <t>19AABCI3631H2ZO</t>
  </si>
  <si>
    <t>9930605944</t>
  </si>
  <si>
    <t>mohsinindex2018@gmail.com</t>
  </si>
  <si>
    <t>NO 2, MOTILAL COLONY, NEAR SABUTALA, P.O RAJBARI,, Kolkata, West Bengal, 700081</t>
  </si>
  <si>
    <t>Leasing Business|Supplier of Services</t>
  </si>
  <si>
    <t>Leasing Business, Supplier of Services</t>
  </si>
  <si>
    <t>[{'sacCode': '996812', 'sac1': 'Courier services', 'sac2': None}, {'sacCode': '996791', 'sac1': 'Goods transport agency services for road transport', 'sac2': None}, {'sacCode': '996792', 'sac1': 'Goods transport agency services for other modes of transport', 'sac2': None}, {'sacCode': '996793', 'sac1': 'Other goods transport services', 'sac2': None}, {'sacCode': '996799', 'sac1': 'Other supporting transport services n.e.c', 'sac2': None}]</t>
  </si>
  <si>
    <t>[{'name': 'ISMAIL MUHAMMAD KHAN', 'email': 'mohsinindex2018@gmail.com', 'emailDomain': 'gmail.com', 'contact': '9930605944'}]</t>
  </si>
  <si>
    <t>29AABCI3631H2ZN</t>
  </si>
  <si>
    <t>7400055692</t>
  </si>
  <si>
    <t>HOUSE NO 162, 1ST FLOOR, MEENUKUNTE HOSUR, DODDAJALA POST, BANGLORE NORTH, Bengaluru (Bangalore) Urban, Karnataka, 562157</t>
  </si>
  <si>
    <t>[{'hsnCode': '4817', 'hsn1': 'ENVELOPES, LETTER CARDS, PLAIN POSTCARDS AND CORRESPONDENCE CARDS, OF PAPER OR PAPERBOARD; BOXES, POUCHES, WALLETS AND WRITING COMPENDIUMS, OF PAPER OR PAPERBOARD, CONTAINING AN ASSORTMENT OF PAPER STATIONERY', 'chapterCode': '48', 'chapter': 'Paper and paperboard; articles of paper pulp, of paper or of paperboard.', 'sectionCode': '10', 'section': 'Pulp of wood or of other Fibrous Cellulosic Material; Recovered (Waste and Scrap) Paper or Paperboard; Paper And Paperboard and articles thereof', 'hsn2': 'ENVELOPES, LETTER CARDS, PLAIN POSTCARDS AND CORRESPONDENCE CARDS, OF PAPER OR PAPERBOARD; BOXES, POUCHES, WALLETS AND WRITING COMPENDIUMS, OF PAPER OR PAPERBOARD, CONTAINING AN ASSORTMENT OF PAPER STATIONERY'}]</t>
  </si>
  <si>
    <t>Import|Export|Supplier of Services|Warehouse / Depot|Office / Sale Office</t>
  </si>
  <si>
    <t>Import, Export, Supplier of Services, Warehouse / Depot, Office / Sale Office</t>
  </si>
  <si>
    <t>[{'sacCode': '996812', 'sac1': 'Courier services', 'sac2': None}, {'sacCode': '996511', 'sac1': 'Road transport services of Goods including letters, parcels, live animals, household &amp; office furniture, containers etc by refrigerator vehicles, trucks, trailers, man or animal drawn vehicles or any other vehicles.', 'sac2': None}, {'sacCode': '996512', 'sac1': 'Railway transport services of Goods including letters, parcels, live animals, household &amp; office furniture, intermodal containers, bulk cargo etc', 'sac2': None}, {'sacCode': '996531', 'sac1': 'Air transport services of letters &amp; parcels and other goods', 'sac2': None}, {'sacCode': '996111', 'sac1': 'Services provided for a fee/commission or contract basis on wholesale trade', 'sac2': None}]</t>
  </si>
  <si>
    <t>[{'name': 'ISMAIL MUHAMMAD KHAN', 'email': 'mohsinindex2018@gmail.com', 'emailDomain': 'gmail.com', 'contact': '7400055692'}]</t>
  </si>
  <si>
    <t>23AABCI3631H1Z0</t>
  </si>
  <si>
    <t>35 NEW LOHA MANDI, SCH NO 78, DEWAS NAKA, INDORE, Indore, Madhya Pradesh, 452010</t>
  </si>
  <si>
    <t>[{'sacCode': '996812', 'sac1': 'Courier services', 'sac2': None}, {'sacCode': '996511', 'sac1': 'Road transport services of Goods including letters, parcels, live animals, household &amp; office furniture, containers etc by refrigerator vehicles, trucks, trailers, man or animal drawn vehicles or any other vehicles.', 'sac2': None}, {'sacCode': '996111', 'sac1': 'Services provided for a fee/commission or contract basis on wholesale trade', 'sac2': None}]</t>
  </si>
  <si>
    <t>ISMAIL MUHAMMAD|ZUBAIR MOHAMMED|BASHIR HASAN SIDDIQUE</t>
  </si>
  <si>
    <t>27AABCI3631H2ZR</t>
  </si>
  <si>
    <t>105, 1ST FLOOR, ASCOT CENTRE PREM CO OP SOC LTD, NXT TO GE-MEREDIAN HOTEL SAHAR ANDHERI EAST, MUMBAI, Mumbai Suburban, Maharashtra, 400099</t>
  </si>
  <si>
    <t>[{'sacCode': '996812', 'sac1': 'Courier services', 'sac2': None}, {'sacCode': '996111', 'sac1': 'Services provided for a fee/commission or contract basis on wholesale trade', 'sac2': None}, {'sacCode': '996791', 'sac1': 'Goods transport agency services for road transport', 'sac2': None}, {'sacCode': '996511', 'sac1': 'Road transport services of Goods including letters, parcels, live animals, household &amp; office furniture, containers etc by refrigerator vehicles, trucks, trailers, man or animal drawn vehicles or any other vehicles.', 'sac2': None}]</t>
  </si>
  <si>
    <t>KEP000000655649G</t>
  </si>
  <si>
    <t>19ACRPD9122B1ZP</t>
  </si>
  <si>
    <t>shmbhnth_das@yahoo.co.in</t>
  </si>
  <si>
    <t>Rampur, Haldia, Chaitanyapur, Purba Medinipur, West Bengal, 721645</t>
  </si>
  <si>
    <t>[{'name': 'SHAMBHU NATH DAS', 'email': 'shmbhnth_das@yahoo.co.in', 'emailDomain': 'yahoo.co.in', 'contact': '9775277963'}]</t>
  </si>
  <si>
    <t>TFI000120795183M</t>
  </si>
  <si>
    <t>24AAVFB9801B1ZJ</t>
  </si>
  <si>
    <t>19-Mar-2020</t>
  </si>
  <si>
    <t>[{'hsnCode': '84381010', 'hsn1': 'MACHINERY, NOT SPECIFIED OR INCLUDED ELSEWHERE IN THIS CHAPTER, FOR THE INDUSTRIAL PREPARATION OR MANUFACTURE OF FOOD OR DRINK, OTHER THAN MACHINERY FOR THE EXTRACTION OR PREPARATION OF ANIMAL OR FIXED VEGETABLE FATS OR OILS 8438 10 - BAKERY MACHINERY AND MACHINERY FOR THE MANUFACTURE OF MACARONI, SPAGHETTI OR SIMILAR PRODUCTS: BAKERY MACHINERY',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NOT SPECIFIED OR INCLUDED ELSEWHERE IN THIS CHAPTER, FOR THE INDUSTRIAL PREPARATION OR MANUFACTURE OF FOOD OR DRINK, OTHER THAN MACHINERY FOR THE EXTRACTION OR PREPARATION OF ANIMAL OR FIXED VEGETABLE FATS OR OILS 8438 10 - BAKERY MACHINERY AND MACHINERY FOR THE MANUFACTURE OF MACARONI, SPAGHETTI OR SIMILAR PRODUCTS: BAKERY MACHINERY'}, {'hsnCode': '84381020', 'hsn1': 'MACHINERY, NOT SPECIFIED OR INCLUDED ELSEWHERE IN THIS CHAPTER, FOR THE INDUSTRIAL PREPARATION OR MANUFACTURE OF FOOD OR DRINK, OTHER THAN MACHINERY FOR THE EXTRACTION OR PREPARATION OF ANIMAL OR FIXED VEGETABLE FATS OR OILS 8438 10 - BAKERY MACHINERY AND MACHINERY FOR THE MANUFACTURE OF MACARONI, SPAGHETTI OR SIMILAR PRODUCTS: MACHINERY FOR MANUFACTURE OF MACARONI OR SPAGHETTI OR SIMILAR PRODUCTS',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NOT SPECIFIED OR INCLUDED ELSEWHERE IN THIS CHAPTER, FOR THE INDUSTRIAL PREPARATION OR MANUFACTURE OF FOOD OR DRINK, OTHER THAN MACHINERY FOR THE EXTRACTION OR PREPARATION OF ANIMAL OR FIXED VEGETABLE FATS OR OILS 8438 10 - BAKERY MACHINERY AND MACHINERY FOR THE MANUFACTURE OF MACARONI, SPAGHETTI OR SIMILAR PRODUCTS: MACHINERY FOR MANUFACTURE OF MACARONI OR SPAGHETTI OR SIMILAR PRODUCTS'}, {'hsnCode': '84382000', 'hsn1': 'MACHINERY, NOT SPECIFIED OR INCLUDED ELSEWHERE IN THIS CHAPTER, FOR THE INDUSTRIAL PREPARATION OR MANUFACTURE OF FOOD OR DRINK, OTHER THAN MACHINERY FOR THE EXTRACTION OR PREPARATION OF ANIMAL OR FIXED VEGETABLE FATS OR OILS 8438 10 - MACHINERY FOR THE MANUFACTURE OF CONFECTIONERY, COCOA OR CHOCOLATE',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NOT SPECIFIED OR INCLUDED ELSEWHERE IN THIS CHAPTER, FOR THE INDUSTRIAL PREPARATION OR MANUFACTURE OF FOOD OR DRINK, OTHER THAN MACHINERY FOR THE EXTRACTION OR PREPARATION OF ANIMAL OR FIXED VEGETABLE FATS OR OILS 8438 10 - MACHINERY FOR THE MANUFACTURE OF CONFECTIONERY, COCOA OR CHOCOLATE'}, {'hsnCode': '84383090', 'hsn1': 'MACHINERY, NOT SPECIFIED OR INCLUDED ELSEWHERE IN THIS CHAPTER, FOR THE INDUSTRIAL PREPARATION OR MANUFACTURE OF FOOD OR DRINK, OTHER THAN MACHINERY FOR THE EXTRACTION OR PREPARATION OF ANIMAL OR FIXED VEGETABLE FATS OR OILS 8438 10 - - MACHINERY FOR SUGAR MANUFACTURE: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NOT SPECIFIED OR INCLUDED ELSEWHERE IN THIS CHAPTER, FOR THE INDUSTRIAL PREPARATION OR MANUFACTURE OF FOOD OR DRINK, OTHER THAN MACHINERY FOR THE EXTRACTION OR PREPARATION OF ANIMAL OR FIXED VEGETABLE FATS OR OILS 8438 10 - - MACHINERY FOR SUGAR MANUFACTURE: OTHER'}, {'hsnCode': '84389090', 'hsn1': 'MACHINERY, NOT SPECIFIED OR INCLUDED ELSEWHERE IN THIS CHAPTER, FOR THE INDUSTRIAL PREPARATION OR MANUFACTURE OF FOOD OR DRINK, OTHER THAN MACHINERY FOR THE EXTRACTION OR PREPARATION OF ANIMAL OR FIXED VEGETABLE FATS OR OILS 8438 10 - PARTS: OF OTHER MACHINERY',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NOT SPECIFIED OR INCLUDED ELSEWHERE IN THIS CHAPTER, FOR THE INDUSTRIAL PREPARATION OR MANUFACTURE OF FOOD OR DRINK, OTHER THAN MACHINERY FOR THE EXTRACTION OR PREPARATION OF ANIMAL OR FIXED VEGETABLE FATS OR OILS 8438 10 - PARTS: OF OTHER MACHINERY'}]</t>
  </si>
  <si>
    <t>ANANTKUMAR KHEMCHANDBHAI PATEL|KHEMCHANDBHAI MOHANBHAI PATEL</t>
  </si>
  <si>
    <t>[{'name': 'ANANTKUMAR KHEMCHANDBHAI PATEL', 'email': 'jayeshagrawalandco.gst@gmail.com', 'emailDomain': 'gmail.com', 'contact': '9909910165'}]</t>
  </si>
  <si>
    <t>TFI000009974354G</t>
  </si>
  <si>
    <t>27AABFF9763A1ZI</t>
  </si>
  <si>
    <t>[{'hsnCode': '84029090', 'hsn1': 'STEAM OR OTHER VAPOUR GENERATING BOILERS (OTHER THAN CENTRAL HEATING HOT WATER BOILERS CAPABLE ALSO OF PRODUCING LOW PRESSURE STEAM); SUPERHEATED WATER BOILERS - PARTS: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'STEAM OR OTHER VAPOUR GENERATING BOILERS (OTHER THAN CENTRAL HEATING HOT WATER BOILERS CAPABLE ALSO OF PRODUCING LOW PRESSURE STEAM); SUPERHEATED WATER BOILERS - PARTS: OTHER'}]</t>
  </si>
  <si>
    <t>THULASIDAS NADESHAN|THOMAS YOHANNAN</t>
  </si>
  <si>
    <t>[{'name': 'THULASIDAS NADESHAN', 'email': 'fourtechind@gmail.com', 'emailDomain': 'gmail.com', 'contact': '9850773944'}]</t>
  </si>
  <si>
    <t>TPE000017992613L</t>
  </si>
  <si>
    <t>07BFLPK9422B1ZJ</t>
  </si>
  <si>
    <t>[{'sacCode': '00440063', 'sac1': 'TOUR OPERATOR', 'sac2': None}, {'sacCode': '00441480', 'sac1': 'OTHER TAXABLE SERVICES - OTHER THAN THE ONES MENTIONED', 'sac2': None}]</t>
  </si>
  <si>
    <t>[{'name': 'MANOO KAPOOR', 'email': 'aadisuhan@rediffmail.com', 'emailDomain': 'rediffmail.com', 'contact': '9811826625'}]</t>
  </si>
  <si>
    <t>36AALCS5872J1ZP</t>
  </si>
  <si>
    <t>K VIJAYARAMU</t>
  </si>
  <si>
    <t>36121660216</t>
  </si>
  <si>
    <t>36AALCS5872J2ZO</t>
  </si>
  <si>
    <t>SHH TECHNOLOGIES PRIVATE LIMITED</t>
  </si>
  <si>
    <t>52 b 53, , PRITHLA, epip paschyamalaram, patancheru m, Medak, Telangana, 502307</t>
  </si>
  <si>
    <t>[{'hsnCode': '8544',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{'hsnCode': '7404', 'hsn1': 'COPPER WASTE AND SCRAP', 'chapterCode': '74', 'chapter': 'Copper and articles thereof', 'sectionCode': '15', 'section': 'Base Metals and Articles of Base Metal', 'hsn2': 'COPPER WASTE AND SCRAP'}, {'hsnCode': '7602', 'hsn1': 'ALUMINIUM WASTE AND SCRAP', 'chapterCode': '76', 'chapter': 'Aluminium and articles thereof', 'sectionCode': '15', 'section': 'Base Metals and Articles of Base Metal', 'hsn2': 'ALUMINIUM WASTE AND SCRAP'}, {'hsnCode': '7408', 'hsn1': 'COPPER WIRE - Of refined copper', 'chapterCode': '74', 'chapter': 'Copper and articles thereof', 'sectionCode': '15', 'section': 'Base Metals and Articles of Base Metal', 'hsn2': 'COPPER WIRE'}, {'hsnCode': '3208', 'hsn1': 'PAINTS AND VARNISHES (INCLUDING ENAMELS AND LACQUERS) BASED ON SYNTHETIC POLYMERS OR CHEMICALLY MODIFIED NATURAL POLYMERS, DISPERSED OR DISSOLVED IN A NON-AQUEOUS MEDIUM; SOLUTIONS AS DEFINED IN NOTE 4 TO THIS CHAPTER',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NON-AQUEOUS MEDIUM; SOLUTIONS AS DEFINED IN NOTE 4 TO THIS CHAPTER'}]</t>
  </si>
  <si>
    <t>SUNIL MANGLA|RASHMI MANGLA</t>
  </si>
  <si>
    <t>[{'name': 'SUNIL MANGLA', 'email': 'sunilmangla1@gmail.com', 'emailDomain': 'gmail.com', 'contact': '9990048301'}]</t>
  </si>
  <si>
    <t>37AALCS5872J1ZN</t>
  </si>
  <si>
    <t>9992998902</t>
  </si>
  <si>
    <t>52 B and 53, EPIP ROAD NO.1,PASHAMYLARAM, PATANCHERU MEDAK, Kurnool, Andhra Pradesh, 502307</t>
  </si>
  <si>
    <t>[{'hsnCode': '85441190',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OTHER'}, {'hsnCode': '74040029', 'hsn1': 'COPPER WASTE AND SCRAP - COPPER WASTE AND SCRAP: OF COPPER ALLOYS : OTHER', 'chapterCode': '74', 'chapter': 'Copper and articles thereof', 'sectionCode': '15', 'section': 'Base Metals and Articles of Base Metal', 'hsn2': 'COPPER WASTE AND SCRAP - COPPER WASTE AND SCRAP: OF COPPER ALLOYS : OTHER'}]</t>
  </si>
  <si>
    <t>RASHMI MANGLA|SUNIL MANGLA</t>
  </si>
  <si>
    <t>[{'name': 'SUNIL MANGLA', 'email': 'finance1@haryanawires.com', 'emailDomain': 'haryanawires.com', 'contact': '9992998902'}]</t>
  </si>
  <si>
    <t>SHH Technologies Private Limited.,</t>
  </si>
  <si>
    <t>27AADCP3195M1ZX</t>
  </si>
  <si>
    <t>PROTON METALCRAFTS P LTD</t>
  </si>
  <si>
    <t>27670174713V</t>
  </si>
  <si>
    <t>SR NO 31/4A, PLOT NO 27, TINY INDUSTRIAL CO OP ESTATE LTD, KONDHWA NR JAY BHAWANI ENG, KONDHWA BK, Pune, Maharashtra, 411048</t>
  </si>
  <si>
    <t>[{'hsnCode': '72041000', 'hsn1': 'FERROUS WASTE AND SCRAP; REMELTING SCRAP INGOTS OF IRON OR STEEL - WASTE AND SCRAP OF CAST IRON', 'chapterCode': '72', 'chapter': 'Iron and steel', 'sectionCode': '15', 'section': 'Base Metals and Articles of Base Metal', 'hsn2': 'FERROUS WASTE AND SCRAP; REMELTING SCRAP INGOTS OF IRON OR STEEL - WASTE AND SCRAP OF CAST IRON'}, {'hsnCode': '84879000', 'hsn1': 'MACHINERY PARTS, NOT CONTAINING ELECTRICAL CONNECTORS,INSULATORS,COILS, CONTACTS OR OTHER ELECTRICAL FEATURES NOT SPECIFIED OR INCLUDED ELSEWHERE IN THIS CHAPTER;-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PARTS, NOT CONTAINING ELECTRICAL CONNECTORS,INSULATORS,COILS, CONTACTS OR OTHER ELECTRICAL FEATURES NOT SPECIFIED OR INCLUDED ELSEWHERE IN THIS CHAPTER;- OTHER'}, {'hsnCode': '85159000', 'hsn1': 'ELECTRIC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 PARTS',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 PARTS'}]</t>
  </si>
  <si>
    <t>GAJANAN DATTATRAYA LUPANE|VAISHALI GAJANAN LUPANE</t>
  </si>
  <si>
    <t>[{'name': 'GAJANAN DATTATRAYA LUPANE', 'email': 'proton.metalcrafts@gmail.com', 'emailDomain': 'gmail.com', 'contact': '9970098331'}]</t>
  </si>
  <si>
    <t>KEP000037706395S</t>
  </si>
  <si>
    <t>27ASVPB4182F1ZJ</t>
  </si>
  <si>
    <t>27ASVPB4182F2ZI</t>
  </si>
  <si>
    <t>tcvikasd@gmail.com</t>
  </si>
  <si>
    <t>GET NO 972, KAVDI PAT, NEAR TOLL NAKA, KADAMWAK WASTI, KADAMWAK WASTI, Pune, Maharashtra, 412201</t>
  </si>
  <si>
    <t>[{'hsnCode': '68125000', 'hsn1': 'FABRICATED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 CLOTHING, CLOTHING ACCESSORIES, FOOTWEAR AND HEADGEAR', 'chapterCode': '68', 'chapter': 'Articles of stone, plaster, cement, asbestos, mica or similar materials.', 'sectionCode': '13', 'section': 'Articles of Stone, Plaster, Cement, Asbestos, Mica or similar Materials; Ceramic Products; Glass and Glassware', 'hsn2': 'FABRICATED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 CLOTHING, CLOTHING ACCESSORIES, FOOTWEAR AND HEADGEAR'}]</t>
  </si>
  <si>
    <t>[{'name': 'AMBADAS BANKATRAO BIRADAR', 'email': 'tcvikasd@gmail.com', 'emailDomain': 'gmail.com', 'contact': '9503570601'}]</t>
  </si>
  <si>
    <t>03AAACK7315D1Z4</t>
  </si>
  <si>
    <t>03412164819</t>
  </si>
  <si>
    <t>03-Mar-2014</t>
  </si>
  <si>
    <t>06AAACK7315D1ZY</t>
  </si>
  <si>
    <t>spd@kalyanisteels.com</t>
  </si>
  <si>
    <t>KHEWAT NO. 600/560, , VILLAGE PATHREDI, TAURU BILASPUR ROAD, TALUKA MANESAR, Gurgaon, Haryana, 122413</t>
  </si>
  <si>
    <t>[{'hsnCode': '72286099', 'hsn1': 'OTHER BARS AND RODS OF OTHER ALLOY STEEL; ANGLES, SHAPES AND SECTIONS, OF OTHER ALLOY STEEL; HOLLOW DRILL BARS AND RODS, OF ALLOY OR NON-ALLOY STEEL - OTHER BARS AND RODS : OTHER : OTHER', 'chapterCode': '72', 'chapter': 'Iron and steel', 'sectionCode': '15', 'section': 'Base Metals and Articles of Base Metal', 'hsn2': 'OTHER BARS AND RODS OF OTHER ALLOY STEEL; ANGLES, SHAPES AND SECTIONS, OF OTHER ALLOY STEEL; HOLLOW DRILL BARS AND RODS, OF ALLOY OR NON-ALLOY STEEL - OTHER BARS AND RODS : OTHER : OTHER'}, {'hsnCode': '72149990', 'hsn1': 'OTHER BARS AND RODS OF IRON OR NON-ALLOY STEEL, NOT FURTHER WORKED THAN FORGED, HOT-ROLLED, HOT-DRAWN OR HOT-EXTRUDED, BUT INCLUDING THOSE TWISTED AFTER ROLLING - OTHER : OTHER : OTHER', 'chapterCode': '72', 'chapter': 'Iron and steel', 'sectionCode': '15', 'section': 'Base Metals and Articles of Base Metal', 'hsn2': 'OTHER BARS AND RODS OF IRON OR NON-ALLOY STEEL, NOT FURTHER WORKED THAN FORGED, HOT-ROLLED, HOT-DRAWN OR HOT- EXTRUDED, BUT INCLUDING THOSE TWISTED AFTER ROLLING - OTHER : OTHER : OTHER'}, {'hsnCode': '72011000', 'hsn1': 'PIG IRON AND SPIEGELEISEN IN PIGS, BLOCKS OR OTHER PRIMARY FORMS - NON-ALLOY PIG IRON CONTAINING BY WEIGHT 0.5% OR LESS OF PHOSPHORUS', 'chapterCode': '72', 'chapter': 'Iron and steel', 'sectionCode': '15', 'section': 'Base Metals and Articles of Base Metal', 'hsn2': 'PIG IRON AND SPIEGELEISEN IN PIGS, BLOCKS OR OTHER PRIMARY FORMS - NON-ALLOY PIG IRON CONTAINING BY WEIGHT 0.5% OR LESS OF PHOSPHORUS'}, {'hsnCode': '72072090', 'hsn1': 'SEMI-FINISHED PRODUCTS OF IRON OR NON-ALLOY STEEL - CONTAINING BY WEIGHT 0.25% OR MORE OF CARBON : OTHER', 'chapterCode': '72', 'chapter': 'Iron and steel', 'sectionCode': '15', 'section': 'Base Metals and Articles of Base Metal', 'hsn2': 'SEMI-FINISHED PRODUCTS OF IRON OR NON-ALLOY STEEL - CONTAINING BY WEIGHT 0.25% OR MORE OF CARBON : OTHER'}, {'hsnCode': '72249091', 'hsn1': 'OTHER ALLOY STEEL IN INGOTS OR OTHER PRIMARY FORMS; SEMI-FINISHED PRODUCTS OF OTHER ALLOY STEEL - OTHER : OTHER : BILLETS', 'chapterCode': '72', 'chapter': 'Iron and steel', 'sectionCode': '15', 'section': 'Base Metals and Articles of Base Metal', 'hsn2': 'OTHER ALLOY STEEL IN INGOTS OR OTHER PRIMARY FORMS; SEMI-FINISHED PRODUCTS OF OTHER ALLOY STEEL - OTHER : OTHER : BILLETS'}]</t>
  </si>
  <si>
    <t>[{'name': 'BAL MUKAND MAHESHWARI', 'email': 'spd@kalyanisteels.com', 'emailDomain': 'kalyanisteels.com', 'contact': '9922446885'}]</t>
  </si>
  <si>
    <t>09AAACK7315D1ZS</t>
  </si>
  <si>
    <t>M/S KALYANI STEELS LIMITED</t>
  </si>
  <si>
    <t>27AAACK7315D1ZU</t>
  </si>
  <si>
    <t>27780000101V</t>
  </si>
  <si>
    <t>9881190131</t>
  </si>
  <si>
    <t>drjagtap@kalyanisteels.com</t>
  </si>
  <si>
    <t>CORPORATE BUILDING, SECOND FLOOR, MUNDHWA, MUNDHWA, Pune, Maharashtra, 411036</t>
  </si>
  <si>
    <t>29AAACK7315D1ZQ</t>
  </si>
  <si>
    <t>29390094324</t>
  </si>
  <si>
    <t>9448397281</t>
  </si>
  <si>
    <t>kalyan@hospetsteels.com</t>
  </si>
  <si>
    <t>hospetsteels.com</t>
  </si>
  <si>
    <t>KALYANI STEELS LTD, , , HOSPET ROAD, GINIGERA, Koppal, Karnataka, 583228</t>
  </si>
  <si>
    <t>[{'hsnCode': '72011000', 'hsn1': 'PIG IRON AND SPIEGELEISEN IN PIGS, BLOCKS OR OTHER PRIMARY FORMS - NON-ALLOY PIG IRON CONTAINING BY WEIGHT 0.5% OR LESS OF PHOSPHORUS', 'chapterCode': '72', 'chapter': 'Iron and steel', 'sectionCode': '15', 'section': 'Base Metals and Articles of Base Metal', 'hsn2': 'PIG IRON AND SPIEGELEISEN IN PIGS, BLOCKS OR OTHER PRIMARY FORMS - NON-ALLOY PIG IRON CONTAINING BY WEIGHT 0.5% OR LESS OF PHOSPHORUS'}, {'hsnCode': '72286099', 'hsn1': 'OTHER BARS AND RODS OF OTHER ALLOY STEEL; ANGLES, SHAPES AND SECTIONS, OF OTHER ALLOY STEEL; HOLLOW DRILL BARS AND RODS, OF ALLOY OR NON-ALLOY STEEL - OTHER BARS AND RODS : OTHER : OTHER', 'chapterCode': '72', 'chapter': 'Iron and steel', 'sectionCode': '15', 'section': 'Base Metals and Articles of Base Metal', 'hsn2': 'OTHER BARS AND RODS OF OTHER ALLOY STEEL; ANGLES, SHAPES AND SECTIONS, OF OTHER ALLOY STEEL; HOLLOW DRILL BARS AND RODS, OF ALLOY OR NON-ALLOY STEEL - OTHER BARS AND RODS : OTHER : OTHER'}, {'hsnCode': '72143000', 'hsn1': 'OTHER BARS AND RODS OF IRON OR NON-ALLOY STEEL, NOT FURTHER WORKED THAN FORGED, HOT-ROLLED, HOT-DRAWN OR HOT-EXTRUDED, BUT INCLUDING THOSE TWISTED AFTER ROLLING - OTHER, OF FREE CUTTING STEEL', 'chapterCode': '72', 'chapter': 'Iron and steel', 'sectionCode': '15', 'section': 'Base Metals and Articles of Base Metal', 'hsn2': 'OTHER BARS AND RODS OF IRON OR NON-ALLOY STEEL, NOT FURTHER WORKED THAN FORGED, HOT-ROLLED, HOT-DRAWN OR HOT- EXTRUDED, BUT INCLUDING THOSE TWISTED AFTER ROLLING - OTHER, OF FREE CUTTING STEEL'}, {'hsnCode': '72149990', 'hsn1': 'OTHER BARS AND RODS OF IRON OR NON-ALLOY STEEL, NOT FURTHER WORKED THAN FORGED, HOT-ROLLED, HOT-DRAWN OR HOT-EXTRUDED, BUT INCLUDING THOSE TWISTED AFTER ROLLING - OTHER : OTHER : OTHER', 'chapterCode': '72', 'chapter': 'Iron and steel', 'sectionCode': '15', 'section': 'Base Metals and Articles of Base Metal', 'hsn2': 'OTHER BARS AND RODS OF IRON OR NON-ALLOY STEEL, NOT FURTHER WORKED THAN FORGED, HOT-ROLLED, HOT-DRAWN OR HOT- EXTRUDED, BUT INCLUDING THOSE TWISTED AFTER ROLLING - OTHER : OTHER : OTHER'}]</t>
  </si>
  <si>
    <t>[{'sacCode': '00440262', 'sac1': 'TRANSPORT OF GOODS BY ROAD', 'sac2': None}, {'sacCode': '00440060', 'sac1': 'MANPOWER RECRUITMENT AGENCY', 'sac2': None}, {'sacCode': '00440480', 'sac1': 'LEGAL CONSULTANCY SERVICES', 'sac2': None}, {'sacCode': '00440048', 'sac1': 'RENT A CAB OPERATORS', 'sac2': None}, {'sacCode': '00440108', 'sac1': 'SECURITY / DETECTIVE AGENCIES', 'sac2': None}]</t>
  </si>
  <si>
    <t>[{'name': 'KALYAN CHAKRAVARTHY GUNAPUTI', 'email': 'kalyan@hospetsteels.com', 'emailDomain': 'hospetsteels.com', 'contact': '9448397180'}]</t>
  </si>
  <si>
    <t>KALYANI STEELS LIMITED</t>
  </si>
  <si>
    <t>24AAACH2865H1ZQ</t>
  </si>
  <si>
    <t>HI-LIFE MACHINE TOOLS LIMITED</t>
  </si>
  <si>
    <t>HI LIFE, I.T.I. ROAD, P.O. KUBERNAGAR, NARODA, Ahmedabad, Gujarat, 382340</t>
  </si>
  <si>
    <t>[{'hsnCode': '84602910', 'hsn1': 'MACHINE-TOOLS FOR DEBURRING, SHARPENING, GRINDING, HONING, LAPPING, POLISHING OR OTHERWISE FINISHING METAL, OR CERMETS BY MEANS OF GRINDING STONES, ABRASIVES OR POLISHING PRODUCTS, OTHER THAN GEAR CUTTING, GEAR GRINDING OR GEAR FINISHING MACHINES OF HEADING 8461 - OTHER GRINDING MACHINES, IN WHICH THE POSITIONING IN ANY ONE AXIS CAN BE SET UP TO AN ACCURACY OF AT LEAST 0.01 MM: OTHER: CYLINDRICAL GRINDERS',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FOR DEBURRING, SHARPENING, GRINDING, HONING, LAPPING, POLISHING OR OTHERWISE FINISHING METAL, OR CERMETS BY MEANS OF GRINDING STONES, ABRASIVES OR POLISHING PRODUCTS, OTHER THAN GEAR CUTTING, GEAR GRINDING OR GEAR FINISHING MACHINES OF HEADING 8461 - OTHER GRINDING MACHINES, IN WHICH THE POSITIONING IN ANY ONE AXIS CAN BE SET UP TO AN ACCURACY OF AT LEAST 0.01 MM: OTHER: CYLINDRICAL GRINDERS'}, {'hsnCode': '84602920', 'hsn1': 'MACHINE-TOOLS FOR DEBURRING, SHARPENING, GRINDING, HONING, LAPPING, POLISHING OR OTHERWISE FINISHING METAL, OR CERMETS BY MEANS OF GRINDING STONES, ABRASIVES OR POLISHING PRODUCTS, OTHER THAN GEAR CUTTING, GEAR GRINDING OR GEAR FINISHING MACHINES OF HEADING 8461 - OTHER GRINDING MACHINES, IN WHICH THE POSITIONING IN ANY ONE AXIS CAN BE SET UP TO AN ACCURACY OF AT LEAST 0.01 MM: OTHER: INTERNAL GRINDERS',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FOR DEBURRING, SHARPENING, GRINDING, HONING, LAPPING, POLISHING OR OTHERWISE FINISHING METAL, OR CERMETS BY MEANS OF GRINDING STONES, ABRASIVES OR POLISHING PRODUCTS, OTHER THAN GEAR CUTTING, GEAR GRINDING OR GEAR FINISHING MACHINES OF HEADING 8461 - OTHER GRINDING MACHINES, IN WHICH THE POSITIONING IN ANY ONE AXIS CAN BE SET UP TO AN ACCURACY OF AT LEAST 0.01 MM: OTHER: INTERNAL GRINDERS'}, {'hsnCode': '84602930', 'hsn1': 'MACHINE-TOOLS FOR DEBURRING, SHARPENING, GRINDING, HONING, LAPPING, POLISHING OR OTHERWISE FINISHING METAL, OR CERMETS BY MEANS OF GRINDING STONES, ABRASIVES OR POLISHING PRODUCTS, OTHER THAN GEAR CUTTING, GEAR GRINDING OR GEAR FINISHING MACHINES OF HEADING 8461 - OTHER GRINDING MACHINES, IN WHICH THE POSITIONING IN ANY ONE AXIS CAN BE SET UP TO AN ACCURACY OF AT LEAST 0.01 MM: OTHER: CENTRELESS GRINDERS',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FOR DEBURRING, SHARPENING, GRINDING, HONING, LAPPING, POLISHING OR OTHERWISE FINISHING METAL, OR CERMETS BY MEANS OF GRINDING STONES, ABRASIVES OR POLISHING PRODUCTS, OTHER THAN GEAR CUTTING, GEAR GRINDING OR GEAR FINISHING MACHINES OF HEADING 8461 - OTHER GRINDING MACHINES, IN WHICH THE POSITIONING IN ANY ONE AXIS CAN BE SET UP TO AN ACCURACY OF AT LEAST 0.01 MM: OTHER: CENTRELESS GRINDERS'}, {'hsnCode': '84602990', 'hsn1': 'MACHINE-TOOLS FOR DEBURRING, SHARPENING, GRINDING, HONING, LAPPING, POLISHING OR OTHERWISE FINISHING METAL, OR CERMETS BY MEANS OF GRINDING STONES, ABRASIVES OR POLISHING PRODUCTS, OTHER THAN GEAR CUTTING, GEAR GRINDING OR GEAR FINISHING MACHINES OF HEADING 8461 - OTHER GRINDING MACHINES, IN WHICH THE POSITIONING IN ANY ONE AXIS CAN BE SET UP TO AN ACCURACY OF AT LEAST 0.01 MM: OTHER: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FOR DEBURRING, SHARPENING, GRINDING, HONING, LAPPING, POLISHING OR OTHERWISE FINISHING METAL, OR CERMETS BY MEANS OF GRINDING STONES, ABRASIVES OR POLISHING PRODUCTS, OTHER THAN GEAR CUTTING, GEAR GRINDING OR GEAR FINISHING MACHINES OF HEADING 8461 - OTHER GRINDING MACHINES, IN WHICH THE POSITIONING IN ANY ONE AXIS CAN BE SET UP TO AN ACCURACY OF AT LEAST 0.01 MM: OTHER: OTHER'}, {'hsnCode': '84669310', 'hsn1': 'PARTS AND ACCESSORIES SUITABLE FOR USE SOLELY OR PRINCIPALLY WITH THE MACHINES OF HEADINGS 8456 TO 8465, INCLUDING WORK OR TOOL HOLDERS, SELF-OPENING DIEHEADS, DIVIDING HEADS AND OTHER SPECIAL ATTACHMENTS FOR MACHINE-TOOLS; TOOL HOLDERS FOR ANY TYPE OF TOOL, FOR WORKING IN THE HAND - OTHER - FOR MACHINES OF HEADINGS 8456 TO 8461: PARTS AND ACCESSORIES OF MACHINE TOOLS, FOR WORKING METALS',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SUITABLE FOR USE SOLELY OR PRINCIPALLY WITH THE MACHINES OF HEADINGS 8456 TO 8465, INCLUDING WORK OR TOOL HOLDERS, SELF-OPENING DIEHEADS, DIVIDING HEADS AND OTHER SPECIAL ATTACHMENTS FOR MACHINE-TOOLS; TOOL HOLDERS FOR ANY TYPE OF TOOL, FOR WORKING IN THE HAND - OTHER - FOR MACHINES OF HEADINGS 8456 TO 8461: PARTS AND ACCESSORIES OF MACHINE TOOLS, FOR WORKING METALS'}]</t>
  </si>
  <si>
    <t>Retail Business|Factory / Manufacturing|Wholesale Business|Export|Recipient of Goods or Services</t>
  </si>
  <si>
    <t>Retail Business, Factory / Manufacturing, Wholesale Business, Export, Recipient of Goods or Services</t>
  </si>
  <si>
    <t>[{'sacCode': '00440060', 'sac1': 'MANPOWER RECRUITMENT AGENCY', 'sac2': None}, {'sacCode': '00440262', 'sac1': 'TRANSPORT OF GOODS BY ROAD', 'sac2': None}, {'sacCode': '00440480', 'sac1': 'LEGAL CONSULTANCY SERVICES', 'sac2': None}]</t>
  </si>
  <si>
    <t>ASHOK NAGINDAS SHAH|KINJAL ASHOKBHAI SHAH|ANKIT ASHOKBHAI SHAH</t>
  </si>
  <si>
    <t>[{'name': 'ANKIT ASHOKBHAI SHAH', 'email': 'accounts@hilifegroup.com', 'emailDomain': 'hilifegroup.com', 'contact': '9427313886'}]</t>
  </si>
  <si>
    <t>KEP000000976793G</t>
  </si>
  <si>
    <t>06EGTPS0863J1ZO</t>
  </si>
  <si>
    <t>[{'hsnCode': '64041110', 'hsn1': 'FOOTWEAR WITH OUTER SOLES OF RUBBER, PLASTICS, LEATHER OR COMPOSITION LEATHER AND UPPERS OF TEXTILE MATERIALS FOOTWEAR WITH OUTER SOLES OF RUBBER OR PLASTICS : SPORTS FOOTWEAR; TENNIS SHOES, BASKETBALL SHOES, GYM SHOES, TRAINING SHOES AND THE LIKE: OF RUBBER SOLE WITH CANVAS UPPER',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'FOOTWEAR WITH OUTER SOLES OF RUBBER, PLASTICS, LEATHER OR COMPOSITION LEATHER AND UPPERS OF TEXTILE MATERIALS FOOTWEAR WITH OUTER SOLES OF RUBBER OR PLASTICS : SPORTS FOOTWEAR; TENNIS SHOES, BASKETBALL SHOES, GYM SHOES, TRAINING SHOES AND THE LIKE: OF RUBBER SOLE WITH CANVAS UPPER'}, {'hsnCode': '64042000', 'hsn1': 'FOOTWEAR WITH OUTER SOLES OF RUBBER, PLASTICS, LEATHER OR COMPOSITION LEATHER AND UPPERS OF TEXTILE MATERIALS FOOTWEAR WITH OUTER SOLES OF LEATHER OR COMPOSITION LEATHER',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'FOOTWEAR WITH OUTER SOLES OF RUBBER, PLASTICS, LEATHER OR COMPOSITION LEATHER AND UPPERS OF TEXTILE MATERIALS FOOTWEAR WITH OUTER SOLES OF LEATHER OR COMPOSITION LEATHER'}]</t>
  </si>
  <si>
    <t>Factory / Manufacturing|Others|Warehouse / Depot</t>
  </si>
  <si>
    <t>[{'name': 'RAJ KUMAR SINGH', 'email': 'kushwahamukesh1519@gmail.com', 'emailDomain': 'gmail.com', 'contact': '9910524900'}]</t>
  </si>
  <si>
    <t>29AAECP9826G1ZZ</t>
  </si>
  <si>
    <t>29940843395</t>
  </si>
  <si>
    <t>Shed No. C , Site Sy. No. 49,, Kumbalagodu Village,, , Kengeri Hobli,, BANGALORE, Bengaluru (Bangalore) Urban, Karnataka, 560074</t>
  </si>
  <si>
    <t>[{'hsnCode': '39021000', 'hsn1': 'POLYMERS OF PROPYLENE OR OF OTHER OLEFINS, IN PRIMARY FORMS POLYPROPYLENE', 'chapterCode': '39', 'chapter': 'Plastics and articles thereof', 'sectionCode': '07', 'section': 'Plastics and Articles thereof; Rubber and Articles Thereof', 'hsn2': 'POLYMERS OF PROPYLENE OR OF OTHER OLEFINS, IN PRIMARY FORMS POLYPROPYLENE'}, {'hsnCode': '39011010', 'hsn1': 'POLYMERS OF ETHYLENE, IN PRIMARY FORMS - POLYETHYLENE HAVING A SPECIFIC GRAVITY OF LESS THAN 0.94 : LINEAR LOW DENSITY POLYETHYLENE (LLDPE)', 'chapterCode': '39', 'chapter': 'Plastics and articles thereof', 'sectionCode': '07', 'section': 'Plastics and Articles thereof; Rubber and Articles Thereof', 'hsn2': 'POLYMERS OF ETHYLENE, IN PRIMARY FORMS - POLYETHYLENE HAVING A SPECIFIC GRAVITY OF LESS THAN 0.94 : LINEAR LOW DENSITY POLYETHYLENE (LLDPE)'}, {'hsnCode': '25210090', 'hsn1': 'LIMESTONE FLUX; LIMESTONE AND OTHER CALCAREOUS STONES, OF A KIND USED FOR THE MANUFACTURE OF LIME OR CEMENT - LIMESTONE FLUX; LIMESTONE AND OTHER CALCAREOUS STONES, OF A KIND USED FOR THE MANUFACTURE OF LIME OR CEMENT: OTHER', 'chapterCode': '25', 'chapter': 'Salt; sculpture, earths and stones; plastering materials, lime and cement', 'sectionCode': '05', 'section': 'Mineral Products', 'hsn2': 'LIMESTONE FLUX; LIMESTONE AND OTHER CALCAREOUS STONES, OF A KIND USED FOR THE MANUFACTURE OF LIME OR CEMENT - LIMESTONE FLUX; LIMESTONE AND OTHER CALCAREOUS STONES, OF A KIND USED FOR THE MANUFACTURE OF LIME OR CEMENT: OTHER'}, {'hsnCode': '39076090', 'hsn1': 'POLYACETALS, OTHER POLYETHERS AND EPOXIDE RESINS, IN PRIMARY FORMS; POLYCARBONATES, ALKYD RESINS, POLYALLYLESTERS AND OTHER POLYESTERS, IN PRIMARY FORMS - POLY (ETHYLENE TEREPTHALATE): OTHER (INCLUDING CLEAN, CLOURLESS GRADES)', 'chapterCode': '39', 'chapter': 'Plastics and articles thereof', 'sectionCode': '07', 'section': 'Plastics and Articles thereof; Rubber and Articles Thereof', 'hsn2': 'POLYACETALS, OTHER POLYETHERS AND EPOXIDE RESINS, IN PRIMARY FORMS; POLYCARBONATES, ALKYD RESINS, POLYALLYLESTERS AND OTHER POLYESTERS, IN PRIMARY FORMS - POLY (ETHYLENE TEREPTHALATE): OTHER (INCLUDING CLEAN, CLOURLESS GRADES)'}, {'hsnCode': '28365000', 'hsn1': 'CARBONATES; PEROXOCARBONATES (PERCARBONATES); COMMERCIAL AMMONIUM CARBONATE CONTAINING AMMONIUM CARBAMATE CALCIUM CARBONATE', 'chapterCode': '28', 'chapter': 'Inorganic chemicals; organic or inorganic compounds of precious metals, of rare-earth metals, of radioactive elements or of isotopes', 'sectionCode': '06', 'section': 'Products of the Chemicals or Allied Industries', 'hsn2': 'CARBONATES; PEROXOCARBONATES (PERCARBONATES); COMMERCIAL AMMONIUM CARBONATE CONTAINING AMMONIUM CARBAMATE CALCIUM CARBONATE'}]</t>
  </si>
  <si>
    <t>Wholesale Business|Recipient of Goods or Services</t>
  </si>
  <si>
    <t>Wholesale Business, Recipient of Goods or Services</t>
  </si>
  <si>
    <t>[{'sacCode': '996601', 'sac1': 'Rental services of road vehicles including buses, coaches, cars, trucks and other motor vehicles, with or without operator', 'sac2': None}, {'sacCode': '00440262', 'sac1': 'TRANSPORT OF GOODS BY ROAD', 'sac2': None}]</t>
  </si>
  <si>
    <t>SUNIL KUMAR BOHRA|HEMANT KUMAR TULSYAN</t>
  </si>
  <si>
    <t>[{'name': 'SUNIL KUMAR BOHRA', 'email': 'petrotechindia@yahoo.com', 'emailDomain': 'yahoo.com', 'contact': '9342950666'}]</t>
  </si>
  <si>
    <t>33AAECP9826G1ZA</t>
  </si>
  <si>
    <t>33893326411</t>
  </si>
  <si>
    <t>PETROTECH PRODUCTS INDIA PVT LTD</t>
  </si>
  <si>
    <t>KFI000015301071Q</t>
  </si>
  <si>
    <t>24AAEFL3998E1Z6</t>
  </si>
  <si>
    <t>24AAEFL3998E2Z5</t>
  </si>
  <si>
    <t>lewumb@yahoo.com</t>
  </si>
  <si>
    <t>PLOT NO 4 1/505 AND 506, 3 RD PHASE, , UMBERGAON, UMBERGAON, Valsad, Gujarat, 396171</t>
  </si>
  <si>
    <t>[{'hsnCode': '73221100', 'hsn1': 'RADIATORS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 - RADIATORS AND PARTS THEREOF : OF CAST IRON', 'chapterCode': '73', 'chapter': 'Articles of iron or steel', 'sectionCode': '15', 'section': 'Base Metals and Articles of Base Metal', 'hsn2': 'RADIATORS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 - RADIATORS AND PARTS THEREOF : OF CAST IRON'}]</t>
  </si>
  <si>
    <t>SHIVKUMAR RAMLAKHAN SHARMA - (HUF)|VINODKUMAR RAMLAKHAN SHARMA - (HUF)|RAMLAKHAN SHRI JOKHAN SHARMA</t>
  </si>
  <si>
    <t>[{'name': 'RAMLAKHAN SHRI JOKHAN SHARMA', 'email': 'lewumb@yahoo.com', 'emailDomain': 'yahoo.com', 'contact': '9825237128'}]</t>
  </si>
  <si>
    <t>LAXMI ENGG. WORKS.</t>
  </si>
  <si>
    <t>27AAEFL3998E1Z0</t>
  </si>
  <si>
    <t>27AAEFL3998E2ZZ</t>
  </si>
  <si>
    <t>9820417615</t>
  </si>
  <si>
    <t>prajapati@laxmiair.com</t>
  </si>
  <si>
    <t>laxmiair.com</t>
  </si>
  <si>
    <t>UNIT- 606, 6th Floor, TOWN CENTRE, CTS - 165, NEAR MAHALAXMI HOTEL, MAROL VILLAGE, ANDHERI EAST, Mumbai Suburban, Maharashtra, 400059</t>
  </si>
  <si>
    <t>RAMLAKHAN SHRI JOKHAN SHARMA|SHIVKUMAR RAMLAKHAN SHARMA|VINODKUMAR RAMLAKHAN SHARMA|RAJKUMAR RAMLAKHAN SHARMA|ANKIT SHIVKUMAR SHARMA</t>
  </si>
  <si>
    <t>[{'name': 'RAJKUMAR RAMLAKHAN SHARMA', 'email': 'ramesh98928@gmail.com', 'emailDomain': 'gmail.com', 'contact': '9892890383'}]</t>
  </si>
  <si>
    <t>KFI000003903001Q</t>
  </si>
  <si>
    <t>36AALFG9573D1Z2</t>
  </si>
  <si>
    <t>37AALFG9573D1Z0</t>
  </si>
  <si>
    <t>36AALFG9573D2Z1</t>
  </si>
  <si>
    <t>SATYANARAYANA GADI|PUTHI VENKATA LAKSHMI</t>
  </si>
  <si>
    <t>[{'name': 'SATYANARAYANA GADI', 'email': 'satya8646@gmail.com', 'emailDomain': 'gmail.com', 'contact': '9550466999'}]</t>
  </si>
  <si>
    <t>37AALFG9573D2ZZ</t>
  </si>
  <si>
    <t>satya.av201515@gmail.com</t>
  </si>
  <si>
    <t>D.No.12-43/1, Kesarapally Village, Gannavaram Mandal, Krishna, Andhra Pradesh, 521102</t>
  </si>
  <si>
    <t>[{'name': 'SATYANARAYANA GADI', 'email': 'satya.av201515@gmail.com', 'emailDomain': 'gmail.com', 'contact': '9550466999'}]</t>
  </si>
  <si>
    <t>02AACCD5989Q1Z0</t>
  </si>
  <si>
    <t>nagababu.g@dtss.in</t>
  </si>
  <si>
    <t>No.112,113, 1st floor, SS Complex, Near Gupta Hospital, NH-21, Baddi, Solan, Himachal Pradesh, 173205</t>
  </si>
  <si>
    <t>[{'hsnCode': '33074900', 'hsn1': 'PRE-SHAVE, SHAVING OR AFTER-SHAVE PREPARATIONS, PERSONAL DEODORANTS, BATH PREPARATIONS, DEPILATORIES AND OTHER PERFUMERY, COSMETIC OR TOILET PREPARATIONS, NOT ELSEWHERE SPECIFIED OR INCLUDED, PREPARED ROOM DEODORISERS, WHETHER OR NOT PERFUMED OR HAVING DISINFECTANT PROPERTIES PREPARATIONS FOR PERFUMING OR DEODORIZING ROOMS, INCLUDING ODORIFEROUS PREPARATIONS USED DURING RELIGIOUS RITES: OTHER', 'chapterCode': '33', 'chapter': 'Essential oils and resinoids; perfumery, cosmetic or toilet preparations.', 'sectionCode': '06', 'section': 'Products of the Chemicals or Allied Industries', 'hsn2': 'PRE-SHAVE, SHAVING OR AFTER-SHAVE PREPARATIONS, PERSONAL DEODORANTS, BATH PREPARATIONS, DEPILATORIES AND OTHER PERFUMERY, COSMETIC OR TOILET PREPARATIONS, NOT ELSEWHERE SPECIFIED OR INCLUDED, PREPARED ROOM DEODORISERS, WHETHER OR NOT PERFUMED OR HAVING DISINFECTANT PROPERTIES PREPARATIONS FOR PERFUMING OR DEODORIZING ROOMS, INCLUDING ODORIFEROUS PREPARATIONS USED DURING RELIGIOUS RITES: OTHER'}, {'hsnCode':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 {'hsnCode': '61161000', 'hsn1': 'GLOVES, MITTENS AND MITTS, KNITTED OR CROCHETED -IMPREGNATED, COATED OR COVERED WITH PLASTICS OR RUBBER', 'chapterCode': '61', 'chapter': 'Articles of apparel and clothing accessories knitted or crocheted.', 'sectionCode': '11', 'section': 'Textile and Textile Articles', 'hsn2': 'GLOVES, MITTENS AND MITTS, KNITTED OR CROCHETED -IMPREGNATED, COATED OR COVERED WITH PLASTICS OR RUBBER'}, {'hsnCode': '48030090', 'hsn1':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 -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 : OTHER', 'chapterCode': '48', 'chapter': 'Paper and paperboard; articles of paper pulp, of paper or of paperboard.', 'sectionCode': '10', 'section': 'Pulp of wood or of other Fibrous Cellulosic Material; Recovered (Waste and Scrap) Paper or Paperboard; Paper And Paperboard and articles thereof', 'hsn2':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 -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 : OTHER'}]</t>
  </si>
  <si>
    <t>[{'sacCode': '00440318', 'sac1': 'CLEANING SERVICES', 'sac2': None}, {'sacCode': '00441480', 'sac1': 'OTHER TAXABLE SERVICES - OTHER THAN THE ONES MENTIONED', 'sac2': None}, {'sacCode': '00440108', 'sac1': 'SECURITY / DETECTIVE AGENCIES', 'sac2': None}, {'sacCode': '00440245', 'sac1': 'MAINTENANCE OR REPAIR SERVICE', 'sac2': None}, {'sacCode': '00440225', 'sac1': 'BUSINESS AUXILIARY SERVICES', 'sac2': None}]</t>
  </si>
  <si>
    <t>SHAMSHER PURI|JASMER KEWALPRAKASH PURI</t>
  </si>
  <si>
    <t>[{'name': 'VAYALUR SAMBANDAN SEKAR', 'email': 'vs.sekar@dtss.in', 'emailDomain': 'dtss.in', 'contact': '9980629999'}]</t>
  </si>
  <si>
    <t>09AACCD5989Q1ZM</t>
  </si>
  <si>
    <t>9980629999</t>
  </si>
  <si>
    <t>vs.sekar@dtss.in</t>
  </si>
  <si>
    <t>B-19, 5th Floor, Sector - 127, Noida Express Way, Gautam Buddha Nagar, Noida, Gautam Buddha Nagar, Uttar Pradesh, 201304</t>
  </si>
  <si>
    <t>Service Provision, Supplier of Services, Recipient of Goods or Services</t>
  </si>
  <si>
    <t>[{'sacCode': '998533', 'sac1': 'General cleaning services', 'sac2': None}, {'sacCode': '998525', 'sac1': 'Guard services', 'sac2': None}, {'sacCode': '998531', 'sac1': 'Disinfecting and exterminating services', 'sac2': None}, {'sacCode': '995469', 'sac1': 'Services involving Repair, alterations, additions, replacements, maintenance of the installations covered above.', 'sac2': None}, {'sacCode': '998599', 'sac1': 'Other support services n.e.c.', 'sac2': None}]</t>
  </si>
  <si>
    <t>M/S DUSTERS TOTAL SOLUTIONS SERVICES PVT LTD</t>
  </si>
  <si>
    <t>19AACCD5989Q1ZL</t>
  </si>
  <si>
    <t>9980924932</t>
  </si>
  <si>
    <t>sujatha.sethuraman@dtss.in</t>
  </si>
  <si>
    <t>D/19, Tagore Park, kolkatta, Kolkata, West Bengal, 700039</t>
  </si>
  <si>
    <t>[{'sacCode': '00440318', 'sac1': 'CLEANING SERVICES', 'sac2': None}, {'sacCode': '00441480', 'sac1': 'OTHER TAXABLE SERVICES - OTHER THAN THE ONES MENTIONED', 'sac2': None}, {'sacCode': '00440108', 'sac1': 'SECURITY / DETECTIVE AGENCIES', 'sac2': None}, {'sacCode': '00440245', 'sac1': 'MAINTENANCE OR REPAIR SERVICE', 'sac2': None}, {'sacCode': '00440366', 'sac1': 'BUSINESS SUPPORT SERVICES', 'sac2': None}]</t>
  </si>
  <si>
    <t>27AACCD5989Q1ZO</t>
  </si>
  <si>
    <t>27670818211V</t>
  </si>
  <si>
    <t>Unit No. 201 - 202, 2nd Floor, Kailash Vaibhav Bldg, Kailash Industrial Complex, Building No. 1,Off L B S Marg,, Behind Godrej Industrial Colony, Vikhroli West, Mumbai, Mumbai City, Maharashtra, 400079</t>
  </si>
  <si>
    <t>Service Provision|Recipient of Goods or Services|Supplier of Services|Warehouse / Depot</t>
  </si>
  <si>
    <t>29AACCD5989Q1ZK</t>
  </si>
  <si>
    <t>29340774564</t>
  </si>
  <si>
    <t>NO.332/1, 3RD FLOOR, CORPORATE MILLER, THIMMAIAH ROAD, VASANTH NAGAR, Bengaluru (Bangalore) Urban, Karnataka, 560052</t>
  </si>
  <si>
    <t>DUSTERS TOTAL SOLUTIONS SERVICES PVT. LTD.</t>
  </si>
  <si>
    <t>30AACCD5989Q1Z1</t>
  </si>
  <si>
    <t>No.401/402, FOURTH FLOOR, SUNTECK KANAKA CORPORATE PARK, PATTO, PANJIM, North Goa, Goa, 403001</t>
  </si>
  <si>
    <t>[{'sacCode': '00440318', 'sac1': 'CLEANING SERVICES', 'sac2': None}, {'sacCode': '00441480', 'sac1': 'OTHER TAXABLE SERVICES - OTHER THAN THE ONES MENTIONED', 'sac2': None}, {'sacCode': '00440108', 'sac1': 'SECURITY / DETECTIVE AGENCIES', 'sac2': None}, {'sacCode': '00440366', 'sac1': 'BUSINESS SUPPORT SERVICES', 'sac2': None}, {'sacCode': '00440245', 'sac1': 'MAINTENANCE OR REPAIR SERVICE', 'sac2': None}]</t>
  </si>
  <si>
    <t>[{'name': 'VAYALUR SAMBANDAN SEKAR', 'email': 'vs.sekar@dtss.in', 'emailDomain': 'dtss.in', 'contact': '9148570511'}]</t>
  </si>
  <si>
    <t>33AACCD5989Q1ZV</t>
  </si>
  <si>
    <t>33596308259</t>
  </si>
  <si>
    <t>9971218481</t>
  </si>
  <si>
    <t>bmishra@dtss.in</t>
  </si>
  <si>
    <t>Door No 11, , , Nagarjuna Nagar,1st Street,, Rangarajapuram, Kodambakkam, Chennai, Chennai, Tamil Nadu, 600024</t>
  </si>
  <si>
    <t>36AACCD5989Q1ZP</t>
  </si>
  <si>
    <t>36818758741</t>
  </si>
  <si>
    <t>NO.501, Plot No 15-31-S3/MMC, Manjeera Majestic Commercial, KPHB-JNTU Road, Kukatpally, Hyderabad, Hyderabad, Telangana, 500072</t>
  </si>
  <si>
    <t>37AACCD5989Q1ZN</t>
  </si>
  <si>
    <t>37421561943</t>
  </si>
  <si>
    <t>37AACCD5989Q2ZM</t>
  </si>
  <si>
    <t>07AACCD5989Q1ZQ</t>
  </si>
  <si>
    <t>PLOT NO.11, FIRST FLOOR, DDA COMMUNITY CENTER, OKHLA INDUSTRIAL AREA, PHASE-I, NEW DELHI, South Delhi, Delhi, 110020</t>
  </si>
  <si>
    <t>[{'hsnCode': '3307', 'hsn1': 'PR E - S H AV E , S H AV I N G O R AFTER- SHAVE PREPARATIONS, PERSONAL DEODORANTS, BATH PREPARATIONS , DEPILATORIES AND OTHER PERFUMERY, COSMETIC OR TOILET PREPARATIONS, NOT ELSEWHERE SPECIFIED OR INCLUDED, PREPARED ROOM DEODORISERS, WHETHER OR NOT PERFUMED OR HAVING DISINFECTANT PROPERTIES', 'chapterCode': '33', 'chapter': 'Essential oils and resinoids; perfumery, cosmetic or toilet preparations.', 'sectionCode': '06', 'section': 'Products of the Chemicals or Allied Industries', 'hsn2': 'PRE-SHAVE, SHAVING OR AFTER-SHAVE PREPARATIONS, PERSONAL DEODORANTS, BATH PREPARATIONS, DEPILATORIES AND OTHER PERFUMERY, COSMETIC OR TOILET PREPARATIONS, NOT ELSEWHERE SPECIFIED OR INCLUDED, PREPARED ROOM DEODORISERS, WHETHER OR NOT PERFUMED OR HAVING DISINFECTANT PROPERTIES'}, {'hsnCode': '3926', 'hsn1': 'OTHER ARTICLES OF PLASTICS AND ARTICLES OF OTHER MATERIALS OF HEADINGS 3901 TO 3914', 'chapterCode': '39', 'chapter': 'Plastics and articles thereof', 'sectionCode': '07', 'section': 'Plastics and Articles thereof; Rubber and Articles Thereof', 'hsn2': 'OTHER ARTICLES OF PLASTICS AND ARTICLES OF OTHER MATERIALS OF HEADINGS3901 TO 3914'}, {'hsnCode': '6116', 'hsn1': 'GLOVES, MITTENS AND MITTS, KNITTED OR CROCHETED', 'chapterCode': '61', 'chapter': 'Articles of apparel and clothing accessories knitted or crocheted.', 'sectionCode': '11', 'section': 'Textile and Textile Articles', 'hsn2': 'GLOVES, MITTENS AND MITTS, KNITTED OR CROCHETED'}, {'hsnCode': '4803', 'hsn1': 'TOILET OR FACIAL TISSUE STOCK, TOWEL OR NAPKIN STOCK AND SIMILAR PAPER OF A KIND USED FOR HOUSEHOLD OR SANITARY PURPOSES, CELLULOSE WADDING AND WEBS OF CELLULOSE FIBRES, WHETHER OR NOT CREPED, CRINKLED, EMBOSSED,PERFORATED, SURFACE-COLOURED, SURFACEDECORATED OR PRINTED, IN ROLLS OR SHEETS', 'chapterCode': '48', 'chapter': 'Paper and paperboard; articles of paper pulp, of paper or of paperboard.', 'sectionCode': '10', 'section': 'Pulp of wood or of other Fibrous Cellulosic Material; Recovered (Waste and Scrap) Paper or Paperboard; Paper And Paperboard and articles thereof', 'hsn2': 'TOILET OR FACIAL TISSUE STOCK, TOWEL OR NAPKIN STOCK AND SIMILAR PAPER OF A KIND USED FOR HOUSEHOLD OR SANITARY PURPOSES, CELLULOSE WADDING AND WEBS OF CELLULOSE FIBRES, WHETHER OR NOT CREPED, CRINKLED, EMBOSSED, PERFORATED, SURFACE-COLOURED, SURFACE- DECORATED OR PRINTED, IN ROLLS OR SHEETS'}]</t>
  </si>
  <si>
    <t>[{'sacCode': '00440318', 'sac1': 'CLEANING SERVICES', 'sac2': None}, {'sacCode': '00440108', 'sac1': 'SECURITY / DETECTIVE AGENCIES', 'sac2': None}, {'sacCode': '00440245', 'sac1': 'MAINTENANCE OR REPAIR SERVICE', 'sac2': None}, {'sacCode': '00440225', 'sac1': 'BUSINESS AUXILIARY SERVICES', 'sac2': None}, {'sacCode': '00441480', 'sac1': 'OTHER TAXABLE SERVICES - OTHER THAN THE ONES MENTIONED', 'sac2': None}]</t>
  </si>
  <si>
    <t>24AACCD5989Q1ZU</t>
  </si>
  <si>
    <t>suresh.kotian@dtss.in</t>
  </si>
  <si>
    <t>414, 415, 4TH FLOOR, RATNA BUSINESS SQUARE, ASHRAM ROAD, AHMEDABAD, Ahmedabad, Gujarat, 380009</t>
  </si>
  <si>
    <t>[{'sacCode': '998533', 'sac1': 'General cleaning services', 'sac2': None}, {'sacCode': '998522', 'sac1': 'Security consulting services', 'sac2': None}, {'sacCode': '995469', 'sac1': 'Services involving Repair, alterations, additions, replacements, maintenance of the installations covered above.', 'sac2': None}, {'sacCode': '998597', 'sac1': 'Landscape care and maintenance services', 'sac2': None}]</t>
  </si>
  <si>
    <t>04AACCD5989Q1ZW</t>
  </si>
  <si>
    <t>SCO-35, 2ND FLOOR, CABIN NO.113, SEC7C, CHANDIGARGH, Chandigarh, Chandigarh, 160019</t>
  </si>
  <si>
    <t>34AACCD5989Q1ZT</t>
  </si>
  <si>
    <t>NO.16, FIRST FLOOR, FIRST CROSS, ST ANNA NAGAR, NELLITHOPE, PONDICHERRY, Pondicherry, Puducherry, 605005</t>
  </si>
  <si>
    <t>06AACCD5989Q1ZS</t>
  </si>
  <si>
    <t>No.311, 3rd Floor, Sushant Arcade, Sushant Lok Phase-1, GURUGRAM, Gurgaon, Haryana, 122009</t>
  </si>
  <si>
    <t>37AACCD5989Q3ZL</t>
  </si>
  <si>
    <t>30-15-140/FLAT NO.301, 3RD FLOOR, TIRUMALA PLAZA, OPP BSNL OFFICE, DABA GARDENS, VISHAKAPATNAM, Visakhapatnam, Andhra Pradesh, 530020</t>
  </si>
  <si>
    <t>[{'name': 'VAYALUR SAMBANDAN SEKAR', 'email': 'kathir.r@dtss.in', 'emailDomain': 'dtss.in', 'contact': '9148570511'}]</t>
  </si>
  <si>
    <t>32AACCD5989Q1ZX</t>
  </si>
  <si>
    <t>29/1634, J2, J3, 4th floor, Palakat, NH47, Thykoodam, Vyttila, Kochi, Ernakulam, Kerala, 682019</t>
  </si>
  <si>
    <t>23AACCD5989Q1ZW</t>
  </si>
  <si>
    <t>PLOT NO.30, 2nd Floor, Indira Press Complex, Zone -I, Maharana Pratap Nagar, Ward No - 43, Bhopal, Bhopal, Madhya Pradesh, 462023</t>
  </si>
  <si>
    <t>[{'sacCode': '998533', 'sac1': 'General cleaning services', 'sac2': None}, {'sacCode': '998539', 'sac1': 'Other cleaning services n.e.c.', 'sac2': None}, {'sacCode': '998599', 'sac1': 'Other support services n.e.c.', 'sac2': None}, {'sacCode': '998519', 'sac1': 'Other employment &amp; labour supply services n.e.c', 'sac2': None}, {'sacCode': '998399', 'sac1': 'Other professional, technical and business services n.e.c.', 'sac2': None}]</t>
  </si>
  <si>
    <t>05AACCD5989Q1ZU</t>
  </si>
  <si>
    <t>No.9, Govindpuri, Near Vijaya Bank, Ranipore More, Haridwar, Haridwar, Uttarakhand, 249410</t>
  </si>
  <si>
    <t>[{'name': 'VAYALUR SAMBANDAN SEKAR', 'email': 'nagababu.g@dtss.in', 'emailDomain': 'dtss.in', 'contact': '9971524948'}]</t>
  </si>
  <si>
    <t>21AACCD5989Q1Z0</t>
  </si>
  <si>
    <t>Plot no. 561/4652 B, First Floor, Vivekanand Marg, Bhubaneshwar, Khordha, Odisha, 751002</t>
  </si>
  <si>
    <t>11-Dec-2021</t>
  </si>
  <si>
    <t>[{'income': 'Above Rs. 50 lakhs', 'financialYear': '2019-2020'}]</t>
  </si>
  <si>
    <t>Supplier of Services|Recipient of Goods or Services|Works Contract</t>
  </si>
  <si>
    <t>Supplier of Services, Recipient of Goods or Services, Works Contract</t>
  </si>
  <si>
    <t>27AAACB9394F1ZG</t>
  </si>
  <si>
    <t>BHAVSAR FOUNDRIES PVT LTD</t>
  </si>
  <si>
    <t>27360004600V</t>
  </si>
  <si>
    <t>bhavsar_foundsries@rediffmail.com</t>
  </si>
  <si>
    <t>F40, BHAVSAR FOUNDARIES, CHAKAN ROAD MIDC, AHMEDNAGAR, Ahmednagar, Maharashtra, 414111</t>
  </si>
  <si>
    <t>[{'hsnCode': '73251000', 'hsn1': 'OTHER CAST ARTICLES OF IRON OR STEEL - OF NON-MALLEABLE CAST IRON', 'chapterCode': '73', 'chapter': 'Articles of iron or steel', 'sectionCode': '15', 'section': 'Base Metals and Articles of Base Metal', 'hsn2': 'OTHER CAST ARTICLES OF IRON OR STEEL - OF NON-MALLEABLE CAST IRON'}, {'hsnCode': '85030010', 'hsn1': 'PARTS SUITABLE FOR USE SOLELY OR PRINCIPALLY WITH THE MACHINES OF HEADING 8501 OR 8502 - PARTS SUITABLE FOR USE SOLELY OR PRINCIPALLY WITH THE MACHINES OF HEADING 8501 OR 8502:PARTS OF GENERATOR (AC OR DC)',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8502:PARTS OF GENERATOR (AC OR DC)'}, {'hsnCode': '85030029', 'hsn1': 'PARTS SUITABLE FOR USE SOLELY OR PRINCIPALLY WITH THE MACHINES OF HEADING 8501 OR 8502 - PARTS SUITABLE FOR USE SOLELY OR PRINCIPALLY WITH THE MACHINES OF HEADING 8501 OR 8502:- PARTS OF ELECTRIC MOTOR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 PARTS OF ELECTRIC MOTOR : OTHER'}, {'hsnCode': '85030021', 'hsn1': 'PARTS SUITABLE FOR USE SOLELY OR PRINCIPALLY WITH THE MACHINES OF HEADING 8501 OR 8502 - PARTS SUITABLE FOR USE SOLELY OR PRINCIPALLY WITH THE MACHINES OF HEADING 8501 OR 8502:- PARTS OF ELECTRIC MOTOR : OF DC MOTOR',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 PARTS OF ELECTRIC MOTOR : OF DC MOTOR'}]</t>
  </si>
  <si>
    <t>[{'name': 'ASHOK CHHAJULAL KHANDELWAL', 'email': 'bhavsar_foundries@rediffmail.com', 'emailDomain': 'rediffmail.com', 'contact': '9545191777'}]</t>
  </si>
  <si>
    <t>TPE000010533309H</t>
  </si>
  <si>
    <t>33AWIPK8514H1ZI</t>
  </si>
  <si>
    <t>33536421251</t>
  </si>
  <si>
    <t>[{'name': 'RAJAMANI KARTHIK', 'email': 'rkengggpd@gmail.com', 'emailDomain': 'gmail.com', 'contact': '9789282909'}]</t>
  </si>
  <si>
    <t>KPE000013453991L</t>
  </si>
  <si>
    <t>08BOYPS3411N1Z3</t>
  </si>
  <si>
    <t>jitendra_sarwari@yahoo.in</t>
  </si>
  <si>
    <t>6, Plot No.1, , Gopal Vihar, Khatipura Road, Jhotwara, Jaipur, Rajasthan, 302012</t>
  </si>
  <si>
    <t>[{'sacCode': '00440262', 'sac1': 'TRANSPORT OF GOODS BY ROAD', 'sac2': None}, {'sacCode': '00440225', 'sac1': 'BUSINESS AUXILIARY SERVICES', 'sac2': None}, {'sacCode': '00440060', 'sac1': 'MANPOWER RECRUITMENT AGENCY', 'sac2': None}, {'sacCode': '00440193', 'sac1': 'STORAGE AND WAREHOUSE SERVICE', 'sac2': None}, {'sacCode': '00440189', 'sac1': 'CARGO HANDLING SERVICES', 'sac2': None}]</t>
  </si>
  <si>
    <t>JITENDRA Singh Shekhawat</t>
  </si>
  <si>
    <t>[{'name': 'JITENDRA Singh Shekhawat', 'email': 'ramsinghpurviya@yahoo.com', 'emailDomain': 'yahoo.com', 'contact': '9314249225'}]</t>
  </si>
  <si>
    <t>TPE000014411519V</t>
  </si>
  <si>
    <t>24AKRPP0834E1Z6</t>
  </si>
  <si>
    <t>[{'hsnCode': '84311090', 'hsn1': 'PARTS SUITABLE FOR USE SOLELY OR PRINCIPALLY WITH THE MACHINERY OF HEADINGS 8425 TO 8430 - OF MACHINERY OF HEADING 8425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MACHINERY OF HEADINGS 8425 TO 8430 - OF MACHINERY OF HEADING 8425 :OTHER'}]</t>
  </si>
  <si>
    <t>[{'name': 'PANKAJKUMAR PARSOTTAMBHAI PARAJIYA', 'email': 'accufabengi@yahoo.in', 'emailDomain': 'yahoo.in', 'contact': '9879772277'}]</t>
  </si>
  <si>
    <t>27AAKCM8656M1ZL</t>
  </si>
  <si>
    <t>27AAKCM8656M2ZK</t>
  </si>
  <si>
    <t>mayureshwarlogistics@gmail.com</t>
  </si>
  <si>
    <t>23-Jul-2017</t>
  </si>
  <si>
    <t>H NO-385, BHINAR VILLAGE, NEAR NIMBAWALI BUS STOP, POST-VAADPE BHIWANDI, Thane, Maharashtra, 421302</t>
  </si>
  <si>
    <t>[{'name': 'MILIND MOHAN WADKE', 'email': 'mayureshwarlogistics@gmail.com', 'emailDomain': 'gmail.com', 'contact': '7666675000'}]</t>
  </si>
  <si>
    <t>TPE000015374976R</t>
  </si>
  <si>
    <t>24AKOPP3094M1ZI</t>
  </si>
  <si>
    <t>[{'name': 'RAKESHKUMAR SOMABHAI PATEL', 'email': 'asaoffice2017@gmail.com', 'emailDomain': 'gmail.com', 'contact': '9824055818'}]</t>
  </si>
  <si>
    <t>KEP000000921652O</t>
  </si>
  <si>
    <t>27AAPPJ3238G1ZL</t>
  </si>
  <si>
    <t>CHARUDDATTA VINAYAK JAHAGIRDAR</t>
  </si>
  <si>
    <t>X-5, , , MIDC, AMBAD, Nashik, Maharashtra, 422010</t>
  </si>
  <si>
    <t>[{'hsnCode': '85381010', 'hsn1': 'PARTS SUITABLE FOR USE SOLELY OR PRINCIPALLY WITH THE APPARATUS OF HEADINGS 8535, 8536 OR 8537 -BOARDS, PANELS, CONSOLES, DESKS, CABINETS AND OTHER BASES FOR THE GOODS OF HEADING 8537, NOT EQUIPPED WITH THEIR APPARATUS: FOR INDUSTRIAL USE',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8537 -BOARDS, PANELS, CONSOLES, DESKS, CABINETS AND OTHER BASES FOR THE GOODS OF HEADING 8537, NOT EQUIPPED WITH THEIR APPARATUS: FOR INDUSTRIAL USE'}, {'hsnCode': '85049090', 'hsn1': 'ELECTRICAL TRANSFORMERS, STATIC CONVERTERS (FOR EXAMPLE, RECTIFIERS) AND INDUCTORS - OTHER INDUCTORS: -PARTS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INDUCTORS: -PARTS : OTHER'}]</t>
  </si>
  <si>
    <t>[{'name': 'CHARUDDATTA VINAYAK JAHAGIRDAR', 'email': 'c.v.jahagirdar@rohiniindustries.in', 'emailDomain': 'rohiniindustries.in', 'contact': '9970160436'}]</t>
  </si>
  <si>
    <t>TPE001045288457U</t>
  </si>
  <si>
    <t>27CAXPG1902L1ZC</t>
  </si>
  <si>
    <t>11-Oct-2020</t>
  </si>
  <si>
    <t>KPE000003990405E</t>
  </si>
  <si>
    <t>27AHTPD2797B1Z5</t>
  </si>
  <si>
    <t>Service Provision|Works Contract|Retail Business|Wholesale Business|Recipient of Goods or Services|Supplier of Services</t>
  </si>
  <si>
    <t>Service Provision, Works Contract, Retail Business, Wholesale Business</t>
  </si>
  <si>
    <t>[{'sacCode': '00440057', 'sac1': 'CONSULTING ENGINEER', 'sac2': None}, {'sacCode': '00440245', 'sac1': 'MAINTENANCE OR REPAIR SERVICE', 'sac2': None}, {'sacCode': '00440233', 'sac1': 'ERECTION,COMMISSIONING AND INSTALLATION', 'sac2': None}]</t>
  </si>
  <si>
    <t>[{'name': 'PRASHANT SHIVAJI DESAI', 'email': 'prashantdesai18@gmail.com', 'emailDomain': 'gmail.com', 'contact': '9823623894'}]</t>
  </si>
  <si>
    <t>TPE000013970486A</t>
  </si>
  <si>
    <t>19AEVPB6728H1Z1</t>
  </si>
  <si>
    <t>[{'sacCode': '00440060', 'sac1': 'MANPOWER RECRUITMENT AGENCY', 'sac2': None}, {'sacCode': '00440051', 'sac1': 'OUTDOOR CATERING', 'sac2': None}]</t>
  </si>
  <si>
    <t>[{'name': 'ASHIM BANERJEE', 'email': 'kalyanicatering.ashim@gmail.com', 'emailDomain': 'gmail.com', 'contact': '9434624652'}]</t>
  </si>
  <si>
    <t>24AAACK5766A1ZV</t>
  </si>
  <si>
    <t>nileshtetar@ketulchem.in</t>
  </si>
  <si>
    <t>PLOT NO. 1003, , 3RD PHASE, G I D C INDUSTRIAL AREA, VAPI, Valsad, Gujarat, 396195</t>
  </si>
  <si>
    <t>[{'hsnCode': '29023000', 'hsn1': 'CYCLIC HYDROCARBONS -TOLUENE', 'chapterCode': '29', 'chapter': 'Organic chemicals', 'sectionCode': '06', 'section': 'Products of the Chemicals or Allied Industries', 'hsn2': 'CYCLIC HYDROCARBONS -TOLUENE'}, {'hsnCode': '29024100', 'hsn1': 'CYCLIC HYDROCARBONS - XYLENES : O-XYLENE', 'chapterCode': '29', 'chapter': 'Organic chemicals', 'sectionCode': '06', 'section': 'Products of the Chemicals or Allied Industries', 'hsn2': 'CYCLIC HYDROCARBONS - XYLENES : O-XYLENE'}, {'hsnCode': '29024200', 'hsn1': 'CYCLIC HYDROCARBONS - XYLENES : M-XYLENE', 'chapterCode': '29', 'chapter': 'Organic chemicals', 'sectionCode': '06', 'section': 'Products of the Chemicals or Allied Industries', 'hsn2': 'CYCLIC HYDROCARBONS - XYLENES : M-XYLENE'}, {'hsnCode': '29025000', 'hsn1': 'CYCLIC HYDROCARBONS - STYRENE', 'chapterCode': '29', 'chapter': 'Organic chemicals', 'sectionCode': '06', 'section': 'Products of the Chemicals or Allied Industries', 'hsn2': 'CYCLIC HYDROCARBONS - STYRENE'}, {'hsnCode': '29029050', 'hsn1': 'CYCLIC HYDROCARBONS - OTHER :ISOBUTYL BENZENE', 'chapterCode': '29', 'chapter': 'Organic chemicals', 'sectionCode': '06', 'section': 'Products of the Chemicals or Allied Industries', 'hsn2': 'CYCLIC HYDROCARBONS - OTHER :ISOBUTYL BENZENE'}]</t>
  </si>
  <si>
    <t>Retail Business|EOU / STP / EHTP|Wholesale Business|Warehouse / Depot|Office / Sale Office</t>
  </si>
  <si>
    <t>Retail Business, EOU / STP / EHTP, Wholesale Business, Warehouse / Depot</t>
  </si>
  <si>
    <t>HASMUKH CHUNILAL SHAH|BHUPENDRA CHUNILAL SHAH</t>
  </si>
  <si>
    <t>[{'name': 'BHUPENDRA CHUNILAL SHAH', 'email': 'nileshtetar@ketulchem.in', 'emailDomain': 'ketulchem.in', 'contact': '9820460992'}]</t>
  </si>
  <si>
    <t>27AAACK5766A1ZP</t>
  </si>
  <si>
    <t>403, , Western Edge 1, Metro Shopping Mall, Off W E Highway, Borivali East, Mumbai Suburban, Maharashtra, 400066</t>
  </si>
  <si>
    <t>[{'hsnCode': '0801', 'hsn1': 'COCONUTS, BRAZIL NUTS AND CASHEW NUTS, FRESH OR DRIED, WHETHER OR NOT SHELLED OR PEELED', 'chapterCode': '08', 'chapter': 'Edible fruit and nuts; peel of citrus fruits or melons.', 'sectionCode': '02', 'section': 'Vegetable Products', 'hsn2': 'COCONUTS, BRAZIL NUTS AND CASHEW NUTS, FRESH OR DRIED, WHETHER OR NOT SHELLED OR PEELED'}, {'hsnCode': '29022000', 'hsn1': 'CYCLIC HYDROCARBONS- BENZENE', 'chapterCode': '29', 'chapter': 'Organic chemicals', 'sectionCode': '06', 'section': 'Products of the Chemicals or Allied Industries', 'hsn2': 'CYCLIC HYDROCARBONS- BENZENE'}, {'hsnCode': '29023000', 'hsn1': 'CYCLIC HYDROCARBONS -TOLUENE', 'chapterCode': '29', 'chapter': 'Organic chemicals', 'sectionCode': '06', 'section': 'Products of the Chemicals or Allied Industries', 'hsn2': 'CYCLIC HYDROCARBONS -TOLUENE'}, {'hsnCode': '29024100', 'hsn1': 'CYCLIC HYDROCARBONS - XYLENES : O-XYLENE', 'chapterCode': '29', 'chapter': 'Organic chemicals', 'sectionCode': '06', 'section': 'Products of the Chemicals or Allied Industries', 'hsn2': 'CYCLIC HYDROCARBONS - XYLENES : O-XYLENE'}, {'hsnCode': '29024200', 'hsn1': 'CYCLIC HYDROCARBONS - XYLENES : M-XYLENE', 'chapterCode': '29', 'chapter': 'Organic chemicals', 'sectionCode': '06', 'section': 'Products of the Chemicals or Allied Industries', 'hsn2': 'CYCLIC HYDROCARBONS - XYLENES : M-XYLENE'}]</t>
  </si>
  <si>
    <t>Retail Business|EOU / STP / EHTP|Wholesale Business|Warehouse / Depot</t>
  </si>
  <si>
    <t>Retail Business, EOU / STP / EHTP</t>
  </si>
  <si>
    <t>Hasmukh Chunilal Shah|Bhupendra Chunilal Shah</t>
  </si>
  <si>
    <t>[{'name': 'Hasmukh Chunilal Shah', 'email': 'jeetendra@ketulchem.in', 'emailDomain': 'ketulchem.in', 'contact': '9820017749'}]</t>
  </si>
  <si>
    <t>KETUL CHEM. PVT LTD</t>
  </si>
  <si>
    <t>27AAJPS3008F1ZS</t>
  </si>
  <si>
    <t>9004510838</t>
  </si>
  <si>
    <t>G-2, GR FLOOR, SAI PRASAD CHS LTD, MIDC ROAD NO7, ANDHERI EAST, Mumbai Suburban, Maharashtra, 400093</t>
  </si>
  <si>
    <t>[{'name': 'RAJMANI GOMTIPRASAD SHUKLA', 'email': 'shuklatransport2000@gmail.com', 'emailDomain': 'gmail.com', 'contact': '9004510838'}]</t>
  </si>
  <si>
    <t>02AACCJ3301J1Z6</t>
  </si>
  <si>
    <t>chetan@japl.org</t>
  </si>
  <si>
    <t>SUPER SEVEN MARKET, SHOP NO. 1 NEAR VISHAL MEGA MART SITUATED IN KHATA KHATONI, SITUATED IN KHATA KHATONI NO 184/189, KHASRA NO.1065/919/784, 785/3/1,785/1 VILLAGE GULLARWALA, TEHSIL BADDI, Solan, Himachal Pradesh, 173205</t>
  </si>
  <si>
    <t>[{'hsnCode': '28321090', 'hsn1': 'SULPHITES; THIOSULPHATES - SODIUM SULPHITES : OTHER', 'chapterCode': '28', 'chapter': 'Inorganic chemicals; organic or inorganic compounds of precious metals, of rare-earth metals, of radioactive elements or of isotopes', 'sectionCode': '06', 'section': 'Products of the Chemicals or Allied Industries', 'hsn2': 'SULPHITES; THIOSULPHATES - SODIUM SULPHITES : OTHER'}, {'hsnCode': '29269000', 'hsn1': 'NITRILE-FUNCTION COMPOUNDS OTHER', 'chapterCode': '29', 'chapter': 'Organic chemicals', 'sectionCode': '06', 'section': 'Products of the Chemicals or Allied Industries', 'hsn2': 'NITRILE-FUNCTION COMPOUNDS OTHER'}, {'hsnCode': '29051100', 'hsn1': 'ACYCLIC ALCOHOLS AND THEIR HALOGENATED, SULPHONATED, NITRATED OR NITROSATED DERIVATIVES - SATURATED MONOHYDRIC ALCOHOLS : METHANOL (METHYL ALCOHOL)', 'chapterCode': '29', 'chapter': 'Organic chemicals', 'sectionCode': '06', 'section': 'Products of the Chemicals or Allied Industries', 'hsn2': 'ACYCLIC ALCOHOLS AND THEIR HALOGENATED, SULPHONATED, NITRATED OR NITROSATED DERIVATIVES - SATURATED MONOHYDRIC ALCOHOLS : METHANOL (METHYL ALCOHOL)'}, {'hsnCode': '29051220', 'hsn1': 'ACYCLIC ALCOHOLS AND THEIR HALOGENATED, SULPHONATED, NITRATED OR NITROSATED DERIVATIVES - SATURATED MONOHYDRIC ALCOHOLS :-PROPAN-1-O1 (PROPYL ALCOHOL) AND PROPAN- 2-OL (ISOPROPYL ALCOHOL) : ISOPROPYL ALCOHOL', 'chapterCode': '29', 'chapter': 'Organic chemicals', 'sectionCode': '06', 'section': 'Products of the Chemicals or Allied Industries', 'hsn2': 'ACYCLIC ALCOHOLS AND THEIR HALOGENATED, SULPHONATED, NITRATED OR NITROSATED DERIVATIVES - SATURATED MONOHYDRIC ALCOHOLS :-PROPAN-1-O1 (PROPYL ALCOHOL) AND PROPAN- 2-OL (ISOPROPYL ALCOHOL) : ISOPROPYL ALCOHOL'}, {'hsnCode': '29031200', 'hsn1': 'HALOGENATED DERIVATIVES OF HYDROCARBONS - SATURATED CHLORINATED DERIVATIVES OF ACYCLIC HYDROCARBONS : DICHLOROMETHANE (METHYLENE CHLORIDE)', 'chapterCode': '29', 'chapter': 'Organic chemicals', 'sectionCode': '06', 'section': 'Products of the Chemicals or Allied Industries', 'hsn2': 'HALOGENATED DERIVATIVES OF HYDROCARBONS - SATURATED CHLORINATED DERIVATIVES OF ACYCLIC HYDROCARBONS : DICHLOROMETHANE (METHYLENE CHLORIDE)'}]</t>
  </si>
  <si>
    <t>Office / Sale Office|Warehouse / Depot|Export|Wholesale Business</t>
  </si>
  <si>
    <t>Office / Sale Office, Warehouse / Depot, Export, Wholesale Business</t>
  </si>
  <si>
    <t>JIGNESH UMIYASHANKAR PATHAK|ASHWINI JIGNESH PATHAK</t>
  </si>
  <si>
    <t>[{'name': 'JIGNESH UMIYASHANKAR PATHAK', 'email': 'jignesh@japl.org', 'emailDomain': 'japl.org', 'contact': '9324379902'}]</t>
  </si>
  <si>
    <t>24AACCJ3301J1Z0</t>
  </si>
  <si>
    <t>8080879902</t>
  </si>
  <si>
    <t>JAISWAL POLYPACK,, PLOT NO 2918, UNIT NO 1 AND 2 IN SHED B,, NEW J TYPE, 1ST PHASE,, GIDC, VAPI, Valsad, Gujarat, 396195</t>
  </si>
  <si>
    <t>[{'hsnCode': '29269000', 'hsn1': 'NITRILE-FUNCTION COMPOUNDS OTHER', 'chapterCode': '29', 'chapter': 'Organic chemicals', 'sectionCode': '06', 'section': 'Products of the Chemicals or Allied Industries', 'hsn2': 'NITRILE-FUNCTION COMPOUNDS OTHER'}, {'hsnCode': '29051100', 'hsn1': 'ACYCLIC ALCOHOLS AND THEIR HALOGENATED, SULPHONATED, NITRATED OR NITROSATED DERIVATIVES - SATURATED MONOHYDRIC ALCOHOLS : METHANOL (METHYL ALCOHOL)', 'chapterCode': '29', 'chapter': 'Organic chemicals', 'sectionCode': '06', 'section': 'Products of the Chemicals or Allied Industries', 'hsn2': 'ACYCLIC ALCOHOLS AND THEIR HALOGENATED, SULPHONATED, NITRATED OR NITROSATED DERIVATIVES - SATURATED MONOHYDRIC ALCOHOLS : METHANOL (METHYL ALCOHOL)'}, {'hsnCode': '29051220', 'hsn1': 'ACYCLIC ALCOHOLS AND THEIR HALOGENATED, SULPHONATED, NITRATED OR NITROSATED DERIVATIVES - SATURATED MONOHYDRIC ALCOHOLS :-PROPAN-1-O1 (PROPYL ALCOHOL) AND PROPAN- 2-OL (ISOPROPYL ALCOHOL) : ISOPROPYL ALCOHOL', 'chapterCode': '29', 'chapter': 'Organic chemicals', 'sectionCode': '06', 'section': 'Products of the Chemicals or Allied Industries', 'hsn2': 'ACYCLIC ALCOHOLS AND THEIR HALOGENATED, SULPHONATED, NITRATED OR NITROSATED DERIVATIVES - SATURATED MONOHYDRIC ALCOHOLS :-PROPAN-1-O1 (PROPYL ALCOHOL) AND PROPAN- 2-OL (ISOPROPYL ALCOHOL) : ISOPROPYL ALCOHOL'}, {'hsnCode': '29031200', 'hsn1': 'HALOGENATED DERIVATIVES OF HYDROCARBONS - SATURATED CHLORINATED DERIVATIVES OF ACYCLIC HYDROCARBONS : DICHLOROMETHANE (METHYLENE CHLORIDE)', 'chapterCode': '29', 'chapter': 'Organic chemicals', 'sectionCode': '06', 'section': 'Products of the Chemicals or Allied Industries', 'hsn2': 'HALOGENATED DERIVATIVES OF HYDROCARBONS - SATURATED CHLORINATED DERIVATIVES OF ACYCLIC HYDROCARBONS : DICHLOROMETHANE (METHYLENE CHLORIDE)'}, {'hsnCode': '28321090', 'hsn1': 'SULPHITES; THIOSULPHATES - SODIUM SULPHITES : OTHER', 'chapterCode': '28', 'chapter': 'Inorganic chemicals; organic or inorganic compounds of precious metals, of rare-earth metals, of radioactive elements or of isotopes', 'sectionCode': '06', 'section': 'Products of the Chemicals or Allied Industries', 'hsn2': 'SULPHITES; THIOSULPHATES - SODIUM SULPHITES : OTHER'}]</t>
  </si>
  <si>
    <t>Wholesale Business|Retail Business|Office / Sale Office|Warehouse / Depot|Recipient of Goods or Services</t>
  </si>
  <si>
    <t>Wholesale Business, Retail Business, Office / Sale Office</t>
  </si>
  <si>
    <t>ASHWINI JIGNESH PATHAK|JIGNESH UMIYASHANKAR PATHAK</t>
  </si>
  <si>
    <t>[{'name': 'JIGNESH UMIYASHANKAR PATHAK', 'email': 'jignesh@japl.org', 'emailDomain': 'japl.org', 'contact': '8080879902'}]</t>
  </si>
  <si>
    <t>27AACCJ3301J1ZU</t>
  </si>
  <si>
    <t>14/15, GROUND FLOOR, ATLANTA ESTATE, HANUMAN TEKDI ROAD, VITT BHATTI, GOREGAON EAST, MUMBAI, Mumbai Suburban, Maharashtra, 400063</t>
  </si>
  <si>
    <t>Office / Sale Office|Wholesale Business|Warehouse / Depot|Others</t>
  </si>
  <si>
    <t>Office / Sale Office, Wholesale Business</t>
  </si>
  <si>
    <t>23AACCJ3301J1Z2</t>
  </si>
  <si>
    <t>GODOWN NO. 49, , SAHAKARI SHEET GRAH RAU, SHRAMIK COLONY, A.B.ROAD RAU, GRAM RAU, Indore, Madhya Pradesh, 453331</t>
  </si>
  <si>
    <t>[{'hsnCode': '98020000', 'hsn1': 'LABORATORY CHEMICALS', 'chapterCode': '98', 'chapter': 'Project imports, Laboratory chemicals, passenger\\\\u2019s baggage, personal importation by air or post; ship stores.', 'sectionCode': '21', 'section': 'Works of art, Collectors\\\\u2019 Pieces and Antiques', 'hsn2': 'Laboratory Chemicals'}, {'hsnCode': '90279090', 'hsn1':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 MICROTOMES; PARTS AND ACCESSORIES : OTHER',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 MICROTOMES; PARTS AND ACCESSORIES : OTHER'}, {'hsnCode': '48232000', 'hsn1': 'OTHER PAPER, PAPERBOARD, CELLULOSE WADDING AND WEBS OF CELLULOSE FIBRES, CUT TO SIZE OR SHAPE; OTHER ARTICLES OF PAPER PULP, PAPER, PAPERBOARD, CELLULOSE WADDING OR WEBS OF CELLULOSE FIBRES - FILTER PAPER AND PAPERBOARD', 'chapterCode': '48', 'chapter': 'Paper and paperboard; articles of paper pulp, of paper or of paperboard.', 'sectionCode': '10', 'section': 'Pulp of wood or of other Fibrous Cellulosic Material; Recovered (Waste and Scrap) Paper or Paperboard; Paper And Paperboard and articles thereof', 'hsn2': 'OTHER PAPER, PAPERBOARD, CELLULOSE WADDING AND WEBS OF CELLULOSE FIBRES, CUT TO SIZE OR SHAPE; OTHER ARTICLES OF PAPER PULP, PAPER, PAPERBOARD, CELLULOSE WADDING OR WEBS OF CELLULOSE FIBRES - FILTER PAPER AND PAPERBOARD'}, {'hsnCode': '8419', 'hsn1':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heaters,nonelectric',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PLANT OR LABORATORY EQUIPMENT, WHETHER OR NOT ELECTRICALLY HEATED,(EXCLUDING FURNACES, OVENS AND OTHER EQUIPMENT OF HEADING 8514), FOR THE TREATMENT OF MATERIALS BY A PROCESS INVOLVING A CHANGE OF TEMPERATURE SUCH AS HEATING, COOKING, ROASTING, DISTILLING, RECTIFYING, STERILISING PASTEURISING, STEAMING, DRYING, EVAPORATING, VAPOURISING, CONDENSING OR COOLING, OTHER THAN MACHINERY OR PLANT OF A KIND USED FOR DOMESTIC PURPOSES'}]</t>
  </si>
  <si>
    <t>Retail Business|Wholesale Business|Import|Office / Sale Office|Export|Warehouse / Depot</t>
  </si>
  <si>
    <t>Retail Business, Wholesale Business, Import, Office / Sale Office, Export, Warehouse / Depot</t>
  </si>
  <si>
    <t>KFI000009892655P</t>
  </si>
  <si>
    <t>27AABFT3213F1ZL</t>
  </si>
  <si>
    <t>27850547482V</t>
  </si>
  <si>
    <t>[{'hsnCode': '8310', 'hsn1': 'SIGN-PLATES, NAME-PLATES, ADDRESS-PLATES AND SIMILAR PLATES, NUMBERS, LETTERS AND OTHER SYMBOLS, OF BASE METAL, EXCLUDING THOSE OF HEADING 9405', 'chapterCode': '83', 'chapter': 'Miscellaneous articles of base metal', 'sectionCode': '15', 'section': 'Base Metals and Articles of Base Metal', 'hsn2': 'SIGN-PLATES, NAME-PLATES, ADDRESS-PLATES AND SIMILAR PLATES, NUMBERS, LETTERS AND OTHER SYMBOLS, OF BASE METAL, EXCLUDING THOSE OF HEADING 9405'}, {'hsnCode': '3919', 'hsn1': 'SELF-ADHESIVE PLATES, SHEETS, FILM, FOIL, TAPE, STRIP AND OTHER FLAT SHAPES, OF PLASTICS, WHETHER OR NOT IN ROLLS', 'chapterCode': '39', 'chapter': 'Plastics and articles thereof', 'sectionCode': '07', 'section': 'Plastics and Articles thereof; Rubber and Articles Thereof', 'hsn2': 'SELF-ADHESIVE PLATES, SHEETS, FILM, FOIL, TAPE, STRIP AND OTHER FLAT SHAPES, OF PLASTICS, WHETHER OR NOT IN ROLLS'}, {'hsnCode': '84381010', 'hsn1': 'MACHINERY, NOT SPECIFIED OR INCLUDED ELSEWHERE IN THIS CHAPTER, FOR THE INDUSTRIAL PREPARATION OR MANUFACTURE OF FOOD OR DRINK, OTHER THAN MACHINERY FOR THE EXTRACTION OR PREPARATION OF ANIMAL OR FIXED VEGETABLE FATS OR OILS 8438 10 - BAKERY MACHINERY AND MACHINERY FOR THE MANUFACTURE OF MACARONI, SPAGHETTI OR SIMILAR PRODUCTS: BAKERY MACHINERY',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NOT SPECIFIED OR INCLUDED ELSEWHERE IN THIS CHAPTER, FOR THE INDUSTRIAL PREPARATION OR MANUFACTURE OF FOOD OR DRINK, OTHER THAN MACHINERY FOR THE EXTRACTION OR PREPARATION OF ANIMAL OR FIXED VEGETABLE FATS OR OILS 8438 10 - BAKERY MACHINERY AND MACHINERY FOR THE MANUFACTURE OF MACARONI, SPAGHETTI OR SIMILAR PRODUCTS: BAKERY MACHINERY'}, {'hsnCode': '71110000', 'hsn1': 'BASE METALS, SILVER OR GOLD, CLAD WITH PLATINUM, NOT FURTHER WORKED THAN SEMIMANUFACTURED', 'chapterCode': '71', 'chapter': 'Natural or cultured pearls, precious or semi-precious stones, precious metals, metals clad with precious metal and articles thereof; imitation jewellery; coin.', 'sectionCode': '14', 'section': 'Natural or Cultured Pearls, Precious or Semi-Precious Stones, Precious Metals, Metals clad with Precious Metal, and articles thereof; Imitation Jewellery; Coin', 'hsn2': 'BASE METALS, SILVER OR GOLD, CLAD WITH PLATINUM, NOT FURTHER WORKED THAN SEMI-MANUFACTURED'}]</t>
  </si>
  <si>
    <t>Others|Service Provision|Factory / Manufacturing</t>
  </si>
  <si>
    <t>Others, Service Provision, Factory / Manufacturing</t>
  </si>
  <si>
    <t>[{'name': 'RAVINDRA VISHNUPANT VATNI', 'email': 'technoaidassociates@gmail.com', 'emailDomain': 'gmail.com', 'contact': '9372033876'}]</t>
  </si>
  <si>
    <t>TPE000011266437D</t>
  </si>
  <si>
    <t>27ACEPP9467G1Z3</t>
  </si>
  <si>
    <t>[{'hsnCode': '73231000', 'hsn1': 'TABLE, KITCHEN OR OTHER HOUSEHOLD ARTICLES AND PARTS THEREOF, OF IRON OR STEEL; IRON OR STEEL WOOL; POT SCOURERS AND SCOURING OR POLISHING PADS, GLOVES AND THE LIKE, OF IRON OR STEEL IRON OR STEEL WOOL; POT SCOURERS AND SCOURING OR POLISHING PADS, GLOVES AND THE LIKE', 'chapterCode': '73', 'chapter': 'Articles of iron or steel', 'sectionCode': '15', 'section': 'Base Metals and Articles of Base Metal', 'hsn2': 'TABLE, KITCHEN OR OTHER HOUSEHOLD ARTICLES AND PARTS THEREOF, OF IRON OR STEEL; IRON OR STEEL WOOL; POT SCOURERS AND SCOURING OR POLISHING PADS, GLOVES AND THE LIKE, OF IRON OR STEEL IRON OR STEEL WOOL; POT SCOURERS AND SCOURING OR POLISHING PADS, GLOVES AND THE LIKE'}, {'hsnCode': '74181010', 'hsn1': 'TABLE, KITCHEN OR OTHER HOUSEHOLD ARTICLES AND PARTS THEREOF, OF COPPER; POT SCOURERS AND SCOURING OR POLISHING PADS, GLOVES AND THE LIKE, OF COPPER; SANITARY WARE AND PARTS THEREOF, OF COPPER - TABLE, KITCHEN OR OTHER HOUSEHOLD ARTICLES AND PARTS THEREOF; POT SCOURERS AND SCOURING OR POLISHING PADS, GLOVES AND THE LIKE ---POT SCOURERS AND SCOURING OR POLISHING PADS, GLOVES AND THE LIKE', 'chapterCode': '74', 'chapter': 'Copper and articles thereof', 'sectionCode': '15', 'section': 'Base Metals and Articles of Base Metal', 'hsn2': 'TABLE, KITCHEN OR OTHER HOUSEHOLD ARTICLES AND PARTS THEREOF, OF COPPER; POT SCOURERS AND SCOURING OR POLISHING PADS, GLOVES AND THE LIKE, OF COPPER; SANITARY WARE AND PARTS THEREOF, OF COPPER - TABLE, KITCHEN OR OTHER HOUSEHOLD ARTICLES AND PARTS THEREOF; POT SCOURERS AND SCOURING OR POLISHING PADS, GLOVES AND THE LIKE ---POT SCOURERS AND SCOURING OR POLISHING PADS, GLOVES AND THE LIKE'}, {'hsnCode': '82151000', 'hsn1': 'SPOONS, FORKS, LADLES, SKIMMERS, CAKE- SERVERS, FISHKNIVES, BUTTER- KNIVES, SUGAR TONGS AND SIMILAR KITCHEN OR TABLEWARE SETS OF ASSORTED ARTICLES CONTAINING AT LEAST ONE ARTICLE PLATED WITH PRECIOUS METAL', 'chapterCode': '82', 'chapter': 'Tools, implements, cutlery, spoons and forks, of base metal; parts thereof of base metal', 'sectionCode': '15', 'section': 'Base Metals and Articles of Base Metal', 'hsn2': 'SPOONS, FORKS, LADLES, SKIMMERS, CAKE- SERVERS, FISHKNIVES, BUTTER- KNIVES, SUGAR TONGS AND SIMILAR KITCHEN OR TABLEWARE SETS OF ASSORTED ARTICLES CONTAINING AT LEAST ONE ARTICLE PLATED WITH PRECIOUS METAL'}]</t>
  </si>
  <si>
    <t>[{'name': 'AVINASH BABURAO PADALKAR', 'email': 'citizensteels6@gmail.com', 'emailDomain': 'gmail.com', 'contact': '9823443859'}]</t>
  </si>
  <si>
    <t>TPE000119576046L</t>
  </si>
  <si>
    <t>30BEZPS1545A1ZK</t>
  </si>
  <si>
    <t>leeferraoandco@gmail.com</t>
  </si>
  <si>
    <t>H NO-4/S-2, MODELS MARINE VISTA, NEAR AIVAO VADDO, CARANZALEM, North Goa, Goa, 403002</t>
  </si>
  <si>
    <t>[{'sacCode': '998361', 'sac1': 'Advertising Services', 'sac2': None}, {'sacCode': '998311', 'sac1': 'Management consulting and management services including financial, strategic, human resources, marketing, operations and supply chain management.', 'sac2': None}]</t>
  </si>
  <si>
    <t>[{'name': 'SHIVNAY SABHARWAL', 'email': 'leeferraoandco@gmail.com', 'emailDomain': 'gmail.com', 'contact': '9764681024'}]</t>
  </si>
  <si>
    <t>KPE000004006943E</t>
  </si>
  <si>
    <t>33AENPH1742K1ZI</t>
  </si>
  <si>
    <t>33301351573</t>
  </si>
  <si>
    <t>[{'hsnCode': '83021010', 'hsn1': 'BASE METAL MOUNTINGS, FITTINGS AND SIMILAR ARTICLES SUITABLE FOR FURNITURE, DOORS, STAIRCASES, WINDOWS, BLINDS, COACHWORK, SADDLERY, TRUNKS, CHESTS, CASKETS OR THE LIKE; BASE METAL HAT - RACKS, HAT - PEGS, BRACKETS AND SIMILAR FIXTURES; CASTORS WITH MOUNTINGS OF BASE METAL; AUTOMATIC DOOR CLOSERS OF BASE METAL - HINGES:OF STEEL', 'chapterCode': '83', 'chapter': 'Miscellaneous articles of base metal', 'sectionCode': '15', 'section': 'Base Metals and Articles of Base Metal', 'hsn2': 'BASE METAL MOUNTINGS, FITTINGS AND SIMILAR ARTICLES SUITABLE FOR FURNITURE, DOORS, STAIRCASES, WINDOWS, BLINDS, COACHWORK, SADDLERY, TRUNKS, CHESTS, CASKETS OR THE LIKE; BASE METAL HAT - RACKS, HAT - PEGS, BRACKETS AND SIMILAR FIXTURES; CASTORS WITH MOUNTINGS OF BASE METAL; AUTOMATIC DOOR CLOSERS OF BASE METAL - HINGES:OF STEEL'}, {'hsnCode': '34051000', 'hsn1': 'POLISHES AND CREAMS, FOR FOOTWEAR, FURNITURE, FLOORS, COACHWORK, GLASS OR METAL, SCOURING PASTES AND POWDERS AND SIMILAR PREPARATIONS (WHETHER OR NOT IN THE FORM OF PAPER, WADDING, FELT, NONWOVENS,CELLULAR PLASTICS OR CELLULAR RUBBER, IMPREGNATED, COATED OR COVERED WITH SUCH PREPARATIONS), EXCLUDING WAXES OF HEADING 3404 POLISHES, CREAMS AND SIMILAR PREPARATIONS FOR FOOTWEAR OR LEATHER',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'POLISHES AND CREAMS, FOR FOOTWEAR, FURNITURE, FLOORS, COACHWORK, GLASS OR METAL, SCOURING PASTES AND POWDERS AND SIMILAR PREPARATIONS (WHETHER OR NOT IN THE FORM OF PAPER, WADDING, FELT, NONWOVENS,CELLULAR PLASTICS OR CELLULAR RUBBER, IMPREGNATED, COATED OR COVERED WITH SUCH PREPARATIONS), EXCLUDING WAXES OF HEADING 3404 POLISHES, CREAMS AND SIMILAR PREPARATIONS FOR FOOTWEAR OR LEATHER'}, {'hsnCode': '94031090', 'hsn1': 'OTHER FURNITURE AND PARTS THEREOF - Metal furniture of a kind used in offices: Other',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'OTHER FURNITURE AND PARTS THEREOF - METAL FURNITURE OF A KIND USED IN OFFICES: OTHER'}]</t>
  </si>
  <si>
    <t>Works Contract|Service Provision|Office / Sale Office</t>
  </si>
  <si>
    <t>Works Contract, Service Provision, Office / Sale Office</t>
  </si>
  <si>
    <t>[{'sacCode': '00440076', 'sac1': 'INTERIOR DECORATORS/ DESIGNERS SERVICE', 'sac2': None}, {'sacCode': '00440410', 'sac1': 'WORKS CONTRACT SERVICES', 'sac2': None}]</t>
  </si>
  <si>
    <t>Sundaram Harikrishnan</t>
  </si>
  <si>
    <t>[{'name': 'Sundaram Harikrishnan', 'email': 'thirupathi1220@gmail.com', 'emailDomain': 'gmail.com', 'contact': '9500021423'}]</t>
  </si>
  <si>
    <t>33AENPH1742K2ZH</t>
  </si>
  <si>
    <t>9841113093</t>
  </si>
  <si>
    <t>NO 23, 4TH CROSS STREET, VOC NAGAR ANNA NAGAR, Chennai, Tamil Nadu, 600102</t>
  </si>
  <si>
    <t>[{'hsnCode': '2202', 'hsn1': 'WATERS, INCLUDING MINERAL WATERS AND AERATED WATERS, CONTAINING ADDED SUGAR OR OTHER SWEETENING MATTER OR FLAVOURED, AND OTHER NON-ALCOHOLIC BEVERAGES, NOT INCLUDING FRUIT OR VEGETABLE JUICES OF HEADING 2009', 'chapterCode': '22', 'chapter': 'Beverages, spirits and vinegar.', 'sectionCode': '04', 'section': 'Prepared Foodstuffs; Beverages, Spirits and Vinegar; Tobacco and Manufactured Tabacco substitutes', 'hsn2': 'WATERS, INCLUDING MINERAL WATERS AND AERATED WATERS, CONTAINING ADDED SUGAR OR OTHER SWEETENING MATTER OR FLAVOURED, AND OTHER NON-ALCOHOLIC BEVERAGES, NOT INCLUDING FRUIT OR VEGETABLE JUICES OF HEADING 2009'}]</t>
  </si>
  <si>
    <t>[{'sacCode': '00440262', 'sac1': 'TRANSPORT OF GOODS BY ROAD', 'sac2': None}, {'sacCode': '00440318', 'sac1': 'CLEANING SERVICES', 'sac2': None}]</t>
  </si>
  <si>
    <t>[{'name': 'Sundaram Harikrishnan', 'email': 'thirupathi1220@gmail.com', 'emailDomain': 'gmail.com', 'contact': '9841113093'}]</t>
  </si>
  <si>
    <t>S HARI ENTERPRISES</t>
  </si>
  <si>
    <t>27ASNPS3037Q1ZV</t>
  </si>
  <si>
    <t>27600624783V</t>
  </si>
  <si>
    <t>bhagwatifoam@gmail.com</t>
  </si>
  <si>
    <t>PLOT NO. 8, 10, 17,18, 19,, , SURVEY NO.817 AND 428,, CHINTUPADA MAHIM, Palghar West, Thane, Maharashtra, 401404</t>
  </si>
  <si>
    <t>[{'hsnCode': '39159063', 'hsn1': 'WASTE, PARINGS AND SCRAP, OF PLASTICS - OF OTHER PLASTICS : OF AMINO RESINS; PHENOLIC RESINS AND POLYURETHANES :OF POLYURETHANES', 'chapterCode': '39', 'chapter': 'Plastics and articles thereof', 'sectionCode': '07', 'section': 'Plastics and Articles thereof; Rubber and Articles Thereof', 'hsn2': 'WASTE, PARINGS AND SCRAP, OF PLASTICS - OF OTHER PLASTICS : OF AMINO RESINS; PHENOLIC RESINS AND POLYURETHANES :OF POLYURETHANES'}, {'hsnCode': '39211310', 'hsn1': 'OTHER PLATES, SHEETS, FILM, FOIL AND STRIP, OF PLASTICS - CELLULAR : OF POLYURETHANES:FLEXIBLE', 'chapterCode': '39', 'chapter': 'Plastics and articles thereof', 'sectionCode': '07', 'section': 'Plastics and Articles thereof; Rubber and Articles Thereof', 'hsn2': 'OTHER PLATES, SHEETS, FILM, FOIL AND STRIP, OF PLASTICS - CELLULAR : OF POLYURETHANES:FLEXIBLE'}]</t>
  </si>
  <si>
    <t>[{'name': 'ABHISHEK VIPIN SHARMA', 'email': 'bhagwatifoam@gmail.com', 'emailDomain': 'gmail.com', 'contact': '9819897972'}]</t>
  </si>
  <si>
    <t>24ASNPS3037Q1Z1</t>
  </si>
  <si>
    <t>7021953550</t>
  </si>
  <si>
    <t>bhagwatifoam.com</t>
  </si>
  <si>
    <t>GODOWN NO 4, , KANHA ESTATE, SARKHEJ DHOLKA ROAD, AHMEDABAD, Ahmedabad, Gujarat, 382210</t>
  </si>
  <si>
    <t>[{'hsnCode': '3909', 'hsn1': 'AMINO-RESINS, PHENOLIC RESINS AND POLYURETHANES, IN PRIMARY FORMS', 'chapterCode': '39', 'chapter': 'Plastics and articles thereof', 'sectionCode': '07', 'section': 'Plastics and Articles thereof; Rubber and Articles Thereof', 'hsn2': 'AMINO-RESINS,PHENOLIC RESINS AND POLYURETHANES, IN PRIMARY FORMS'}, {'hsnCode': '9404', 'hsn1': 'MATTRESS SUPPORTS; ARTICLES OF BEDDING AND SIMILAR FURNISHING (FOR EXAMPLE, MATTRESSES, QUILTS, EIDERDOWNS, CUSHIONS, POUFFES AND PILLOWS) FITTED WITH SPRINGS OR STUFFED OR INTERNALLY FITTED WITH ANY MATERIAL OR OF CELLULAR RUBBER OR PLASTICS, WHETHER OR NOT COVERED',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'MATTRESS SUPPORTS; ARTICLES OF BEDDING AND SIMILAR FURNISHING (FOR EXAMPLE, MATTRESSES, QUILTS, EIDERDOWNS, CUSHIONS, POUFFES AND PILLOWS) FITTED WITH SPRINGS OR STUFFED OR INTERNALLY FITTED WITH ANY MATERIAL OR OF CELLULAR RUBBER OR PLASTICS, WHETHER OR NOT COVERED'}, {'hsnCode': '3915', 'hsn1': 'WASTE, PARINGS AND SCRAP, OF PLASTICS', 'chapterCode': '39', 'chapter': 'Plastics and articles thereof', 'sectionCode': '07', 'section': 'Plastics and Articles thereof; Rubber and Articles Thereof', 'hsn2': 'ACRYLIC POLYMERS IN PRIMARY FORMS'}]</t>
  </si>
  <si>
    <t>TFI000016414594S</t>
  </si>
  <si>
    <t>25AAFFA6008B1Z5</t>
  </si>
  <si>
    <t>[{'hsnCode': '32049000', 'hsn1':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OTHER', 'chapterCode': '32', 'chapter': 'Tanning or dyeing extracts; tannins and their derivatives; dyes, pigments and other colouring matter, paints and varnishes; putty and other mastics; inks.', 'sectionCode': '06', 'section': 'Products of the Chemicals or Allied Industries', 'hsn2':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OTHER'}, {'hsnCode': '39042290', 'hsn1': 'POLYMERS OF VINYL CHLORIDE OR OF OTHER HALOGENATED OLEFINS, IN PRIMARY FORMS - OTHER POLY (VINYL CHLORIDE): PLASTICISED:OTHER', 'chapterCode': '39', 'chapter': 'Plastics and articles thereof', 'sectionCode': '07', 'section': 'Plastics and Articles thereof; Rubber and Articles Thereof', 'hsn2': 'POLYMERS OF VINYL CHLORIDE OR OF OTHER HALOGENATED OLEFINS, IN PRIMARY FORMS - OTHER POLY (VINYL CHLORIDE): PLASTICISED:OTHER'}]</t>
  </si>
  <si>
    <t>JYOTI JAYESH MEHTA|KALPESH KIRIT MEHTA|KIRIT MATHURADAS MEHTA</t>
  </si>
  <si>
    <t>[{'name': 'KALPESH KIRIT MEHTA', 'email': 'aryanpolyplast2018@gmail.com', 'emailDomain': 'gmail.com', 'contact': '9769073638'}]</t>
  </si>
  <si>
    <t>26AAFFA6008B1Z3</t>
  </si>
  <si>
    <t>PLOT NO 4-A, , MODERN INDL ESTATE, ZARI CAUSEWAY ROAD, KACHIGAM NANI DAMAN, Daman, Dadra and Nagar Haveli and Daman and Diu, 396210</t>
  </si>
  <si>
    <t>29AABCC5578K1Z5</t>
  </si>
  <si>
    <t>29801109931</t>
  </si>
  <si>
    <t>accounts@cwp.co.in</t>
  </si>
  <si>
    <t>Plot No.42-P2,P1, KIADB Bommasandra Jigani Link RoadIndustrial Area, Bandenallasandra Village,Jigani Hobli,Anekal Taluk, Bengaluru (Bangalore) Urban, Karnataka, 560105</t>
  </si>
  <si>
    <t>[{'hsnCode': '39232990', 'hsn1': 'ARTICLES FOR THE CONVEYANCE OR PACKING OF GOODS, OF PLASTICS; STOPPERS, LIDS, CAPS AND OTHER CLOSURES, OF PLASTICS - SACKS AND BAGS (INCLUDING CONES)- OF OTHER PLASTICS: OTHER', 'chapterCode': '39', 'chapter': 'Plastics and articles thereof', 'sectionCode': '07', 'section': 'Plastics and Articles thereof; Rubber and Articles Thereof', 'hsn2': 'ARTICLES FOR THE CONVEYANCE OR PACKING OF GOODS, OF PLASTICS; STOPPERS, LIDS, CAPS AND OTHER CLOSURES, OF PLASTICS - SACKS AND BAGS (INCLUDING CONES)- OF OTHER PLASTICS: OTHER'}]</t>
  </si>
  <si>
    <t>NURANI CHANDRAChUDAMANI RAMAKRISHNAN|NURANI CHANDRACHUDAMANI JAYARAM|NURANI CHANDRACHOODAMANI KRISHNAN</t>
  </si>
  <si>
    <t>[{'name': 'NURANI CHANDRAChUDAMANI RAMAKRISHNAN', 'email': 'ncr@cwp.co.in', 'emailDomain': 'cwp.co.in', 'contact': '9845032594'}]</t>
  </si>
  <si>
    <t>32AABCC5578K1ZI</t>
  </si>
  <si>
    <t>CLASSIC WELDING PRODUCTS P LTD</t>
  </si>
  <si>
    <t>33AABCC5578K1ZG</t>
  </si>
  <si>
    <t>G12,13, , , PHASE IX , SIDCO INDUSTRIAL ESTATE, SIPCOT, HOSUR, Krishnagiri, Tamil Nadu, 635126</t>
  </si>
  <si>
    <t>[{'hsnCode': '39232990', 'hsn1': 'ARTICLES FOR THE CONVEYANCE OR PACKING OF GOODS, OF PLASTICS; STOPPERS, LIDS, CAPS AND OTHER CLOSURES, OF PLASTICS - SACKS AND BAGS (INCLUDING CONES)- OF OTHER PLASTICS: OTHER', 'chapterCode': '39', 'chapter': 'Plastics and articles thereof', 'sectionCode': '07', 'section': 'Plastics and Articles thereof; Rubber and Articles Thereof', 'hsn2': 'ARTICLES FOR THE CONVEYANCE OR PACKING OF GOODS, OF PLASTICS; STOPPERS, LIDS, CAPS AND OTHER CLOSURES, OF PLASTICS - SACKS AND BAGS (INCLUDING CONES)- OF OTHER PLASTICS: OTHER'}, {'hsnCode': '39209932', 'hsn1': 'OTHER PLATES, SHEETS, FILM, FOIL AND STRIP, OF PLASTICS, NON - CELLULAR AND NOT REINFORCED, LAMINATED, SUPPORTED OR SIMILARLY COMBINED WITH OTHER MATERIALS - OF OTHER PLASTICS: PLATES, SHEETS, STRIP, FILM OR FOIL OF COPOLYMERS OF VINYL CHLORIDE AND VINYL ACETATE : FLEXIBLE, PLAIN',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OTHER PLASTICS: PLATES, SHEETS, STRIP, FILM OR FOIL OF COPOLYMERS OF VINYL CHLORIDE AND VINYL ACETATE : FLEXIBLE, PLAIN'}, {'hsnCode': '39159010', 'hsn1': 'WASTE, PARINGS AND SCRAP, OF PLASTICS - OF OTHER PLASTICS :OF POLYPROPYLENE', 'chapterCode': '39', 'chapter': 'Plastics and articles thereof', 'sectionCode': '07', 'section': 'Plastics and Articles thereof; Rubber and Articles Thereof', 'hsn2': 'WASTE, PARINGS AND SCRAP, OF PLASTICS - OF OTHER PLASTICS :OF POLYPROPYLENE'}]</t>
  </si>
  <si>
    <t>NURANI CHANDRACHUDAMANI RAMAKRISHNAN|NURANI CHANDRACHUDAMANI JAYARAM|NURANI CHANDRAChOODAMANI KRISHNAN</t>
  </si>
  <si>
    <t>[{'name': 'NURANI CHANDRACHUDAMANI RAMAKRISHNAN', 'email': 'ncr@cwp.co.in', 'emailDomain': 'cwp.co.in', 'contact': '9845032594'}]</t>
  </si>
  <si>
    <t>CLASSIC WELDING PRODUCTS (P) LTD</t>
  </si>
  <si>
    <t>TPE000011824921Q</t>
  </si>
  <si>
    <t>33AHGPR3111C1ZZ</t>
  </si>
  <si>
    <t>[{'hsnCode': '87039090', 'hsn1': 'MOTOR CARS AND OTHER MOTOR VEHICLES PRINCIPALLY DESIGNED FOR THE TRANSPORT OF PERSONS (OTHER THAN THOSE OF HEADING 8702), INCLUDING STATION WAGONS AND RACING CARS OTHERS: OTHER', 'chapterCode': '87', 'chapter': 'Vehicles other than railway or tramway rolling-stock, and parts and accessories thereof.', 'sectionCode': '17', 'section': 'Vehicles, Aircraft, Vessels and Associated Transport Equipment', 'hsn2': 'MOTOR CARS AND OTHER MOTOR VEHICLES PRINCIPALLY DESIGNED FOR THE TRANSPORT OF PERSONS (OTHER THAN THOSE OF HEADING 8702), INCLUDING STATION WAGONS AND RACING CARS OTHERS: OTHER'}]</t>
  </si>
  <si>
    <t>[{'name': 'REENASINHA', 'email': 'simakscars@gmail.com', 'emailDomain': 'gmail.com', 'contact': '7358394121'}]</t>
  </si>
  <si>
    <t>22AAACB9387J1ZG</t>
  </si>
  <si>
    <t>74 A, AKASHGANGA COMPLEX, SUPELA, BHILAI, Durg, Chhattisgarh, 490023</t>
  </si>
  <si>
    <t>[{'hsnCode': '85441110',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ENAMELLED',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OF COPPER: ENAMELLED'}, {'hsnCode': '74081990', 'hsn1': 'COPPER WIRE - OF REFINED COPPER : OTHER : OTHER', 'chapterCode': '74', 'chapter': 'Copper and articles thereof', 'sectionCode': '15', 'section': 'Base Metals and Articles of Base Metal', 'hsn2': 'COPPER WIRE - OF REFINED COPPER : OTHER : OTHER'}, {'hsnCode': '74040019', 'hsn1': 'COPPER WASTE AND SCRAP - COPPER WASTE AND SCRAP: OF COPPER :OTHER', 'chapterCode': '74', 'chapter': 'Copper and articles thereof', 'sectionCode': '15', 'section': 'Base Metals and Articles of Base Metal', 'hsn2': 'COPPER WASTE AND SCRAP - COPPER WASTE AND SCRAP: OF COPPER :OTHER'}]</t>
  </si>
  <si>
    <t>MOHAN LAL RATHI|NATHOOLAL RATHI</t>
  </si>
  <si>
    <t>[{'name': 'MOHAN LAL RATHI', 'email': 'classique.bhilai@gmail.com', 'emailDomain': 'gmail.com', 'contact': '9827186791'}]</t>
  </si>
  <si>
    <t>TPE000116368040T</t>
  </si>
  <si>
    <t>24DCAPS5241E1ZV</t>
  </si>
  <si>
    <t>[{'hsnCode': '8703', 'hsn1': 'MOTOR CARS AND OTHER MOTOR VEHICLES PRINCIPALLY DESIGNED FOR THE TRANSPORT OF PERSONS (OTHER THAN THOSE OF HEADING 8702), INCLUDING STATION WAGONS AND RACING CARS', 'chapterCode': '87', 'chapter': 'Vehicles other than railway or tramway rolling-stock, and parts and accessories thereof.', 'sectionCode': '17', 'section': 'Vehicles, Aircraft, Vessels and Associated Transport Equipment', 'hsn2': 'MOTOR CARS AND OTHER MOTOR VEHICLES PRINCIPALLY DESIGNED FOR THE TRANSPORT OF PERSONS (OTHER THAN THOSE OF HEADING 8702), INCLUDING STATION WAGONS AND RACING CARS.'}, {'hsnCode': '8539', 'hsn1': 'ELECTRIC FILAMENT OR DISCHARGE LAMPS, INCLUDING SEALED BEAM LAMP UNITS AND ULTRAVIOLET OR INFRA-RED LAMPS; ARC-LAMPS',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FILAMENT OR DISCHARGE LAMPS, INCLUDING SEALED BEAM LAMP UNITS AND ULTRA-VIOLET OR INFRA-RED LAMPS; ARC-LAMPS'}, {'hsnCode': '8704', 'hsn1': 'MOTOR VEHICLES FOR THE TRANSPORT OF GOODS', 'chapterCode': '87', 'chapter': 'Vehicles other than railway or tramway rolling-stock, and parts and accessories thereof.', 'sectionCode': '17', 'section': 'Vehicles, Aircraft, Vessels and Associated Transport Equipment', 'hsn2': 'MOTOR VEHICLES FOR THE TRANSPORT OF GOODS'}]</t>
  </si>
  <si>
    <t>[{'name': 'OM PRAKASH GHISARAM SINGADIA', 'email': 'sarfrajmemongst@gmail.com', 'emailDomain': 'gmail.com', 'contact': '8264068554'}]</t>
  </si>
  <si>
    <t>KFI000004333008Z</t>
  </si>
  <si>
    <t>29AAGFC4343L1Z7</t>
  </si>
  <si>
    <t>29660865180</t>
  </si>
  <si>
    <t>[{'hsnCode': '84779000', 'hsn1': 'MACHINERY FOR WORKING RUBBER OR PLASTICS OR FOR THE MANUFACTURE OF PRODUCTS FROM THESE MATERIALS, NOT SPECIFIED OR INCLUDED ELSEWHERE IN THIS CHAPTER PARTS',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FOR WORKING RUBBER OR PLASTICS OR FOR THE MANUFACTURE OF PRODUCTS FROM THESE MATERIALS, NOT SPECIFIED OR INCLUDED ELSEWHERE IN THIS CHAPTER PARTS'}, {'hsnCode': '74199990', 'hsn1': 'OTHER ARTICLES OF COPPER - OTHER : OTHER : OTHER ARTICLES OF COPPER', 'chapterCode': '74', 'chapter': 'Copper and articles thereof', 'sectionCode': '15', 'section': 'Base Metals and Articles of Base Metal', 'hsn2': 'OTHER ARTICLES OF COPPER - OTHER : OTHER : OTHER ARTICLES OF COPPER'}, {'hsnCode': '84807100', 'hsn1': 'MOULDING BOXES FOR METAL FOUNDRY; MOULD BASES; MOULDING PATTERNS; MOULDS FOR METAL (OTHER THAN INGOT MOULDS), METAL CARBIDES, GLASS, MINERAL MATERIALS, RUBBER OR PLASTICS - MOULDS FOR RUBBER OR PLASTICS: INJECTION OR COMPRESSION TYPES',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'MOULDING BOXES FOR METAL FOUNDRY; MOULD BASES; MOULDING PATTERNS; MOULDS FOR METAL (OTHER THAN INGOT MOULDS), METAL CARBIDES, GLASS, MINERAL MATERIALS, RUBBER OR PLASTICS - MOULDS FOR RUBBER OR PLASTICS: INJECTION OR COMPRESSION TYPES'}, {'hsnCode':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t>
  </si>
  <si>
    <t>Factory / Manufacturing|Office / Sale Office|Service Provision</t>
  </si>
  <si>
    <t>Factory / Manufacturing, Office / Sale Office, Service Provision</t>
  </si>
  <si>
    <t>SURESHBABU AKKACHIVADAKEVETIL|DEEPA NARAYANAN</t>
  </si>
  <si>
    <t>[{'name': 'SURESHBABU AKKACHIVADAKEVETIL', 'email': 'contact@craftwellmoldengineers.com', 'emailDomain': 'craftwellmoldengineers.com', 'contact': '9886868890'}]</t>
  </si>
  <si>
    <t>KEP000000519345R</t>
  </si>
  <si>
    <t>30AKSPS1256J1ZW</t>
  </si>
  <si>
    <t>[{'sacCode': '998533', 'sac1': 'General cleaning services', 'sac2': None}]</t>
  </si>
  <si>
    <t>[{'name': 'DIGAMBER PUNDALIK SHET', 'email': 'arch_122@rediffmail.com', 'emailDomain': 'rediffmail.com', 'contact': '7798751176'}]</t>
  </si>
  <si>
    <t>30AKSPS1256J2ZV</t>
  </si>
  <si>
    <t>9764995290</t>
  </si>
  <si>
    <t>patil5251@gmail.com</t>
  </si>
  <si>
    <t>house no. 553, kaswada, talaulim, ponda, North Goa, Goa, 403401</t>
  </si>
  <si>
    <t>[{'sacCode': '00440225', 'sac1': 'BUSINESS AUXILIARY SERVICES', 'sac2': None}, {'sacCode': '00440410', 'sac1': 'WORKS CONTRACT SERVICES', 'sac2': None}]</t>
  </si>
  <si>
    <t>[{'name': 'DIGAMBER PUNDALIK SHET', 'email': 'patil5251@gmail.com', 'emailDomain': 'gmail.com', 'contact': '9764995290'}]</t>
  </si>
  <si>
    <t>MAHALSA INDUSTRIES</t>
  </si>
  <si>
    <t>30AKSPS1256J3ZU</t>
  </si>
  <si>
    <t>9423314913</t>
  </si>
  <si>
    <t>mahalasa75@rediffmail.com</t>
  </si>
  <si>
    <t>house no. 553, kaswada talaulim, ponda, North Goa, Goa, 403401</t>
  </si>
  <si>
    <t>[{'name': 'DIGAMBER PUNDALIK SHET', 'email': 'vat.suhasdesai@gmail.com', 'emailDomain': 'gmail.com', 'contact': '9834286769'}]</t>
  </si>
  <si>
    <t>02AAACD1293K1ZX</t>
  </si>
  <si>
    <t>dnsharma@chembondindia.com</t>
  </si>
  <si>
    <t>BLOCK A, , Chembond, LODHIMAJRA ROAD, THEDA , NALAGARH, THEDA, BADDI, Solan, Himachal Pradesh, 174101</t>
  </si>
  <si>
    <t>[{'hsnCode': '38249022', 'hsn1':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WATER TREATMENT CHEMICALS, ION EXCHANGER (INN) SUCH AS PERMIUTITS, ZEOLITES)',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WATER TREATMENT CHEMICALS, ION EXCHANGER (INN) SUCH AS PERMIUTITS, ZEOLITES)'}, {'hsnCode': '39069090', 'hsn1': 'ACRYLIC POLYMERS IN PRIMARY FORMS - OTHER :OTHER', 'chapterCode': '39', 'chapter': 'Plastics and articles thereof', 'sectionCode': '07', 'section': 'Plastics and Articles thereof; Rubber and Articles Thereof', 'hsn2': 'ACRYLIC POLYMERS IN PRIMARY FORMS - OTHER :OTHER'}, {'hsnCode': '84212190', 'hsn1': 'CENTRIFUGES, INCLUDING CENTRIFUGAL DRYERS; FILTERING OR PURIFYING MACHINERY AND APPARATUS, FOR LIQUIDS OR GASES - - FILTERING OR PURIFYING MACHINERY AND APPARATUS FOR LIQUIDS - FOR FILTERING OR PURIFYING WATER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'CENTRIFUGES, INCLUDING CENTRIFUGAL DRYERS; FILTERING OR PURIFYING MACHINERY AND APPARATUS, FOR LIQUIDS OR GASES - - FILTERING OR PURIFYING MACHINERY AND APPARATUS FOR LIQUIDS - FOR FILTERING OR PURIFYING WATER : OTHER'}, {'hsnCode': '84212110', 'hsn1': 'CENTRIFUGES, INCLUDING CENTRIFUGAL DRYERS; FILTERING OR PURIFYING MACHINERY AND APPARATUS, FOR LIQUIDS OR GASES - - FILTERING OR PURIFYING MACHINERY AND APPARATUS FOR LIQUIDS - FOR FILTERING OR PURIFYING WATER : ION EXCHANGER PLANT OR APPARATUS',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'CENTRIFUGES, INCLUDING CENTRIFUGAL DRYERS; FILTERING OR PURIFYING MACHINERY AND APPARATUS, FOR LIQUIDS OR GASES - - FILTERING OR PURIFYING MACHINERY AND APPARATUS FOR LIQUIDS - FOR FILTERING OR PURIFYING WATER : ION EXCHANGER PLANT OR APPARATUS'}]</t>
  </si>
  <si>
    <t>Input Service Distributor (ISD)|Retail Business|SEZ|Service Provision|Factory / Manufacturing|Office / Sale Office|Recipient of Goods or Services|Supplier of Services</t>
  </si>
  <si>
    <t>Input Service Distributor (ISD), Retail Business, SEZ, Service Provision, Factory / Manufacturing, Office / Sale Office, Recipient of Goods or Services, Supplier of Services</t>
  </si>
  <si>
    <t>NIRMAL VINOD SHAH|SAMEER VINOD SHAH|VINOD JANARDAN DESHPANDE|MAHENDRA KALYANJI GHELANI</t>
  </si>
  <si>
    <t>[{'name': 'SHIVANK SHARMA', 'email': 'shivank.sharma@chembond-drew.com', 'emailDomain': 'chembond-drew.com', 'contact': '9324176477'}]</t>
  </si>
  <si>
    <t>09AAACD1293K1ZJ</t>
  </si>
  <si>
    <t>9310907904</t>
  </si>
  <si>
    <t>p.antony@chembondindia.com</t>
  </si>
  <si>
    <t>204 VISHAL CHEMBERS P 1, , , SECTOR 18, NOIDA, Gautam Buddha Nagar, Uttar Pradesh, 201301</t>
  </si>
  <si>
    <t>NIRMAL VINOD SHAH|SAMEER VINOD SHAH|SACHINDRA MAKARAND KUKADE|NANDKUMAR VASANT DHEKNE|VINOD JANARDAN DESHPANDE|MAHENDRA KALYANJI GHELANI</t>
  </si>
  <si>
    <t>[{'name': 'ANTONY PETER', 'email': 'info@chembondwater.com', 'emailDomain': 'chembondwater.com', 'contact': '8879863031'}]</t>
  </si>
  <si>
    <t>M/S CHEMBOND WATER TECHNOLOGIES LIMITED</t>
  </si>
  <si>
    <t>19AAACD1293K1ZI</t>
  </si>
  <si>
    <t>3340643450</t>
  </si>
  <si>
    <t>info@chembond-drew.com</t>
  </si>
  <si>
    <t>chembond-drew.com</t>
  </si>
  <si>
    <t>46, 2nd Floor, Dr.Sundari Mohan Avenue, Opposite of Ladies Park, Park Circus, Kolkata, West Bengal, 700014</t>
  </si>
  <si>
    <t>Input Service Distributor (ISD)|Retail Business|Service Provision|Office / Sale Office|Recipient of Goods or Services|Supplier of Services</t>
  </si>
  <si>
    <t>Input Service Distributor (ISD), Retail Business, Service Provision, Office / Sale Office, Recipient of Goods or Services, Supplier of Services</t>
  </si>
  <si>
    <t>[{'name': 'SHIVANK SHARMA', 'email': 'info@chembondwater.com', 'emailDomain': 'chembondwater.com', 'contact': '8879863031'}]</t>
  </si>
  <si>
    <t>24AAACD1293K1ZR</t>
  </si>
  <si>
    <t>9375505615</t>
  </si>
  <si>
    <t>PLOT NO 409, GROUNG FLOOR, CHEMBOND WATER TECHNOLOGIES LIMITED, ECP ROAD, VILL- DUDHWADA, KARAKHADI, TAL. PADRA, Vadodara, Gujarat, 391450</t>
  </si>
  <si>
    <t>[{'hsnCode': '2828', 'hsn1': 'HYPOCHLORITES ; COMMERCIAL CALCIUM HYPOCHLORITES; CHLORITES; HYPOBROMITES', 'chapterCode': '28', 'chapter': 'Inorganic chemicals; organic or inorganic compounds of precious metals, of rare-earth metals, of radioactive elements or of isotopes', 'sectionCode': '06', 'section': 'Products of the Chemicals or Allied Industries', 'hsn2': 'HYPOCHLORITES; COMMERCIAL CALCIUM HYPOCHLORITES; CHLORITES; HYPOBROMITES'}, {'hsnCode': '2832', 'hsn1': 'SULPHITES; THIOSULPHATES', 'chapterCode': '28', 'chapter': 'Inorganic chemicals; organic or inorganic compounds of precious metals, of rare-earth metals, of radioactive elements or of isotopes', 'sectionCode': '06', 'section': 'Products of the Chemicals or Allied Industries', 'hsn2': 'SULPHITES; THIOSULPHATES'}, {'hsnCode': '3824', 'hsn1': 'PREPARED BINDERS FOR FOUNDRY MOULDS OR CORES; CHEMICAL PRODUCTS AND PREPARATIONS OF THE CHEMICAL OR ALLIED INDUSTRIES (INCLUDING THOSE CONSISTING OF MIXTURES OF NATURAL PRODUCTS), NOT ELSEWHERE SPECIFIED OR INCLUDED',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{'hsnCode': '3906', 'hsn1': 'ACRYLIC POLYMERS IN PRIMARY FORMS', 'chapterCode': '39', 'chapter': 'Plastics and articles thereof', 'sectionCode': '07', 'section': 'Plastics and Articles thereof; Rubber and Articles Thereof', 'hsn2': None}, {'hsnCode': '8421', 'hsn1': 'CENTRIFUGES, INCLUDING CENTRIFUGAL DRYERS; FILTERING OR PURIFYING MACHINERY AND APPARATUS, FOR LIQUIDS OR GASES - Centrifuges, including centrifugal dryers',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'CENTRIFUGES, INCLUDING CENTRIFUGAL DRYERS; FILTERING OR PURIFYING MACHINERY AND APPARATUS, FOR LIQUIDS OR GASES'}]</t>
  </si>
  <si>
    <t>Factory / Manufacturing|Retail Business|Office / Sale Office|Service Provision|Wholesale Business|Input Service Distributor (ISD)|Export|Import|Warehouse / Depot|Supplier of Services</t>
  </si>
  <si>
    <t>Factory / Manufacturing, Retail Business, Office / Sale Office, Service Provision, Wholesale Business, Input Service Distributor (ISD), Export, Import, Warehouse / Depot, Supplier of Services</t>
  </si>
  <si>
    <t>NIRMAL VINOD SHAH|SAMEER VINOD SHAH|MAHENDRA KALYANJI GHELANI|VINOD JANARDAN DESHPANDE</t>
  </si>
  <si>
    <t>[{'name': 'MITUL KIRITKUMAR PANCHAL', 'email': 'mitul.panchal@chembondindia.com', 'emailDomain': 'chembondindia.com', 'contact': '9375505615'}]</t>
  </si>
  <si>
    <t>27AAACD1293K1ZL</t>
  </si>
  <si>
    <t>27580000987V</t>
  </si>
  <si>
    <t>9324176477</t>
  </si>
  <si>
    <t>B 23, 2ND FLOOR, NEW SUN MILL COMPOUND, TODI INDUSTRIAL ESTATE, S J MARG, LOWER PAREL, Mumbai City, Maharashtra, 400013</t>
  </si>
  <si>
    <t>Retail Business|Office / Sale Office|Input Service Distributor (ISD)|Recipient of Goods or Services|Service Provision|Works Contract|Supplier of Services</t>
  </si>
  <si>
    <t>Retail Business, Office / Sale Office, Input Service Distributor (ISD), Recipient of Goods or Services, Service Provision, Works Contract, Supplier of Services</t>
  </si>
  <si>
    <t>NIRMAL VINOD SHAH|SAMEER VINOD SHAH|VINOD JANARDAN DESHPANDE|Mahendra KALYANJI Ghelani</t>
  </si>
  <si>
    <t>[{'name': 'SHIVANK SHARMA', 'email': 'umesh.surve@chembondwater.com', 'emailDomain': 'chembondwater.com', 'contact': '8879863031'}]</t>
  </si>
  <si>
    <t>33AAACD1293K1ZS</t>
  </si>
  <si>
    <t>33364364651</t>
  </si>
  <si>
    <t>9344383196</t>
  </si>
  <si>
    <t>promoth.s@chembondindia.com</t>
  </si>
  <si>
    <t>S 50, BLOCK-B, , NA, SIPCOT, PHASE III, MUKUNDARAYAPURAM RANIPET, Vellore, Tamil Nadu, 632405</t>
  </si>
  <si>
    <t>[{'hsnCode': '38249022', 'hsn1':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WATER TREATMENT CHEMICALS, ION EXCHANGER (INN) SUCH AS PERMIUTITS, ZEOLITES)',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WATER TREATMENT CHEMICALS, ION EXCHANGER (INN) SUCH AS PERMIUTITS, ZEOLITES)'}, {'hsnCode': '39069090', 'hsn1': 'ACRYLIC POLYMERS IN PRIMARY FORMS - OTHER :OTHER', 'chapterCode': '39', 'chapter': 'Plastics and articles thereof', 'sectionCode': '07', 'section': 'Plastics and Articles thereof; Rubber and Articles Thereof', 'hsn2': 'ACRYLIC POLYMERS IN PRIMARY FORMS - OTHER :OTHER'}, {'hsnCode': '44151000', 'hsn1': 'PACKING CASES, BOXES, CRATES, DRUMS AND SIMILAR PACKINGS, OF WOOD; CABLE-DRUMS OF WOOD; PALLETS, BOX PALLETS AND OTHER LOAD BOARDS, OF WOOD; PALLET COLLARS OF WOOD - CASES, BOXES, CRATES, DRUMS AND SIMILAR PACKINGS; CABLE-DRUMS', 'chapterCode': '44', 'chapter': 'Wood and Articles of wood; wood charcoal', 'sectionCode': '09', 'section': 'Wood and Articles of Wood; Wood Charcoal; cork and articles or cork; Manufactures of Straw, of Esparto or of other Plaiting Materials; Basketware and Wickerwork', 'hsn2': 'PACKING CASES, BOXES, CRATES, DRUMS AND SIMILAR PACKINGS, OF WOOD; CABLE-DRUMS OF WOOD; PALLETS, BOX PALLETS AND OTHER LOAD BOARDS, OF WOOD; PALLET COLLARS OF WOOD - CASES, BOXES, CRATES, DRUMS AND SIMILAR PACKINGS; CABLE-DRUMS'}, {'hsnCode': '84191110', 'hsn1':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 NON-ELECTRIC: 8419 11 - INSTANTANEOUS GAS WATER HEATERS : DOMESTIC TYPE',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 NON-ELECTRIC: 8419 11 - INSTANTANEOUS GAS WATER HEATERS : DOMESTIC TYPE'}]</t>
  </si>
  <si>
    <t>Retail Business|Recipient of Goods or Services|Factory / Manufacturing|Service Provision|Input Service Distributor (ISD)|Office / Sale Office|Works Contract</t>
  </si>
  <si>
    <t>Retail Business, Recipient of Goods or Services, Factory / Manufacturing, Service Provision, Input Service Distributor (ISD), Office / Sale Office, Works Contract</t>
  </si>
  <si>
    <t>[{'name': 'SHIVANK SHARMA', 'email': 'promoth.s@chembondindia.com', 'emailDomain': 'chembondindia.com', 'contact': '9344383196'}]</t>
  </si>
  <si>
    <t>37AAACD1293K1ZK</t>
  </si>
  <si>
    <t>shivank.sharma@chembond-drew.com</t>
  </si>
  <si>
    <t>66/10/1/11, , SATYANARAYANA STREET, NARASANNAGAR, KAKINADA, East Godavari, Andhra Pradesh, 533005</t>
  </si>
  <si>
    <t>Input Service Distributor (ISD)|Retail Business|Service Provision|Office / Sale Office|Recipient of Goods or Services</t>
  </si>
  <si>
    <t>Input Service Distributor (ISD), Retail Business, Service Provision, Office / Sale Office, Recipient of Goods or Services</t>
  </si>
  <si>
    <t>[{'name': 'SHIVANK SHARMA', 'email': 'srinivas.reddy@chembond-drew.com', 'emailDomain': 'chembond-drew.com', 'contact': '9346794022'}]</t>
  </si>
  <si>
    <t>27AAACD1293K2ZK</t>
  </si>
  <si>
    <t>8097382395</t>
  </si>
  <si>
    <t>info@chembondwater.com</t>
  </si>
  <si>
    <t>chembondwater.com</t>
  </si>
  <si>
    <t>B 23, NEW SUN MILL COMPOOUND, LOWER PAREL, MUMBAI, Mumbai City, Maharashtra, 400013</t>
  </si>
  <si>
    <t>[{'sacCode': '998331', 'sac1': 'Engineering advisory services', 'sac2': None}]</t>
  </si>
  <si>
    <t>[{'name': 'SHIVANK SHARMA', 'email': 'info@chembondwater.com', 'emailDomain': 'chembondwater.com', 'contact': '8097382395'}]</t>
  </si>
  <si>
    <t>27AAACS5304A1ZZ</t>
  </si>
  <si>
    <t>AAACS5304A</t>
  </si>
  <si>
    <t>27560003908V</t>
  </si>
  <si>
    <t>ctborse@sahney.com</t>
  </si>
  <si>
    <t>E 81 MIDC, MIDC AMBAD, AMBAD, AMBAD, AMBAD, Nashik, Maharashtra, 422010</t>
  </si>
  <si>
    <t>[{'hsnCode': '85469090', 'hsn1': 'ELECTRICAL INSULATORS OF ANY MATERIAL OTHER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INSULATORS OF ANY MATERIAL OTHER : OTHER'}]</t>
  </si>
  <si>
    <t>HARISH ISHWARLAL KHANNA|AMIT VIJAY PATIL</t>
  </si>
  <si>
    <t>[{'name': 'HARISH ISHWARLAL KHANNA', 'email': 'ctborse@sahney.com', 'emailDomain': 'sahney.com', 'contact': '9881408554'}]</t>
  </si>
  <si>
    <t>29AAACS5304A1ZV</t>
  </si>
  <si>
    <t>29620137314</t>
  </si>
  <si>
    <t>29AAACS5304A2ZU</t>
  </si>
  <si>
    <t>SAHNEY KIRKWOOD (P) LTD</t>
  </si>
  <si>
    <t>33AAACS5304A1Z6</t>
  </si>
  <si>
    <t>33886204746</t>
  </si>
  <si>
    <t>25-Feb-2009</t>
  </si>
  <si>
    <t>TCO000117042557B</t>
  </si>
  <si>
    <t>29AAACS5304A3ZT</t>
  </si>
  <si>
    <t>harishkhanna@sahney.com</t>
  </si>
  <si>
    <t>21A, ATTIBELE INDUSTRIAL AREA, 21A, ATTIBELE INDUSTRIAL AREA, 21A, ATTIBELE INDUSTRIAL AREA, ANEKA HOBLI, ANEKAL TALUK, Bengaluru (Bangalore) Urban, Karnataka, 562107</t>
  </si>
  <si>
    <t>[{'hsnCode': '8546', 'hsn1': 'ELECTRICAL INSULATORS OF ANY MATERIAL',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INSULATORS OF ANY MATERIAL'}]</t>
  </si>
  <si>
    <t>[{'name': 'HARISH ISHWARLAL KHANNA', 'email': 'harishkhanna@sahney.com', 'emailDomain': 'sahney.com', 'contact': '9730330005'}]</t>
  </si>
  <si>
    <t>36AAACE4400F1Z9</t>
  </si>
  <si>
    <t>36610151785</t>
  </si>
  <si>
    <t>everestaccounts1@yahoo.com</t>
  </si>
  <si>
    <t>AROOR VILLAGE, SADASIVPET MANDAL, ARROOR VILLAGE, Medak, Telangana, 502291</t>
  </si>
  <si>
    <t>[{'hsnCode': '29420090', 'hsn1': 'OTHER ORGANIC COMPOUNDS - OTHER ORGANIC COMPOUNDS : OTHER', 'chapterCode': '29', 'chapter': 'Organic chemicals', 'sectionCode': '06', 'section': 'Products of the Chemicals or Allied Industries', 'hsn2': 'OTHER ORGANIC COMPOUNDS - OTHER ORGANIC COMPOUNDS : OTHER'}, {'hsnCode': '29319090', 'hsn1': 'OTHER ORGANO-INORGANIC COMPOUNDS -OTHER---OTHER', 'chapterCode': '29', 'chapter': 'Organic chemicals', 'sectionCode': '06', 'section': 'Products of the Chemicals or Allied Industries', 'hsn2': 'OTHER ORGANO-INORGANIC COMPOUNDS -OTHER---OTHER'}, {'hsnCode': '29224990', 'hsn1': 'OXYGEN-FUNCTION AMINO-COMPOUNDS - AMINO-ACIDS, OTHER THAN THOSE CONTAINING MORE THAN ONE KIND OF OXYGEN FUNCTION, AND THEIR ESTERS; SALTS THEREOF : OTHER : OTHER', 'chapterCode': '29', 'chapter': 'Organic chemicals', 'sectionCode': '06', 'section': 'Products of the Chemicals or Allied Industries', 'hsn2': 'OXYGEN-FUNCTION AMINO-COMPOUNDS - AMINO-ACIDS, OTHER THAN THOSE CONTAINING MORE THAN ONE KIND OF OXYGEN FUNCTION, AND THEIR ESTERS; SALTS THEREOF : OTHER : OTHER'}, {'hsnCode': '29214511', 'hsn1': 'AMINE- FUNCTION COMPOUNDS - AROMATIC MONOAMINES AND THEIR DERIVATIVES; SALTS THEREOF :-1-NAPHTHYLAMINE (ALPHA-NAPHTHYLAMINE), 2- NAPHTHYLAMINE (BETANAPH THYLAMINE) AND THEIR DERIVATIVES; SALTS THEREOF : ALPHA NAPHTHYLAMINE, PHENYL ALPHA NAPHTHYLAMINE, PHENYL BETA NAPHTHYLAMINE, AMINO F-ACID, AMINOLINELI-R-ACID, SODIUM NAPHTHIONATE : ALPHA NAPHTHYLAMINE', 'chapterCode': '29', 'chapter': 'Organic chemicals', 'sectionCode': '06', 'section': 'Products of the Chemicals or Allied Industries', 'hsn2': 'AMINE- FUNCTION COMPOUNDS - AROMATIC MONOAMINES AND THEIR DERIVATIVES; SALTS THEREOF :-1-NAPHTHYLAMINE (ALPHA- NAPHTHYLAMINE), 2- NAPHTHYLAMINE (BETANAPH THYLAMINE) AND THEIR DERIVATIVES; SALTS THEREOF : ALPHA NAPHTHYLAMINE, PHENYL ALPHA NAPHTHYLAMINE, PHENYL BETA NAPHTHYLAMINE, AMINO F-ACID, AMINOLINELI-R-ACID, SODIUM NAPHTHIONATE : ALPHA NAPHTHYLAMINE'}, {'hsnCode': '29339900', 'hsn1': 'HETEROCYCLIC COMPOUNDS WITH NITROGEN HETEROATOM( S) ONLY - OTHER : OTHER', 'chapterCode': '29', 'chapter': 'Organic chemicals', 'sectionCode': '06', 'section': 'Products of the Chemicals or Allied Industries', 'hsn2': 'HETEROCYCLIC COMPOUNDS WITH NITROGEN HETEROATOM( S) ONLY - OTHER : OTHER'}]</t>
  </si>
  <si>
    <t>Bonded Warehouse|Factory / Manufacturing</t>
  </si>
  <si>
    <t>Bonded Warehouse, Factory / Manufacturing</t>
  </si>
  <si>
    <t>[{'name': 'RAMAKRISHNA PERURI', 'email': 'everestaccounts1@yahoo.com', 'emailDomain': 'yahoo.com', 'contact': '9440668841'}]</t>
  </si>
  <si>
    <t>37AAACE4400F1Z7</t>
  </si>
  <si>
    <t>37AAACE4400F2Z6</t>
  </si>
  <si>
    <t>Everest Organics Limited</t>
  </si>
  <si>
    <t>KFI000016908845P</t>
  </si>
  <si>
    <t>19ABDFM8670Q1ZB</t>
  </si>
  <si>
    <t>[{'sacCode': '00440470', 'sac1': None, 'sac2': None}, {'sacCode': '00440067', 'sac1': 'GOODS TRANSPORT OPERATORS', 'sac2': None}]</t>
  </si>
  <si>
    <t>NIKHIL GUPTA|NIKUNJ BERLIA</t>
  </si>
  <si>
    <t>[{'name': 'NIKHIL GUPTA', 'email': 'gst@middletongroup.in', 'emailDomain': 'middletongroup.in', 'contact': '9051270464'}]</t>
  </si>
  <si>
    <t>37ABDFM8670Q1ZD</t>
  </si>
  <si>
    <t>103, Ground Floor, SHREE VARSHINI RESIDENCY, H J PALEM, SHEELA NAGAR, Visakhapatnam, Andhra Pradesh, 530012</t>
  </si>
  <si>
    <t>Office / Sale Office|Supplier of Services|Works Contract</t>
  </si>
  <si>
    <t>Office / Sale Office, Supplier of Services, Works Contract</t>
  </si>
  <si>
    <t>[{'sacCode': '00440262', 'sac1': 'TRANSPORT OF GOODS BY ROAD', 'sac2': None}, {'sacCode': '00440067', 'sac1': 'GOODS TRANSPORT OPERATORS', 'sac2': None}, {'sacCode': '00440470', 'sac1': 'TRANSPORT OF GOODS BY COASTAL SHIPPING (SERVICES BY WAY OF TRANSPORTATION OF GOODS BY INLAND WATERWAYS IS PLACED IN THE NEGATIVE LIST)', 'sac2': None}]</t>
  </si>
  <si>
    <t>[{'name': 'Nikhil Gupta', 'email': 'gst@middletongroup.in', 'emailDomain': 'middletongroup.in', 'contact': '9051270464'}]</t>
  </si>
  <si>
    <t>18ABDFM8670Q1ZD</t>
  </si>
  <si>
    <t>9830384641</t>
  </si>
  <si>
    <t>ankitloharuka@gmail.com</t>
  </si>
  <si>
    <t>HOUSE NO. 24, 2ND FLOOR, KEOT VILLA, NILMONIPHUKAN PATH, CHRISTIAN BASTI, GUWAHATI, Kamrup Metropolitan, Assam, 781005</t>
  </si>
  <si>
    <t>23AAOCS8057N1ZM</t>
  </si>
  <si>
    <t>23362602520</t>
  </si>
  <si>
    <t>68B, , , MAXI ROAD, INDUSTRIAL AREA, Ujjain, Madhya Pradesh, 456010</t>
  </si>
  <si>
    <t>[{'hsnCode':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{'hsnCode': '48195010', 'hsn1': 'CARTONS, BOXES, CASES, BAGS AND OTHER PACKING CONTAINERS, OF PAPER, PAPERBOARD, CELLULOSE WADDING OR WEBS OF CELLULOSE FIBRES; BOX FILES, LETTER TRAYS, AND SIMILAR ARTICLES, OF PAPER OR PAPERBOARD OF A KIND USED IN OFFICES, SHOPS OR THE LIKE - OTHER PACKING CONTAINERS, INCLUDING RECORD SLEEVES : MADE OF CORRUGATED PAPER OR PAPERBOARD',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 OTHER PACKING CONTAINERS, INCLUDING RECORD SLEEVES : MADE OF CORRUGATED PAPER OR PAPERBOARD'}]</t>
  </si>
  <si>
    <t>Factory / Manufacturing|Works Contract|Warehouse / Depot|Others</t>
  </si>
  <si>
    <t>[{'name': 'DEEPAK PALOD', 'email': 'spaccounts@packingpeople.in', 'emailDomain': 'packingpeople.in', 'contact': '9977605513'}]</t>
  </si>
  <si>
    <t>23AAOCS8057N3ZK</t>
  </si>
  <si>
    <t>pk_dass67@yahoo.com</t>
  </si>
  <si>
    <t>69B-C-D, , , INDUSTRIAL AREA, MAXI ROAD, UJJAIN, Ujjain, Madhya Pradesh, 456010</t>
  </si>
  <si>
    <t>[{'name': 'DEEPAK PALOD', 'email': 'pk_dass67@yahoo.com', 'emailDomain': 'yahoo.com', 'contact': '9229293098'}]</t>
  </si>
  <si>
    <t>SHREE PACKERS (MP) PRIVATE LIMITED UNIT II</t>
  </si>
  <si>
    <t>02AAOCS8057N1ZQ</t>
  </si>
  <si>
    <t>spaccounts@packingpeople.in</t>
  </si>
  <si>
    <t>Khasra No.9,10, , Near Govt. Primary School, Kasauli Road, Parwanoo Tehsil Kasauli, Solan, Himachal Pradesh, 173220</t>
  </si>
  <si>
    <t>Recipient of Goods or Services|Warehouse / Depot</t>
  </si>
  <si>
    <t>Recipient of Goods or Services, Warehouse / Depot</t>
  </si>
  <si>
    <t>[{'name': 'ARPIT BANGUR', 'email': 'pk_dass67@yahoo.com', 'emailDomain': 'yahoo.com', 'contact': '9229371672'}]</t>
  </si>
  <si>
    <t>23AAOCS8057N4ZJ</t>
  </si>
  <si>
    <t>8319811567</t>
  </si>
  <si>
    <t>70 A to G , part of 5B, , , MAXI ROAD, INDUSTRIAL AREA, Ujjain, Madhya Pradesh, 456010</t>
  </si>
  <si>
    <t>ARPIT BANGUR|DEEPAK PALOD</t>
  </si>
  <si>
    <t>[{'name': 'ARPIT BANGUR', 'email': 'spaccounts@packingpeople.in', 'emailDomain': 'packingpeople.in', 'contact': '8319811567'}]</t>
  </si>
  <si>
    <t>SHREE PACKERS (MP) PVT. LTD. UNIT III</t>
  </si>
  <si>
    <t>27AAOCS8057N1ZE</t>
  </si>
  <si>
    <t>Shree Packers (MP) Private Limited</t>
  </si>
  <si>
    <t>8839522824</t>
  </si>
  <si>
    <t>1850, Kurli Road, Pune, Pune, Maharashtra, 410501</t>
  </si>
  <si>
    <t>Arpit Bangur|Deepak Palod</t>
  </si>
  <si>
    <t>TPE000011520181A</t>
  </si>
  <si>
    <t>27AAIPS9206L1Z4</t>
  </si>
  <si>
    <t>27840050799V</t>
  </si>
  <si>
    <t>[{'hsnCode': '72221112', 'hsn1': 'OTHER BARS AND RODS OF STAINLESS STEEL; ANGLES, SHAPES AND SECTIONS OF STAINLESS STEEL - BARS AND RODS, NOT FURTHER WORKED THAN HOT ROLLED, HOT-DRAWN OR EXTRUDED: OF CIRCULAR CROSS SECTION : BRIGHT BARS : NICKEL CHROMIUM AUSTENITIC TYPE', 'chapterCode': '72', 'chapter': 'Iron and steel', 'sectionCode': '15', 'section': 'Base Metals and Articles of Base Metal', 'hsn2': 'OTHER BARS AND RODS OF STAINLESS STEEL; ANGLES, SHAPES AND SECTIONS OF STAINLESS STEEL - BARS AND RODS, NOT FURTHER WORKED THAN HOT ROLLED, HOT-DRAWN OR EXTRUDED: OF CIRCULAR CROSS SECTION : BRIGHT BARS : NICKEL CHROMIUM AUSTENITIC TYPE'}, {'hsnCode': '72222011', 'hsn1': 'OTHER BARS AND RODS OF STAINLESS STEEL; ANGLES, SHAPES AND SECTIONS OF STAINLESS STEEL - BARS AND RODS, NOT FURTHER WORKED THAN COLD FORMED OR COLD-FINISHED : BRIGHT BARS : CHROMIUM TYPE', 'chapterCode': '72', 'chapter': 'Iron and steel', 'sectionCode': '15', 'section': 'Base Metals and Articles of Base Metal', 'hsn2': 'OTHER BARS AND RODS OF STAINLESS STEEL; ANGLES, SHAPES AND SECTIONS OF STAINLESS STEEL - BARS AND RODS, NOT FURTHER WORKED THAN COLD FORMED OR COLD-FINISHED : BRIGHT BARS : CHROMIUM TYPE'}, {'hsnCode': '73042200', 'hsn1': 'TUBES, PIPES AND HOLLOW PROFILES, SEAMLESS, OF IRON (OTHER THAN CAST IRON) OR STEEL - CASING, TUBING AND DRILL PIPE, OF A KIND USED IN DRILLING FOR OIL OR GAS: -- DRILL PIPE OF STAILESS STEEL', 'chapterCode': '73', 'chapter': 'Articles of iron or steel', 'sectionCode': '15', 'section': 'Base Metals and Articles of Base Metal', 'hsn2': 'TUBES, PIPES AND HOLLOW PROFILES, SEAMLESS, OF IRON (OTHER THAN CAST IRON) OR STEEL - CASING, TUBING AND DRILL PIPE, OF A KIND USED IN DRILLING FOR OIL OR GAS: -- DRILL PIPE OF STAILESS STEEL'}, {'hsnCode': '73049000', 'hsn1': 'TUBES, PIPES AND HOLLOW PROFILES, SEAMLESS, OF IRON (OTHER THAN CAST IRON) OR STEEL - OTHER', 'chapterCode': '73', 'chapter': 'Articles of iron or steel', 'sectionCode': '15', 'section': 'Base Metals and Articles of Base Metal', 'hsn2': 'TUBES, PIPES AND HOLLOW PROFILES, SEAMLESS, OF IRON (OTHER THAN CAST IRON) OR STEEL - OTHER'}, {'hsnCode': '73072300', 'hsn1': 'TUBE OR PIPE FITTINGS (FOR EXAMPLE, COUPLINGS, ELBOWS, SLEEVES), OF IRON OR STEEL - OTHER, OF STAINLESS STEEL : BUTT WELDING FITTINGS', 'chapterCode': '73', 'chapter': 'Articles of iron or steel', 'sectionCode': '15', 'section': 'Base Metals and Articles of Base Metal', 'hsn2': 'TUBE OR PIPE FITTINGS (FOR EXAMPLE, COUPLINGS, ELBOWS, SLEEVES), OF IRON OR STEEL - OTHER, OF STAINLESS STEEL : BUTT WELDING FITTINGS'}]</t>
  </si>
  <si>
    <t>Office / Sale Office|Retail Business|Wholesale Business</t>
  </si>
  <si>
    <t>Office / Sale Office, Retail Business, Wholesale Business</t>
  </si>
  <si>
    <t>[{'name': 'RAJENDRA NARSINGHMAL SANGHVI', 'email': 'sudarshanmetal@vsnl.net', 'emailDomain': 'vsnl.net', 'contact': '9820555861'}]</t>
  </si>
  <si>
    <t>07AAACI2619G1ZV</t>
  </si>
  <si>
    <t>27AAACI2619G1ZT</t>
  </si>
  <si>
    <t>1ST FLOOR, A WING, SUN SRISHTI A CO. OP. HSG. SOC. LTD., SAKI VIHAR ROAD, POWAI, Mumbai Suburban, Maharashtra, 400072</t>
  </si>
  <si>
    <t>Service Provision|Works Contract|Export|Import|Factory / Manufacturing|Office / Sale Office|Recipient of Goods or Services|Retail Business|Wholesale Business</t>
  </si>
  <si>
    <t>Service Provision, Works Contract, Export, Import, Factory / Manufacturing, Office / Sale Office, Recipient of Goods or Services, Retail Business, Wholesale Business</t>
  </si>
  <si>
    <t>[{'sacCode': '00440108', 'sac1': 'SECURITY / DETECTIVE AGENCIES', 'sac2': None}, {'sacCode': '00440406', 'sac1': 'RENTING OF IMMOVABLE PROPERTY SERVICES', 'sac2': None}, {'sacCode': '00440410', 'sac1': 'WORKS CONTRACT SERVICES', 'sac2': None}, {'sacCode': '00440480', 'sac1': 'LEGAL CONSULTANCY SERVICES', 'sac2': None}]</t>
  </si>
  <si>
    <t>ASHWIN AJAYMOHAN SARUP|AJAY MOHAN ANAND SARUP</t>
  </si>
  <si>
    <t>[{'name': 'ASHWIN AJAYMOHAN SARUP', 'email': 'santoshdas_sd@yahoo.co.in', 'emailDomain': 'yahoo.co.in', 'contact': '9869428507'}]</t>
  </si>
  <si>
    <t>Indian Cork Mills Pvt.Ltd.</t>
  </si>
  <si>
    <t>19AAACI2619G1ZQ</t>
  </si>
  <si>
    <t>7208427905</t>
  </si>
  <si>
    <t>indiancorkmills@gmail.com</t>
  </si>
  <si>
    <t>46/C, , EVEREST OWNERS ASSOCIATION, CHOWRINGHEE ROAD, CALCUTTA, Kolkata, West Bengal, 700071</t>
  </si>
  <si>
    <t>[{'sacCode': '997212', 'sac1': 'Rental or leasing services involving own or leased non-residential property', 'sac2': None}]</t>
  </si>
  <si>
    <t>[{'name': 'ASHWIN AJAYMOHAN SARUP', 'email': 'indiancorkmills@gmail.com', 'emailDomain': 'gmail.com', 'contact': '7208427905'}]</t>
  </si>
  <si>
    <t>25AAACI2619G1ZX</t>
  </si>
  <si>
    <t>SURVEY NO. 57-3 - 1, PART A and B, DUNETHA, NANI DAMAN, Daman, Daman and Diu, 396210</t>
  </si>
  <si>
    <t>[{'hsnCode': '39204900', 'hsn1': 'OTHER PLATES, SHEETS, FILM, FOIL AND STRIP, OF PLASTICS, NON - CELLULAR AND NOT REINFORCED, LAMINATED, SUPPORTED OR SIMILARLY COMBINED WITH OTHER MATERIALS - OF POLYMERS OF VINYL CHLORIDE:OTHER',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VINYL CHLORIDE:OTHER'}, {'hsnCode': '76071999', 'hsn1': 'ALUMINIUM FOIL (WHETHER OR NOT PRINTED OR BACKED WITH PAPER, PAPERBOARD, PLASTICS OR SIMILAR BACKING MATERIALS) OF A THICKNESS (EXCLUDING ANY BACKING) NOT EXCEEDING 0.2 MM - NOT BACKED : OTHER : OTHER : OTHER',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OTHER'}, {'hsnCode': '39153090', 'hsn1': 'WASTE, PARINGS AND SCRAP, OF PLASTICS - OF POLYMERS OF VINYL CHLORIDE:OTHER', 'chapterCode': '39', 'chapter': 'Plastics and articles thereof', 'sectionCode': '07', 'section': 'Plastics and Articles thereof; Rubber and Articles Thereof', 'hsn2': 'WASTE, PARINGS AND SCRAP, OF PLASTICS - OF POLYMERS OF VINYL CHLORIDE:OTHER'}, {'hsnCode': '76020090', 'hsn1': 'ALUMINIUM WASTE AND SCRAP - ALUMINIUM WASTE AND SCRAP : OTHER WASTE AND SCRAP', 'chapterCode': '76', 'chapter': 'Aluminium and articles thereof', 'sectionCode': '15', 'section': 'Base Metals and Articles of Base Metal', 'hsn2': 'ALUMINIUM WASTE AND SCRAP - ALUMINIUM WASTE AND SCRAP : OTHER WASTE AND SCRAP'}]</t>
  </si>
  <si>
    <t>[{'sacCode': '998852', 'sac1': 'Plastic product manufacturing services', 'sac2': None}, {'sacCode': '998898', 'sac1': 'Other manufacturing services n.e.c.', 'sac2': None}]</t>
  </si>
  <si>
    <t>AJAY MOHAN ANAND SARUP|ASHWIN AJAYMOHAN SARUP</t>
  </si>
  <si>
    <t>[{'name': 'SALIM KAIS MULLA', 'email': 'icmplasticsmumbai@gmail.com', 'emailDomain': 'gmail.com', 'contact': '8108272827'}]</t>
  </si>
  <si>
    <t>26AAACI2619G1ZV</t>
  </si>
  <si>
    <t>SURVEY NO. 57-3 - 1, PART A and B, , DUNETHA, NANI DAMAN, Daman, Dadra and Nagar Haveli and Daman and Diu, 396210</t>
  </si>
  <si>
    <t>TPE000117640784X</t>
  </si>
  <si>
    <t>30BMHPC1921N1ZE</t>
  </si>
  <si>
    <t>[{'hsnCode': '7112', 'hsn1': 'WASTE AND SCRAP OF PRECIOUS METAL OR OF METAL CLAD WITH PRECIOUS METAL; OTHER WASTE AND SCRAP CONTAINING PRECIOUS METAL OR PRECIOUS METAL COMPOUNDS, OF A KIND USED PRINCIPALLY FOR THE RECOVERY OF PRECIOUS METAL', 'chapterCode': '71', 'chapter': 'Natural or cultured pearls, precious or semi-precious stones, precious metals, metals clad with precious metal and articles thereof; imitation jewellery; coin.', 'sectionCode': '14', 'section': 'Natural or Cultured Pearls, Precious or Semi-Precious Stones, Precious Metals, Metals clad with Precious Metal, and articles thereof; Imitation Jewellery; Coin', 'hsn2': 'WASTE AND SCRAP OF PRECIOUS METAL OR OF METAL CLAD WITH PRECIOUS METAL; OTHER WASTE AND SCRAP CONTAINING PRECIOUS METAL OR PRECIOUS METAL COMPOUNDS, OF A KIND USED PRINCIPALLY FOR THE RECOVERY OF PRECIOUS METAL'}]</t>
  </si>
  <si>
    <t>[{'name': 'MOHAMMAD CHAND', 'email': 'goatrading2019@gmail.com', 'emailDomain': 'gmail.com', 'contact': '8340509089'}]</t>
  </si>
  <si>
    <t>TPE001044179921B</t>
  </si>
  <si>
    <t>33AICPN5709M1Z3</t>
  </si>
  <si>
    <t>R NIRMALA (PROP. SREE VEL TRANSPORT)</t>
  </si>
  <si>
    <t>KLI000020787658V</t>
  </si>
  <si>
    <t>33AICPN5709M2Z2</t>
  </si>
  <si>
    <t>33AICPN5709M3Z1</t>
  </si>
  <si>
    <t>sreeveltransports17@gmail.com</t>
  </si>
  <si>
    <t>298, , , Thambu Chetty Street, Mannady, Chennai, Tamil Nadu, 600001</t>
  </si>
  <si>
    <t>[{'hsnCode': '8609', 'hsn1': 'CONTAINERS (INCLUDING CONTAINERS FOR THE TRANSPORT OF FLUIDS) SPECIALLY DESIGNED AND EQUIPPED FOR CARRIAGE BY ONE OR MORE MODES OF TRANSPORT', 'chapterCode': '86', 'chapter': 'Railway or tramway locomotives, rolling-stock and parts thereof; railway or tramway track fixtures and fittings and parts thereof; mechanical (including electro-mechanical) traffic signalling equipment of all kinds.', 'sectionCode': '17', 'section': 'Vehicles, Aircraft, Vessels and Associated Transport Equipment', 'hsn2': None}]</t>
  </si>
  <si>
    <t>[{'name': 'RAJI NIRMALA', 'email': 'sreeveltransports17@gmail.com', 'emailDomain': 'gmail.com', 'contact': '9500069583'}]</t>
  </si>
  <si>
    <t>Sree Vel Transport</t>
  </si>
  <si>
    <t>19AAHCA1246L1ZJ</t>
  </si>
  <si>
    <t>aepl@adakelectricals.com</t>
  </si>
  <si>
    <t>adakelectricals.com</t>
  </si>
  <si>
    <t>HALDERPARA, JOTESHIBRAMPUR, MAHESHTALA, South 24 Parganas, West Bengal, 700141</t>
  </si>
  <si>
    <t>[{'hsnCode': '84879000', 'hsn1': 'MACHINERY PARTS, NOT CONTAINING ELECTRICAL CONNECTORS,INSULATORS,COILS, CONTACTS OR OTHER ELECTRICAL FEATURES NOT SPECIFIED OR INCLUDED ELSEWHERE IN THIS CHAPTER;-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PARTS, NOT CONTAINING ELECTRICAL CONNECTORS,INSULATORS,COILS, CONTACTS OR OTHER ELECTRICAL FEATURES NOT SPECIFIED OR INCLUDED ELSEWHERE IN THIS CHAPTER;- OTHER'}]</t>
  </si>
  <si>
    <t>TUSHAR ADAK|TANMOY KUMAR ADAK|TARUN KUMAR ADAK</t>
  </si>
  <si>
    <t>[{'name': 'TARUN KUMAR ADAK', 'email': 'tkadakceew@gmail.com', 'emailDomain': 'gmail.com', 'contact': '8420008056'}]</t>
  </si>
  <si>
    <t>KFI000004128641F</t>
  </si>
  <si>
    <t>33AATFA3163H1ZG</t>
  </si>
  <si>
    <t>33AATFA3163H2ZF</t>
  </si>
  <si>
    <t>33171367892</t>
  </si>
  <si>
    <t>harihar@aeolus.co.in</t>
  </si>
  <si>
    <t>PLOT NO 114, FIRST FLOOR, MT POONAMALLEE HIGH ROAD, GANDHI NAGAR KARAMBAKKAM, PORUR, Chennai, Tamil Nadu, 600116</t>
  </si>
  <si>
    <t>[{'hsnCode': '73181110', 'hsn1': 'SCREWS, BOLTS, NUTS, COACH-SCREWS, SCREW HOOKS, RIVETS, COTTERS, COTTER-PINS, WASHERS (INCLUDING SPRING WASHERS) AND SIMILAR ARTICLES, OF IRON OR STEEL - THREADED ARTICLES : COACH SCREWS : MACHINE SCREWS', 'chapterCode': '73', 'chapter': 'Articles of iron or steel', 'sectionCode': '15', 'section': 'Base Metals and Articles of Base Metal', 'hsn2': 'SCREWS, BOLTS, NUTS, COACH-SCREWS, SCREW HOOKS, RIVETS, COTTERS, COTTER-PINS, WASHERS (INCLUDING SPRING WASHERS) AND SIMILAR ARTICLES, OF IRON OR STEEL - THREADED ARTICLES : COACH SCREWS : MACHINE SCREWS'}, {'hsnCode': '82090090', 'hsn1': 'PLATES, STICKS, TIPS AND THE LIKE FOR TOOLS, UNMOUNTED, OF CERMETS - PLATES, STICKS, TIPS AND THE LIKE FOR TOOLS, UNMOUNTED, OF CERMETS : OTHER', 'chapterCode': '82', 'chapter': 'Tools, implements, cutlery, spoons and forks, of base metal; parts thereof of base metal', 'sectionCode': '15', 'section': 'Base Metals and Articles of Base Metal', 'hsn2': 'PLATES, STICKS, TIPS AND THE LIKE FOR TOOLS, UNMOUNTED, OF CERMETS - PLATES, STICKS, TIPS AND THE LIKE FOR TOOLS, UNMOUNTED, OF CERMETS : OTHER'}, {'hsnCode': '82079090',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OTHER INTERCHANGEABLE TOOLS : OTHER',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OTHER INTERCHANGEABLE TOOLS : OTHER'}, {'hsnCode': '27101980',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{'hsnCode': '82078000',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TOOLS FOR TURNING',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TOOLS FOR TURNING'}]</t>
  </si>
  <si>
    <t>Recipient of Goods or Services|Retail Business|Wholesale Business|Supplier of Services</t>
  </si>
  <si>
    <t>BAKTHAVATHSALAM BALAKRISHNAN|HARIHAR SAPPANYPILLAI</t>
  </si>
  <si>
    <t>[{'name': 'HARIHAR SAPPANYPILLAI', 'email': 'ectaxtn@gmail.com', 'emailDomain': 'gmail.com', 'contact': '9841119580'}]</t>
  </si>
  <si>
    <t>KCO000000000540E</t>
  </si>
  <si>
    <t>23AANCS9838E1ZZ</t>
  </si>
  <si>
    <t>23029018083</t>
  </si>
  <si>
    <t>[{'hsnCode': '85049010', 'hsn1': 'ELECTRICAL TRANSFORMERS, STATIC CONVERTERS (FOR EXAMPLE, RECTIFIERS) AND INDUCTORS - OTHER INDUCTORS: -PARTS : OF TRANSFORMERS',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INDUCTORS: -PARTS : OF TRANSFORMERS'}]</t>
  </si>
  <si>
    <t>vishnu pratap singh</t>
  </si>
  <si>
    <t>[{'name': 'vishnu pratap singh', 'email': 'khuranasine_w@rediffmail.com', 'emailDomain': 'rediffmail.com', 'contact': '9329539208'}]</t>
  </si>
  <si>
    <t>33AACCB3321Q1ZR</t>
  </si>
  <si>
    <t>BHASTRIK MECHANICAL LABS</t>
  </si>
  <si>
    <t>95,96, BHASTRIK MECHANICAL LABS PVT LTD, 1ST MAIN ROAD NEHRU NAGAR INDUSTRIAL ESTATE, KOTTIVAKKAM, Chennai, Tamil Nadu, 600041</t>
  </si>
  <si>
    <t>[{'hsnCode': '83071000', 'hsn1': 'FLEXIBLE TUBING OF BASE METAL, WITH OR WITHOUT FITTINGS OF IRON OR STEEL', 'chapterCode': '83', 'chapter': 'Miscellaneous articles of base metal', 'sectionCode': '15', 'section': 'Base Metals and Articles of Base Metal', 'hsn2': 'FLEXIBLE TUBING OF BASE METAL, WITH OR WITHOUT FITTINGS OF IRON OR STEEL'}, {'hsnCode': '72041000', 'hsn1': 'FERROUS WASTE AND SCRAP; REMELTING SCRAP INGOTS OF IRON OR STEEL - WASTE AND SCRAP OF CAST IRON', 'chapterCode': '72', 'chapter': 'Iron and steel', 'sectionCode': '15', 'section': 'Base Metals and Articles of Base Metal', 'hsn2': 'FERROUS WASTE AND SCRAP; REMELTING SCRAP INGOTS OF IRON OR STEEL - WASTE AND SCRAP OF CAST IRON'}]</t>
  </si>
  <si>
    <t>DHARMAVARAM ANANTHA KRISHNA|RAJARAMAN AARTHI|DHARMAVARAM ANANTHAKRISHNAMACHARY SRIKANTH</t>
  </si>
  <si>
    <t>[{'name': 'DHARMAVARAM ANANTHA KRISHNA', 'email': 'accounts@bhastrikbellows.com', 'emailDomain': 'bhastrikbellows.com', 'contact': '9176688061'}]</t>
  </si>
  <si>
    <t>TPE000117308534H</t>
  </si>
  <si>
    <t>07FFKPS6359C1Z0</t>
  </si>
  <si>
    <t>26-Jan-2019</t>
  </si>
  <si>
    <t>[{'name': 'RADHA SINGH', 'email': 'prashantkumarcom259@gmail.com', 'emailDomain': 'gmail.com', 'contact': '9540055453'}]</t>
  </si>
  <si>
    <t>KPE000011075453V</t>
  </si>
  <si>
    <t>27ABMPB1440N1ZN</t>
  </si>
  <si>
    <t>27820066524V</t>
  </si>
  <si>
    <t>[{'hsnCode': '85167920', 'hsn1': 'ELECTRIC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 OTHER ELECTRO-THERMIC APPLIANCES: - OTHER: ELECTRICAL OR ELECTRONIC DEVICES FOR REPELLING INSECTS (FOR EXAMPLE, MOSQUITOES OR OTHER SIMILAR KIND OF INSECTS)',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 OTHER ELECTRO-THERMIC APPLIANCES: - OTHER: ELECTRICAL OR ELECTRONIC DEVICES FOR REPELLING INSECTS (FOR EXAMPLE, MOSQUITOES OR OTHER SIMILAR KIND OF INSECTS)'}]</t>
  </si>
  <si>
    <t>[{'name': 'ANIL SURESH BAWISKAR', 'email': 'salemarker@gmail.com', 'emailDomain': 'gmail.com', 'contact': '9881843665'}]</t>
  </si>
  <si>
    <t>29AACCI0345R1Z5</t>
  </si>
  <si>
    <t>21, 5th, 6th,7th floor, Trifecta Aadatto, ITPL Main Road, Garudachar Palya, Mahadevapura, Whitefield, Bengaluru (Bangalore) Urban, Karnataka, 560048</t>
  </si>
  <si>
    <t>Laxmi Narayan Khatiwada|Rohit Gupta|Deep Sherchan|Binit thapa</t>
  </si>
  <si>
    <t>[{'name': 'Laxmi Narayan Khatiwada', 'email': 'laxmi@simplify360.com', 'emailDomain': 'simplify360.com', 'contact': '9740031155'}]</t>
  </si>
  <si>
    <t>TPE000039153265M</t>
  </si>
  <si>
    <t>07BLQPS5601D1Z0</t>
  </si>
  <si>
    <t>TPE000116075513S</t>
  </si>
  <si>
    <t>07BLQPS5601D2ZZ</t>
  </si>
  <si>
    <t>Joginder Singh</t>
  </si>
  <si>
    <t>gurukripaexpress.gk@gmail.com</t>
  </si>
  <si>
    <t>F/F Plot No C-6/1-A, Kh No-12/3 Shyam Kunj, Goyla Extn, South West Delhi, Delhi, 110071</t>
  </si>
  <si>
    <t>[{'sacCode': '996813', 'sac1': 'Local delivery services', 'sac2': None}, {'sacCode': '996512', 'sac1': 'Railway transport services of Goods including letters, parcels, live animals, household &amp; office furniture, intermodal containers, bulk cargo etc', 'sac2': None}, {'sacCode': '996519', 'sac1': 'Other land transport services of goods n.e.c.', 'sac2': None}]</t>
  </si>
  <si>
    <t>[{'name': 'Joginder Singh', 'email': 'gurukripaexpress.gk@gmail.com', 'emailDomain': 'gmail.com', 'contact': '9650460795'}]</t>
  </si>
  <si>
    <t>RAPID EXPRESS</t>
  </si>
  <si>
    <t>110071</t>
  </si>
  <si>
    <t>29AAHCT7978E1ZN</t>
  </si>
  <si>
    <t>NO 9, 4TH CROSS, GOPALAPPA L/O MANORAYANA PALYA, BANGALORE, Bengaluru (Bangalore) Urban, Karnataka, 560032</t>
  </si>
  <si>
    <t>[{'hsnCode': '87089900', 'hsn1': 'PARTS AND ACCESSORIES OF THE MOTOR VEHICLES OF HEADINGS 8701 TO 8705 - OTHER PARTS AND ACCESSORIES -- OTHER', 'chapterCode': '87', 'chapter': 'Vehicles other than railway or tramway rolling-stock, and parts and accessories thereof.', 'sectionCode': '17', 'section': 'Vehicles, Aircraft, Vessels and Associated Transport Equipment', 'hsn2': 'PARTS AND ACCESSORIES OF THE MOTOR VEHICLES OF HEADINGS 8701 TO 8705 - OTHER PARTS AND ACCESSORIES -- OTHER'}, {'hsnCode': '87082900', 'hsn1': 'PARTS AND ACCESSORIES OF THE MOTOR VEHICLES OF HEADINGS 8701 TO 8705 - OTHER PARTS AND ACCESSORIES OF BODIES (INCLUDING CABS) -- OTHER', 'chapterCode': '87', 'chapter': 'Vehicles other than railway or tramway rolling-stock, and parts and accessories thereof.', 'sectionCode': '17', 'section': 'Vehicles, Aircraft, Vessels and Associated Transport Equipment', 'hsn2': 'PARTS AND ACCESSORIES OF THE MOTOR VEHICLES OF HEADINGS 8701 TO 8705 - OTHER PARTS AND ACCESSORIES OF BODIES (INCLUDING CABS) -- OTHER'}, {'hsnCode': '87083000', 'hsn1': 'PARTS AND ACCESSORIES OF THE MOTOR VEHICLES OF HEADINGS 8701 TO 8705 - BRAKES AND SERVO-BRAKES ; PARTS THEREOF', 'chapterCode': '87', 'chapter': 'Vehicles other than railway or tramway rolling-stock, and parts and accessories thereof.', 'sectionCode': '17', 'section': 'Vehicles, Aircraft, Vessels and Associated Transport Equipment', 'hsn2': 'PARTS AND ACCESSORIES OF THE MOTOR VEHICLES OF HEADINGS 8701 TO 8705 - BRAKES AND SERVO-BRAKES ; PARTS THEREOF'}]</t>
  </si>
  <si>
    <t>Supplier of Services|Retail Business|Import|Wholesale Business|Export|Others|Factory / Manufacturing</t>
  </si>
  <si>
    <t>Supplier of Services, Retail Business, Import, Wholesale Business, Export, Others, Factory / Manufacturing</t>
  </si>
  <si>
    <t>[{'sacCode': '998431', 'sac1': 'On-line text based information such as online books, newpapers, periodicals, directories etc', 'sac2': None}, {'sacCode': '996211', 'sac1': 'Services provided for a fee/commission or contract basis on retail trade', 'sac2': None}, {'sacCode': '996111', 'sac1': 'Services provided for a fee/commission or contract basis on wholesale trade', 'sac2': None}, {'sacCode': '998725', 'sac1': 'Repair services of bicycles', 'sac2': None}]</t>
  </si>
  <si>
    <t>VINOD MURUGAN|AL VAKS</t>
  </si>
  <si>
    <t>[{'name': 'VINOD MURUGAN', 'email': 'vinod21murugan@gmail.com', 'emailDomain': 'gmail.com', 'contact': '8884500900'}]</t>
  </si>
  <si>
    <t>36AAHCT7978E1ZS</t>
  </si>
  <si>
    <t>9522230051</t>
  </si>
  <si>
    <t>operations@cognezic.com</t>
  </si>
  <si>
    <t>cognezic.com</t>
  </si>
  <si>
    <t>8-2-630/B/B/1., Mount Banjara complex., Road no. 12,Banjara hills, Hyderabad, Hyderabad, Telangana, 500034</t>
  </si>
  <si>
    <t>28-Jan-2022</t>
  </si>
  <si>
    <t>VINOD MURUGAN|A L VAKS</t>
  </si>
  <si>
    <t>07AAHCT7978E1ZT</t>
  </si>
  <si>
    <t>PLOT NO. - 2A, FIRST FLOOR, KH NO.- 294 , KEHAR SINGH STATE, SAIDULAJAB VILLAGE , LANE NO. 2, New Delhi, Delhi, 110030</t>
  </si>
  <si>
    <t>Export|Supplier of Services|Factory / Manufacturing|Import|Retail Business|Others</t>
  </si>
  <si>
    <t>Export, Supplier of Services, Factory / Manufacturing, Import, Retail Business, Others</t>
  </si>
  <si>
    <t>03AAACS5779B1ZK</t>
  </si>
  <si>
    <t>SURAT GOODS TRANSPORT PVT LTD</t>
  </si>
  <si>
    <t>05AAACS5779B1ZG</t>
  </si>
  <si>
    <t>06AAACS5779B1ZE</t>
  </si>
  <si>
    <t>07AAACS5779B1ZC</t>
  </si>
  <si>
    <t>08AAACS5779B1ZA</t>
  </si>
  <si>
    <t>09AAACS5779B1Z8</t>
  </si>
  <si>
    <t>18AAACS5779B1Z9</t>
  </si>
  <si>
    <t>SURAT GOODS TRANSPORT (P) LTD.</t>
  </si>
  <si>
    <t>19AAACS5779B1Z7</t>
  </si>
  <si>
    <t>21AAACS5779B1ZM</t>
  </si>
  <si>
    <t>22AAACS5779B1ZK</t>
  </si>
  <si>
    <t>23AAACS5779B1ZI</t>
  </si>
  <si>
    <t>23909042342</t>
  </si>
  <si>
    <t>23AAACS5779B2ZH</t>
  </si>
  <si>
    <t>24AAACS5779B1ZG</t>
  </si>
  <si>
    <t>27AAACS5779B1ZA</t>
  </si>
  <si>
    <t>3RD FLOOR, VIRAJ IMPEX HOUSE, 47 P D MELLO ROAD, MASJID EAST, Mumbai City, Maharashtra, 400009</t>
  </si>
  <si>
    <t>VIJAY RAJENDRAPRASAD GUPTA|VISHAL VIJAY GUPTA</t>
  </si>
  <si>
    <t>[{'name': 'VIJAY RAJENDRAPRASAD GUPTA', 'email': 'rashmi.gala@totalgroup.in', 'emailDomain': 'totalgroup.in', 'contact': '9930799367'}]</t>
  </si>
  <si>
    <t>29AAACS5779B1Z6</t>
  </si>
  <si>
    <t>30AAACS5779B1ZN</t>
  </si>
  <si>
    <t>32AAACS5779B1ZJ</t>
  </si>
  <si>
    <t>33AAACS5779B1ZH</t>
  </si>
  <si>
    <t>36AAACS5779B1ZB</t>
  </si>
  <si>
    <t>37AAACS5779B1Z9</t>
  </si>
  <si>
    <t>01AAACS5779B1ZO</t>
  </si>
  <si>
    <t>KPE000004280317O</t>
  </si>
  <si>
    <t>06AAKPJ1699L1Z6</t>
  </si>
  <si>
    <t>[{'hsnCode': '40059910', 'hsn1': 'COMPOUNDED RUBBER, UNVULCANISED, IN PRIMARY FORMS OR IN PLATES, SHEETS OR STRIP - OTHER : - OTHER : GRANULES OF UNVULCANISED NATURAL OR SYNTHETIC RUBBER, COMPOUNDED, READY FOR VULCANIZATION', 'chapterCode': '40', 'chapter': 'Rubber and articles thereof', 'sectionCode': '07', 'section': 'Plastics and Articles thereof; Rubber and Articles Thereof', 'hsn2': 'COMPOUNDED RUBBER, UNVULCANISED, IN PRIMARY FORMS OR IN PLATES, SHEETS OR STRIP - OTHER : - OTHER : GRANULES OF UNVULCANISED NATURAL OR SYNTHETIC RUBBER, COMPOUNDED, READY FOR VULCANIZATION'}, {'hsnCode': '40094200', 'hsn1': 'TUBES, PIPES AND HOSES, OF VULCANISED RUBBER OTHER THAN HARD RUBBER, WITH OR WITHOUT THEIR FITTINGS (FOR EXAMPLE, JOINTS, ELBOWS, FLANGES) - REINFORCED OR OTHERWISE COMBINED WITH OTHER MATERIALS : WITH FITTINGS', 'chapterCode': '40', 'chapter': 'Rubber and articles thereof', 'sectionCode': '07', 'section': 'Plastics and Articles thereof; Rubber and Articles Thereof', 'hsn2': 'TUBES, PIPES AND HOSES, OF VULCANISED RUBBER OTHER THAN HARD RUBBER, WITH OR WITHOUT THEIR FITTINGS (FOR EXAMPLE, JOINTS, ELBOWS, FLANGES) - REINFORCED OR OTHERWISE COMBINED WITH OTHER MATERIALS : WITH FITTINGS'}, {'hsnCode': '40093100', 'hsn1': 'TUBES, PIPES AND HOSES, OF VULCANISED RUBBER OTHER THAN HARD RUBBER, WITH OR WITHOUT THEIR FITTINGS (FOR EXAMPLE, JOINTS, ELBOWS, FLANGES) - REINFORCED OR OTHERWISE COMBINED ONLY WITH TEXTILE MATERIALS : WITHOUT FITTINGS', 'chapterCode': '40', 'chapter': 'Rubber and articles thereof', 'sectionCode': '07', 'section': 'Plastics and Articles thereof; Rubber and Articles Thereof', 'hsn2': 'TUBES, PIPES AND HOSES, OF VULCANISED RUBBER OTHER THAN HARD RUBBER, WITH OR WITHOUT THEIR FITTINGS (FOR EXAMPLE, JOINTS, ELBOWS, FLANGES) - REINFORCED OR OTHERWISE COMBINED ONLY WITH TEXTILE MATERIALS : WITHOUT FITTINGS'}, {'hsnCode': '40169310', 'hsn1': 'OTHER ARTICLES OF VULCANISED RUBBER OTHER THAN HARD RUBBER - OTHER : GASKETS, WASHERS AND OTHER SEALS : PATCHES FOR PUNCTURE REPAIR OF SELF-VULCANISING RUBBER OR A RUBBER BACKING', 'chapterCode': '40', 'chapter': 'Rubber and articles thereof', 'sectionCode': '07', 'section': 'Plastics and Articles thereof; Rubber and Articles Thereof', 'hsn2': 'OTHER ARTICLES OF VULCANISED RUBBER OTHER THAN HARD RUBBER - OTHER : GASKETS, WASHERS AND OTHER SEALS : PATCHES FOR PUNCTURE REPAIR OF SELF-VULCANISING RUBBER OR A RUBBER BACKING'}, {'hsnCode': '40169330', 'hsn1': 'OTHER ARTICLES OF VULCANISED RUBBER OTHER THAN HARD RUBBER - OTHER : GASKETS, WASHERS AND OTHER SEALS : RUBBER SEALS (OIL SEALS AND THE LIKE)', 'chapterCode': '40', 'chapter': 'Rubber and articles thereof', 'sectionCode': '07', 'section': 'Plastics and Articles thereof; Rubber and Articles Thereof', 'hsn2': 'OTHER ARTICLES OF VULCANISED RUBBER OTHER THAN HARD RUBBER - OTHER : GASKETS, WASHERS AND OTHER SEALS : RUBBER SEALS (OIL SEALS AND THE LIKE)'}]</t>
  </si>
  <si>
    <t>[{'sacCode': '00440225', 'sac1': 'BUSINESS AUXILIARY SERVICES', 'sac2': None}, {'sacCode': '00440254', 'sac1': 'BUSINESS AND EXHIBITION SERVICES', 'sac2': None}, {'sacCode': '00440245', 'sac1': 'MAINTENANCE OR REPAIR SERVICE', 'sac2': None}]</t>
  </si>
  <si>
    <t>[{'name': 'SUBHASH JAIN', 'email': 'jain.atul94@gmail.com', 'emailDomain': 'gmail.com', 'contact': '9873990760'}]</t>
  </si>
  <si>
    <t>03AAKPJ1699L1ZC</t>
  </si>
  <si>
    <t>dkbamel1@gmail.com</t>
  </si>
  <si>
    <t>H. NO-17, 2nd FLOOR, VALLABH NAGAR, SHIV PURI ROAD,LUDHIANA, Ludhiana, Punjab, 141001</t>
  </si>
  <si>
    <t>[{'hsnCode': '73182200', 'hsn1': 'SCREWS, BOLTS, NUTS, COACH-SCREWS, SCREW HOOKS, RIVETS, COTTERS, COTTER-PINS, WASHERS (INCLUDING SPRING WASHERS) AND SIMILAR ARTICLES, OF IRON OR STEEL - NON-THREADED ARTICLES : OTHER WASHERS', 'chapterCode': '73', 'chapter': 'Articles of iron or steel', 'sectionCode': '15', 'section': 'Base Metals and Articles of Base Metal', 'hsn2': 'SCREWS, BOLTS, NUTS, COACH-SCREWS, SCREW HOOKS, RIVETS, COTTERS, COTTER-PINS, WASHERS (INCLUDING SPRING WASHERS) AND SIMILAR ARTICLES, OF IRON OR STEEL - NON-THREADED ARTICLES : OTHER WASHERS'}, {'hsnCode': '7318', 'hsn1': 'SCREWS, BOLTS, NUTS, COACH-SCREWS, SCREW HOOKS, RIVETS, COTTERS, COTTER-PINS, WASHERS (INCLUDING SPRING WASHERS) AND SIMILAR ARTICLES,OF IRON OR STEEL - Threaded articles', 'chapterCode': '73', 'chapter': 'Articles of iron or steel', 'sectionCode': '15', 'section': 'Base Metals and Articles of Base Metal', 'hsn2': 'SCREWS, BOLTS, NUTS, COACH-SCREWS, SCREW HOOKS, RIVETS, COTTERS, COTTER-PINS, WASHERS (INCLUDING SPRING WASHERS) AND SIMILAR ARTICLES, OF IRON OR STEEL'}]</t>
  </si>
  <si>
    <t>[{'name': 'SUBHASH JAIN', 'email': 'dkbamel1@gmail.com', 'emailDomain': 'gmail.com', 'contact': '9873990760'}]</t>
  </si>
  <si>
    <t>K S RUBBER INDUSTRIES</t>
  </si>
  <si>
    <t>07CMWPD2839L1ZF</t>
  </si>
  <si>
    <t>AMIT DAGAR</t>
  </si>
  <si>
    <t>smadelhioffice@gmail.com</t>
  </si>
  <si>
    <t>24/941, JHARODA KALAN, JHARODA KALAN, South West Delhi, Delhi, 110072</t>
  </si>
  <si>
    <t>Retail Business|Supplier of Services|Warehouse / Depot|Recipient of Goods or Services|Wholesale Business|Works Contract</t>
  </si>
  <si>
    <t>Retail Business, Supplier of Services, Warehouse / Depot, Recipient of Goods or Services, Wholesale Business, Works Contract</t>
  </si>
  <si>
    <t>[{'sacCode': '996511', 'sac1': 'Road transport services of Goods including letters, parcels, live animals, household &amp; office furniture, containers etc by refrigerator vehicles, trucks, trailers, man or animal drawn vehicles or any other vehicles.', 'sac2': None}, {'sacCode': '996512', 'sac1': 'Railway transport services of Goods including letters, parcels, live animals, household &amp; office furniture, intermodal containers, bulk cargo etc', 'sac2': None}]</t>
  </si>
  <si>
    <t>[{'name': 'AMIT DAGAR', 'email': 'smadelhioffice@gmail.com', 'emailDomain': 'gmail.com', 'contact': '9999492528'}]</t>
  </si>
  <si>
    <t>TPE000014633686H</t>
  </si>
  <si>
    <t>27AAFPS7282R1ZN</t>
  </si>
  <si>
    <t>rauflohiya@gmail.com</t>
  </si>
  <si>
    <t>ROOM NO 4, GROUND FLOOR, ZAITOON APT, S.V ROAD, GAUTHAN LANE NO 1, ANDHERI WEST, Mumbai City, Maharashtra, 400058</t>
  </si>
  <si>
    <t>[{'name': 'RAUF ALARAKH LOHIYA', 'email': 'rauflohiya@gmail.com', 'emailDomain': 'gmail.com', 'contact': '9820013852'}]</t>
  </si>
  <si>
    <t>TFI001042904552K</t>
  </si>
  <si>
    <t>36AEBFS6340A1ZF</t>
  </si>
  <si>
    <t>[{'sacCode': '996791', 'sac1': 'Goods transport agency services for road transport', 'sac2': None}, {'sacCode': '996419', 'sac1': 'Other local transportation services of passengers n.e.c.', 'sac2': None}]</t>
  </si>
  <si>
    <t>KRANTHI KUMAR PITTALA|SRILATHA SANGISHETTY</t>
  </si>
  <si>
    <t>KPE000008988831T</t>
  </si>
  <si>
    <t>27CHVPS2938D1ZR</t>
  </si>
  <si>
    <t>[{'hsnCode': '85340000', 'hsn1': 'PRINTED CIRCUITS',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'PRINTED CIRCUITS'}]</t>
  </si>
  <si>
    <t>[{'name': 'VIJAY RAMSUNDER SHARMA', 'email': 'calalwaniym@gmail.com', 'emailDomain': 'gmail.com', 'contact': '9657016068'}]</t>
  </si>
  <si>
    <t>KEP000003843306Z</t>
  </si>
  <si>
    <t>07ADSPB8574D1ZB</t>
  </si>
  <si>
    <t>07800291129</t>
  </si>
  <si>
    <t>[{'sacCode': '00440262', 'sac1': 'TRANSPORT OF GOODS BY ROAD', 'sac2': None}, {'sacCode': '00440193', 'sac1': 'STORAGE AND WAREHOUSE SERVICE', 'sac2': None}, {'sacCode': '00440189', 'sac1': 'CARGO HANDLING SERVICES', 'sac2': None}, {'sacCode': '00440266', 'sac1': 'TRANSPORT OF GOODS BY AIR', 'sac2': None}, {'sacCode': '00440390', 'sac1': 'TRANSPORT OF GOODS BY RAIL', 'sac2': None}]</t>
  </si>
  <si>
    <t>Gaurav Bareja</t>
  </si>
  <si>
    <t>[{'name': 'Gaurav Bareja', 'email': 'gaurav.bareja@gmail.com', 'emailDomain': 'gmail.com', 'contact': '9810207856'}]</t>
  </si>
  <si>
    <t>TPE000015746747W</t>
  </si>
  <si>
    <t>27AGSPR7270D1ZW</t>
  </si>
  <si>
    <t>Ranvirpratap G Rao</t>
  </si>
  <si>
    <t>27AGSPR7270D2ZV</t>
  </si>
  <si>
    <t>[{'name': 'RANVIRPRATAP GOPINATH RAO', 'email': 'ranvirraotransport@gmail.com', 'emailDomain': 'gmail.com', 'contact': '9820720127'}]</t>
  </si>
  <si>
    <t>TPE000117677244L</t>
  </si>
  <si>
    <t>22AQUPD5116A1ZE</t>
  </si>
  <si>
    <t>[{'name': 'SANJAYA KUMAR DAS', 'email': 'pnnn7003@gmail.com', 'emailDomain': 'gmail.com', 'contact': '8103445050'}]</t>
  </si>
  <si>
    <t>21AAFCT6105P1Z9</t>
  </si>
  <si>
    <t>12-Aug-2017</t>
  </si>
  <si>
    <t>PLOT No.1143, , HANSPAL, NAHARKANTA, BHUBANESWAR, Khordha, Odisha, 752101</t>
  </si>
  <si>
    <t>[{'sacCode': '00440262', 'sac1': 'TRANSPORT OF GOODS BY ROAD', 'sac2': None}, {'sacCode': '00440189', 'sac1': 'CARGO HANDLING SERVICES', 'sac2': None}]</t>
  </si>
  <si>
    <t>[{'name': 'UMESH CHANDRA NAYAK', 'email': 'nayakumesh1976@gmail.com', 'emailDomain': 'gmail.com', 'contact': '8984492847'}]</t>
  </si>
  <si>
    <t>18AAACL8147J1Z7</t>
  </si>
  <si>
    <t>19AAACL8147J1Z5</t>
  </si>
  <si>
    <t>ramesh.lakhotia@hotmail.com</t>
  </si>
  <si>
    <t>26 TARACHAND DUTTA STREET, 26 TARACHAND DUTTA STREET, KOLKATA, Kolkata, West Bengal, 700073</t>
  </si>
  <si>
    <t>[{'name': 'RAMESH KUMAR LAKHOTIA', 'email': 'rajupandia@ltcpl.org', 'emailDomain': 'ltcpl.org', 'contact': '9830666201'}]</t>
  </si>
  <si>
    <t>LAKHOTIA MOTORS</t>
  </si>
  <si>
    <t>21AAACL8147J1ZK</t>
  </si>
  <si>
    <t>rajupandia@ltcpl.org</t>
  </si>
  <si>
    <t>MAYUR HOTEL, N H NO 5, GANDERPUR, Cuttack, Odisha, 753003</t>
  </si>
  <si>
    <t>Others, Service Provision</t>
  </si>
  <si>
    <t>[{'sacCode': '00440262', 'sac1': 'TRANSPORT OF GOODS BY ROAD', 'sac2': None}, {'sacCode': '00440266', 'sac1': 'TRANSPORT OF GOODS BY AIR', 'sac2': None}, {'sacCode': '00440390', 'sac1': 'TRANSPORT OF GOODS BY RAIL', 'sac2': None}, {'sacCode': '00440470', 'sac1': 'TRANSPORT OF GOODS BY COASTAL SHIPPING (SERVICES BY WAY OF TRANSPORTATION OF GOODS BY INLAND WATERWAYS IS PLACED IN THE NEGATIVE LIST)', 'sac2': None}, {'sacCode': '00440302', 'sac1': 'TRANSPORT OF GOODS BY PIPELINE OR OTHER CONDUIT', 'sac2': None}]</t>
  </si>
  <si>
    <t>RAMESH KUMAR LAKHOTIA|ROHIT KUMAR LAKHOTIA|SURESH KUMAR LAKHOTIA</t>
  </si>
  <si>
    <t>LAKHOTIA TRANSPORT CO. PVT. LTD.</t>
  </si>
  <si>
    <t>27AAACL8147J1Z8</t>
  </si>
  <si>
    <t>302, ARIHANT BUILDING, AHMEDABAD STREE, MUMBAI, Mumbai City, Maharashtra, 400009</t>
  </si>
  <si>
    <t>[{'sacCode': '00440262', 'sac1': 'TRANSPORT OF GOODS BY ROAD', 'sac2': None}, {'sacCode': '00440266', 'sac1': 'TRANSPORT OF GOODS BY AIR', 'sac2': None}, {'sacCode': '00440302', 'sac1': 'TRANSPORT OF GOODS BY PIPELINE OR OTHER CONDUIT', 'sac2': None}, {'sacCode': '00440390', 'sac1': 'TRANSPORT OF GOODS BY RAIL', 'sac2': None}, {'sacCode': '00440470', 'sac1': 'TRANSPORT OF GOODS BY COASTAL SHIPPING (SERVICES BY WAY OF TRANSPORTATION OF GOODS BY INLAND WATERWAYS IS PLACED IN THE NEGATIVE LIST)', 'sac2': None}]</t>
  </si>
  <si>
    <t>29AAACL8147J1Z4</t>
  </si>
  <si>
    <t>,, 49, 2ND MAIN, 1ST CROSS, METAVALLI, Mysuru (Mysore), Karnataka, 570016</t>
  </si>
  <si>
    <t>33AAACL8147J1ZF</t>
  </si>
  <si>
    <t>NO 5 SIDCO INDUSTRIAL ESTATE, ,, HOSUR, Krishnagiri, Tamil Nadu, 635126</t>
  </si>
  <si>
    <t>19AAACL8147J2Z4</t>
  </si>
  <si>
    <t>9674021155</t>
  </si>
  <si>
    <t>love.seku@gmail.com</t>
  </si>
  <si>
    <t>26, TARA CHAND DUTT STRRET, KOLKATA, Kolkata, West Bengal, 700073</t>
  </si>
  <si>
    <t>MANJU DEVI LAKHOTIA|ROHIT KUMAR LAKHOTIA|SURESH KUMAR LAKHOTIA|SARLA DEVI TAORI|RAMESH KUMAR LAKHOTIA</t>
  </si>
  <si>
    <t>[{'name': 'RAMESH KUMAR LAKHOTIA', 'email': 'love.seku@gmail.com', 'emailDomain': 'gmail.com', 'contact': '9674021155'}]</t>
  </si>
  <si>
    <t>TPE000014296449N</t>
  </si>
  <si>
    <t>19ANIPP8943Q1ZT</t>
  </si>
  <si>
    <t>[{'hsnCode': '98010030', 'hsn1': 'Spare parts and other raw materials (including semi-finished materials or consumable stores for the maintenance of plant or project', 'chapterCode': '98', 'chapter': 'Project imports, Laboratory chemicals, passenger\\\\u2019s baggage, personal importation by air or post; ship stores.', 'sectionCode': '21', 'section': 'Works of art, Collectors\\\\u2019 Pieces and Antiques', 'hsn2': 'Spare parts and other raw materials (including semi-finished materials) or consumable stores for the maintenance of plant or project'}]</t>
  </si>
  <si>
    <t>[{'name': 'SUBRATA PATRA', 'email': 'ratanmondal79@gmail.com', 'emailDomain': 'gmail.com', 'contact': '9434345855'}]</t>
  </si>
  <si>
    <t>07AAICA4568Q1ZY</t>
  </si>
  <si>
    <t>07660376954</t>
  </si>
  <si>
    <t>A 21/25, NARAINA INDUSTRIAL AREA, PHASE-II, NARAINA, South West Delhi, Delhi, 110028</t>
  </si>
  <si>
    <t>[{'hsnCode': '48084010', 'hsn1': 'PAPER AND PAPERBOARD, CORRUGATED (WITH OR WITHOUT GLUED FLAT SURFACE SHEETS), CREPED, CRINKLED, EMBOSSED OR PERFORATED, IN ROLLS OR SHEETS, OTHER THAN PAPER OF THE KIND DESCRIBED IN HEADING 4803 -KRAFT PAPER, CREPED OR CRINKLED, WHETHER OR NOT EMBOSSED OR PERFORATED--- SACK KRAFT PAPER, CREPED OR CRINKLED, WHETHER OR NOT EMBOSSED OR PERFORATED', 'chapterCode': '48', 'chapter': 'Paper and paperboard; articles of paper pulp, of paper or of paperboard.', 'sectionCode': '10', 'section': 'Pulp of wood or of other Fibrous Cellulosic Material; Recovered (Waste and Scrap) Paper or Paperboard; Paper And Paperboard and articles thereof', 'hsn2': 'PAPER AND PAPERBOARD, CORRUGATED (WITH OR WITHOUT GLUED FLAT SURFACE SHEETS), CREPED, CRINKLED, EMBOSSED OR PERFORATED, IN ROLLS OR SHEETS, OTHER THAN PAPER OF THE KIND DESCRIBED IN HEADING 4803 -KRAFT PAPER, CREPED OR CRINKLED, WHETHER OR NOT EMBOSSED OR PERFORATED--- SACK KRAFT PAPER, CREPED OR CRINKLED, WHETHER OR NOT EMBOSSED OR PERFORATED'}]</t>
  </si>
  <si>
    <t>Factory / Manufacturing|Office / Sale Office|Wholesale Business|Retail Business</t>
  </si>
  <si>
    <t>Factory / Manufacturing, Office / Sale Office, Wholesale Business, Retail Business</t>
  </si>
  <si>
    <t>[{'name': 'PAWAN KUMAR', 'email': 'pawan786bhardwaj@gmail.com', 'emailDomain': 'gmail.com', 'contact': '9873507718'}]</t>
  </si>
  <si>
    <t>KEP000000586453O</t>
  </si>
  <si>
    <t>07AAGFK2143N1Z7</t>
  </si>
  <si>
    <t>07420273296</t>
  </si>
  <si>
    <t>[{'hsnCode': '85299090', 'hsn1': 'PARTS SUITABLE FOR USE SOLELY OR PRINCIPALLY WITH THE APPARATUS OF HEADINGS 8525 TO 8528 - OTHER: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8525 TO 8528 - OTHER: OTHER'}, {'hsnCode': '73269099', 'hsn1': 'OTHER ARTICLES OF IRON OR STEEL - OTHER : OTHER : OTHER', 'chapterCode': '73', 'chapter': 'Articles of iron or steel', 'sectionCode': '15', 'section': 'Base Metals and Articles of Base Metal', 'hsn2': 'OTHER ARTICLES OF IRON OR STEEL - OTHER : OTHER : OTHER'}]</t>
  </si>
  <si>
    <t>SUSHIL MALHOTRA|CHETAN MALHOTRA</t>
  </si>
  <si>
    <t>[{'name': 'CHETAN MALHOTRA', 'email': 'casacharpankaj@gmail.com', 'emailDomain': 'gmail.com', 'contact': '9213527273'}]</t>
  </si>
  <si>
    <t>06AAGFK2143N1Z9</t>
  </si>
  <si>
    <t>9315940991</t>
  </si>
  <si>
    <t>casacharpankaj@gmail.com</t>
  </si>
  <si>
    <t>PLOT NO-257, PHASE-II, , SECTOR-3, IMT, BAWAL, Rewari, Haryana, 123501</t>
  </si>
  <si>
    <t>[{'name': 'SUSHIL MALHOTRA', 'email': 'casacharpankaj@gmail.com', 'emailDomain': 'gmail.com', 'contact': '9315940991'}]</t>
  </si>
  <si>
    <t>TPE000015563470G</t>
  </si>
  <si>
    <t>06AKBPJ1586B1ZL</t>
  </si>
  <si>
    <t>deepakmalikandassociates@gmail.com</t>
  </si>
  <si>
    <t>[{'name': 'RAJESH KUMAR JHA', 'email': 'deepakmalikandassociates@gmail.com', 'emailDomain': 'gmail.com', 'contact': '9911008428'}]</t>
  </si>
  <si>
    <t>06AKBPJ1586B2ZK</t>
  </si>
  <si>
    <t>26-Aug-2017</t>
  </si>
  <si>
    <t>[{'sacCode': '00440318', 'sac1': 'CLEANING SERVICES', 'sac2': None}]</t>
  </si>
  <si>
    <t>[{'name': 'RAJESH KUMAR JHA', 'email': 'dmagst2017@gmail.com', 'emailDomain': 'gmail.com', 'contact': '9871517745'}]</t>
  </si>
  <si>
    <t>07AAKCA5985B1ZK</t>
  </si>
  <si>
    <t>ardhendu@annexlogistics.in</t>
  </si>
  <si>
    <t>C-227/B, , , PUL PEHLADPUR SOUTH DELHI, NEW DELHI, New Delhi, Delhi, 110044</t>
  </si>
  <si>
    <t>[{'sacCode': '00440014', 'sac1': 'COURIER AGENCY', 'sac2': None}, {'sacCode': '00440189', 'sac1': 'CARGO HANDLING SERVICES', 'sac2': None}, {'sacCode': '00440262', 'sac1': 'TRANSPORT OF GOODS BY ROAD', 'sac2': None}]</t>
  </si>
  <si>
    <t>ARDHENDU KUMAR MISHRA|NIRAJ KUMAR MISHRA</t>
  </si>
  <si>
    <t>[{'name': 'ARDHENDU KUMAR MISHRA', 'email': 'ardhendu@annexlogistics.in', 'emailDomain': 'annexlogistics.in', 'contact': '9999662096'}]</t>
  </si>
  <si>
    <t>27AAHCT0996Q1ZE</t>
  </si>
  <si>
    <t>amitbohra.bohra@gmail.com</t>
  </si>
  <si>
    <t>H. NO 118, GALA NO. 01, NR R K PETROL PUMP, NASHIK ROAD, BORIVALI VILLAGE, BHIWANDI, Thane, Maharashtra, 421302</t>
  </si>
  <si>
    <t>PRADEEP BALASAHEB BHOSALE|REKHA ANGARA SALIAN</t>
  </si>
  <si>
    <t>[{'name': 'PRADEEP BALASAHEB BHOSALE', 'email': 'amitbohra.bohra@gmail.com', 'emailDomain': 'gmail.com', 'contact': '8793628737'}]</t>
  </si>
  <si>
    <t>27AACCK7905K1Z9</t>
  </si>
  <si>
    <t>SHOP NO.9,, , SHREENATH APTS NO-1, C. B MARG,, NEAR BANK OF INDIA, MULUND EAST,, Mumbai Suburban, Maharashtra, 400081</t>
  </si>
  <si>
    <t>[{'hsnCode': '84151090', 'hsn1': 'AIR CONDITIONING MACHINES, COMPRISING A MOTORDRIVEN FAN AND ELEMENTS FOR CHANGING THE TEMPERATURE AND HUMIDITY, INCLUDING THOSE MACHINES IN WHICH THE HUMIDITY CANNOT BE SEPARATELY REGULATED 8415 10 - WINDOW OR WALL TYPES, SELF-CONTAINED OR SPLIT SYSTEM: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CONDITIONING MACHINES, COMPRISING A MOTORDRIVEN FAN AND ELEMENTS FOR CHANGING THE TEMPERATURE AND HUMIDITY, INCLUDING THOSE MACHINES IN WHICH THE HUMIDITY CANNOT BE SEPARATELY REGULATED 8415 10 - WINDOW OR WALL TYPES, SELF- CONTAINED OR SPLIT SYSTEM: OTHER'}, {'hsnCode': '84151010', 'hsn1': 'AIR CONDITIONING MACHINES, COMPRISING A MOTORDRIVEN FAN AND ELEMENTS FOR CHANGING THE TEMPERATURE AND HUMIDITY, INCLUDING THOSE MACHINES IN WHICH THE HUMIDITY CANNOT BE SEPARATELY REGULATED 8415 10 - WINDOW OR WALL TYPES, SELF-CONTAINED OR SPLIT SYSTEM: SPLIT SYSTEM',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CONDITIONING MACHINES, COMPRISING A MOTORDRIVEN FAN AND ELEMENTS FOR CHANGING THE TEMPERATURE AND HUMIDITY, INCLUDING THOSE MACHINES IN WHICH THE HUMIDITY CANNOT BE SEPARATELY REGULATED 8415 10 - WINDOW OR WALL TYPES, SELF- CONTAINED OR SPLIT SYSTEM: SPLIT SYSTEM'}, {'hsnCode': '84158110', 'hsn1': 'AIR CONDITIONING MACHINES, COMPRISING A MOTORDRIVEN FAN AND ELEMENTS FOR CHANGING THE TEMPERATURE AND HUMIDITY, INCLUDING THOSE MACHINES IN WHICH THE HUMIDITY CANNOT BE SEPARATELY REGULATED - OTHER : INCORPORATING A REFRIGERATING UNIT AND A VALVE FOR REVERSAL OF THE COOLING OR HEAT CYCLE (REVERSIBLE HEAT PUMPS): SPLIT AIR CONDITIONER TWO TONNES AND ABOVE',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CONDITIONING MACHINES, COMPRISING A MOTORDRIVEN FAN AND ELEMENTS FOR CHANGING THE TEMPERATURE AND HUMIDITY, INCLUDING THOSE MACHINES IN WHICH THE HUMIDITY CANNOT BE SEPARATELY REGULATED - OTHER : INCORPORATING A REFRIGERATING UNIT AND A VALVE FOR REVERSAL OF THE COOLING OR HEAT CYCLE (REVERSIBLE HEAT PUMPS): SPLIT AIR CONDITIONER TWO TONNES AND ABOVE'}, {'hsnCode': '84158210', 'hsn1': 'AIR CONDITIONING MACHINES, COMPRISING A MOTORDRIVEN FAN AND ELEMENTS FOR CHANGING THE TEMPERATURE AND HUMIDITY, INCLUDING THOSE MACHINES IN WHICH THE HUMIDITY CANNOT BE SEPARATELY REGULATED - OTHER : OTHER, INCORPORATING A REFRIGERATING UNIT: SPLIT AIR CONDITIONER TWO TONNES AND ABOVE',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CONDITIONING MACHINES, COMPRISING A MOTORDRIVEN FAN AND ELEMENTS FOR CHANGING THE TEMPERATURE AND HUMIDITY, INCLUDING THOSE MACHINES IN WHICH THE HUMIDITY CANNOT BE SEPARATELY REGULATED - OTHER : OTHER, INCORPORATING A REFRIGERATING UNIT: SPLIT AIR CONDITIONER TWO TONNES AND ABOVE'}, {'hsnCode': '84159000', 'hsn1': 'AIR CONDITIONING MACHINES, COMPRISING A MOTORDRIVEN FAN AND ELEMENTS FOR CHANGING THE TEMPERATURE AND HUMIDITY, INCLUDING THOSE MACHINES IN WHICH THE HUMIDITY CANNOT BE SEPARATELY REGULATED - PARTS',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CONDITIONING MACHINES, COMPRISING A MOTORDRIVEN FAN AND ELEMENTS FOR CHANGING THE TEMPERATURE AND HUMIDITY, INCLUDING THOSE MACHINES IN WHICH THE HUMIDITY CANNOT BE SEPARATELY REGULATED - PARTS'}]</t>
  </si>
  <si>
    <t>Works Contract|Service Provision|Retail Business|Wholesale Business|Others</t>
  </si>
  <si>
    <t>Works Contract, Service Provision, Retail Business, Wholesale Business</t>
  </si>
  <si>
    <t>[{'sacCode': '00440410', 'sac1': 'WORKS CONTRACT SERVICES', 'sac2': None}, {'sacCode': '00440245', 'sac1': 'MAINTENANCE OR REPAIR SERVICE', 'sac2': None}]</t>
  </si>
  <si>
    <t>DEEPAK MOHAN NAIR|SUMOD MOHAN NAIR</t>
  </si>
  <si>
    <t>[{'name': 'DEEPAK MOHAN NAIR', 'email': 'deepnair.2008@rediffmail.com', 'emailDomain': 'rediffmail.com', 'contact': '9819397544'}]</t>
  </si>
  <si>
    <t>24AAACH1535Q1ZI</t>
  </si>
  <si>
    <t>HEETU CHEMICALS &amp; ALKALIES LIMITED</t>
  </si>
  <si>
    <t>A-1/121, 1ST FLOOR, ASSOCIATED SOCIETY, OPP. HDFC BANK LANE, AKOTA, Vadodara, Gujarat, 390020</t>
  </si>
  <si>
    <t>[{'hsnCode': '28151110', 'hsn1': 'SODIUM HYDROXIDE (CAUSTIC SODA); POTASSIUM HYDROXIDE (CAUSTIC POTASH); PEROXIDES OF SODIUM OR POTASSIUM - SODIUM HYDROXIDE (CAUSTIC SODA) : - SOLID : FLAKES', 'chapterCode': '28', 'chapter': 'Inorganic chemicals; organic or inorganic compounds of precious metals, of rare-earth metals, of radioactive elements or of isotopes', 'sectionCode': '06', 'section': 'Products of the Chemicals or Allied Industries', 'hsn2': 'SODIUM HYDROXIDE (CAUSTIC SODA); POTASSIUM HYDROXIDE (CAUSTIC POTASH); PEROXIDES OF SODIUM OR POTASSIUM - SODIUM HYDROXIDE (CAUSTIC SODA) : - SOLID : FLAKES'}, {'hsnCode': '28151200', 'hsn1': 'SODIUM HYDROXIDE (CAUSTIC SODA); POTASSIUM HYDROXIDE (CAUSTIC POTASH); PEROXIDES OF SODIUM OR POTASSIUM - SODIUM HYDROXIDE (CAUSTIC SODA) : IN AQUEOUS SOLUTION (SODA LYE OR LIQUID SODA)', 'chapterCode': '28', 'chapter': 'Inorganic chemicals; organic or inorganic compounds of precious metals, of rare-earth metals, of radioactive elements or of isotopes', 'sectionCode': '06', 'section': 'Products of the Chemicals or Allied Industries', 'hsn2': 'SODIUM HYDROXIDE (CAUSTIC SODA); POTASSIUM HYDROXIDE (CAUSTIC POTASH); PEROXIDES OF SODIUM OR POTASSIUM - SODIUM HYDROXIDE (CAUSTIC SODA) : IN AQUEOUS SOLUTION (SODA LYE OR LIQUID SODA)'}, {'hsnCode': '28061000', 'hsn1': 'HYDROGEN CHLORIDE (HYDROCHLORIC ACID); CHLOROSULPHURIC ACID - HYDROGEN CHLORIDE (HYDROCHLORIC ACID)', 'chapterCode': '28', 'chapter': 'Inorganic chemicals; organic or inorganic compounds of precious metals, of rare-earth metals, of radioactive elements or of isotopes', 'sectionCode': '06', 'section': 'Products of the Chemicals or Allied Industries', 'hsn2': 'HYDROGEN CHLORIDE (HYDROCHLORIC ACID); CHLOROSULPHURIC ACID - HYDROGEN CHLORIDE (HYDROCHLORIC ACID)'}, {'hsnCode': '29031200', 'hsn1': 'HALOGENATED DERIVATIVES OF HYDROCARBONS - SATURATED CHLORINATED DERIVATIVES OF ACYCLIC HYDROCARBONS : DICHLOROMETHANE (METHYLENE CHLORIDE)', 'chapterCode': '29', 'chapter': 'Organic chemicals', 'sectionCode': '06', 'section': 'Products of the Chemicals or Allied Industries', 'hsn2': 'HALOGENATED DERIVATIVES OF HYDROCARBONS - SATURATED CHLORINATED DERIVATIVES OF ACYCLIC HYDROCARBONS : DICHLOROMETHANE (METHYLENE CHLORIDE)'}, {'hsnCode': '28364000', 'hsn1': 'CARBONATES; PEROXOCARBONATES (PERCARBONATES); COMMERCIAL AMMONIUM CARBONATE CONTAINING AMMONIUM CARBAMATE POTASSIUM CARBONATES', 'chapterCode': '28', 'chapter': 'Inorganic chemicals; organic or inorganic compounds of precious metals, of rare-earth metals, of radioactive elements or of isotopes', 'sectionCode': '06', 'section': 'Products of the Chemicals or Allied Industries', 'hsn2': 'CARBONATES; PEROXOCARBONATES (PERCARBONATES); COMMERCIAL AMMONIUM CARBONATE CONTAINING AMMONIUM CARBAMATE POTASSIUM CARBONATES'}]</t>
  </si>
  <si>
    <t>Retail Business|Warehouse / Depot</t>
  </si>
  <si>
    <t>Retail Business, Warehouse / Depot</t>
  </si>
  <si>
    <t>SUBHASH ASHOK DHURU|BHARAT KRISHNA BHOSALE|SUJATA VIVEK SHAH|RUTWIK VIVEK SHAH</t>
  </si>
  <si>
    <t>[{'name': 'SUBHASH ASHOK DHURU', 'email': 'santosh@heetu.com', 'emailDomain': 'heetu.com', 'contact': '8108774333'}]</t>
  </si>
  <si>
    <t>27AAACH1535Q1ZC</t>
  </si>
  <si>
    <t>sales@heetu.com</t>
  </si>
  <si>
    <t>E8, 5TH FLOOR, COMMERCE CENTRE, TARDEO MAIN ROAD, TARDEO, Mumbai City, Maharashtra, 400034</t>
  </si>
  <si>
    <t>[{'hsnCode': '28151200', 'hsn1': 'SODIUM HYDROXIDE (CAUSTIC SODA); POTASSIUM HYDROXIDE (CAUSTIC POTASH); PEROXIDES OF SODIUM OR POTASSIUM - SODIUM HYDROXIDE (CAUSTIC SODA) : IN AQUEOUS SOLUTION (SODA LYE OR LIQUID SODA)', 'chapterCode': '28', 'chapter': 'Inorganic chemicals; organic or inorganic compounds of precious metals, of rare-earth metals, of radioactive elements or of isotopes', 'sectionCode': '06', 'section': 'Products of the Chemicals or Allied Industries', 'hsn2': 'SODIUM HYDROXIDE (CAUSTIC SODA); POTASSIUM HYDROXIDE (CAUSTIC POTASH); PEROXIDES OF SODIUM OR POTASSIUM - SODIUM HYDROXIDE (CAUSTIC SODA) : IN AQUEOUS SOLUTION (SODA LYE OR LIQUID SODA)'}, {'hsnCode': '28151110', 'hsn1': 'SODIUM HYDROXIDE (CAUSTIC SODA); POTASSIUM HYDROXIDE (CAUSTIC POTASH); PEROXIDES OF SODIUM OR POTASSIUM - SODIUM HYDROXIDE (CAUSTIC SODA) : - SOLID : FLAKES', 'chapterCode': '28', 'chapter': 'Inorganic chemicals; organic or inorganic compounds of precious metals, of rare-earth metals, of radioactive elements or of isotopes', 'sectionCode': '06', 'section': 'Products of the Chemicals or Allied Industries', 'hsn2': 'SODIUM HYDROXIDE (CAUSTIC SODA); POTASSIUM HYDROXIDE (CAUSTIC POTASH); PEROXIDES OF SODIUM OR POTASSIUM - SODIUM HYDROXIDE (CAUSTIC SODA) : - SOLID : FLAKES'}, {'hsnCode': '29031200', 'hsn1': 'HALOGENATED DERIVATIVES OF HYDROCARBONS - SATURATED CHLORINATED DERIVATIVES OF ACYCLIC HYDROCARBONS : DICHLOROMETHANE (METHYLENE CHLORIDE)', 'chapterCode': '29', 'chapter': 'Organic chemicals', 'sectionCode': '06', 'section': 'Products of the Chemicals or Allied Industries', 'hsn2': 'HALOGENATED DERIVATIVES OF HYDROCARBONS - SATURATED CHLORINATED DERIVATIVES OF ACYCLIC HYDROCARBONS : DICHLOROMETHANE (METHYLENE CHLORIDE)'}, {'hsnCode': '28092010', 'hsn1': 'DIPHOSPHORUS PENTAOXIDE; PHOSPHORIC ACID; POLYPHOSPHORIC ACIDS, WHETHER OR NOT CHEMICALLY DEFINED - PHOSPHORIC ACID AND POLYPHOSPHORIC ACIDS : PHOSPORIC ACID', 'chapterCode': '28', 'chapter': 'Inorganic chemicals; organic or inorganic compounds of precious metals, of rare-earth metals, of radioactive elements or of isotopes', 'sectionCode': '06', 'section': 'Products of the Chemicals or Allied Industries', 'hsn2': 'DIPHOSPHORUS PENTAOXIDE; PHOSPHORIC ACID; POLYPHOSPHORIC ACIDS, WHETHER OR NOT CHEMICALLY DEFINED - PHOSPHORIC ACID AND POLYPHOSPHORIC ACIDS : PHOSPORIC ACID'}, {'hsnCode': '29122100', 'hsn1': 'ALDEHYDES, WHETHER OR NOT WITH OTHER OXYGEN FUNCTION; CYCLIC POLYMERS OF ALDEHYDES; PARAFORMALDEHYDE - CYCLIC ALDEHYDES WITHOUT OTHER OXYGEN FUNCTION : BENZALDEHYDE', 'chapterCode': '29', 'chapter': 'Organic chemicals', 'sectionCode': '06', 'section': 'Products of the Chemicals or Allied Industries', 'hsn2': 'ALDEHYDES, WHETHER OR NOT WITH OTHER OXYGEN FUNCTION; CYCLIC POLYMERS OF ALDEHYDES; PARAFORMALDEHYDE - CYCLIC ALDEHYDES WITHOUT OTHER OXYGEN FUNCTION : BENZALDEHYDE'}]</t>
  </si>
  <si>
    <t>SUBHASH ASHOK DHURU|BHARAT KRISHNA BHOSALE|SANTOSH DIGAMBER SAWANT</t>
  </si>
  <si>
    <t>HEETU CHEMICALS &amp; ALKA LIES LIMITED</t>
  </si>
  <si>
    <t>TPE000014144867O</t>
  </si>
  <si>
    <t>19ACIPJ7160Q1ZV</t>
  </si>
  <si>
    <t>[{'hsnCode': '84141000', 'hsn1': 'AIR OR VACUUM PUMPS, AIR OR OTHER GAS COMPRESSORS AND FANS; VENTILATING OR RECYCLING HOODS INCORPORATING A FAN, WHETHER OR NOT FITTED WITH FILTERS VACUUM PUMPS',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OR VACUUM PUMPS, AIR OR OTHER GAS COMPRESSORS AND FANS; VENTILATING OR RECYCLING HOODS INCORPORATING A FAN, WHETHER OR NOT FITTED WITH FILTERS VACUUM PUMPS'}, {'hsnCode': '82041110', 'hsn1': 'HAND- OPERATED SPANNERS AND WRENCHES (INCLUDING TORQUE METER WRENCHES BUT NOT INCLUDING TAP WRENCHES); INTERCHANGEABLE SPANNER SOCKETS, WITH OR WITHOUT HANDLES - HAND- OPERATED SPANNERS AND WRENCHES : NON- ADJUSTABLE : SPANNERS', 'chapterCode': '82', 'chapter': 'Tools, implements, cutlery, spoons and forks, of base metal; parts thereof of base metal', 'sectionCode': '15', 'section': 'Base Metals and Articles of Base Metal', 'hsn2': 'HAND- OPERATED SPANNERS AND WRENCHES (INCLUDING TORQUE METER WRENCHES BUT NOT INCLUDING TAP WRENCHES); INTERCHANGEABLE SPANNER SOCKETS, WITH OR WITHOUT HANDLES - HAND- OPERATED SPANNERS AND WRENCHES : NON- ADJUSTABLE : SPANNERS'}, {'hsnCode': '82051000', 'hsn1': 'HAND TOOLS (INCLUDING GLAZIERS DIAMONDS), NOT ELSEWHERE SPECIFIED OR INCLUDED; BLOW LAMPS; VICES; CLAMPS AND THE LIKE, OTHER THAN ACCESSORIES FOR AND PARTS OF, MACHINE TOOLS; ANVILS; PORTABLE FORGES; HAND- OR PEDAL- OPERATED GRINDING WHEELS WITH FRAMEWORKS - DRILLING, THREADING OR TAPPING TOOLS', 'chapterCode': '82', 'chapter': 'Tools, implements, cutlery, spoons and forks, of base metal; parts thereof of base metal', 'sectionCode': '15', 'section': 'Base Metals and Articles of Base Metal', 'hsn2': 'HAND TOOLS (INCLUDING GLAZIERS DIAMONDS), NOT ELSEWHERE SPECIFIED OR INCLUDED; BLOW LAMPS; VICES; CLAMPS AND THE LIKE, OTHER THAN ACCESSORIES FOR AND PARTS OF, MACHINE TOOLS; ANVILS; PORTABLE FORGES; HAND- OR PEDAL- OPERATED GRINDING WHEELS WITH FRAMEWORKS - DRILLING, THREADING OR TAPPING TOOLS'}, {'hsnCode': '85361010', 'hsn1': 'ELECTRICAL APPARATUS FOR SWITCHING OR PROTECTING ELECTRICAL CIRCUITS, OR FOR MAKING CONNECTIONS TO OR IN ELECTRICAL CIRCUITS (FOR EXAMPLE, SWITCHES, RELAYS, FUSES, SURGE SUPPRESSORS, PLUGS, SOCKETS, LAMP-HOLDERS, JUNCTION BOXES), FOR A VOLTAGE NOT EXCEEDING 1,000 VOLTS - FUSES: FOR SWITCHES HAVING RATING UPTO 15 AMPS, REWIREABLE',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RELAYS, FUSES, SURGE SUPPRESSORS, PLUGS, SOCKETS, LAMP-HOLDERS, JUNCTION BOXES), FOR A VOLTAGE NOT EXCEEDING 1,000 VOLTS - FUSES: FOR SWITCHES HAVING RATING UPTO 15 AMPS, REWIREABLE'}, {'hsnCode': '84821011', 'hsn1': 'BALL OR ROLLER BEARINGS - BALL BEARINGS: ADAPTER BALL BEARINGS (RADIAL TYPE) :NOT EXCEEDING 50MM OF BORE DIAMETER',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'BALL OR ROLLER BEARINGS - BALL BEARINGS: ADAPTER BALL BEARINGS (RADIAL TYPE) :NOT EXCEEDING 50MM OF BORE DIAMETER'}]</t>
  </si>
  <si>
    <t>[{'sacCode': '00440262', 'sac1': 'TRANSPORT OF GOODS BY ROAD', 'sac2': None}, {'sacCode': '00440067', 'sac1': 'GOODS TRANSPORT OPERATORS', 'sac2': None}, {'sacCode': '00440189', 'sac1': 'CARGO HANDLING SERVICES', 'sac2': None}]</t>
  </si>
  <si>
    <t>[{'name': 'SOUMYENDU BIKASH JANA', 'email': 'lighthouse_haldia@yahoo.co.in', 'emailDomain': 'yahoo.co.in', 'contact': '9434005346'}]</t>
  </si>
  <si>
    <t>KFI000015252127P</t>
  </si>
  <si>
    <t>27AAAFE0682Q1Z3</t>
  </si>
  <si>
    <t>27660011419V</t>
  </si>
  <si>
    <t>[{'hsnCode': '84099941', 'hsn1': 'PARTS SUITABLE FOR USE SOLELY OR PRINCIPALLY WITH THE ENGINES OF HEADING 8407 OR 8408 - OTHER : OTHER : OTHER PARTS OF DIESEL ENGINE: OF DIESEL ENGINES FOR MOTOR VEHICLES',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ENGINES OF HEADING 8407 OR 8408 - OTHER : OTHER : OTHER PARTS OF DIESEL ENGINE: OF DIESEL ENGINES FOR MOTOR VEHICLES'}, {'hsnCode': '84099191', 'hsn1': 'PARTS SUITABLE FOR USE SOLELY OR PRINCIPALLY WITH THE ENGINES OF HEADING 8407 OR 8408 - OTHER : 8409 91 - SUITABLE FOR USE SOLELY OR PRINCIPALLY WITH SPARK IGNITION INTERNAL COMBUSTION PISTON ENGINES: OTHER : OF PETROL ENGINES FOR MOTOR VEHICLES',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ENGINES OF HEADING 8407 OR 8408 - OTHER : 8409 91 - SUITABLE FOR USE SOLELY OR PRINCIPALLY WITH SPARK IGNITION INTERNAL COMBUSTION PISTON ENGINES: OTHER : OF PETROL ENGINES FOR MOTOR VEHICLES'}, {'hsnCode': '84099199', 'hsn1': 'PARTS SUITABLE FOR USE SOLELY OR PRINCIPALLY WITH THE ENGINES OF HEADING 8407 OR 8408 - OTHER : 8409 91 - SUITABLE FOR USE SOLELY OR PRINCIPALLY WITH SPARK IGNITION INTERNAL COMBUSTION PISTON ENGINES: OTHER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ENGINES OF HEADING 8407 OR 8408 - OTHER : 8409 91 - SUITABLE FOR USE SOLELY OR PRINCIPALLY WITH SPARK IGNITION INTERNAL COMBUSTION PISTON ENGINES: OTHER : OTHER'}, {'hsnCode': '87085000', 'hsn1': 'PARTS AND ACCESSORIES OF THE MOTOR VEHICLES OF HEADINGS 8701 TO 8705 - DRIVE-AXLES WITH DIFFERENTIAL, WHETHER OR NOT PROVIDED WITH OTHER TRANSMISSION COMPONENTS, AND NON-DRIVING AXLES, PARTS THEREOF', 'chapterCode': '87', 'chapter': 'Vehicles other than railway or tramway rolling-stock, and parts and accessories thereof.', 'sectionCode': '17', 'section': 'Vehicles, Aircraft, Vessels and Associated Transport Equipment', 'hsn2': 'PARTS AND ACCESSORIES OF THE MOTOR VEHICLES OF HEADINGS 8701 TO 8705 - DRIVE-AXLES WITH DIFFERENTIAL, WHETHER OR NOT PROVIDED WITH OTHER TRANSMISSION COMPONENTS, AND NON-DRIVING AXLES, PARTS THEREOF'}, {'hsnCode': '87089900', 'hsn1': 'PARTS AND ACCESSORIES OF THE MOTOR VEHICLES OF HEADINGS 8701 TO 8705 - OTHER PARTS AND ACCESSORIES -- OTHER', 'chapterCode': '87', 'chapter': 'Vehicles other than railway or tramway rolling-stock, and parts and accessories thereof.', 'sectionCode': '17', 'section': 'Vehicles, Aircraft, Vessels and Associated Transport Equipment', 'hsn2': 'PARTS AND ACCESSORIES OF THE MOTOR VEHICLES OF HEADINGS 8701 TO 8705 - OTHER PARTS AND ACCESSORIES -- OTHER'}]</t>
  </si>
  <si>
    <t>Batuk Popatlal Shah</t>
  </si>
  <si>
    <t>[{'name': 'Batuk Popatlal Shah', 'email': 'eatagroup.office@gmail.com', 'emailDomain': 'gmail.com', 'contact': '9323590852'}]</t>
  </si>
  <si>
    <t>KEP000003807137P</t>
  </si>
  <si>
    <t>27AAGPR6517B1ZS</t>
  </si>
  <si>
    <t>[{'sacCode': '00440410', 'sac1': 'WORKS CONTRACT SERVICES', 'sac2': None}, {'sacCode': '00440060', 'sac1': 'MANPOWER RECRUITMENT AGENCY', 'sac2': None}, {'sacCode': '00440245', 'sac1': 'MAINTENANCE OR REPAIR SERVICE', 'sac2': None}, {'sacCode': '00440233', 'sac1': 'ERECTION,COMMISSIONING AND INSTALLATION', 'sac2': None}]</t>
  </si>
  <si>
    <t>[{'name': 'LEENA ARUN RAUT', 'email': 'accounts@flowell.in', 'emailDomain': 'flowell.in', 'contact': '8433935222'}]</t>
  </si>
  <si>
    <t>TPE000014582066Q</t>
  </si>
  <si>
    <t>24AJEPP5737C1ZD</t>
  </si>
  <si>
    <t>[{'hsnCode': '73071900', 'hsn1': 'TUBE OR PIPE FITTINGS (FOR EXAMPLE, COUPLINGS, ELBOWS, SLEEVES), OF IRON OR STEEL - CAST FITTINGS : OTHER', 'chapterCode': '73', 'chapter': 'Articles of iron or steel', 'sectionCode': '15', 'section': 'Base Metals and Articles of Base Metal', 'hsn2': 'TUBE OR PIPE FITTINGS (FOR EXAMPLE, COUPLINGS, ELBOWS, SLEEVES), OF IRON OR STEEL - CAST FITTINGS : OTHER'}, {'hsnCode': '84342000', 'hsn1': 'MILKING MACHINES AND DAIRY MACHINERY DAIRY MACHINERY',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'MILKING MACHINES AND DAIRY MACHINERY DAIRY MACHINERY'}, {'hsnCode': '84798970', 'hsn1': 'MACHINES AND MECHANICAL APPLIANCES HAVING INDIVIDUAL FUNCTIONS, NOT SPECIFIED OR INCLUDED ELSEWHERE IN THIS CHAPTER - OTHER MACHINES AND MECHANICAL APPLIANCES: OTHER: MACHINERY FOR THE MANUFACTURE OF CHEMICAL AND PHARMACEUTICALS GOODS',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'MACHINES AND MECHANICAL APPLIANCES HAVING INDIVIDUAL FUNCTIONS, NOT SPECIFIED OR INCLUDED ELSEWHERE IN THIS CHAPTER - OTHER MACHINES AND MECHANICAL APPLIANCES: OTHER: MACHINERY FOR THE MANUFACTURE OF CHEMICAL AND PHARMACEUTICALS GOODS'}, {'hsnCode': '73089090', 'hsn1':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OTHER : OTHER', 'chapterCode': '73', 'chapter': 'Articles of iron or steel', 'sectionCode': '15', 'section': 'Base Metals and Articles of Base Metal', 'hsn2':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OTHER : OTHER'}, {'hsnCode': '84775900', 'hsn1': 'MACHINERY FOR WORKING RUBBER OR PLASTICS OR FOR THE MANUFACTURE OF PRODUCTS FROM THESE MATERIALS, NOT SPECIFIED OR INCLUDED ELSEWHERE IN THIS CHAPTER - OTHER MACHINERY FOR MOULDING OR OTHERWISE FORMING: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FOR WORKING RUBBER OR PLASTICS OR FOR THE MANUFACTURE OF PRODUCTS FROM THESE MATERIALS, NOT SPECIFIED OR INCLUDED ELSEWHERE IN THIS CHAPTER - OTHER MACHINERY FOR MOULDING OR OTHERWISE FORMING: OTHER'}]</t>
  </si>
  <si>
    <t>Factory / Manufacturing|Retail Business|Works Contract|Others|Wholesale Business</t>
  </si>
  <si>
    <t>Factory / Manufacturing, Retail Business, Works Contract, Others</t>
  </si>
  <si>
    <t>[{'name': 'CHANDRIKABEN NARENDRA PANCHAL', 'email': 'heavydoorfabricators91@gmail.com', 'emailDomain': 'gmail.com', 'contact': '7359546512'}]</t>
  </si>
  <si>
    <t>29AAICR1261R1ZP</t>
  </si>
  <si>
    <t>info@rybluelog.com</t>
  </si>
  <si>
    <t>rybluelog.com</t>
  </si>
  <si>
    <t>no 790, borlingappa garden, srs colony, peenya, Bengaluru (Bangalore) Urban, Karnataka, 560058</t>
  </si>
  <si>
    <t>15-Feb-2022</t>
  </si>
  <si>
    <t>[{'income': 'Rs. 10 lakhs to Rs. 50 lakhs', 'financialYear': '2018-2019'}, {'income': 'Rs. 2.5 lakhs to Rs. 5 lakhs', 'financialYear': '2019-2020'}]</t>
  </si>
  <si>
    <t>[{'sacCode': '996601', 'sac1': 'Rental services of road vehicles including buses, coaches, cars, trucks and other motor vehicles, with or without operator', 'sac2': None}, {'sacCode': '00440014', 'sac1': 'COURIER AGENCY', 'sac2': None}, {'sacCode': '00440189', 'sac1': 'CARGO HANDLING SERVICES', 'sac2': None}]</t>
  </si>
  <si>
    <t>SUBBAIAH SATISH|BHADRAVATHI NARASIMHA MURTHY SATISHA|JAGADESHWARAN KRISHNA|KRISHNEGOWDA GANGADASEGOWDA BEGUR</t>
  </si>
  <si>
    <t>[{'name': 'SUBBAIAH SATISH', 'email': 'taxfiling1993@gmail.com', 'emailDomain': 'gmail.com', 'contact': '7353601935'}]</t>
  </si>
  <si>
    <t>KFI000004012705H</t>
  </si>
  <si>
    <t>27AAPFS6770E1ZQ</t>
  </si>
  <si>
    <t>[{'hsnCode': '85111000', 'hsn1': 'ELECTRICAL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SPARKING PLUGS',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SPARKING PLUGS'}]</t>
  </si>
  <si>
    <t>RAMDAS BHAVJI MAHAJAN|SHRIKANT RAMDAS MAHAJAN</t>
  </si>
  <si>
    <t>[{'name': 'RAMDAS BHAVJI MAHAJAN', 'email': 'clientnskind01@gmail.com', 'emailDomain': 'gmail.com', 'contact': '7709483606'}]</t>
  </si>
  <si>
    <t>27ADSPD3733E1ZM</t>
  </si>
  <si>
    <t>27821005581V</t>
  </si>
  <si>
    <t>SHOP NO. G-5, ANAND PLAZA, JALNA ROAD, DUDH DAIRY SIGNAL, Aurangabad, Maharashtra, 431005</t>
  </si>
  <si>
    <t>[{'hsnCode': '27050000', 'hsn1': 'COAL GAS, WATER GAS, PRODUCER GAS AND SIMILAR GASES, OTHER THAN PETROLEUM GASES AND OTHER GASEOUS HYDROCARBONS', 'chapterCode': '27', 'chapter': 'Mineral fuels, mineral oils and products of their distillation; bituminous substances; mineral waxes.', 'sectionCode': '05', 'section': 'Mineral Products', 'hsn2': 'COAL GAS, WATER GAS, PRODUCER GAS AND SIMILAR GASES, OTHER THAN PETROLEUM GASES AND OTHER GASEOUS HYDROCARBONS'}]</t>
  </si>
  <si>
    <t>[{'name': 'DHANANJAY VENKATESHRAO DESHPANDE', 'email': 'navjeevanlube@gmail.com', 'emailDomain': 'gmail.com', 'contact': '9225319055'}]</t>
  </si>
  <si>
    <t>27AAKCS3672B1ZC</t>
  </si>
  <si>
    <t>account.sshospitality@yahoo.com</t>
  </si>
  <si>
    <t>GALA No C1 And C2, Shree Nagar Usmania Compound, Chandivali Sakinaka, ANDHERI EAST, Mumbai City, Maharashtra, 400072</t>
  </si>
  <si>
    <t>[{'hsnCode':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t>
  </si>
  <si>
    <t>[{'sacCode': '00441067', 'sac1': None, 'sac2': None}, {'sacCode': '00440051', 'sac1': 'OUTDOOR CATERING', 'sac2': None}]</t>
  </si>
  <si>
    <t>[{'name': 'MANJUNATH NAGAYYA SHETTY', 'email': 'gstenr.vgv@gmail.com', 'emailDomain': 'gmail.com', 'contact': '7208012457'}]</t>
  </si>
  <si>
    <t>29AAKCS3672B1Z8</t>
  </si>
  <si>
    <t>29811381574</t>
  </si>
  <si>
    <t>29AAKCS3672B2Z7</t>
  </si>
  <si>
    <t>7208012457</t>
  </si>
  <si>
    <t>pravin.vgv@gmail.com</t>
  </si>
  <si>
    <t>NO 7,, WILSON GARDEN SOCIETY, RBI LAYOUT MAIN ROAD, KONTHANUR VILLAGE, JP NAGAR,7 PHASE, BENGALURU, Bengaluru (Bangalore) Urban, Karnataka, 560078</t>
  </si>
  <si>
    <t>[{'sacCode': '996333', 'sac1': 'Services provided in Canteen and other similar establishments', 'sac2': None}, {'sacCode': '996331', 'sac1': 'Services provided by Restaurants, Cafes and similar eating facilities including takeaway services, Room services and door delivery of food.', 'sac2': None}, {'sacCode': '996334', 'sac1': 'Catering Services in Exhibition halls, Events, Marriage Halls and other outdoor/indoor functions.', 'sac2': None}]</t>
  </si>
  <si>
    <t>MANJUNATH NAGAYYA SHETTY|MALATHI MANJUNATH SHETTY</t>
  </si>
  <si>
    <t>[{'name': 'MANJUNATH NAGAYYA SHETTY', 'email': 'pravin.vgv@gmail.com', 'emailDomain': 'gmail.com', 'contact': '7208012457'}]</t>
  </si>
  <si>
    <t>24AAKCS3672B1ZI</t>
  </si>
  <si>
    <t>vijaysirgstservicetax@gmail.com</t>
  </si>
  <si>
    <t>., CHIEF GENERAL MANAGER, ANKLESHWAR ASSET, ANKLESHWAR, Bharuch, Gujarat, 393001</t>
  </si>
  <si>
    <t>[{'sacCode': '996334', 'sac1': 'Catering Services in Exhibition halls, Events, Marriage Halls and other outdoor/indoor functions.', 'sac2': None}]</t>
  </si>
  <si>
    <t>KEP000001104890M</t>
  </si>
  <si>
    <t>19AJEPB6609D1ZJ</t>
  </si>
  <si>
    <t>[{'sacCode': '00440245', 'sac1': 'MAINTENANCE OR REPAIR SERVICE', 'sac2': None}, {'sacCode': '00440410', 'sac1': 'WORKS CONTRACT SERVICES', 'sac2': None}]</t>
  </si>
  <si>
    <t>[{'name': 'PRADIP KUMAR BERA', 'email': 'bera.enterprise@yahoo.in', 'emailDomain': 'yahoo.in', 'contact': '9434417560'}]</t>
  </si>
  <si>
    <t>27AAECK0177B1ZW</t>
  </si>
  <si>
    <t>accounts@marinelogisticsindia.com</t>
  </si>
  <si>
    <t>226, , SAHAR CARGO ESTATE, V M SHAH MARG, J B NAGAR, ANDHERI -EAST, Mumbai City, Maharashtra, 400099</t>
  </si>
  <si>
    <t>Service Provision|Export|Supplier of Services</t>
  </si>
  <si>
    <t>Service Provision, Export, Supplier of Services</t>
  </si>
  <si>
    <t>[{'sacCode': '00440262', 'sac1': 'TRANSPORT OF GOODS BY ROAD', 'sac2': None}, {'sacCode': '00440266', 'sac1': 'TRANSPORT OF GOODS BY AIR', 'sac2': None}, {'sacCode': '00440045', 'sac1': 'CLEARING AND FORWARDING AGENCY', 'sac2': None}, {'sacCode': '00440470', 'sac1': 'TRANSPORT OF GOODS BY COASTAL SHIPPING (SERVICES BY WAY OF TRANSPORTATION OF GOODS BY INLAND WATERWAYS IS PLACED IN THE NEGATIVE LIST)', 'sac2': None}]</t>
  </si>
  <si>
    <t>KIRAN MACHANDERNATH WAKDE|SINJU GEEVARGHESE PAULOSE|Vinayak Tukaram Sukhdare|VIRAL VIRENDRA DESAI</t>
  </si>
  <si>
    <t>[{'name': 'SINJU GEEVARGHESE PAULOSE', 'email': 'sinju@ksmmarinelogistics.com', 'emailDomain': 'ksmmarinelogistics.com', 'contact': '9820274819'}]</t>
  </si>
  <si>
    <t>27AAGCA1142C1ZB</t>
  </si>
  <si>
    <t>27830712878V</t>
  </si>
  <si>
    <t>surekha.sawant@alphagamcoatings.com</t>
  </si>
  <si>
    <t>BM-8/A, 8/B 9/A,9/B, 10/A, 10/B, AGRA ROAD, KALHER BHIWANDI, Thane, Maharashtra, 421302</t>
  </si>
  <si>
    <t>[{'hsnCode': '32089022', 'hsn1': 'PAINTS AND VARNISHES (INCLUDING ENAMELS AND LACQUERS) BASED ON SYNTHETIC POLYMERS OR CHEMICALLY MODIFIED NATURAL POLYMERS, DISPERSED OR DISSOLVED IN A NON - AQUEOUS MEDIUM; SOLUTIONS AS DEFINED IN NOTE 4 TO THIS CHAPTER - OTHER : ENAMELS : SYNTHETIC ENAMEL, OTHER COLOURS',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OTHER : ENAMELS : SYNTHETIC ENAMEL, OTHER COLOURS'}, {'hsnCode': '38140010', 'hsn1': 'ORGANIC COMPOSITE SOLVENTS AND THINNERS, NOT ELSEWHERE SPECIFIED OR INCLUDED; PREPARED PAINT OR VARNISH REMOVERS ORGANIC COMPOSITE SOLVENTS AND THINNERS, NOT ELSEWHERE SPECIFIED OR INCLUDED; PREPARED PAINT OR VARNISH REMOVERS: ORGANIC COMPOSITE SOLVENTS AND THINNERS, NOT ELSEWHERE SPECIFIED OR INCLUDED', 'chapterCode': '38', 'chapter': 'Miscellaneous chemical products.', 'sectionCode': '06', 'section': 'Products of the Chemicals or Allied Industries', 'hsn2': 'ORGANIC COMPOSITE SOLVENTS AND THINNERS, NOT ELSEWHERE SPECIFIED OR INCLUDED; PREPARED PAINT OR VARNISH REMOVERS ORGANIC COMPOSITE SOLVENTS AND THINNERS, NOT ELSEWHERE SPECIFIED OR INCLUDED; PREPARED PAINT OR VARNISH REMOVERS: ORGANIC COMPOSITE SOLVENTS AND THINNERS, NOT ELSEWHERE SPECIFIED OR INCLUDED'}, {'hsnCode': '38140020', 'hsn1': 'ORGANIC COMPOSITE SOLVENTS AND THINNERS, NOT ELSEWHERE SPECIFIED OR INCLUDED; PREPARED PAINT OR VARNISH REMOVERS ORGANIC COMPOSITE SOLVENTS AND THINNERS, NOT ELSEWHERE SPECIFIED OR INCLUDED; PREPARED PAINT OR VARNISH REMOVERS: PREPARED PAINT OR VARNISH REMOVERS', 'chapterCode': '38', 'chapter': 'Miscellaneous chemical products.', 'sectionCode': '06', 'section': 'Products of the Chemicals or Allied Industries', 'hsn2': 'ORGANIC COMPOSITE SOLVENTS AND THINNERS, NOT ELSEWHERE SPECIFIED OR INCLUDED; PREPARED PAINT OR VARNISH REMOVERS ORGANIC COMPOSITE SOLVENTS AND THINNERS, NOT ELSEWHERE SPECIFIED OR INCLUDED; PREPARED PAINT OR VARNISH REMOVERS: PREPARED PAINT OR VARNISH REMOVERS'}, {'hsnCode': '32141000', 'hsn1': 'GLAZIERS PUTTY, GRAFTING PUTTY, RESIN CEMENTS, CAULKING COMPOUNDS AND OTHER MASTICS; PAINTERS FILLINGS; NON - REFRACTORY SURFACING PREPARTIONS FOR FACADES, INDOOR WALLS, FLOORS, CEILINGS OR THE LIKE- GLAZIERS PUTTY, GRAFTING PUTTY, RESIN CEMENTS, CAULKING COMPOUNDS AND OTHER MASTICS; PAINTERS FILLINGS', 'chapterCode': '32', 'chapter': 'Tanning or dyeing extracts; tannins and their derivatives; dyes, pigments and other colouring matter, paints and varnishes; putty and other mastics; inks.', 'sectionCode': '06', 'section': 'Products of the Chemicals or Allied Industries', 'hsn2': 'GLAZIERS PUTTY, GRAFTING PUTTY, RESIN CEMENTS, CAULKING COMPOUNDS AND OTHER MASTICS; PAINTERS FILLINGS; NON - REFRACTORY SURFACING PREPARTIONS FOR FACADES, INDOOR WALLS, FLOORS, CEILINGS OR THE LIKE- GLAZIERS PUTTY, GRAFTING PUTTY, RESIN CEMENTS, CAULKING COMPOUNDS AND OTHER MASTICS; PAINTERS FILLINGS'}]</t>
  </si>
  <si>
    <t>ANIL KUMAR NAIR|ANITA NAIR</t>
  </si>
  <si>
    <t>[{'name': 'ANIL KUMAR NAIR', 'email': 'surekha.sawant@alphagamcoatings.com', 'emailDomain': 'alphagamcoatings.com', 'contact': '9923639691'}]</t>
  </si>
  <si>
    <t>29AAGCA1142C1Z7</t>
  </si>
  <si>
    <t>29500741787</t>
  </si>
  <si>
    <t>8754665322</t>
  </si>
  <si>
    <t>GROUND FLOOR-7, 1ST FLOOR, BUSINESS POINT, 137, BRIGADE ROAD, Bengaluru (Bangalore) Urban, Karnataka, 560025</t>
  </si>
  <si>
    <t>[{'hsnCode': '32089022', 'hsn1': 'PAINTS AND VARNISHES (INCLUDING ENAMELS AND LACQUERS) BASED ON SYNTHETIC POLYMERS OR CHEMICALLY MODIFIED NATURAL POLYMERS, DISPERSED OR DISSOLVED IN A NON - AQUEOUS MEDIUM; SOLUTIONS AS DEFINED IN NOTE 4 TO THIS CHAPTER - OTHER : ENAMELS : SYNTHETIC ENAMEL, OTHER COLOURS',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OTHER : ENAMELS : SYNTHETIC ENAMEL, OTHER COLOURS'}, {'hsnCode': '38140010', 'hsn1': 'ORGANIC COMPOSITE SOLVENTS AND THINNERS, NOT ELSEWHERE SPECIFIED OR INCLUDED; PREPARED PAINT OR VARNISH REMOVERS ORGANIC COMPOSITE SOLVENTS AND THINNERS, NOT ELSEWHERE SPECIFIED OR INCLUDED; PREPARED PAINT OR VARNISH REMOVERS: ORGANIC COMPOSITE SOLVENTS AND THINNERS, NOT ELSEWHERE SPECIFIED OR INCLUDED', 'chapterCode': '38', 'chapter': 'Miscellaneous chemical products.', 'sectionCode': '06', 'section': 'Products of the Chemicals or Allied Industries', 'hsn2': 'ORGANIC COMPOSITE SOLVENTS AND THINNERS, NOT ELSEWHERE SPECIFIED OR INCLUDED; PREPARED PAINT OR VARNISH REMOVERS ORGANIC COMPOSITE SOLVENTS AND THINNERS, NOT ELSEWHERE SPECIFIED OR INCLUDED; PREPARED PAINT OR VARNISH REMOVERS: ORGANIC COMPOSITE SOLVENTS AND THINNERS, NOT ELSEWHERE SPECIFIED OR INCLUDED'}, {'hsnCode': '32141000', 'hsn1': 'GLAZIERS PUTTY, GRAFTING PUTTY, RESIN CEMENTS, CAULKING COMPOUNDS AND OTHER MASTICS; PAINTERS FILLINGS; NON - REFRACTORY SURFACING PREPARTIONS FOR FACADES, INDOOR WALLS, FLOORS, CEILINGS OR THE LIKE- GLAZIERS PUTTY, GRAFTING PUTTY, RESIN CEMENTS, CAULKING COMPOUNDS AND OTHER MASTICS; PAINTERS FILLINGS', 'chapterCode': '32', 'chapter': 'Tanning or dyeing extracts; tannins and their derivatives; dyes, pigments and other colouring matter, paints and varnishes; putty and other mastics; inks.', 'sectionCode': '06', 'section': 'Products of the Chemicals or Allied Industries', 'hsn2': 'GLAZIERS PUTTY, GRAFTING PUTTY, RESIN CEMENTS, CAULKING COMPOUNDS AND OTHER MASTICS; PAINTERS FILLINGS; NON - REFRACTORY SURFACING PREPARTIONS FOR FACADES, INDOOR WALLS, FLOORS, CEILINGS OR THE LIKE- GLAZIERS PUTTY, GRAFTING PUTTY, RESIN CEMENTS, CAULKING COMPOUNDS AND OTHER MASTICS; PAINTERS FILLINGS'}, {'hsnCode': '38140020', 'hsn1': 'ORGANIC COMPOSITE SOLVENTS AND THINNERS, NOT ELSEWHERE SPECIFIED OR INCLUDED; PREPARED PAINT OR VARNISH REMOVERS ORGANIC COMPOSITE SOLVENTS AND THINNERS, NOT ELSEWHERE SPECIFIED OR INCLUDED; PREPARED PAINT OR VARNISH REMOVERS: PREPARED PAINT OR VARNISH REMOVERS', 'chapterCode': '38', 'chapter': 'Miscellaneous chemical products.', 'sectionCode': '06', 'section': 'Products of the Chemicals or Allied Industries', 'hsn2': 'ORGANIC COMPOSITE SOLVENTS AND THINNERS, NOT ELSEWHERE SPECIFIED OR INCLUDED; PREPARED PAINT OR VARNISH REMOVERS ORGANIC COMPOSITE SOLVENTS AND THINNERS, NOT ELSEWHERE SPECIFIED OR INCLUDED; PREPARED PAINT OR VARNISH REMOVERS: PREPARED PAINT OR VARNISH REMOVERS'}]</t>
  </si>
  <si>
    <t>[{'name': 'ANIL KUMAR NAIR', 'email': 'manas.patra@alphagamcoatings.com', 'emailDomain': 'alphagamcoatings.com', 'contact': '8754665322'}]</t>
  </si>
  <si>
    <t>ALPHAGAM COATING SOLUTIONS (P) LTD.,</t>
  </si>
  <si>
    <t>30AAGCA1142C1ZO</t>
  </si>
  <si>
    <t>30740106046</t>
  </si>
  <si>
    <t>D2-9, D2-17 TO D2-21, BICHOLIM INDUSTRIAL ESTATE, BICHOLIM, North Goa, Goa, 403529</t>
  </si>
  <si>
    <t>ANIL UNNIKRISHNAN NAIR|ANITA ANIL NAIR</t>
  </si>
  <si>
    <t>[{'name': 'ANIL UNNIKRISHNAN NAIR', 'email': 'surekha.sawant@alphagamcoatings.com', 'emailDomain': 'alphagamcoatings.com', 'contact': '9923639691'}]</t>
  </si>
  <si>
    <t>33AAGCA1142C1ZI</t>
  </si>
  <si>
    <t>33343765202</t>
  </si>
  <si>
    <t>9677733840</t>
  </si>
  <si>
    <t>alphagamcoatingskarur@gmail.com</t>
  </si>
  <si>
    <t>21/1, GROUND FLOOR 1, ANAMALAI NAGAR, KOVAI ROAD, LNS POST, Karur, Tamil Nadu, 639002</t>
  </si>
  <si>
    <t>KFI000010140928T</t>
  </si>
  <si>
    <t>27AADFO2563M1ZY</t>
  </si>
  <si>
    <t>[{'hsnCode': '49119990', 'hsn1': 'OTHER PRINTED MATTER, INCLUDING PRINTED PICTURES AND PHOTOGRAPHS - OTHER : OTHER : OTHER',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'OTHER PRINTED MATTER, INCLUDING PRINTED PICTURES AND PHOTOGRAPHS - OTHER : OTHER : OTHER'}]</t>
  </si>
  <si>
    <t>[{'sacCode': '00440013', 'sac1': 'ADVERTISING AGENCY', 'sac2': None}, {'sacCode': '00440422', 'sac1': 'DESIGN SERVICES', 'sac2': None}]</t>
  </si>
  <si>
    <t>AJAY PARSIRAM KAUNDAL|POOJA AJAY KAUNDAL</t>
  </si>
  <si>
    <t>[{'name': 'AJAY PARSIRAM KAUNDAL', 'email': 'orioncreatives@gmail.com', 'emailDomain': 'gmail.com', 'contact': '9833414001'}]</t>
  </si>
  <si>
    <t>27ABGPK0224M1ZQ</t>
  </si>
  <si>
    <t>27030034512V</t>
  </si>
  <si>
    <t>9822592156</t>
  </si>
  <si>
    <t>khachaneengg@rediffmail.com</t>
  </si>
  <si>
    <t>J-15, AREA, MIDC, MIDC AREA, CHIKALTHANA, Aurangabad, Maharashtra, 431001</t>
  </si>
  <si>
    <t>[{'hsnCode': '84371000', 'hsn1': 'MACHINES FOR CLEANING, SORTING OR GRADING SEED, GRAIN OR DRIED LEGUMINOUS VEGETABLES; MACHINERY USED IN THE MILLING INDUSTRY OR FOR THE WORKING OF CEREALS OR DRIED LEGUMINOUS VEGETABLES, OTHER THAN FARM-TYPE MACHINERY MACHINES FOR CLEANING, SORTING OR GRADING SEED, GRAIN OR DRIED LEGUMINOUS VEGETABLES',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'MACHINES FOR CLEANING, SORTING OR GRADING SEED, GRAIN OR DRIED LEGUMINOUS VEGETABLES; MACHINERY USED IN THE MILLING INDUSTRY OR FOR THE WORKING OF CEREALS OR DRIED LEGUMINOUS VEGETABLES, OTHER THAN FARM-TYPE MACHINERY MACHINES FOR CLEANING, SORTING OR GRADING SEED, GRAIN OR DRIED LEGUMINOUS VEGETABLES'}, {'hsnCode': '84661010', 'hsn1': 'PARTS AND ACCESSORIES SUITABLE FOR USE SOLELY OR PRINCIPALLY WITH THE MACHINES OF HEADINGS 8456 TO 8465, INCLUDING WORK OR TOOL HOLDERS, SELF-OPENING DIEHEADS, DIVIDING HEADS AND OTHER SPECIAL ATTACHMENTS FOR MACHINE-TOOLS; TOOL HOLDERS FOR ANY TYPE OF TOOL, FOR WORKING IN THE HAND - TOOL HOLDERS AND SELF-OPENING DIEHEADS: TOOL HOLDERS',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SUITABLE FOR USE SOLELY OR PRINCIPALLY WITH THE MACHINES OF HEADINGS 8456 TO 8465, INCLUDING WORK OR TOOL HOLDERS, SELF-OPENING DIEHEADS, DIVIDING HEADS AND OTHER SPECIAL ATTACHMENTS FOR MACHINE-TOOLS; TOOL HOLDERS FOR ANY TYPE OF TOOL, FOR WORKING IN THE HAND - TOOL HOLDERS AND SELF-OPENING DIEHEADS: TOOL HOLDERS'}, {'hsnCode': '84602920', 'hsn1': 'MACHINE-TOOLS FOR DEBURRING, SHARPENING, GRINDING, HONING, LAPPING, POLISHING OR OTHERWISE FINISHING METAL, OR CERMETS BY MEANS OF GRINDING STONES, ABRASIVES OR POLISHING PRODUCTS, OTHER THAN GEAR CUTTING, GEAR GRINDING OR GEAR FINISHING MACHINES OF HEADING 8461 - OTHER GRINDING MACHINES, IN WHICH THE POSITIONING IN ANY ONE AXIS CAN BE SET UP TO AN ACCURACY OF AT LEAST 0.01 MM: OTHER: INTERNAL GRINDERS',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FOR DEBURRING, SHARPENING, GRINDING, HONING, LAPPING, POLISHING OR OTHERWISE FINISHING METAL, OR CERMETS BY MEANS OF GRINDING STONES, ABRASIVES OR POLISHING PRODUCTS, OTHER THAN GEAR CUTTING, GEAR GRINDING OR GEAR FINISHING MACHINES OF HEADING 8461 - OTHER GRINDING MACHINES, IN WHICH THE POSITIONING IN ANY ONE AXIS CAN BE SET UP TO AN ACCURACY OF AT LEAST 0.01 MM: OTHER: INTERNAL GRINDERS'}]</t>
  </si>
  <si>
    <t>[{'name': 'JYOTI VIJAY KHACHANE', 'email': 'khachaneengg@rediffmail.com', 'emailDomain': 'rediffmail.com', 'contact': '9850968871'}]</t>
  </si>
  <si>
    <t>TFI000010243291Z</t>
  </si>
  <si>
    <t>27AACFJ4129K1ZA</t>
  </si>
  <si>
    <t>27870324565V</t>
  </si>
  <si>
    <t>[{'name': 'JANARDAN DHONDIRAM KAHANE', 'email': 'derajaccounts@yahoo.com', 'emailDomain': 'yahoo.com', 'contact': '9920385914'}]</t>
  </si>
  <si>
    <t>TPE000010285267X</t>
  </si>
  <si>
    <t>27AJHPG3760F1ZC</t>
  </si>
  <si>
    <t>[{'hsnCode': '72041000', 'hsn1': 'FERROUS WASTE AND SCRAP; REMELTING SCRAP INGOTS OF IRON OR STEEL - WASTE AND SCRAP OF CAST IRON', 'chapterCode': '72', 'chapter': 'Iron and steel', 'sectionCode': '15', 'section': 'Base Metals and Articles of Base Metal', 'hsn2': 'FERROUS WASTE AND SCRAP; REMELTING SCRAP INGOTS OF IRON OR STEEL - WASTE AND SCRAP OF CAST IRON'}, {'hsnCode': '73251000', 'hsn1': 'OTHER CAST ARTICLES OF IRON OR STEEL - OF NON-MALLEABLE CAST IRON', 'chapterCode': '73', 'chapter': 'Articles of iron or steel', 'sectionCode': '15', 'section': 'Base Metals and Articles of Base Metal', 'hsn2': 'OTHER CAST ARTICLES OF IRON OR STEEL - OF NON-MALLEABLE CAST IRON'}, {'hsnCode': '73259920', 'hsn1': 'OTHER CAST ARTICLES OF IRON OR STEEL - OTHER : OTHER : OF ALLOY STEEL', 'chapterCode': '73', 'chapter': 'Articles of iron or steel', 'sectionCode': '15', 'section': 'Base Metals and Articles of Base Metal', 'hsn2': 'OTHER CAST ARTICLES OF IRON OR STEEL - OTHER : OTHER : OF ALLOY STEEL'}, {'hsnCode': '73259999', 'hsn1': 'OTHER CAST ARTICLES OF IRON OR STEEL - OTHER : OTHER : OTHER : OTHER', 'chapterCode': '73', 'chapter': 'Articles of iron or steel', 'sectionCode': '15', 'section': 'Base Metals and Articles of Base Metal', 'hsn2': 'OTHER CAST ARTICLES OF IRON OR STEEL - OTHER : OTHER : OTHER : OTHER'}]</t>
  </si>
  <si>
    <t>[{'name': 'DINESH VINAYAK GHORPADE', 'email': 'satishkumarncompany@rediffmail.com', 'emailDomain': 'rediffmail.com', 'contact': '9921112056'}]</t>
  </si>
  <si>
    <t>27AABCE3612N1ZM</t>
  </si>
  <si>
    <t>accounts@ekvira.in</t>
  </si>
  <si>
    <t>W 110/ 109 A, SHRI EKVIRA MANUFACTURERS AND COATS PVT LTD, MIDC AMBAD NASHIK, 422010, Nashik, Maharashtra, 422010</t>
  </si>
  <si>
    <t>[{'hsnCode': '87082900', 'hsn1': 'PARTS AND ACCESSORIES OF THE MOTOR VEHICLES OF HEADINGS 8701 TO 8705 - OTHER PARTS AND ACCESSORIES OF BODIES (INCLUDING CABS) -- OTHER', 'chapterCode': '87', 'chapter': 'Vehicles other than railway or tramway rolling-stock, and parts and accessories thereof.', 'sectionCode': '17', 'section': 'Vehicles, Aircraft, Vessels and Associated Transport Equipment', 'hsn2': 'PARTS AND ACCESSORIES OF THE MOTOR VEHICLES OF HEADINGS 8701 TO 8705 - OTHER PARTS AND ACCESSORIES OF BODIES (INCLUDING CABS) -- OTHER'}, {'hsnCode': '39231090', 'hsn1': 'ARTICLES FOR THE CONVEYANCE OR PACKING OF GOODS, OF PLASTICS; STOPPERS, LIDS, CAPS AND OTHER CLOSURES, OF PLASTICS - BOXES, CASES, CRATES AND SIMILAR ARTICLES: OTHER',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OTHER'}]</t>
  </si>
  <si>
    <t>VAIBHAV UDDHAV JOSHI|ANAGHA VAIBHAV JOSHI|UDDHAV SADASHIV JOSHI|SUNITA UDDHAV JOSHI</t>
  </si>
  <si>
    <t>[{'name': 'VAIBHAV UDDHAV JOSHI', 'email': 'accounts@ekvira.in', 'emailDomain': 'ekvira.in', 'contact': '9960974301'}]</t>
  </si>
  <si>
    <t>KPE000004028583Z</t>
  </si>
  <si>
    <t>19DLQPS3423F1ZP</t>
  </si>
  <si>
    <t>milanconsructionco@gmail.com</t>
  </si>
  <si>
    <t>NIL,, 553/382, NIL,, BASUDEVPUR, HALDIA MUNCIPALITY, Purba Medinipur, West Bengal, 721602</t>
  </si>
  <si>
    <t>[{'hsnCode': '26180000', 'hsn1': 'GRANULATED SLAG (SLAG SAND) FROM THE MANUFACTURE OF IRON OR STEEL', 'chapterCode': '26', 'chapter': 'Ores, slag and ash', 'sectionCode': '05', 'section': 'Mineral Products', 'hsn2': 'GRANULATED SLAG (SLAG SAND) FROM THE MANUFACTURE OF IRON OR STEEL'}, {'hsnCode': '74130000', 'hsn1': 'STRANDED WIRE, CABLES, PLATED BANDS AND THE LIKE, OF COPPER, NOT ELECTRICALLY INSULATED', 'chapterCode': '74', 'chapter': 'Copper and articles thereof', 'sectionCode': '15', 'section': 'Base Metals and Articles of Base Metal', 'hsn2': 'STRANDED WIRE, CABLES, PLATED BANDS AND THE LIKE, OF COPPER, NOT ELECTRICALLY INSULATED'}]</t>
  </si>
  <si>
    <t>[{'name': 'ATANU SHAW', 'email': 'milanconsructionco@gmail.com', 'emailDomain': 'gmail.com', 'contact': '9434000708'}]</t>
  </si>
  <si>
    <t>08AABCM6604J1ZG</t>
  </si>
  <si>
    <t>08572951173</t>
  </si>
  <si>
    <t>finance@multimetals.in</t>
  </si>
  <si>
    <t>6 AND 7, HEAVY INDUSTRIAL AREA, , , KANSUWA ROAD,, KOTA, Kota, Rajasthan, 324003</t>
  </si>
  <si>
    <t>[{'hsnCode': '74111000', 'hsn1': 'COPPER TUBES AND PIPES - OF REFINED COPPER', 'chapterCode': '74', 'chapter': 'Copper and articles thereof', 'sectionCode': '15', 'section': 'Base Metals and Articles of Base Metal', 'hsn2': 'COPPER TUBES AND PIPES - OF REFINED COPPER'}, {'hsnCode': '74112100', 'hsn1': 'COPPER TUBES AND PIPES - OF COPPER ALLOYS : OF COPPER-ZINC BASE ALLOYS (BRASS)', 'chapterCode': '74', 'chapter': 'Copper and articles thereof', 'sectionCode': '15', 'section': 'Base Metals and Articles of Base Metal', 'hsn2': 'COPPER TUBES AND PIPES - OF COPPER ALLOYS : OF COPPER-ZINC BASE ALLOYS (BRASS)'}, {'hsnCode': '74112200', 'hsn1': 'COPPER TUBES AND PIPES - OF COPPER ALLOYS : OF COPPER-NICKEL BASE ALLOYS (CUPRO-NICKEL) OR COPPER-NICKEL-ZINC BASE ALLOYS (NICKEL SILVER)', 'chapterCode': '74', 'chapter': 'Copper and articles thereof', 'sectionCode': '15', 'section': 'Base Metals and Articles of Base Metal', 'hsn2': 'COPPER TUBES AND PIPES - OF COPPER ALLOYS : OF COPPER-NICKEL BASE ALLOYS (CUPRO-NICKEL) OR COPPER-NICKEL-ZINC BASE ALLOYS (NICKEL SILVER)'}, {'hsnCode': '74071010', 'hsn1': 'COPPER BARS, RODS AND PROFILES - OF REFINED COPPER :ELECTROLYTIC COPPER RODS OR BLACK COPPER RODS', 'chapterCode': '74', 'chapter': 'Copper and articles thereof', 'sectionCode': '15', 'section': 'Base Metals and Articles of Base Metal', 'hsn2': 'COPPER BARS, RODS AND PROFILES - OF REFINED COPPER :ELECTROLYTIC COPPER RODS OR BLACK COPPER RODS'}, {'hsnCode': '74072990', 'hsn1': 'COPPER BARS, RODS AND PROFILES - OF COPPER ALLOYS : OTHER : OTHER', 'chapterCode': '74', 'chapter': 'Copper and articles thereof', 'sectionCode': '15', 'section': 'Base Metals and Articles of Base Metal', 'hsn2': 'COPPER BARS, RODS AND PROFILES - OF COPPER ALLOYS : OTHER : OTHER'}]</t>
  </si>
  <si>
    <t>Retail Business|Factory / Manufacturing|Recipient of Goods or Services|Wholesale Business|Works Contract</t>
  </si>
  <si>
    <t>Retail Business, Factory / Manufacturing, Recipient of Goods or Services, Wholesale Business, Works Contract</t>
  </si>
  <si>
    <t>[{'sacCode': '00440225', 'sac1': 'BUSINESS AUXILIARY SERVICES', 'sac2': None}, {'sacCode': '00440262', 'sac1': 'TRANSPORT OF GOODS BY ROAD', 'sac2': None}, {'sacCode': '00440410', 'sac1': 'WORKS CONTRACT SERVICES', 'sac2': None}, {'sacCode': '00440406', 'sac1': 'RENTING OF IMMOVABLE PROPERTY SERVICES', 'sac2': None}, {'sacCode': '00440013', 'sac1': 'ADVERTISING AGENCY', 'sac2': None}]</t>
  </si>
  <si>
    <t>VASUDEV AGRAWAL|AASHISH MAHESHWARI|NITIN AGRAWAL|PRIYANKA AGRAWAL|AAKASH KABRA|RAJENDRA AGRAWAL</t>
  </si>
  <si>
    <t>[{'name': 'MUKESH KASERA', 'email': 'mukesh@multimetals.in', 'emailDomain': 'multimetals.in', 'contact': '9829885190'}]</t>
  </si>
  <si>
    <t>27AAECC6402H1ZW</t>
  </si>
  <si>
    <t>21AAECC6402H1Z8</t>
  </si>
  <si>
    <t>castwellindjsg@gmail.com</t>
  </si>
  <si>
    <t>Khata No.747/4997, Plot No.627/6653, Brundavan Vihar,Near IBP Petrol Pump, Beheramal, Jharsuguda, Jharsuguda, Odisha, 768203</t>
  </si>
  <si>
    <t>Supplier of Services|Office / Sale Office|Works Contract|Recipient of Goods or Services</t>
  </si>
  <si>
    <t>Supplier of Services, Office / Sale Office, Works Contract, Recipient of Goods or Services</t>
  </si>
  <si>
    <t>MUSHNOORI SHIV KUMAR|padma mushnoori|MUSHUNURI BALA RAO</t>
  </si>
  <si>
    <t>KEP000003823161N</t>
  </si>
  <si>
    <t>27AAAFK6754H1Z7</t>
  </si>
  <si>
    <t>27680005103V</t>
  </si>
  <si>
    <t>[{'hsnCode': '84679200', 'hsn1': 'TOOLS FOR WORKING IN THE HAND, PNEUMATIC, HYDRAULIC OR WITH SELF-CONTAINED ELECTRIC OR NON-ELECTRIC MOTOR - PARTS: OF PNEUMATIC TOOLS',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'TOOLS FOR WORKING IN THE HAND, PNEUMATIC, HYDRAULIC OR WITH SELF-CONTAINED ELECTRIC OR NON-ELECTRIC MOTOR - PARTS: OF PNEUMATIC TOOLS'}, {'hsnCode': '73170013', 'hsn1': 'NAILS, TACKS, DRAWING PINS, CORRUGATED NAILS, STAPLES (OTHER THAN THOSE OF HEADING 8305) AND SIMILAR ARTICLES, OF IRON OR STEEL, WHETHER OR NOT WITH HEADS OF OTHER MATERIAL, BUT EXCLUDING SUCH ARTICLES WITH HEADS OF COPPER - NAILS, TACKS, DRAWING PINS, CORRUGATED NAILS, STAPLES (OTHER THAN THOSE OF HEADING 8305) AND SIMILAR ARTICLES, OF IRON OR STEEL, WHETHER OR NOT WITH HEADS OF OTHER MATERIAL, BUT EXCLUDING SUCH ARTICLES WITH HEADS OF COPPER : NAILS : WIRE NAILS', 'chapterCode': '73', 'chapter': 'Articles of iron or steel', 'sectionCode': '15', 'section': 'Base Metals and Articles of Base Metal', 'hsn2': 'NAILS, TACKS, DRAWING PINS, CORRUGATED NAILS, STAPLES (OTHER THAN THOSE OF HEADING 8305) AND SIMILAR ARTICLES, OF IRON OR STEEL, WHETHER OR NOT WITH HEADS OF OTHER MATERIAL, BUT EXCLUDING SUCH ARTICLES WITH HEADS OF COPPER - NAILS, TACKS, DRAWING PINS, CORRUGATED NAILS, STAPLES (OTHER THAN THOSE OF HEADING 8305) AND SIMILAR ARTICLES, OF IRON OR STEEL, WHETHER OR NOT WITH HEADS OF OTHER MATERIAL, BUT EXCLUDING SUCH ARTICLES WITH HEADS OF COPPER : NAILS : WIRE NAILS'}, {'hsnCode': '82055190', 'hsn1': 'HAND TOOLS (INCLUDING GLAZIERS DIAMONDS), NOT ELSEWHERE SPECIFIED OR INCLUDED; BLOW LAMPS; VICES; CLAMPS AND THE LIKE, OTHER THAN ACCESSORIES FOR AND PARTS OF, MACHINE TOOLS; ANVILS; PORTABLE FORGES; HAND- OR PEDAL- OPERATED GRINDING WHEELS WITH FRAMEWORKS- OTHER HAND TOOLS (INCLUDING GLAZIERS DIAMONDS) : - HOUSEHOLD TOOLS : OTHER', 'chapterCode': '82', 'chapter': 'Tools, implements, cutlery, spoons and forks, of base metal; parts thereof of base metal', 'sectionCode': '15', 'section': 'Base Metals and Articles of Base Metal', 'hsn2': 'HAND TOOLS (INCLUDING GLAZIERS DIAMONDS), NOT ELSEWHERE SPECIFIED OR INCLUDED; BLOW LAMPS; VICES; CLAMPS AND THE LIKE, OTHER THAN ACCESSORIES FOR AND PARTS OF, MACHINE TOOLS; ANVILS; PORTABLE FORGES; HAND- OR PEDAL- OPERATED GRINDING WHEELS WITH FRAMEWORKS- OTHER HAND TOOLS (INCLUDING GLAZIERS DIAMONDS) : - HOUSEHOLD TOOLS : OTHER'}, {'hsnCode': '83052000', 'hsn1': 'FITTINGS FOR LOOSE-LEAF BINDERS OR FILES, LETTER CLIPS, LETTER CORNERS, PAPER CLIPS, INDEXING TAGS AND SIMILAR OFFICE ARTICLES, OF BASE METAL; STAPLES IN STRIPS (FOR EXAMPLE, FOR OFFICES, UPHOLSTERY, PACKAGING), OF BASE METAL - STAPLES IN STRIPS', 'chapterCode': '83', 'chapter': 'Miscellaneous articles of base metal', 'sectionCode': '15', 'section': 'Base Metals and Articles of Base Metal', 'hsn2': 'FITTINGS FOR LOOSE-LEAF BINDERS OR FILES, LETTER CLIPS, LETTER CORNERS, PAPER CLIPS, INDEXING TAGS AND SIMILAR OFFICE ARTICLES, OF BASE METAL; STAPLES IN STRIPS (FOR EXAMPLE, FOR OFFICES, UPHOLSTERY, PACKAGING), OF BASE METAL - STAPLES IN STRIPS'}, {'hsnCode': '84659990', 'hsn1': 'MACHINE TOOLS (INCLUDING MACHINES FOR NAILING, STAPLING, GLUEING OR OTHERWISE ASSEMBLING) FOR WORKING WOOD, CORK, BONE, HARD RUBBER, HARD PLASTICS OR SIMILAR HARD MATERIALS - OTHER : OTHER: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 TOOLS (INCLUDING MACHINES FOR NAILING, STAPLING, GLUEING OR OTHERWISE ASSEMBLING) FOR WORKING WOOD, CORK, BONE, HARD RUBBER, HARD PLASTICS OR SIMILAR HARD MATERIALS - OTHER : OTHER: OTHER'}]</t>
  </si>
  <si>
    <t>Service Provision|Recipient of Goods or Services|Office / Sale Office|Warehouse / Depot|Others</t>
  </si>
  <si>
    <t>Service Provision, Recipient of Goods or Services, Office / Sale Office</t>
  </si>
  <si>
    <t>[{'sacCode': '998719', 'sac1': 'Maintenance and repair services of other machinery and equipments', 'sac2': None}]</t>
  </si>
  <si>
    <t>GUL CHHUGOMAL ASRANI|VIVEK GUL ASRANI|RASHIDA BAKER ASRANI|VINITA GUL ASRANI|ZENAB FAZAL DHARIWALA</t>
  </si>
  <si>
    <t>[{'name': 'DINESH RAJBANSHI TRIPATHI', 'email': 'dinesh.tripathi@kaymo.com', 'emailDomain': 'kaymo.com', 'contact': '9820608965'}]</t>
  </si>
  <si>
    <t>TFI000017563335T</t>
  </si>
  <si>
    <t>27AAEFF8716C1ZK</t>
  </si>
  <si>
    <t>JOTIRAM SHANKAR CHOUGALE|RANDHIR MARUTI SARATE</t>
  </si>
  <si>
    <t>[{'name': 'JOTIRAM SHANKAR CHOUGALE', 'email': 'fabmaxenterprises@gmail.com', 'emailDomain': 'gmail.com', 'contact': '9881640597'}]</t>
  </si>
  <si>
    <t>TPE000013805633L</t>
  </si>
  <si>
    <t>19AXYPS3804M1ZG</t>
  </si>
  <si>
    <t>[{'name': 'SANJOY SARKAR', 'email': 'sanjoysarkar625@gmail.com', 'emailDomain': 'gmail.com', 'contact': '9734988678'}]</t>
  </si>
  <si>
    <t>TPE000013453931L</t>
  </si>
  <si>
    <t>27ALPPG4195C1ZZ</t>
  </si>
  <si>
    <t>27310702979V</t>
  </si>
  <si>
    <t>[{'hsnCode': '70111010', 'hsn1': 'GLASS ENVELOPES (INCLUDING BULBS AND TUBES), OPEN, AND GLASS PARTS THEREOF, WITHOUT FITTINGS, FOR ELECTRIC LAMPS, CATHODE-RAY TUBES OR THE LIKE - FOR ELECTRIC LIGHTING: GLASS ENVELOPES FOR FLUORESCENT LAMPS', 'chapterCode': '70', 'chapter': 'Glass and glassware.', 'sectionCode': '13', 'section': 'Articles of Stone, Plaster, Cement, Asbestos, Mica or similar Materials; Ceramic Products; Glass and Glassware', 'hsn2': 'GLASS ENVELOPES (INCLUDING BULBS AND TUBES), OPEN, AND GLASS PARTS THEREOF, WITHOUT FITTINGS, FOR ELECTRIC LAMPS, CATHODE-RAY TUBES OR THE LIKE - FOR ELECTRIC LIGHTING: GLASS ENVELOPES FOR FLUORESCENT LAMPS'}]</t>
  </si>
  <si>
    <t>[{'name': 'SACHIN GANGJI GALA', 'email': 'sgala84@gmail.com', 'emailDomain': 'gmail.com', 'contact': '9821115652'}]</t>
  </si>
  <si>
    <t>29AAYCS2093N1Z8</t>
  </si>
  <si>
    <t>ntshekar@stridesshasun.com</t>
  </si>
  <si>
    <t>stridesshasun.com</t>
  </si>
  <si>
    <t>No.2, Municipal No. 2/1, A, BBMP Ward No.78, Embassy Vogue, Palace Road, Vasanth Nagar, Bengaluru (Bangalore) Urban, Karnataka, 560052</t>
  </si>
  <si>
    <t>[{'hsnCode': '2942', 'hsn1': 'OTHER ORGANIC COMPOUNDS', 'chapterCode': '29', 'chapter': 'Organic chemicals', 'sectionCode': '06', 'section': 'Products of the Chemicals or Allied Industries', 'hsn2': 'OTHER ORGANIC COMPOUNDS'}, {'hsnCode': '3004', 'hsn1': 'MEDICAMENTS (EXCLUDING GOODS OF HEADING 3002, 3005 OR 3006) CONSISTING OF MIXED OR UNMIXED PRODUCTS FOR THERAPEUTIC OR PROPHYLACTIC USES, PUT UP IN MEASURED DOSES (INCLUDING THOSE IN THE FORM OF TRANSDERMAL ADMINISTRATION SYSTEMS) OR IN FORMS OR PACKINGS FOR RETAIL SALE', 'chapterCode': '30', 'chapter': 'Pharmaceutical products', 'sectionCode': '06', 'section': 'Products of the Chemicals or Allied Industries', 'hsn2': 'MEDICAMENTS(EXCLUDING GOODS OF HEADING 3002, 3005 OR 3006) CONSISTING OF MIXED OR UNMIXED PRODUCTS FOR THERAPEUTIC OR PROPHYLACTIC USES, PUT UP IN MEASURED DOSES (INCLUDING THOSE IN THE FORM OF TRANSDERMAL ADMINISTRATION SYSTEMS) OR IN FORMS OR PACKINGS FOR RETAIL SALE'}, {'hsnCode': '3003', 'hsn1': 'MEDICAMENTS (EXCLUDING GOODS OF HEADING 3002, 3005 OR 3006) CONSISTING OF TWO OR MORE CONSTITUENTS WHICH HAVE BEEN MIXED TOGETHER FOR THERAPEUTIC OR PROPHYLACTIC USES, NOT PUT UP IN MEASURED DOSES OR IN FORMS OR PACKINGS FOR RETAIL SALE', 'chapterCode': '30', 'chapter': 'Pharmaceutical products', 'sectionCode': '06', 'section': 'Products of the Chemicals or Allied Industries', 'hsn2': 'MEDICAMENTS(EXCLUDING GOODS OF HEADING 3002,3005 OR 3006) CONSISTING OF TWO OR MORE CONSTITUENTS WHICH HAVE BEEN MIXED TOGETHER FOR THERAPEUTIC OR PROPHYLACTIC USES, NOT PUT UP IN MEASURED DOSES OR IN FORMS OR PACKINGS FOR RETAIL SALE'}]</t>
  </si>
  <si>
    <t>Office / Sale Office|EOU / STP / EHTP|Factory / Manufacturing</t>
  </si>
  <si>
    <t>SUBRAMANIAN HARIHARAN|BHARATH RAMRAMAN SESHA</t>
  </si>
  <si>
    <t>[{'name': 'GUNASEKARAN VENU GOPAL', 'email': 'gvenugopal@solara.co.in', 'emailDomain': 'solara.co.in', 'contact': '9962169555'}]</t>
  </si>
  <si>
    <t>27AAYCS2093N1ZC</t>
  </si>
  <si>
    <t>oneness.nts@gmail.com</t>
  </si>
  <si>
    <t>14-Mar-2018</t>
  </si>
  <si>
    <t>201, DEVAVRATA SECTOR 17, VASHI NAVI MUMBAI, Thane, Maharashtra, 400703</t>
  </si>
  <si>
    <t>[{'hsnCode': '2942', 'hsn1': 'OTHER ORGANIC COMPOUNDS', 'chapterCode': '29', 'chapter': 'Organic chemicals', 'sectionCode': '06', 'section': 'Products of the Chemicals or Allied Industries', 'hsn2': 'OTHER ORGANIC COMPOUNDS'}, {'hsnCode': '3825', 'hsn1': 'RESIDUAL PRODUCTS OF THE CHEMICAL OR ALLIED INDUSTRIES, NOT ELSEWHERE SPECIFIED OR INCLUDED; MUNICIPAL WASTE; SEWAGE SLUDGE; OTHER WASTES SPECIFIED IN NOTE 6 TO THIS CHAPTER', 'chapterCode': '38', 'chapter': 'Miscellaneous chemical products.', 'sectionCode': '06', 'section': 'Products of the Chemicals or Allied Industries', 'hsn2': 'RESIDUAL PRODUCTS OF THE CHEMICAL OR ALLIED INDUSTRIES, NOT ELSEWHERE SPECIFIED OR INCLUDED; MUNICIPAL WASTE; SEWAGE SLUDGE; OTHER WASTES SPECIFIED IN NOTE 6 TO THIS CHAPTER'}, {'hsnCode': '4415', 'hsn1': 'PACKING CASES, BOXES, CRATES, DRUMS AND SIMILAR PACKINGS, OF WOOD; CABLE-DRUMS OF WOOD; PALLETS, BOX PALLETS AND OTHER LOAD BOARDS, OF WOOD; PALLET COLLARS OF WOOD', 'chapterCode': '44', 'chapter': 'Wood and Articles of wood; wood charcoal', 'sectionCode': '09', 'section': 'Wood and Articles of Wood; Wood Charcoal; cork and articles or cork; Manufactures of Straw, of Esparto or of other Plaiting Materials; Basketware and Wickerwork', 'hsn2': 'PACKING CASES, BOXES, CRATES, DRUMS AND SIMILAR PACKINGS, OF WOOD ; CABLE-DRUMS OF WOOD ; PALLETS, BOX PALLETS AND OTHER LOAD BOARDS, OF WOOD; PALLET COLLARS OF WOOD'}, {'hsnCode': '2811', 'hsn1': 'OTHER INORGANIC ACIDS AND OTHER INORGANIC OXYGEN COMPOUNDS OF NON-METALS - Other inorganic acids :',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{'hsnCode': '9804', 'hsn1': 'ALL DUTIABLE ARTICLES, INTENDED FOR PERSONAL USE, IMPORTED BY POST OR AIR', 'chapterCode': '98', 'chapter': 'Project imports, Laboratory chemicals, passenger\\u2019s baggage, personal importation by air or post; ship stores.', 'sectionCode': '21', 'section': 'Works of art, Collectors\\u2019 Pieces and Antiques', 'hsn2': 'ALL DUTIABLE ARTICLES, INTENDED FOR PERSONAL USE, IMPORTED BY POST OR AIR, AND EXEMPTED FROM ANY PROHIBITION IN RESPECT OF THE IMPORTS THEREOF UNDER THE FOREIGN TRADE (DEVELOPMENT &amp; REGULATION) ACT, 1992 BUT EXCLUDING ARTICLES FALLING UNDER HEADING 9803'}]</t>
  </si>
  <si>
    <t>SUBRAMANIAN HARIHARAN|DEVENDRA JITESH</t>
  </si>
  <si>
    <t>[{'name': 'GUNASEKARAN VENUGOPAL', 'email': 'gvenugopal@stridesshasun.com', 'emailDomain': 'stridesshasun.com', 'contact': '9962169555'}]</t>
  </si>
  <si>
    <t>33AAYCS2093N1ZJ</t>
  </si>
  <si>
    <t>vedhashekar@hotmail.com</t>
  </si>
  <si>
    <t>NO.27, 2nd Floor, Admin Block, Vandalur Keelambakkam Road, Keezhzkottaiyur Village, Meelakottaiyur Post, Chennai, Tamil Nadu, 600127</t>
  </si>
  <si>
    <t>[{'hsnCode': '2942', 'hsn1': 'OTHER ORGANIC COMPOUNDS', 'chapterCode': '29', 'chapter': 'Organic chemicals', 'sectionCode': '06', 'section': 'Products of the Chemicals or Allied Industries', 'hsn2': 'OTHER ORGANIC COMPOUNDS'}, {'hsnCode': '2811', 'hsn1': 'OTHER INORGANIC ACIDS AND OTHER INORGANIC OXYGEN COMPOUNDS OF NON-METALS - Other inorganic acids :',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{'hsnCode': '3825', 'hsn1': 'RESIDUAL PRODUCTS OF THE CHEMICAL OR ALLIED INDUSTRIES, NOT ELSEWHERE SPECIFIED OR INCLUDED; MUNICIPAL WASTE; SEWAGE SLUDGE; OTHER WASTES SPECIFIED IN NOTE 6 TO THIS CHAPTER', 'chapterCode': '38', 'chapter': 'Miscellaneous chemical products.', 'sectionCode': '06', 'section': 'Products of the Chemicals or Allied Industries', 'hsn2': 'RESIDUAL PRODUCTS OF THE CHEMICAL OR ALLIED INDUSTRIES, NOT ELSEWHERE SPECIFIED OR INCLUDED; MUNICIPAL WASTE; SEWAGE SLUDGE; OTHER WASTES SPECIFIED IN NOTE 6 TO THIS CHAPTER'}, {'hsnCode': '2818', 'hsn1': 'ARTIFICIAL CORUNDUM, WHETHER OR NOT CHEMICALLY DEFINED; ALUMINIUM OXIDE; ALUMINIUM HYDROXIDE', 'chapterCode': '28', 'chapter': 'Inorganic chemicals; organic or inorganic compounds of precious metals, of rare-earth metals, of radioactive elements or of isotopes', 'sectionCode': '06', 'section': 'Products of the Chemicals or Allied Industries', 'hsn2': 'ARTIFICIAL CORUNDUM, WHETHER OR NOT CHEMICALLY DEFINED; ALUMINIUM OXIDE; ALUMINIUM HYDROXIDE'}, {'hsnCode': '9804', 'hsn1': 'ALL DUTIABLE ARTICLES, INTENDED FOR PERSONAL USE, IMPORTED BY POST OR AIR', 'chapterCode': '98', 'chapter': 'Project imports, Laboratory chemicals, passenger\\u2019s baggage, personal importation by air or post; ship stores.', 'sectionCode': '21', 'section': 'Works of art, Collectors\\u2019 Pieces and Antiques', 'hsn2': 'ALL DUTIABLE ARTICLES, INTENDED FOR PERSONAL USE, IMPORTED BY POST OR AIR, AND EXEMPTED FROM ANY PROHIBITION IN RESPECT OF THE IMPORTS THEREOF UNDER THE FOREIGN TRADE (DEVELOPMENT &amp; REGULATION) ACT, 1992 BUT EXCLUDING ARTICLES FALLING UNDER HEADING 9803'}]</t>
  </si>
  <si>
    <t>Office / Sale Office|EOU / STP / EHTP|Factory / Manufacturing|Export</t>
  </si>
  <si>
    <t>BHARATH RAMRAMAN SESHA|SUBHASH CHAND ANAND</t>
  </si>
  <si>
    <t>34AAYCS2093N1ZH</t>
  </si>
  <si>
    <t>ramsrivatsan92@gmail.com</t>
  </si>
  <si>
    <t>RC NO.33, 34, , , MATHUR ROAD, PERIYAKALAPET, PUDUCHERRY, Pondicherry, Puducherry, 605014</t>
  </si>
  <si>
    <t>[{'hsnCode': '2942', 'hsn1': 'OTHER ORGANIC COMPOUNDS', 'chapterCode': '29', 'chapter': 'Organic chemicals', 'sectionCode': '06', 'section': 'Products of the Chemicals or Allied Industries', 'hsn2': 'OTHER ORGANIC COMPOUNDS'}, {'hsnCode': '2811', 'hsn1': 'OTHER INORGANIC ACIDS AND OTHER INORGANIC OXYGEN COMPOUNDS OF NON-METALS - Other inorganic acids :',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{'hsnCode': '3003', 'hsn1': 'MEDICAMENTS (EXCLUDING GOODS OF HEADING 3002, 3005 OR 3006) CONSISTING OF TWO OR MORE CONSTITUENTS WHICH HAVE BEEN MIXED TOGETHER FOR THERAPEUTIC OR PROPHYLACTIC USES, NOT PUT UP IN MEASURED DOSES OR IN FORMS OR PACKINGS FOR RETAIL SALE', 'chapterCode': '30', 'chapter': 'Pharmaceutical products', 'sectionCode': '06', 'section': 'Products of the Chemicals or Allied Industries', 'hsn2': 'MEDICAMENTS(EXCLUDING GOODS OF HEADING 3002,3005 OR 3006) CONSISTING OF TWO OR MORE CONSTITUENTS WHICH HAVE BEEN MIXED TOGETHER FOR THERAPEUTIC OR PROPHYLACTIC USES, NOT PUT UP IN MEASURED DOSES OR IN FORMS OR PACKINGS FOR RETAIL SALE'}]</t>
  </si>
  <si>
    <t>33AAYCS2093N2ZI</t>
  </si>
  <si>
    <t>nts.oneness@gmail.com</t>
  </si>
  <si>
    <t>NO. 28, III RD FLOOR, BATRA CENTRE, SARDAR PATEL ROAD, GUINDY, Chennai, Tamil Nadu, 600032</t>
  </si>
  <si>
    <t>10-Dec-2018</t>
  </si>
  <si>
    <t>[{'sacCode': '996791', 'sac1': 'Goods transport agency services for road transport', 'sac2': None}, {'sacCode': '997119', 'sac1': 'Other financial services (except investment banking, insurance services and pension services)', 'sac2': None}]</t>
  </si>
  <si>
    <t>SUBRAMANIAN HARIHARAN|JITESH DEVENDRA</t>
  </si>
  <si>
    <t>KCO000117331828E</t>
  </si>
  <si>
    <t>37AAYCS2093N1ZB</t>
  </si>
  <si>
    <t>9791482206</t>
  </si>
  <si>
    <t>saravanan.muralikrishnan@solara.co.in</t>
  </si>
  <si>
    <t>APIIC, APSEZ, 3B, 3C, 3D, 2 P and 2/A1, ATCHUTAPURAM, Visakhapatnam, Visakhapatnam, Andhra Pradesh, 531011</t>
  </si>
  <si>
    <t>[{'hsnCode': '2942', 'hsn1': 'OTHER ORGANIC COMPOUNDS', 'chapterCode': '29', 'chapter': 'Organic chemicals', 'sectionCode': '06', 'section': 'Products of the Chemicals or Allied Industries', 'hsn2': 'OTHER ORGANIC COMPOUNDS'}, {'hsnCode': '2811', 'hsn1': 'OTHER INORGANIC ACIDS AND OTHER INORGANIC OXYGEN COMPOUNDS OF NON-METALS - Other inorganic acids :',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{'hsnCode': '3003', 'hsn1': 'MEDICAMENTS (EXCLUDING GOODS OF HEADING 3002, 3005 OR 3006) CONSISTING OF TWO OR MORE CONSTITUENTS WHICH HAVE BEEN MIXED TOGETHER FOR THERAPEUTIC OR PROPHYLACTIC USES, NOT PUT UP IN MEASURED DOSES OR IN FORMS OR PACKINGS FOR RETAIL SALE', 'chapterCode': '30', 'chapter': 'Pharmaceutical products', 'sectionCode': '06', 'section': 'Products of the Chemicals or Allied Industries', 'hsn2': 'MEDICAMENTS(EXCLUDING GOODS OF HEADING 3002,3005 OR 3006) CONSISTING OF TWO OR MORE CONSTITUENTS WHICH HAVE BEEN MIXED TOGETHER FOR THERAPEUTIC OR PROPHYLACTIC USES, NOT PUT UP IN MEASURED DOSES OR IN FORMS OR PACKINGS FOR RETAIL SALE'}, {'hsnCode': '9804', 'hsn1': 'ALL DUTIABLE ARTICLES, INTENDED FOR PERSONAL USE, IMPORTED BY POST OR AIR', 'chapterCode': '98', 'chapter': 'Project imports, Laboratory chemicals, passenger\\\\u2019s baggage, personal importation by air or post; ship stores.', 'sectionCode': '21', 'section': 'Works of art, Collectors\\\\u2019 Pieces and Antiques', 'hsn2': 'ALL DUTIABLE ARTICLES, INTENDED FOR PERSONAL USE, IMPORTED BY POST OR AIR, AND EXEMPTED FROM ANY PROHIBITION IN RESPECT OF THE IMPORTS THEREOF UNDER THE FOREIGN TRADE (DEVELOPMENT &amp; REGULATION) ACT, 1992 BUT EXCLUDING ARTICLES FALLING UNDER HEADING 9803'}]</t>
  </si>
  <si>
    <t>27AAYCS2093N2ZB</t>
  </si>
  <si>
    <t>9710922333</t>
  </si>
  <si>
    <t>gvenugopal@solara.co.in</t>
  </si>
  <si>
    <t>EOU UNIT Plot No.N-39 / N-39-1, , Anand Nagar, MIDC INDUSTRIAL AREA, Additional Ambernath, Ambernath East, Thane, Thane, Maharashtra, 421506</t>
  </si>
  <si>
    <t>[{'hsnCode': '29332990', 'hsn1': 'HETEROCYCLIC COMPOUNDS WITH NITROGEN HETEROATOM( S) ONLY - COMPOUNDS CONTAINING AN UNFUSED IMIDAZOLE RING (WHETHER OR NOT HYDROGENATED) IN THE STRUCTURE :-OTHER : OTHER', 'chapterCode': '29', 'chapter': 'Organic chemicals', 'sectionCode': '06', 'section': 'Products of the Chemicals or Allied Industries', 'hsn2': 'HETEROCYCLIC COMPOUNDS WITH NITROGEN HETEROATOM( S) ONLY - COMPOUNDS CONTAINING AN UNFUSED IMIDAZOLE RING (WHETHER OR NOT HYDROGENATED) IN THE STRUCTURE :-OTHER : OTHER'}, {'hsnCode': '29181190', 'hsn1': 'CARBOXYLIC ACIDS WITH ADDITIONAL OXYGEN FUNCTION AND THEIR ANHYDRIDES, HALIDES, PEROXIDES AND PEROXYACIDS; THEIR HALOGENATED, SULPHONATED, NITRATED OR NITROSATED DERIVATIVES - CARBOXYLIC ACIDS WITH ALCOHOL FUNCTION, BUT WITHOUT OTHER OXYGEN FUNCTION, THEIR ANHYDRIDES, HALIDES, PEROXIDES, PEROXYACIDS AND THEIR DERIVATIVES :-LACTIC ACID, ITS SALTS AND ESTERS : OTHER', 'chapterCode': '29', 'chapter': 'Organic chemicals', 'sectionCode': '06', 'section': 'Products of the Chemicals or Allied Industries', 'hsn2': 'CARBOXYLIC ACIDS WITH ADDITIONAL OXYGEN FUNCTION AND THEIR ANHYDRIDES, HALIDES, PEROXIDES AND PEROXYACIDS; THEIR HALOGENATED, SULPHONATED, NITRATED OR NITROSATED DERIVATIVES - CARBOXYLIC ACIDS WITH ALCOHOL FUNCTION, BUT WITHOUT OTHER OXYGEN FUNCTION, THEIR ANHYDRIDES, HALIDES, PEROXIDES, PEROXYACIDS AND THEIR DERIVATIVES :-LACTIC ACID, ITS SALTS AND ESTERS : OTHER'}, {'hsnCode': '29333990', 'hsn1': 'HETEROCYCLIC COMPOUNDS WITH NITROGEN HETEROATOM( S) ONLY - COMPOUNDS CONTAING AN UNFUSED PYRIDINE RING (WHETHER OR NOT HYDROGENATED) IN THE STRUCTURE :-OTHER : OTHER', 'chapterCode': '29', 'chapter': 'Organic chemicals', 'sectionCode': '06', 'section': 'Products of the Chemicals or Allied Industries', 'hsn2': 'HETEROCYCLIC COMPOUNDS WITH NITROGEN HETEROATOM( S) ONLY - COMPOUNDS CONTAING AN UNFUSED PYRIDINE RING (WHETHER OR NOT HYDROGENATED) IN THE STRUCTURE :-OTHER : OTHER'}, {'hsnCode': '29335990', 'hsn1': 'HETEROCYCLIC COMPOUNDS WITH NITROGEN HETEROATOM( S) ONLY - COMPOUNDS CONTAINING A PYRIMIDINE RING (WHETHER OR NOT HYDROGENATED) OR PIPERAZINE RING IN THE STRUCTURE :-OTHER : OTHER', 'chapterCode': '29', 'chapter': 'Organic chemicals', 'sectionCode': '06', 'section': 'Products of the Chemicals or Allied Industries', 'hsn2': 'HETEROCYCLIC COMPOUNDS WITH NITROGEN HETEROATOM( S) ONLY - COMPOUNDS CONTAINING A PYRIMIDINE RING (WHETHER OR NOT HYDROGENATED) OR PIPERAZINE RING IN THE STRUCTURE :-OTHER : OTHER'}, {'hsnCode': '29339900', 'hsn1': 'HETEROCYCLIC COMPOUNDS WITH NITROGEN HETEROATOM( S) ONLY - OTHER : OTHER', 'chapterCode': '29', 'chapter': 'Organic chemicals', 'sectionCode': '06', 'section': 'Products of the Chemicals or Allied Industries', 'hsn2': 'HETEROCYCLIC COMPOUNDS WITH NITROGEN HETEROATOM( S) ONLY - OTHER : OTHER'}]</t>
  </si>
  <si>
    <t>SUBRAMANIAN HARIHARAN|DEEPAK CALIAN VAIDYA|BHARATH RAMRAMAN SESHA</t>
  </si>
  <si>
    <t>[{'name': 'GUNASEKARAN VENU GOPAL', 'email': 'gvenugopal@solara.co.in', 'emailDomain': 'solara.co.in', 'contact': '9710922333'}]</t>
  </si>
  <si>
    <t>33AAYCS2093N3ZH</t>
  </si>
  <si>
    <t>NO.27, 2nd Floor, Admin Block, Vandalur Keelambakkam Road, Keezhzkottaiyur Village, Meelakottaiyur Post,, Chennai, Tamil Nadu, 600127</t>
  </si>
  <si>
    <t>27ABSPT4534F1Z7</t>
  </si>
  <si>
    <t>mahayog_offset@yahoo.co.in</t>
  </si>
  <si>
    <t>SHOP NO 3, 4, 5, 6 PLOT NO 79, BHARAT BAZAR, MAHAYOG OFFSET, CIDCO, AURANGABAD, Aurangabad, Maharashtra, 431001</t>
  </si>
  <si>
    <t>[{'hsnCode': '48025540', 'hsn1': 'UNCOATED PAPER AND PAPERBOARD, OF A KIND USED FOR WRITING, PRINTING OR OTHER GRAPHIC PURPOSES, AND NON-PERFORATED PUNCH CARD AND PUNCH TAPE PAPER, IN ROLLS OR RECTANGULAR (INCLUDING SQUARE) SHEETS OF ANY SIZE, OTHER THAN PAPER OF HEADING 4801 OR 4803; HAND-MADE PAPER AND PAPERBOARD - OTHER PAPER AND PAPERBOARD, NOT CONTAINING FIBRES OBTAINED BY A MECHANICAL OR CHEMI-MECHANICAL PROCESS OR OF WHICH NOT MORE THAN 10% BY WEIGHT OF THE TOTAL FIBRE CONTENT CONSISTS OF SUCH FIBRES : WEIGHING 40 G/M2OR MORE BUT NOT MORE THAN 150 G/M2, IN ROLLS : ACCOUNT BOOK PAPER', 'chapterCode': '48', 'chapter': 'Paper and paperboard; articles of paper pulp, of paper or of paperboard.', 'sectionCode': '10', 'section': 'Pulp of wood or of other Fibrous Cellulosic Material; Recovered (Waste and Scrap) Paper or Paperboard; Paper And Paperboard and articles thereof', 'hsn2': 'UNCOATED PAPER AND PAPERBOARD, OF A KIND USED FOR WRITING, PRINTING OR OTHER GRAPHIC PURPOSES, AND NON-PERFORATED PUNCH CARD AND PUNCH TAPE PAPER, IN ROLLS OR RECTANGULAR (INCLUDING SQUARE) SHEETS OF ANY SIZE, OTHER THAN PAPER OF HEADING 4801 OR 4803; HAND-MADE PAPER AND PAPERBOARD - OTHER PAPER AND PAPERBOARD, NOT CONTAINING FIBRES OBTAINED BY A MECHANICAL OR CHEMI-MECHANICAL PROCESS OR OF WHICH NOT MORE THAN 10% BY WEIGHT OF THE TOTAL FIBRE CONTENT CONSISTS OF SUCH FIBRES : WEIGHING 40 G/M2OR MORE BUT NOT MORE THAN 150 G/M2, IN ROLLS : ACCOUNT BOOK PAPER'}]</t>
  </si>
  <si>
    <t>Service Provision|Factory / Manufacturing</t>
  </si>
  <si>
    <t>[{'name': 'CHANDRAKANT ACHUTRAO TAWAR', 'email': 'mahayog_offset@yahoo.co.in', 'emailDomain': 'yahoo.co.in', 'contact': '9834874356'}]</t>
  </si>
  <si>
    <t>TPE000116461357O</t>
  </si>
  <si>
    <t>27BGCPP5362F1ZC</t>
  </si>
  <si>
    <t>[{'hsnCode': '68125000', 'hsn1': 'FABRICATED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 CLOTHING, CLOTHING ACCESSORIES, FOOTWEAR AND HEADGEAR', 'chapterCode': '68', 'chapter': 'Articles of stone, plaster, cement, asbestos, mica or similar materials.', 'sectionCode': '13', 'section': 'Articles of Stone, Plaster, Cement, Asbestos, Mica or similar Materials; Ceramic Products; Glass and Glassware', 'hsn2': 'FABRICATED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 CLOTHING, CLOTHING ACCESSORIES, FOOTWEAR AND HEADGEAR'}, {'hsnCode': '84029090', 'hsn1': 'STEAM OR OTHER VAPOUR GENERATING BOILERS (OTHER THAN CENTRAL HEATING HOT WATER BOILERS CAPABLE ALSO OF PRODUCING LOW PRESSURE STEAM); SUPERHEATED WATER BOILERS - PARTS: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'STEAM OR OTHER VAPOUR GENERATING BOILERS (OTHER THAN CENTRAL HEATING HOT WATER BOILERS CAPABLE ALSO OF PRODUCING LOW PRESSURE STEAM); SUPERHEATED WATER BOILERS - PARTS: OTHER'}]</t>
  </si>
  <si>
    <t>[{'name': 'SANDIP PATIL', 'email': 'perfecttoengineering@gmail.com', 'emailDomain': 'gmail.com', 'contact': '8805014914'}]</t>
  </si>
  <si>
    <t>TPE000117951709D</t>
  </si>
  <si>
    <t>18CWUPG0961J1Z0</t>
  </si>
  <si>
    <t>13-Mar-2019</t>
  </si>
  <si>
    <t>[{'name': None, 'email': 'us.udit14@gmail.com', 'emailDomain': 'gmail.com', 'contact': '9435402818'}]</t>
  </si>
  <si>
    <t>19AAACG9247N1ZZ</t>
  </si>
  <si>
    <t>GESCONS 1961 PRIVATE LIMITED</t>
  </si>
  <si>
    <t>abhijit.roy10@gmail.com</t>
  </si>
  <si>
    <t>111, BASANTALAL SAHA ROAD, TOLLYGUNJ, Kolkata, West Bengal, 700053</t>
  </si>
  <si>
    <t>[{'hsnCode': '76169990', 'hsn1': 'OTHER ARTICLES OF ALUMINIUM - OTHER : OTHER : OTHER', 'chapterCode': '76', 'chapter': 'Aluminium and articles thereof', 'sectionCode': '15', 'section': 'Base Metals and Articles of Base Metal', 'hsn2': 'OTHER ARTICLES OF ALUMINIUM - OTHER : OTHER : OTHER'}]</t>
  </si>
  <si>
    <t>Factory / Manufacturing|Office / Sale Office|Recipient of Goods or Services|Others</t>
  </si>
  <si>
    <t>Factory / Manufacturing, Office / Sale Office, Recipient of Goods or Services, Others</t>
  </si>
  <si>
    <t>PARTHA SARATHI DEY|UMA DEY</t>
  </si>
  <si>
    <t>[{'name': 'PARTHA SARTHI DEY', 'email': 'abhijit.roy10@gmail.com', 'emailDomain': 'gmail.com', 'contact': '9830706337'}]</t>
  </si>
  <si>
    <t>TPE000126411081L</t>
  </si>
  <si>
    <t>24AFDPL3779D1ZJ</t>
  </si>
  <si>
    <t>TPE000010615835Y</t>
  </si>
  <si>
    <t>27AAIPJ9096P1ZP</t>
  </si>
  <si>
    <t>apsgifts@gmail.com</t>
  </si>
  <si>
    <t>GALA NO-15, 2ND FLOOR, GANKO IND ESTATE, RAMCHANDRA LANE, EXTN KACHPADA, OPP PARAS INDST ESTATE, MALAD WEST, Mumbai Suburban, Maharashtra, 400064</t>
  </si>
  <si>
    <t>[{'hsnCode': '48201090', 'hsn1':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OTHER', 'chapterCode': '48', 'chapter': 'Paper and paperboard; articles of paper pulp, of paper or of paperboard.', 'sectionCode': '10', 'section': 'Pulp of wood or of other Fibrous Cellulosic Material; Recovered (Waste and Scrap) Paper or Paperboard; Paper And Paperboard and articles thereof', 'hsn2':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OTHER'}, {'hsnCode': '84729010', 'hsn1': 'OTHER OFFICE MACHINES (FOR EXAMPLE, HECTOGRAPH OR STENCIL DUPLICATING MACHINES, ADDRESSING MACHINES, AUTOMATIC BANKNOTE DISPENSERS, COIN SORTING MACHINES, COIN COUNTING OR WRAPPING MACHINES, PENCIL-SHARPENING MACHINES, PERFORATING OR STAPLING MACHINES) - OTHER: STAPLING MACHINES (STAPLERS)',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'OTHER OFFICE MACHINES (FOR EXAMPLE, HECTOGRAPH OR STENCIL DUPLICATING MACHINES, ADDRESSING MACHINES, AUTOMATIC BANKNOTE DISPENSERS, COIN SORTING MACHINES, COIN COUNTING OR WRAPPING MACHINES, PENCIL-SHARPENING MACHINES, PERFORATING OR STAPLING MACHINES) - OTHER: STAPLING MACHINES (STAPLERS)'}, {'hsnCode': '96082000', 'hsn1': 'BALL POINT PENS; FELT TIPPED AND OTHER POROUS-TIPPED PENS AND MARKERS; FOUNTAIN PENS; STYLOGRAPH PENS AND OTHER PENS; DUPLICATING STYLOS; PROPELLING OR SLIDING PENCILS; PEN HOLDERS, PENCIL HOLDERS AND SIMILAR HOLDERS; PARTS (INCLUDING CAPS AND CLIPS) OF THE FOREGOING ARTICLES, OTHER THAN THOSE OF HEADING 9609 Felt tipped and other porous-tipped pens and markers', 'chapterCode': '96', 'chapter': 'Miscellaneous manufactured articles.', 'sectionCode': '20', 'section': 'Miscellaneous Manufactured Articles', 'hsn2': 'BALL POINT PENS; FELT TIPPED AND OTHER POROUS-TIPPED PENS AND MARKERS; FOUNTAIN PENS; STYLOGRAPH PENS AND OTHER PENS; DUPLICATING STYLOS; PROPELLING OR SLIDING PENCILS; PEN HOLDERS, PENCIL HOLDERS AND SIMILAR HOLDERS; PARTS (INCLUDING CAPS AND CLIPS) OF THE FOREGOING ARTICLES, OTHER THAN THOSE OF HEADING 9609 FELT TIPPED AND OTHER POROUS-TIPPED PENS AND MARKERS'}, {'hsnCode': '39241090', 'hsn1': 'TABLEWARE, KITCHENWARE, OTHER HOUSEHOLD ARTICLES AND HYGIENIC OR TOILET ARTICLES, OF PLASTICS - TABLEWARE AND KITCHENWARE : OTHER', 'chapterCode': '39', 'chapter': 'Plastics and articles thereof', 'sectionCode': '07', 'section': 'Plastics and Articles thereof; Rubber and Articles Thereof', 'hsn2': 'TABLEWARE, KITCHENWARE, OTHER HOUSEHOLD ARTICLES AND HYGIENIC OR TOILET ARTICLES, OF PLASTICS - TABLEWARE AND KITCHENWARE : OTHER'}]</t>
  </si>
  <si>
    <t>Factory / Manufacturing|Wholesale Business|Retail Business</t>
  </si>
  <si>
    <t>[{'name': 'HITESH KUMAR SHANTILAL JAIN', 'email': 'apsgifts@gmail.com', 'emailDomain': 'gmail.com', 'contact': '9967466991'}]</t>
  </si>
  <si>
    <t>KEP000001334695E</t>
  </si>
  <si>
    <t>27AMAPD3263E1ZK</t>
  </si>
  <si>
    <t>[{'sacCode': '00440245', 'sac1': 'MAINTENANCE OR REPAIR SERVICE', 'sac2': None}, {'sacCode': '00441070', 'sac1': 'ACCOMODATION IN HOTELS/ INN/ GUEST HOUSE/ CLUB OR CAMP SITE ETC. SERVICE', 'sac2': None}, {'sacCode': '00440051', 'sac1': 'OUTDOOR CATERING', 'sac2': None}, {'sacCode': '00440060', 'sac1': 'MANPOWER RECRUITMENT AGENCY', 'sac2': None}]</t>
  </si>
  <si>
    <t>[{'name': 'SHEENA JANE DSOUZA', 'email': 'neomisnest@yahoo.co.in', 'emailDomain': 'yahoo.co.in', 'contact': '9552502556'}]</t>
  </si>
  <si>
    <t>27AMAPD3263E2ZJ</t>
  </si>
  <si>
    <t>29AMAPD3263E1ZG</t>
  </si>
  <si>
    <t>9922925306</t>
  </si>
  <si>
    <t>guesthousemangement@gmail.com</t>
  </si>
  <si>
    <t>B-901, 9TH, THE FIVE SUMMIT, Road No. 10, Opp. Sathya Sai Medical College and Hospital, E, Whitefield, Bengaluru, Bengaluru (Bangalore) Urban, Karnataka, 560048</t>
  </si>
  <si>
    <t>[{'sacCode': '997211', 'sac1': 'Rental or leasing services involving own or leased residential property', 'sac2': None}, {'sacCode': '996332', 'sac1': 'Services provided by Hotels, INN, Guest House, Club etc including Room services, takeaway services and door delivery of food.', 'sac2': None}, {'sacCode': '996311', 'sac1': 'Room or unit accommodation services provided by Hotels, INN, Guest House, Club etc', 'sac2': None}, {'sacCode': '998513', 'sac1': 'Contract staffing services', 'sac2': None}]</t>
  </si>
  <si>
    <t>[{'name': 'SHEENA JANE DSOUZA', 'email': 'guesthousemangement@gmail.com', 'emailDomain': 'gmail.com', 'contact': '9922925306'}]</t>
  </si>
  <si>
    <t>27AEDPJ7664J1Z4</t>
  </si>
  <si>
    <t>inforgst@gmail.com</t>
  </si>
  <si>
    <t>PLOT NO W-80 PART, MIDC WALUJ, TQ. GANGAPUR, Aurangabad, Maharashtra, 431136</t>
  </si>
  <si>
    <t>[{'hsnCode': '85043300', 'hsn1': 'ELECTRICAL TRANSFORMERS, STATIC CONVERTERS (FOR EXAMPLE, RECTIFIERS) AND INDUCTORS - OTHER TRANSFORMERS: HAVING A POWER HANDLING CAPACITY EXCEEDING 16 KVA BUT NOT EXCEEDING 500 KVA',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TRANSFORMERS: HAVING A POWER HANDLING CAPACITY EXCEEDING 16 KVA BUT NOT EXCEEDING 500 KVA'}, {'hsnCode': '72044900', 'hsn1': 'FERROUS WASTE AND SCRAP; REMELTING SCRAP INGOTS OF IRON OR STEEL - OTHER WASTE AND SCRAP : OTHER', 'chapterCode': '72', 'chapter': 'Iron and steel', 'sectionCode': '15', 'section': 'Base Metals and Articles of Base Metal', 'hsn2': 'FERROUS WASTE AND SCRAP; REMELTING SCRAP INGOTS OF IRON OR STEEL - OTHER WASTE AND SCRAP : OTHER'}]</t>
  </si>
  <si>
    <t>[{'sacCode': '00440048', 'sac1': 'RENT A CAB OPERATORS', 'sac2': None}, {'sacCode': '00440480', 'sac1': 'LEGAL CONSULTANCY SERVICES', 'sac2': None}, {'sacCode': '00440245', 'sac1': 'MAINTENANCE OR REPAIR SERVICE', 'sac2': None}, {'sacCode': '00440262', 'sac1': 'TRANSPORT OF GOODS BY ROAD', 'sac2': None}, {'sacCode': '00440366', 'sac1': 'BUSINESS SUPPORT SERVICES', 'sac2': None}]</t>
  </si>
  <si>
    <t>[{'name': 'SHIVAJI DEVIDASRAO JOSHI', 'email': 'inforgst@gmail.com', 'emailDomain': 'gmail.com', 'contact': '7720011848'}]</t>
  </si>
  <si>
    <t>TPE000017234443M</t>
  </si>
  <si>
    <t>27AARPJ8878Q1ZA</t>
  </si>
  <si>
    <t>[{'hsnCode': '63061910', 'hsn1': 'TARPAULINS, AWNINGS AND SUNBLINDS; TENTS; SAILS FOR BOATS, SAILBOARDS OR LANDCRAFT; CAMPING GOODS TARPAULINS, AWNINGS AND SUNBLINDS:OF OTHER TEXTILE MATERIALS: JUTE TARPAULINS (INCLUDING DW TARPAULIN)', 'chapterCode': '63', 'chapter': 'Other made up textile articles; sets; worn clothing and worn textile articles; rags.', 'sectionCode': '11', 'section': 'Textile and Textile Articles', 'hsn2': 'TARPAULINS, AWNINGS AND SUNBLINDS; TENTS; SAILS FOR BOATS, SAILBOARDS OR LANDCRAFT; CAMPING GOODS TARPAULINS, AWNINGS AND SUNBLINDS:OF OTHER TEXTILE MATERIALS: JUTE TARPAULINS (INCLUDING DW TARPAULIN)'}]</t>
  </si>
  <si>
    <t>[{'name': 'SHALINI ASHOK JADHAV', 'email': 'kpkhande94@gmail.com', 'emailDomain': 'gmail.com', 'contact': '7776835325'}]</t>
  </si>
  <si>
    <t>07AAACD8900F1ZY</t>
  </si>
  <si>
    <t>19AAACD8900F1ZT</t>
  </si>
  <si>
    <t>dcl@dclgroup.com</t>
  </si>
  <si>
    <t>24, , DEVELOPMENT HOUSE, PARK STREET, kolkata, Kolkata, West Bengal, 700016</t>
  </si>
  <si>
    <t>[{'sacCode': '00440057', 'sac1': 'CONSULTING ENGINEER', 'sac2': None}, {'sacCode': '00440072', 'sac1': 'ARCHITECTS SERVICES', 'sac2': None}, {'sacCode': '00440116', 'sac1': 'MANAGEMENT CONSULTANTS', 'sac2': None}, {'sacCode': '00440406', 'sac1': 'RENTING OF IMMOVABLE PROPERTY SERVICES', 'sac2': None}, {'sacCode': '00441480', 'sac1': 'OTHER TAXABLE SERVICES - OTHER THAN THE ONES MENTIONED', 'sac2': None}]</t>
  </si>
  <si>
    <t>SHANTA GHOSH|SANDIP KUMAR GHOSH|DIP KUMAR DAS|JIBAN KUMAR CHAUDHURY|AMAR RANJAN GHOSAL|SANTI PADA GONCHOUDHURI|AMRITA BANERJEE</t>
  </si>
  <si>
    <t>[{'name': 'SWARUP CHAKRABORTY', 'email': 'swarup.chakraborty@in.dclgroup.com', 'emailDomain': 'dclgroup.com', 'contact': '9830469739'}]</t>
  </si>
  <si>
    <t>21AAACD8900F1Z8</t>
  </si>
  <si>
    <t>24AAACD8900F1Z2</t>
  </si>
  <si>
    <t>27AAACD8900F1ZW</t>
  </si>
  <si>
    <t>9821167847</t>
  </si>
  <si>
    <t>dclbom@dclgroup.com</t>
  </si>
  <si>
    <t>87, 5TH, APEEJAY COMMERCIAL COMPLEX, SECTOR 17, VASHI, Mumbai Suburban, Maharashtra, 400703</t>
  </si>
  <si>
    <t>[{'sacCode': '00440057', 'sac1': 'CONSULTING ENGINEER', 'sac2': None}, {'sacCode': '00440072', 'sac1': 'ARCHITECTS SERVICES', 'sac2': None}, {'sacCode': '00440406', 'sac1': 'RENTING OF IMMOVABLE PROPERTY SERVICES', 'sac2': None}]</t>
  </si>
  <si>
    <t>SHANTA GHOSH|DIP KUMAR DAS</t>
  </si>
  <si>
    <t>[{'name': 'SWARUP CHAKRABORTY', 'email': 'nabanita.pal@in.dclgroup.com', 'emailDomain': 'dclgroup.com', 'contact': '9836549548'}]</t>
  </si>
  <si>
    <t>33AAACD8900F1Z3</t>
  </si>
  <si>
    <t>07AAXPS7697E1ZN</t>
  </si>
  <si>
    <t>07950155101</t>
  </si>
  <si>
    <t>PLOT NO.12, , POCKET - A, BAWANA INDUSTRIAL AREA, SECTOR - 2, New Delhi, Delhi, 110039</t>
  </si>
  <si>
    <t>[{'hsnCode': '39159090', 'hsn1': 'WASTE, PARINGS AND SCRAP, OF PLASTICS - OF OTHER PLASTICS :OTHER', 'chapterCode': '39', 'chapter': 'Plastics and articles thereof', 'sectionCode': '07', 'section': 'Plastics and Articles thereof; Rubber and Articles Thereof', 'hsn2': 'WASTE, PARINGS AND SCRAP, OF PLASTICS - OF OTHER PLASTICS :OTHER'}, {'hsnCode': '39232990', 'hsn1': 'ARTICLES FOR THE CONVEYANCE OR PACKING OF GOODS, OF PLASTICS; STOPPERS, LIDS, CAPS AND OTHER CLOSURES, OF PLASTICS - SACKS AND BAGS (INCLUDING CONES)- OF OTHER PLASTICS: OTHER', 'chapterCode': '39', 'chapter': 'Plastics and articles thereof', 'sectionCode': '07', 'section': 'Plastics and Articles thereof; Rubber and Articles Thereof', 'hsn2': 'ARTICLES FOR THE CONVEYANCE OR PACKING OF GOODS, OF PLASTICS; STOPPERS, LIDS, CAPS AND OTHER CLOSURES, OF PLASTICS - SACKS AND BAGS (INCLUDING CONES)- OF OTHER PLASTICS: OTHER'}, {'hsnCode':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t>
  </si>
  <si>
    <t>[{'name': 'PARDEEP SEHIJPAL', 'email': 'ganeshpolyfabrics@gmail.com', 'emailDomain': 'gmail.com', 'contact': '9810441088'}]</t>
  </si>
  <si>
    <t>TPE000120861203V</t>
  </si>
  <si>
    <t>08AAXPS7697E1ZL</t>
  </si>
  <si>
    <t>omprakashmandora@yahoo.in</t>
  </si>
  <si>
    <t>F-5/D, RIICO IND AREA, BHIWADI, Alwar, Rajasthan, 301019</t>
  </si>
  <si>
    <t>[{'hsnCode': '3923', 'hsn1': 'ARTICLES FOR THE CONVEYANCE OR PACKING OF GOODS, OF PLASTICS; STOPPERS, LIDS, CAPS AND OTHER CLOSURES, OF PLASTICS', 'chapterCode': '39', 'chapter': 'Plastics and articles thereof', 'sectionCode': '07', 'section': 'Plastics and Articles thereof; Rubber and Articles Thereof', 'hsn2': 'ARTICLES FOR THE CONVEYANCE OR PACKING OF GOODS OF PLASTICS; STOPPERS, LIDS, CAPS AND OTHER CLOSURES, OF PLASTICS'}, {'hsnCode': '3926', 'hsn1': 'OTHER ARTICLES OF PLASTICS AND ARTICLES OF OTHER MATERIALS OF HEADINGS 3901 TO 3914', 'chapterCode': '39', 'chapter': 'Plastics and articles thereof', 'sectionCode': '07', 'section': 'Plastics and Articles thereof; Rubber and Articles Thereof', 'hsn2': 'OTHER ARTICLES OF PLASTICS AND ARTICLES OF OTHER MATERIALS OF HEADINGS3901 TO 3914'}, {'hsnCode': '3915', 'hsn1': 'WASTE, PARINGS AND SCRAP, OF PLASTICS', 'chapterCode': '39', 'chapter': 'Plastics and articles thereof', 'sectionCode': '07', 'section': 'Plastics and Articles thereof; Rubber and Articles Thereof', 'hsn2': 'ACRYLIC POLYMERS IN PRIMARY FORMS'}]</t>
  </si>
  <si>
    <t>[{'name': 'PARDEEP SEHIJPAL', 'email': 'omprakashmandora@yahoo.in', 'emailDomain': 'yahoo.in', 'contact': '9810441088'}]</t>
  </si>
  <si>
    <t>GANESH POLYFABRICE</t>
  </si>
  <si>
    <t>06AAACD1103E1ZL</t>
  </si>
  <si>
    <t>DIAMOND INTERNATIONAL PVT LTD</t>
  </si>
  <si>
    <t>accounts5@dimondgroupindia.com</t>
  </si>
  <si>
    <t>dimondgroupindia.com</t>
  </si>
  <si>
    <t>PLOT NO-4, , , SECTOR-4, IMT MANESAR, Gurgaon, Haryana, 122051</t>
  </si>
  <si>
    <t>[{'hsnCode': '87081010', 'hsn1': 'PARTS AND ACCESSORIES OF THE MOTOR VEHICLES OF HEADINGS 8701 TO 8705 BUMPERS AND PARTS THEREOF FOR TRACTORS', 'chapterCode': '87', 'chapter': 'Vehicles other than railway or tramway rolling-stock, and parts and accessories thereof.', 'sectionCode': '17', 'section': 'Vehicles, Aircraft, Vessels and Associated Transport Equipment', 'hsn2': 'PARTS AND ACCESSORIES OF THE MOTOR VEHICLES OF HEADINGS 8701 TO 8705 BUMPERS AND PARTS THEREOF FOR TRACTORS'}]</t>
  </si>
  <si>
    <t>Factory / Manufacturing|Wholesale Business|Retail Business|Works Contract|Supplier of Services|Recipient of Goods or Services</t>
  </si>
  <si>
    <t>KAMAL GUPTA|MEGHA GUPTA</t>
  </si>
  <si>
    <t>[{'name': 'KAMAL GUPTA', 'email': 'accounts1@diamondgroupindia.com', 'emailDomain': 'diamondgroupindia.com', 'contact': '9310252675'}]</t>
  </si>
  <si>
    <t>07AAACD1103E1ZJ</t>
  </si>
  <si>
    <t>07890072393</t>
  </si>
  <si>
    <t>9310252675</t>
  </si>
  <si>
    <t>diamond@diamondgroupindia.com</t>
  </si>
  <si>
    <t>A-9, MAYAPURI INDUSTRIAL AREA, NEW DELHI, New Delhi, Delhi, 110064</t>
  </si>
  <si>
    <t>[{'hsnCode': '87088000', 'hsn1': 'PARTS AND ACCESSORIES OF THE MOTOR VEHICLES OF HEADINGS 8701 TO 8705 - SUSPENSION SYSTEMS AND PARTS THEREOF (INCLUDING SHOCK ABSORBERS)', 'chapterCode': '87', 'chapter': 'Vehicles other than railway or tramway rolling-stock, and parts and accessories thereof.', 'sectionCode': '17', 'section': 'Vehicles, Aircraft, Vessels and Associated Transport Equipment', 'hsn2': 'PARTS AND ACCESSORIES OF THE MOTOR VEHICLES OF HEADINGS 8701 TO 8705 - SUSPENSION SYSTEMS AND PARTS THEREOF (INCLUDING SHOCK ABSORBERS)'}, {'hsnCode': '87141090', 'hsn1': 'OTHER', 'chapterCode': '87', 'chapter': 'Vehicles other than railway or tramway rolling-stock, and parts and accessories thereof.', 'sectionCode': '17', 'section': 'Vehicles, Aircraft, Vessels and Associated Transport Equipment', 'hsn2': 'OTHER'}, {'hsnCode': '73201019', 'hsn1': 'SPRINGS AND LEAVES FOR SPRINGS, OF IRON OR STEEL - LEAF-SPRINGS AND LEAVES THEREFOR : LEAF-SPRINGS : OTHER', 'chapterCode': '73', 'chapter': 'Articles of iron or steel', 'sectionCode': '15', 'section': 'Base Metals and Articles of Base Metal', 'hsn2': 'SPRINGS AND LEAVES FOR SPRINGS, OF IRON OR STEEL - LEAF-SPRINGS AND LEAVES THEREFOR : LEAF-SPRINGS : OTHER'}, {'hsnCode': '73182990', 'hsn1': 'SCREWS, BOLTS, NUTS, COACH-SCREWS, SCREW HOOKS, RIVETS, COTTERS, COTTER-PINS, WASHERS (INCLUDING SPRING WASHERS) AND SIMILAR ARTICLES, OF IRON OR STEEL - NON-THREADED ARTICLES : OTHER : OTHER', 'chapterCode': '73', 'chapter': 'Articles of iron or steel', 'sectionCode': '15', 'section': 'Base Metals and Articles of Base Metal', 'hsn2': 'SCREWS, BOLTS, NUTS, COACH-SCREWS, SCREW HOOKS, RIVETS, COTTERS, COTTER-PINS, WASHERS (INCLUDING SPRING WASHERS) AND SIMILAR ARTICLES, OF IRON OR STEEL - NON-THREADED ARTICLES : OTHER : OTHER'}, {'hsnCode': '72044900', 'hsn1': 'FERROUS WASTE AND SCRAP; REMELTING SCRAP INGOTS OF IRON OR STEEL - OTHER WASTE AND SCRAP : OTHER', 'chapterCode': '72', 'chapter': 'Iron and steel', 'sectionCode': '15', 'section': 'Base Metals and Articles of Base Metal', 'hsn2': 'FERROUS WASTE AND SCRAP; REMELTING SCRAP INGOTS OF IRON OR STEEL - OTHER WASTE AND SCRAP : OTHER'}]</t>
  </si>
  <si>
    <t>Factory / Manufacturing|Works Contract|Office / Sale Office|Recipient of Goods or Services|Bonded Warehouse|Wholesale Business</t>
  </si>
  <si>
    <t>Factory / Manufacturing, Works Contract, Office / Sale Office, Recipient of Goods or Services, Bonded Warehouse, Wholesale Business</t>
  </si>
  <si>
    <t>[{'name': 'KAMAL GUPTA', 'email': 'accounts3@diamondgroupindia.com', 'emailDomain': 'diamondgroupindia.com', 'contact': '9313502836'}]</t>
  </si>
  <si>
    <t>KEP000002984546Q</t>
  </si>
  <si>
    <t>24AAAFF2579B1ZV</t>
  </si>
  <si>
    <t>Wholesale Business|Retail Business|Factory / Manufacturing</t>
  </si>
  <si>
    <t>Wholesale Business, Retail Business, Factory / Manufacturing</t>
  </si>
  <si>
    <t>NIKHIL SHRIBHAGWAN BANSAL|ARCHANA NIKHIL BANSAL</t>
  </si>
  <si>
    <t>[{'name': 'NIKHIL SHRIBHAGWAN BANSAL', 'email': 'vat.preksha@gmail.com', 'emailDomain': 'gmail.com', 'contact': '9879790851'}]</t>
  </si>
  <si>
    <t>27AAAFF2579B1ZP</t>
  </si>
  <si>
    <t>27800012797V</t>
  </si>
  <si>
    <t>fairtechindia@gmail.com</t>
  </si>
  <si>
    <t>16,20 D BLOCK, MIDC CHINCHWAD, CHINCHWAD, PUNE, Pune, Maharashtra, 411019</t>
  </si>
  <si>
    <t>[{'hsnCode': '84029020', 'hsn1': 'STEAM OR OTHER VAPOUR GENERATING BOILERS (OTHER THAN CENTRAL HEATING HOT WATER BOILERS CAPABLE ALSO OF PRODUCING LOW PRESSURE STEAM); SUPERHEATED WATER BOILERS - PARTS: PARTS OF WATERTUBE BOILERS',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'STEAM OR OTHER VAPOUR GENERATING BOILERS (OTHER THAN CENTRAL HEATING HOT WATER BOILERS CAPABLE ALSO OF PRODUCING LOW PRESSURE STEAM); SUPERHEATED WATER BOILERS - PARTS: PARTS OF WATERTUBE BOILERS'}, {'hsnCode': '73101090', 'hsn1': 'TANKS, CASKS, DRUMS, CANS, BOXES AND SIMILAR CONTAINERS, FOR ANY MATERIAL (OTHER THAN COMPRESSED OR LIQUEFIED GAS), OF IRON OR STEEL, OF A CAPACITY NOT EXCEEDING 300 L, WHETHER OR NOT LINED OR HEATINSULATED, BUT NOT FITTED WITH MECHANICAL OR THERMAL EQUIPMENT- OF A CAPACITY OF 50 L OR MORE : OTHER', 'chapterCode': '73', 'chapter': 'Articles of iron or steel', 'sectionCode': '15', 'section': 'Base Metals and Articles of Base Metal', 'hsn2': 'TANKS, CASKS, DRUMS, CANS, BOXES AND SIMILAR CONTAINERS, FOR ANY MATERIAL (OTHER THAN COMPRESSED OR LIQUEFIED GAS), OF IRON OR STEEL, OF A CAPACITY NOT EXCEEDING 300 L, WHETHER OR NOT LINED OR HEATINSULATED, BUT NOT FITTED WITH MECHANICAL OR THERMAL EQUIPMENT- OF A CAPACITY OF 50 L OR MORE : OTHER'}, {'hsnCode': '72165000', 'hsn1': 'ANGLES, SHAPES AND SECTIONS OF IRON OR NON-ALLOY STEEL - OTHER ANGLES, SHAPES AND SECTIONS, NOT FURTHER WORKED THAN HOT-ROLLED, HOT-DRAWN OR EXTRUDED', 'chapterCode': '72', 'chapter': 'Iron and steel', 'sectionCode': '15', 'section': 'Base Metals and Articles of Base Metal', 'hsn2': 'ANGLES, SHAPES AND SECTIONS OF IRON OR NON-ALLOY STEEL - OTHER ANGLES, SHAPES AND SECTIONS, NOT FURTHER WORKED THAN HOT-ROLLED, HOT-DRAWN OR EXTRUDED'}, {'hsnCode': '72041000', 'hsn1': 'FERROUS WASTE AND SCRAP; REMELTING SCRAP INGOTS OF IRON OR STEEL - WASTE AND SCRAP OF CAST IRON', 'chapterCode': '72', 'chapter': 'Iron and steel', 'sectionCode': '15', 'section': 'Base Metals and Articles of Base Metal', 'hsn2': 'FERROUS WASTE AND SCRAP; REMELTING SCRAP INGOTS OF IRON OR STEEL - WASTE AND SCRAP OF CAST IRON'}]</t>
  </si>
  <si>
    <t>[{'name': 'NIKHIL SHRIBHAGWAN BANSAL', 'email': 'fairtechindia@gmail.com', 'emailDomain': 'gmail.com', 'contact': '9822001340'}]</t>
  </si>
  <si>
    <t>FAIRTECH ENGINEERS</t>
  </si>
  <si>
    <t>07ANSPK7832R1ZX</t>
  </si>
  <si>
    <t>L-40/189, FIRST FLOOR, , STREET NO.7, MAHIPALPUR EXTN., South West Delhi, Delhi, 110037</t>
  </si>
  <si>
    <t>Service Provision|Recipient of Goods or Services|Supplier of Services|Export|Import</t>
  </si>
  <si>
    <t>Service Provision, Recipient of Goods or Services, Supplier of Services, Export, Import</t>
  </si>
  <si>
    <t>[{'sacCode': '00440262', 'sac1': 'TRANSPORT OF GOODS BY ROAD', 'sac2': None}, {'sacCode': '00440067', 'sac1': 'GOODS TRANSPORT OPERATORS', 'sac2': None}, {'sacCode': '00440382', 'sac1': 'INTERNET TELECOMMUNICATION/ (TELEPHONY) SERVICE', 'sac2': None}, {'sacCode': '00440233', 'sac1': 'ERECTION,COMMISSIONING AND INSTALLATION', 'sac2': None}, {'sacCode': '00440414', 'sac1': 'DEVELOPMENT AND SUPPLY OF CONTENT SERVICES', 'sac2': None}]</t>
  </si>
  <si>
    <t>[{'name': 'JAI PRAKASH KAUSHIK', 'email': 'gargit30@outlook.com', 'emailDomain': 'outlook.com', 'contact': '9811774930'}]</t>
  </si>
  <si>
    <t>TFI000016137745H</t>
  </si>
  <si>
    <t>30AABFG4484B1Z0</t>
  </si>
  <si>
    <t>[{'income': 'Up to Rs. 2.5 lakhs', 'financialYear': '2015-2016'}]</t>
  </si>
  <si>
    <t>30AABFG4484B2ZZ</t>
  </si>
  <si>
    <t>Church Colony, Manguesshi, Mardol Ponda, North Goa, Goa, 403404</t>
  </si>
  <si>
    <t>[{'hsnCode': '3913', 'hsn1': 'NATURAL POLYMERS (FOR EXAMPLE, ALGINIC ACID) AND MODIFIED NATURAL POLYMERS (FOR EXAMPLE, HARDENED PROTEINS, CHEMICAL DERIVATIVES OF NATURAL RUBBER), NOT ELSEWHERE SPECIFIED OR INCLUDED, IN PRIMARY FORMS', 'chapterCode': '39', 'chapter': 'Plastics and articles thereof', 'sectionCode': '07', 'section': 'Plastics and Articles thereof; Rubber and Articles Thereof', 'hsn2': 'NATURAL POLYMERS (FOR EXAMPLE, ALGINIC ACID) AND MODIFIED NATURAL POLYMERS (FOR EXAMPLE, HARDENED PROTEINS, CHEMICAL DERIVATIVES OF NATURAL RUBBER), NOT ELSEWHERE SPECIFIED OR INCLUDED, IN PRIMARY FORMS'}]</t>
  </si>
  <si>
    <t>Rajesh Surendra Pandey|Anita Surendra Pande</t>
  </si>
  <si>
    <t>[{'name': 'Rajesh Surendra Pandey', 'email': 'singbalst@gmail.com', 'emailDomain': 'gmail.com', 'contact': '9422455881'}]</t>
  </si>
  <si>
    <t>TPE000012775027K</t>
  </si>
  <si>
    <t>07AYTPS8610B1Z5</t>
  </si>
  <si>
    <t>07860405265</t>
  </si>
  <si>
    <t>[{'hsnCode': '84151010', 'hsn1': 'AIR CONDITIONING MACHINES, COMPRISING A MOTORDRIVEN FAN AND ELEMENTS FOR CHANGING THE TEMPERATURE AND HUMIDITY, INCLUDING THOSE MACHINES IN WHICH THE HUMIDITY CANNOT BE SEPARATELY REGULATED 8415 10 - WINDOW OR WALL TYPES, SELF-CONTAINED OR SPLIT SYSTEM: SPLIT SYSTEM',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CONDITIONING MACHINES, COMPRISING A MOTORDRIVEN FAN AND ELEMENTS FOR CHANGING THE TEMPERATURE AND HUMIDITY, INCLUDING THOSE MACHINES IN WHICH THE HUMIDITY CANNOT BE SEPARATELY REGULATED 8415 10 - WINDOW OR WALL TYPES, SELF- CONTAINED OR SPLIT SYSTEM: SPLIT SYSTEM'}]</t>
  </si>
  <si>
    <t>[{'name': 'UMESH AJMANI', 'email': 'associatesajmani@gmail.com', 'emailDomain': 'gmail.com', 'contact': '9953636201'}]</t>
  </si>
  <si>
    <t>TPE000017045472K</t>
  </si>
  <si>
    <t>21BELPS1714K1ZH</t>
  </si>
  <si>
    <t>21852700302</t>
  </si>
  <si>
    <t>[{'hsnCode': '73041011', 'hsn1': 'TUBES, PIPES AND HOLLOW PROFILES, SEAMLESS, OF IRON (OTHER THAN CAST IRON) OR STEEL - LINE PIPE OF A KIND USED FOR OIL OR GAS PIPELINES : PIPES OF IRON OR STEEL : OF IRON', 'chapterCode': '73', 'chapter': 'Articles of iron or steel', 'sectionCode': '15', 'section': 'Base Metals and Articles of Base Metal', 'hsn2': 'TUBES, PIPES AND HOLLOW PROFILES, SEAMLESS, OF IRON (OTHER THAN CAST IRON) OR STEEL - LINE PIPE OF A KIND USED FOR OIL OR GAS PIPELINES : PIPES OF IRON OR STEEL : OF IRON'}, {'hsnCode': '74130000', 'hsn1': 'STRANDED WIRE, CABLES, PLATED BANDS AND THE LIKE, OF COPPER, NOT ELECTRICALLY INSULATED', 'chapterCode': '74', 'chapter': 'Copper and articles thereof', 'sectionCode': '15', 'section': 'Base Metals and Articles of Base Metal', 'hsn2': 'STRANDED WIRE, CABLES, PLATED BANDS AND THE LIKE, OF COPPER, NOT ELECTRICALLY INSULATED'}, {'hsnCode': '85361010', 'hsn1': 'ELECTRICAL APPARATUS FOR SWITCHING OR PROTECTING ELECTRICAL CIRCUITS, OR FOR MAKING CONNECTIONS TO OR IN ELECTRICAL CIRCUITS (FOR EXAMPLE, SWITCHES, RELAYS, FUSES, SURGE SUPPRESSORS, PLUGS, SOCKETS, LAMP-HOLDERS, JUNCTION BOXES), FOR A VOLTAGE NOT EXCEEDING 1,000 VOLTS - FUSES: FOR SWITCHES HAVING RATING UPTO 15 AMPS, REWIREABLE',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RELAYS, FUSES, SURGE SUPPRESSORS, PLUGS, SOCKETS, LAMP-HOLDERS, JUNCTION BOXES), FOR A VOLTAGE NOT EXCEEDING 1,000 VOLTS - FUSES: FOR SWITCHES HAVING RATING UPTO 15 AMPS, REWIREABLE'}, {'hsnCode': '85301010', 'hsn1': 'ELECTRICAL SIGNALLING, SAFETY OR TRAFFIC CONTROL EQUIPMENT FOR RAILWAYS, TRAMWAYS, ROADS, INLAND WATERWAYS, PARKING FACILITIES, PORT INSTALLATIONS OR AIRFIELDS (OTHER THAN THOSE OF HEADING 8608) -EQUIPMENT FOR RAILWAYS OR TRAMWAYS: FOR RAILWAYS',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SIGNALLING, SAFETY OR TRAFFIC CONTROL EQUIPMENT FOR RAILWAYS, TRAMWAYS, ROADS, INLAND WATERWAYS, PARKING FACILITIES, PORT INSTALLATIONS OR AIRFIELDS (OTHER THAN THOSE OF HEADING 8608) -EQUIPMENT FOR RAILWAYS OR TRAMWAYS: FOR RAILWAYS'}, {'hsnCode': '48021010', 'hsn1': 'UNCOATED PAPER AND PAPERBOARD, OF A KIND USED FOR WRITING, PRINTING OR OTHER GRAPHIC PURPOSES, AND NON-PERFORATED PUNCH CARD AND PUNCH TAPE PAPER, IN ROLLS OR RECTANGULAR (INCLUDING SQUARE) SHEETS OF ANY SIZE, OTHER THAN PAPER OF HEADING 4801 OR 4803; HAND-MADE PAPER AND PAPERBOARD - HAND-MADE PAPER AND PAPERBOARD : PAPER', 'chapterCode': '48', 'chapter': 'Paper and paperboard; articles of paper pulp, of paper or of paperboard.', 'sectionCode': '10', 'section': 'Pulp of wood or of other Fibrous Cellulosic Material; Recovered (Waste and Scrap) Paper or Paperboard; Paper And Paperboard and articles thereof', 'hsn2': 'UNCOATED PAPER AND PAPERBOARD, OF A KIND USED FOR WRITING, PRINTING OR OTHER GRAPHIC PURPOSES, AND NON-PERFORATED PUNCH CARD AND PUNCH TAPE PAPER, IN ROLLS OR RECTANGULAR (INCLUDING SQUARE) SHEETS OF ANY SIZE, OTHER THAN PAPER OF HEADING 4801 OR 4803; HAND-MADE PAPER AND PAPERBOARD - HAND-MADE PAPER AND PAPERBOARD : PAPER'}]</t>
  </si>
  <si>
    <t>Works Contract|Supplier of Services</t>
  </si>
  <si>
    <t>[{'name': 'RABINDRA KUMAR SAHOO', 'email': 'mrpratap71@gmail.com', 'emailDomain': 'gmail.com', 'contact': '9238821122'}]</t>
  </si>
  <si>
    <t>TPE000124578718K</t>
  </si>
  <si>
    <t>27AOMPY4443H1ZD</t>
  </si>
  <si>
    <t>[{'hsnCode': '8703', 'hsn1': 'MOTOR CARS AND OTHER MOTOR VEHICLES PRINCIPALLY DESIGNED FOR THE TRANSPORT OF PERSONS (OTHER THAN THOSE OF HEADING 8702), INCLUDING STATION WAGONS AND RACING CARS', 'chapterCode': '87', 'chapter': 'Vehicles other than railway or tramway rolling-stock, and parts and accessories thereof.', 'sectionCode': '17', 'section': 'Vehicles, Aircraft, Vessels and Associated Transport Equipment', 'hsn2': 'MOTOR CARS AND OTHER MOTOR VEHICLES PRINCIPALLY DESIGNED FOR THE TRANSPORT OF PERSONS (OTHER THAN THOSE OF HEADING 8702), INCLUDING STATION WAGONS AND RACING CARS.'}, {'hsnCode': '8711', 'hsn1': 'MOTORCYCLES (INCLUDING MOPEDS) AND CYCLES FITTED WITH AN AUXILIARY MOTOR, WITH OR WITHOUT SIDE-CARS;', 'chapterCode': '87', 'chapter': 'Vehicles other than railway or tramway rolling-stock, and parts and accessories thereof.', 'sectionCode': '17', 'section': 'Vehicles, Aircraft, Vessels and Associated Transport Equipment', 'hsn2': 'MOTORCYCLES (INCLUDING MOPEDS) AND CYCLES FITTED WITH AN AUXILIARY MOTOR, WITH OR WITHOUT SIDE-CARS'}, {'hsnCode': '8712', 'hsn1': 'BICYCLES AND OTHER CYCLES (INCLUDING DELIVERY TRICYCLES), NOT MOTORISED', 'chapterCode': '87', 'chapter': 'Vehicles other than railway or tramway rolling-stock, and parts and accessories thereof.', 'sectionCode': '17', 'section': 'Vehicles, Aircraft, Vessels and Associated Transport Equipment', 'hsn2': 'BICYCLES AND OTHER CYCLES (INCLUDING DELIVERY TRICYCLES), NOT MOTORISED'}]</t>
  </si>
  <si>
    <t>Supplier of Services|Retail Business|Others</t>
  </si>
  <si>
    <t>Supplier of Services, Retail Business, Others</t>
  </si>
  <si>
    <t>[{'sacCode': '997222', 'sac1': 'Building sales on a fee/commission basis or contract basis', 'sac2': None}, {'sacCode': '997223', 'sac1': 'Land sales on a fee/commission basis or contract basis', 'sac2': None}, {'sacCode': '997224', 'sac1': 'Real estate appraisal services on a fee/commission basis or contract basis', 'sac2': None}, {'sacCode': '996601', 'sac1': 'Rental services of road vehicles including buses, coaches, cars, trucks and other motor vehicles, with or without operator', 'sac2': None}, {'sacCode': '996609', 'sac1': 'Rental services of other transport vehicles n.e.c. with or without operator', 'sac2': None}]</t>
  </si>
  <si>
    <t>TFI000015718162K</t>
  </si>
  <si>
    <t>33AAEFC8599G1Z5</t>
  </si>
  <si>
    <t>[{'hsnCode': '48101310', 'hsn1': 'PAPER AND PAPERBOARD, COATED ON ONE OR BOTH SIDES WITH KAOLIN (CHINA CLAY) OR OTHER INORGANIC SUBSTANCES, WITH OR WITHOUT A BINDER, AND WITH NO OTHER COATING, WHETHER OR NOT SURFACE - COLOURED, SURFACE-DECORATED OR PRINTED, IN ROLLS OR RECTANGULAR (INCLUDING SQUARE) SHEETS, OF ANY SIZE - PAPER AND PAPERBOARD OF A KIND USED FOR WRITING, PRINTING OR OTHER GRAPHIC PURPOSES, NOT CONTAINING FIBRES OBTAINED BY A MECHANICAL OR CHEMI-MECHANICAL PROCESS OR OF WHICH NOT MORE THAN 10% BY WEIGHT OF THE TOTAL FIBRE CONTENT CONSISTS OF SUCH FIBRES : IN ROLLS : IMITATION ART PAPER', 'chapterCode': '48', 'chapter': 'Paper and paperboard; articles of paper pulp, of paper or of paperboard.', 'sectionCode': '10', 'section': 'Pulp of wood or of other Fibrous Cellulosic Material; Recovered (Waste and Scrap) Paper or Paperboard; Paper And Paperboard and articles thereof', 'hsn2': 'PAPER AND PAPERBOARD, COATED ON ONE OR BOTH SIDES WITH KAOLIN (CHINA CLAY) OR OTHER INORGANIC SUBSTANCES, WITH OR WITHOUT A BINDER, AND WITH NO OTHER COATING, WHETHER OR NOT SURFACE - COLOURED, SURFACE-DECORATED OR PRINTED, IN ROLLS OR RECTANGULAR (INCLUDING SQUARE) SHEETS, OF ANY SIZE - PAPER AND PAPERBOARD OF A KIND USED FOR WRITING, PRINTING OR OTHER GRAPHIC PURPOSES, NOT CONTAINING FIBRES OBTAINED BY A MECHANICAL OR CHEMI-MECHANICAL PROCESS OR OF WHICH NOT MORE THAN 10% BY WEIGHT OF THE TOTAL FIBRE CONTENT CONSISTS OF SUCH FIBRES : IN ROLLS : IMITATION ART PAPER'}]</t>
  </si>
  <si>
    <t>[{'name': 'RASAMOODU SUBRAMANI RAMESH', 'email': 'ramesh74954@gmail.com', 'emailDomain': 'gmail.com', 'contact': '9840574954'}]</t>
  </si>
  <si>
    <t>TPE000014528886S</t>
  </si>
  <si>
    <t>05AIMPG6410E1ZO</t>
  </si>
  <si>
    <t>05AIMPG6410E2ZN</t>
  </si>
  <si>
    <t>05009618060</t>
  </si>
  <si>
    <t>[{'hsnCode':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{'hsnCode': '48191090',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{'hsnCode': '48192010',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CARTONS, BOXES, CASES, INTENDED FOR THE PACKING OF MATCH STICKS',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CARTONS, BOXES, CASES, INTENDED FOR THE PACKING OF MATCH STICKS'}, {'hsnCode': '48192090',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OTHER'}]</t>
  </si>
  <si>
    <t>[{'name': 'MANOJ KUMAR GABA', 'email': 'minakshi.packaging@yahoo.in', 'emailDomain': 'yahoo.in', 'contact': '9897094000'}]</t>
  </si>
  <si>
    <t>TPE000124773361I</t>
  </si>
  <si>
    <t>05AIMPG6410E3ZM</t>
  </si>
  <si>
    <t>basant_usn@yahoo.co.in</t>
  </si>
  <si>
    <t>A 381, AVAS VIKAS COLONY, WARD NO 3 KICHH, Udham Singh Nagar, Uttarakhand, 263148</t>
  </si>
  <si>
    <t>[{'sacCode': '996422', 'sac1': 'Long-distance transport services of passengers through Road by Bus, Car, non-scheduled long distance bus and coach services, stage carriage etc', 'sac2': None}, {'sacCode': '996749', 'sac1': 'Other supporting services for road transport n.e.c.', 'sac2': None}, {'sacCode': '996793', 'sac1': 'Other goods transport services', 'sac2': None}]</t>
  </si>
  <si>
    <t>SUPER INFRATECH</t>
  </si>
  <si>
    <t>06AACCI5658M1Z5</t>
  </si>
  <si>
    <t>IVOCLAR VIVADENT MARKETING INDIA PRIVATE LIMITED</t>
  </si>
  <si>
    <t>vinay.gupta@ivoclarvivadent.com</t>
  </si>
  <si>
    <t>Shed No. B,, , Khasra No. 3/19/2, 20/1/2,, Tajnagar,, Tehsil Farooqnagar, Gurgaon, Haryana, 122506</t>
  </si>
  <si>
    <t>[{'hsnCode': '28530020', 'hsn1': 'OTHER INORGANIC COMPOUNDS (INCLUDING DISTILLED OR CONDUCTIVITY WATER AND WATER OF SIMILAR PURITY); LIQUID AIR (WHETHER OR NOT RARE GASES HAVE BEEN REMOVED); COMPRESSED AIR; AMALGAMS, OTHER THAN AMALGAMS OF PRECIOUS METALS: - OTHER INORGANIC COMPOUNDS (INCLUDING DISTILLED OR CONDUCTIVITY WATER AND WATER OF SIMILAR PURITY); LIQUID AIR (WHETHER OR NOT RARE GASES HAVE BEEN REMOVED); COMPRESSED AIR; AMALGAMS, OTHER THAN AMALGAMS OF PRECIOUS METALS : AMALGAMS, OTHER THAN OF PRECIOUS METALS --- LIQUID AIR, WHETHER OR NOT ANY FRACTION OF RARE GASES HAS BEEN REMOVED', 'chapterCode': '28', 'chapter': 'Inorganic chemicals; organic or inorganic compounds of precious metals, of rare-earth metals, of radioactive elements or of isotopes', 'sectionCode': '06', 'section': 'Products of the Chemicals or Allied Industries', 'hsn2': 'OTHER INORGANIC COMPOUNDS (INCLUDING DISTILLED OR CONDUCTIVITY WATER AND WATER OF SIMILAR PURITY); LIQUID AIR (WHETHER OR NOT RARE GASES HAVE BEEN REMOVED); COMPRESSED AIR; AMALGAMS, OTHER THAN AMALGAMS OF PRECIOUS METALS: - OTHER INORGANIC COMPOUNDS (INCLUDING DISTILLED OR CONDUCTIVITY WATER AND WATER OF SIMILAR PURITY); LIQUID AIR (WHETHER OR NOT RARE GASES HAVE BEEN REMOVED); COMPRESSED AIR; AMALGAMS, OTHER THAN AMALGAMS OF PRECIOUS METALS : AMALGAMS, OTHER THAN OF PRECIOUS METALS --- LIQUID AIR, WHETHER OR NOT ANY FRACTION OF RARE GASES HAS BEEN REMOVED'}, {'hsnCode': '39232100', 'hsn1': 'ARTICLES FOR THE CONVEYANCE OR PACKING OF GOODS, OF PLASTICS; STOPPERS, LIDS, CAPS AND OTHER CLOSURES, OF PLASTICS - SACKS AND BAGS (INCLUDING CONES)OF POLYMERS OF ETHYLENE', 'chapterCode': '39', 'chapter': 'Plastics and articles thereof', 'sectionCode': '07', 'section': 'Plastics and Articles thereof; Rubber and Articles Thereof', 'hsn2': 'ARTICLES FOR THE CONVEYANCE OR PACKING OF GOODS, OF PLASTICS; STOPPERS, LIDS, CAPS AND OTHER CLOSURES, OF PLASTICS - SACKS AND BAGS (INCLUDING CONES)OF POLYMERS OF ETHYLENE'}, {'hsnCode': '90184900', 'hsn1': 'INSTRUMENTS AND APPLIANCES USED IN MEDICAL, SURGICAL, DENTAL OR VETERINARY SCIENCES, INCLUDING SCIENTIGRAPHIC APPARATUS, OTHER ELECTROMEDICAL APPARATUS AND SIGHT-TESTING INSTRUMENTS - OTHER INSTRUMENTS AND APPLIANCES, USED IN DENTAL SCIENCES: OTHER',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APPLIANCES USED IN MEDICAL, SURGICAL, DENTAL OR VETERINARY SCIENCES, INCLUDING SCIENTIGRAPHIC APPARATUS, OTHER ELECTROMEDICAL APPARATUS AND SIGHT-TESTING INSTRUMENTS - OTHER INSTRUMENTS AND APPLIANCES, USED IN DENTAL SCIENCES: OTHER'}, {'hsnCode': '70200090', 'hsn1': 'OTHER ARTICLES OF GLASS OTHER ARTICLES OF GLASS: OTHER', 'chapterCode': '70', 'chapter': 'Glass and glassware.', 'sectionCode': '13', 'section': 'Articles of Stone, Plaster, Cement, Asbestos, Mica or similar Materials; Ceramic Products; Glass and Glassware', 'hsn2': 'OTHER ARTICLES OF GLASS OTHER ARTICLES OF GLASS: OTHER'}, {'hsnCode': '38249090', 'hsn1': 'PREPARED BINDERS FOR FOUNDRY MOULDS OR CORES; CHEMICAL PRODUCTS AND PREPARATIONS OF THE CHEMICAL OR ALLIED INDUSTRIES (INCLUDING THOSE CONSISTING OF MIXTURES OF NATURAL PRODUCTS), NOT ELSEWHERE SPECIFIED OR INCLUDED OTHER: - OTHER',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 OTHER'}]</t>
  </si>
  <si>
    <t>Others|Service Provision|Recipient of Goods or Services|Wholesale Business|Retail Business|Office / Sale Office</t>
  </si>
  <si>
    <t>Others, Service Provision, Recipient of Goods or Services, Wholesale Business, Retail Business</t>
  </si>
  <si>
    <t>[{'sacCode': '00440225', 'sac1': 'BUSINESS AUXILIARY SERVICES', 'sac2': None}, {'sacCode': '00440358', 'sac1': 'SPONSORSHIP SERVICE', 'sac2': None}, {'sacCode': '00440262', 'sac1': 'TRANSPORT OF GOODS BY ROAD', 'sac2': None}]</t>
  </si>
  <si>
    <t>CHRISTIAN BRUTZER|ROBERT ANTHONY GANLEY|ANIL SANGRA</t>
  </si>
  <si>
    <t>[{'name': 'Sanjeev Kumar Jha', 'email': 'sanjeev.j@mv-india.com', 'emailDomain': 'mv-india.com', 'contact': '9650635928'}]</t>
  </si>
  <si>
    <t>07AACCI5658M1Z3</t>
  </si>
  <si>
    <t>07526950883</t>
  </si>
  <si>
    <t>L 108, G/F, , , Street No.1, Mahipalpur Extn., South West Delhi, Delhi, 110037</t>
  </si>
  <si>
    <t>[{'hsnCode': '90184900', 'hsn1': 'INSTRUMENTS AND APPLIANCES USED IN MEDICAL, SURGICAL, DENTAL OR VETERINARY SCIENCES, INCLUDING SCIENTIGRAPHIC APPARATUS, OTHER ELECTROMEDICAL APPARATUS AND SIGHT-TESTING INSTRUMENTS - OTHER INSTRUMENTS AND APPLIANCES, USED IN DENTAL SCIENCES: OTHER',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APPLIANCES USED IN MEDICAL, SURGICAL, DENTAL OR VETERINARY SCIENCES, INCLUDING SCIENTIGRAPHIC APPARATUS, OTHER ELECTROMEDICAL APPARATUS AND SIGHT-TESTING INSTRUMENTS - OTHER INSTRUMENTS AND APPLIANCES, USED IN DENTAL SCIENCES: OTHER'}, {'hsnCode': '28530020', 'hsn1': 'OTHER INORGANIC COMPOUNDS (INCLUDING DISTILLED OR CONDUCTIVITY WATER AND WATER OF SIMILAR PURITY); LIQUID AIR (WHETHER OR NOT RARE GASES HAVE BEEN REMOVED); COMPRESSED AIR; AMALGAMS, OTHER THAN AMALGAMS OF PRECIOUS METALS: - OTHER INORGANIC COMPOUNDS (INCLUDING DISTILLED OR CONDUCTIVITY WATER AND WATER OF SIMILAR PURITY); LIQUID AIR (WHETHER OR NOT RARE GASES HAVE BEEN REMOVED); COMPRESSED AIR; AMALGAMS, OTHER THAN AMALGAMS OF PRECIOUS METALS : AMALGAMS, OTHER THAN OF PRECIOUS METALS --- LIQUID AIR, WHETHER OR NOT ANY FRACTION OF RARE GASES HAS BEEN REMOVED', 'chapterCode': '28', 'chapter': 'Inorganic chemicals; organic or inorganic compounds of precious metals, of rare-earth metals, of radioactive elements or of isotopes', 'sectionCode': '06', 'section': 'Products of the Chemicals or Allied Industries', 'hsn2': 'OTHER INORGANIC COMPOUNDS (INCLUDING DISTILLED OR CONDUCTIVITY WATER AND WATER OF SIMILAR PURITY); LIQUID AIR (WHETHER OR NOT RARE GASES HAVE BEEN REMOVED); COMPRESSED AIR; AMALGAMS, OTHER THAN AMALGAMS OF PRECIOUS METALS: - OTHER INORGANIC COMPOUNDS (INCLUDING DISTILLED OR CONDUCTIVITY WATER AND WATER OF SIMILAR PURITY); LIQUID AIR (WHETHER OR NOT RARE GASES HAVE BEEN REMOVED); COMPRESSED AIR; AMALGAMS, OTHER THAN AMALGAMS OF PRECIOUS METALS : AMALGAMS, OTHER THAN OF PRECIOUS METALS --- LIQUID AIR, WHETHER OR NOT ANY FRACTION OF RARE GASES HAS BEEN REMOVED'}, {'hsnCode': '39232100', 'hsn1': 'ARTICLES FOR THE CONVEYANCE OR PACKING OF GOODS, OF PLASTICS; STOPPERS, LIDS, CAPS AND OTHER CLOSURES, OF PLASTICS - SACKS AND BAGS (INCLUDING CONES)OF POLYMERS OF ETHYLENE', 'chapterCode': '39', 'chapter': 'Plastics and articles thereof', 'sectionCode': '07', 'section': 'Plastics and Articles thereof; Rubber and Articles Thereof', 'hsn2': 'ARTICLES FOR THE CONVEYANCE OR PACKING OF GOODS, OF PLASTICS; STOPPERS, LIDS, CAPS AND OTHER CLOSURES, OF PLASTICS - SACKS AND BAGS (INCLUDING CONES)OF POLYMERS OF ETHYLENE'}, {'hsnCode': '70200090', 'hsn1': 'OTHER ARTICLES OF GLASS OTHER ARTICLES OF GLASS: OTHER', 'chapterCode': '70', 'chapter': 'Glass and glassware.', 'sectionCode': '13', 'section': 'Articles of Stone, Plaster, Cement, Asbestos, Mica or similar Materials; Ceramic Products; Glass and Glassware', 'hsn2': 'OTHER ARTICLES OF GLASS OTHER ARTICLES OF GLASS: OTHER'}, {'hsnCode': '38249090', 'hsn1': 'PREPARED BINDERS FOR FOUNDRY MOULDS OR CORES; CHEMICAL PRODUCTS AND PREPARATIONS OF THE CHEMICAL OR ALLIED INDUSTRIES (INCLUDING THOSE CONSISTING OF MIXTURES OF NATURAL PRODUCTS), NOT ELSEWHERE SPECIFIED OR INCLUDED OTHER: - OTHER',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 OTHER'}]</t>
  </si>
  <si>
    <t>Service Provision|Recipient of Goods or Services|Wholesale Business</t>
  </si>
  <si>
    <t>Service Provision, Recipient of Goods or Services, Wholesale Business</t>
  </si>
  <si>
    <t>ROBERT ANTHONY GANLEY|CHRISTIAN BRUTZER|ANIL SANGRA</t>
  </si>
  <si>
    <t>27AACCI5658M1Z1</t>
  </si>
  <si>
    <t>9717770248</t>
  </si>
  <si>
    <t>sanjeev.j@mv-india.com</t>
  </si>
  <si>
    <t>503 - 504, Raheja Plaza,15 B Shah, , C/O Ivoclar Vivadent Marketing India Pvt Ltd, Off Veera Desai Road, Industrial Estate Andheri West, Mumbai Suburban, Maharashtra, 400053</t>
  </si>
  <si>
    <t>[{'hsnCode': '28530020', 'hsn1': 'OTHER INORGANIC COMPOUNDS (INCLUDING DISTILLED OR CONDUCTIVITY WATER AND WATER OF SIMILAR PURITY); LIQUID AIR (WHETHER OR NOT RARE GASES HAVE BEEN REMOVED); COMPRESSED AIR; AMALGAMS, OTHER THAN AMALGAMS OF PRECIOUS METALS: - OTHER INORGANIC COMPOUNDS (INCLUDING DISTILLED OR CONDUCTIVITY WATER AND WATER OF SIMILAR PURITY); LIQUID AIR (WHETHER OR NOT RARE GASES HAVE BEEN REMOVED); COMPRESSED AIR; AMALGAMS, OTHER THAN AMALGAMS OF PRECIOUS METALS : AMALGAMS, OTHER THAN OF PRECIOUS METALS --- LIQUID AIR, WHETHER OR NOT ANY FRACTION OF RARE GASES HAS BEEN REMOVED', 'chapterCode': '28', 'chapter': 'Inorganic chemicals; organic or inorganic compounds of precious metals, of rare-earth metals, of radioactive elements or of isotopes', 'sectionCode': '06', 'section': 'Products of the Chemicals or Allied Industries', 'hsn2': 'OTHER INORGANIC COMPOUNDS (INCLUDING DISTILLED OR CONDUCTIVITY WATER AND WATER OF SIMILAR PURITY); LIQUID AIR (WHETHER OR NOT RARE GASES HAVE BEEN REMOVED); COMPRESSED AIR; AMALGAMS, OTHER THAN AMALGAMS OF PRECIOUS METALS: - OTHER INORGANIC COMPOUNDS (INCLUDING DISTILLED OR CONDUCTIVITY WATER AND WATER OF SIMILAR PURITY); LIQUID AIR (WHETHER OR NOT RARE GASES HAVE BEEN REMOVED); COMPRESSED AIR; AMALGAMS, OTHER THAN AMALGAMS OF PRECIOUS METALS : AMALGAMS, OTHER THAN OF PRECIOUS METALS --- LIQUID AIR, WHETHER OR NOT ANY FRACTION OF RARE GASES HAS BEEN REMOVED'}, {'hsnCode': '39232100', 'hsn1': 'ARTICLES FOR THE CONVEYANCE OR PACKING OF GOODS, OF PLASTICS; STOPPERS, LIDS, CAPS AND OTHER CLOSURES, OF PLASTICS - SACKS AND BAGS (INCLUDING CONES)OF POLYMERS OF ETHYLENE', 'chapterCode': '39', 'chapter': 'Plastics and articles thereof', 'sectionCode': '07', 'section': 'Plastics and Articles thereof; Rubber and Articles Thereof', 'hsn2': 'ARTICLES FOR THE CONVEYANCE OR PACKING OF GOODS, OF PLASTICS; STOPPERS, LIDS, CAPS AND OTHER CLOSURES, OF PLASTICS - SACKS AND BAGS (INCLUDING CONES)OF POLYMERS OF ETHYLENE'}, {'hsnCode': '90184900', 'hsn1': 'INSTRUMENTS AND APPLIANCES USED IN MEDICAL, SURGICAL, DENTAL OR VETERINARY SCIENCES, INCLUDING SCIENTIGRAPHIC APPARATUS, OTHER ELECTROMEDICAL APPARATUS AND SIGHT-TESTING INSTRUMENTS - OTHER INSTRUMENTS AND APPLIANCES, USED IN DENTAL SCIENCES: OTHER',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APPLIANCES USED IN MEDICAL, SURGICAL, DENTAL OR VETERINARY SCIENCES, INCLUDING SCIENTIGRAPHIC APPARATUS, OTHER ELECTROMEDICAL APPARATUS AND SIGHT-TESTING INSTRUMENTS - OTHER INSTRUMENTS AND APPLIANCES, USED IN DENTAL SCIENCES: OTHER'}, {'hsnCode': '70200090', 'hsn1': 'OTHER ARTICLES OF GLASS OTHER ARTICLES OF GLASS: OTHER', 'chapterCode': '70', 'chapter': 'Glass and glassware.', 'sectionCode': '13', 'section': 'Articles of Stone, Plaster, Cement, Asbestos, Mica or similar Materials; Ceramic Products; Glass and Glassware', 'hsn2': 'OTHER ARTICLES OF GLASS OTHER ARTICLES OF GLASS: OTHER'}, {'hsnCode': '38242090', 'hsn1': 'PREPARED BINDERS FOR FOUNDRY MOULDS OR CORES; CHEMICAL PRODUCTS AND PREPARATIONS OF THE CHEMICAL OR ALLIED INDUSTRIES (INCLUDING THOSE CONSISTING OF MIXTURES OF NATURAL PRODUCTS), NOT ELSEWHERE SPECIFIED OR INCLUDED NAPHTHENIC ACIDS, THEIR WATER-INSOLUBLE SALTS AND THEIR ESTERS: OTHER',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NAPHTHENIC ACIDS, THEIR WATER-INSOLUBLE SALTS AND THEIR ESTERS: OTHER'}]</t>
  </si>
  <si>
    <t>Office / Sale Office|Wholesale Business</t>
  </si>
  <si>
    <t>Robert Ganley Anthony|Christian Brutzer|Anil Sangra</t>
  </si>
  <si>
    <t>[{'name': 'Sanjeev Kumar Jha', 'email': 'sanjeev.j@mv-india.com', 'emailDomain': 'mv-india.com', 'contact': '9717770248'}]</t>
  </si>
  <si>
    <t>27AACCI5658M2Z0</t>
  </si>
  <si>
    <t>Ivoclar Vivadent Marketing India Private Limited</t>
  </si>
  <si>
    <t>503 - 504, Raheja Plaza, 15 B Shah, C/O Ivoclar Vivadent Marketing India Pvt Ltd, Off Veera Desai Road, Industrial Estate Andheri West, Mumbai City, Maharashtra, 400053</t>
  </si>
  <si>
    <t>[{'sacCode': '00440225', 'sac1': None, 'sac2': None}, {'sacCode': '00440358', 'sac1': None, 'sac2': None}, {'sacCode': '00440262', 'sac1': None, 'sac2': None}]</t>
  </si>
  <si>
    <t>KPE000009583799L</t>
  </si>
  <si>
    <t>27AAJPM8501D1ZU</t>
  </si>
  <si>
    <t>[{'hsnCode': '28100020', 'hsn1': 'OXIDES OF BORON; BORIC ACIDS - OXIDES OF BORON; BORIC ACIDS : BORIC ACIDS', 'chapterCode': '28', 'chapter': 'Inorganic chemicals; organic or inorganic compounds of precious metals, of rare-earth metals, of radioactive elements or of isotopes', 'sectionCode': '06', 'section': 'Products of the Chemicals or Allied Industries', 'hsn2': 'OXIDES OF BORON; BORIC ACIDS - OXIDES OF BORON; BORIC ACIDS : BORIC ACIDS'}]</t>
  </si>
  <si>
    <t>[{'name': 'DEEPAK CHIMANLAL MEHTA', 'email': 'chemisk@rediffmail.com', 'emailDomain': 'rediffmail.com', 'contact': '9223432052'}]</t>
  </si>
  <si>
    <t>KPE000012772333I</t>
  </si>
  <si>
    <t>27AABPD6713A1ZF</t>
  </si>
  <si>
    <t>[{'hsnCode': '84825011', 'hsn1': 'BALL OR ROLLER BEARINGS - OTHER CYLINDRICAL ROLLER BEARINGS: RADIAL TYPE : OF BORE DIAMETER NOT EXCEEDING 50 MM',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'BALL OR ROLLER BEARINGS - OTHER CYLINDRICAL ROLLER BEARINGS: RADIAL TYPE : OF BORE DIAMETER NOT EXCEEDING 50 MM'}, {'hsnCode': '73181110', 'hsn1': 'SCREWS, BOLTS, NUTS, COACH-SCREWS, SCREW HOOKS, RIVETS, COTTERS, COTTER-PINS, WASHERS (INCLUDING SPRING WASHERS) AND SIMILAR ARTICLES, OF IRON OR STEEL - THREADED ARTICLES : COACH SCREWS : MACHINE SCREWS', 'chapterCode': '73', 'chapter': 'Articles of iron or steel', 'sectionCode': '15', 'section': 'Base Metals and Articles of Base Metal', 'hsn2': 'SCREWS, BOLTS, NUTS, COACH-SCREWS, SCREW HOOKS, RIVETS, COTTERS, COTTER-PINS, WASHERS (INCLUDING SPRING WASHERS) AND SIMILAR ARTICLES, OF IRON OR STEEL - THREADED ARTICLES : COACH SCREWS : MACHINE SCREWS'}, {'hsnCode': '84821011', 'hsn1': 'BALL OR ROLLER BEARINGS - BALL BEARINGS: ADAPTER BALL BEARINGS (RADIAL TYPE) :NOT EXCEEDING 50MM OF BORE DIAMETER',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'BALL OR ROLLER BEARINGS - BALL BEARINGS: ADAPTER BALL BEARINGS (RADIAL TYPE) :NOT EXCEEDING 50MM OF BORE DIAMETER'}]</t>
  </si>
  <si>
    <t>[{'name': 'DEVEN ARVINDRAY DESAI', 'email': 'deven_1932@yahoo.co.in', 'emailDomain': 'yahoo.co.in', 'contact': '7666904139'}]</t>
  </si>
  <si>
    <t>TPE000039257321C</t>
  </si>
  <si>
    <t>33BTOPM2770F1ZL</t>
  </si>
  <si>
    <t>TPE000126460489I</t>
  </si>
  <si>
    <t>33BTOPM2770F2ZK</t>
  </si>
  <si>
    <t>srivenkatachalapathytrans@gmail.com</t>
  </si>
  <si>
    <t>NO.3, GROUND FLOOR, T.S.R.NAGAR EXTENTION,THIRUVOTTIYUR,, CHENNAI, Tiruvallur, Tamil Nadu, 600019</t>
  </si>
  <si>
    <t>[{'sacCode': '996414', 'sac1': 'Other land transportation services of passengers.', 'sac2': None}, {'sacCode': '996422', 'sac1': 'Long-distance transport services of passengers through Road by Bus, Car, non-scheduled long distance bus and coach services, stage carriage etc', 'sac2': None}]</t>
  </si>
  <si>
    <t>SRI VENKATACHALAPATHY TRANSPORT</t>
  </si>
  <si>
    <t>TPE000126487482L</t>
  </si>
  <si>
    <t>33BTOPM2770F3ZJ</t>
  </si>
  <si>
    <t>9884178463</t>
  </si>
  <si>
    <t>sribalajitransport6511@gmail.com</t>
  </si>
  <si>
    <t>NO.5-B, KAMADEVAN NAGAR, THIRUVOTTIYUR, Chennai, Tamil Nadu, 600019</t>
  </si>
  <si>
    <t>SRI BALAJI TRANSPORT</t>
  </si>
  <si>
    <t>03AKBPP6220A1ZY</t>
  </si>
  <si>
    <t>03112077393</t>
  </si>
  <si>
    <t>petrochemenggcons.gst@gmail.com</t>
  </si>
  <si>
    <t>ST NO 19, KACHA WARD, , GANDHI NAGAR, RAMA MANDI, Bathinda, Punjab, 151001</t>
  </si>
  <si>
    <t>[{'sacCode': '00440410', 'sac1': 'WORKS CONTRACT SERVICES', 'sac2': None}, {'sacCode': '00440290', 'sac1': 'CONSTRUCTION SERVICES IN RESPECT OF COMMERCIAL OR INDUSTRIAL BUILDINGS AND CIVIL STRUCTURES', 'sac2': None}]</t>
  </si>
  <si>
    <t>[{'name': 'SUDARSAN PANJA', 'email': 'petrochemenggcons.gst@gmail.com', 'emailDomain': 'gmail.com', 'contact': '9800048839'}]</t>
  </si>
  <si>
    <t>06AKBPP6220A1ZS</t>
  </si>
  <si>
    <t>PETROCHEM ENGINEERING CONSTRUCTION</t>
  </si>
  <si>
    <t>18AKBPP6220A1ZN</t>
  </si>
  <si>
    <t>M/S. PETROCHEM ENGINEERING CONSTRUCTION</t>
  </si>
  <si>
    <t>19AKBPP6220A1ZL</t>
  </si>
  <si>
    <t>8759301369</t>
  </si>
  <si>
    <t>arumoy.dutta220@gmail.com</t>
  </si>
  <si>
    <t>XXXX, PO ISWARDAHA, VILL BARSUNDRA, JALPAI, PS BHABANIPUR, LAKHYA, PURBA MEDINIPUR, Purba Medinipur, West Bengal, 721654</t>
  </si>
  <si>
    <t>[{'hsnCode': '68109100', 'hsn1': 'ARTICLES OF CEMENT, OF CONCRETE OR OF ARTIFICIAL STONE, WHETHER OR NOT REINFORCED OTHER ARTICLES: PREFABRICATED STRUCTURAL COMPONENTS FOR BUILDING OR CIVIL ENGINEERING', 'chapterCode': '68', 'chapter': 'Articles of stone, plaster, cement, asbestos, mica or similar materials.', 'sectionCode': '13', 'section': 'Articles of Stone, Plaster, Cement, Asbestos, Mica or similar Materials; Ceramic Products; Glass and Glassware', 'hsn2': 'ARTICLES OF CEMENT, OF CONCRETE OR OF ARTIFICIAL STONE, WHETHER OR NOT REINFORCED OTHER ARTICLES: PREFABRICATED STRUCTURAL COMPONENTS FOR BUILDING OR CIVIL ENGINEERING'}]</t>
  </si>
  <si>
    <t>[{'name': 'SUDARSAN PANJA', 'email': 'anandamoy.dutta@yahoo.com', 'emailDomain': 'yahoo.com', 'contact': '9531648897'}]</t>
  </si>
  <si>
    <t>PETRO CHEM. ENGG. CONSTRUCTION</t>
  </si>
  <si>
    <t>21AKBPP6220A1Z0</t>
  </si>
  <si>
    <t>21151306312</t>
  </si>
  <si>
    <t>petrochemenggcons.gst@rediffmail.com</t>
  </si>
  <si>
    <t>PARADEEP REFINERY PROJECT SITE, , , PARADEEP GARH, PARADEEP, Jagatsinghapur, Odisha, 754141</t>
  </si>
  <si>
    <t>M/S PETROCHEM ENGINEERING CONSTRUCTION</t>
  </si>
  <si>
    <t>22AKBPP6220A1ZY</t>
  </si>
  <si>
    <t>24AKBPP6220A1ZU</t>
  </si>
  <si>
    <t>37AKBPP6220A1ZN</t>
  </si>
  <si>
    <t>SUDARSHAN PANJA</t>
  </si>
  <si>
    <t>37AKBPP6220A2ZM</t>
  </si>
  <si>
    <t>Sudarsan Panja</t>
  </si>
  <si>
    <t>7-12-62, GROUND, , PANTHULUGARI MEDA, OLD GAJUWAKA, Visakhapatnam, Andhra Pradesh, 530026</t>
  </si>
  <si>
    <t>[{'sacCode': '998711', 'sac1': 'Maintenance and repair services of fabricated metal products, except machinery and equipment.', 'sac2': None}, {'sacCode': '995442', 'sac1': 'Installation, assembly and erection services of other prefabricated structures and constructions', 'sac2': None}]</t>
  </si>
  <si>
    <t>[{'name': 'Sudarsan Panja', 'email': 'petrochemenggcons.gst@gmail.com', 'emailDomain': 'gmail.com', 'contact': '9800048839'}]</t>
  </si>
  <si>
    <t>27AKBPP6220A1ZO</t>
  </si>
  <si>
    <t>petrochem_construction@rediffmail.com</t>
  </si>
  <si>
    <t>FLAT NO 35, ARCADE, PLOT 60, SECTOR 17 D B C, VASHI, Raigad, Maharashtra, 400703</t>
  </si>
  <si>
    <t>[{'sacCode': '995442', 'sac1': 'Installation, assembly and erection services of other prefabricated structures and constructions', 'sac2': None}, {'sacCode': '995469', 'sac1': 'Services involving Repair, alterations, additions, replacements, maintenance of the installations covered above.', 'sac2': None}, {'sacCode': '998719', 'sac1': 'Maintenance and repair services of other machinery and equipments', 'sac2': None}, {'sacCode': '995455', 'sac1': 'Structural steel erection services', 'sac2': None}, {'sacCode': '995459', 'sac1': 'Services involving Repair, alterations, additions, replacements, maintenance of the constructions covered above.', 'sac2': None}]</t>
  </si>
  <si>
    <t>[{'name': 'SUDARSAN PANJA', 'email': 'petrochem_construction@rediffmail.com', 'emailDomain': 'rediffmail.com', 'contact': '9800048839'}]</t>
  </si>
  <si>
    <t>11AACCN6100B1ZH</t>
  </si>
  <si>
    <t>11311466312</t>
  </si>
  <si>
    <t>info@nextgenprint.com</t>
  </si>
  <si>
    <t>NEXTGEN PRINTERS PVT LTD, , , MAJHITAR, RANGPO, East Sikkim, Sikkim, 737136</t>
  </si>
  <si>
    <t>[{'hsnCode': '48192020',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{'hsnCode': '49011020', 'hsn1': 'PRINTED BOOKS, BROCHURES, LEAFLETS AND SIMILAR PRINTED MATTER, WHETHER OR NOT IN SINGLE SHEETS IN SINGLE SHEETS, WHETHER OR NOT FOLDED : PAMPHLETS, BOOKLETS, BROCHURES, LEAFLETS AND SIMILAR PRINTED MATTER',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 IN SINGLE SHEETS, WHETHER OR NOT FOLDED : PAMPHLETS, BOOKLETS, BROCHURES, LEAFLETS AND SIMILAR PRINTED MATTER'}, {'hsnCode': '47079000', 'hsn1': 'RECOVERED (WASTE AND SCRAP) PAPER OR PAPERBOARD - OTHER, INCLUDING UNSORTED WASTE AND SCRAP', 'chapterCode': '47', 'chapter': 'Pulp of wood or of other fibrous cellulosic material; recovered (waste and scrap) paper or paperboard.', 'sectionCode': '10', 'section': 'Pulp of wood or of other Fibrous Cellulosic Material; Recovered (Waste and Scrap) Paper or Paperboard; Paper And Paperboard and articles thereof', 'hsn2': 'RECOVERED (WASTE AND SCRAP) PAPER OR PAPERBOARD - OTHER, INCLUDING UNSORTED WASTE AND SCRAP'}, {'hsnCode': '48109900', 'hsn1': 'PAPER AND PAPERBOARD, COATED ON ONE OR BOTH SIDES WITH KAOLIN (CHINA CLAY) OR OTHER INORGANIC SUBSTANCES, WITH OR WITHOUT A BINDER, AND WITH NO OTHER COATING, WHETHER OR NOT SURFACE - COLOURED, SURFACE-DECORATED OR PRINTED, IN ROLLS OR RECTANGULAR (INCLUDING SQUARE) SHEETS, OF ANY SIZE - OTHER PAPER AND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'PAPER AND PAPERBOARD, COATED ON ONE OR BOTH SIDES WITH KAOLIN (CHINA CLAY) OR OTHER INORGANIC SUBSTANCES, WITH OR WITHOUT A BINDER, AND WITH NO OTHER COATING, WHETHER OR NOT SURFACE - COLOURED, SURFACE-DECORATED OR PRINTED, IN ROLLS OR RECTANGULAR (INCLUDING SQUARE) SHEETS, OF ANY SIZE - OTHER PAPER AND PAPERBOARD : OTHER'}, {'hsnCode': '48211020', 'hsn1': 'PAPER OR PAPERBOARD LABELS OF ALL KINDS, WHETHER OR NOT PRINTED - PRINTED : LABELS',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 - PRINTED : LABELS'}]</t>
  </si>
  <si>
    <t>MAHESH KHANDELWAL|BIJAY AGARWAL|SURESH KUMAR AGARWAL</t>
  </si>
  <si>
    <t>[{'name': 'MAHESH KHANDELWAL', 'email': 'info@nextgenprint.com', 'emailDomain': 'nextgenprint.com', 'contact': '9874283030'}]</t>
  </si>
  <si>
    <t>19AACCN6100B1Z1</t>
  </si>
  <si>
    <t>8017890457</t>
  </si>
  <si>
    <t>DN-51/1007, 10, MERLINE INFINITE, SECTOR-V, SALT LAKE, Howrah, West Bengal, 700091</t>
  </si>
  <si>
    <t>[{'hsnCode': '48192020',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{'hsnCode': '48211020', 'hsn1': 'PAPER OR PAPERBOARD LABELS OF ALL KINDS, WHETHER OR NOT PRINTED - PRINTED : LABELS',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 - PRINTED : LABELS'}, {'hsnCode': '48211010', 'hsn1': 'PAPER OR PAPERBOARD LABELS OF ALL KINDS, WHETHER OR NOT PRINTED - PRINTED : PAPER TAGS',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 - PRINTED : PAPER TAGS'}, {'hsnCode': '49011020', 'hsn1': 'PRINTED BOOKS, BROCHURES, LEAFLETS AND SIMILAR PRINTED MATTER, WHETHER OR NOT IN SINGLE SHEETS IN SINGLE SHEETS, WHETHER OR NOT FOLDED : PAMPHLETS, BOOKLETS, BROCHURES, LEAFLETS AND SIMILAR PRINTED MATTER',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 IN SINGLE SHEETS, WHETHER OR NOT FOLDED : PAMPHLETS, BOOKLETS, BROCHURES, LEAFLETS AND SIMILAR PRINTED MATTER'}, {'hsnCode': '49111020', 'hsn1': 'OTHER PRINTED MATTER, INCLUDING PRINTED PICTURES AND PHOTOGRAPHS TRADE ADVERTISING MATERIAL, COMMERCIAL CATALOGUES AND THE LIKE : COMMERCIAL CATALOGUES',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'OTHER PRINTED MATTER, INCLUDING PRINTED PICTURES AND PHOTOGRAPHS TRADE ADVERTISING MATERIAL, COMMERCIAL CATALOGUES AND THE LIKE : COMMERCIAL CATALOGUES'}]</t>
  </si>
  <si>
    <t>BIJAY AGARWAL|MAHESH KHANDELWAL|ARUN KUMAR AGARWAL</t>
  </si>
  <si>
    <t>[{'name': 'ASHOK KUMAR BISI', 'email': 'accounts@nextgenprint.com', 'emailDomain': 'nextgenprint.com', 'contact': '8017890457'}]</t>
  </si>
  <si>
    <t>02AAACB1348M1ZZ</t>
  </si>
  <si>
    <t>B.S. MEHRA SONS PRIVATE LIMITED</t>
  </si>
  <si>
    <t>bsm@bsmehra.com</t>
  </si>
  <si>
    <t>OPP. FIRE STATION, , NEAR SIKKA HOTEL, JHARMAZRI ROAD, BADDI, Solan, Himachal Pradesh, 173205</t>
  </si>
  <si>
    <t>[{'hsnCode': '28112200', 'hsn1': 'OTHER INORGANIC ACIDS AND OTHER INORGANIC OXYGEN COMPOUNDS OF NON-METALS - OTHER INORGANIC OXYGEN COMPOUNDS OF NON-METALS : SILICON DIOXIDE',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 OTHER INORGANIC OXYGEN COMPOUNDS OF NON-METALS : SILICON DIOXIDE'}, {'hsnCode': '29031200', 'hsn1': 'HALOGENATED DERIVATIVES OF HYDROCARBONS - SATURATED CHLORINATED DERIVATIVES OF ACYCLIC HYDROCARBONS : DICHLOROMETHANE (METHYLENE CHLORIDE)', 'chapterCode': '29', 'chapter': 'Organic chemicals', 'sectionCode': '06', 'section': 'Products of the Chemicals or Allied Industries', 'hsn2': 'HALOGENATED DERIVATIVES OF HYDROCARBONS - SATURATED CHLORINATED DERIVATIVES OF ACYCLIC HYDROCARBONS : DICHLOROMETHANE (METHYLENE CHLORIDE)'}, {'hsnCode': '29031300', 'hsn1': 'HALOGENATED DERIVATIVES OF HYDROCARBONS - SATURATED CHLORINATED DERIVATIVES OF ACYCLIC HYDROCARBONS : CHLOROFORM (TRICHLORO METHANE)', 'chapterCode': '29', 'chapter': 'Organic chemicals', 'sectionCode': '06', 'section': 'Products of the Chemicals or Allied Industries', 'hsn2': 'HALOGENATED DERIVATIVES OF HYDROCARBONS - SATURATED CHLORINATED DERIVATIVES OF ACYCLIC HYDROCARBONS : CHLOROFORM (TRICHLORO METHANE)'}, {'hsnCode': '29051220', 'hsn1': 'ACYCLIC ALCOHOLS AND THEIR HALOGENATED, SULPHONATED, NITRATED OR NITROSATED DERIVATIVES - SATURATED MONOHYDRIC ALCOHOLS :-PROPAN-1-O1 (PROPYL ALCOHOL) AND PROPAN- 2-OL (ISOPROPYL ALCOHOL) : ISOPROPYL ALCOHOL', 'chapterCode': '29', 'chapter': 'Organic chemicals', 'sectionCode': '06', 'section': 'Products of the Chemicals or Allied Industries', 'hsn2': 'ACYCLIC ALCOHOLS AND THEIR HALOGENATED, SULPHONATED, NITRATED OR NITROSATED DERIVATIVES - SATURATED MONOHYDRIC ALCOHOLS :-PROPAN-1-O1 (PROPYL ALCOHOL) AND PROPAN- 2-OL (ISOPROPYL ALCOHOL) : ISOPROPYL ALCOHOL'}]</t>
  </si>
  <si>
    <t>ASHWANI MEHRA|ARUN MEHRA|NISHANT MEHRA|RAGHAV MEHRA|ABHISHEK MEHRA</t>
  </si>
  <si>
    <t>[{'name': 'ASHWANI MEHRA', 'email': 'dilipbaddi@gmail.com', 'emailDomain': 'gmail.com', 'contact': '9805457888'}]</t>
  </si>
  <si>
    <t>04AAACB1348M1ZV</t>
  </si>
  <si>
    <t>B.S. MEHRA SONS PVT. LTD.</t>
  </si>
  <si>
    <t>06AAACB1348M1ZR</t>
  </si>
  <si>
    <t>SHED NO 9, , RAO BHARAT SINGH MARKET, OPP SEMENS , SECTOR 18, DUNDAHERA, Gurgaon, Haryana, 122016</t>
  </si>
  <si>
    <t>[{'hsnCode': '28112200', 'hsn1': 'OTHER INORGANIC ACIDS AND OTHER INORGANIC OXYGEN COMPOUNDS OF NON-METALS - OTHER INORGANIC OXYGEN COMPOUNDS OF NON-METALS : SILICON DIOXIDE',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 OTHER INORGANIC OXYGEN COMPOUNDS OF NON-METALS : SILICON DIOXIDE'}, {'hsnCode': '28111100', 'hsn1': 'OTHER INORGANIC ACIDS AND OTHER INORGANIC OXYGEN COMPOUNDS OF NON-METALS - OTHER INORGANIC ACIDS : HYDROGEN FLUORIDE (HYDROFLUORIC ACID)',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 OTHER INORGANIC ACIDS : HYDROGEN FLUORIDE (HYDROFLUORIC ACID)'}, {'hsnCode': '29031200', 'hsn1': 'HALOGENATED DERIVATIVES OF HYDROCARBONS - SATURATED CHLORINATED DERIVATIVES OF ACYCLIC HYDROCARBONS : DICHLOROMETHANE (METHYLENE CHLORIDE)', 'chapterCode': '29', 'chapter': 'Organic chemicals', 'sectionCode': '06', 'section': 'Products of the Chemicals or Allied Industries', 'hsn2': 'HALOGENATED DERIVATIVES OF HYDROCARBONS - SATURATED CHLORINATED DERIVATIVES OF ACYCLIC HYDROCARBONS : DICHLOROMETHANE (METHYLENE CHLORIDE)'}, {'hsnCode': '29032200', 'hsn1': 'HALOGENATED DERIVATIVES OF HYDROCARBONS - UNSATURATED CHLORINATED DERIVATIVES OF ACYCLIC HYDROCARBONS : TRICHLOROETHYLENE', 'chapterCode': '29', 'chapter': 'Organic chemicals', 'sectionCode': '06', 'section': 'Products of the Chemicals or Allied Industries', 'hsn2': 'HALOGENATED DERIVATIVES OF HYDROCARBONS - UNSATURATED CHLORINATED DERIVATIVES OF ACYCLIC HYDROCARBONS : TRICHLOROETHYLENE'}, {'hsnCode': '29032300', 'hsn1': 'HALOGENATED DERIVATIVES OF HYDROCARBONS - UNSATURATED CHLORINATED DERIVATIVES OF ACYCLIC HYDROCARBONS : TETRACHLOROETHYLENE (PERCHLOROETHYLENE)', 'chapterCode': '29', 'chapter': 'Organic chemicals', 'sectionCode': '06', 'section': 'Products of the Chemicals or Allied Industries', 'hsn2': 'HALOGENATED DERIVATIVES OF HYDROCARBONS - UNSATURATED CHLORINATED DERIVATIVES OF ACYCLIC HYDROCARBONS : TETRACHLOROETHYLENE (PERCHLOROETHYLENE)'}]</t>
  </si>
  <si>
    <t>ARUN MEHRA|ASHWANI MEHRA|NISHANT MEHRA|RAGHAV MEHRA|ABHISHEK MEHRA</t>
  </si>
  <si>
    <t>[{'name': 'ASHWANI MEHRA', 'email': 'caarjunvikas@gmail.com', 'emailDomain': 'gmail.com', 'contact': '7015353547'}]</t>
  </si>
  <si>
    <t>B.S.Mehra Sons Pvt. Ltd.</t>
  </si>
  <si>
    <t>07AAACB1348M1ZP</t>
  </si>
  <si>
    <t>07820063750</t>
  </si>
  <si>
    <t>A-94, , , KAMLA NAGAR, KAMLA NAGAR, North Delhi, Delhi, 110007</t>
  </si>
  <si>
    <t>[{'hsnCode': '38251000', 'hsn1': 'RESIDUAL PRODUCTS OF THE CHEMICAL OR ALLIED INDUSTRIES, NOT ELSEWHERE SPECIFIED OR INCLUDED; MUNICIPAL WASTE; SEWAGE SLUDGE; OTHER WASTES SPECIFIED IN NOTE 6 TO THIS CHAPTER - MUNICIPAL WASTE', 'chapterCode': '38', 'chapter': 'Miscellaneous chemical products.', 'sectionCode': '06', 'section': 'Products of the Chemicals or Allied Industries', 'hsn2': 'RESIDUAL PRODUCTS OF THE CHEMICAL OR ALLIED INDUSTRIES, NOT ELSEWHERE SPECIFIED OR INCLUDED; MUNICIPAL WASTE; SEWAGE SLUDGE; OTHER WASTES SPECIFIED IN NOTE 6 TO THIS CHAPTER - MUNICIPAL WASTE'}]</t>
  </si>
  <si>
    <t>Retail Business|Warehouse / Depot|Office / Sale Office|Wholesale Business</t>
  </si>
  <si>
    <t>Retail Business, Warehouse / Depot, Office / Sale Office, Wholesale Business</t>
  </si>
  <si>
    <t>[{'name': 'ASHWANI MEHRA', 'email': 'skmkiki@yahoo.co.in', 'emailDomain': 'yahoo.co.in', 'contact': '9350435400'}]</t>
  </si>
  <si>
    <t>B.S.MEHRA SONS PVT. LTD.</t>
  </si>
  <si>
    <t>09AAACB1348M1ZL</t>
  </si>
  <si>
    <t>G - 179, , , SECTOR 63, NOIDA, Gautam Buddha Nagar, Uttar Pradesh, 201307</t>
  </si>
  <si>
    <t>[{'name': 'ASHWANI MEHRA', 'email': 'bsm@bsmehra.com', 'emailDomain': 'bsmehra.com', 'contact': '9811015312'}]</t>
  </si>
  <si>
    <t>M/S B.S. MEHRA SONS PRIVATE LIMITED</t>
  </si>
  <si>
    <t>19AAACB1348M1ZK</t>
  </si>
  <si>
    <t>9820195081</t>
  </si>
  <si>
    <t>nishant@bsmehra.com</t>
  </si>
  <si>
    <t>H/124/1/N, WARD NO. 43, PRAKASH NAGAR, NH 31 BY PASS, SILIGURI, Darjeeling, West Bengal, 734002</t>
  </si>
  <si>
    <t>[{'hsnCode': '98041000', 'hsn1': 'Drugs and medicines', 'chapterCode': '98', 'chapter': 'Project imports, Laboratory chemicals, passenger\\u2019s baggage, personal importation by air or post; ship stores.', 'sectionCode': '21', 'section': 'Works of art, Collectors\\u2019 Pieces and Antiques', 'hsn2': 'Drugs and medicines'}, {'hsnCode': '30051010', 'hsn1': 'WADDING, GAUZE, BANDAGES AND SIMILAR ARTICLES (FOR EXAMPLE, DRESSINGS, ADHESIVE PLASTERS, POULTICES), IMPREGNATED OR COATED WITH PHARMACEUTICAL SUBSTANCES OR PUT UP IN FORMS OR PACKINGS FOR RETAIL SALE FOR MEDICAL, SURGICAL,DENTAL OR VETERINARY PURPOSES ADHESIVE DRESSINGS AND OTHER ARTICLES HAVING AN ADHESIVE LAYER : ADHESIVE GUAZE', 'chapterCode': '30', 'chapter': 'Pharmaceutical products', 'sectionCode': '06', 'section': 'Products of the Chemicals or Allied Industries', 'hsn2': 'WADDING, GAUZE, BANDAGES AND SIMILAR ARTICLES (FOR EXAMPLE, DRESSINGS, ADHESIVE PLASTERS, POULTICES), IMPREGNATED OR COATED WITH PHARMACEUTICAL SUBSTANCES OR PUT UP IN FORMS OR PACKINGS FOR RETAIL SALE FOR MEDICAL, SURGICAL,DENTAL OR VETERINARY PURPOSES ADHESIVE DRESSINGS AND OTHER ARTICLES HAVING AN ADHESIVE LAYER : ADHESIVE GUAZE'}, {'hsnCode': '29031200', 'hsn1': 'HALOGENATED DERIVATIVES OF HYDROCARBONS - SATURATED CHLORINATED DERIVATIVES OF ACYCLIC HYDROCARBONS : DICHLOROMETHANE (METHYLENE CHLORIDE)', 'chapterCode': '29', 'chapter': 'Organic chemicals', 'sectionCode': '06', 'section': 'Products of the Chemicals or Allied Industries', 'hsn2': 'HALOGENATED DERIVATIVES OF HYDROCARBONS - SATURATED CHLORINATED DERIVATIVES OF ACYCLIC HYDROCARBONS : DICHLOROMETHANE (METHYLENE CHLORIDE)'}, {'hsnCode': '28112200', 'hsn1': 'OTHER INORGANIC ACIDS AND OTHER INORGANIC OXYGEN COMPOUNDS OF NON-METALS - OTHER INORGANIC OXYGEN COMPOUNDS OF NON-METALS : SILICON DIOXIDE',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 OTHER INORGANIC OXYGEN COMPOUNDS OF NON-METALS : SILICON DIOXIDE'}, {'hsnCode': '28111100', 'hsn1': 'OTHER INORGANIC ACIDS AND OTHER INORGANIC OXYGEN COMPOUNDS OF NON-METALS - OTHER INORGANIC ACIDS : HYDROGEN FLUORIDE (HYDROFLUORIC ACID)',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 OTHER INORGANIC ACIDS : HYDROGEN FLUORIDE (HYDROFLUORIC ACID)'}]</t>
  </si>
  <si>
    <t>ARUN MEHRA|ASHWANI MEHRA|ABHISHEK MEHRA|NISHANT MEHRA|RAGHAV MEHRA</t>
  </si>
  <si>
    <t>[{'name': 'ASHWANI MEHRA', 'email': 'nishant@bsmehra.com', 'emailDomain': 'bsmehra.com', 'contact': '9820195081'}]</t>
  </si>
  <si>
    <t>27AAACB1348M1ZN</t>
  </si>
  <si>
    <t>27720032241V</t>
  </si>
  <si>
    <t>302, 3RD FLOOR, KARSAN NATHA BUILDING, 330 SAMUEL STREET, VADGADI, Mumbai City, Maharashtra, 400003</t>
  </si>
  <si>
    <t>[{'hsnCode': '29031200', 'hsn1': 'HALOGENATED DERIVATIVES OF HYDROCARBONS - SATURATED CHLORINATED DERIVATIVES OF ACYCLIC HYDROCARBONS : DICHLOROMETHANE (METHYLENE CHLORIDE)', 'chapterCode': '29', 'chapter': 'Organic chemicals', 'sectionCode': '06', 'section': 'Products of the Chemicals or Allied Industries', 'hsn2': 'HALOGENATED DERIVATIVES OF HYDROCARBONS - SATURATED CHLORINATED DERIVATIVES OF ACYCLIC HYDROCARBONS : DICHLOROMETHANE (METHYLENE CHLORIDE)'}, {'hsnCode': '28112200', 'hsn1': 'OTHER INORGANIC ACIDS AND OTHER INORGANIC OXYGEN COMPOUNDS OF NON-METALS - OTHER INORGANIC OXYGEN COMPOUNDS OF NON-METALS : SILICON DIOXIDE',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 OTHER INORGANIC OXYGEN COMPOUNDS OF NON-METALS : SILICON DIOXIDE'}, {'hsnCode': '29032200', 'hsn1': 'HALOGENATED DERIVATIVES OF HYDROCARBONS - UNSATURATED CHLORINATED DERIVATIVES OF ACYCLIC HYDROCARBONS : TRICHLOROETHYLENE', 'chapterCode': '29', 'chapter': 'Organic chemicals', 'sectionCode': '06', 'section': 'Products of the Chemicals or Allied Industries', 'hsn2': 'HALOGENATED DERIVATIVES OF HYDROCARBONS - UNSATURATED CHLORINATED DERIVATIVES OF ACYCLIC HYDROCARBONS : TRICHLOROETHYLENE'}, {'hsnCode': '29152990', 'hsn1': 'SATURATED ACYCLIC MONOCARBOXYLIC ACIDS AND THEIR ANHYDRIDES, HALIDES, PEROXIDES AND PEROXYACIDS; THEIR HALOGENATED, SULPHONATED, NITRATED OR NITROSATED DERIVATIVES - ACETIC ACID AND ITS SALTS; ACETIC ANHYDRIDE :-OTHER : OTHER', 'chapterCode': '29', 'chapter': 'Organic chemicals', 'sectionCode': '06', 'section': 'Products of the Chemicals or Allied Industries', 'hsn2': 'SATURATED ACYCLIC MONOCARBOXYLIC ACIDS AND THEIR ANHYDRIDES, HALIDES, PEROXIDES AND PEROXYACIDS; THEIR HALOGENATED, SULPHONATED, NITRATED OR NITROSATED DERIVATIVES - ACETIC ACID AND ITS SALTS; ACETIC ANHYDRIDE :-OTHER : OTHER'}, {'hsnCode': '29181200', 'hsn1': 'CARBOXYLIC ACIDS WITH ADDITIONAL OXYGEN FUNCTION AND THEIR ANHYDRIDES, HALIDES, PEROXIDES AND PEROXYACIDS; THEIR HALOGENATED, SULPHONATED, NITRATED OR NITROSATED DERIVATIVES - CARBOXYLIC ACIDS WITH ALCOHOL FUNCTION, BUT WITHOUT OTHER OXYGEN FUNCTION, THEIR ANHYDRIDES, HALIDES, PEROXIDES, PEROXYACIDS AND THEIR DERIVATIVES : TARTARIC ACID', 'chapterCode': '29', 'chapter': 'Organic chemicals', 'sectionCode': '06', 'section': 'Products of the Chemicals or Allied Industries', 'hsn2': 'CARBOXYLIC ACIDS WITH ADDITIONAL OXYGEN FUNCTION AND THEIR ANHYDRIDES, HALIDES, PEROXIDES AND PEROXYACIDS; THEIR HALOGENATED, SULPHONATED, NITRATED OR NITROSATED DERIVATIVES - CARBOXYLIC ACIDS WITH ALCOHOL FUNCTION, BUT WITHOUT OTHER OXYGEN FUNCTION, THEIR ANHYDRIDES, HALIDES, PEROXIDES, PEROXYACIDS AND THEIR DERIVATIVES : TARTARIC ACID'}]</t>
  </si>
  <si>
    <t>[{'name': 'ASHWANI MEHRA', 'email': 'pharma@bsmehra.com', 'emailDomain': 'bsmehra.com', 'contact': '9820102567'}]</t>
  </si>
  <si>
    <t>PHARMA CHEMICALS UNIT OF B.S.MEHRA SONS PRIVATE LIMITED</t>
  </si>
  <si>
    <t>TPE000014578599J</t>
  </si>
  <si>
    <t>30AZFPS8273B1ZH</t>
  </si>
  <si>
    <t>30970204423</t>
  </si>
  <si>
    <t>[{'hsnCode': '84801000', 'hsn1': 'MOULDING BOXES FOR METAL FOUNDRY; MOULD BASES; MOULDING PATTERNS; MOULDS FOR METAL (OTHER THAN INGOT MOULDS), METAL CARBIDES, GLASS, MINERAL MATERIALS, RUBBER OR PLASTICS MOULDING BOXES FOR METAL FOUNDRY',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'MOULDING BOXES FOR METAL FOUNDRY; MOULD BASES; MOULDING PATTERNS; MOULDS FOR METAL (OTHER THAN INGOT MOULDS), METAL CARBIDES, GLASS, MINERAL MATERIALS, RUBBER OR PLASTICS MOULDING BOXES FOR METAL FOUNDRY'}]</t>
  </si>
  <si>
    <t>[{'name': 'Sushant Shivdas Shetparkar', 'email': 'dessaisunder@yahoo.in', 'emailDomain': 'yahoo.in', 'contact': '9923666307'}]</t>
  </si>
  <si>
    <t>TPE000116189876G</t>
  </si>
  <si>
    <t>27AFBPH7978G1Z4</t>
  </si>
  <si>
    <t>cavaibhav4333@gmail.com</t>
  </si>
  <si>
    <t>SR NO 17/2, , , PATIL NAGAR, HOLKARWADI, Pune, Maharashtra, 412308</t>
  </si>
  <si>
    <t>[{'hsnCode': '84592930', 'hsn1': 'MACHINE-TOOLS (INCLUDING WAY-TYPE UNIT HEAD MACHINES) FOR DRILLING, BORING, MILLING, THREADING OR TAPPING BY REMOVING METAL, OTHER THAN LATHES (INCLUDING TURNING CENTRES) OF HEADING 8458 - OTHER DRILLING MACHINES: OTHER: RADIAL',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(INCLUDING WAY-TYPE UNIT HEAD MACHINES) FOR DRILLING, BORING, MILLING, THREADING OR TAPPING BY REMOVING METAL, OTHER THAN LATHES (INCLUDING TURNING CENTRES) OF HEADING 8458 - OTHER DRILLING MACHINES: OTHER: RADIAL'}]</t>
  </si>
  <si>
    <t>[{'name': 'PRAVIN SURESH HOLKAR', 'email': 'cavaibhav4333@gmail.com', 'emailDomain': 'gmail.com', 'contact': '9096057777'}]</t>
  </si>
  <si>
    <t>27AAACZ5750D1ZC</t>
  </si>
  <si>
    <t>27590910793V</t>
  </si>
  <si>
    <t>102-A, 1ST FLOOR, RANJIT STUDIO, DADASAHEB PHALKE ROAD, DADAR, Mumbai City, Maharashtra, 400014</t>
  </si>
  <si>
    <t>[{'hsnCode': '48101310', 'hsn1': 'PAPER AND PAPERBOARD, COATED ON ONE OR BOTH SIDES WITH KAOLIN (CHINA CLAY) OR OTHER INORGANIC SUBSTANCES, WITH OR WITHOUT A BINDER, AND WITH NO OTHER COATING, WHETHER OR NOT SURFACE - COLOURED, SURFACE-DECORATED OR PRINTED, IN ROLLS OR RECTANGULAR (INCLUDING SQUARE) SHEETS, OF ANY SIZE - PAPER AND PAPERBOARD OF A KIND USED FOR WRITING, PRINTING OR OTHER GRAPHIC PURPOSES, NOT CONTAINING FIBRES OBTAINED BY A MECHANICAL OR CHEMI-MECHANICAL PROCESS OR OF WHICH NOT MORE THAN 10% BY WEIGHT OF THE TOTAL FIBRE CONTENT CONSISTS OF SUCH FIBRES : IN ROLLS : IMITATION ART PAPER', 'chapterCode': '48', 'chapter': 'Paper and paperboard; articles of paper pulp, of paper or of paperboard.', 'sectionCode': '10', 'section': 'Pulp of wood or of other Fibrous Cellulosic Material; Recovered (Waste and Scrap) Paper or Paperboard; Paper And Paperboard and articles thereof', 'hsn2': 'PAPER AND PAPERBOARD, COATED ON ONE OR BOTH SIDES WITH KAOLIN (CHINA CLAY) OR OTHER INORGANIC SUBSTANCES, WITH OR WITHOUT A BINDER, AND WITH NO OTHER COATING, WHETHER OR NOT SURFACE - COLOURED, SURFACE-DECORATED OR PRINTED, IN ROLLS OR RECTANGULAR (INCLUDING SQUARE) SHEETS, OF ANY SIZE - PAPER AND PAPERBOARD OF A KIND USED FOR WRITING, PRINTING OR OTHER GRAPHIC PURPOSES, NOT CONTAINING FIBRES OBTAINED BY A MECHANICAL OR CHEMI-MECHANICAL PROCESS OR OF WHICH NOT MORE THAN 10% BY WEIGHT OF THE TOTAL FIBRE CONTENT CONSISTS OF SUCH FIBRES : IN ROLLS : IMITATION ART PAPER'}, {'hsnCode':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{'hsnCode': '32151190', 'hsn1': 'PRINTING INK, WRITING OR DRAWING INK AND OTHER INKS, WHETHER OR NOT CONCENTRATED OR SOLID - PRINTING INK :- BLACK : OTHER', 'chapterCode': '32', 'chapter': 'Tanning or dyeing extracts; tannins and their derivatives; dyes, pigments and other colouring matter, paints and varnishes; putty and other mastics; inks.', 'sectionCode': '06', 'section': 'Products of the Chemicals or Allied Industries', 'hsn2': 'PRINTING INK, WRITING OR DRAWING INK AND OTHER INKS, WHETHER OR NOT CONCENTRATED OR SOLID - PRINTING INK :- BLACK : OTHER'}, {'hsnCode': '48101330', 'hsn1': 'PAPER AND PAPERBOARD, COATED ON ONE OR BOTH SIDES WITH KAOLIN (CHINA CLAY) OR OTHER INORGANIC SUBSTANCES, WITH OR WITHOUT A BINDER, AND WITH NO OTHER COATING, WHETHER OR NOT SURFACE - COLOURED, SURFACE-DECORATED OR PRINTED, IN ROLLS OR RECTANGULAR (INCLUDING SQUARE) SHEETS, OF ANY SIZE - PAPER AND PAPERBOARD OF A KIND USED FOR WRITING, PRINTING OR OTHER GRAPHIC PURPOSES, NOT CONTAINING FIBRES OBTAINED BY A MECHANICAL OR CHEMI-MECHANICAL PROCESS OR OF WHICH NOT MORE THAN 10% BY WEIGHT OF THE TOTAL FIBRE CONTENT CONSISTS OF SUCH FIBRES : IN ROLLS : CHROME PAPER OR PAPERBOARD', 'chapterCode': '48', 'chapter': 'Paper and paperboard; articles of paper pulp, of paper or of paperboard.', 'sectionCode': '10', 'section': 'Pulp of wood or of other Fibrous Cellulosic Material; Recovered (Waste and Scrap) Paper or Paperboard; Paper And Paperboard and articles thereof', 'hsn2': 'PAPER AND PAPERBOARD, COATED ON ONE OR BOTH SIDES WITH KAOLIN (CHINA CLAY) OR OTHER INORGANIC SUBSTANCES, WITH OR WITHOUT A BINDER, AND WITH NO OTHER COATING, WHETHER OR NOT SURFACE - COLOURED, SURFACE-DECORATED OR PRINTED, IN ROLLS OR RECTANGULAR (INCLUDING SQUARE) SHEETS, OF ANY SIZE - PAPER AND PAPERBOARD OF A KIND USED FOR WRITING, PRINTING OR OTHER GRAPHIC PURPOSES, NOT CONTAINING FIBRES OBTAINED BY A MECHANICAL OR CHEMI-MECHANICAL PROCESS OR OF WHICH NOT MORE THAN 10% BY WEIGHT OF THE TOTAL FIBRE CONTENT CONSISTS OF SUCH FIBRES : IN ROLLS : CHROME PAPER OR PAPERBOARD'}, {'hsnCode': '48101390', 'hsn1': 'PAPER AND PAPERBOARD, COATED ON ONE OR BOTH SIDES WITH KAOLIN (CHINA CLAY) OR OTHER INORGANIC SUBSTANCES, WITH OR WITHOUT A BINDER, AND WITH NO OTHER COATING, WHETHER OR NOT SURFACE - COLOURED, SURFACE-DECORATED OR PRINTED, IN ROLLS OR RECTANGULAR (INCLUDING SQUARE) SHEETS, OF ANY SIZE - PAPER AND PAPERBOARD OF A KIND USED FOR WRITING, PRINTING OR OTHER GRAPHIC PURPOSES, NOT CONTAINING FIBRES OBTAINED BY A MECHANICAL OR CHEMI-MECHANICAL PROCESS OR OF WHICH NOT MORE THAN 10% BY WEIGHT OF THE TOTAL FIBRE CONTENT CONSISTS OF SUCH FIBRES : IN ROLLS : OTHER', 'chapterCode': '48', 'chapter': 'Paper and paperboard; articles of paper pulp, of paper or of paperboard.', 'sectionCode': '10', 'section': 'Pulp of wood or of other Fibrous Cellulosic Material; Recovered (Waste and Scrap) Paper or Paperboard; Paper And Paperboard and articles thereof', 'hsn2': 'PAPER AND PAPERBOARD, COATED ON ONE OR BOTH SIDES WITH KAOLIN (CHINA CLAY) OR OTHER INORGANIC SUBSTANCES, WITH OR WITHOUT A BINDER, AND WITH NO OTHER COATING, WHETHER OR NOT SURFACE - COLOURED, SURFACE-DECORATED OR PRINTED, IN ROLLS OR RECTANGULAR (INCLUDING SQUARE) SHEETS, OF ANY SIZE - PAPER AND PAPERBOARD OF A KIND USED FOR WRITING, PRINTING OR OTHER GRAPHIC PURPOSES, NOT CONTAINING FIBRES OBTAINED BY A MECHANICAL OR CHEMI-MECHANICAL PROCESS OR OF WHICH NOT MORE THAN 10% BY WEIGHT OF THE TOTAL FIBRE CONTENT CONSISTS OF SUCH FIBRES : IN ROLLS : OTHER'}]</t>
  </si>
  <si>
    <t>VARUN DILIP AGRAWAL|HEMRAJ GANGJI CHHEDA</t>
  </si>
  <si>
    <t>[{'name': 'HEMRAJ GANGJI CHHEDA', 'email': 'varun@3dindia.co.in', 'emailDomain': '3dindia.co.in', 'contact': '7666903710'}]</t>
  </si>
  <si>
    <t>KEP000000904555E</t>
  </si>
  <si>
    <t>27AAEFS7995J1ZD</t>
  </si>
  <si>
    <t>27AAEFS7995J2ZC</t>
  </si>
  <si>
    <t>[{'hsnCode': '8503', 'hsn1': 'PARTS SUITABLE FOR USE SOLELY OR PRINCIPALLY WITH THE MACHINES OF HEADING 8501 OR 8502',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{'hsnCode': '8708', 'hsn1': 'PARTS AND ACCESSORIES OF THE MOTOR VEHICLES OF HEADINGS 8701 TO 8705', 'chapterCode': '87', 'chapter': 'Vehicles other than railway or tramway rolling-stock, and parts and accessories thereof.', 'sectionCode': '17', 'section': 'Vehicles, Aircraft, Vessels and Associated Transport Equipment', 'hsn2': 'PARTS AND ACCESSORIES OF THE MOTOR VEHICLES OF HEADINGS 8701 TO 8705'}, {'hsnCode': '8481', 'hsn1': 'TAPS, COCKS, VALVES AND SIMILAR APPLIANCES FOR PIPES, BOILER SHELLS, TANKS, VATS OR THE LIKE, INCLUDING PRESSURE-REDUCING VALVES AND THE RMOSTATICALLY CONTROLLED VALVES',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{'hsnCode': '8714', 'hsn1': 'PARTS AND ACCESSORIES OF VEHICLES OF HEADINGS 8711 TO 8713', 'chapterCode': '87', 'chapter': 'Vehicles other than railway or tramway rolling-stock, and parts and accessories thereof.', 'sectionCode': '17', 'section': 'Vehicles, Aircraft, Vessels and Associated Transport Equipment', 'hsn2': 'PARTS AND ACCESSORIES OF VEHICLES OF HEADINGS 8711 TO 8713'}, {'hsnCode': '7209', 'hsn1': 'FLAT-ROLLED PRODUCTS OF IRON OR NON-ALLOY STEEL, OF A WIDTH OF 600 MM OR MORE, COLDROLLED (COLD-REDUCED), NOT CLAD, PLATED OR COATED - In coils, not further worked than cold-rolled (coldreduced)', 'chapterCode': '72', 'chapter': 'Iron and steel', 'sectionCode': '15', 'section': 'Base Metals and Articles of Base Metal', 'hsn2': 'FLAT-ROLLED PRODUCTS OF IRON OR NON-ALLOY STEEL, OF A WIDTH OF 600 MM OR MORE, COLD-ROLLED (COLD-REDUCED), NOT CLAD, PLATED OR COATED'}]</t>
  </si>
  <si>
    <t>[{'sacCode': '998898', 'sac1': 'Other manufacturing services n.e.c.', 'sac2': None}]</t>
  </si>
  <si>
    <t>ABHAY YASHWANT MESTRY|SMITA ABHAY MESTRY|ADITYA ABHAY MESTRY</t>
  </si>
  <si>
    <t>[{'name': 'ABHAY YASHWANT MESTRY', 'email': 'gstsuyash@gmail.com', 'emailDomain': 'gmail.com', 'contact': '9823236032'}]</t>
  </si>
  <si>
    <t>29CGHPK9592G1ZP</t>
  </si>
  <si>
    <t>29880670671</t>
  </si>
  <si>
    <t>veerannagouda@primoplastech.com</t>
  </si>
  <si>
    <t>PLOT NO.121, , , JIGANI INDUSTRIAL AREA 2ND PHASE, KIADB, JIGANI, ANEKAL TALUK, Bengaluru (Bangalore) Urban, Karnataka, 560105</t>
  </si>
  <si>
    <t>[{'hsnCode':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 {'hsnCode': '74122019', 'hsn1': 'COPPER TUBE OR PIPE FITTINGS (FOR EXAMPLE, COUPLINGS, ELBOWS, SLEEVES) - OF COPPER ALLOYS : BRASS : OTHER', 'chapterCode': '74', 'chapter': 'Copper and articles thereof', 'sectionCode': '15', 'section': 'Base Metals and Articles of Base Metal', 'hsn2': 'COPPER TUBE OR PIPE FITTINGS (FOR EXAMPLE, COUPLINGS, ELBOWS, SLEEVES) - OF COPPER ALLOYS : BRASS : OTHER'}, {'hsnCode': '84772000', 'hsn1': 'MACHINERY FOR WORKING RUBBER OR PLASTICS OR FOR THE MANUFACTURE OF PRODUCTS FROM THESE MATERIALS, NOT SPECIFIED OR INCLUDED ELSEWHERE IN THIS CHAPTER EXTRUDERS',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FOR WORKING RUBBER OR PLASTICS OR FOR THE MANUFACTURE OF PRODUCTS FROM THESE MATERIALS, NOT SPECIFIED OR INCLUDED ELSEWHERE IN THIS CHAPTER EXTRUDERS'}, {'hsnCode': '84801000', 'hsn1': 'MOULDING BOXES FOR METAL FOUNDRY; MOULD BASES; MOULDING PATTERNS; MOULDS FOR METAL (OTHER THAN INGOT MOULDS), METAL CARBIDES, GLASS, MINERAL MATERIALS, RUBBER OR PLASTICS MOULDING BOXES FOR METAL FOUNDRY',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'MOULDING BOXES FOR METAL FOUNDRY; MOULD BASES; MOULDING PATTERNS; MOULDS FOR METAL (OTHER THAN INGOT MOULDS), METAL CARBIDES, GLASS, MINERAL MATERIALS, RUBBER OR PLASTICS MOULDING BOXES FOR METAL FOUNDRY'}]</t>
  </si>
  <si>
    <t>[{'name': 'RAMESH KORADDI', 'email': 'veerannagouda@primoplastech.com', 'emailDomain': 'primoplastech.com', 'contact': '9964700044'}]</t>
  </si>
  <si>
    <t>29AANCM2069B1ZE</t>
  </si>
  <si>
    <t>sameer.nath@manjushreeindia.com</t>
  </si>
  <si>
    <t>NO 60E AND F, , , BOMMASANDRA IND AREA, BOMMASANDRA, Bengaluru (Bangalore) Rural, Karnataka, 560099</t>
  </si>
  <si>
    <t>[{'hsnCode': '3923', 'hsn1': 'ARTICLES FOR THE CONVEYANCE OR PACKING OF GOODS, OF PLASTICS; STOPPERS, LIDS, CAPS AND OTHER CLOSURES, OF PLASTICS', 'chapterCode': '39', 'chapter': 'Plastics and articles thereof', 'sectionCode': '07', 'section': 'Plastics and Articles thereof; Rubber and Articles Thereof', 'hsn2': 'ARTICLES FOR THE CONVEYANCE OR PACKING OF GOODS OF PLASTICS; STOPPERS, LIDS, CAPS AND OTHER CLOSURES, OF PLASTICS'}]</t>
  </si>
  <si>
    <t>SANJAY DIGAMBAR KAPOTE|VINOD PADIKKAL</t>
  </si>
  <si>
    <t>[{'name': 'K SAMEERNATH', 'email': 'sameer.nath@manjushreeindia.com', 'emailDomain': 'manjushreeindia.com', 'contact': '9901263514'}]</t>
  </si>
  <si>
    <t>29AANCM2069B2ZD</t>
  </si>
  <si>
    <t>9449890739</t>
  </si>
  <si>
    <t>pj.dasgupta@manjushreeindia.com</t>
  </si>
  <si>
    <t>60E AND F, BOMMASANDRA INDUSTRIAL AREA, BOMMASANDRA INDUSTRIAL AREA, BOMMASANDRA, Bengaluru (Bangalore) Rural, Karnataka, 560099</t>
  </si>
  <si>
    <t>[{'sacCode': '998311', 'sac1': 'Management consulting and management services including financial, strategic, human resources, marketing, operations and supply chain management.', 'sac2': None}, {'sacCode': '997212', 'sac1': 'Rental or leasing services involving own or leased non-residential property', 'sac2': None}, {'sacCode': '998221', 'sac1': 'Financial auditing services', 'sac2': None}]</t>
  </si>
  <si>
    <t>[{'name': 'K SAMEERNATH', 'email': 'pj.dasgupta@manjushreeindia.com', 'emailDomain': 'manjushreeindia.com', 'contact': '9449890739'}]</t>
  </si>
  <si>
    <t>26AANCM2069B1ZK</t>
  </si>
  <si>
    <t>06-Jan-2020</t>
  </si>
  <si>
    <t>Building B of Survey No 121/26, Second Floor, , Haveli Estate, Amli Village, Dadra &amp; Nagar Haveli, Dadra and Nagar Haveli and Daman and Diu, 396230</t>
  </si>
  <si>
    <t>Factory / Manufacturing|Import|Export|Recipient of Goods or Services|Supplier of Services|Warehouse / Depot</t>
  </si>
  <si>
    <t>Factory / Manufacturing, Import, Export, Recipient of Goods or Services, Supplier of Services</t>
  </si>
  <si>
    <t>37AANCM2069B1ZH</t>
  </si>
  <si>
    <t>517 Survey No, S.P.Y Agro Industrial Complex, New Industrial Estate , Udumalpuram, Nandyal, Kurnool, Andhra Pradesh, 518502</t>
  </si>
  <si>
    <t>[{'hsnCode': '39239020', 'hsn1': 'ARTICLES FOR THE CONVEYANCE OR PACKING OF GOODS, OF PLASTICS; STOPPERS, LIDS, CAPS AND OTHER CLOSURES, OF PLASTICS - OTHER : ASEPTIC BAGS', 'chapterCode': '39', 'chapter': 'Plastics and articles thereof', 'sectionCode': '07', 'section': 'Plastics and Articles thereof; Rubber and Articles Thereof', 'hsn2': 'ARTICLES FOR THE CONVEYANCE OR PACKING OF GOODS, OF PLASTICS; STOPPERS, LIDS, CAPS AND OTHER CLOSURES, OF PLASTICS - OTHER : ASEPTIC BAGS'}]</t>
  </si>
  <si>
    <t>02AAACM9418K1ZH</t>
  </si>
  <si>
    <t>accountsjharmajri@manjushreeindia.com</t>
  </si>
  <si>
    <t>PLOT NO. 70-71B-76-71A, , , EPIP PHASE I,, JHARMAJRI, Solan, Himachal Pradesh, 174103</t>
  </si>
  <si>
    <t>[{'hsnCode': '39233090', 'hsn1': 'ARTICLES FOR THE CONVEYANCE OR PACKING OF GOODS, OF PLASTICS; STOPPERS, LIDS, CAPS AND OTHER CLOSURES, OF PLASTICS - CARBOYS, BOTTLES, FLASKS AND SIMILAR ARTICLES: OTHER', 'chapterCode': '39', 'chapter': 'Plastics and articles thereof', 'sectionCode': '07', 'section': 'Plastics and Articles thereof; Rubber and Articles Thereof', 'hsn2': 'ARTICLES FOR THE CONVEYANCE OR PACKING OF GOODS, OF PLASTICS; STOPPERS, LIDS, CAPS AND OTHER CLOSURES, OF PLASTICS - CARBOYS, BOTTLES, FLASKS AND SIMILAR ARTICLES: OTHER'}, {'hsnCode': '39231090', 'hsn1': 'ARTICLES FOR THE CONVEYANCE OR PACKING OF GOODS, OF PLASTICS; STOPPERS, LIDS, CAPS AND OTHER CLOSURES, OF PLASTICS - BOXES, CASES, CRATES AND SIMILAR ARTICLES: OTHER',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OTHER'}]</t>
  </si>
  <si>
    <t>[{'income': 'Above Rs. 50 lakhs', 'financialYear': '2018-2019'}, {'income': None, 'financialYear': '2019-2020'}]</t>
  </si>
  <si>
    <t>SHWETA JALAN|VINOD PADIKKAL|PANKAJ BHUNESHWAR PATWARI|MANU ANAND|ASHOK SUDAN|SANJAY DIGAMBAR KAPOTE</t>
  </si>
  <si>
    <t>[{'name': 'VINEET SAXENA', 'email': 'vineet.saxena@manjushreeindia.com', 'emailDomain': 'manjushreeindia.com', 'contact': '9711920638'}]</t>
  </si>
  <si>
    <t>05AAACM9418K1ZB</t>
  </si>
  <si>
    <t>9997197882</t>
  </si>
  <si>
    <t>pantnagar@manjushreeindia.com</t>
  </si>
  <si>
    <t>PLOT NO. 22B,23,23A, , SECTOR 2, INTERGRATED INDL ESTATE, PANTNAGAR, Udham Singh Nagar, Uttarakhand, 263153</t>
  </si>
  <si>
    <t>[{'hsnCode': '39231040', 'hsn1': 'ARTICLES FOR THE CONVEYANCE OR PACKING OF GOODS, OF PLASTICS; STOPPERS, LIDS, CAPS AND OTHER CLOSURES, OF PLASTICS - BOXES, CASES, CRATES AND SIMILAR ARTICLES: PACKING FOR ACCOMMODATING CONNECTORS',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PACKING FOR ACCOMMODATING CONNECTORS'}, {'hsnCode': '39152000', 'hsn1': 'WASTE, PARINGS AND SCRAP, OF PLASTICS - OF POLYMERS OF STYRENE', 'chapterCode': '39', 'chapter': 'Plastics and articles thereof', 'sectionCode': '07', 'section': 'Plastics and Articles thereof; Rubber and Articles Thereof', 'hsn2': 'WASTE, PARINGS AND SCRAP, OF PLASTICS - OF POLYMERS OF STYRENE'}]</t>
  </si>
  <si>
    <t>SANJAY DIGAMBAR KAPOTE|SHWETA JALAN|PANKAJ BHUNESHWAR PATWARI|VINOD PADIKKAL|ASHOK SUDAN|MANU ANAND</t>
  </si>
  <si>
    <t>[{'name': 'VIJAY KUMAR SHARMA', 'email': 'pantnagar@manjushreeindia.com', 'emailDomain': 'manjushreeindia.com', 'contact': '9997197889'}]</t>
  </si>
  <si>
    <t>07AAACM9418K1Z7</t>
  </si>
  <si>
    <t>07637149457</t>
  </si>
  <si>
    <t>9353047005</t>
  </si>
  <si>
    <t>north@manjushreeindia.com</t>
  </si>
  <si>
    <t>FLAT NO. 8E, 8TH FLOOR, VANDANA BUILDING, 11 TOLSTOY MARG, CONNAUGHT PLACE, Central Delhi, Delhi, 110001</t>
  </si>
  <si>
    <t>[{'hsnCode': '39231090', 'hsn1': 'ARTICLES FOR THE CONVEYANCE OR PACKING OF GOODS, OF PLASTICS; STOPPERS, LIDS, CAPS AND OTHER CLOSURES, OF PLASTICS - BOXES, CASES, CRATES AND SIMILAR ARTICLES: OTHER',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OTHER'}]</t>
  </si>
  <si>
    <t>[{'name': 'VINEET SAXENA', 'email': 'vineet.saxena@manjushreeindia.com', 'emailDomain': 'manjushreeindia.com', 'contact': '9760547656'}]</t>
  </si>
  <si>
    <t>09AAACM9418K1Z3</t>
  </si>
  <si>
    <t>8800030004</t>
  </si>
  <si>
    <t>noida@manjushreeindia.com</t>
  </si>
  <si>
    <t>E-76-77, 100 to 103,, , , Sector-6, Noida, Gautam Buddha Nagar, Uttar Pradesh, 201301</t>
  </si>
  <si>
    <t>[{'name': 'Vineet Saxena', 'email': 'gst@manjushree-manesar.com', 'emailDomain': 'manjushree-manesar.com', 'contact': '9953959303'}]</t>
  </si>
  <si>
    <t>M/S MANJUSHREE TECHNOPACK LTD</t>
  </si>
  <si>
    <t>18AAACM9418K1Z4</t>
  </si>
  <si>
    <t>9342261997</t>
  </si>
  <si>
    <t>info@manjushreeindia.com</t>
  </si>
  <si>
    <t>DAG NO 1019,PATTA 216, , MAUZA SILASINDURIGHOPA, CHOWKIGATE, CHANGSARI, NIZSUNDURIGOPA, Kamrup, Assam, 781101</t>
  </si>
  <si>
    <t>[{'hsnCode': '39233090', 'hsn1': 'ARTICLES FOR THE CONVEYANCE OR PACKING OF GOODS, OF PLASTICS; STOPPERS, LIDS, CAPS AND OTHER CLOSURES, OF PLASTICS - CARBOYS, BOTTLES, FLASKS AND SIMILAR ARTICLES: OTHER', 'chapterCode': '39', 'chapter': 'Plastics and articles thereof', 'sectionCode': '07', 'section': 'Plastics and Articles thereof; Rubber and Articles Thereof', 'hsn2': 'ARTICLES FOR THE CONVEYANCE OR PACKING OF GOODS, OF PLASTICS; STOPPERS, LIDS, CAPS AND OTHER CLOSURES, OF PLASTICS - CARBOYS, BOTTLES, FLASKS AND SIMILAR ARTICLES: OTHER'}, {'hsnCode': '39239090', 'hsn1': 'ARTICLES FOR THE CONVEYANCE OR PACKING OF GOODS, OF PLASTICS; STOPPERS, LIDS, CAPS AND OTHER CLOSURES, OF PLASTICS - OTHER : OTHER', 'chapterCode': '39', 'chapter': 'Plastics and articles thereof', 'sectionCode': '07', 'section': 'Plastics and Articles thereof; Rubber and Articles Thereof', 'hsn2': 'ARTICLES FOR THE CONVEYANCE OR PACKING OF GOODS, OF PLASTICS; STOPPERS, LIDS, CAPS AND OTHER CLOSURES, OF PLASTICS - OTHER : OTHER'}, {'hsnCode': '39235010', 'hsn1': 'ARTICLES FOR THE CONVEYANCE OR PACKING OF GOODS, OF PLASTICS; STOPPERS, LIDS, CAPS AND OTHER CLOSURES, OF PLASTICS - STOPPERS, LIDS, CAPS AND OTHER CLOSURES : CAPS AND CLOSURES FOR BOTTLES', 'chapterCode': '39', 'chapter': 'Plastics and articles thereof', 'sectionCode': '07', 'section': 'Plastics and Articles thereof; Rubber and Articles Thereof', 'hsn2': 'ARTICLES FOR THE CONVEYANCE OR PACKING OF GOODS, OF PLASTICS; STOPPERS, LIDS, CAPS AND OTHER CLOSURES, OF PLASTICS - STOPPERS, LIDS, CAPS AND OTHER CLOSURES : CAPS AND CLOSURES FOR BOTTLES'}, {'hsnCode': '39201019', 'hsn1': 'OTHER PLATES, SHEETS, FILM, FOIL AND STRIP, OF PLASTICS, NON - CELLULAR AND NOT REINFORCED, LAMINATED, SUPPORTED OR SIMILARLY COMBINED WITH OTHER MATERIALS - OF POLYMERS OF ETHYLENE: SHEETS OF POLYETHYLENE: OTHER',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ETHYLENE: SHEETS OF POLYETHYLENE: OTHER'}]</t>
  </si>
  <si>
    <t>SHWETA JALAN|PANKAJ BHUNESHWAR PATWARI|SANJAY DIGAMBAR KAPOTE|MANU ANAND|VINOD PADIKKAL|ASHOK SUDAN</t>
  </si>
  <si>
    <t>[{'name': 'VIMAL KEDIA', 'email': 'arka.roy@manjushreeindia.com', 'emailDomain': 'manjushreeindia.com', 'contact': '9342261997'}]</t>
  </si>
  <si>
    <t>29AAACM9418K1Z1</t>
  </si>
  <si>
    <t>29500134082</t>
  </si>
  <si>
    <t>60EF, , BOMMASANDRA INDUSTRIAL AREA, HOSUR ROAD, BOMMASANDRA, Bengaluru (Bangalore) Rural, Karnataka, 560099</t>
  </si>
  <si>
    <t>[{'sacCode': '00441480', 'sac1': None, 'sac2': None}, {'sacCode': '00440067', 'sac1': None, 'sac2': None}]</t>
  </si>
  <si>
    <t>SANJAY DIGAMBAR KAPOTE|SHWETA JALAN|PANKAJ BHUNESHWAR PATWARI|VINOD PADIKKAL|MANU ANAND|ASHOK SUDAN</t>
  </si>
  <si>
    <t>[{'name': 'VIMAL KEDIA', 'email': 'pj.dasgupta@manjushreeindia.com', 'emailDomain': 'manjushreeindia.com', 'contact': '9449890739'}]</t>
  </si>
  <si>
    <t>29AAACM9418K2Z0</t>
  </si>
  <si>
    <t>9791610928</t>
  </si>
  <si>
    <t>priya.s@manjushreeindia.com</t>
  </si>
  <si>
    <t>60EF, , MANJUSHREE TECHNOPACK LIMITED, HOSUR ROAD, BOMMASANDRA INDUSTRIAL AREA, Bengaluru (Bangalore) Rural, Karnataka, 560099</t>
  </si>
  <si>
    <t>[{'sacCode': '00440406', 'sac1': 'RENTING OF IMMOVABLE PROPERTY SERVICES', 'sac2': None}, {'sacCode': '00440422', 'sac1': 'DESIGN SERVICES', 'sac2': None}]</t>
  </si>
  <si>
    <t>SANJAY DIGAMBAR KAPOTE|SHWETA JALAN|ASHOK SUDAN|PANKAJ BHUNESHWAR PATWARI</t>
  </si>
  <si>
    <t>[{'name': 'VIMAL KEDIA', 'email': 'raghavendra.h@manjushreeindia.com', 'emailDomain': 'manjushreeindia.com', 'contact': '9740803371'}]</t>
  </si>
  <si>
    <t>06AAACM9418K1Z9</t>
  </si>
  <si>
    <t>Manjushree Technopack Limited</t>
  </si>
  <si>
    <t>9980450832</t>
  </si>
  <si>
    <t>subhash@manjushreeindia.com</t>
  </si>
  <si>
    <t>PLOT NO348, 3RD FLOOR, , UDYOG VIHAR PHASE II, GURGOWN, Gurgaon, Haryana, 122016</t>
  </si>
  <si>
    <t>VIMAL KEDIA|SURENDRA KEDIA</t>
  </si>
  <si>
    <t>[{'name': 'VIMAL KEDIA', 'email': 'subhash@manjushreeindia.com', 'emailDomain': 'manjushreeindia.com', 'contact': '9980450832'}]</t>
  </si>
  <si>
    <t>06AAACM9418K2Z8</t>
  </si>
  <si>
    <t>9953959303</t>
  </si>
  <si>
    <t>gst@manjushree-manesar.com</t>
  </si>
  <si>
    <t>manjushree-manesar.com</t>
  </si>
  <si>
    <t>PLOT NO. 486-485, , , SECTOR-8, IMT MANESAR, Gurgaon, Haryana, 122050</t>
  </si>
  <si>
    <t>[{'hsnCode': '3923', 'hsn1': 'ARTICLES FOR THE CONVEYANCE OR PACKING OF GOODS, OF PLASTICS; STOPPERS, LIDS, CAPS AND OTHER CLOSURES, OF PLASTICS', 'chapterCode': '39', 'chapter': 'Plastics and articles thereof', 'sectionCode': '07', 'section': 'Plastics and Articles thereof; Rubber and Articles Thereof', 'hsn2': 'ARTICLES FOR THE CONVEYANCE OR PACKING OF GOODS OF PLASTICS; STOPPERS, LIDS, CAPS AND OTHER CLOSURES, OF PLASTICS'}, {'hsnCode': '3907', 'hsn1': 'POLYACETALS, OTHER POLYETHERS AND EPOXIDE RESINS, IN PRIMARY FORMS; POLYCARBONATES, ALKYD RESINS, POLYALLYLESTERS AND OTHER POLYESTERS, IN PRIMARY FORMS', 'chapterCode': '39', 'chapter': 'Plastics and articles thereof', 'sectionCode': '07', 'section': 'Plastics and Articles thereof; Rubber and Articles Thereof', 'hsn2': 'POLYACETALS, OTHER POLYETHERS AND EPOXIDE RESINS, IN PRIMARY FORMS; POLYCARBONATES, ALKYD RESINS, POLYALLYLESTERS AND OTHER POLYESTERS, IN PRIMARY FORMS'}, {'hsnCode': '4819', 'hsn1': 'CARTONS, BOXES, CASES, BAGS AND OTHER PACKING CONTAINERS, OF PAPER, PAPERBOARD, CELLULOSE WADDING OR WEBS OF CELLULOSE FIBRES; BOX FILES, LETTER TRAYS, AND SIMILAR ARTICLES, OF PAPER OR PAPERBOARD OF A KIND USED IN OFFICES, SHOPS OR THE LIKE',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{'hsnCode': '3902', 'hsn1': 'POLYMERS OF PROPYLENE OR OF OTHER OLEFINS, IN PRIMARY FORMS', 'chapterCode': '39', 'chapter': 'Plastics and articles thereof', 'sectionCode': '07', 'section': 'Plastics and Articles thereof; Rubber and Articles Thereof', 'hsn2': 'POLYMERS OF PROPYLENE OR OF OTHER OLEFINS, IN PRIMARY FORMS'}, {'hsnCode': '3204', 'hsn1':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 Synthetic organic colouring matter andpreparations based there on as specified in Note 3 to this Chapter :', 'chapterCode': '32', 'chapter': 'Tanning or dyeing extracts; tannins and their derivatives; dyes, pigments and other colouring matter, paints and varnishes; putty and other mastics; inks.', 'sectionCode': '06', 'section': 'Products of the Chemicals or Allied Industries', 'hsn2': 'SYNTHETIC ORGANIC COLOURING MATTER, WHETHER OR NOT CHEMICALLY DEFINED; PREPARATIONS AS SPECIFIED IN NOTE 3 TO THIS CHAPTER BASED ON SYNTHETIC ORGANIC COLOURING MATTER; SYNTHETIC ORGANIC PRODUCTS OF A KIND USED AS FLUORESCENT BRIGHTENING AGENS OR AS LUMINOPHORES, WHETHER OR NOT CHEMICALLY DEFINED. SYNTHETIC ORGANIC COLOURING MATTER AND PREPARATIONS BASED THEREON AS SPECIFIED IN NOTE 3 TO THIS CHAPTER:'}]</t>
  </si>
  <si>
    <t>[{'name': 'VINEET SAXENA', 'email': 'gst@manjushreeindia.com', 'emailDomain': 'manjushreeindia.com', 'contact': '9953959303'}]</t>
  </si>
  <si>
    <t>26AAACM9418K1Z7</t>
  </si>
  <si>
    <t>9980593492</t>
  </si>
  <si>
    <t>raghu.narayana@manjushreeindia.com</t>
  </si>
  <si>
    <t>Building A and B of survey no 121/26, , , Haveli Estate, village Amli, Dadra &amp; Nagar Haveli, Dadra and Nagar Haveli and Daman and Diu, 396230</t>
  </si>
  <si>
    <t>Factory / Manufacturing|Supplier of Services|Export|Recipient of Goods or Services|Import</t>
  </si>
  <si>
    <t>SHWETA JALAN|PANKAJ BHUNESHWAR PATWARI|SANJAY DIGAMBAR KAPOTE|ASHOK SUDAN</t>
  </si>
  <si>
    <t>[{'name': 'VIMAL KEDIA', 'email': 'raghu.narayana@manjushreeindia.com', 'emailDomain': 'manjushreeindia.com', 'contact': '9980593492'}]</t>
  </si>
  <si>
    <t>03AAACM9418K1ZF</t>
  </si>
  <si>
    <t>7259245188</t>
  </si>
  <si>
    <t>shiv.bhat@manjushreeindia.com</t>
  </si>
  <si>
    <t>QILLA NO.138-3 AND 5-12 AND 4AND8-0, KHATA KATAUNI NO611/1090, , BAL KALAN,MAIN MAJITHA ROAD, AMRITSAR, Amritsar, Punjab, 143006</t>
  </si>
  <si>
    <t>SHWETA JALAN|SANJAY DIGAMBAR KAPOTE|PANKAJ BHUNESHWAR PATWARI|ASHOK SUDAN</t>
  </si>
  <si>
    <t>[{'name': 'K SAMEERNATH', 'email': 'shiv.bhat@manjushreeindia.com', 'emailDomain': 'manjushreeindia.com', 'contact': '7259245188'}]</t>
  </si>
  <si>
    <t>27AAACM9418K1Z5</t>
  </si>
  <si>
    <t>8072004877</t>
  </si>
  <si>
    <t>payable@manjushreeindia.com</t>
  </si>
  <si>
    <t>407,Mero Avenue, , , Andheri Kurla Road, Andheri East, Mumbai City, Maharashtra, 400099</t>
  </si>
  <si>
    <t>[{'name': 'K SAMEERNATH', 'email': 'payable@manjushreeindia.com', 'emailDomain': 'manjushreeindia.com', 'contact': '8072004877'}]</t>
  </si>
  <si>
    <t>07AAACM9418K2Z6</t>
  </si>
  <si>
    <t>NO.4A, 4TH FLOOR, VANDANA BUILDING, TOLSTOY MARG, CONNAUGHT PLACE, NEW DELHI, New Delhi, Delhi, 110001</t>
  </si>
  <si>
    <t>[{'sacCode': '998412', 'sac1': 'Fixed telephony services', 'sac2': None}, {'sacCode': '997212', 'sac1': 'Rental or leasing services involving own or leased non-residential property', 'sac2': None}]</t>
  </si>
  <si>
    <t>SANJAY DIGAMBAR KAPOTE|SHWETA JALAN|PANKAJ BHUNESHWAR PATWARI|ASHOK SUDAN|VINOD PADIKKAL|MANU ANAND</t>
  </si>
  <si>
    <t>MANJUSHRREE TECHNOPACK LIMITED</t>
  </si>
  <si>
    <t>37AAACM9418K1Z4</t>
  </si>
  <si>
    <t>Plot No21,SurveyNo.370,377,378 PT, TC-PUDI, VILL-PUDI ,RAMBILLI, ATCHUTAPURAM, Visakhapatnam, Andhra Pradesh, 531061</t>
  </si>
  <si>
    <t>[{'income': None, 'financialYear': '2019-2020'}]</t>
  </si>
  <si>
    <t>SANJAY DIGAMBAR KAPOTE|SHWETA JALAN|ASHOK SUDAN|PANKAJ BHUNESHWAR PATWARI|MANU ANAND</t>
  </si>
  <si>
    <t>KEP000001952076O</t>
  </si>
  <si>
    <t>27AABPK4431C1Z9</t>
  </si>
  <si>
    <t>27540015268V</t>
  </si>
  <si>
    <t>[{'hsnCode': '74081990', 'hsn1': 'COPPER WIRE - OF REFINED COPPER : OTHER : OTHER', 'chapterCode': '74', 'chapter': 'Copper and articles thereof', 'sectionCode': '15', 'section': 'Base Metals and Articles of Base Metal', 'hsn2': 'COPPER WIRE - OF REFINED COPPER : OTHER : OTHER'}, {'hsnCode': '39042290', 'hsn1': 'POLYMERS OF VINYL CHLORIDE OR OF OTHER HALOGENATED OLEFINS, IN PRIMARY FORMS - OTHER POLY (VINYL CHLORIDE): PLASTICISED:OTHER', 'chapterCode': '39', 'chapter': 'Plastics and articles thereof', 'sectionCode': '07', 'section': 'Plastics and Articles thereof; Rubber and Articles Thereof', 'hsn2': 'POLYMERS OF VINYL CHLORIDE OR OF OTHER HALOGENATED OLEFINS, IN PRIMARY FORMS - OTHER POLY (VINYL CHLORIDE): PLASTICISED:OTHER'}, {'hsnCode': '85389000', 'hsn1': 'PARTS SUITABLE FOR USE SOLELY OR PRINCIPALLY WITH THE APPARATUS OF HEADINGS 8535, 8536 OR 8537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OTHER'}, {'hsnCode': '73182990', 'hsn1': 'SCREWS, BOLTS, NUTS, COACH-SCREWS, SCREW HOOKS, RIVETS, COTTERS, COTTER-PINS, WASHERS (INCLUDING SPRING WASHERS) AND SIMILAR ARTICLES, OF IRON OR STEEL - NON-THREADED ARTICLES : OTHER : OTHER', 'chapterCode': '73', 'chapter': 'Articles of iron or steel', 'sectionCode': '15', 'section': 'Base Metals and Articles of Base Metal', 'hsn2': 'SCREWS, BOLTS, NUTS, COACH-SCREWS, SCREW HOOKS, RIVETS, COTTERS, COTTER-PINS, WASHERS (INCLUDING SPRING WASHERS) AND SIMILAR ARTICLES, OF IRON OR STEEL - NON-THREADED ARTICLES : OTHER : OTHER'}, {'hsnCode': '85441920',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OTHER: PLASTIC INSULATED',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 OTHER: PLASTIC INSULATED'}]</t>
  </si>
  <si>
    <t>[{'name': 'NIRAJ SURYAKANT KHANDHAR', 'email': 'heena@deltacab.co.in', 'emailDomain': 'deltacab.co.in', 'contact': '9322249895'}]</t>
  </si>
  <si>
    <t>36AAJCM1498A1ZI</t>
  </si>
  <si>
    <t>Plot No 6 1, , GMR Hyderabad Aviation SEZ Limited, Rajiv Gandhi international Airport, Shamshabad, Hyderabad, Telangana, 500108</t>
  </si>
  <si>
    <t>[{'hsnCode': '3005', 'hsn1': 'WADDING, GAUZE, BANDAGES AND SIMILAR ARTICLES (FOR EXAMPLE, DRESSINGS, ADHESIVE PLASTERS, POULTICES), IMPREGNATED OR COATED WITH PHARMACEUTICAL SUBSTANCES OR PUT UP IN FORMS OR PACKINGS FOR RETAIL SALE FOR MEDICAL, SURGICAL, DENTAL OR VETERINARY PURPOSES', 'chapterCode': '30', 'chapter': 'Pharmaceutical products', 'sectionCode': '06', 'section': 'Products of the Chemicals or Allied Industries', 'hsn2': 'WADDING, GAUZE, BANDAGES AND SIMILAR ARTICLES (FOR EXAMPLE, DRESSINGS, ADHESIVE PLASTERS, POULTICES), IMPREGNATED OR COATED WITH PHARMACEUTICAL SUBSTANCES OR PUT UP IN FORMS OR PACKINGS FOR RETAIL SALE FOR MEDICAL, SURGICAL, DENTAL OR VETERINARY PURPOSES'}, {'hsnCode': '3006', 'hsn1': 'PHARMACEUTICAL GOODS SPECIFIED IN NOTE 4 TO THIS CHAPTER', 'chapterCode': '30', 'chapter': 'Pharmaceutical products', 'sectionCode': '06', 'section': 'Products of the Chemicals or Allied Industries', 'hsn2': 'PHARMACEUTICAL GOODS SPECIFIED IN NOTE 4 TO THIS CHAPTER'}, {'hsnCode': '3003', 'hsn1': 'MEDICAMENTS (EXCLUDING GOODS OF HEADING 3002, 3005 OR 3006) CONSISTING OF TWO OR MORE CONSTITUENTS WHICH HAVE BEEN MIXED TOGETHER FOR THERAPEUTIC OR PROPHYLACTIC USES, NOT PUT UP IN MEASURED DOSES OR IN FORMS OR PACKINGS FOR RETAIL SALE', 'chapterCode': '30', 'chapter': 'Pharmaceutical products', 'sectionCode': '06', 'section': 'Products of the Chemicals or Allied Industries', 'hsn2': 'MEDICAMENTS(EXCLUDING GOODS OF HEADING 3002,3005 OR 3006) CONSISTING OF TWO OR MORE CONSTITUENTS WHICH HAVE BEEN MIXED TOGETHER FOR THERAPEUTIC OR PROPHYLACTIC USES, NOT PUT UP IN MEASURED DOSES OR IN FORMS OR PACKINGS FOR RETAIL SALE'}]</t>
  </si>
  <si>
    <t>LAXMIKANT AJITKUMAR KHAITAN|Jan Willem Radstaak|Paul Murray Heary</t>
  </si>
  <si>
    <t>[{'name': 'LAXMIKANT AJITKUMAR KHAITAN', 'email': 'multisorbgst@gmail.com', 'emailDomain': 'gmail.com', 'contact': '9920567260'}]</t>
  </si>
  <si>
    <t>KFI000004339769L</t>
  </si>
  <si>
    <t>07AAAFU1231D1ZT</t>
  </si>
  <si>
    <t>9810121099</t>
  </si>
  <si>
    <t>135, PATPARGANJ IND AREA, LAXMINAGAR, East Delhi, Delhi, 110092</t>
  </si>
  <si>
    <t>[{'hsnCode': '48211010', 'hsn1': None,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 - PRINTED : PAPER TAGS'}, {'hsnCode': '49100010', 'hsn1': None,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'CALENDARS OF ANY KIND, PRINTED, INCLUDING CALENDAR BLOCKS - CALENDARS OF ANY KIND, PRINTED, INCLUDING CALENDAR BLOCKS : ADVERTISING CALENDAR'}]</t>
  </si>
  <si>
    <t>Vikas Gupta|Sunil Gupta</t>
  </si>
  <si>
    <t>[{'name': 'Vikas Gupta', 'email': 'universaloffsets@gmail.com', 'emailDomain': 'gmail.com', 'contact': '8527315999'}]</t>
  </si>
  <si>
    <t>09AAAFU1231D1ZP</t>
  </si>
  <si>
    <t>[{'hsnCode': '3920', 'hsn1': 'OTHER PLATES, SHEETS, FILM, FOIL AND STRIP, OF PLASTICS, NON-CELLULAR AND NOT REINFORCED, LAMINATED, SUPPORTED OR SIMILARLY COMBINED WITH OTHER MATERIALS', 'chapterCode': '39', 'chapter': 'Plastics and articles thereof', 'sectionCode': '07', 'section': 'Plastics and Articles thereof; Rubber and Articles Thereof', 'hsn2': 'OTHER PLATES, SHEETS, FILM, FOIL AND STRIP, OF PLASTICS, NON-CELLULAR AND NOT REINFORCED, LAMINATED, SUPPORTED OR SIMILARLY COMBINED WITH OTHER MATERIALS'}, {'hsnCode': '49011010', 'hsn1': 'PRINTED BOOKS, BROCHURES, LEAFLETS AND SIMILAR PRINTED MATTER, WHETHER OR NOT IN SINGLE SHEETS IN SINGLE SHEETS, WHETHER OR NOT FOLDED : PRINTED BOOKS',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 IN SINGLE SHEETS, WHETHER OR NOT FOLDED : PRINTED BOOKS'}, {'hsnCode': '49019900', 'hsn1': 'PRINTED BOOKS, BROCHURES, LEAFLETS AND SIMILAR PRINTED MATTER, WHETHER OR NOT IN SINGLE SHEETS - OTHER : OTHER',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 - OTHER : OTHER'}, {'hsnCode': '49100010', 'hsn1': 'CALENDARS OF ANY KIND, PRINTED, INCLUDING CALENDAR BLOCKS - CALENDARS OF ANY KIND, PRINTED, INCLUDING CALENDAR BLOCKS : ADVERTISING CALENDAR',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'CALENDARS OF ANY KIND, PRINTED, INCLUDING CALENDAR BLOCKS - CALENDARS OF ANY KIND, PRINTED, INCLUDING CALENDAR BLOCKS : ADVERTISING CALENDAR'}, {'hsnCode': '49090090', 'hsn1': 'PRINTED OR ILLUSTRATED POSTCARDS; PRINTED CARDS BEARING PERSONAL GREETINGS, MESSAGES OR ANNOUNCEMENTS, WHETHER OR NOT ILLUSTRATED, WITH OR WITHOUT ENVELOPES OR TRIMMINGS PRINTED OR ILLUSTRATED POSTCARDS; PRINTED CARDS BEARING PERSONAL GREETINGS, MESSAGES OR ANNOUNCEMENTS, WHETHER OR NOT ILLUSTRATED, WITH OR WITHOUT ENVELOPES OR TRIMMINGS : OTHER',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OR ILLUSTRATED POSTCARDS; PRINTED CARDS BEARING PERSONAL GREETINGS, MESSAGES OR ANNOUNCEMENTS, WHETHER OR NOT ILLUSTRATED, WITH OR WITHOUT ENVELOPES OR TRIMMINGS PRINTED OR ILLUSTRATED POSTCARDS; PRINTED CARDS BEARING PERSONAL GREETINGS, MESSAGES OR ANNOUNCEMENTS, WHETHER OR NOT ILLUSTRATED, WITH OR WITHOUT ENVELOPES OR TRIMMINGS : OTHER'}]</t>
  </si>
  <si>
    <t>Vikas Gupta|KARAN GUPTA</t>
  </si>
  <si>
    <t>24AAAFU1231D1ZX</t>
  </si>
  <si>
    <t>Universal Offsets</t>
  </si>
  <si>
    <t>ELECTROMETS LIMITED, , , KARTIK DEVLOPERS PVT.LTD. SHOP NO.33 M.NO.10041307, bhavnagar, Bhavnagar, Gujarat, 364001</t>
  </si>
  <si>
    <t>[{'hsnCode': '4910', 'hsn1': 'CALENDARS OF ANY KIND, PRINTED, INCLUDING CALENDAR BLOCKS',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'CALENDARS OF ANY KIND, PRINTED, INCLUDING CALENDAR BLOCKS'}, {'hsnCode': '4911', 'hsn1': 'OTHER PRINTED MATTER, INCLUDING PRINTED PICTURES AND PHOTOGRAPHS',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'OTHER PRINTED MATTER, INCLUDING PRINTED PICTURES AND PHOTOGRAPHS'}, {'hsnCode': '4903', 'hsn1': 'CHILDRENS PICTURE, DRAWING OR COLOURING BOOKS',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'CHILDRENS PICTURE, DRAWING OR COLOURING BOOKS'}, {'hsnCode': '8443', 'hsn1': 'PRINTING MACHINERY USED FOR PRINTING BY MEANS OF PLATES, CYLINDERS AND OTHER PRINTING COMPONENTS OF HEADING 8442; OTHER PRINTERS, COPYING MACHINES AND FACSIMILE MACHINES, WHETHER OR NOT COMBINED; PARTS AND ACCESSORIES THEREOF - Printing machinery used for printing by means of plates,cylinders and other printing components of heading 8442 :',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'PRINTING MACHINERY USED FOR PRINTING BY MEANS OF PLATES, CYLINDERS AND OTHER PRINTING COMPONENTS OF HEADING 8442; OTHER PRINTERS, COPYING MACHINES AND FACSIMILE MACHINES, WHETHER OR NOT COMBINED; PARTS AND ACCESSORIES THEREOF'}]</t>
  </si>
  <si>
    <t>vikas gupta|Karan Gupta</t>
  </si>
  <si>
    <t>TPE000013746146Q</t>
  </si>
  <si>
    <t>08ANJPJ0571F1Z4</t>
  </si>
  <si>
    <t>[{'sacCode': '996729', 'sac1': 'Other storage and warehousing services', 'sac2': None}, {'sacCode': '00440262', 'sac1': 'TRANSPORT OF GOODS BY ROAD', 'sac2': None}]</t>
  </si>
  <si>
    <t>[{'name': 'MADAN LAL JAT', 'email': 'camaheshpareek@gmail.com', 'emailDomain': 'gmail.com', 'contact': '9928099147'}]</t>
  </si>
  <si>
    <t>TPE000116549018J</t>
  </si>
  <si>
    <t>01ACGPM4494E1ZT</t>
  </si>
  <si>
    <t>[{'hsnCode': '70172000', 'hsn1': 'LABORATORY, HYGIENIC OR PHARMACEUTICAL GLASSWARE, WHETHER OR NOT GRADUATED OR CALIBRATED - OF OTHER GLASS HAVING A LINEAR COEFFICIENT OF EXPANSION NOT EXCEEDING 5 X 10-6 PER KELVIN WITHIN A TEMPERATURE RANGE OF 00C TO 3000C', 'chapterCode': '70', 'chapter': 'Glass and glassware.', 'sectionCode': '13', 'section': 'Articles of Stone, Plaster, Cement, Asbestos, Mica or similar Materials; Ceramic Products; Glass and Glassware', 'hsn2': 'LABORATORY, HYGIENIC OR PHARMACEUTICAL GLASSWARE, WHETHER OR NOT GRADUATED OR CALIBRATED - OF OTHER GLASS HAVING A LINEAR COEFFICIENT OF EXPANSION NOT EXCEEDING 5 X 10-6 PER KELVIN WITHIN A TEMPERATURE RANGE OF 00C TO 3000C'}, {'hsnCode': '90272000', 'hsn1':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CHROMATOGRAPHS AND ELECTROPHORESIS INSTRUMENTS',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CHROMATOGRAPHS AND ELECTROPHORESIS INSTRUMENTS'}, {'hsnCode': '90273090', 'hsn1':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 SPECTROMETERS, SPECTROPHOTOMETERS AND SPECTROGRAPHS USING OPTICAL RADIATIONS (UV, VISIBLE, IR): OTHER',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 SPECTROMETERS, SPECTROPHOTOMETERS AND SPECTROGRAPHS USING OPTICAL RADIATIONS (UV, VISIBLE, IR): OTHER'}, {'hsnCode': '29051300', 'hsn1': 'ACYCLIC ALCOHOLS AND THEIR HALOGENATED, SULPHONATED, NITRATED OR NITROSATED DERIVATIVES - SATURATED MONOHYDRIC ALCOHOLS : BUTAN-1-OL (N-BUTYL ALCOHOL)', 'chapterCode': '29', 'chapter': 'Organic chemicals', 'sectionCode': '06', 'section': 'Products of the Chemicals or Allied Industries', 'hsn2': 'ACYCLIC ALCOHOLS AND THEIR HALOGENATED, SULPHONATED, NITRATED OR NITROSATED DERIVATIVES - SATURATED MONOHYDRIC ALCOHOLS : BUTAN-1-OL (N-BUTYL ALCOHOL)'}, {'hsnCode': '84211910', 'hsn1': 'CENTRIFUGES, INCLUDING CENTRIFUGAL DRYERS; FILTERING OR PURIFYING MACHINERY AND APPARATUS, FOR LIQUIDS OR GASES - CENTRIFUGES, INCLUDING CENTRIFUGAL DRYERS:- OTHER: BOWL CENTRIFUGES',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'CENTRIFUGES, INCLUDING CENTRIFUGAL DRYERS; FILTERING OR PURIFYING MACHINERY AND APPARATUS, FOR LIQUIDS OR GASES - CENTRIFUGES, INCLUDING CENTRIFUGAL DRYERS:- OTHER: BOWL CENTRIFUGES'}]</t>
  </si>
  <si>
    <t>[{'name': 'USHA MAHAJAN', 'email': 'mahajan_agencies@rediffmail.com', 'emailDomain': 'rediffmail.com', 'contact': '9205011880'}]</t>
  </si>
  <si>
    <t>TPE000117345915N</t>
  </si>
  <si>
    <t>02BDAPP4861N1ZD</t>
  </si>
  <si>
    <t>[{'hsnCode': '84779000', 'hsn1': 'MACHINERY FOR WORKING RUBBER OR PLASTICS OR FOR THE MANUFACTURE OF PRODUCTS FROM THESE MATERIALS, NOT SPECIFIED OR INCLUDED ELSEWHERE IN THIS CHAPTER PARTS',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FOR WORKING RUBBER OR PLASTICS OR FOR THE MANUFACTURE OF PRODUCTS FROM THESE MATERIALS, NOT SPECIFIED OR INCLUDED ELSEWHERE IN THIS CHAPTER PARTS'}]</t>
  </si>
  <si>
    <t>[{'name': 'INDRAJIT PRASAD', 'email': 'mannattools2017@gmail.com', 'emailDomain': 'gmail.com', 'contact': '8219835828'}]</t>
  </si>
  <si>
    <t>TPE000011071645N</t>
  </si>
  <si>
    <t>27CQCPS1874C1ZS</t>
  </si>
  <si>
    <t>[{'hsnCode': '73182100', 'hsn1': 'SCREWS, BOLTS, NUTS, COACH-SCREWS, SCREW HOOKS, RIVETS, COTTERS, COTTER-PINS, WASHERS (INCLUDING SPRING WASHERS) AND SIMILAR ARTICLES, OF IRON OR STEEL - NON-THREADED ARTICLES : SPRING WASHERS AND OTHER LOCK WASHERS', 'chapterCode': '73', 'chapter': 'Articles of iron or steel', 'sectionCode': '15', 'section': 'Base Metals and Articles of Base Metal', 'hsn2': 'SCREWS, BOLTS, NUTS, COACH-SCREWS, SCREW HOOKS, RIVETS, COTTERS, COTTER-PINS, WASHERS (INCLUDING SPRING WASHERS) AND SIMILAR ARTICLES, OF IRON OR STEEL - NON-THREADED ARTICLES : SPRING WASHERS AND OTHER LOCK WASHERS'}, {'hsnCode': '73182200', 'hsn1': 'SCREWS, BOLTS, NUTS, COACH-SCREWS, SCREW HOOKS, RIVETS, COTTERS, COTTER-PINS, WASHERS (INCLUDING SPRING WASHERS) AND SIMILAR ARTICLES, OF IRON OR STEEL - NON-THREADED ARTICLES : OTHER WASHERS', 'chapterCode': '73', 'chapter': 'Articles of iron or steel', 'sectionCode': '15', 'section': 'Base Metals and Articles of Base Metal', 'hsn2': 'SCREWS, BOLTS, NUTS, COACH-SCREWS, SCREW HOOKS, RIVETS, COTTERS, COTTER-PINS, WASHERS (INCLUDING SPRING WASHERS) AND SIMILAR ARTICLES, OF IRON OR STEEL - NON-THREADED ARTICLES : OTHER WASHERS'}, {'hsnCode': '73182990', 'hsn1': 'SCREWS, BOLTS, NUTS, COACH-SCREWS, SCREW HOOKS, RIVETS, COTTERS, COTTER-PINS, WASHERS (INCLUDING SPRING WASHERS) AND SIMILAR ARTICLES, OF IRON OR STEEL - NON-THREADED ARTICLES : OTHER : OTHER', 'chapterCode': '73', 'chapter': 'Articles of iron or steel', 'sectionCode': '15', 'section': 'Base Metals and Articles of Base Metal', 'hsn2': 'SCREWS, BOLTS, NUTS, COACH-SCREWS, SCREW HOOKS, RIVETS, COTTERS, COTTER-PINS, WASHERS (INCLUDING SPRING WASHERS) AND SIMILAR ARTICLES, OF IRON OR STEEL - NON-THREADED ARTICLES : OTHER : OTHER'}]</t>
  </si>
  <si>
    <t>[{'name': 'Prashant Shirishkumar Sonawane', 'email': 'metalloidsindustries@gmail.com', 'emailDomain': 'gmail.com', 'contact': '8600900961'}]</t>
  </si>
  <si>
    <t>KPE000014393890P</t>
  </si>
  <si>
    <t>24AFBPC6270J1ZP</t>
  </si>
  <si>
    <t>[{'sacCode': '996791', 'sac1': 'Goods transport agency services for road transport', 'sac2': None}, {'sacCode': '998519', 'sac1': 'Other employment &amp; labour supply services n.e.c', 'sac2': None}, {'sacCode': '997311', 'sac1': 'Leasing or rental services concerning transport equipments including containers, with or without operator', 'sac2': None}, {'sacCode': '996719', 'sac1': 'Other cargo and baggage handling services', 'sac2': None}]</t>
  </si>
  <si>
    <t>[{'name': 'ASGAR KASAMBHAI CHAWDA', 'email': 'akcsms@gmail.com', 'emailDomain': 'gmail.com', 'contact': '9825224821'}]</t>
  </si>
  <si>
    <t>27AABCJ9826D1ZI</t>
  </si>
  <si>
    <t>27410655394V</t>
  </si>
  <si>
    <t>401, , HAPPY HOME TOWER I, NEW LINK ROAD, BORIVALI WEST, Mumbai City, Maharashtra, 400092</t>
  </si>
  <si>
    <t>18-Dec-2021</t>
  </si>
  <si>
    <t>[{'hsnCode': '74153310', 'hsn1': 'NAILS, TACKS, DRAWING PINS, STAPLES (OTHER THAN THOSE OF HEADING 8305) AND SIMILAR ARTICLES, OF COPPER OR OF IRON OR STEEL WITH HEADS OF COPPER; SCREWS, BOLTS, NUTS, SCREW HOOKS, RIVETS, COTTERS, COTTERPINS, WASHERS (INCLUDING SPRING WASHERS) AND SIMILAR ARTICLES, OF COPPER - OTHER THREADED ARTICLES : SCREWS; BOLTS AND NUTS : SCREWS FOR WOOD', 'chapterCode': '74', 'chapter': 'Copper and articles thereof', 'sectionCode': '15', 'section': 'Base Metals and Articles of Base Metal', 'hsn2': 'NAILS, TACKS, DRAWING PINS, STAPLES (OTHER THAN THOSE OF HEADING 8305) AND SIMILAR ARTICLES, OF COPPER OR OF IRON OR STEEL WITH HEADS OF COPPER; SCREWS, BOLTS, NUTS, SCREW HOOKS, RIVETS, COTTERS, COTTERPINS, WASHERS (INCLUDING SPRING WASHERS) AND SIMILAR ARTICLES, OF COPPER - OTHER THREADED ARTICLES : SCREWS; BOLTS AND NUTS : SCREWS FOR WOOD'}, {'hsnCode': '74153390', 'hsn1': 'NAILS, TACKS, DRAWING PINS, STAPLES (OTHER THAN THOSE OF HEADING 8305) AND SIMILAR ARTICLES, OF COPPER OR OF IRON OR STEEL WITH HEADS OF COPPER; SCREWS, BOLTS, NUTS, SCREW HOOKS, RIVETS, COTTERS, COTTERPINS, WASHERS (INCLUDING SPRING WASHERS) AND SIMILAR ARTICLES, OF COPPER - OTHER THREADED ARTICLES : SCREWS; BOLTS AND NUTS : OTHER', 'chapterCode': '74', 'chapter': 'Copper and articles thereof', 'sectionCode': '15', 'section': 'Base Metals and Articles of Base Metal', 'hsn2': 'NAILS, TACKS, DRAWING PINS, STAPLES (OTHER THAN THOSE OF HEADING 8305) AND SIMILAR ARTICLES, OF COPPER OR OF IRON OR STEEL WITH HEADS OF COPPER; SCREWS, BOLTS, NUTS, SCREW HOOKS, RIVETS, COTTERS, COTTERPINS, WASHERS (INCLUDING SPRING WASHERS) AND SIMILAR ARTICLES, OF COPPER - OTHER THREADED ARTICLES : SCREWS; BOLTS AND NUTS : OTHER'}]</t>
  </si>
  <si>
    <t>SIMAL ASHWINKUMAR SHAH|ASHWIN LAXMICHAND SHAH|CHINTAN ASHWINKUMAR SHAH|ISHAN RAJESH MEHTA|MEET RAJESH SHAH</t>
  </si>
  <si>
    <t>[{'name': 'SIMAL ASHWINKUMAR SHAH', 'email': 'simal.shah@jouletechonline.com', 'emailDomain': 'jouletechonline.com', 'contact': '9004085589'}]</t>
  </si>
  <si>
    <t>30AABCJ9826D1ZV</t>
  </si>
  <si>
    <t>Plot No. 87, , Bethora Industrial Estate, IDC Bethora, Ponda, South Goa, Goa, 403401</t>
  </si>
  <si>
    <t>[{'hsnCode': '7415', 'hsn1': 'NAILS, TACKS, DRAWING PINS, STAPLES (OTHER THAN THOSE OF HEADING 8305) AND SIMILAR ARTICLES, OF COPPER OR OF IRON OR STEEL WITH HEADS OF COPPER; SCREWS, BOLTS, NUTS, SCREW HOOKS, RIVETS, COTTERS, COTTER-PINS, WASHERS (INCLUDING SPRING WASHERS) AND SIMILAR ARTICLES, OF COPPER', 'chapterCode': '74', 'chapter': 'Copper and articles thereof', 'sectionCode': '15', 'section': 'Base Metals and Articles of Base Metal', 'hsn2': 'NAILS, TACKS, DRAWING PINS, STAPLES (OTHER THAN THOSE OF HEADING 8305) AND SIMILAR ARTICLES, OF COPPER OR OF IRON OR STEEL WITH HEADS OF COPPER; SCREWS, BOLTS, NUTS, SCREW HOOKS, RIVETS, COTTERS, COTTER-PINS, WASHERS (INCLUDING SPRING WASHERS) AND SIMILAR ARTICLES, OF COPPER'}]</t>
  </si>
  <si>
    <t>[{'name': 'SIMAL ASHWINKUMAR SHAH', 'email': 'info@jouletechonline.com', 'emailDomain': 'jouletechonline.com', 'contact': '9004085589'}]</t>
  </si>
  <si>
    <t>KPE000003891649J</t>
  </si>
  <si>
    <t>18AHOPM2815Q1ZM</t>
  </si>
  <si>
    <t>RADHASHYAM MONDAL</t>
  </si>
  <si>
    <t>mmchaldia@gmail.com</t>
  </si>
  <si>
    <t>VILLAGE 9TH MILE, GROUND FLOOR, MOHANLAL CHOUDHURY, AMERIGOG, HASTINAPUR, Kamrup Metropolitan, Assam, 781023</t>
  </si>
  <si>
    <t>[{'hsnCode': '73081000', 'hsn1':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BRIDGES AND BRIDGE-SECTIONS', 'chapterCode': '73', 'chapter': 'Articles of iron or steel', 'sectionCode': '15', 'section': 'Base Metals and Articles of Base Metal', 'hsn2':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BRIDGES AND BRIDGE-SECTIONS'}, {'hsnCode': '32081090', 'hsn1': 'PAINTS AND VARNISHES (INCLUDING ENAMELS AND LACQUERS) BASED ON SYNTHETIC POLYMERS OR CHEMICALLY MODIFIED NATURAL POLYMERS, DISPERSED OR DISSOLVED IN A NON - AQUEOUS MEDIUM; SOLUTIONS AS DEFINED IN NOTE 4 TO THIS CHAPTER - BASED ON POLYESTERS : OTHER',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BASED ON POLYESTERS : OTHER'}]</t>
  </si>
  <si>
    <t>[{'name': 'RADHASHYAM MONDAL', 'email': 'rajibneog22@gmail.com', 'emailDomain': 'gmail.com', 'contact': '9233390410'}]</t>
  </si>
  <si>
    <t>19AHOPM2815Q1ZK</t>
  </si>
  <si>
    <t>VIDYASAGARNAGAR, P.O.-KHANJANCHAK, BASUDEVPUR, Purba Medinipur, West Bengal, 721602</t>
  </si>
  <si>
    <t>[{'hsnCode': '38101010', 'hsn1': 'PICKLING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 PICKLING PREPARATIONS FOR METAL SURFACES;SOLDERING, BRAZING OR WELDING POWDERS AND PASTESCONSISTING OF METAL AND OTHER MATERIALS: PICKLING PREPARATIONS AND OTHER SOLDERING, BRAZING OR WELDING POWDERS OR PASTES', 'chapterCode': '38', 'chapter': 'Miscellaneous chemical products.', 'sectionCode': '06', 'section': 'Products of the Chemicals or Allied Industries', 'hsn2': 'PICKLING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 PICKLING PREPARATIONS FOR METAL SURFACES;SOLDERING, BRAZING OR WELDING POWDERS AND PASTESCONSISTING OF METAL AND OTHER MATERIALS: PICKLING PREPARATIONS AND OTHER SOLDERING, BRAZING OR WELDING POWDERS OR PASTES'}, {'hsnCode': '72051022', 'hsn1': 'GRANULES AND POWDERS, OF PIG IRON, SPIEGELEISEN, IRON OR STEEL - GRANULES : OF ALLOY STEEL : WIRE PELLETS', 'chapterCode': '72', 'chapter': 'Iron and steel', 'sectionCode': '15', 'section': 'Base Metals and Articles of Base Metal', 'hsn2': 'GRANULES AND POWDERS, OF PIG IRON, SPIEGELEISEN, IRON OR STEEL - GRANULES : OF ALLOY STEEL : WIRE PELLETS'}]</t>
  </si>
  <si>
    <t>[{'name': 'RADHASHYAM MONDAL', 'email': 'mmchaldia@gmail.com', 'emailDomain': 'gmail.com', 'contact': '9233390410'}]</t>
  </si>
  <si>
    <t>M M CONSTRUCTION</t>
  </si>
  <si>
    <t>21AHOPM2815Q1ZZ</t>
  </si>
  <si>
    <t>22AHOPM2815Q1ZX</t>
  </si>
  <si>
    <t>0, , M M CONSTRUCTION, JYOTI COMPLEX,, SIPAT, Bilaspur, Chhattisgarh, 495001</t>
  </si>
  <si>
    <t>21AHOPM2815Q2ZY</t>
  </si>
  <si>
    <t>7908727243</t>
  </si>
  <si>
    <t>radhashyammandal1@gmail.com</t>
  </si>
  <si>
    <t>12, JHARSUGUDA ROAD, BHURKAMUNDA, Jharsuguda, Odisha, 768202</t>
  </si>
  <si>
    <t>[{'sacCode': '995428', 'sac1': 'General construction services of other civil engineering works n.e.c.', 'sac2': None}]</t>
  </si>
  <si>
    <t>[{'name': 'RADHASHYAM MONDAL', 'email': 'radhashyammandal1@gmail.com', 'emailDomain': 'gmail.com', 'contact': '7908727243'}]</t>
  </si>
  <si>
    <t>MM CONSTRUCTION</t>
  </si>
  <si>
    <t>KFI000017010130L</t>
  </si>
  <si>
    <t>27AAVFP3758P1Z2</t>
  </si>
  <si>
    <t>[{'hsnCode': '3926', 'hsn1': 'OTHER ARTICLES OF PLASTICS AND ARTICLES OF OTHER MATERIALS OF HEADINGS 3901 TO 3914', 'chapterCode': '39', 'chapter': 'Plastics and articles thereof', 'sectionCode': '07', 'section': 'Plastics and Articles thereof; Rubber and Articles Thereof', 'hsn2': 'OTHER ARTICLES OF PLASTICS AND ARTICLES OF OTHER MATERIALS OF HEADINGS3901 TO 3914'}, {'hsnCode': '3920', 'hsn1': 'OTHER PLATES, SHEETS, FILM, FOIL AND STRIP, OF PLASTICS, NON-CELLULAR AND NOT REINFORCED, LAMINATED, SUPPORTED OR SIMILARLY COMBINED WITH OTHER MATERIALS', 'chapterCode': '39', 'chapter': 'Plastics and articles thereof', 'sectionCode': '07', 'section': 'Plastics and Articles thereof; Rubber and Articles Thereof', 'hsn2': 'OTHER PLATES, SHEETS, FILM, FOIL AND STRIP, OF PLASTICS, NON-CELLULAR AND NOT REINFORCED, LAMINATED, SUPPORTED OR SIMILARLY COMBINED WITH OTHER MATERIALS'}, {'hsnCode': '8517', 'hsn1': 'TELEPHONE SETS, INCLUDING TELEPHONES FOR CELLULAR NETWORKS OR FOR OTHER WIRELESS NETWORKS: OTHER APPARATUS FOR THE TRANSMISSION OR RECEPTION OF VICE,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{'hsnCode': '9608', 'hsn1': 'BALL POINT PENS; FELT TIPPED AND OTHER POROUSTIPPED PENS AND MARKERS; FOUNTAIN PENS; STYLOGRAPH PENS AND OTHER PENS; DUPLICATING STYLOS; PROPELLING OR SLIDING PENCILS; PEN HOLDERS, PENCIL HOLDERS AND SIMILAR HOLDERS; PARTS (INCLUDING CAPS AND CLIPS) OF THE FOREGOING ARTICLES, OTHER THAN THOSE OF HEADING 9609', 'chapterCode': '96', 'chapter': 'Miscellaneous manufactured articles.', 'sectionCode': '20', 'section': 'Miscellaneous Manufactured Articles', 'hsn2': 'BALL POINT PENS; FELT TIPPED AND OTHER POROUS-TIPPED PENS AND MARKERS; FOUNTAIN PENS; STYLOGRAPH PENS AND OTHER PENS; DUPLICATING STYLOS; PROPELLING OR SLIDING PENCILS; PEN HOLDERS, PENCIL HOLDERS AND SIMILAR HOLDERS; PARTS (INCLUDING CAPS AND CLIPS) OF THE FOREGOING ARTICLES, OTHER THAN THOSE OF HEADING 9609'}, {'hsnCode': '4202', 'hsn1': 'TRUNKS, SUIT-CASES, VANITY-CASES, EXECUTIVECASES , BRIEF - CASES , SCHOOL SATCHELS , SPECTACLE CASES, BINOCULAR CASES, CAMERA CASES, MUSICAL INSTRUMENT CASES, GUN CASES, HOLSTERS AND SIMILAR CONTAINERS ; T R AV E L L I N G -BAGS , INSULATED FOOD O R BEVERAGES BAGS, TOILET BAGS, RUCKSACKS, HANDBAGS, SHOPPING-BAGS, WALLETS, PURSES, MAP - CASES , CIGARETTE- CASES , TOBACCO - POUCHES, TOOL BAGS, SPORTS BAGS, BOTTLECASES, JEWELLERY BOXES , POWDER-BOXES , CUTLERY CASES AND SIMILAR CONTAINERS, OF LEATHER OR OF COMPOSITION LEATHER, OF SHEETING OF PLASTICS, OF TEXTILE MATERIALS, OF VULCANISED FIBRE OR OF PAPERBOARD, OR WHOLLY O R MAINLY COVERED WITH SUCH MATERIALS OR WITH PAPER - Trunks, suit-cases, vanity-cases, executivecases, brief-cases, school satchels and similar containers :', 'chapterCode': '42', 'chapter': 'Articles of leather; saddlery and harness; travel goods, handbags and similar containers; articles of animal gut (other than silk-worm gut)', 'sectionCode': '08', 'section': 'Raw Hides and Skins, Leather, Furskins and Articles thereof; saddlery and Harness; travel goods, Handbags and similar Containers; Articles of animal gut (other than silk-worm Gut)', 'hsn2':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 CASES, JEWELLERY BOXES, POWDER-BOXES, CUTLERY CASES AND SIMILAR CONTAINERS, OF LEATHER OR OF COMPOSITION LEATHER, OF SHEETING OF PLASTICS, OF TEXTILE MATERIALS, OF VULCANISED FIBRE OR OF PAPERBOARD, OR WHOLLY OR MAINLY COVERED WITH SUCH MATERIALS OR WITH PAPER'}]</t>
  </si>
  <si>
    <t>Factory / Manufacturing|Retail Business|Wholesale Business|Others|Export|Import</t>
  </si>
  <si>
    <t>Factory / Manufacturing, Retail Business, Wholesale Business, Others, Export, Import</t>
  </si>
  <si>
    <t>VARSHA KETAN VAKHARIA|RISHIT KETAN VAKHARIA|YASH KETAN VAKHARIA</t>
  </si>
  <si>
    <t>[{'name': 'RISHIT KETAN VAKHARIA', 'email': 'chiragnp7@gmail.com', 'emailDomain': 'gmail.com', 'contact': '9870615004'}]</t>
  </si>
  <si>
    <t>KPE000017043282W</t>
  </si>
  <si>
    <t>05AEKPA6139C1ZZ</t>
  </si>
  <si>
    <t>Service Provision|Warehouse / Depot|Supplier of Services</t>
  </si>
  <si>
    <t>Service Provision, Warehouse / Depot, Supplier of Services</t>
  </si>
  <si>
    <t>[{'sacCode': '00440262', 'sac1': 'TRANSPORT OF GOODS BY ROAD', 'sac2': None}, {'sacCode': '00440014', 'sac1': 'COURIER AGENCY', 'sac2': None}, {'sacCode': '00440193', 'sac1': 'STORAGE AND WAREHOUSE SERVICE', 'sac2': None}, {'sacCode': '00440189', 'sac1': 'CARGO HANDLING SERVICES', 'sac2': None}]</t>
  </si>
  <si>
    <t>[{'name': 'ASHOK KUMAR AGGARWAL', 'email': 'universal.ashokaggarwal@gmail.com', 'emailDomain': 'gmail.com', 'contact': '8859500373'}]</t>
  </si>
  <si>
    <t>09AEKPA6139C1ZR</t>
  </si>
  <si>
    <t>universal.mrt@rediffmail.com</t>
  </si>
  <si>
    <t>PLOT NO. 3 A, , LOHA MANDI GATE No. 1,, BULANDSHAHAR ROAD INDUSTRIAL AREA, NEAR VANSHIKA STEEL, GHAZIABAD, Ghaziabad, Uttar Pradesh, 201009</t>
  </si>
  <si>
    <t>[{'hsnCode': '8517', 'hsn1': 'TELEPHONE SETS, INCLUDING TELEPHONES FOR CELLULAR NETWORKS OR FOR OTHER WIRELESS NETWORKS: OTHER APPARATUS FOR THE TRANSMISSION OR RECEPTION OF VICE,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{'hsnCode': '3919', 'hsn1': 'SELF-ADHESIVE PLATES, SHEETS, FILM, FOIL, TAPE, STRIP AND OTHER FLAT SHAPES, OF PLASTICS, WHETHER OR NOT IN ROLLS', 'chapterCode': '39', 'chapter': 'Plastics and articles thereof', 'sectionCode': '07', 'section': 'Plastics and Articles thereof; Rubber and Articles Thereof', 'hsn2': 'SELF-ADHESIVE PLATES, SHEETS, FILM, FOIL, TAPE, STRIP AND OTHER FLAT SHAPES, OF PLASTICS, WHETHER OR NOT IN ROLLS'}]</t>
  </si>
  <si>
    <t>[{'sacCode': '996791', 'sac1': 'Goods transport agency services for road transport', 'sac2': None}, {'sacCode': '00440189', 'sac1': 'CARGO HANDLING SERVICES', 'sac2': None}, {'sacCode': '00440262', 'sac1': 'TRANSPORT OF GOODS BY ROAD', 'sac2': None}, {'sacCode': '00440014', 'sac1': 'COURIER AGENCY', 'sac2': None}]</t>
  </si>
  <si>
    <t>[{'name': 'ASHOK KUMAR AGGARWAL', 'email': 'universal.mrt@rediffmail.com', 'emailDomain': 'rediffmail.com', 'contact': '9258012003'}]</t>
  </si>
  <si>
    <t>UNIVERSAL EXPRESS</t>
  </si>
  <si>
    <t>TPE000118728350V</t>
  </si>
  <si>
    <t>33DYCPK8207C1ZT</t>
  </si>
  <si>
    <t>20-Oct-2017</t>
  </si>
  <si>
    <t>[{'name': 'DHANAPAL KATHIRVEL', 'email': 'oviyatransport2019@gmail.com', 'emailDomain': 'gmail.com', 'contact': '9176262685'}]</t>
  </si>
  <si>
    <t>27AADCN7244H1ZC</t>
  </si>
  <si>
    <t>NASHIK AUTOWELD SYSTEMS PRIVATED LIMITED</t>
  </si>
  <si>
    <t>27210916919V</t>
  </si>
  <si>
    <t>PLOT NO -E-58/2, MIDC, SATPUR, Nashik, Maharashtra, 422007</t>
  </si>
  <si>
    <t>[{'hsnCode': '87142010', 'hsn1': 'PARTS AND ACCESSORIES OF VEHICLES OF HEADINGS 8711TO 8713 OF CARRIAGES FOR DISABLED PERSONS MECHANICALLY PROPELLED', 'chapterCode': '87', 'chapter': 'Vehicles other than railway or tramway rolling-stock, and parts and accessories thereof.', 'sectionCode': '17', 'section': 'Vehicles, Aircraft, Vessels and Associated Transport Equipment', 'hsn2': 'PARTS AND ACCESSORIES OF VEHICLES OF HEADINGS 8711TO 8713 OF CARRIAGES FOR DISABLED PERSONS MECHANICALLY PROPELLED'}]</t>
  </si>
  <si>
    <t>[{'name': 'JITENDRA VITTHAL SHIRSATH', 'email': 'contact@autoweldsystem.com', 'emailDomain': 'autoweldsystem.com', 'contact': '8308447939'}]</t>
  </si>
  <si>
    <t>KPE000013831938B</t>
  </si>
  <si>
    <t>22ADMPP2607D1ZX</t>
  </si>
  <si>
    <t>[{'hsnCode': '84248920', 'hsn1': 'MECHANICAL APPLIANCES (WHETHER OR NOT HANDOPERATED) FOR PROJECTING, DISPERSING OR SPRAYING LIQUIDS OR POWDERS; FIRE EXTINGUISHERS, WHETHER OR NOT CHARGED; SPRAY GUNS AND SIMILAR APPLIANCES; STEAM OR SAND BLASTING MACHINES AND SIMILAR JET PROJECTING MACHINES- OTHER APPLIANCES: OTHER: INDUSTRIAL BELLOWS',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'MECHANICAL APPLIANCES (WHETHER OR NOT HANDOPERATED) FOR PROJECTING, DISPERSING OR SPRAYING LIQUIDS OR POWDERS; FIRE EXTINGUISHERS, WHETHER OR NOT CHARGED; SPRAY GUNS AND SIMILAR APPLIANCES; STEAM OR SAND BLASTING MACHINES AND SIMILAR JET PROJECTING MACHINES- OTHER APPLIANCES: OTHER: INDUSTRIAL BELLOWS'}]</t>
  </si>
  <si>
    <t>[{'sacCode': '00440245', 'sac1': 'MAINTENANCE OR REPAIR SERVICE', 'sac2': None}, {'sacCode': '00440233', 'sac1': 'ERECTION,COMMISSIONING AND INSTALLATION', 'sac2': None}, {'sacCode': '00440225', 'sac1': 'BUSINESS AUXILIARY SERVICES', 'sac2': None}, {'sacCode': '00440366', 'sac1': 'BUSINESS SUPPORT SERVICES', 'sac2': None}]</t>
  </si>
  <si>
    <t>[{'name': 'SURESH KUMAR PALLIKESERIELSUKUMARN', 'email': 'leshaeng@gmail.com', 'emailDomain': 'gmail.com', 'contact': '9826076454'}]</t>
  </si>
  <si>
    <t>23ADMPP2607D1ZV</t>
  </si>
  <si>
    <t>Lesha Engineers</t>
  </si>
  <si>
    <t>23ADMPP2607D2ZU</t>
  </si>
  <si>
    <t>23634001645</t>
  </si>
  <si>
    <t>9826222386</t>
  </si>
  <si>
    <t>5/9, , AMER COMPLEX, ZONE 2 MP NAGAR, BHOPAL, Bhopal, Madhya Pradesh, 462001</t>
  </si>
  <si>
    <t>[{'hsnCode': '84241000', 'hsn1': 'MECHANICAL APPLIANCES (WHETHER OR NOT HANDOPERATED) FOR PROJECTING, DISPERSING OR SPRAYING LIQUIDS OR POWDERS; FIRE EXTINGUISHERS, WHETHER OR NOT CHARGED; SPRAY GUNS AND SIMILAR APPLIANCES; STEAM OR SAND BLASTING MACHINES AND SIMILAR JET PROJECTING MACHINES FIRE EXTINGUISHERS, WHETHER OR NOT CHARGED',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'MECHANICAL APPLIANCES (WHETHER OR NOT HANDOPERATED) FOR PROJECTING, DISPERSING OR SPRAYING LIQUIDS OR POWDERS; FIRE EXTINGUISHERS, WHETHER OR NOT CHARGED; SPRAY GUNS AND SIMILAR APPLIANCES; STEAM OR SAND BLASTING MACHINES AND SIMILAR JET PROJECTING MACHINES FIRE EXTINGUISHERS, WHETHER OR NOT CHARGED'}, {'hsnCode': '90049090', 'hsn1': 'SPECTACLES, GOGGLES AND THE LIKE, CORRECTIVE, PROTECTIVE OR OTHER - OTHER: OTHER',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'SPECTACLES, GOGGLES AND THE LIKE, CORRECTIVE, PROTECTIVE OR OTHER - OTHER: OTHER'}]</t>
  </si>
  <si>
    <t>[{'name': 'SURESH KUMAR PALLIKESERIELSUKUMARN', 'email': 'parakhmanoj09@gmail.com', 'emailDomain': 'gmail.com', 'contact': '9826076454'}]</t>
  </si>
  <si>
    <t>Ms LESHA ENGINEERS</t>
  </si>
  <si>
    <t>KPE000000049377Z</t>
  </si>
  <si>
    <t>27ADZPD7878B1ZZ</t>
  </si>
  <si>
    <t>[{'hsnCode': '27160000', 'hsn1': 'ELECTRICAL ENERGY', 'chapterCode': '27', 'chapter': 'Mineral fuels, mineral oils and products of their distillation; bituminous substances; mineral waxes.', 'sectionCode': '05', 'section': 'Mineral Products', 'hsn2': 'ELECTRICAL ENERGY'}]</t>
  </si>
  <si>
    <t>[{'name': 'DADASAHEB VITHOBA DUDHAL', 'email': 'dudhaltoolings@yahoo.com', 'emailDomain': 'yahoo.com', 'contact': '9371114745'}]</t>
  </si>
  <si>
    <t>TPE001043949584X</t>
  </si>
  <si>
    <t>27ADZPD7878B2ZY</t>
  </si>
  <si>
    <t>PLOT NO C-3-C-4/1/4, MIDC SHIROLI, KOLHAPUR, Kolhapur, Maharashtra, 416122</t>
  </si>
  <si>
    <t>[{'hsnCode': '76169990', 'hsn1': 'OTHER ARTICLES OF ALUMINIUM - OTHER : OTHER : OTHER', 'chapterCode': '76', 'chapter': 'Aluminium and articles thereof', 'sectionCode': '15', 'section': 'Base Metals and Articles of Base Metal', 'hsn2': 'OTHER ARTICLES OF ALUMINIUM - OTHER : OTHER : OTHER'}, {'hsnCode': '87088000', 'hsn1': 'PARTS AND ACCESSORIES OF THE MOTOR VEHICLES OF HEADINGS 8701 TO 8705 - SUSPENSION SYSTEMS AND PARTS THEREOF (INCLUDING SHOCK ABSORBERS)', 'chapterCode': '87', 'chapter': 'Vehicles other than railway or tramway rolling-stock, and parts and accessories thereof.', 'sectionCode': '17', 'section': 'Vehicles, Aircraft, Vessels and Associated Transport Equipment', 'hsn2': 'PARTS AND ACCESSORIES OF THE MOTOR VEHICLES OF HEADINGS 8701 TO 8705 - SUSPENSION SYSTEMS AND PARTS THEREOF (INCLUDING SHOCK ABSORBERS)'}]</t>
  </si>
  <si>
    <t>DUDHAL ALCAST TECHNOLOGY</t>
  </si>
  <si>
    <t>TPE000038600489Q</t>
  </si>
  <si>
    <t>27AACPS8471P1ZT</t>
  </si>
  <si>
    <t>KFI000000516512E</t>
  </si>
  <si>
    <t>19ADGFS7963K1Z8</t>
  </si>
  <si>
    <t>[{'hsnCode': '73081000', 'hsn1':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BRIDGES AND BRIDGE-SECTIONS', 'chapterCode': '73', 'chapter': 'Articles of iron or steel', 'sectionCode': '15', 'section': 'Base Metals and Articles of Base Metal', 'hsn2':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BRIDGES AND BRIDGE-SECTIONS'}]</t>
  </si>
  <si>
    <t>[{'name': 'SAKTI MANDAL', 'email': 'shaktiengineeringconstruction2@gmail.com', 'emailDomain': 'gmail.com', 'contact': '9734653292'}]</t>
  </si>
  <si>
    <t>KFI000014809262S</t>
  </si>
  <si>
    <t>27AAAFD3313K1ZQ</t>
  </si>
  <si>
    <t>27220024465V</t>
  </si>
  <si>
    <t>[{'hsnCode': '85389000', 'hsn1': 'PARTS SUITABLE FOR USE SOLELY OR PRINCIPALLY WITH THE APPARATUS OF HEADINGS 8535, 8536 OR 8537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OTHER'}, {'hsnCode': '84819090', 'hsn1': 'TAPS, COCKS, VALVES AND SIMILAR APPLIANCES FOR PIPES, BOILER SHELLS, TANKS, VATS OR THE LIKE, INCLUDING PRESSURE-REDUCING VALVES AND THERMOSTATICALLY CONTROLLED VALVES - PARTS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 PARTS : OTHER'}, {'hsnCode': '84679200', 'hsn1': 'TOOLS FOR WORKING IN THE HAND, PNEUMATIC, HYDRAULIC OR WITH SELF-CONTAINED ELECTRIC OR NON-ELECTRIC MOTOR - PARTS: OF PNEUMATIC TOOLS',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'TOOLS FOR WORKING IN THE HAND, PNEUMATIC, HYDRAULIC OR WITH SELF-CONTAINED ELECTRIC OR NON-ELECTRIC MOTOR - PARTS: OF PNEUMATIC TOOLS'}, {'hsnCode': '84099941', 'hsn1': 'PARTS SUITABLE FOR USE SOLELY OR PRINCIPALLY WITH THE ENGINES OF HEADING 8407 OR 8408 - OTHER : OTHER : OTHER PARTS OF DIESEL ENGINE: OF DIESEL ENGINES FOR MOTOR VEHICLES',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ENGINES OF HEADING 8407 OR 8408 - OTHER : OTHER : OTHER PARTS OF DIESEL ENGINE: OF DIESEL ENGINES FOR MOTOR VEHICLES'}, {'hsnCode': '72042990', 'hsn1': 'FERROUS WASTE AND SCRAP; REMELTING SCRAP INGOTS OF IRON OR STEEL - WASTE AND SCRAP OF ALLOY STEEL : OTHER : OTHER', 'chapterCode': '72', 'chapter': 'Iron and steel', 'sectionCode': '15', 'section': 'Base Metals and Articles of Base Metal', 'hsn2': 'FERROUS WASTE AND SCRAP; REMELTING SCRAP INGOTS OF IRON OR STEEL - WASTE AND SCRAP OF ALLOY STEEL : OTHER : OTHER'}]</t>
  </si>
  <si>
    <t>RAMCHANDRA YASHWANT PRABHUDESAI|SUMEDHA RAMCHANDRA PRABHUDESAI</t>
  </si>
  <si>
    <t>[{'name': 'RAMCHANDRA YASHWANT PRABHUDESAI', 'email': 'deven.prabhudesai@gmail.com', 'emailDomain': 'gmail.com', 'contact': '9881949489'}]</t>
  </si>
  <si>
    <t>KFI000010602348B</t>
  </si>
  <si>
    <t>24AAIFD0184A1Z2</t>
  </si>
  <si>
    <t>[{'hsnCode': '4015', 'hsn1': 'ARTICLES OF APPARELM AND CLOTHING ACCESSORIES (INCLUDING GLOVES , MITTENS AND MITTS ) FOR ALL PURPOSES , OF VULCANISED RUBBER OTHER THAN HARD RUBBER - Gloves, mittens and mitts:', 'chapterCode': '40', 'chapter': 'Rubber and articles thereof', 'sectionCode': '07', 'section': 'Plastics and Articles thereof; Rubber and Articles Thereof', 'hsn2': 'ARTICLES OF APPAREL AND CLOTHING ACCESSORIES (INCLUDING GLOVES, MITTENS AND MITTS) FOR ALL PURPOSES, OR VULCANISED RUBBER OTHER THAN HARD RUBBER'}, {'hsnCode': '9020', 'hsn1': 'OTHER BREATHING APPLIANCES AND GAS MASKS, EXCLUDING PROTECTIVE MASKS HAVING NEITHER MECHANICAL PARTS NOR REPLACEABLE FILTERS',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None}, {'hsnCode': '6210', 'hsn1': 'GARMENTS, MADE UP OF FABRICS OF HEADING 5602, 5603, 5903, 5906 OR 5907', 'chapterCode': '62', 'chapter': 'Articles of apparel and clothing accessories, not knitted or crocheted.', 'sectionCode': '11', 'section': 'Textile and Textile Articles', 'hsn2': 'GARMENTS, MADE UP OF FABRICS OF HEADING 5602, 5603, 5903, 5906 OR 5907'}, {'hsnCode': '82090010', 'hsn1': 'PLATES, STICKS, TIPS AND THE LIKE FOR TOOLS, UNMOUNTED, OF CERMETS - PLATES, STICKS, TIPS AND THE LIKE FOR TOOLS, UNMOUNTED, OF CERMETS : TUNGSTEN CARBIDE TIPS', 'chapterCode': '82', 'chapter': 'Tools, implements, cutlery, spoons and forks, of base metal; parts thereof of base metal', 'sectionCode': '15', 'section': 'Base Metals and Articles of Base Metal', 'hsn2': 'PLATES, STICKS, TIPS AND THE LIKE FOR TOOLS, UNMOUNTED, OF CERMETS - PLATES, STICKS, TIPS AND THE LIKE FOR TOOLS, UNMOUNTED, OF CERMETS : TUNGSTEN CARBIDE TIPS'}, {'hsnCode': '84661010', 'hsn1': 'PARTS AND ACCESSORIES SUITABLE FOR USE SOLELY OR PRINCIPALLY WITH THE MACHINES OF HEADINGS 8456 TO 8465, INCLUDING WORK OR TOOL HOLDERS, SELF-OPENING DIEHEADS, DIVIDING HEADS AND OTHER SPECIAL ATTACHMENTS FOR MACHINE-TOOLS; TOOL HOLDERS FOR ANY TYPE OF TOOL, FOR WORKING IN THE HAND - TOOL HOLDERS AND SELF-OPENING DIEHEADS: TOOL HOLDERS',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SUITABLE FOR USE SOLELY OR PRINCIPALLY WITH THE MACHINES OF HEADINGS 8456 TO 8465, INCLUDING WORK OR TOOL HOLDERS, SELF-OPENING DIEHEADS, DIVIDING HEADS AND OTHER SPECIAL ATTACHMENTS FOR MACHINE-TOOLS; TOOL HOLDERS FOR ANY TYPE OF TOOL, FOR WORKING IN THE HAND - TOOL HOLDERS AND SELF-OPENING DIEHEADS: TOOL HOLDERS'}, {'hsnCode': '33051090', 'hsn1': 'PREPARATIONS FOR USE ON THE HAIR SHAMPOOS: OTHER', 'chapterCode': '33', 'chapter': 'Essential oils and resinoids; perfumery, cosmetic or toilet preparations.', 'sectionCode': '06', 'section': 'Products of the Chemicals or Allied Industries', 'hsn2': 'PREPARATIONS FOR USE ON THE HAIR SHAMPOOS: OTHER'}]</t>
  </si>
  <si>
    <t>URMISHBHAI ANILBHAI SHAH|ANILBHAI NANDLAL SHAH|RASHMI URMISHBHAI SHAH|DISHAN URMISHBHAI SHAH</t>
  </si>
  <si>
    <t>[{'name': 'URMISHBHAI ANILBHAI SHAH', 'email': 'urmishshah2@yahoo.com', 'emailDomain': 'yahoo.com', 'contact': '9825034797'}]</t>
  </si>
  <si>
    <t>TPE000119365980H</t>
  </si>
  <si>
    <t>24AAUPL1539M1Z7</t>
  </si>
  <si>
    <t>25-Mar-2020</t>
  </si>
  <si>
    <t>[{'income': 'Rs. 5 lakhs to Rs. 10 lakhs', 'financialYear': '2016-2017'}]</t>
  </si>
  <si>
    <t>[{'sacCode': '998711', 'sac1': 'Maintenance and repair services of fabricated metal products, except machinery and equipment.', 'sac2': None}, {'sacCode': '998717', 'sac1': 'Maintenance and repair services of commercial and industrial machinery.', 'sac2': None}, {'sacCode': '998719', 'sac1': 'Maintenance and repair services of other machinery and equipments', 'sac2': None}]</t>
  </si>
  <si>
    <t>[{'name': 'ULHAS MAHADEO LOHANE', 'email': 'trishulengineering2019@gmail.com', 'emailDomain': 'gmail.com', 'contact': '9825228357'}]</t>
  </si>
  <si>
    <t>24AAECP7357A1ZN</t>
  </si>
  <si>
    <t>PE 40 Bol GIDC, Parle Elizabeth Tools Pvt LTD, Sanand - II, Rasulpura Gav, Sanand, Ahmedabad, Gujarat, 382170</t>
  </si>
  <si>
    <t>[{'hsnCode': '82073000',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TOOLS FOR PRESSING, STAMPING OR PUNCHING',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TOOLS FOR PRESSING, STAMPING OR PUNCHING'}, {'hsnCode': '84798970', 'hsn1': 'MACHINES AND MECHANICAL APPLIANCES HAVING INDIVIDUAL FUNCTIONS, NOT SPECIFIED OR INCLUDED ELSEWHERE IN THIS CHAPTER - OTHER MACHINES AND MECHANICAL APPLIANCES: OTHER: MACHINERY FOR THE MANUFACTURE OF CHEMICAL AND PHARMACEUTICALS GOODS',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'MACHINES AND MECHANICAL APPLIANCES HAVING INDIVIDUAL FUNCTIONS, NOT SPECIFIED OR INCLUDED ELSEWHERE IN THIS CHAPTER - OTHER MACHINES AND MECHANICAL APPLIANCES: OTHER: MACHINERY FOR THE MANUFACTURE OF CHEMICAL AND PHARMACEUTICALS GOODS'}, {'hsnCode': '84799040', 'hsn1': 'MACHINES AND MECHANICAL APPLIANCES HAVING INDIVIDUAL FUNCTIONS, NOT SPECIFIED OR INCLUDED ELSEWHERE IN THIS CHAPTER - PARTS: OF MACHINERY USED FOR MANUFACTURE OF CHEMICALS AND PHARMACEUTICALS',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'MACHINES AND MECHANICAL APPLIANCES HAVING INDIVIDUAL FUNCTIONS, NOT SPECIFIED OR INCLUDED ELSEWHERE IN THIS CHAPTER - PARTS: OF MACHINERY USED FOR MANUFACTURE OF CHEMICALS AND PHARMACEUTICALS'}]</t>
  </si>
  <si>
    <t>Service Provision|Recipient of Goods or Services|Factory / Manufacturing</t>
  </si>
  <si>
    <t>Service Provision, Recipient of Goods or Services, Factory / Manufacturing</t>
  </si>
  <si>
    <t>Mahendra Rajmal Mehta|Rajmal Lavji Mehta</t>
  </si>
  <si>
    <t>[{'name': 'Mahendra Rajmal Mehta', 'email': 'adpandey@parle-elizabeth.com', 'emailDomain': 'parle-elizabeth.com', 'contact': '9987189741'}]</t>
  </si>
  <si>
    <t>27AAECP7357A1ZH</t>
  </si>
  <si>
    <t>9987189741</t>
  </si>
  <si>
    <t>Gala No. 2,102,202,1,101 and 201, Rajvidesh Building Prime Industrial Complex, Sativali Road,, Waliv Vasai East, Palghar, Maharashtra, 401208</t>
  </si>
  <si>
    <t>[{'hsnCode': '82073000',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TOOLS FOR PRESSING, STAMPING OR PUNCHING',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TOOLS FOR PRESSING, STAMPING OR PUNCHING'}, {'hsnCode': '94031010', 'hsn1': 'OTHER FURNITURE AND PARTS THEREOF - Metal furniture of a kind used in offices: Of steel',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'OTHER FURNITURE AND PARTS THEREOF - METAL FURNITURE OF A KIND USED IN OFFICES: OF STEEL'}, {'hsnCode': '84229090', 'hsn1':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 PARTS: OF OTHER MACHINERY',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 PARTS: OF OTHER MACHINERY'}, {'hsnCode': '84798999', 'hsn1': 'MACHINES AND MECHANICAL APPLIANCES HAVING INDIVIDUAL FUNCTIONS, NOT SPECIFIED OR INCLUDED ELSEWHERE IN THIS CHAPTER - OTHER MACHINES AND MECHANICAL APPLIANCES: OTHER: OTHER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'MACHINES AND MECHANICAL APPLIANCES HAVING INDIVIDUAL FUNCTIONS, NOT SPECIFIED OR INCLUDED ELSEWHERE IN THIS CHAPTER - OTHER MACHINES AND MECHANICAL APPLIANCES: OTHER: OTHER : OTHER'}, {'hsnCode': '90314900', 'hsn1': 'MEASURING OR CHECKING INSTRUMENTS, APPLIANCES AND MACHINES, NOT SPECIFIED OR INCLUDED ELSEWHERE IN THIS CHAPTER; PROFILE PROJECTORS - OTHER OPTICAL INSTRUMENTS AND APPLIANCES: OTHER',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'MEASURING OR CHECKING INSTRUMENTS, APPLIANCES AND MACHINES, NOT SPECIFIED OR INCLUDED ELSEWHERE IN THIS CHAPTER; PROFILE PROJECTORS - OTHER OPTICAL INSTRUMENTS AND APPLIANCES: OTHER'}]</t>
  </si>
  <si>
    <t>Factory / Manufacturing|Service Provision|Recipient of Goods or Services</t>
  </si>
  <si>
    <t>Factory / Manufacturing, Service Provision, Recipient of Goods or Services</t>
  </si>
  <si>
    <t>[{'sacCode': '00440225', 'sac1': 'BUSINESS AUXILIARY SERVICES', 'sac2': None}, {'sacCode': '00440060', 'sac1': 'MANPOWER RECRUITMENT AGENCY', 'sac2': None}, {'sacCode': '00440410', 'sac1': 'WORKS CONTRACT SERVICES', 'sac2': None}, {'sacCode': '00440480', 'sac1': 'LEGAL CONSULTANCY SERVICES', 'sac2': None}, {'sacCode': '00440067', 'sac1': 'GOODS TRANSPORT OPERATORS', 'sac2': None}]</t>
  </si>
  <si>
    <t>[{'name': 'Mahendra Rajmal Mehta', 'email': 'finance@parleglobal.com', 'emailDomain': 'parleglobal.com', 'contact': '9987189741'}]</t>
  </si>
  <si>
    <t>PARLE ELIZABETH TOOLS PVT LTD</t>
  </si>
  <si>
    <t>08AABPA0706G1ZH</t>
  </si>
  <si>
    <t>08111859400</t>
  </si>
  <si>
    <t>SUBHASH CHOWK, OPP. MADHUBAN MISTHAN BHANDAR, SIKAR, Sikar, Rajasthan, 332001</t>
  </si>
  <si>
    <t>[{'hsnCode': '72085110', 'hsn1': 'FLAT-ROLLED PRODUCTS OF IRON OR NON-ALLOY STEEL, OF A WIDTH OF 600 MM OR MORE, HOT-ROLLED, NOT CLAD, PLATED OR COATED - OTHER, NOT IN COILS, NOT FURTHER WORKED THAN HOTROLLED : OF A THICKNESS EXCEEDING 10 MM : PLATES', 'chapterCode': '72', 'chapter': 'Iron and steel', 'sectionCode': '15', 'section': 'Base Metals and Articles of Base Metal', 'hsn2': 'FLAT-ROLLED PRODUCTS OF IRON OR NON-ALLOY STEEL, OF A WIDTH OF 600 MM OR MORE, HOT-ROLLED, NOT CLAD, PLATED OR COATED - OTHER, NOT IN COILS, NOT FURTHER WORKED THAN HOTROLLED : OF A THICKNESS EXCEEDING 10 MM : PLATES'}, {'hsnCode': '72163200', 'hsn1': 'ANGLES, SHAPES AND SECTIONS OF IRON OR NON-ALLOY STEEL - U, I OR H SECTIONS, NOT FURTHER WORKED THAN HOTROLLED, HOT-DRAWN OR EXTRUDED OF A HEIGHT OF 80 MM OR MORE : I SECTIONS', 'chapterCode': '72', 'chapter': 'Iron and steel', 'sectionCode': '15', 'section': 'Base Metals and Articles of Base Metal', 'hsn2': 'ANGLES, SHAPES AND SECTIONS OF IRON OR NON-ALLOY STEEL - U, I OR H SECTIONS, NOT FURTHER WORKED THAN HOTROLLED, HOT- DRAWN OR EXTRUDED OF A HEIGHT OF 80 MM OR MORE : I SECTIONS'}, {'hsnCode': '72165000', 'hsn1': 'ANGLES, SHAPES AND SECTIONS OF IRON OR NON-ALLOY STEEL - OTHER ANGLES, SHAPES AND SECTIONS, NOT FURTHER WORKED THAN HOT-ROLLED, HOT-DRAWN OR EXTRUDED', 'chapterCode': '72', 'chapter': 'Iron and steel', 'sectionCode': '15', 'section': 'Base Metals and Articles of Base Metal', 'hsn2': 'ANGLES, SHAPES AND SECTIONS OF IRON OR NON-ALLOY STEEL - OTHER ANGLES, SHAPES AND SECTIONS, NOT FURTHER WORKED THAN HOT-ROLLED, HOT-DRAWN OR EXTRUDED'}, {'hsnCode': '72111410', 'hsn1': 'FLAT-ROLLED PRODUCTS OF IRON OR NON-ALLOY STEEL, OF A WIDTH OF LESS THAN 600 MM, NOT CLAD, PLATED OR COATED - NOT FURTHER WORKED THAN HOT-ROLLED : OTHER, OF A THICKNESS OF 4.75 MM OR MORE : FLATS', 'chapterCode': '72', 'chapter': 'Iron and steel', 'sectionCode': '15', 'section': 'Base Metals and Articles of Base Metal', 'hsn2': 'FLAT-ROLLED PRODUCTS OF IRON OR NON-ALLOY STEEL, OF A WIDTH OF LESS THAN 600 MM, NOT CLAD, PLATED OR COATED - NOT FURTHER WORKED THAN HOT-ROLLED : OTHER, OF A THICKNESS OF 4.75 MM OR MORE : FLATS'}, {'hsnCode': '72161000', 'hsn1': 'ANGLES, SHAPES AND SECTIONS OF IRON OR NON-ALLOY STEEL U, I OR H SECTIONS, NOT FURTHER WORKED THAN HOT-ROLLED, HOT-DRAWN OR EXTRUDED, OF A HEIGHT OF LESS THAN 80 MM', 'chapterCode': '72', 'chapter': 'Iron and steel', 'sectionCode': '15', 'section': 'Base Metals and Articles of Base Metal', 'hsn2': 'ANGLES, SHAPES AND SECTIONS OF IRON OR NON-ALLOY STEEL U, I OR H SECTIONS, NOT FURTHER WORKED THAN HOT-ROLLED, HOT- DRAWN OR EXTRUDED, OF A HEIGHT OF LESS THAN 80 MM'}]</t>
  </si>
  <si>
    <t>maheshkumar sitaram agarwal</t>
  </si>
  <si>
    <t>[{'name': 'maheshkumar sitaram agarwal', 'email': 'mksteel999@hotmail.com', 'emailDomain': 'hotmail.com', 'contact': '9820060720'}]</t>
  </si>
  <si>
    <t>22AABPA0706G1ZR</t>
  </si>
  <si>
    <t>9819311960</t>
  </si>
  <si>
    <t>17/500, NEAR DR SOMNATH SAHU, SANTOSH NIWAS, MAIN ROAD, RAMSAGAR PARA, Raipur, Chhattisgarh, 492001</t>
  </si>
  <si>
    <t>[{'hsnCode': '72161000', 'hsn1': 'ANGLES, SHAPES AND SECTIONS OF IRON OR NON-ALLOY STEEL U, I OR H SECTIONS, NOT FURTHER WORKED THAN HOT-ROLLED, HOT-DRAWN OR EXTRUDED, OF A HEIGHT OF LESS THAN 80 MM', 'chapterCode': '72', 'chapter': 'Iron and steel', 'sectionCode': '15', 'section': 'Base Metals and Articles of Base Metal', 'hsn2': 'ANGLES, SHAPES AND SECTIONS OF IRON OR NON-ALLOY STEEL U, I OR H SECTIONS, NOT FURTHER WORKED THAN HOT-ROLLED, HOT- DRAWN OR EXTRUDED, OF A HEIGHT OF LESS THAN 80 MM'}, {'hsnCode': '72142090', 'hsn1': 'OTHER BARS AND RODS OF IRON OR NON-ALLOY STEEL, NOT FURTHER WORKED THAN FORGED, HOT-ROLLED, HOT-DRAWN OR HOT-EXTRUDED, BUT INCLUDING THOSE TWISTED AFTER ROLLING - CONTAINING INDENTATIONS, RIBS, GROOVES OR OTHER DEFORMATIONS PRODUCED DURING THE ROLLING PROCESS OR TWISTED AFTER ROLLING : OTHER', 'chapterCode': '72', 'chapter': 'Iron and steel', 'sectionCode': '15', 'section': 'Base Metals and Articles of Base Metal', 'hsn2': 'OTHER BARS AND RODS OF IRON OR NON-ALLOY STEEL, NOT FURTHER WORKED THAN FORGED, HOT-ROLLED, HOT-DRAWN OR HOT- EXTRUDED, BUT INCLUDING THOSE TWISTED AFTER ROLLING - CONTAINING INDENTATIONS, RIBS, GROOVES OR OTHER DEFORMATIONS PRODUCED DURING THE ROLLING PROCESS OR TWISTED AFTER ROLLING : OTHER'}, {'hsnCode': '72165000', 'hsn1': 'ANGLES, SHAPES AND SECTIONS OF IRON OR NON-ALLOY STEEL - OTHER ANGLES, SHAPES AND SECTIONS, NOT FURTHER WORKED THAN HOT-ROLLED, HOT-DRAWN OR EXTRUDED', 'chapterCode': '72', 'chapter': 'Iron and steel', 'sectionCode': '15', 'section': 'Base Metals and Articles of Base Metal', 'hsn2': 'ANGLES, SHAPES AND SECTIONS OF IRON OR NON-ALLOY STEEL - OTHER ANGLES, SHAPES AND SECTIONS, NOT FURTHER WORKED THAN HOT-ROLLED, HOT-DRAWN OR EXTRUDED'}, {'hsnCode': '72162100', 'hsn1': 'ANGLES, SHAPES AND SECTIONS OF IRON OR NON-ALLOY STEEL - L OR T SECTIONS, NOT FURTHER WORKED THAN HOTROLLED, HOT-DRAWN OR EXTRUDED, OF A HEIGHT OF LESS THAN 80 MM : L SECTIONS', 'chapterCode': '72', 'chapter': 'Iron and steel', 'sectionCode': '15', 'section': 'Base Metals and Articles of Base Metal', 'hsn2': 'ANGLES, SHAPES AND SECTIONS OF IRON OR NON-ALLOY STEEL - L OR T SECTIONS, NOT FURTHER WORKED THAN HOTROLLED, HOT- DRAWN OR EXTRUDED, OF A HEIGHT OF LESS THAN 80 MM : L SECTIONS'}, {'hsnCode': '72085330', 'hsn1': 'FLAT-ROLLED PRODUCTS OF IRON OR NON-ALLOY STEEL, OF A WIDTH OF 600 MM OR MORE, HOT-ROLLED, NOT CLAD, PLATED OR COATED - OTHER, NOT IN COILS, NOT FURTHER WORKED THAN HOTROLLED : OF A THICKNESS OF 3 MM OR MORE BUT LESS THAN 4.75 MM : SHEETS', 'chapterCode': '72', 'chapter': 'Iron and steel', 'sectionCode': '15', 'section': 'Base Metals and Articles of Base Metal', 'hsn2': 'FLAT-ROLLED PRODUCTS OF IRON OR NON-ALLOY STEEL, OF A WIDTH OF 600 MM OR MORE, HOT-ROLLED, NOT CLAD, PLATED OR COATED - OTHER, NOT IN COILS, NOT FURTHER WORKED THAN HOTROLLED : OF A THICKNESS OF 3 MM OR MORE BUT LESS THAN 4.75 MM : SHEETS'}]</t>
  </si>
  <si>
    <t>[{'name': 'MAHESHKUMAR SITARAM AGARWAL', 'email': 'mksteel999@hotmail.com', 'emailDomain': 'hotmail.com', 'contact': '9819311960'}]</t>
  </si>
  <si>
    <t>M K STEEL CORPORATION</t>
  </si>
  <si>
    <t>24AABPA0706G1ZN</t>
  </si>
  <si>
    <t>SHOP NO. 1044, HARI OM MARKET, RING ROAD, BEGAMPURA, Surat, Gujarat, 395003</t>
  </si>
  <si>
    <t>[{'hsnCode': '72254019', 'hsn1': 'FLAT-ROLLED PRODUCTS OF OTHER ALLOY STEEL, OF A WIDTH OF 600 MM OR MORE - OTHER, NOT FURTHER WORKED THAN HOT-ROLLED, NOT IN COILS : OF A THICKNESS OF ABOVE 4.75 MM : OTHER', 'chapterCode': '72', 'chapter': 'Iron and steel', 'sectionCode': '15', 'section': 'Base Metals and Articles of Base Metal', 'hsn2': 'FLAT-ROLLED PRODUCTS OF OTHER ALLOY STEEL, OF A WIDTH OF 600 MM OR MORE - OTHER, NOT FURTHER WORKED THAN HOT- ROLLED, NOT IN COILS : OF A THICKNESS OF ABOVE 4.75 MM : OTHER'}, {'hsnCode': '72161000', 'hsn1': 'ANGLES, SHAPES AND SECTIONS OF IRON OR NON-ALLOY STEEL U, I OR H SECTIONS, NOT FURTHER WORKED THAN HOT-ROLLED, HOT-DRAWN OR EXTRUDED, OF A HEIGHT OF LESS THAN 80 MM', 'chapterCode': '72', 'chapter': 'Iron and steel', 'sectionCode': '15', 'section': 'Base Metals and Articles of Base Metal', 'hsn2': 'ANGLES, SHAPES AND SECTIONS OF IRON OR NON-ALLOY STEEL U, I OR H SECTIONS, NOT FURTHER WORKED THAN HOT-ROLLED, HOT- DRAWN OR EXTRUDED, OF A HEIGHT OF LESS THAN 80 MM'}, {'hsnCode': '73043939', 'hsn1': 'TUBES, PIPES AND HOLLOW PROFILES, SEAMLESS, OF IRON (OTHER THAN CAST IRON) OR STEEL - OTHER, OF CIRCULAR CROSS-SECTION, OF IORN OR NON-ALLOY STEEL: -- OTHER --- ABOVE 219.1 MM DIAMETER: ---- OTHER', 'chapterCode': '73', 'chapter': 'Articles of iron or steel', 'sectionCode': '15', 'section': 'Base Metals and Articles of Base Metal', 'hsn2': 'TUBES, PIPES AND HOLLOW PROFILES, SEAMLESS, OF IRON (OTHER THAN CAST IRON) OR STEEL - OTHER, OF CIRCULAR CROSS-SECTION, OF IORN OR NON-ALLOY STEEL: -- OTHER --- ABOVE 219.1 MM DIAMETER OTHER'}, {'hsnCode': '72085110', 'hsn1': 'FLAT-ROLLED PRODUCTS OF IRON OR NON-ALLOY STEEL, OF A WIDTH OF 600 MM OR MORE, HOT-ROLLED, NOT CLAD, PLATED OR COATED - OTHER, NOT IN COILS, NOT FURTHER WORKED THAN HOTROLLED : OF A THICKNESS EXCEEDING 10 MM : PLATES', 'chapterCode': '72', 'chapter': 'Iron and steel', 'sectionCode': '15', 'section': 'Base Metals and Articles of Base Metal', 'hsn2': 'FLAT-ROLLED PRODUCTS OF IRON OR NON-ALLOY STEEL, OF A WIDTH OF 600 MM OR MORE, HOT-ROLLED, NOT CLAD, PLATED OR COATED - OTHER, NOT IN COILS, NOT FURTHER WORKED THAN HOTROLLED : OF A THICKNESS EXCEEDING 10 MM : PLATES'}, {'hsnCode': '72149190', 'hsn1': 'OTHER BARS AND RODS OF IRON OR NON-ALLOY STEEL, NOT FURTHER WORKED THAN FORGED, HOT-ROLLED, HOT-DRAWN OR HOT-EXTRUDED, BUT INCLUDING THOSE TWISTED AFTER ROLLING - OTHER : OF RECTANGULAR (OTHER THAN SQUARE) CROSS-SECTION : OTHER', 'chapterCode': '72', 'chapter': 'Iron and steel', 'sectionCode': '15', 'section': 'Base Metals and Articles of Base Metal', 'hsn2': 'OTHER BARS AND RODS OF IRON OR NON-ALLOY STEEL, NOT FURTHER WORKED THAN FORGED, HOT-ROLLED, HOT-DRAWN OR HOT- EXTRUDED, BUT INCLUDING THOSE TWISTED AFTER ROLLING - OTHER : OF RECTANGULAR (OTHER THAN SQUARE) CROSS-SECTION : OTHER'}]</t>
  </si>
  <si>
    <t>[{'name': 'MAHESHKUMAR SITARAM AGARWAL', 'email': 'mksteel999@hotmail.com', 'emailDomain': 'hotmail.com', 'contact': '9820060720'}]</t>
  </si>
  <si>
    <t>27AABPA0706G1ZH</t>
  </si>
  <si>
    <t>27760008357V</t>
  </si>
  <si>
    <t>105, 67 E, 1ST FLOOR, MAGANLAL CHAMBERS, BABURAO BOBDE MARG, MASJID EAST, Mumbai Suburban, Maharashtra, 400009</t>
  </si>
  <si>
    <t>[{'hsnCode': '72101110', 'hsn1': 'FLAT-ROLLED PRODUCTS OF IRON OR NON-ALLOY STEEL, OF A WIDTH OF 600 MM OR MORE, CLAD, PLATED OR COATED - PLATED OR COATED WITH TIN : OF A THICKNESS OF 0.5 MM OR MORE : OTS/MR TYPE', 'chapterCode': '72', 'chapter': 'Iron and steel', 'sectionCode': '15', 'section': 'Base Metals and Articles of Base Metal', 'hsn2': 'FLAT-ROLLED PRODUCTS OF IRON OR NON-ALLOY STEEL, OF A WIDTH OF 600 MM OR MORE, CLAD, PLATED OR COATED - PLATED OR COATED WITH TIN : OF A THICKNESS OF 0.5 MM OR MORE : OTS/MR TYPE'}]</t>
  </si>
  <si>
    <t>KEP000001318086R</t>
  </si>
  <si>
    <t>27AACFB4441Q1Z7</t>
  </si>
  <si>
    <t>27230334326V</t>
  </si>
  <si>
    <t>[{'hsnCode': '48081000', 'hsn1': 'PAPER AND PAPERBOARD, CORRUGATED (WITH OR WITHOUT GLUED FLAT SURFACE SHEETS), CREPED, CRINKLED, EMBOSSED OR PERFORATED, IN ROLLS OR SHEETS, OTHER THAN PAPER OF THE KIND DESCRIBED IN HEADING 4803 - CORRUGATED PAPER AND PAPERBOARD, WHETHER OR NOT PERFORATE', 'chapterCode': '48', 'chapter': 'Paper and paperboard; articles of paper pulp, of paper or of paperboard.', 'sectionCode': '10', 'section': 'Pulp of wood or of other Fibrous Cellulosic Material; Recovered (Waste and Scrap) Paper or Paperboard; Paper And Paperboard and articles thereof', 'hsn2': 'PAPER AND PAPERBOARD, CORRUGATED (WITH OR WITHOUT GLUED FLAT SURFACE SHEETS), CREPED, CRINKLED, EMBOSSED OR PERFORATED, IN ROLLS OR SHEETS, OTHER THAN PAPER OF THE KIND DESCRIBED IN HEADING 4803 - CORRUGATED PAPER AND PAPERBOARD, WHETHER OR NOT PERFORATE'}, {'hsnCode': '48043100', 'hsn1': 'UNCOATED KRAFT PAPER AND PAPERBOARD, IN ROLLS OR SHEETS, OTHER THAN THAT OF HEADING 4802 OR 4803 - OTHER KRAFT PAPER AND PAPERBOARD WEIGHING 150 G/M2OR LESS: UNBLEACHED', 'chapterCode': '48', 'chapter': 'Paper and paperboard; articles of paper pulp, of paper or of paperboard.', 'sectionCode': '10', 'section': 'Pulp of wood or of other Fibrous Cellulosic Material; Recovered (Waste and Scrap) Paper or Paperboard; Paper And Paperboard and articles thereof', 'hsn2': 'UNCOATED KRAFT PAPER AND PAPERBOARD, IN ROLLS OR SHEETS, OTHER THAN THAT OF HEADING 4802 OR 4803 - OTHER KRAFT PAPER AND PAPERBOARD WEIGHING 150 G/M2OR LESS: UNBLEACHED'}, {'hsnCode': '48044100', 'hsn1': 'UNCOATED KRAFT PAPER AND PAPERBOARD, IN ROLLS OR SHEETS, OTHER THAN THAT OF HEADING 4802 OR 4803 - OTHER KRAFT PAPER AND PAPERBOARD WEIGHING MORE THAN 150 G/M2BUT LESS THAN 225 G/M2: UNBLEACHED', 'chapterCode': '48', 'chapter': 'Paper and paperboard; articles of paper pulp, of paper or of paperboard.', 'sectionCode': '10', 'section': 'Pulp of wood or of other Fibrous Cellulosic Material; Recovered (Waste and Scrap) Paper or Paperboard; Paper And Paperboard and articles thereof', 'hsn2': 'UNCOATED KRAFT PAPER AND PAPERBOARD, IN ROLLS OR SHEETS, OTHER THAN THAT OF HEADING 4802 OR 4803 - OTHER KRAFT PAPER AND PAPERBOARD WEIGHING MORE THAN 150 G/M2BUT LESS THAN 225 G/M2: UNBLEACHED'}]</t>
  </si>
  <si>
    <t>Warehouse / Depot|Factory / Manufacturing|Office / Sale Office</t>
  </si>
  <si>
    <t>Warehouse / Depot, Factory / Manufacturing, Office / Sale Office</t>
  </si>
  <si>
    <t>SURYAKANT MADHAVLAL GILDA|JYOTI SURYAKANT GILDA</t>
  </si>
  <si>
    <t>[{'name': 'SURYAKANT MADHAVLAL GILDA', 'email': 'madhavratna@rediffmail.com', 'emailDomain': 'rediffmail.com', 'contact': '9822000880'}]</t>
  </si>
  <si>
    <t>KPE000003746309M</t>
  </si>
  <si>
    <t>24AIYPP8660P1Z0</t>
  </si>
  <si>
    <t>[{'hsnCode': '53091110', 'hsn1': 'WOVEN FABRICS OF FLAX CONTAINING 85% OR MORE BY WEIGHT OF FLAX : UNBLEACHED OR BLEACHED : UNBLEACHED', 'chapterCode': '53', 'chapter': 'Other vegetable textile fibres; paper yarn and woven fabrics of paper yarn.', 'sectionCode': '11', 'section': 'Textile and Textile Articles', 'hsn2': 'WOVEN FABRICS OF FLAX CONTAINING 85% OR MORE BY WEIGHT OF FLAX : UNBLEACHED OR BLEACHED : UNBLEACHED'}, {'hsnCode': '53091120', 'hsn1': 'WOVEN FABRICS OF FLAX CONTAINING 85% OR MORE BY WEIGHT OF FLAX : UNBLEACHED OR BLEACHED : BLEACHED', 'chapterCode': '53', 'chapter': 'Other vegetable textile fibres; paper yarn and woven fabrics of paper yarn.', 'sectionCode': '11', 'section': 'Textile and Textile Articles', 'hsn2': 'WOVEN FABRICS OF FLAX CONTAINING 85% OR MORE BY WEIGHT OF FLAX : UNBLEACHED OR BLEACHED : BLEACHED'}, {'hsnCode': '53091910', 'hsn1': 'WOVEN FABRICS OF FLAX CONTAINING 85% OR MORE BY WEIGHT OF FLAX : OTHER : DYED', 'chapterCode': '53', 'chapter': 'Other vegetable textile fibres; paper yarn and woven fabrics of paper yarn.', 'sectionCode': '11', 'section': 'Textile and Textile Articles', 'hsn2': 'WOVEN FABRICS OF FLAX CONTAINING 85% OR MORE BY WEIGHT OF FLAX : OTHER : DYED'}, {'hsnCode': '53091990', 'hsn1': 'WOVEN FABRICS OF FLAX CONTAINING 85% OR MORE BY WEIGHT OF FLAX : OTHER : OTHER', 'chapterCode': '53', 'chapter': 'Other vegetable textile fibres; paper yarn and woven fabrics of paper yarn.', 'sectionCode': '11', 'section': 'Textile and Textile Articles', 'hsn2': 'WOVEN FABRICS OF FLAX CONTAINING 85% OR MORE BY WEIGHT OF FLAX : OTHER : OTHER'}, {'hsnCode': '54034911', 'hsn1': 'ARTIFICIAL FILAMENT YARN (OTHER THAN SEWING THREAD), NOT PUT FOR RETAIL SALE, INCLUDING ARTIFICIAL MONO FILAMENT OF LESS THAN 67 DECITEX OTHER YARN, MULTIPLE (FOLDED) OR CABLED :OTHER : CUPRAMMONIUM FILAMENT YARN : OF 33 DECITEX', 'chapterCode': '54', 'chapter': 'Man-made filaments', 'sectionCode': '11', 'section': 'Textile and Textile Articles', 'hsn2': 'ARTIFICIAL FILAMENT YARN (OTHER THAN SEWING THREAD), NOT PUT FOR RETAIL SALE, INCLUDING ARTIFICIAL MONO FILAMENT OF LESS THAN 67 DECITEX OTHER YARN, MULTIPLE (FOLDED) OR CABLED :OTHER : CUPRAMMONIUM FILAMENT YARN : OF 33 DECITEX'}]</t>
  </si>
  <si>
    <t>[{'name': 'MINESH RAJESHBHAI PAREKH', 'email': 'dilipsilkmill@gmail.com', 'emailDomain': 'gmail.com', 'contact': '9276802596'}]</t>
  </si>
  <si>
    <t>KPE000012981741R</t>
  </si>
  <si>
    <t>27AAYPB5131D1ZU</t>
  </si>
  <si>
    <t>27830322938V</t>
  </si>
  <si>
    <t>[{'hsnCode': '54071019', 'hsn1': 'WOVEN FABRICS OF SYNTHETIC FILAMENT YARN, INCLUDING WOVEN FABRICS OBTAINED FROM MATERIALS OF HEADING 5404 WOVEN FABRICS OBTAINED FROM HIGH TENACITY YARN OF NYLON OR OTHER POLYAMIDES OR OF POLYESTERS : UNBLEACHED : OTHER POLYESTER FABRICS', 'chapterCode': '54', 'chapter': 'Man-made filaments', 'sectionCode': '11', 'section': 'Textile and Textile Articles', 'hsn2': 'WOVEN FABRICS OF SYNTHETIC FILAMENT YARN, INCLUDING WOVEN FABRICS OBTAINED FROM MATERIALS OF HEADING 5404 WOVEN FABRICS OBTAINED FROM HIGH TENACITY YARN OF NYLON OR OTHER POLYAMIDES OR OF POLYESTERS : UNBLEACHED : OTHER POLYESTER FABRICS'}, {'hsnCode': '52091190', 'hsn1': 'WOVEN FABRICS OF COTTON, CONTAINING 85% OR MORE BY WEIGHT OF COTTON, WEIGHING MORE THAN 200 G/M2 - UNBLEACHED :PLAIN WEAVE : OTHER', 'chapterCode': '52', 'chapter': 'Cotton', 'sectionCode': '11', 'section': 'Textile and Textile Articles', 'hsn2': 'WOVEN FABRICS OF COTTON, CONTAINING 85% OR MORE BY WEIGHT OF COTTON, WEIGHING MORE THAN 200 G/M2 - UNBLEACHED :PLAIN WEAVE : OTHER'}, {'hsnCode': '52081110', 'hsn1': 'WOVEN FABRICS OF COTTON, CONTAINING 85% OR MORE BY WEIGHT OF COTTON, WEIGHING NOT MORE THAN 200 G/M2- - UNBLEACHED: PLAIN WEAVE, WEIGHING NOT MORE THAN 100 G/M2 : DHOTI', 'chapterCode': '52', 'chapter': 'Cotton', 'sectionCode': '11', 'section': 'Textile and Textile Articles', 'hsn2': 'WOVEN FABRICS OF COTTON, CONTAINING 85% OR MORE BY WEIGHT OF COTTON, WEIGHING NOT MORE THAN 200 G/M2- - UNBLEACHED: PLAIN WEAVE, WEIGHING NOT MORE THAN 100 G/M2 : DHOTI'}, {'hsnCode': '52051110', 'hsn1': 'COTTON YARN (OTHER THAN SEWING THREAD), CONTAINING 85% OR MORE BY WEIGHT OF COTTON, NOT PUT UP FOR RETAIL SALE - SINGLE YARN, OF UNCOMBED FIBRES : MEASURING 714.29 DECITEX OR MORE (NOT EXCEEDING 14 METRIC NUMBER) : GREY', 'chapterCode': '52', 'chapter': 'Cotton', 'sectionCode': '11', 'section': 'Textile and Textile Articles', 'hsn2': 'COTTON YARN (OTHER THAN SEWING THREAD), CONTAINING 85% OR MORE BY WEIGHT OF COTTON, NOT PUT UP FOR RETAIL SALE - SINGLE YARN, OF UNCOMBED FIBRES : MEASURING 714.29 DECITEX OR MORE (NOT EXCEEDING 14 METRIC NUMBER) : GREY'}, {'hsnCode': '54023300', 'hsn1': 'SYNTHETIC FILAMENT YARN (OTHER THAN SEWING THREAD), NOT PUT UP FOR RETAIL SALE, INCLUDING SYNTHETIC MONOFILAMENT OF LESS THAN 67 DECITEX TEXTURED YARN :OF POLYESTERS', 'chapterCode': '54', 'chapter': 'Man-made filaments', 'sectionCode': '11', 'section': 'Textile and Textile Articles', 'hsn2': 'SYNTHETIC FILAMENT YARN (OTHER THAN SEWING THREAD), NOT PUT UP FOR RETAIL SALE, INCLUDING SYNTHETIC MONOFILAMENT OF LESS THAN 67 DECITEX TEXTURED YARN :OF POLYESTERS'}]</t>
  </si>
  <si>
    <t>[{'name': 'SHIVPRASAD BANSILAL BHARADIA', 'email': 'shivbharadia@gmail.com', 'emailDomain': 'gmail.com', 'contact': '9764004488'}]</t>
  </si>
  <si>
    <t>KPE000003909794R</t>
  </si>
  <si>
    <t>27AFRPK2552H1Z7</t>
  </si>
  <si>
    <t>krishna_inds@rediffmail.com</t>
  </si>
  <si>
    <t>PLOT NO- 5/37,, CHIKALTHANA INDUSTRIAL AREA, MIDC CIDCO, NAREGAON, Aurangabad, Maharashtra, 431001</t>
  </si>
  <si>
    <t>[{'hsnCode': '76011090', 'hsn1': 'UNWROUGHT ALUMINIUM - ALUMINIUM, NOT ALLOYED : OTHER', 'chapterCode': '76', 'chapter': 'Aluminium and articles thereof', 'sectionCode': '15', 'section': 'Base Metals and Articles of Base Metal', 'hsn2': 'UNWROUGHT ALUMINIUM - ALUMINIUM, NOT ALLOYED : OTHER'}]</t>
  </si>
  <si>
    <t>[{'name': 'NAVNATH RAMCHANDRA KALE', 'email': 'krishna_inds@rediffmail.com', 'emailDomain': 'rediffmail.com', 'contact': '9673203349'}]</t>
  </si>
  <si>
    <t>27AAJCS2264E1ZD</t>
  </si>
  <si>
    <t>SYSCON INFOWAY PRIVATE LIMITED</t>
  </si>
  <si>
    <t>27AAJCS2264E2ZC</t>
  </si>
  <si>
    <t>Joister Infoserve Private Limited</t>
  </si>
  <si>
    <t>136, , Shiv Shakti Industrial Premises, Andheri Kurla Road, Andheri East, Mumbai City, Maharashtra, 400059</t>
  </si>
  <si>
    <t>[{'sacCode': '998422', 'sac1': 'Internet access services in wired and wireless mode.', 'sac2': None}, {'sacCode': '00440382', 'sac1': 'INTERNET TELECOMMUNICATION/ (TELEPHONY) SERVICE', 'sac2': None}]</t>
  </si>
  <si>
    <t>Nikunj Prabodhkumar Kampani</t>
  </si>
  <si>
    <t>[{'name': 'Nikunj Prabodhkumar Kampani', 'email': 'nikunjkampani@gmail.com', 'emailDomain': 'gmail.com', 'contact': '9867330339'}]</t>
  </si>
  <si>
    <t>TPE000011518598N</t>
  </si>
  <si>
    <t>27AIDPP9390F1ZV</t>
  </si>
  <si>
    <t>27890315242V</t>
  </si>
  <si>
    <t>[{'hsnCode': '74199990', 'hsn1': 'OTHER ARTICLES OF COPPER - OTHER : OTHER : OTHER ARTICLES OF COPPER', 'chapterCode': '74', 'chapter': 'Copper and articles thereof', 'sectionCode': '15', 'section': 'Base Metals and Articles of Base Metal', 'hsn2': 'OTHER ARTICLES OF COPPER - OTHER : OTHER : OTHER ARTICLES OF COPPER'}]</t>
  </si>
  <si>
    <t>[{'name': 'SUNIL JAGANNATH PAULZAGADE', 'email': 'shrikantengg@yahoo.com', 'emailDomain': 'yahoo.com', 'contact': '9890626250'}]</t>
  </si>
  <si>
    <t>24AAACN5836E1ZP</t>
  </si>
  <si>
    <t>24AAACN5836E2ZO</t>
  </si>
  <si>
    <t>nimish@neogenchem.com</t>
  </si>
  <si>
    <t>KARKHADI, , , KARKHADI, PADRA, Vadodara, Gujarat, 391450</t>
  </si>
  <si>
    <t>[{'hsnCode': '2915', 'hsn1': 'SATURATED ACYCLIC MONOCARBOXYLIC ACIDS AND THEIR ANHYDRIDES, HALIDES, PEROXIDES AND PEROXYACIDS; THEIR HALOGENATED, SULPHONATED, NITRATED OR NITROSATED DERIVATIVES - Formic acid, its salts and esters:', 'chapterCode': '29', 'chapter': 'Organic chemicals', 'sectionCode': '06', 'section': 'Products of the Chemicals or Allied Industries', 'hsn2': 'SATURATED ACYCLIC MONOCARBOXYLIC ACIDS AND THEIR ANHYDRIDES, HALIDES, PEROXIDES AND PEROXYACIDS; THEIR HALOGENATED, SULPHONATED, NITRATED OR NITROSATED DERIVATIVES'}, {'hsnCode': '2903', 'hsn1': 'HALOGENATED DERIVATIVES OF HYDROCARBONS - Saturated chlorinated derivatives of acyclic hydrocarbons :', 'chapterCode': '29', 'chapter': 'Organic chemicals', 'sectionCode': '06', 'section': 'Products of the Chemicals or Allied Industries', 'hsn2': 'HALOGENATED DERIVATIVES OF HYDROCARBONS'}, {'hsnCode': '2801', 'hsn1': 'FLUORINE, CHLORINE, BROMINE AND IODINE', 'chapterCode': '28', 'chapter': 'Inorganic chemicals; organic or inorganic compounds of precious metals, of rare-earth metals, of radioactive elements or of isotopes', 'sectionCode': '06', 'section': 'Products of the Chemicals or Allied Industries', 'hsn2': 'FLUORINE, CHLORINE, BROMINE AND IODINE'}, {'hsnCode': '2811', 'hsn1': 'OTHER INORGANIC ACIDS AND OTHER INORGANIC OXYGEN COMPOUNDS OF NON-METALS - Other inorganic acids :',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{'hsnCode': '2932', 'hsn1': 'Heterocyclic compounds with oxygen heteroatom (s) only - Compounds containing an unfused furan ring (whether or not hydrogenated) in the structure :', 'chapterCode': '29', 'chapter': 'Organic chemicals', 'sectionCode': '06', 'section': 'Products of the Chemicals or Allied Industries', 'hsn2': 'HETEROCYCLIC COMPOUNDS WITH OXYGEN HETERO-ATOM (S) ONLY'}]</t>
  </si>
  <si>
    <t>Retail Business|Wholesale Business|Factory / Manufacturing|Recipient of Goods or Services|Office / Sale Office|Warehouse / Depot</t>
  </si>
  <si>
    <t>Retail Business, Wholesale Business, Factory / Manufacturing, Recipient of Goods or Services</t>
  </si>
  <si>
    <t>HARIDAS THAKARSHI KANANI|HARIN HARIDAS KANANI|HITESH BHARATKUMAR RESHAMWALA|SANJAY NATWARLAL MEHTA|SHYAMSUNDER RADHESHYAM UPADHYAY</t>
  </si>
  <si>
    <t>[{'name': 'HARIDAS THAKARSHI KANANI', 'email': 'ashok.shinde@neogenchem.com', 'emailDomain': 'neogenchem.com', 'contact': '9909956199'}]</t>
  </si>
  <si>
    <t>27AAACN5836E1ZJ</t>
  </si>
  <si>
    <t>27690001169V</t>
  </si>
  <si>
    <t>9833561987</t>
  </si>
  <si>
    <t>info@neogenchem.com</t>
  </si>
  <si>
    <t>Plot No 43/44, , TTC Industrial Area, MIDC, Mahape, Mahape, Navi Mumbai, Mumbai Suburban, Maharashtra, 400710</t>
  </si>
  <si>
    <t>[{'hsnCode': '2903', 'hsn1': 'HALOGENATED DERIVATIVES OF HYDROCARBONS - Saturated chlorinated derivatives of acyclic hydrocarbons :', 'chapterCode': '29', 'chapter': 'Organic chemicals', 'sectionCode': '06', 'section': 'Products of the Chemicals or Allied Industries', 'hsn2': 'HALOGENATED DERIVATIVES OF HYDROCARBONS'}, {'hsnCode': '2915', 'hsn1': 'SATURATED ACYCLIC MONOCARBOXYLIC ACIDS AND THEIR ANHYDRIDES, HALIDES, PEROXIDES AND PEROXYACIDS; THEIR HALOGENATED, SULPHONATED, NITRATED OR NITROSATED DERIVATIVES - Formic acid, its salts and esters:', 'chapterCode': '29', 'chapter': 'Organic chemicals', 'sectionCode': '06', 'section': 'Products of the Chemicals or Allied Industries', 'hsn2': 'SATURATED ACYCLIC MONOCARBOXYLIC ACIDS AND THEIR ANHYDRIDES, HALIDES, PEROXIDES AND PEROXYACIDS; THEIR HALOGENATED, SULPHONATED, NITRATED OR NITROSATED DERIVATIVES'}, {'hsnCode': '2827', 'hsn1': 'CHLORIDES, CHLORIDE OXIDES AND CHLORIDE HYDROXIDES; BROMIDES AND BROMIDE OXIDES; IODIDES AND IODIDE OXIDES', 'chapterCode': '28', 'chapter': 'Inorganic chemicals; organic or inorganic compounds of precious metals, of rare-earth metals, of radioactive elements or of isotopes', 'sectionCode': '06', 'section': 'Products of the Chemicals or Allied Industries', 'hsn2': 'CHLORIDES, CHLORIDE OXIDES AND CHLORIDE HYDROXIDES; BROMIDES AND BROMIDE OXIDES; IODIDES AND IODIDE OXIDES'}, {'hsnCode': '2923', 'hsn1': 'QUATERNARY AMMONIUM SALTS AND HYDROXIDES; LECITHINS AND OTHER PHOSPHOAMINOLIPIDS, WHETHER OR NOT CHEMICALLY DEFINED', 'chapterCode': '29', 'chapter': 'Organic chemicals', 'sectionCode': '06', 'section': 'Products of the Chemicals or Allied Industries', 'hsn2': 'QUATERNARY AMMONIUM SALTS AND HYDROXIDE; LECITHINS AND OTHER PHOSPHOAMINOLIPIDS, WHETHER OR NOT CHEMICALLY DEFINED'}, {'hsnCode': '2905', 'hsn1': 'ACYCLIC ALCOHOLS AND THEIR HALOGENATED, SULPHONATED, NITRATED OR NITROSATED DERIVATIVES - Saturated monohydric alcohols :', 'chapterCode': '29', 'chapter': 'Organic chemicals', 'sectionCode': '06', 'section': 'Products of the Chemicals or Allied Industries', 'hsn2': 'ACYCLIC ALCOHOLS AND THEIR HALOGENATED, SULPHONATED, NITRATED OR NITROSATED DERIVATIVES'}]</t>
  </si>
  <si>
    <t>Office / Sale Office|Recipient of Goods or Services|Factory / Manufacturing|Warehouse / Depot|Supplier of Services|Export|Import|Service Provision|Input Service Distributor (ISD)|Bonded Warehouse</t>
  </si>
  <si>
    <t>Office / Sale Office, Recipient of Goods or Services, Factory / Manufacturing</t>
  </si>
  <si>
    <t>HARIDAS THAKARSHI KANANI|SHYAMSUNDER RADHESHYAM UPADHYAY|HARIN HARIDAS KANANI|HITESH BHARATKUMAR RESHAMWALA|SANJAY NATWARLAL MEHTA</t>
  </si>
  <si>
    <t>[{'name': 'HARIDAS THAKARSHI KANANI', 'email': 'shailendra@neogenchem.com', 'emailDomain': 'neogenchem.com', 'contact': '8657427273'}]</t>
  </si>
  <si>
    <t>24AAACN5836E3ZN</t>
  </si>
  <si>
    <t>8657515994</t>
  </si>
  <si>
    <t>sumit.golwala@neogenchem.com</t>
  </si>
  <si>
    <t>Plot No Z/109,, Plot No Z/109, Dahej Special Economic Zone, Dahej Special Economic Zone, Dahej,, Bharuch, Gujarat, 392130</t>
  </si>
  <si>
    <t>[{'hsnCode': '2801', 'hsn1': 'FLUORINE, CHLORINE, BROMINE AND IODINE', 'chapterCode': '28', 'chapter': 'Inorganic chemicals; organic or inorganic compounds of precious metals, of rare-earth metals, of radioactive elements or of isotopes', 'sectionCode': '06', 'section': 'Products of the Chemicals or Allied Industries', 'hsn2': 'FLUORINE, CHLORINE, BROMINE AND IODINE'}, {'hsnCode': '2827', 'hsn1': 'CHLORIDES, CHLORIDE OXIDES AND CHLORIDE HYDROXIDES; BROMIDES AND BROMIDE OXIDES; IODIDES AND IODIDE OXIDES', 'chapterCode': '28', 'chapter': 'Inorganic chemicals; organic or inorganic compounds of precious metals, of rare-earth metals, of radioactive elements or of isotopes', 'sectionCode': '06', 'section': 'Products of the Chemicals or Allied Industries', 'hsn2': 'CHLORIDES, CHLORIDE OXIDES AND CHLORIDE HYDROXIDES; BROMIDES AND BROMIDE OXIDES; IODIDES AND IODIDE OXIDES'}]</t>
  </si>
  <si>
    <t>Factory / Manufacturing|Export|Import|Bonded Warehouse</t>
  </si>
  <si>
    <t>Factory / Manufacturing, Export, Import, Bonded Warehouse</t>
  </si>
  <si>
    <t>HARIDAS THAKARSHI KANANI|SHYAMSUNDER RADHESHYAM UPADHYAY|HARIN HARIDAS KANANI|HITESH BHARATKUMAR RESHAMWALA|SANJAY NATWARLAL MEHTA|ANURAG SURANA</t>
  </si>
  <si>
    <t>[{'name': 'HARIDAS THAKARSHI KANANI', 'email': 'vijay@neogenchem.com', 'emailDomain': 'neogenchem.com', 'contact': '8657427273'}]</t>
  </si>
  <si>
    <t>TFI000011516120E</t>
  </si>
  <si>
    <t>23AAEFT8363K1ZU</t>
  </si>
  <si>
    <t>23131400380</t>
  </si>
  <si>
    <t>[{'hsnCode': '85372000', 'hsn1':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EXCEEDING 1,000 V',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EXCEEDING 1,000 V'}]</t>
  </si>
  <si>
    <t>[{'name': 'PANKAJ AGAL', 'email': 'tencosystems@gmail.com', 'emailDomain': 'gmail.com', 'contact': '9425054725'}]</t>
  </si>
  <si>
    <t>TFI000013369732Z</t>
  </si>
  <si>
    <t>27AABFP4866A1ZE</t>
  </si>
  <si>
    <t>27540020894V</t>
  </si>
  <si>
    <t>[{'hsnCode': '62101000', 'hsn1': 'GARMENTS, MADE UP OF FABRICS OF HEADING 5602, 5603, 5903, 5906 OR 5907 - OF FABRICS OF HEADING 5602 OR 5603', 'chapterCode': '62', 'chapter': 'Articles of apparel and clothing accessories, not knitted or crocheted.', 'sectionCode': '11', 'section': 'Textile and Textile Articles', 'hsn2': 'GARMENTS, MADE UP OF FABRICS OF HEADING 5602, 5603, 5903, 5906 OR 5907 - OF FABRICS OF HEADING 5602 OR 5603'}, {'hsnCode': '62034990', 'hsn1': 'MENS OR BOYS SUITS, ENSEMBLES, JACKETS, BLAZERS, TROUSERS, BIB AND BRACE OVERALLS, BREECHES AND SHORTS (OTHER THAN SWIMWEAR) - TROUSERS, BIB AND BRACE OVERALLS, BREECHES AND SHORTS : OF OTHER TEXTILE MATERIALS : OTHER', 'chapterCode': '62', 'chapter': 'Articles of apparel and clothing accessories, not knitted or crocheted.', 'sectionCode': '11', 'section': 'Textile and Textile Articles', 'hsn2': 'MENS OR BOYS SUITS, ENSEMBLES, JACKETS, BLAZERS, TROUSERS, BIB AND BRACE OVERALLS, BREECHES AND SHORTS (OTHER THAN SWIMWEAR) - TROUSERS, BIB AND BRACE OVERALLS, BREECHES AND SHORTS : OF OTHER TEXTILE MATERIALS : OTHER'}, {'hsnCode': '62033990', 'hsn1': 'MENS OR BOYS SUITS, ENSEMBLES, JACKETS, BLAZERS, TROUSERS, BIB AND BRACE OVERALLS, BREECHES AND SHORTS (OTHER THAN SWIMWEAR) - JACKETS AND BLAZERS : OF OTHER TEXTILE MATERIALS : OTHER', 'chapterCode': '62', 'chapter': 'Articles of apparel and clothing accessories, not knitted or crocheted.', 'sectionCode': '11', 'section': 'Textile and Textile Articles', 'hsn2': 'MENS OR BOYS SUITS, ENSEMBLES, JACKETS, BLAZERS, TROUSERS, BIB AND BRACE OVERALLS, BREECHES AND SHORTS (OTHER THAN SWIMWEAR) - JACKETS AND BLAZERS : OF OTHER TEXTILE MATERIALS : OTHER'}, {'hsnCode': '61091000', 'hsn1': 'T-SHIRTS, SINGLETS AND OTHER VESTS, KNITTED OR CROCHETED - OF COTTON', 'chapterCode': '61', 'chapter': 'Articles of apparel and clothing accessories knitted or crocheted.', 'sectionCode': '11', 'section': 'Textile and Textile Articles', 'hsn2': 'T-SHIRTS, SINGLETS AND OTHER VESTS, KNITTED OR CROCHETED - OF COTTON'}, {'hsnCode': '58110090', 'hsn1': 'QUILTED TEXTILE PRODUCTS IN THE PIECE, COMPOSED OF ONE OR MORE LAYERS OF TEXTILE MATERIALS ASSEMBLED WITH PADDING BY STITCHING OR OTHERWISE, OTHER THAN EMBROIDERY OF HEADING 5810 - QUILTED TEXTILE PRODUCTS IN THE PIECE, COMPOSED OF ONE OR MORE LAYERS OF TEXTILE MATERIALS ASSEMBLED WITH PADDING BY STITCHING OR OTHERWISE, OTHER THAN EMBROIDERY OF HEADING 5810:OTHER', 'chapterCode': '58', 'chapter': 'Special woven fabrics; tufted textile fabrics; lace; tapestries; trimmings; embroidery.', 'sectionCode': '11', 'section': 'Textile and Textile Articles', 'hsn2': 'QUILTED TEXTILE PRODUCTS IN THE PIECE, COMPOSED OF ONE OR MORE LAYERS OF TEXTILE MATERIALS ASSEMBLED WITH PADDING BY STITCHING OR OTHERWISE, OTHER THAN EMBROIDERY OF HEADING 5810 - QUILTED TEXTILE PRODUCTS IN THE PIECE, COMPOSED OF ONE OR MORE LAYERS OF TEXTILE MATERIALS ASSEMBLED WITH PADDING BY STITCHING OR OTHERWISE, OTHER THAN EMBROIDERY OF HEADING 5810:OTHER'}]</t>
  </si>
  <si>
    <t>Retail Business|Wholesale Business|Factory / Manufacturing</t>
  </si>
  <si>
    <t>Retail Business, Wholesale Business, Factory / Manufacturing</t>
  </si>
  <si>
    <t>[{'name': 'PANKAJ LAXMIKANT NEVASKAR', 'email': 'poonamdresses@yahoo.co.in', 'emailDomain': 'yahoo.co.in', 'contact': '9921888866'}]</t>
  </si>
  <si>
    <t>TPE000116109772Y</t>
  </si>
  <si>
    <t>19AFVPM3508B1ZC</t>
  </si>
  <si>
    <t>[{'hsnCode': '73089090', 'hsn1':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OTHER : OTHER', 'chapterCode': '73', 'chapter': 'Articles of iron or steel', 'sectionCode': '15', 'section': 'Base Metals and Articles of Base Metal', 'hsn2':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OTHER : OTHER'}]</t>
  </si>
  <si>
    <t>[{'name': 'GOUTAM KUMAR MANNA', 'email': 'kausik.jana2009@gmail.com', 'emailDomain': 'gmail.com', 'contact': '9434010943'}]</t>
  </si>
  <si>
    <t>TPE000017226070D</t>
  </si>
  <si>
    <t>27AAIPD5487C1ZR</t>
  </si>
  <si>
    <t>[{'hsnCode': '38122090', 'hsn1': 'PREPARED RUBBER ACCELERATORS; COMPOUND PLASTICISERS FOR RUBBER OR PLASTICS, NOT ELSEWHERE SPECIFIED OR INCLUDED; ANTI-OXIDISING PREPARATIONS AND OTHER COMPOUND STABILISERS FOR RUBBER OR PLASTICS COMPOUND PLASTICISERS FOR RUBBER OR PLASTICS: OTHER', 'chapterCode': '38', 'chapter': 'Miscellaneous chemical products.', 'sectionCode': '06', 'section': 'Products of the Chemicals or Allied Industries', 'hsn2': 'PREPARED RUBBER ACCELERATORS; COMPOUND PLASTICISERS FOR RUBBER OR PLASTICS, NOT ELSEWHERE SPECIFIED OR INCLUDED; ANTI-OXIDISING PREPARATIONS AND OTHER COMPOUND STABILISERS FOR RUBBER OR PLASTICS COMPOUND PLASTICISERS FOR RUBBER OR PLASTICS: OTHER'}]</t>
  </si>
  <si>
    <t>[{'name': 'PRAKASH RAMANLAL DESAI', 'email': 'preciousplastics@hotmail.com', 'emailDomain': 'hotmail.com', 'contact': '9867616151'}]</t>
  </si>
  <si>
    <t>TPE000117033525F</t>
  </si>
  <si>
    <t>24AAUPO9566F1Z0</t>
  </si>
  <si>
    <t>[{'hsnCode': '3909', 'hsn1': 'AMINO-RESINS, PHENOLIC RESINS AND POLYURETHANES, IN PRIMARY FORMS', 'chapterCode': '39', 'chapter': 'Plastics and articles thereof', 'sectionCode': '07', 'section': 'Plastics and Articles thereof; Rubber and Articles Thereof', 'hsn2': 'AMINO-RESINS,PHENOLIC RESINS AND POLYURETHANES, IN PRIMARY FORMS'}]</t>
  </si>
  <si>
    <t>[{'name': 'KEVAL RAMESHCHANDRA OZA', 'email': 'skelastomer2708@gmail.com', 'emailDomain': 'gmail.com', 'contact': '9167027889'}]</t>
  </si>
  <si>
    <t>27AAUPO9566F1ZU</t>
  </si>
  <si>
    <t>chandradharijha2009@gmail.com</t>
  </si>
  <si>
    <t>06-May-2019</t>
  </si>
  <si>
    <t>A/906,, VIMAL DHAM CHS LTD, BHD SEVEN SQUARE ACADEMY, KENWOOD PARK,, RAMDEV PARK ROAD, MIRA ROAD EAST, Thane, Maharashtra, 401107</t>
  </si>
  <si>
    <t>[{'hsnCode': '3909', 'hsn1': 'AMINO-RESINS, PHENOLIC RESINS AND POLYURETHANES, IN PRIMARY FORMS', 'chapterCode': '39', 'chapter': 'Plastics and articles thereof', 'sectionCode': '07', 'section': 'Plastics and Articles thereof; Rubber and Articles Thereof', 'hsn2': 'AMINO-RESINS,PHENOLIC RESINS AND POLYURETHANES, IN PRIMARY FORMS'}, {'hsnCode': '7208', 'hsn1': 'FLAT-ROLLED PRODUCTS OF IRON OR NON-ALLOY STEEL, OF A WIDTH OF 600 MM OR MORE, HOTROLLED, NOT CLAD, PLATED OR COATED', 'chapterCode': '72', 'chapter': 'Iron and steel', 'sectionCode': '15', 'section': 'Base Metals and Articles of Base Metal', 'hsn2': 'FLAT-ROLLED PRODUCTS OF IRON OR NON-ALLOY STEEL, OF A WIDTH OF 600 MM OR MORE, HOT-ROLLED, NOT CLAD, PLATED OR COATED'}]</t>
  </si>
  <si>
    <t>[{'name': 'KEVAL RAMESHCHANDRA OZA', 'email': 'chandradharijha2009@gmail.com', 'emailDomain': 'gmail.com', 'contact': '9167027889'}]</t>
  </si>
  <si>
    <t>KFI000014954006D</t>
  </si>
  <si>
    <t>27AABFP4274G1Z8</t>
  </si>
  <si>
    <t>27740018650V</t>
  </si>
  <si>
    <t>[{'hsnCode': '48211010', 'hsn1': 'PAPER OR PAPERBOARD LABELS OF ALL KINDS, WHETHER OR NOT PRINTED - PRINTED : PAPER TAGS',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 - PRINTED : PAPER TAGS'}, {'hsnCode': '48191090',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{'hsnCode': '48171000', 'hsn1': 'ENVELOPES, LETTER CARDS, PLAIN POSTCARDS AND CORRESPONDENCE CARDS, OF PAPER OR PAPERBOARD; BOXES, POUCHES, WALLETS AND WRITING COMPENDIUMS, OF PAPER OR PAPERBOARD, CONTAINING AN ASSORTMENT OF PAPER STATIONERY - ENVELOPES', 'chapterCode': '48', 'chapter': 'Paper and paperboard; articles of paper pulp, of paper or of paperboard.', 'sectionCode': '10', 'section': 'Pulp of wood or of other Fibrous Cellulosic Material; Recovered (Waste and Scrap) Paper or Paperboard; Paper And Paperboard and articles thereof', 'hsn2': 'ENVELOPES, LETTER CARDS, PLAIN POSTCARDS AND CORRESPONDENCE CARDS, OF PAPER OR PAPERBOARD; BOXES, POUCHES, WALLETS AND WRITING COMPENDIUMS, OF PAPER OR PAPERBOARD, CONTAINING AN ASSORTMENT OF PAPER STATIONERY - ENVELOPES'}, {'hsnCode': '48201090', 'hsn1':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OTHER', 'chapterCode': '48', 'chapter': 'Paper and paperboard; articles of paper pulp, of paper or of paperboard.', 'sectionCode': '10', 'section': 'Pulp of wood or of other Fibrous Cellulosic Material; Recovered (Waste and Scrap) Paper or Paperboard; Paper And Paperboard and articles thereof', 'hsn2':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OTHER'}]</t>
  </si>
  <si>
    <t>Works Contract|Wholesale Business|Factory / Manufacturing|Office / Sale Office</t>
  </si>
  <si>
    <t>Works Contract, Wholesale Business</t>
  </si>
  <si>
    <t>[{'name': 'AMEER GULAMALI KHAIRAZ', 'email': 'maheshjangam77@yahoo.co.in', 'emailDomain': 'yahoo.co.in', 'contact': '9822279334'}]</t>
  </si>
  <si>
    <t>TCO000015847816S</t>
  </si>
  <si>
    <t>27AAECM6177H1Z6</t>
  </si>
  <si>
    <t>[{'hsnCode': '84312010', 'hsn1': 'PARTS SUITABLE FOR USE SOLELY OR PRINCIPALLY WITH THE MACHINERY OF HEADINGS 8425 TO 8430 - OF MACHINERY OF HEADING 8427 :OF FORK LIFT TRUCKS',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MACHINERY OF HEADINGS 8425 TO 8430 - OF MACHINERY OF HEADING 8427 :OF FORK LIFT TRUCKS'}, {'hsnCode': '84879000', 'hsn1': 'MACHINERY PARTS, NOT CONTAINING ELECTRICAL CONNECTORS,INSULATORS,COILS, CONTACTS OR OTHER ELECTRICAL FEATURES NOT SPECIFIED OR INCLUDED ELSEWHERE IN THIS CHAPTER;-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PARTS, NOT CONTAINING ELECTRICAL CONNECTORS,INSULATORS,COILS, CONTACTS OR OTHER ELECTRICAL FEATURES NOT SPECIFIED OR INCLUDED ELSEWHERE IN THIS CHAPTER;- OTHER'}, {'hsnCode': '84559000', 'hsn1': 'METAL-ROLLING MILLS AND ROLLS THEREFOR - OTHER PARTS',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'METAL-ROLLING MILLS AND ROLLS THEREFOR - OTHER PARTS'}, {'hsnCode': '72042990', 'hsn1': 'FERROUS WASTE AND SCRAP; REMELTING SCRAP INGOTS OF IRON OR STEEL - WASTE AND SCRAP OF ALLOY STEEL : OTHER : OTHER', 'chapterCode': '72', 'chapter': 'Iron and steel', 'sectionCode': '15', 'section': 'Base Metals and Articles of Base Metal', 'hsn2': 'FERROUS WASTE AND SCRAP; REMELTING SCRAP INGOTS OF IRON OR STEEL - WASTE AND SCRAP OF ALLOY STEEL : OTHER : OTHER'}]</t>
  </si>
  <si>
    <t>POPATLAL NAGARDAS PANCHAL|HASMUKH POPATLAL PANCHAL|DILIP POPATLAL PANCHAL</t>
  </si>
  <si>
    <t>[{'name': 'POPATLAL NAGARDAS PANCHAL', 'email': 'jayeshchoudhary@gmail.com', 'emailDomain': 'gmail.com', 'contact': '9892182138'}]</t>
  </si>
  <si>
    <t>24AAECM6177H1ZC</t>
  </si>
  <si>
    <t>9265626527</t>
  </si>
  <si>
    <t>pranav_parth14@yahoo.com</t>
  </si>
  <si>
    <t>PLOT NO.27, SHIV INDUSTRIAL INFRASTRUCTURE PARK, VILLAGE - LAMDAPURA, TA.SAVLI, Vadodara, Gujarat, 391780</t>
  </si>
  <si>
    <t>[{'hsnCode': '9801', 'hsn1': 'ALL ITEMS OF MACHINERY INCLUDING PRIME MOVERS, INSTRUMENTS, APPARATUS AND APPLIANCES, CONTROL GEAR AND TRANSMISSION EQUIPMENT, AUXILIARY EQUIPMENT (INCLUDING THOSE REQUIRED FOR RESEARCH AND DEVELOPMENT PURPOSES, TESTING AND QUALITY CONTROL), AS WELL AS ALL COMPONENTS (WHETHER FINISHED OR NOT) OR RAW MATERIALS FOR THE MANUFACTURE OF THE AFORESAID ITEMS AND THEIR COMPONENTS, REQUIRED FOR THE INITIAL SETTING UP OF A UNIT, OR THE SUBSTANTIAL EXPANSION OF AN EXISTING UNIT, OF A SPECIFIED: (1) INDUSTRIAL PLANT, (2) IRRIGATION PROJECT, (3) POWER PROJECT, (4) MINING PROJECT, (5) PROJECT FOR THE EXPLORATION FOR OIL OR OTHER MINERALS, AND (6) SUCH OTHER PROJECTS AS THE CENTRAL GOVERNMENT MAY, HAVING REGARD TO THE ECONOMIC DEVELOPMENT OF THE COUNTRY NOTIFY IN THE OFFICIAL GAZETTE IN THIS BEHALF; AND SPARE PARTS, OTHER RAW MATERIALS (INCLUDING SEMI-FINISHED MATERIAL) OR CONSUMABLE STORES NOT EXCEEDING 10% OF THE VALUE OF THE GOODS SPECIFIED ABOVE PROVIDED THAT SUCH SPARE PARTS, RAW MATERIALS OR CONSUMABLE STORES ARE ESSENTIAL FOR THE MAINTENANCE OF THE PLANT OR PROJECT MENTIONED IN (1) TO (6) ABOVE', 'chapterCode': '98', 'chapter': 'Project imports, Laboratory chemicals, passenger\\u2019s baggage, personal importation by air or post; ship stores.', 'sectionCode': '21', 'section': 'Works of art, Collectors\\u2019 Pieces and Antiques', 'hsn2': 'ALL ITEMS OF MACHINERY INCLUDING PRIME MOVERS, INSTRUMENTS, APPARATUS AND APPLIANCES, CONTROL GEAR AND TRANSMISSION EQUIPMENT, AUXILLIARY EQUIPMENT (INCLUDING THOSE REQUIRED FOR RESEARCH AND DEVELOPMENT PURPOSES, TESTING AND QUALITY CONTROL), AS WELL AS ALL COMPONENTS (WHETHER FINISHED OR NOT) OR RAW MATERIALS FOR THE MANUFACTURE OF THE AFORESAID ITEMS AND THEIR COMPONENTS, REQUIRED FOR THE INITIAL SETTING UP OF A UNIT, OR THE SUBSTANTIAL EXPANSION OF AN EXISTING UNIT, OF A SPECIFIED: (1) INDUSTRIAL PLANT, (2) IRRIGATION PROJECT, (3) POWER PROJECT, (4) MINING PROJECT, (5) PROJECT FOR THE EXPLORATION FOR OIL OR OTHER MINERALS, AND (6) SUCH OTHER PROJECTS AS THE CENTRAL GOVERNMENT MAY, HAVING REGARD TO THE ECONOMIC DEVELOPMENT OF THE COUNTRY NOTIFY IN THE OFFICIAL GAZETTE IN THIS BEHALF; AND SPARE PARTS, OTHER RAW MATERIALS (INCLUDING SEMI-FINISHED MATERIAL) OR CONSUMABLE STORES NOT EXCEEDING 10% OF THE VALUE OF THE GOODS SPECIFIED ABOVE PROVIDED THAT SUCH SPARE PARTS, RAW MATERIALS OR C'}, {'hsnCode': '8205', 'hsn1': 'HAND TOOLS (INCLUDING GLAZIERS? DIAMONDS), NOT ELSEWHERE SPECIFIED OR INCLUDED; BLOW LAMPS; VICES; CLAMPS AND THE LIKE, OTHER THAN ACCESSORIES FOR AND PARTS OF, MACHINE TOOLS; ANVILS; PORTABLE FORGES; HAND-OR PEDALOPERATED GRINDING WHEELS WITH FRAMEWORKS', 'chapterCode': '82', 'chapter': 'Tools, implements, cutlery, spoons and forks, of base metal; parts thereof of base metal', 'sectionCode': '15', 'section': 'Base Metals and Articles of Base Metal', 'hsn2': 'HAND TOOLS (INCLUDING GLAZIERS DIAMONDS), NOT ELSEWHERE SPECIFIED OR INCLUDED; BLOW LAMPS; VICES; CLAMPS AND THE LIKE, OTHER THAN ACCESSORIES FOR AND PARTS OF, MACHINE TOOLS; ANVILS; PORTABLE FORGES; HAND-OR PEDAL-OPERATED GRINDING WHEELS WITH FRAMEWORKS'}, {'hsnCode': '4818', 'hsn1': 'TOILET PAPER AND SIMILAR PAPER, CELLULOSE WADDING OR WEBS OF CELLULOSE FIBRES, OF A KIND USED FOR HOUSEHOLD OR SANITARY PURPOSES, IN ROLLS OF A WIDTH NOT EXCEEDING 36 CM, OR CUT TO SIZE OR SHAPE; HANDKERCHIEFS, CLEANSING TISSUES, TOWELS, TABLE CLOTHS, SERVIETTES, BED SHEETS AND SIMILAR HOUSEHOLD, SANITARY OR HOSPITAL ARTICLES, ARTICLES OF APPAREL AND CLOTHING ACCESSORIES, OF PAPER PULP, PAPER, CELLULOSE WADDING OR WEBS OF CELLULOSE FIBRES', 'chapterCode': '48', 'chapter': 'Paper and paperboard; articles of paper pulp, of paper or of paperboard.', 'sectionCode': '10', 'section': 'Pulp of wood or of other Fibrous Cellulosic Material; Recovered (Waste and Scrap) Paper or Paperboard; Paper And Paperboard and articles thereof', 'hsn2': 'TOILET PAPER AND SIMILAR PAPER, CELLULOSE WADDING OR WEBS OF CELLULOSE FIBRES, OF A KIND USED FOR HOUSEHOLD OR SANITARY PURPOSES, IN ROLLS OF A WIDTH NOT EXCEEDING 36 CM, OR CUT TO SIZE OR SHAPE; HANDKERCHIEFS, CLEANSING TISSUES, TOWELS, TABLE CLOTHS, SERVIETTES, BED SHEETS AND SIMILAR HOUSEHOLD, SANITARY OR HOSPITAL ARTICLES, ARTICLES OF APPAREL AND CLOTHING ACCESSORIES, OF PAPER PULP, PAPER, CELLULOSE WADDING OR WEBS OF CELLULOSE FIBRES'}, {'hsnCode': '7325', 'hsn1': 'OTHER CAST ARTICLES OF IRON OR STEEL', 'chapterCode': '73', 'chapter': 'Articles of iron or steel', 'sectionCode': '15', 'section': 'Base Metals and Articles of Base Metal', 'hsn2': 'OTHER CAST ARTICLES OF IRON OR STEEL'}, {'hsnCode': '8304', 'hsn1': 'FILING, CABINETS, CARD - INDEX CABINETS, PAPER TRAYS, PAPER RESTS, PEN TRAYS, OFFICE-STAMP STANDS AND SIMILAR OFFICE OR DESK EQUIPMENT, OF BASE METAL, OTHER THAN OFFICE FURNITURE OF HEADING 9403', 'chapterCode': '83', 'chapter': 'Miscellaneous articles of base metal', 'sectionCode': '15', 'section': 'Base Metals and Articles of Base Metal', 'hsn2': None}]</t>
  </si>
  <si>
    <t>Factory / Manufacturing|Retail Business|Works Contract|Import|Others|Export</t>
  </si>
  <si>
    <t>Factory / Manufacturing, Retail Business, Works Contract, Import, Others, Export</t>
  </si>
  <si>
    <t>[{'name': 'POPATLAL NAGARDAS PANCHAL', 'email': 'manibhadraengg@gmail.com', 'emailDomain': 'gmail.com', 'contact': '9820547203'}]</t>
  </si>
  <si>
    <t>TPE001051345540B</t>
  </si>
  <si>
    <t>19BAPPM6062E1ZE</t>
  </si>
  <si>
    <t>[{'sacCode': '00441067', 'sac1': 'RESTAURANT SERVICE', 'sac2': None}]</t>
  </si>
  <si>
    <t>KFI000015861785S</t>
  </si>
  <si>
    <t>24AAFFF1871R1Z0</t>
  </si>
  <si>
    <t>[{'hsnCode': '8481', 'hsn1': 'TAPS, COCKS, VALVES AND SIMILAR APPLIANCES FOR PIPES, BOILER SHELLS, TANKS, VATS OR THE LIKE, INCLUDING PRESSURE-REDUCING VALVES AND THE RMOSTATICALLY CONTROLLED VALVES',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t>
  </si>
  <si>
    <t>[{'name': 'USHA VASANTKUMAR SHETH', 'email': 'flowzoneenggsolution@gmail.com', 'emailDomain': 'gmail.com', 'contact': '9825562654'}]</t>
  </si>
  <si>
    <t>03AABCA2863R1ZH</t>
  </si>
  <si>
    <t>03101017043</t>
  </si>
  <si>
    <t>accounts@atamfebi.com</t>
  </si>
  <si>
    <t>1050-51, , ATAM VALVES LTD., OUTSIDE INDUSTRIAL AREA, JALANDHAR, Jalandhar, Punjab, 144004</t>
  </si>
  <si>
    <t>[{'hsnCode': '84811000', 'hsn1': 'TAPS, COCKS, VALVES AND SIMILAR APPLIANCES FOR PIPES, BOILER SHELLS, TANKS, VATS OR THE LIKE, INCLUDING PRESSURE-REDUCING VALVES AND THERMOSTATICALLY CONTROLLED VALVES PRESSURE-REDUCING VALVES',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PRESSURE-REDUCING VALVES'}, {'hsnCode': '84813000', 'hsn1': 'TAPS, COCKS, VALVES AND SIMILAR APPLIANCES FOR PIPES, BOILER SHELLS, TANKS, VATS OR THE LIKE, INCLUDING PRESSURE-REDUCING VALVES AND THERMOSTATICALLY CONTROLLED VALVES CHECK (NON-RETURN) VALVES',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CHECK (NON-RETURN) VALVES'}, {'hsnCode': '84814000', 'hsn1': 'TAPS, COCKS, VALVES AND SIMILAR APPLIANCES FOR PIPES, BOILER SHELLS, TANKS, VATS OR THE LIKE, INCLUDING PRESSURE-REDUCING VALVES AND THERMOSTATICALLY CONTROLLED VALVES SAFETY OR RELIEF VALVES',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SAFETY OR RELIEF VALVES'}, {'hsnCode': '84818030', 'hsn1': 'TAPS, COCKS, VALVES AND SIMILAR APPLIANCES FOR PIPES, BOILER SHELLS, TANKS, VATS OR THE LIKE, INCLUDING PRESSURE-REDUCING VALVES AND THERMOSTATICALLY CONTROLLED VALVES - OTHER APPLIANCES: INDUSTRIAL VALVES (EXCLUDING PRESSURE-REDUCING VALVES, AND THERMOSTATICALLY CONTROLLED VALVES)',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 OTHER APPLIANCES: INDUSTRIAL VALVES (EXCLUDING PRESSURE-REDUCING VALVES, AND THERMOSTATICALLY CONTROLLED VALVES)'}, {'hsnCode': '84879000', 'hsn1': 'MACHINERY PARTS, NOT CONTAINING ELECTRICAL CONNECTORS,INSULATORS,COILS, CONTACTS OR OTHER ELECTRICAL FEATURES NOT SPECIFIED OR INCLUDED ELSEWHERE IN THIS CHAPTER;-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PARTS, NOT CONTAINING ELECTRICAL CONNECTORS,INSULATORS,COILS, CONTACTS OR OTHER ELECTRICAL FEATURES NOT SPECIFIED OR INCLUDED ELSEWHERE IN THIS CHAPTER;- OTHER'}]</t>
  </si>
  <si>
    <t>AMIT JAIN|VIMAL PARKASH JAIN|PAMILA JAIN</t>
  </si>
  <si>
    <t>[{'name': 'AMIT JAIN', 'email': 'amit@atamfebi.com', 'emailDomain': 'atamfebi.com', 'contact': '9815185311'}]</t>
  </si>
  <si>
    <t>24AABCA2863R1ZD</t>
  </si>
  <si>
    <t>9879912158</t>
  </si>
  <si>
    <t>mail4rajeshzala@yahoo.co.in</t>
  </si>
  <si>
    <t>24, SHIVAM INDUSTRIAL ESTATE-4, B/H SATYAM MALL,, NEAR CHANGODAR OVERBRIDGE, NATIONAL HIGHWAY NO -8,, CHANGODAR,, Ahmedabad, Gujarat, 382213</t>
  </si>
  <si>
    <t>Others|Wholesale Business|Retail Business</t>
  </si>
  <si>
    <t>Others, Wholesale Business, Retail Business</t>
  </si>
  <si>
    <t>VIMAL PARKASH JAIN|AMIT JAIN|PAMILA JAIN</t>
  </si>
  <si>
    <t>[{'name': 'RAJESH RAJNIKANT ZALA', 'email': 'chudasma_satyendra@yahoo.com', 'emailDomain': 'yahoo.com', 'contact': '9879912158'}]</t>
  </si>
  <si>
    <t>27AAACD9909J1ZC</t>
  </si>
  <si>
    <t>27500001516V</t>
  </si>
  <si>
    <t>accounts@dembla.com</t>
  </si>
  <si>
    <t>C-30, , JAI MATADI COMPOUND, THANE-BHIWANDI AGRA ROAD, KALHER VILLAGE, TALUKA BHIWANDI, Thane, Maharashtra, 421302</t>
  </si>
  <si>
    <t>[{'hsnCode': '84818030', 'hsn1': 'TAPS, COCKS, VALVES AND SIMILAR APPLIANCES FOR PIPES, BOILER SHELLS, TANKS, VATS OR THE LIKE, INCLUDING PRESSURE-REDUCING VALVES AND THERMOSTATICALLY CONTROLLED VALVES - OTHER APPLIANCES: INDUSTRIAL VALVES (EXCLUDING PRESSURE-REDUCING VALVES, AND THERMOSTATICALLY CONTROLLED VALVES)',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 OTHER APPLIANCES: INDUSTRIAL VALVES (EXCLUDING PRESSURE-REDUCING VALVES, AND THERMOSTATICALLY CONTROLLED VALVES)'}, {'hsnCode': '84813000', 'hsn1': 'TAPS, COCKS, VALVES AND SIMILAR APPLIANCES FOR PIPES, BOILER SHELLS, TANKS, VATS OR THE LIKE, INCLUDING PRESSURE-REDUCING VALVES AND THERMOSTATICALLY CONTROLLED VALVES CHECK (NON-RETURN) VALVES',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CHECK (NON-RETURN) VALVES'}, {'hsnCode': '84819090', 'hsn1': 'TAPS, COCKS, VALVES AND SIMILAR APPLIANCES FOR PIPES, BOILER SHELLS, TANKS, VATS OR THE LIKE, INCLUDING PRESSURE-REDUCING VALVES AND THERMOSTATICALLY CONTROLLED VALVES - PARTS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 PARTS : OTHER'}, {'hsnCode': '72041000', 'hsn1': 'FERROUS WASTE AND SCRAP; REMELTING SCRAP INGOTS OF IRON OR STEEL - WASTE AND SCRAP OF CAST IRON', 'chapterCode': '72', 'chapter': 'Iron and steel', 'sectionCode': '15', 'section': 'Base Metals and Articles of Base Metal', 'hsn2': 'FERROUS WASTE AND SCRAP; REMELTING SCRAP INGOTS OF IRON OR STEEL - WASTE AND SCRAP OF CAST IRON'}, {'hsnCode': '76020010', 'hsn1': 'ALUMINIUM WASTE AND SCRAP - ALUMINIUM WASTE AND SCRAP : ALUMINIUM SCRAP, NAMELY THE FOLLOWING : CLEAN ALUMINIUM LITHOGRAPHIC SHEETS (ISRI) NEW, CLEAN ALUMINIUM LITHOGRAPHIC SHEETS (ISRI)MIXED LOW COPPER ALUMINIUM CLIPPINGS AND SOLIDS (ISRI) CLEAN MIXED OLD ALLOY SHEET ALUMINIUM (ISRI) NEW ALUMINIUM CAN STOCK (ISRI) OLD CAN STOCK (ISRI) SHREDDED ALUMINIUM USED BEVERAGES CAN (U) SCRAP (ISRI) DENSIFIED ALUMINIUM USED BEVERAGES CAN (UBC) SCRAP (ISRI)BALED ALUMINIUM USED BEVERAGE CAN (UBC) SCRAP (ISRI) BRIQUETTED ALUMINIUM USED BEVERAGE CAN (UBC) SCRAP (ISRI) PAINTED SIDING (ISRI) COATED SCRAP (ISRI) ALUMINIUM SCRAP RADIATORS (ISRI) E.C. ALUMINIUM NODULES (ISRI) NEW PURE ALUMINIUM WIRE AND CABLE (ISRI) NEW MIXED ALUMINIUM WIRE AND CABLE (ISRI) OLD PURE ALUMINIUM WIRE AND CABLE (ISRI) OLD MIXED ALUMINIUM WIRE AND CABLE (ISRI) ALUMINIUM PISTONS (ISRI) SEGREGATED ALUMINIUM BORINGS AND TURNINGS (ISRI) MIXED ALUMINIUM CASTINGS (ISRI) MIXED ALUMINIUM CASTINGS (ISRI) WRECKED AIRPLANE SHEET ALUMINIUM (ISRI) NEW ALUMINIUM FOIL (ISRI) OLD ALUMINIUM FOIL (ISRI) ALUMINIUM GRINDINGS (ISRI) SWEATED ALUMINIUM (ISRI) SEGREGATED NEW ALUMINIUM ALLOY CLIPPINGS AND SOLIDS (ISRI) MIXED NEW ALUMINIUM ALLOY CLIPPINGS AND SOLIDS (ISRI) SEGREGATED NEW ALUMINIUM CASTINGS, FORGINGS AND EXTRUSIONS (ISRI) ALUMINIUM AUTO CASTINGS (ISRI) INSULATED ALUMINIUM WIRE SCRAP (ISRI) ALUMINIUM AIRPLANE CASTINGS (ISRI) FRAGMENTIZER ALUMINIUM SCRAP', 'chapterCode': '76', 'chapter': 'Aluminium and articles thereof', 'sectionCode': '15', 'section': 'Base Metals and Articles of Base Metal', 'hsn2': 'ALUMINIUM WASTE AND SCRAP - ALUMINIUM WASTE AND SCRAP : ALUMINIUM SCRAP, NAMELY THE FOLLOWING : CLEAN ALUMINIUM LITHOGRAPHIC SHEETS (ISRI) NEW, CLEAN ALUMINIUM LITHOGRAPHIC SHEETS (ISRI)MIXED LOW COPPER ALUMINIUM CLIPPINGS AND SOLIDS (ISRI) CLEAN MIXED OLD ALLOY SHEET ALUMINIUM (ISRI) NEW ALUMINIUM CAN STOCK (ISRI) OLD CAN STOCK (ISRI) SHREDDED ALUMINIUM USED BEVERAGES CAN (U) SCRAP (ISRI) DENSIFIED ALUMINIUM USED BEVERAGES CAN (UBC) SCRAP (ISRI)BALED ALUMINIUM USED BEVERAGE CAN (UBC) SCRAP (ISRI) BRIQUETTED ALUMINIUM USED BEVERAGE CAN (UBC) SCRAP (ISRI) PAINTED SIDING (ISRI) COATED SCRAP (ISRI) ALUMINIUM SCRAP RADIATORS (ISRI) E.C. ALUMINIUM NODULES (ISRI) NEW PURE ALUMINIUM WIRE AND CABLE (ISRI) NEW MIXED ALUMINIUM WIRE AND CABLE (ISRI) OLD PURE ALUMINIUM WIRE AND CABLE (ISRI) OLD MIXED ALUMINIUM WIRE AND CABLE (ISRI) ALUMINIUM PISTONS (ISRI) SEGREGATED ALUMINIUM BORINGS AND TURNINGS (ISRI) MIXED ALUMINIUM CASTINGS (ISRI) MIXED ALUMINIUM CASTINGS (ISRI) WRECKED AIRPLANE SHEET ALUMINIUM (ISRI) NEW ALUMINIUM FOIL (ISRI) OLD ALUMINIUM FOIL (ISRI) ALUMINIUM GRINDINGS (ISRI) SWEATED ALUMINIUM (ISRI) SEGREGATED NEW ALUMINIUM ALLOY CLIPPINGS AND SOLIDS (ISRI) MIXED NEW ALUMINIUM ALLOY CLIPPINGS AND SOLIDS (ISRI) SEGREGATED NEW ALUMINIUM CASTINGS, FORGINGS AND EXTRUSIONS (ISRI) ALUMINIUM AUTO CASTINGS (ISRI) INSULATED ALUMINIUM WIRE SCRAP (ISRI) ALUMINIUM AIRPLANE CASTINGS (ISRI) FRAGMENTIZER ALUMINIUM SCRAP'}]</t>
  </si>
  <si>
    <t>Factory / Manufacturing|Service Provision|Recipient of Goods or Services|Works Contract</t>
  </si>
  <si>
    <t>Factory / Manufacturing, Service Provision, Recipient of Goods or Services, Works Contract</t>
  </si>
  <si>
    <t>[{'sacCode': '00440245', 'sac1': 'MAINTENANCE OR REPAIR SERVICE', 'sac2': None}, {'sacCode': '00440410', 'sac1': 'WORKS CONTRACT SERVICES', 'sac2': None}, {'sacCode': '00440048', 'sac1': 'RENT A CAB OPERATORS', 'sac2': None}, {'sacCode': '00440060', 'sac1': 'MANPOWER RECRUITMENT AGENCY', 'sac2': None}, {'sacCode': '00440262', 'sac1': 'TRANSPORT OF GOODS BY ROAD', 'sac2': None}]</t>
  </si>
  <si>
    <t>JAYPRAKASH NAVALMAL DEMBLA|KANAIYA NAVALMAL DEMBLA|HARSHA VINOD SUVARNA|KAPIL KANAIYA DEMBLA|MUKUND NARAYAN KATAGERI|SIDDHARTHA MUNDRA|GAJANAN SUBHASH SHEWALE|NAREN MANMOHAN AGRAWAL</t>
  </si>
  <si>
    <t>[{'name': 'JAYPRAKASH NAVALMAL DEMBLA', 'email': 'jnd@dembla.com', 'emailDomain': 'dembla.com', 'contact': '9820218559'}]</t>
  </si>
  <si>
    <t>TPE000038549031Q</t>
  </si>
  <si>
    <t>33AVMPK3255A1ZY</t>
  </si>
  <si>
    <t>S.K.MARINE SERVICES (PROP:S.KALAIKOVAN)</t>
  </si>
  <si>
    <t>33AVMPK3255A2ZX</t>
  </si>
  <si>
    <t>[{'name': 'SWATHANTHIRAN KALAIKOVAN', 'email': 'thayalanca-kalvikkarasi@yahoo.com', 'emailDomain': 'yahoo.com', 'contact': '9840555852'}]</t>
  </si>
  <si>
    <t>02AAHCA4128R1ZJ</t>
  </si>
  <si>
    <t>Village Khera, , , Post Office Khera, Nalagarh, Solan, Himachal Pradesh, 174101</t>
  </si>
  <si>
    <t>[{'hsnCode': '30045032', 'hsn1': 'MEDICAMENTS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VITAMINS OR OTHER PRODUCTS OF HEADING 2936 : PREPARATIONS OF VITAMINS : OF VITAMIN B1 AND B2 AND SALTS THEREOF',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VITAMINS OR OTHER PRODUCTS OF HEADING 2936 : PREPARATIONS OF VITAMINS : OF VITAMIN B1 AND B2 AND SALTS THEREOF'}, {'hsnCode': '30045031', 'hsn1': 'MEDICAMENTS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VITAMINS OR OTHER PRODUCTS OF HEADING 2936 : PREPARATIONS OF VITAMINS : OF VITAMIN A',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VITAMINS OR OTHER PRODUCTS OF HEADING 2936 : PREPARATIONS OF VITAMINS : OF VITAMIN A'}, {'hsnCode': '30049012', 'hsn1': 'MEDICAMENTS (EXCLUDING GOODS OF HEADING 3002, 3005 OR 3006) CONSISTING OF MIXED OR UNMIXED PRODUCTS FOR THERAPEUTIC OR PROPHYLACTIC USES, PUT UP IN MEASURED DOSES (INCLUDING THOSE IN THE FORM OF TRANSDERMAL ADMINISTRATION SYSTEMS) OR IN FORMS OR PACKINGS FOR RETAIL SALE OTHER : AYURVEDIC, UNANI, HOMOEOPATHIC, SIDDHA OR BIO-CHEMIC SYSTEMS MEDICAMENTS, PUT UP FOR RETAIL SALE : OF UNANI SYSTEM',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 AYURVEDIC, UNANI, HOMOEOPATHIC, SIDDHA OR BIO- CHEMIC SYSTEMS MEDICAMENTS, PUT UP FOR RETAIL SALE : OF UNANI SYSTEM'}, {'hsnCode': '30049011', 'hsn1': 'MEDICAMENTS (EXCLUDING GOODS OF HEADING 3002, 3005 OR 3006) CONSISTING OF MIXED OR UNMIXED PRODUCTS FOR THERAPEUTIC OR PROPHYLACTIC USES, PUT UP IN MEASURED DOSES (INCLUDING THOSE IN THE FORM OF TRANSDERMAL ADMINISTRATION SYSTEMS) OR IN FORMS OR PACKINGS FOR RETAIL SALE OTHER : AYURVEDIC, UNANI, HOMOEOPATHIC, SIDDHA OR BIO-CHEMIC SYSTEMS MEDICAMENTS, PUT UP FOR RETAIL SALE : OF AYURVEDIC SYSTEM',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 AYURVEDIC, UNANI, HOMOEOPATHIC, SIDDHA OR BIO- CHEMIC SYSTEMS MEDICAMENTS, PUT UP FOR RETAIL SALE : OF AYURVEDIC SYSTEM'}, {'hsnCode': '30049049', 'hsn1': 'MEDICAMENTS (EXCLUDING GOODS OF HEADING 3002, 3005 OR 3006) CONSISTING OF MIXED OR UNMIXED PRODUCTS FOR THERAPEUTIC OR PROPHYLACTIC USES, PUT UP IN MEASURED DOSES (INCLUDING THOSE IN THE FORM OF TRANSDERMAL ADMINISTRATION SYSTEMS) OR IN FORMS OR PACKINGS FOR RETAIL SALE OTHER : ANTICANCER DRUGS : OTHER',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 ANTICANCER DRUGS : OTHER'}]</t>
  </si>
  <si>
    <t>Wholesale Business|Export|Others</t>
  </si>
  <si>
    <t>Wholesale Business, Export</t>
  </si>
  <si>
    <t>AARIAPPA PACHAMUTHU VAITHEESWARAN|VAITHEESWARAN VIJAYARANI|ARIARASUDHAN VAITHEESWARAN</t>
  </si>
  <si>
    <t>[{'name': 'AARIAPPA PACHAMUTHU VAITHEESWARAN', 'email': 'finance@aeonf.com', 'emailDomain': 'aeonf.com', 'contact': '9798097880'}]</t>
  </si>
  <si>
    <t>05AAHCA4128R1ZD</t>
  </si>
  <si>
    <t>No 144, Shiv Ganga Vihar, Dadupur Govindur, Haridwar, Uttarakhand, 249403</t>
  </si>
  <si>
    <t>AARIAPPA PACHAMUTHU VAITHEESWARAN|HASMUKHLAL DHIRAJLAL VORA|VAITHEESWARAN VIJAYARANI</t>
  </si>
  <si>
    <t>[{'name': 'AARIAPPA PACHAMUTHU VAITHEESWARAN', 'email': 'mail4it37@rediffmail.com', 'emailDomain': 'rediffmail.com', 'contact': '9520622448'}]</t>
  </si>
  <si>
    <t>AEON FORMULATIONS PVT LTD</t>
  </si>
  <si>
    <t>33AAHCA4128R1ZE</t>
  </si>
  <si>
    <t>33820844947</t>
  </si>
  <si>
    <t>accounts@aeonf.com</t>
  </si>
  <si>
    <t>plot No 21, , VELU NAICKER STREET, RAMAPURAM, Tiruvallur, Tamil Nadu, 600089</t>
  </si>
  <si>
    <t>[{'name': 'AARIAPPA PACHAMUTHU VAITHEESWARAN', 'email': 'accounts@aeonf.com', 'emailDomain': 'aeonf.com', 'contact': '9500128775'}]</t>
  </si>
  <si>
    <t>AEON FORMULATIONS (P) LTD</t>
  </si>
  <si>
    <t>34AAHCA4128R1ZC</t>
  </si>
  <si>
    <t>34910014173</t>
  </si>
  <si>
    <t>515 1 515 2 514 152/7, , , VINAYAGAR KOIL STREET, THIRUBUVANAI PALAYAM, Pondicherry, Puducherry, 605107</t>
  </si>
  <si>
    <t>16-Sep-2010</t>
  </si>
  <si>
    <t>[{'hsnCode': '30043912',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2937 BUT NOT CONTAINING ANTIBIOTICS : OTHER : PITUITARY HORMONES; PREDNISOLONE; DEXAMETHASONE; DANAZOL; OTHER PROGESTOGEN AND OESTOGEN GROUP HORMONES: PREDNISOLONE',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2937 BUT NOT CONTAINING ANTIBIOTICS : OTHER : PITUITARY HORMONES; PREDNISOLONE; DEXAMETHASONE; DANAZOL; OTHER PROGESTOGEN AND OESTOGEN GROUP HORMONES: PREDNISOLONE'}, {'hsnCode': '30045036', 'hsn1': 'MEDICAMENTS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VITAMINS OR OTHER PRODUCTS OF HEADING 2936 : PREPARATIONS OF VITAMINS : OF VITAMIN D',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VITAMINS OR OTHER PRODUCTS OF HEADING 2936 : PREPARATIONS OF VITAMINS : OF VITAMIN D'}, {'hsnCode': '30045035', 'hsn1': 'MEDICAMENTS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VITAMINS OR OTHER PRODUCTS OF HEADING 2936 : PREPARATIONS OF VITAMINS : OF VITAMIN C',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VITAMINS OR OTHER PRODUCTS OF HEADING 2936 : PREPARATIONS OF VITAMINS : OF VITAMIN C'}, {'hsnCode': '30045034', 'hsn1': 'MEDICAMENTS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VITAMINS OR OTHER PRODUCTS OF HEADING 2936 : PREPARATIONS OF VITAMINS : OF VITAMIN B12',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VITAMINS OR OTHER PRODUCTS OF HEADING 2936 : PREPARATIONS OF VITAMINS : OF VITAMIN B12'}, {'hsnCode': '30049011', 'hsn1': 'MEDICAMENTS (EXCLUDING GOODS OF HEADING 3002, 3005 OR 3006) CONSISTING OF MIXED OR UNMIXED PRODUCTS FOR THERAPEUTIC OR PROPHYLACTIC USES, PUT UP IN MEASURED DOSES (INCLUDING THOSE IN THE FORM OF TRANSDERMAL ADMINISTRATION SYSTEMS) OR IN FORMS OR PACKINGS FOR RETAIL SALE OTHER : AYURVEDIC, UNANI, HOMOEOPATHIC, SIDDHA OR BIO-CHEMIC SYSTEMS MEDICAMENTS, PUT UP FOR RETAIL SALE : OF AYURVEDIC SYSTEM',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 AYURVEDIC, UNANI, HOMOEOPATHIC, SIDDHA OR BIO- CHEMIC SYSTEMS MEDICAMENTS, PUT UP FOR RETAIL SALE : OF AYURVEDIC SYSTEM'}]</t>
  </si>
  <si>
    <t>[{'name': 'AARIAPPA PACHAMUTHU VAITHEESWARAN', 'email': 'accounts@aeonf.com', 'emailDomain': 'aeonf.com', 'contact': '9789097880'}]</t>
  </si>
  <si>
    <t>18AAHCA4128R1Z6</t>
  </si>
  <si>
    <t>finance1@aeonf.com</t>
  </si>
  <si>
    <t>EPIP, SILASUNDARI GHOPA, , AMINGAON, NORTH GUWAHATI, Kamrup, Assam, 781031</t>
  </si>
  <si>
    <t>[{'hsnCode': '2309', 'hsn1': 'PREPARATIONS OF A KIND USED IN ANIMAL FEEDING', 'chapterCode': '23', 'chapter': 'Residues and waste from the food industries; prepared animal fodder.', 'sectionCode': '04', 'section': 'Prepared Foodstuffs; Beverages, Spirits and Vinegar; Tobacco and Manufactured Tabacco substitutes', 'hsn2': 'PREPARATIONS OF A KIND USED IN ANIMAL FEEDING'}, {'hsnCode': '3004', 'hsn1': 'MEDICAMENTS (EXCLUDING GOODS OF HEADING 3002, 3005 OR 3006) CONSISTING OF MIXED OR UNMIXED PRODUCTS FOR THERAPEUTIC OR PROPHYLACTIC USES, PUT UP IN MEASURED DOSES (INCLUDING THOSE IN THE FORM OF TRANSDERMAL ADMINISTRATION SYSTEMS) OR IN FORMS OR PACKINGS FOR RETAIL SALE', 'chapterCode': '30', 'chapter': 'Pharmaceutical products', 'sectionCode': '06', 'section': 'Products of the Chemicals or Allied Industries', 'hsn2': 'MEDICAMENTS(EXCLUDING GOODS OF HEADING 3002, 3005 OR 3006) CONSISTING OF MIXED OR UNMIXED PRODUCTS FOR THERAPEUTIC OR PROPHYLACTIC USES, PUT UP IN MEASURED DOSES (INCLUDING THOSE IN THE FORM OF TRANSDERMAL ADMINISTRATION SYSTEMS) OR IN FORMS OR PACKINGS FOR RETAIL SALE'}, {'hsnCode': '3002', 'hsn1': 'HUMAN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'chapterCode': '30', 'chapter': 'Pharmaceutical products', 'sectionCode': '06', 'section': 'Products of the Chemicals or Allied Industries', 'hsn2': 'HUMAN BLOOD; ANIMAL BLOOD PREPARED FOR THERAPEUTIC, PROPHYLACTIC OR DIAGNOSTIC USES; ANTISERA AND OTHER BLOOD FRACTIONS AND IMMUNOLOGICAL PRODUCTS, WHETHER OR NOT MODIFIED OR OBTAINED BY MEANS OF BIOTECHNOLOGICAL PROCESSES; VACCINES, TOXINS, CULTURES OF MICRO-ORGANISMS (EXCLUDING YEASTS) AND SIMILAR PRODUCTS'}, {'hsnCode': '2106', 'hsn1': 'FOOD PREPARATIONS NOT ELSEWHERE SPECIFIED', 'chapterCode': '21', 'chapter': 'Miscellaneous edible preparations', 'sectionCode': '04', 'section': 'Prepared Foodstuffs; Beverages, Spirits and Vinegar; Tobacco and Manufactured Tabacco substitutes', 'hsn2': 'FOOD PREPARATIONS, NOT ELSEWHERE SPECIFIED OR INCLUDED'}]</t>
  </si>
  <si>
    <t>[{'name': 'AARIAPPA PACHAMUTHU VAITHEESWARAN', 'email': 'finance@aeonf.com', 'emailDomain': 'aeonf.com', 'contact': '9566157666'}]</t>
  </si>
  <si>
    <t>24AAHCA4128R1ZD</t>
  </si>
  <si>
    <t>Aeon Formulations Private Limited</t>
  </si>
  <si>
    <t>9551233503</t>
  </si>
  <si>
    <t>No.454, Shakthi Estate, 1st Floor, Opposite Bombay Delux, Naroda Narol Highway, Isanpur, Ahmedabad, Gujarat, 382443</t>
  </si>
  <si>
    <t>[{'hsnCode': '3004', 'hsn1': 'MEDICAMENTS (EXCLUDING GOODS OF HEADING 3002, 3005 OR 3006) CONSISTING OF MIXED OR UNMIXED PRODUCTS FOR THERAPEUTIC OR PROPHYLACTIC USES, PUT UP IN MEASURED DOSES (INCLUDING THOSE IN THE FORM OF TRANSDERMAL ADMINISTRATION SYSTEMS) OR IN FORMS OR PACKINGS FOR RETAIL SALE', 'chapterCode': '30', 'chapter': 'Pharmaceutical products', 'sectionCode': '06', 'section': 'Products of the Chemicals or Allied Industries', 'hsn2': 'MEDICAMENTS(EXCLUDING GOODS OF HEADING 3002, 3005 OR 3006) CONSISTING OF MIXED OR UNMIXED PRODUCTS FOR THERAPEUTIC OR PROPHYLACTIC USES, PUT UP IN MEASURED DOSES (INCLUDING THOSE IN THE FORM OF TRANSDERMAL ADMINISTRATION SYSTEMS) OR IN FORMS OR PACKINGS FOR RETAIL SALE'}, {'hsnCode': '3003', 'hsn1': 'MEDICAMENTS (EXCLUDING GOODS OF HEADING 3002, 3005 OR 3006) CONSISTING OF TWO OR MORE CONSTITUENTS WHICH HAVE BEEN MIXED TOGETHER FOR THERAPEUTIC OR PROPHYLACTIC USES, NOT PUT UP IN MEASURED DOSES OR IN FORMS OR PACKINGS FOR RETAIL SALE', 'chapterCode': '30', 'chapter': 'Pharmaceutical products', 'sectionCode': '06', 'section': 'Products of the Chemicals or Allied Industries', 'hsn2': 'MEDICAMENTS(EXCLUDING GOODS OF HEADING 3002,3005 OR 3006) CONSISTING OF TWO OR MORE CONSTITUENTS WHICH HAVE BEEN MIXED TOGETHER FOR THERAPEUTIC OR PROPHYLACTIC USES, NOT PUT UP IN MEASURED DOSES OR IN FORMS OR PACKINGS FOR RETAIL SALE'}, {'hsnCode': '2309', 'hsn1': 'PREPARATIONS OF A KIND USED IN ANIMAL FEEDING', 'chapterCode': '23', 'chapter': 'Residues and waste from the food industries; prepared animal fodder.', 'sectionCode': '04', 'section': 'Prepared Foodstuffs; Beverages, Spirits and Vinegar; Tobacco and Manufactured Tabacco substitutes', 'hsn2': 'PREPARATIONS OF A KIND USED IN ANIMAL FEEDING'}, {'hsnCode': '2106', 'hsn1': 'FOOD PREPARATIONS NOT ELSEWHERE SPECIFIED', 'chapterCode': '21', 'chapter': 'Miscellaneous edible preparations', 'sectionCode': '04', 'section': 'Prepared Foodstuffs; Beverages, Spirits and Vinegar; Tobacco and Manufactured Tabacco substitutes', 'hsn2': 'FOOD PREPARATIONS, NOT ELSEWHERE SPECIFIED OR INCLUDED'}]</t>
  </si>
  <si>
    <t>Export|Factory / Manufacturing|Recipient of Goods or Services|Wholesale Business|Import</t>
  </si>
  <si>
    <t>Export, Factory / Manufacturing, Recipient of Goods or Services, Wholesale Business, Import</t>
  </si>
  <si>
    <t>[{'name': 'AARIAPPA PACHAMUTHU VAITHEESWARAN', 'email': 'accounts@aeonf.com', 'emailDomain': 'aeonf.com', 'contact': '9551233503'}]</t>
  </si>
  <si>
    <t>27AAHCA4128R1Z7</t>
  </si>
  <si>
    <t>7588683977</t>
  </si>
  <si>
    <t>dattalawand14@gmail.com</t>
  </si>
  <si>
    <t>Godwon No 1, 1St floor, Milkat No 2742, gate No 1192, Sr No 2/3, Near Nisarga Dhaba, PUNE SASAWAD ROAD, VADAKI, Pune, Maharashtra, 412308</t>
  </si>
  <si>
    <t>Bonded Warehouse|Factory / Manufacturing|Warehouse / Depot|Export|Supplier of Services|Recipient of Goods or Services|Wholesale Business|Retail Business|Import</t>
  </si>
  <si>
    <t>Bonded Warehouse, Factory / Manufacturing, Warehouse / Depot, Export, Supplier of Services, Recipient of Goods or Services, Wholesale Business, Retail Business, Import</t>
  </si>
  <si>
    <t>AEON FORMULULATIONS PVT LTD</t>
  </si>
  <si>
    <t>KPE000015579117R</t>
  </si>
  <si>
    <t>33AMGPD9219A1ZL</t>
  </si>
  <si>
    <t>33851484112</t>
  </si>
  <si>
    <t>sunet.co.in</t>
  </si>
  <si>
    <t>[{'hsnCode': '82072000',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DIES FOR DRAWING OR EXTRUDING METAL',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DIES FOR DRAWING OR EXTRUDING METAL'}, {'hsnCode': '56072100', 'hsn1': 'TWINE, CORDAGE, ROPES AND CABLES, WHETHER OR NOT PLAITED OR BRAIDED AND WHETHER OR NOT IMPREGNATED, COATED, COVERED OR SHEATHED WITH RUBBER OR PLASTICS - OF SISAL OR OTHER TEXTILE FIBRES OF THE GENUS AGAVE : BINDER OR BALER TWINE', 'chapterCode': '56', 'chapter': 'Wadding, felt and non-wovens; special yarns; twine, cordage, ropes and cables and articles thereof.', 'sectionCode': '11', 'section': 'Textile and Textile Articles', 'hsn2': 'TWINE, CORDAGE, ROPES AND CABLES, WHETHER OR NOT PLAITED OR BRAIDED AND WHETHER OR NOT IMPREGNATED, COATED, COVERED OR SHEATHED WITH RUBBER OR PLASTICS - OF SISAL OR OTHER TEXTILE FIBRES OF THE GENUS AGAVE : BINDER OR BALER TWINE'}]</t>
  </si>
  <si>
    <t>[{'name': 'ARUMUGAM DEENATHAYALAN', 'email': 'marketing@sunet.co.in', 'emailDomain': 'sunet.co.in', 'contact': '9940074347'}]</t>
  </si>
  <si>
    <t>KPE000015145617C</t>
  </si>
  <si>
    <t>27AAAPC6530D1ZC</t>
  </si>
  <si>
    <t>27190021329V</t>
  </si>
  <si>
    <t>[{'hsnCode': '84223000', 'hsn1':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FILLING, CLOSING, SEALING OR LABELLING BOTTLES, CANS, BOXES, BAGS OR OTHER CONTAINERS; MACHINERY FOR CAPSULING BOTTLES, JARS, TUBES AND SIMILAR CONTAINERS; MACHINERY FOR AERATING BEVERAGES',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FILLING, CLOSING, SEALING OR LABELLING BOTTLES, CANS, BOXES, BAGS OR OTHER CONTAINERS; MACHINERY FOR CAPSULING BOTTLES, JARS, TUBES AND SIMILAR CONTAINERS; MACHINERY FOR AERATING BEVERAGES'}, {'hsnCode': '84224000', 'hsn1':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OTHER PACKING OR WRAPPING MACHINERY (INCLUDING HEAT SHRINK WRAPPING MACHINERY)',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OTHER PACKING OR WRAPPING MACHINERY (INCLUDING HEAT SHRINK WRAPPING MACHINERY)'}]</t>
  </si>
  <si>
    <t>[{'name': 'VINAY VASUDEO CHANDAK', 'email': 'accounts@aceindus.com', 'emailDomain': 'aceindus.com', 'contact': '9619757664'}]</t>
  </si>
  <si>
    <t>TPE000116590861P</t>
  </si>
  <si>
    <t>18APHPD3826K1ZS</t>
  </si>
  <si>
    <t>[{'name': 'MUKUT CHANDRA DAS', 'email': 'liku.amd@gmail.com', 'emailDomain': 'gmail.com', 'contact': '7896187776'}]</t>
  </si>
  <si>
    <t>KFI000006985893U</t>
  </si>
  <si>
    <t>27AAAFI1103L1ZR</t>
  </si>
  <si>
    <t>27380001388V</t>
  </si>
  <si>
    <t>[{'hsnCode': '72221119', 'hsn1': 'OTHER BARS AND RODS OF STAINLESS STEEL; ANGLES, SHAPES AND SECTIONS OF STAINLESS STEEL - BARS AND RODS, NOT FURTHER WORKED THAN HOT ROLLED, HOT-DRAWN OR EXTRUDED: OF CIRCULAR CROSS SECTION : BRIGHT BARS : OTHER', 'chapterCode': '72', 'chapter': 'Iron and steel', 'sectionCode': '15', 'section': 'Base Metals and Articles of Base Metal', 'hsn2': 'OTHER BARS AND RODS OF STAINLESS STEEL; ANGLES, SHAPES AND SECTIONS OF STAINLESS STEEL - BARS AND RODS, NOT FURTHER WORKED THAN HOT ROLLED, HOT-DRAWN OR EXTRUDED: OF CIRCULAR CROSS SECTION : BRIGHT BARS : OTHER'}, {'hsnCode': '73011000', 'hsn1': 'SHEET PILING OF IRON OR STEEL, WHETHER OR NOT DRILLED, PUNCHED OR MADE FROM ASSEMBLED ELEMENTS; WELDED ANGLES, SHAPES AND SECTIONS, OF IRON OR STEEL - SHEET PILING', 'chapterCode': '73', 'chapter': 'Articles of iron or steel', 'sectionCode': '15', 'section': 'Base Metals and Articles of Base Metal', 'hsn2': 'SHEET PILING OF IRON OR STEEL, WHETHER OR NOT DRILLED, PUNCHED OR MADE FROM ASSEMBLED ELEMENTS; WELDED ANGLES, SHAPES AND SECTIONS, OF IRON OR STEEL - SHEET PILING'}, {'hsnCode': '83112000',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CORED WIRE OF BASE METAL, FOR ELECTRIC ARC - WELDING',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CORED WIRE OF BASE METAL, FOR ELECTRIC ARC - WELDING'}, {'hsnCode': '73181110', 'hsn1': 'SCREWS, BOLTS, NUTS, COACH-SCREWS, SCREW HOOKS, RIVETS, COTTERS, COTTER-PINS, WASHERS (INCLUDING SPRING WASHERS) AND SIMILAR ARTICLES, OF IRON OR STEEL - THREADED ARTICLES : COACH SCREWS : MACHINE SCREWS', 'chapterCode': '73', 'chapter': 'Articles of iron or steel', 'sectionCode': '15', 'section': 'Base Metals and Articles of Base Metal', 'hsn2': 'SCREWS, BOLTS, NUTS, COACH-SCREWS, SCREW HOOKS, RIVETS, COTTERS, COTTER-PINS, WASHERS (INCLUDING SPRING WASHERS) AND SIMILAR ARTICLES, OF IRON OR STEEL - THREADED ARTICLES : COACH SCREWS : MACHINE SCREWS'}, {'hsnCode': '73181190', 'hsn1': 'SCREWS, BOLTS, NUTS, COACH-SCREWS, SCREW HOOKS, RIVETS, COTTERS, COTTER-PINS, WASHERS (INCLUDING SPRING WASHERS) AND SIMILAR ARTICLES, OF IRON OR STEEL - THREADED ARTICLES : COACH SCREWS : OTHER', 'chapterCode': '73', 'chapter': 'Articles of iron or steel', 'sectionCode': '15', 'section': 'Base Metals and Articles of Base Metal', 'hsn2': 'SCREWS, BOLTS, NUTS, COACH-SCREWS, SCREW HOOKS, RIVETS, COTTERS, COTTER-PINS, WASHERS (INCLUDING SPRING WASHERS) AND SIMILAR ARTICLES, OF IRON OR STEEL - THREADED ARTICLES : COACH SCREWS : OTHER'}]</t>
  </si>
  <si>
    <t>KIRAN JAYANTILAL DOSHI|KAMLESH JAYANTILAL DOSHI</t>
  </si>
  <si>
    <t>[{'name': 'KIRAN JAYANTILAL DOSHI', 'email': 'iecbombay@gmail.com', 'emailDomain': 'gmail.com', 'contact': '9867581118'}]</t>
  </si>
  <si>
    <t>TPE000039019201D</t>
  </si>
  <si>
    <t>33ALOPK7635A1Z8</t>
  </si>
  <si>
    <t>27AAFCB4530J1ZQ</t>
  </si>
  <si>
    <t>12, GROUND FLOOR, SKM HOUSE, KHETWADI 6TH LANE, GIRGAON, Mumbai City, Maharashtra, 400004</t>
  </si>
  <si>
    <t>[{'hsnCode': '72151000', 'hsn1': 'OTHER BARS AND RODS OF IRON OR NON-ALLOY STEEL - OF FREE-CUTTING STEEL, NOT FURTHER WORKED THAN COLD-FORMED OR COLD-FINISHED', 'chapterCode': '72', 'chapter': 'Iron and steel', 'sectionCode': '15', 'section': 'Base Metals and Articles of Base Metal', 'hsn2': 'OTHER BARS AND RODS OF IRON OR NON-ALLOY STEEL - OF FREE-CUTTING STEEL, NOT FURTHER WORKED THAN COLD-FORMED OR COLD FINISHED'}]</t>
  </si>
  <si>
    <t>Others|Wholesale Business|Warehouse / Depot</t>
  </si>
  <si>
    <t>SEVANTILAL RAICHAND SHAH|DINESH POONAMCHAND SHAH|CHIRAG SHANTILAL SHAH|SHAILESH RAMNIKLAL SHAH</t>
  </si>
  <si>
    <t>[{'name': 'SEVANTILAL RAICHAND SHAH', 'email': 'bhsteel09@gmail.com', 'emailDomain': 'gmail.com', 'contact': '9561483207'}]</t>
  </si>
  <si>
    <t>TPE000013460797S</t>
  </si>
  <si>
    <t>19ALPPM4324B1Z5</t>
  </si>
  <si>
    <t>[{'sacCode': '00440076', 'sac1': 'INTERIOR DECORATORS/ DESIGNERS SERVICE', 'sac2': None}]</t>
  </si>
  <si>
    <t>[{'name': 'SOUMITRA MANNA', 'email': 'm.soumitra@rediffmail.com', 'emailDomain': 'rediffmail.com', 'contact': '9874464122'}]</t>
  </si>
  <si>
    <t>TPE000117280852K</t>
  </si>
  <si>
    <t>07HOEPS2105M1ZO</t>
  </si>
  <si>
    <t>[{'hsnCode': '8544',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{'hsnCode': '7604', 'hsn1': 'ALUMINIUM BARS, RODS AND PROFILES', 'chapterCode': '76', 'chapter': 'Aluminium and articles thereof', 'sectionCode': '15', 'section': 'Base Metals and Articles of Base Metal', 'hsn2': 'ALUMINIUM BARS, RODS AND PROFILES'}, {'hsnCode': '7614', 'hsn1': 'STRANDED WIRE, CABLES, PLAITED BANDS AND THE LIKE, OF ALUMINIUM, NOT ELECTRICALLY INSULATED', 'chapterCode': '76', 'chapter': 'Aluminium and articles thereof', 'sectionCode': '15', 'section': 'Base Metals and Articles of Base Metal', 'hsn2': 'STRANDED WIRE, CABLES, PLAITED BANDS AND THE LIKE, OF ALUMINIUM, NOT ELECTRICALLY INSULATED'}]</t>
  </si>
  <si>
    <t>[{'name': 'AAGAM R SANKLECHA', 'email': 'pradeepsinghalgi@gmail.com', 'emailDomain': 'gmail.com', 'contact': '9769606040'}]</t>
  </si>
  <si>
    <t>TPE000014273523F</t>
  </si>
  <si>
    <t>09BFQPK4999Q1ZZ</t>
  </si>
  <si>
    <t>ranjeet_sanjeev@yahoo.com</t>
  </si>
  <si>
    <t>A-134, GALI NO. 06, SADHNA ENCLAVE, KHORA COLONY, Ghaziabad, Uttar Pradesh, 201309</t>
  </si>
  <si>
    <t>[{'name': 'RANJEET KUMAR', 'email': 'ranjeettransport123@gmail.com', 'emailDomain': 'gmail.com', 'contact': '8447864460'}]</t>
  </si>
  <si>
    <t>KFI000008818210X</t>
  </si>
  <si>
    <t>27ABDFS1174P1ZP</t>
  </si>
  <si>
    <t>27820506807V</t>
  </si>
  <si>
    <t>[{'hsnCode': '39204900', 'hsn1': 'OTHER PLATES, SHEETS, FILM, FOIL AND STRIP, OF PLASTICS, NON - CELLULAR AND NOT REINFORCED, LAMINATED, SUPPORTED OR SIMILARLY COMBINED WITH OTHER MATERIALS - OF POLYMERS OF VINYL CHLORIDE:OTHER',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VINYL CHLORIDE:OTHER'}, {'hsnCode': '76041031', 'hsn1': 'ALUMINIUM BARS, RODS AND PROFILES - OF ALUMINIUM, NOT ALLOYED : PROFILES : HOLLOW', 'chapterCode': '76', 'chapter': 'Aluminium and articles thereof', 'sectionCode': '15', 'section': 'Base Metals and Articles of Base Metal', 'hsn2': 'ALUMINIUM BARS, RODS AND PROFILES - OF ALUMINIUM, NOT ALLOYED : PROFILES : HOLLOW'}]</t>
  </si>
  <si>
    <t>Darshan Jitendrakumar Kamdar|Jitendra HARAKHCHAND Kamdar|APPURVA JITENDRA KAMDAR</t>
  </si>
  <si>
    <t>[{'name': 'Darshan Jitendrakumar Kamdar', 'email': 'acc.smartedge@gmail.com', 'emailDomain': 'gmail.com', 'contact': '9833523210'}]</t>
  </si>
  <si>
    <t>08AACCV5634L1ZY</t>
  </si>
  <si>
    <t>08834100965</t>
  </si>
  <si>
    <t>27-Apr-2009</t>
  </si>
  <si>
    <t>27AACCV5634L1ZY</t>
  </si>
  <si>
    <t>27580631584V</t>
  </si>
  <si>
    <t>82/649, , , MOTILAL NAGAR NO 3, GOREGAON WEST, Mumbai Suburban, Maharashtra, 400062</t>
  </si>
  <si>
    <t>[{'hsnCode': '42021110', 'hsn1':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 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SUIT-CASES, VANITY-CASES, EXECUTIVE CASES, BRIEF-CASES, SCHOOL SATCHELS AND SIMILAR CONTAINERS : WITH OUTER SURFACE OF LEATHER, OF COMPOSITION LEATHER OR OF PATENT LEATHER : TRAVEL GOODS (TRUNKS, SUIT-CASES, SPORTS BAGS AND OTHER SIMILAR ITEMS ) OF LEATHER', 'chapterCode': '42', 'chapter': 'Articles of leather; saddlery and harness; travel goods, handbags and similar containers; articles of animal gut (other than silk-worm gut)', 'sectionCode': '08', 'section': 'Raw Hides and Skins, Leather, Furskins and Articles thereof; saddlery and Harness; travel goods, Handbags and similar Containers; Articles of animal gut (other than silk-worm Gut)', 'hsn2':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 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SUIT-CASES, VANITY-CASES, EXECUTIVE CASES, BRIEF-CASES, SCHOOL SATCHELS AND SIMILAR CONTAINERS : WITH OUTER SURFACE OF LEATHER, OF COMPOSITION LEATHER OR OF PATENT LEATHER : TRAVEL GOODS (TRUNKS, SUIT-CASES, SPORTS BAGS AND OTHER SIMILAR ITEMS ) OF LEATHER'}]</t>
  </si>
  <si>
    <t>[{'name': 'NIDHI SANJAY SHARMA', 'email': 'dreamipromotions@gmail.com', 'emailDomain': 'gmail.com', 'contact': '9594776667'}]</t>
  </si>
  <si>
    <t>27AADCI2091K1ZF</t>
  </si>
  <si>
    <t>103, Saikar Paradise, Ram Indu Park, Baner, Pune, Maharashtra, 411045</t>
  </si>
  <si>
    <t>NIMIL TIWARI|RAHUL JAIN|RITESH YASHVANTRAY DHRANGDHARIA|NEHA JAIN|DEBZANI MUKHERJEE</t>
  </si>
  <si>
    <t>[{'name': 'RITESH YASHVANTRAY DHRANGDHARIA', 'email': 'ritesh@innoserv.co.in', 'emailDomain': 'innoserv.co.in', 'contact': '9766707751'}]</t>
  </si>
  <si>
    <t>TPE000015788736V</t>
  </si>
  <si>
    <t>29ABPPP3459C1ZA</t>
  </si>
  <si>
    <t>29580797906</t>
  </si>
  <si>
    <t>3spacks@gmail.com</t>
  </si>
  <si>
    <t>29/3, , Amruth Nagar MAin Road, New Bank Colony, Konanakunte, Bengaluru (Bangalore) Urban, Karnataka, 560062</t>
  </si>
  <si>
    <t>Govinda Rajulu POLA</t>
  </si>
  <si>
    <t>[{'name': 'Govinda Rajulu POLA', 'email': '3spacks@gmail.com', 'emailDomain': 'gmail.com', 'contact': '9980092047'}]</t>
  </si>
  <si>
    <t>KFI000007412124D</t>
  </si>
  <si>
    <t>27AADFF2788D1ZF</t>
  </si>
  <si>
    <t>[{'hsnCode': '94031010', 'hsn1': 'OTHER FURNITURE AND PARTS THEREOF - Metal furniture of a kind used in offices: Of steel',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'OTHER FURNITURE AND PARTS THEREOF - METAL FURNITURE OF A KIND USED IN OFFICES: OF STEEL'}]</t>
  </si>
  <si>
    <t>GHANSHYAM SUDAM PATIL|KALYAN VISHWAS DIXIT|DHANANJAY HIRALAL PANCHAL</t>
  </si>
  <si>
    <t>[{'name': 'GHANSHYAM SUDAM PATIL', 'email': 'gpatil@fabchair.com', 'emailDomain': 'fabchair.com', 'contact': '9923810732'}]</t>
  </si>
  <si>
    <t>TPE000014301503F</t>
  </si>
  <si>
    <t>27AAGPS7606C1ZP</t>
  </si>
  <si>
    <t>[{'sacCode': '00440262', 'sac1': 'TRANSPORT OF GOODS BY ROAD', 'sac2': None}, {'sacCode': '00440445', 'sac1': 'SUPPLY OF TANGIBLE GOODS FOR USE SERVICE', 'sac2': None}, {'sacCode': '00440480', 'sac1': 'LEGAL CONSULTANCY SERVICES', 'sac2': None}, {'sacCode': '00440193', 'sac1': 'STORAGE AND WAREHOUSE SERVICE', 'sac2': None}, {'sacCode': '00440314', 'sac1': 'SURVEY AND MAP MAKING', 'sac2': None}]</t>
  </si>
  <si>
    <t>[{'name': 'KIRSHANKUMAR BANWARILAL SINGHAL', 'email': 'saurabhksinghal@gmail.com', 'emailDomain': 'gmail.com', 'contact': '9833187718'}]</t>
  </si>
  <si>
    <t>TFI000010056149U</t>
  </si>
  <si>
    <t>27AAIFH3370C1ZM</t>
  </si>
  <si>
    <t>[{'hsnCode': '83051000', 'hsn1': 'FITTINGS FOR LOOSE-LEAF BINDERS OR FILES, LETTER CLIPS, LETTER CORNERS, PAPER CLIPS, INDEXING TAGS AND SIMILAR OFFICE ARTICLES, OF BASE METAL; STAPLES IN STRIPS (FOR EXAMPLE, FOR OFFICES, UPHOLSTERY, PACKAGING), OF BASE METAL - FITTINGS FOR LOOSE-LEAF BINDERS OR FILES', 'chapterCode': '83', 'chapter': 'Miscellaneous articles of base metal', 'sectionCode': '15', 'section': 'Base Metals and Articles of Base Metal', 'hsn2': 'FITTINGS FOR LOOSE-LEAF BINDERS OR FILES, LETTER CLIPS, LETTER CORNERS, PAPER CLIPS, INDEXING TAGS AND SIMILAR OFFICE ARTICLES, OF BASE METAL; STAPLES IN STRIPS (FOR EXAMPLE, FOR OFFICES, UPHOLSTERY, PACKAGING), OF BASE METAL - FITTINGS FOR LOOSE-LEAF BINDERS OR FILES'}, {'hsnCode': '90241000', 'hsn1': 'MACHINES AND APPLIANCES FOR TESTING THE HARDNESS, STRENGTH, COMPRESSIBILITY, ELASTICITY OR OTHER MECHANICAL PROPERTIES OF MATERIALS (FOR EXAMPLE, METALS, WOOD, TEXTILES, PAPER, PLASTICS) MACHINES AND APPLIANCES FOR TESTING METALS',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'MACHINES AND APPLIANCES FOR TESTING THE HARDNESS, STRENGTH, COMPRESSIBILITY, ELASTICITY OR OTHER MECHANICAL PROPERTIES OF MATERIALS (FOR EXAMPLE, METALS, WOOD, TEXTILES, PAPER, PLASTICS) MACHINES AND APPLIANCES FOR TESTING METALS'}]</t>
  </si>
  <si>
    <t>RAJENDRA MADHAVRAO KONDRA|SANGITA RAJENDRA KONDRA|RITIKA VIKRANT SANGAR|HALTHOOR SUKUMAR GOVIND SHETTY|ABHISHEK RAJENDRA KONDRA</t>
  </si>
  <si>
    <t>[{'name': 'RAJENDRA MADHAVRAO KONDRA', 'email': 'ramansshah@gmail.com', 'emailDomain': 'gmail.com', 'contact': '9049993200'}]</t>
  </si>
  <si>
    <t>KEP000018130938C</t>
  </si>
  <si>
    <t>02AABPC2471N1Z2</t>
  </si>
  <si>
    <t>Factory / Manufacturing|Wholesale Business|Others</t>
  </si>
  <si>
    <t>[{'name': 'VENA RAM', 'email': 'sirvipackaging@gmail.com', 'emailDomain': 'gmail.com', 'contact': '9218568623'}]</t>
  </si>
  <si>
    <t>02AABPC2471N2Z1</t>
  </si>
  <si>
    <t>SIRVI PACKAGING</t>
  </si>
  <si>
    <t>06AABPC2471N1ZU</t>
  </si>
  <si>
    <t>SHIVAM STATIONERY MART</t>
  </si>
  <si>
    <t>02AABPC2471N3Z0</t>
  </si>
  <si>
    <t>vinodsirvi11@gmail.com</t>
  </si>
  <si>
    <t>KHASRA NO. 849, , , NEAR BUS STAND BADDI, BADDI SHEETALPUR, Solan, Himachal Pradesh, 173205</t>
  </si>
  <si>
    <t>[{'hsnCode': '3920', 'hsn1': 'OTHER PLATES, SHEETS, FILM, FOIL AND STRIP, OF PLASTICS, NON-CELLULAR AND NOT REINFORCED, LAMINATED, SUPPORTED OR SIMILARLY COMBINED WITH OTHER MATERIALS', 'chapterCode': '39', 'chapter': 'Plastics and articles thereof', 'sectionCode': '07', 'section': 'Plastics and Articles thereof; Rubber and Articles Thereof', 'hsn2': 'OTHER PLATES, SHEETS, FILM, FOIL AND STRIP, OF PLASTICS, NON-CELLULAR AND NOT REINFORCED, LAMINATED, SUPPORTED OR SIMILARLY COMBINED WITH OTHER MATERIALS'}, {'hsnCode': '9018', 'hsn1': 'INSTRUMENTS AND APPLIANCES USED IN MEDICAL, SURGICAL, DENTAL OR VETERINARY SCIENCES, INCLUDING SCIENTIGRAPHIC APPARATUS, OTHER ELECTROMEDICAL APPARATUS AND SIGHT-TESTING INSTRUMENTS Electro-diagnostic apparatus (including apparatus for functional exploratory examinations or for checking physiological parameters)',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APPLIANCES USED IN MEDICAL, SURGICAL, DENTAL OR VETERINARY SCIENCES, INCLUDING SCIENTIGRAPHIC APPARATUS, OTHER ELECTROMEDICAL APPARATUS AND SIGHT-TESTING INSTRUMENTS'}, {'hsnCode': '3923', 'hsn1': 'ARTICLES FOR THE CONVEYANCE OR PACKING OF GOODS, OF PLASTICS; STOPPERS, LIDS, CAPS AND OTHER CLOSURES, OF PLASTICS', 'chapterCode': '39', 'chapter': 'Plastics and articles thereof', 'sectionCode': '07', 'section': 'Plastics and Articles thereof; Rubber and Articles Thereof', 'hsn2': 'ARTICLES FOR THE CONVEYANCE OR PACKING OF GOODS OF PLASTICS; STOPPERS, LIDS, CAPS AND OTHER CLOSURES, OF PLASTICS'}]</t>
  </si>
  <si>
    <t>[{'name': 'VENA RAM', 'email': 'salessirvimarketingbaddi@gmail.com', 'emailDomain': 'gmail.com', 'contact': '9218568623'}]</t>
  </si>
  <si>
    <t>SIRVI MARKETING INDIA</t>
  </si>
  <si>
    <t>TPE000012874248Q</t>
  </si>
  <si>
    <t>07ACDPS6379K1ZX</t>
  </si>
  <si>
    <t>07650399900</t>
  </si>
  <si>
    <t>[{'hsnCode': '49060000', 'hsn1': 'PLANS AND DRAWINGS FORARCHITECTURAL,ENGINEERING,INDUSTRIAL, COMMERCIAL,TOPOGRAPHICAL OR SIMILARPURPOSES,BEING ORIGINALS RAWN BY HAND; HANDWRITTENTEXTS; PHOTOGRAPHIC REPRODUCTIONS NSENSITISED PAPER AND CARBON COPIES OF THE FOREGOING',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'PLANS AND DRAWINGS FORARCHITECTURAL,ENGINEERING,INDUSTRIAL, COMMERCIAL,TOPOGRAPHICAL OR SIMILARPURPOSES,BEING ORIGINALS RAWN BY HAND; HANDWRITTENTEXTS; PHOTOGRAPHIC REPRODUCTIONS NSENSITISED PAPER AND CARBON COPIES OF THE FOREGOING'}, {'hsnCode': '69051000', 'hsn1': 'ROOFING TILES, CHIMNEY-POTS, COWLS, CHIMNEY LINERS, ARCHITECTURAL ORNAMENTS AND OTHER CERAMIC CONSTRUCTIONAL GOODS - ROOFING TILES', 'chapterCode': '69', 'chapter': 'Ceramic products.', 'sectionCode': '13', 'section': 'Articles of Stone, Plaster, Cement, Asbestos, Mica or similar Materials; Ceramic Products; Glass and Glassware', 'hsn2': 'ROOFING TILES, CHIMNEY-POTS, COWLS, CHIMNEY LINERS, ARCHITECTURAL ORNAMENTS AND OTHER CERAMIC CONSTRUCTIONAL GOODS - ROOFING TILES'}]</t>
  </si>
  <si>
    <t>[{'sacCode': '00440072', 'sac1': 'ARCHITECTS SERVICES', 'sac2': None}]</t>
  </si>
  <si>
    <t>[{'name': 'VIVEK KUMAR SINGHAL', 'email': 'singalv@yahoo.com', 'emailDomain': 'yahoo.com', 'contact': '7042674749'}]</t>
  </si>
  <si>
    <t>36AADCM2691M1Z2</t>
  </si>
  <si>
    <t>36720163389</t>
  </si>
  <si>
    <t>unit1@metroapi.com</t>
  </si>
  <si>
    <t>UNIT-I, Plot No. 62/C/6,, , , PIPE LINE ROAD, PHASE I, IDA, JEEDIMETLA, Medchal - Malkajgiri, Telangana, 500055</t>
  </si>
  <si>
    <t>[{'hsnCode': '29333990', 'hsn1': 'HETEROCYCLIC COMPOUNDS WITH NITROGEN HETEROATOM( S) ONLY - COMPOUNDS CONTAING AN UNFUSED PYRIDINE RING (WHETHER OR NOT HYDROGENATED) IN THE STRUCTURE :-OTHER : OTHER', 'chapterCode': '29', 'chapter': 'Organic chemicals', 'sectionCode': '06', 'section': 'Products of the Chemicals or Allied Industries', 'hsn2': 'HETEROCYCLIC COMPOUNDS WITH NITROGEN HETEROATOM( S) ONLY - COMPOUNDS CONTAING AN UNFUSED PYRIDINE RING (WHETHER OR NOT HYDROGENATED) IN THE STRUCTURE :-OTHER : OTHER'}, {'hsnCode': '29333919', 'hsn1': 'HETEROCYCLIC COMPOUNDS WITH NITROGEN HETEROATOM( S) ONLY - COMPOUNDS CONTAING AN UNFUSED PYRIDINE RING (WHETHER OR NOT HYDROGENATED) IN THE STRUCTURE :-OTHER : DERIVATIVES OF PYRIDINE : OTHER', 'chapterCode': '29', 'chapter': 'Organic chemicals', 'sectionCode': '06', 'section': 'Products of the Chemicals or Allied Industries', 'hsn2': 'HETEROCYCLIC COMPOUNDS WITH NITROGEN HETEROATOM( S) ONLY - COMPOUNDS CONTAING AN UNFUSED PYRIDINE RING (WHETHER OR NOT HYDROGENATED) IN THE STRUCTURE :-OTHER : DERIVATIVES OF PYRIDINE : OTHER'}, {'hsnCode': '39231090', 'hsn1': 'ARTICLES FOR THE CONVEYANCE OR PACKING OF GOODS, OF PLASTICS; STOPPERS, LIDS, CAPS AND OTHER CLOSURES, OF PLASTICS - BOXES, CASES, CRATES AND SIMILAR ARTICLES: OTHER',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OTHER'}, {'hsnCode': '17049090', 'hsn1': 'SUGAR CONFECTIONARY (INCLUDING WHITE CHOCOLATE), NOT CONTAINING COCOA - OTHER : OTHER', 'chapterCode': '17', 'chapter': 'Sugars and sugar confectionery.', 'sectionCode': '04', 'section': 'Prepared Foodstuffs; Beverages, Spirits and Vinegar; Tobacco and Manufactured Tabacco substitutes', 'hsn2': 'SUGAR CONFECTIONARY (INCLUDING WHITE CHOCOLATE), NOT CONTAINING COCOA - OTHER : OTHER'}, {'hsnCode': '29332990', 'hsn1': 'HETEROCYCLIC COMPOUNDS WITH NITROGEN HETEROATOM( S) ONLY - COMPOUNDS CONTAINING AN UNFUSED IMIDAZOLE RING (WHETHER OR NOT HYDROGENATED) IN THE STRUCTURE :-OTHER : OTHER', 'chapterCode': '29', 'chapter': 'Organic chemicals', 'sectionCode': '06', 'section': 'Products of the Chemicals or Allied Industries', 'hsn2': 'HETEROCYCLIC COMPOUNDS WITH NITROGEN HETEROATOM( S) ONLY - COMPOUNDS CONTAINING AN UNFUSED IMIDAZOLE RING (WHETHER OR NOT HYDROGENATED) IN THE STRUCTURE :-OTHER : OTHER'}]</t>
  </si>
  <si>
    <t>Factory / Manufacturing|Recipient of Goods or Services|Others|Office / Sale Office</t>
  </si>
  <si>
    <t>VENKATESWARA RAO NANDEPU|VEERA VENKATA RAMA VIJAYALAKSHMI NANDEPU|NANDEPU HARSHA VARDHAN|NANDEPU HARDEV</t>
  </si>
  <si>
    <t>[{'name': 'VENKATESWARA RAO NANDEPU', 'email': 'accounts@metroapi.com', 'emailDomain': 'metroapi.com', 'contact': '8187898905'}]</t>
  </si>
  <si>
    <t>37AADCM2691M1Z0</t>
  </si>
  <si>
    <t>8187897845</t>
  </si>
  <si>
    <t>warehousevizag@metroapi.com</t>
  </si>
  <si>
    <t>PLOT NO. 40B, 60B AND 34B, , , JN PHARMA CITY, PARAWADA, Visakhapatnam, Andhra Pradesh, 531021</t>
  </si>
  <si>
    <t>[{'hsnCode': '29331910', 'hsn1': 'HETEROCYCLIC COMPOUNDS WITH NITROGEN HETEROATOM( S) ONLY - COMPOUNDS CONTAINING AN UNFUSED PYRAZOLE RING (WHETHER OR NOT HYDROGENATED) IN THE STRUCTURE :-OTHER : 3-CARBOXY (PARA SULPHO-PHENYL)-5- PYRAZOLONE', 'chapterCode': '29', 'chapter': 'Organic chemicals', 'sectionCode': '06', 'section': 'Products of the Chemicals or Allied Industries', 'hsn2': 'HETEROCYCLIC COMPOUNDS WITH NITROGEN HETEROATOM( S) ONLY - COMPOUNDS CONTAINING AN UNFUSED PYRAZOLE RING (WHETHER OR NOT HYDROGENATED) IN THE STRUCTURE :-OTHER : 3-CARBOXY (PARA SULPHO-PHENYL)-5- PYRAZOLONE'}, {'hsnCode': '29333990', 'hsn1': 'HETEROCYCLIC COMPOUNDS WITH NITROGEN HETEROATOM( S) ONLY - COMPOUNDS CONTAING AN UNFUSED PYRIDINE RING (WHETHER OR NOT HYDROGENATED) IN THE STRUCTURE :-OTHER : OTHER', 'chapterCode': '29', 'chapter': 'Organic chemicals', 'sectionCode': '06', 'section': 'Products of the Chemicals or Allied Industries', 'hsn2': 'HETEROCYCLIC COMPOUNDS WITH NITROGEN HETEROATOM( S) ONLY - COMPOUNDS CONTAING AN UNFUSED PYRIDINE RING (WHETHER OR NOT HYDROGENATED) IN THE STRUCTURE :-OTHER : OTHER'}]</t>
  </si>
  <si>
    <t>Factory / Manufacturing|Recipient of Goods or Services|Others|Warehouse / Depot|Export</t>
  </si>
  <si>
    <t>[{'name': 'VIJAYA GANESH GOPISETTI', 'email': 'accounts@metroapi.com', 'emailDomain': 'metroapi.com', 'contact': '8187898905'}]</t>
  </si>
  <si>
    <t>36AADCM2691M2Z1</t>
  </si>
  <si>
    <t>8187898906</t>
  </si>
  <si>
    <t>excise@metroapi.com</t>
  </si>
  <si>
    <t>302, 3RD FLOOR, BHANU ENCLAVE, SUNDERNAGAR, ERRAGADDA, HYDERABAD, Hyderabad, Telangana, 500038</t>
  </si>
  <si>
    <t>[{'sacCode': '997211', 'sac1': 'Rental or leasing services involving own or leased residential property', 'sac2': None}]</t>
  </si>
  <si>
    <t>VENKATESWARA RAO NANDEPU|SURYA PRAKASH RAO NALLA|HYMAVATHI NALLA|VEERA VENKATA RAMA VIJAYALAKSHMI NANDEPU</t>
  </si>
  <si>
    <t>[{'name': 'VENKATESWARA RAO NANDEPU', 'email': 'excise@metroapi.com', 'emailDomain': 'metroapi.com', 'contact': '8187898906'}]</t>
  </si>
  <si>
    <t>TPE000120061219B</t>
  </si>
  <si>
    <t>08ABDPC3741L1ZR</t>
  </si>
  <si>
    <t>Jambu Kumar Champawat</t>
  </si>
  <si>
    <t>9414165090</t>
  </si>
  <si>
    <t>gspunjawat@gmail.com</t>
  </si>
  <si>
    <t>1921/35, Opp Patel Filling Station, NH-8, Balicha, Udaipur, Rajasthan, 313001</t>
  </si>
  <si>
    <t>[{'name': 'Jambu Kumar Champawat', 'email': 'gspunjawat@gmail.com', 'emailDomain': 'gmail.com', 'contact': '9414165090'}]</t>
  </si>
  <si>
    <t>30AAACH4580K1ZQ</t>
  </si>
  <si>
    <t>HERALD PUBLICATIONS PVT LTD</t>
  </si>
  <si>
    <t>30200102560</t>
  </si>
  <si>
    <t>accts.heraldpublications@gmail.com</t>
  </si>
  <si>
    <t>Rua St-Tome, Post office Box 160, Panaji, North Goa, Goa, 403001</t>
  </si>
  <si>
    <t>[{'hsnCode': '49021010', 'hsn1': 'NEWSPAPERS, JOURNALS AND PERIODICALS, WHETHER OR NOT ILLUSTRATED OR CONTAINING ADVERTISING MATERIAL APPEARING AT LEAST FOUR TIMES A WEEK : NEWSPAPERS',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'NEWSPAPERS, JOURNALS AND PERIODICALS, WHETHER OR NOT ILLUSTRATED OR CONTAINING ADVERTISING MATERIAL APPEARING AT LEAST FOUR TIMES A WEEK : NEWSPAPERS'}]</t>
  </si>
  <si>
    <t>[{'sacCode': '00440048', 'sac1': 'RENT A CAB OPERATORS', 'sac2': None}, {'sacCode': '00440108', 'sac1': 'SECURITY / DETECTIVE AGENCIES', 'sac2': None}, {'sacCode': '00440060', 'sac1': 'MANPOWER RECRUITMENT AGENCY', 'sac2': None}, {'sacCode': '00440262', 'sac1': 'TRANSPORT OF GOODS BY ROAD', 'sac2': None}, {'sacCode': '00440358', 'sac1': 'SPONSORSHIP SERVICE', 'sac2': None}]</t>
  </si>
  <si>
    <t>BOAVENTURA FERRAO|OSWALD ANJOS FERNANDES|RAUL FRANCISCO FERNANDES</t>
  </si>
  <si>
    <t>[{'name': 'BOAVENTURA FERRAO', 'email': 'accts.heraldpublications@gmail.com', 'emailDomain': 'gmail.com', 'contact': '9689915624'}]</t>
  </si>
  <si>
    <t>34AAACH4580K1ZI</t>
  </si>
  <si>
    <t>No.9, Twelveth Street- H Cross Street, Krishna Nagar, Pondicherry, Puducherry, 605008</t>
  </si>
  <si>
    <t>[{'hsnCode': '4902', 'hsn1': 'NEWSPAPERS, JOURNALS AND PERIODICALS, WHETHER OR NOT I LLUSTRATED OR CONTAINING ADVERTISING MATERIAL',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'NEWSPAPERS, JOURNALS AND PERIODICALS, WHETHER OR NOT ILLUSTRATED OR CONTAINING ADVERTISING MATERIAL'}]</t>
  </si>
  <si>
    <t>[{'sacCode': '998363', 'sac1': 'Sale of advertising space in print media (except on commission)', 'sac2': None}]</t>
  </si>
  <si>
    <t>[{'name': 'BOAVENTURA FERRAO', 'email': 'mashelkar@herald-goa.com', 'emailDomain': 'herald-goa.com', 'contact': '9763718525'}]</t>
  </si>
  <si>
    <t>Herald Publication Private Limited</t>
  </si>
  <si>
    <t>TPE001044764564K</t>
  </si>
  <si>
    <t>24ADFPD7230D1Z7</t>
  </si>
  <si>
    <t>03-Jan-2021</t>
  </si>
  <si>
    <t>[{'sacCode': '996511', 'sac1': 'Road transport services of Goods including letters, parcels, live animals, household &amp; office furniture, containers etc by refrigerator vehicles, trucks, trailers, man or animal drawn vehicles or any other vehicles.', 'sac2': None}, {'sacCode': '996719', 'sac1': 'Other cargo and baggage handling services', 'sac2': None}]</t>
  </si>
  <si>
    <t>TPE000015837918L</t>
  </si>
  <si>
    <t>29AQNPM4269Q1ZP</t>
  </si>
  <si>
    <t>29510280983</t>
  </si>
  <si>
    <t>[{'hsnCode': '44091020', 'hsn1': 'WOOD (INCLUDING STRIPS AND FRIEZES FOR PARQUET FLOORING, NOT ASSEMBLED) CONTINUOUSLY SHAPED (TONGUED, GROOVED, REBATED, CHAMFERED, V-JOINTED, BEADED, MOULDED, ROUNDED OR THE LIKE) ALONG ANY OF ITS EDGES OR FACES, WHETHER OR NOT PLANED, SANDED OR END-JOINTED - CONIFEROUS: BEADINGS, AND MOULDINGS (INCLUDING MOULDED, SKIRTING AND OTHER MOULDED BOARDS)', 'chapterCode': '44', 'chapter': 'Wood and Articles of wood; wood charcoal', 'sectionCode': '09', 'section': 'Wood and Articles of Wood; Wood Charcoal; cork and articles or cork; Manufactures of Straw, of Esparto or of other Plaiting Materials; Basketware and Wickerwork', 'hsn2': 'WOOD (INCLUDING STRIPS AND FRIEZES FOR PARQUET FLOORING, NOT ASSEMBLED) CONTINUOUSLY SHAPED (TONGUED, GROOVED, REBATED, CHAMFERED, V-JOINTED, BEADED, MOULDED, ROUNDED OR THE LIKE) ALONG ANY OF ITS EDGES OR FACES, WHETHER OR NOT PLANED, SANDED OR END-JOINTED - CONIFEROUS: BEADINGS, AND MOULDINGS (INCLUDING MOULDED, SKIRTING AND OTHER MOULDED BOARDS)'}]</t>
  </si>
  <si>
    <t>[{'name': 'MUKTHAR PASHA', 'email': 'mukthiyarpasha54@gmail.com', 'emailDomain': 'gmail.com', 'contact': '9845354185'}]</t>
  </si>
  <si>
    <t>TPE000016729453W</t>
  </si>
  <si>
    <t>27AAGPS3920F1ZQ</t>
  </si>
  <si>
    <t>13A/7, NEW SION CHS LTD, SINDHI COLONY, 24, SWAMI VALLABHDAS MARG, SION WEST, Mumbai City, Maharashtra, 400022</t>
  </si>
  <si>
    <t>[{'sacCode': '00440092', 'sac1': 'CHARTERED ACCOUNTANTS', 'sac2': None}]</t>
  </si>
  <si>
    <t>[{'name': 'CHINTAN SHARATCHANDRA SHAH', 'email': 'chintan@csa.firm.in', 'emailDomain': 'csa.firm.in', 'contact': '9757290001'}]</t>
  </si>
  <si>
    <t>TPE000016483618N</t>
  </si>
  <si>
    <t>27AJXPR0164J1ZK</t>
  </si>
  <si>
    <t>27190701978V</t>
  </si>
  <si>
    <t>[{'hsnCode': '40151100', 'hsn1': 'ARTICLES OF APPAREL AND CLOTHING ACCESSORIES (INCLUDING GLOVES, MITTENS AND MITTS) FOR ALL PURPOSES, OF VULCANISED RUBBER OTHER THAN HARD RUBBER - GLOVES, MITTENS AND MITTS : SURGICAL', 'chapterCode': '40', 'chapter': 'Rubber and articles thereof', 'sectionCode': '07', 'section': 'Plastics and Articles thereof; Rubber and Articles Thereof', 'hsn2': 'ARTICLES OF APPAREL AND CLOTHING ACCESSORIES (INCLUDING GLOVES, MITTENS AND MITTS) FOR ALL PURPOSES, OF VULCANISED RUBBER OTHER THAN HARD RUBBER - GLOVES, MITTENS AND MITTS : SURGICAL'}, {'hsnCode': '40151900', 'hsn1': 'ARTICLES OF APPAREL AND CLOTHING ACCESSORIES (INCLUDING GLOVES, MITTENS AND MITTS) FOR ALL PURPOSES, OF VULCANISED RUBBER OTHER THAN HARD RUBBER - GLOVES, MITTENS AND MITTS : OTHER', 'chapterCode': '40', 'chapter': 'Rubber and articles thereof', 'sectionCode': '07', 'section': 'Plastics and Articles thereof; Rubber and Articles Thereof', 'hsn2': 'ARTICLES OF APPAREL AND CLOTHING ACCESSORIES (INCLUDING GLOVES, MITTENS AND MITTS) FOR ALL PURPOSES, OF VULCANISED RUBBER OTHER THAN HARD RUBBER - GLOVES, MITTENS AND MITTS : OTHER'}, {'hsnCode': '63079090', 'hsn1': 'OTHER MADE UP ARTICLES, INCLUDING DRESS PATTERNS OTHER: OTHER', 'chapterCode': '63', 'chapter': 'Other made up textile articles; sets; worn clothing and worn textile articles; rags.', 'sectionCode': '11', 'section': 'Textile and Textile Articles', 'hsn2': 'OTHER MADE UP ARTICLES, INCLUDING DRESS PATTERNS OTHER: OTHER'}, {'hsnCode': '62171010', 'hsn1': 'OTHER MADE UP CLOTHING ACCESSORIES; PARTS OF GARMENTS OR OF CLOTHING ACCESSORIES, OTHER THAN THOSE OF HEADING 6212 - ACCESSORIES : FOR ARTICLES OF APPAREL OF COTTON', 'chapterCode': '62', 'chapter': 'Articles of apparel and clothing accessories, not knitted or crocheted.', 'sectionCode': '11', 'section': 'Textile and Textile Articles', 'hsn2': 'OTHER MADE UP CLOTHING ACCESSORIES; PARTS OF GARMENTS OR OF CLOTHING ACCESSORIES, OTHER THAN THOSE OF HEADING 6212 - ACCESSORIES : FOR ARTICLES OF APPAREL OF COTTON'}]</t>
  </si>
  <si>
    <t>[{'name': 'TUSHAR SUBHASH RAKAMUTHA', 'email': 'jayanaenterprises03@gmail.com', 'emailDomain': 'gmail.com', 'contact': '7798335900'}]</t>
  </si>
  <si>
    <t>KFI000010576441W</t>
  </si>
  <si>
    <t>27AAPFR7137Q1Z7</t>
  </si>
  <si>
    <t>radheindustries.org</t>
  </si>
  <si>
    <t>[{'hsnCode': '83021010', 'hsn1': 'BASE METAL MOUNTINGS, FITTINGS AND SIMILAR ARTICLES SUITABLE FOR FURNITURE, DOORS, STAIRCASES, WINDOWS, BLINDS, COACHWORK, SADDLERY, TRUNKS, CHESTS, CASKETS OR THE LIKE; BASE METAL HAT - RACKS, HAT - PEGS, BRACKETS AND SIMILAR FIXTURES; CASTORS WITH MOUNTINGS OF BASE METAL; AUTOMATIC DOOR CLOSERS OF BASE METAL - HINGES:OF STEEL', 'chapterCode': '83', 'chapter': 'Miscellaneous articles of base metal', 'sectionCode': '15', 'section': 'Base Metals and Articles of Base Metal', 'hsn2': 'BASE METAL MOUNTINGS, FITTINGS AND SIMILAR ARTICLES SUITABLE FOR FURNITURE, DOORS, STAIRCASES, WINDOWS, BLINDS, COACHWORK, SADDLERY, TRUNKS, CHESTS, CASKETS OR THE LIKE; BASE METAL HAT - RACKS, HAT - PEGS, BRACKETS AND SIMILAR FIXTURES; CASTORS WITH MOUNTINGS OF BASE METAL; AUTOMATIC DOOR CLOSERS OF BASE METAL - HINGES:OF STEEL'}, {'hsnCode': '83021090', 'hsn1': 'BASE METAL MOUNTINGS, FITTINGS AND SIMILAR ARTICLES SUITABLE FOR FURNITURE, DOORS, STAIRCASES, WINDOWS, BLINDS, COACHWORK, SADDLERY, TRUNKS, CHESTS, CASKETS OR THE LIKE; BASE METAL HAT - RACKS, HAT - PEGS, BRACKETS AND SIMILAR FIXTURES; CASTORS WITH MOUNTINGS OF BASE METAL; AUTOMATIC DOOR CLOSERS OF BASE METAL - HINGES:OTHER', 'chapterCode': '83', 'chapter': 'Miscellaneous articles of base metal', 'sectionCode': '15', 'section': 'Base Metals and Articles of Base Metal', 'hsn2': 'BASE METAL MOUNTINGS, FITTINGS AND SIMILAR ARTICLES SUITABLE FOR FURNITURE, DOORS, STAIRCASES, WINDOWS, BLINDS, COACHWORK, SADDLERY, TRUNKS, CHESTS, CASKETS OR THE LIKE; BASE METAL HAT - RACKS, HAT - PEGS, BRACKETS AND SIMILAR FIXTURES; CASTORS WITH MOUNTINGS OF BASE METAL; AUTOMATIC DOOR CLOSERS OF BASE METAL - HINGES:OTHER'}, {'hsnCode': '44129390', 'hsn1': 'PLYWOOD, VENEERED PANELS AND SIMILAR LAMINATED WOOD - OTHER : OTHER, CONTAINING AT LEAST ONE LAYER OF PARTICLE BOARD: OTHER', 'chapterCode': '44', 'chapter': 'Wood and Articles of wood; wood charcoal', 'sectionCode': '09', 'section': 'Wood and Articles of Wood; Wood Charcoal; cork and articles or cork; Manufactures of Straw, of Esparto or of other Plaiting Materials; Basketware and Wickerwork', 'hsn2': 'PLYWOOD, VENEERED PANELS AND SIMILAR LAMINATED WOOD - OTHER : OTHER, CONTAINING AT LEAST ONE LAYER OF PARTICLE BOARD: OTHER'}, {'hsnCode': '94032090', 'hsn1': 'OTHER FURNITURE AND PARTS THEREOF - Other metal furniture:Other',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'OTHER FURNITURE AND PARTS THEREOF - OTHER METAL FURNITURE: OTHER'}, {'hsnCode': '94036000', 'hsn1': 'OTHER FURNITURE AND PARTS THEREOF -Other wooden furniture',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'OTHER FURNITURE AND PARTS THEREOF -OTHER WOODEN FURNITURE'}]</t>
  </si>
  <si>
    <t>MAHENDRA RAMANIKLAL HARSORA|DIPTI MAHENDRA HARSORA</t>
  </si>
  <si>
    <t>[{'name': 'MAHENDRA RAMANIKLAL HARSORA', 'email': 'harsora@hotmail.com', 'emailDomain': 'hotmail.com', 'contact': '9819089958'}]</t>
  </si>
  <si>
    <t>27AAGCK0881N1Z2</t>
  </si>
  <si>
    <t>milind.katti@demandshore.com</t>
  </si>
  <si>
    <t>demandshore.com</t>
  </si>
  <si>
    <t>TOWER B-3,OFFICE NO.1A, 2nd FLOOR, KALYANI NAGAR, PUNE, Pune, Maharashtra, 411014</t>
  </si>
  <si>
    <t>MILIND ARVIND KATTI|ABHIJIT ANAND GANGOLI</t>
  </si>
  <si>
    <t>[{'name': 'MILIND ARVIND KATTI', 'email': 'shashi.patil@msdn-ca.com', 'emailDomain': 'msdn-ca.com', 'contact': '9422942789'}]</t>
  </si>
  <si>
    <t>TFI000017362265I</t>
  </si>
  <si>
    <t>33AAOFA6014A1Z3</t>
  </si>
  <si>
    <t>NATARAJAN SATHISH|ADHITYA</t>
  </si>
  <si>
    <t>[{'name': 'NATARAJAN SATHISH', 'email': 'annamalailogistics@gmail.com', 'emailDomain': 'gmail.com', 'contact': '9962507017'}]</t>
  </si>
  <si>
    <t>TPE000116749970W</t>
  </si>
  <si>
    <t>07BHWPS3745N1Z9</t>
  </si>
  <si>
    <t>[{'income': 'Rs. 10 lakhs to Rs. 50 lakhs', 'financialYear': '2017-2018'}, {'income': 'Up to Rs. 2.5 lakhs', 'financialYear': '2019-2020'}]</t>
  </si>
  <si>
    <t>[{'sacCode': '00440067', 'sac1': 'GOODS TRANSPORT OPERATORS', 'sac2': None}, {'sacCode': '00440445', 'sac1': 'SUPPLY OF TANGIBLE GOODS FOR USE SERVICE', 'sac2': None}]</t>
  </si>
  <si>
    <t>[{'name': 'RATAN SHARMA', 'email': 'sratan65@yahoo.in', 'emailDomain': 'yahoo.in', 'contact': '9350077600'}]</t>
  </si>
  <si>
    <t>TPE000117603001K</t>
  </si>
  <si>
    <t>33ALJPD1854H1ZD</t>
  </si>
  <si>
    <t>[{'name': 'RAJAKUMAR DIVYA', 'email': 'ecotrekindia2018@gmail.com', 'emailDomain': 'gmail.com', 'contact': '9840096640'}]</t>
  </si>
  <si>
    <t>27AGHPK7697Q1Z8</t>
  </si>
  <si>
    <t>27800537276V</t>
  </si>
  <si>
    <t>9773776924</t>
  </si>
  <si>
    <t>cpkassociates@yahoo.in</t>
  </si>
  <si>
    <t>BUILDING NO. 18, 1ST FLOOR, 1ST BHOIWADA, BHULESHWAR, MUMBAI, Mumbai City, Maharashtra, 400002</t>
  </si>
  <si>
    <t>[{'hsnCode': '39205119', 'hsn1': 'OTHER PLATES, SHEETS, FILM, FOIL AND STRIP, OF PLASTICS, NON - CELLULAR AND NOT REINFORCED, LAMINATED, SUPPORTED OR SIMILARLY COMBINED WITH OTHER MATERIALS - OF ACRYLIC POLYMERS: OF POLY (METHYL METHACRYLATE): SHEETS :OTHER',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ACRYLIC POLYMERS: OF POLY (METHYL METHACRYLATE): SHEETS :OTHER'}, {'hsnCode': '69139000', 'hsn1': 'STATUETTES AND OTHER ORNAMENTAL CERAMIC ARTICLES - OTHER', 'chapterCode': '69', 'chapter': 'Ceramic products.', 'sectionCode': '13', 'section': 'Articles of Stone, Plaster, Cement, Asbestos, Mica or similar Materials; Ceramic Products; Glass and Glassware', 'hsn2': 'STATUETTES AND OTHER ORNAMENTAL CERAMIC ARTICLES - OTHER'}, {'hsnCode':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 {'hsnCode': '95030090', 'hsn1': 'TRICYCLES, SCOOTERS, PEDAL CARS AND SIMILAR WHEELED TOYS; DOLLS CARRIAGES; DOLLS; OTHER TOYS; REDUCED-SIZE (*SCALE*) MODELS AND SIMILAR RECREATIONAL MODELS, WORKING OR NOT; PUZZLES OF ALL KINDS -TRICYCLES, SCOOTERS, PEDAL CARS AND SIMILAR WHEELED TOYS; DOLLS CARRIAGES; DOLLS; OTHER TOYS; REDUCED-SIZE (*SCALE*) MODELS AND SIMILAR RECREATIONAL MODELS, WORKING OR NOT; PUZZLES OF ALL KINDS --- OTHER', 'chapterCode': '95', 'chapter': 'Toys, games and sports requisites; parts and accessories thereof.', 'sectionCode': '20', 'section': 'Miscellaneous Manufactured Articles', 'hsn2': 'TRICYCLES, SCOOTERS, PEDAL CARS AND SIMILAR WHEELED TOYS; DOLLS CARRIAGES; DOLLS; OTHER TOYS; REDUCED-SIZE (*SCALE*) MODELS AND SIMILAR RECREATIONAL MODELS, WORKING OR NOT; PUZZLES OF ALL KINDS -TRICYCLES, SCOOTERS, PEDAL CARS AND SIMILAR WHEELED TOYS; DOLLS CARRIAGES; DOLLS; OTHER TOYS; REDUCED-SIZE (*SCALE*) MODELS AND SIMILAR RECREATIONAL MODELS, WORKING OR NOT; PUZZLES OF ALL KINDS --- OTHER'}]</t>
  </si>
  <si>
    <t>[{'name': 'GUNVANT ASHOOLAL KOTHARI', 'email': 'cpkassociates@yahoo.in', 'emailDomain': 'yahoo.in', 'contact': '7977475459'}]</t>
  </si>
  <si>
    <t>24ANBPK5366R1ZH</t>
  </si>
  <si>
    <t>9726649966</t>
  </si>
  <si>
    <t>jai.indusgifting@gmail.com</t>
  </si>
  <si>
    <t>406, , SPECTRUM, NR VIVEKANAND CHOWK, MEMNAGAR, Ahmedabad, Gujarat, 380052</t>
  </si>
  <si>
    <t>[{'hsnCode': '42031010', 'hsn1': 'ARTICLES OF APPAREL AND CLOTHING ACCESSORIES, OF LEATHER OR OF COMPOSITION LEATHER - ARTICLES OF APPAREL : JACKETS AND JERSEYS', 'chapterCode': '42', 'chapter': 'Articles of leather; saddlery and harness; travel goods, handbags and similar containers; articles of animal gut (other than silk-worm gut)', 'sectionCode': '08', 'section': 'Raw Hides and Skins, Leather, Furskins and Articles thereof; saddlery and Harness; travel goods, Handbags and similar Containers; Articles of animal gut (other than silk-worm Gut)', 'hsn2': 'ARTICLES OF APPAREL AND CLOTHING ACCESSORIES, OF LEATHER OR OF COMPOSITION LEATHER - ARTICLES OF APPAREL : JACKETS AND JERSEYS'}, {'hsnCode': '61011010', 'hsn1': 'MENS OR BOYS OVERCOATS, CARCOATS, CAPES, CLOAKS, ANORAKS (INCLUDING SKI-JACKETS), WIND-CHEATERS, WINDJACKETS AND SIMILAR ARTICLES, KNITTED OR CROCHETED, OTHER THAN THOSE OF HEADING 6103 - OF WOOL OR FINE ANIMAL HAIR : OF WOOL', 'chapterCode': '61', 'chapter': 'Articles of apparel and clothing accessories knitted or crocheted.', 'sectionCode': '11', 'section': 'Textile and Textile Articles', 'hsn2': 'MENS OR BOYS OVERCOATS, CARCOATS, CAPES, CLOAKS, ANORAKS (INCLUDING SKI-JACKETS), WIND-CHEATERS, WINDJACKETS AND SIMILAR ARTICLES, KNITTED OR CROCHETED, OTHER THAN THOSE OF HEADING 6103 - OF WOOL OR FINE ANIMAL HAIR : OF WOOL'}, {'hsnCode': '61051090', 'hsn1': 'MENS OR BOYS SHIRTS, KNITTED OR CROCHETED - OF COTTON : OTHER', 'chapterCode': '61', 'chapter': 'Articles of apparel and clothing accessories knitted or crocheted.', 'sectionCode': '11', 'section': 'Textile and Textile Articles', 'hsn2': 'MENS OR BOYS SHIRTS, KNITTED OR CROCHETED - OF COTTON : OTHER'}, {'hsnCode': '42021110', 'hsn1':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 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SUIT-CASES, VANITY-CASES, EXECUTIVE CASES, BRIEF-CASES, SCHOOL SATCHELS AND SIMILAR CONTAINERS : WITH OUTER SURFACE OF LEATHER, OF COMPOSITION LEATHER OR OF PATENT LEATHER : TRAVEL GOODS (TRUNKS, SUIT-CASES, SPORTS BAGS AND OTHER SIMILAR ITEMS ) OF LEATHER', 'chapterCode': '42', 'chapter': 'Articles of leather; saddlery and harness; travel goods, handbags and similar containers; articles of animal gut (other than silk-worm gut)', 'sectionCode': '08', 'section': 'Raw Hides and Skins, Leather, Furskins and Articles thereof; saddlery and Harness; travel goods, Handbags and similar Containers; Articles of animal gut (other than silk-worm Gut)', 'hsn2':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 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SUIT-CASES, VANITY-CASES, EXECUTIVE CASES, BRIEF-CASES, SCHOOL SATCHELS AND SIMILAR CONTAINERS : WITH OUTER SURFACE OF LEATHER, OF COMPOSITION LEATHER OR OF PATENT LEATHER : TRAVEL GOODS (TRUNKS, SUIT-CASES, SPORTS BAGS AND OTHER SIMILAR ITEMS ) OF LEATHER'}]</t>
  </si>
  <si>
    <t>[{'name': 'JAI MAHESH BHATT', 'email': 'accounts@indusgifting.com', 'emailDomain': 'indusgifting.com', 'contact': '9513969003'}]</t>
  </si>
  <si>
    <t>27ANBPK5366R1ZB</t>
  </si>
  <si>
    <t>27811101277V</t>
  </si>
  <si>
    <t>indusgifting.accts@gmail.com</t>
  </si>
  <si>
    <t>UNIT NO 25, 1ST FLOOR, AJAY MITTAL INDUSTRIAL COOP SOCIETY LTD, ANDHERI KURLA ROAD, ANDHERI EAST, Mumbai Suburban, Maharashtra, 400059</t>
  </si>
  <si>
    <t>08-Jan-2015</t>
  </si>
  <si>
    <t>[{'hsnCode': '42021110', 'hsn1':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 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SUIT-CASES, VANITY-CASES, EXECUTIVE CASES, BRIEF-CASES, SCHOOL SATCHELS AND SIMILAR CONTAINERS : WITH OUTER SURFACE OF LEATHER, OF COMPOSITION LEATHER OR OF PATENT LEATHER : TRAVEL GOODS (TRUNKS, SUIT-CASES, SPORTS BAGS AND OTHER SIMILAR ITEMS ) OF LEATHER', 'chapterCode': '42', 'chapter': 'Articles of leather; saddlery and harness; travel goods, handbags and similar containers; articles of animal gut (other than silk-worm gut)', 'sectionCode': '08', 'section': 'Raw Hides and Skins, Leather, Furskins and Articles thereof; saddlery and Harness; travel goods, Handbags and similar Containers; Articles of animal gut (other than silk-worm Gut)', 'hsn2':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 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SUIT-CASES, VANITY-CASES, EXECUTIVE CASES, BRIEF-CASES, SCHOOL SATCHELS AND SIMILAR CONTAINERS : WITH OUTER SURFACE OF LEATHER, OF COMPOSITION LEATHER OR OF PATENT LEATHER : TRAVEL GOODS (TRUNKS, SUIT-CASES, SPORTS BAGS AND OTHER SIMILAR ITEMS ) OF LEATHER'}, {'hsnCode': '18063100', 'hsn1': 'CHOCOLATE AND OTHER FOOD PREPARATIONS CONTAINING COCOA - OTHER, IN BLOCKS, SLABS OR BARS : FILLED', 'chapterCode': '18', 'chapter': 'Cocoa and cocoa preparations', 'sectionCode': '04', 'section': 'Prepared Foodstuffs; Beverages, Spirits and Vinegar; Tobacco and Manufactured Tabacco substitutes', 'hsn2': 'CHOCOLATE AND OTHER FOOD PREPARATIONS CONTAINING COCOA - OTHER, IN BLOCKS, SLABS OR BARS : FILLED'}, {'hsnCode': '68129100', 'hsn1': 'CLOTHING, CLOTHING ACCESSORIES, FOOTWEAR AND HEADWEAR', 'chapterCode': '68', 'chapter': 'Articles of stone, plaster, cement, asbestos, mica or similar materials.', 'sectionCode': '13', 'section': 'Articles of Stone, Plaster, Cement, Asbestos, Mica or similar Materials; Ceramic Products; Glass and Glassware', 'hsn2': 'CLOTHING, CLOTHING ACCESSORIES, FOOTWEAR AND HEADWEAR'}, {'hsnCode': '61051090', 'hsn1': 'MENS OR BOYS SHIRTS, KNITTED OR CROCHETED - OF COTTON : OTHER', 'chapterCode': '61', 'chapter': 'Articles of apparel and clothing accessories knitted or crocheted.', 'sectionCode': '11', 'section': 'Textile and Textile Articles', 'hsn2': 'MENS OR BOYS SHIRTS, KNITTED OR CROCHETED - OF COTTON : OTHER'}, {'hsnCode': '84713010', 'hsn1':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t>
  </si>
  <si>
    <t>Others|Wholesale Business</t>
  </si>
  <si>
    <t>Others, Wholesale Business</t>
  </si>
  <si>
    <t>[{'name': 'DEEPAK KHANDELWAL', 'email': 'indusgifting.accts@gmail.com', 'emailDomain': 'gmail.com', 'contact': '9352511891'}]</t>
  </si>
  <si>
    <t>29ANBPK5366R1Z7</t>
  </si>
  <si>
    <t>29090592002</t>
  </si>
  <si>
    <t>deepak@indusgifting.com</t>
  </si>
  <si>
    <t>indusgifting.com</t>
  </si>
  <si>
    <t>NO. 21, 2nd FLOOR, 3rd CROSS, P.P INDUSTRIAL AREA, DEEPANJALI NAGAR, MYSORE ROAD, BANGALORE, Bengaluru (Bangalore) Urban, Karnataka, 560026</t>
  </si>
  <si>
    <t>[{'hsnCode': '42023120', 'hsn1':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 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ARTICLES OF A KIND NORMALLY CARRIED IN THE POCKET OR IN THE HANDBAG : WITH OUTER SURFACE OF LEATHER, OF COMPOSITION LEATHER OR OF PATENT LEATHER : WALLETS AND PURSES, OF LEATHER', 'chapterCode': '42', 'chapter': 'Articles of leather; saddlery and harness; travel goods, handbags and similar containers; articles of animal gut (other than silk-worm gut)', 'sectionCode': '08', 'section': 'Raw Hides and Skins, Leather, Furskins and Articles thereof; saddlery and Harness; travel goods, Handbags and similar Containers; Articles of animal gut (other than silk-worm Gut)', 'hsn2':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 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ARTICLES OF A KIND NORMALLY CARRIED IN THE POCKET OR IN THE HANDBAG : WITH OUTER SURFACE OF LEATHER, OF COMPOSITION LEATHER OR OF PATENT LEATHER : WALLETS AND PURSES, OF LEATHER'}, {'hsnCode': '18063100', 'hsn1': 'CHOCOLATE AND OTHER FOOD PREPARATIONS CONTAINING COCOA - OTHER, IN BLOCKS, SLABS OR BARS : FILLED', 'chapterCode': '18', 'chapter': 'Cocoa and cocoa preparations', 'sectionCode': '04', 'section': 'Prepared Foodstuffs; Beverages, Spirits and Vinegar; Tobacco and Manufactured Tabacco substitutes', 'hsn2': 'CHOCOLATE AND OTHER FOOD PREPARATIONS CONTAINING COCOA - OTHER, IN BLOCKS, SLABS OR BARS : FILLED'}, {'hsnCode': '68129100', 'hsn1': 'CLOTHING, CLOTHING ACCESSORIES, FOOTWEAR AND HEADWEAR', 'chapterCode': '68', 'chapter': 'Articles of stone, plaster, cement, asbestos, mica or similar materials.', 'sectionCode': '13', 'section': 'Articles of Stone, Plaster, Cement, Asbestos, Mica or similar Materials; Ceramic Products; Glass and Glassware', 'hsn2': 'CLOTHING, CLOTHING ACCESSORIES, FOOTWEAR AND HEADWEAR'}, {'hsnCode': '85098000', 'hsn1': 'ELECTRO-MECHANICAL DOMESTIC APPLIANCES, WITH SELF-CONTAINED ELECTRIC MOTOR, OTHER THAN VACUUM CLEANERS OF HEADING 8508 - OTHER APPLIANCES',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'ELECTRO-MECHANICAL DOMESTIC APPLIANCES, WITH SELF-CONTAINED ELECTRIC MOTOR, OTHER THAN VACUUM CLEANERS OF HEADING 8508 - OTHER APPLIANCES'}]</t>
  </si>
  <si>
    <t>[{'name': 'DEEPAK KHANDELWAL', 'email': 'sanghiconsultancy22@gmail.com', 'emailDomain': 'gmail.com', 'contact': '9513969003'}]</t>
  </si>
  <si>
    <t>TPE000010640953X</t>
  </si>
  <si>
    <t>27ACRPT5662Q1ZC</t>
  </si>
  <si>
    <t>[{'hsnCode': '83100010', 'hsn1': 'SIGN - PLATES, NAME - PLATES, ADDRESS - PLATES AND SIMILAR PLATES, NUMBERS, LETTERS AND OTHER SYMBOLS, OF BASE METAL, EXCLUDING THOSE OF HEADING 9405 - SIGN - PLATES, NAME - PLATES, ADDRESS - PLATES AND SIMILAR PLATES, NUMBERS, LETTERS AND OTHER SYMBOLS, OF BASE METAL, EXCLUDING THOSE OF HEADING 9405:ENAMEL IRON SIGNBOARD', 'chapterCode': '83', 'chapter': 'Miscellaneous articles of base metal', 'sectionCode': '15', 'section': 'Base Metals and Articles of Base Metal', 'hsn2': 'SIGN - PLATES, NAME - PLATES, ADDRESS - PLATES AND SIMILAR PLATES, NUMBERS, LETTERS AND OTHER SYMBOLS, OF BASE METAL, EXCLUDING THOSE OF HEADING 9405 - SIGN - PLATES, NAME - PLATES, ADDRESS - PLATES AND SIMILAR PLATES, NUMBERS, LETTERS AND OTHER SYMBOLS, OF BASE METAL, EXCLUDING THOSE OF HEADING 9405:ENAMEL IRON SIGNBOARD'}]</t>
  </si>
  <si>
    <t>[{'name': 'SAMEER IBRAHIM TAMBOLI', 'email': 'aabetmawala@gmail.com', 'emailDomain': 'gmail.com', 'contact': '9762126707'}]</t>
  </si>
  <si>
    <t>TPE000039568166J</t>
  </si>
  <si>
    <t>29AHYPK0820B1ZD</t>
  </si>
  <si>
    <t>TFI000013731928P</t>
  </si>
  <si>
    <t>09AAGFT8714J1ZP</t>
  </si>
  <si>
    <t>[{'hsnCode': '21011110', 'hsn1':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INSTANT COFFEE, FLAVOURED',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INSTANT COFFEE, FLAVOURED'}, {'hsnCode': '04031000', 'hsn1': 'BUTTERMILK, CURDLED MILK AND CREAM, YOGURT, KEPHIR AND OTHER FERMENTED OR ACIDIFIED MILK AND CREAM, WHETHER OR NOT CONCENTRATED OR CONTAINING ADDED SUGAR OR OTHER SWEETENING MATTER OR FLAVOURED OR CONTAINING ADDED FRUIT, NUTS OR COCOA YOGURT', 'chapterCode': '04', 'chapter': 'Dairy produce; birds\\u2019 eggs; natural honey; edible products of animal origin, not elsewhere specified or included.', 'sectionCode': '01', 'section': 'Live Animals; Animal Products', 'hsn2': None}]</t>
  </si>
  <si>
    <t>[{'sacCode': '00440225', 'sac1': 'BUSINESS AUXILIARY SERVICES', 'sac2': None}, {'sacCode': '00441480', 'sac1': 'OTHER TAXABLE SERVICES - OTHER THAN THE ONES MENTIONED', 'sac2': None}]</t>
  </si>
  <si>
    <t>ABHISHEK AGARWAL|SAURABH AGARWAL</t>
  </si>
  <si>
    <t>[{'name': 'ABHISHEK AGARWAL', 'email': 'anconoida7@gmail.com', 'emailDomain': 'gmail.com', 'contact': '9711207245'}]</t>
  </si>
  <si>
    <t>23AACCA6295N1ZC</t>
  </si>
  <si>
    <t>ASKAS PLASTIC PRIVATE LIMITED</t>
  </si>
  <si>
    <t>23682302226</t>
  </si>
  <si>
    <t>99, A, INDUSTRIAL AREA NO 1, A B ROAD, DEWAS, Dewas, Madhya Pradesh, 455001</t>
  </si>
  <si>
    <t>[{'hsnCode': '39232100', 'hsn1': 'ARTICLES FOR THE CONVEYANCE OR PACKING OF GOODS, OF PLASTICS; STOPPERS, LIDS, CAPS AND OTHER CLOSURES, OF PLASTICS - SACKS AND BAGS (INCLUDING CONES)OF POLYMERS OF ETHYLENE', 'chapterCode': '39', 'chapter': 'Plastics and articles thereof', 'sectionCode': '07', 'section': 'Plastics and Articles thereof; Rubber and Articles Thereof', 'hsn2': 'ARTICLES FOR THE CONVEYANCE OR PACKING OF GOODS, OF PLASTICS; STOPPERS, LIDS, CAPS AND OTHER CLOSURES, OF PLASTICS - SACKS AND BAGS (INCLUDING CONES)OF POLYMERS OF ETHYLENE'}, {'hsnCode': '39201099', 'hsn1': 'OTHER PLATES, SHEETS, FILM, FOIL AND STRIP, OF PLASTICS, NON - CELLULAR AND NOT REINFORCED, LAMINATED, SUPPORTED OR SIMILARLY COMBINED WITH OTHER MATERIALS - OF POLYMERS OF ETHYLENE: SHEETS OF POLYETHYLENE: OTHER : OTHER',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ETHYLENE: SHEETS OF POLYETHYLENE: OTHER : OTHER'}, {'hsnCode': '39151000', 'hsn1': 'WASTE, PARINGS AND SCRAP, OF PLASTICS - OF POLYMERS OF ETHYLENE', 'chapterCode': '39', 'chapter': 'Plastics and articles thereof', 'sectionCode': '07', 'section': 'Plastics and Articles thereof; Rubber and Articles Thereof', 'hsn2': 'WASTE, PARINGS AND SCRAP, OF PLASTICS - OF POLYMERS OF ETHYLENE'}]</t>
  </si>
  <si>
    <t>[{'name': 'ANIL JHANWAR', 'email': 'askasplastic@yahoo.com', 'emailDomain': 'yahoo.com', 'contact': '9425048520'}]</t>
  </si>
  <si>
    <t>TPE000116497478O</t>
  </si>
  <si>
    <t>19AOZPB1794B1ZO</t>
  </si>
  <si>
    <t>[{'sacCode': '996511', 'sac1': 'Road transport services of Goods including letters, parcels, live animals, household &amp; office furniture, containers etc by refrigerator vehicles, trucks, trailers, man or animal drawn vehicles or any other vehicles.', 'sac2': None}, {'sacCode': '996519', 'sac1': 'Other land transport services of goods n.e.c.', 'sac2': None}, {'sacCode': '996813', 'sac1': 'Local delivery services', 'sac2': None}, {'sacCode': '996819', 'sac1': 'Other Delivery Services n.e.c', 'sac2': None}]</t>
  </si>
  <si>
    <t>[{'name': 'RANJAN BHAKTA', 'email': 'adv.s.chakraborty1995@gmail.com', 'emailDomain': 'gmail.com', 'contact': '9748464334'}]</t>
  </si>
  <si>
    <t>27AAFCM7418N1ZY</t>
  </si>
  <si>
    <t>A-5A, 5TH FLOOR, GUNDECHA ONCLAVE, KHERANI ROAD, SAKI NAKA, ANDHERI EAST, Mumbai City, Maharashtra, 400072</t>
  </si>
  <si>
    <t>[{'hsnCode': '49119910', 'hsn1': 'OTHER PRINTED MATTER, INCLUDING PRINTED PICTURES AND PHOTOGRAPHS - OTHER : OTHER : HARD COPY (PRINTED) OF COMPUTER SOFTWARE',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'OTHER PRINTED MATTER, INCLUDING PRINTED PICTURES AND PHOTOGRAPHS - OTHER : OTHER : HARD COPY (PRINTED) OF COMPUTER SOFTWARE'}, {'hsnCode': '84701000', 'hsn1': 'CALCULATING MACHINES AND POCKET-SIZE DATA RECORDING, REPRODUCING AND DISPLAYING MACHINES WITH CALCULATING FUNCTIONS; ACCOUNTING MACHINES, POSTAGE-FRANKING MACHINES, TICKET-ISSUING MACHINES AND SIMILAR MACHINES, INCORPORATING A CALCULATING DEVICE; CASH REGISTERS ELECTRONIC CALCULATORS CAPABLE OF OPERATIONWITHOUT AN EXTERNAL SOURCE OF ELECTRIC POWER AND POCKET-SIZE DATA RECORDING, REPRODUCING AND DISPLAYING MACHINES WITH CALCULATING FUNCTIONS',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'CALCULATING MACHINES AND POCKET-SIZE DATA RECORDING, REPRODUCING AND DISPLAYING MACHINES WITH CALCULATING FUNCTIONS; ACCOUNTING MACHINES, POSTAGE-FRANKING MACHINES, TICKET-ISSUING MACHINES AND SIMILAR MACHINES, INCORPORATING A CALCULATING DEVICE; CASH REGISTERS ELECTRONIC CALCULATORS CAPABLE OF OPERATIONWITHOUT AN EXTERNAL SOURCE OF ELECTRIC POWER AND POCKET-SIZE DATA RECORDING, REPRODUCING AND DISPLAYING MACHINES WITH CALCULATING FUNCTIONS'}, {'hsnCode': '84703000', 'hsn1': 'CALCULATING MACHINES AND POCKET-SIZE DATA RECORDING, REPRODUCING AND DISPLAYING MACHINES WITH CALCULATING FUNCTIONS; ACCOUNTING MACHINES, POSTAGE-FRANKING MACHINES, TICKET-ISSUING MACHINES AND SIMILAR MACHINES, INCORPORATING A CALCULATING DEVICE; CASH REGISTERS OTHER CALCULATING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'CALCULATING MACHINES AND POCKET-SIZE DATA RECORDING, REPRODUCING AND DISPLAYING MACHINES WITH CALCULATING FUNCTIONS; ACCOUNTING MACHINES, POSTAGE-FRANKING MACHINES, TICKET-ISSUING MACHINES AND SIMILAR MACHINES, INCORPORATING A CALCULATING DEVICE; CASH REGISTERS OTHER CALCULATING MACHINES'}, {'hsnCode': '84704010', 'hsn1': 'CALCULATING MACHINES AND POCKET-SIZE DATA RECORDING, REPRODUCING AND DISPLAYING MACHINES WITH CALCULATING FUNCTIONS; ACCOUNTING MACHINES, POSTAGE-FRANKING MACHINES, TICKET-ISSUING MACHINES AND SIMILAR MACHINES, INCORPORATING A CALCULATING DEVICE; CASH REGISTERS - ACCOUNTING MACHINES : ELECTRICALLY OPERATED',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'CALCULATING MACHINES AND POCKET-SIZE DATA RECORDING, REPRODUCING AND DISPLAYING MACHINES WITH CALCULATING FUNCTIONS; ACCOUNTING MACHINES, POSTAGE-FRANKING MACHINES, TICKET-ISSUING MACHINES AND SIMILAR MACHINES, INCORPORATING A CALCULATING DEVICE; CASH REGISTERS - ACCOUNTING MACHINES : ELECTRICALLY OPERATED'}, {'hsnCode': '84709020', 'hsn1': 'CALCULATING MACHINES AND POCKET-SIZE DATA RECORDING, REPRODUCING AND DISPLAYING MACHINES WITH CALCULATING FUNCTIONS; ACCOUNTING MACHINES, POSTAGE-FRANKING MACHINES, TICKET-ISSUING MACHINES AND SIMILAR MACHINES, INCORPORATING A CALCULATING DEVICE; CASH REGISTERS - OTHER: MANUALLY OPERATED',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'CALCULATING MACHINES AND POCKET-SIZE DATA RECORDING, REPRODUCING AND DISPLAYING MACHINES WITH CALCULATING FUNCTIONS; ACCOUNTING MACHINES, POSTAGE-FRANKING MACHINES, TICKET-ISSUING MACHINES AND SIMILAR MACHINES, INCORPORATING A CALCULATING DEVICE; CASH REGISTERS - OTHER: MANUALLY OPERATED'}]</t>
  </si>
  <si>
    <t>Others|Supplier of Services|Export</t>
  </si>
  <si>
    <t>Others, Supplier of Services, Export</t>
  </si>
  <si>
    <t>SIDDDHARTH MUKUND AGARWAL</t>
  </si>
  <si>
    <t>[{'name': 'SIDDDHARTH MUKUND AGARWAL', 'email': 'accounts@mobicule.com', 'emailDomain': 'mobicule.com', 'contact': '9821629719'}]</t>
  </si>
  <si>
    <t>TPE000014641398N</t>
  </si>
  <si>
    <t>24AKUPP1360Q1ZF</t>
  </si>
  <si>
    <t>BHAILAL CHIMANLAL PATEL</t>
  </si>
  <si>
    <t>rvc16-akupp1360q@yahoo.com</t>
  </si>
  <si>
    <t>SHED NO-12, , ABHISHILP IND PARK, B/H G V M M S P RING ROAD ODHAV, AHMEDABAD, Ahmedabad, Gujarat, 382415</t>
  </si>
  <si>
    <t>[{'hsnCode': '84871000', 'hsn1': 'MACHINERY PARTS, NOT CONTAINING ELECTRICAL CONNECTORS,INSULATORS,COILS, CONTACTS OR OTHER ELECTRICAL FEATURES NOT SPECIFIED OR INCLUDED ELSEWHERE IN THIS CHAPTER; - SHIPS OR BOATS PROPELLERS',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PARTS, NOT CONTAINING ELECTRICAL CONNECTORS,INSULATORS,COILS, CONTACTS OR OTHER ELECTRICAL FEATURES NOT SPECIFIED OR INCLUDED ELSEWHERE IN THIS CHAPTER; - SHIPS OR BOATS PROPELLERS'}, {'hsnCode': '84833000', 'hsn1':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NOT INCORPORATING BALL OR ROLLER BEARINGS; PLAIN SHAFT BEARINGS',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NOT INCORPORATING BALL OR ROLLER BEARINGS; PLAIN SHAFT BEARINGS'}, {'hsnCode': '84421000', 'hsn1': 'MACHINERY, APPARATUS AND EQUIPMENT (OTHER THAN THE MACHINE-TOOLS OF HEADINGS 8456 TO 8465), FOR TYPE-FOUNDING OR TYPE-SETTING, FOR PREPARING OR MAKING PRINTING BLOCKS, PLATES, CYLINDERS OR OTHER PRINTING COMPONENTS; PRINTING TYPE, BLOCKS, PLATES, CYLINDERS AND OTHER PRINTING COMPONENTS; BLOCKS, PLATES, CYLINDERS AND LITHOGRAPHIC STONES, PREPARED FOR PRINTING PURPOSES (FOR EXAMPLE, PLANED, GRAINED OR POLISHED) PHOTOTYPE-SETTING AND COMPOSING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APPARATUS AND EQUIPMENT (OTHER THAN THE MACHINE-TOOLS OF HEADINGS 8456 TO 8465), FOR TYPE-FOUNDING OR TYPE-SETTING, FOR PREPARING OR MAKING PRINTING BLOCKS, PLATES, CYLINDERS OR OTHER PRINTING COMPONENTS; PRINTING TYPE, BLOCKS, PLATES, CYLINDERS AND OTHER PRINTING COMPONENTS; BLOCKS, PLATES, CYLINDERS AND LITHOGRAPHIC STONES, PREPARED FOR PRINTING PURPOSES (FOR EXAMPLE, PLANED, GRAINED OR POLISHED) PHOTOTYPE-SETTING AND COMPOSING MACHINES'}]</t>
  </si>
  <si>
    <t>Factory / Manufacturing|Retail Business|Service Provision|Wholesale Business</t>
  </si>
  <si>
    <t>Factory / Manufacturing, Retail Business, Service Provision, Wholesale Business</t>
  </si>
  <si>
    <t>[{'name': 'BHAILAL CHIMANLAL PATEL', 'email': 'rvc16-akupp1360q@yahoo.com', 'emailDomain': 'yahoo.com', 'contact': '9879840404'}]</t>
  </si>
  <si>
    <t>KPE000013076128H</t>
  </si>
  <si>
    <t>07BYMPM8360C1Z8</t>
  </si>
  <si>
    <t>MINAKSHI</t>
  </si>
  <si>
    <t>07180476061</t>
  </si>
  <si>
    <t>9911408221</t>
  </si>
  <si>
    <t>nkafca.03@gmail.com</t>
  </si>
  <si>
    <t>218-A, 2ND FLOOR, RAMA MARKET, PITAMPURA, North West Delhi, Delhi, 110034</t>
  </si>
  <si>
    <t>[{'name': 'MINAKSHI', 'email': 'nkafca.03@gmail.com', 'emailDomain': 'gmail.com', 'contact': '9811325740'}]</t>
  </si>
  <si>
    <t>TPE001044582212G</t>
  </si>
  <si>
    <t>27CHLPD3291C1ZI</t>
  </si>
  <si>
    <t>TPE000116159031J</t>
  </si>
  <si>
    <t>23AIUPA0074A1ZW</t>
  </si>
  <si>
    <t>TANUJA AGARWAL</t>
  </si>
  <si>
    <t>401-G, GLADIOLA, A B ROAD, SHALIMAR TOWNSHIP, Indore, Madhya Pradesh, 452010</t>
  </si>
  <si>
    <t>[{'sacCode': '996812', 'sac1': 'Courier services', 'sac2': None}, {'sacCode': '996813', 'sac1': 'Local delivery services', 'sac2': None}, {'sacCode': '996811', 'sac1': 'Postal services including post office counter services, mail box rental services.', 'sac2': None}, {'sacCode': '996819', 'sac1': 'Other Delivery Services n.e.c', 'sac2': None}]</t>
  </si>
  <si>
    <t>[{'name': 'TANUJA AGARWAL', 'email': 'tanuja10@gmail.com', 'emailDomain': 'gmail.com', 'contact': '9414201789'}]</t>
  </si>
  <si>
    <t>05AAECR3078G1ZF</t>
  </si>
  <si>
    <t>prashant@gmail.com</t>
  </si>
  <si>
    <t>VILLAGE BAGI, VISHTHAPIT KSETRA, POST OFFICE KOTI, ATHOORWALA, BHANIAWALA, Dehradun, Uttarakhand, 248144</t>
  </si>
  <si>
    <t>Service Provision|Office / Sale Office|Recipient of Goods or Services|Supplier of Services|Retail Business</t>
  </si>
  <si>
    <t>[{'sacCode': '00440382', 'sac1': 'INTERNET TELECOMMUNICATION/ (TELEPHONY) SERVICE', 'sac2': None}]</t>
  </si>
  <si>
    <t>MANOJ ARORA|ALOK GUPTA</t>
  </si>
  <si>
    <t>[{'name': 'MANOJ ARORA', 'email': '98uksingh@gmail.com', 'emailDomain': 'gmail.com', 'contact': '9412008143'}]</t>
  </si>
  <si>
    <t>07AAECR3078G1ZB</t>
  </si>
  <si>
    <t>7807885505</t>
  </si>
  <si>
    <t>accounts@airjaldi.net</t>
  </si>
  <si>
    <t>A-136, , , DEFENCE COLONY, DEFENCE COLONY, South Delhi, Delhi, 110024</t>
  </si>
  <si>
    <t>[{'sacCode': '00440165', 'sac1': 'BROADCASTING SERVICE', 'sac2': None}, {'sacCode': '00440382', 'sac1': 'INTERNET TELECOMMUNICATION/ (TELEPHONY) SERVICE', 'sac2': None}, {'sacCode': '00440480', 'sac1': 'LEGAL CONSULTANCY SERVICES', 'sac2': None}]</t>
  </si>
  <si>
    <t>[{'name': 'MANOJ ARORA', 'email': 'prashant@airjaldi.net', 'emailDomain': 'airjaldi.net', 'contact': '8700389523'}]</t>
  </si>
  <si>
    <t>20AAECR3078G1ZN</t>
  </si>
  <si>
    <t>29AAECR3078G1Z5</t>
  </si>
  <si>
    <t>HOUSE NO. 92, , OLD CAMP 2, PO. BYLAKUPEE, BYLAKUPEE, Mysuru (Mysore), Karnataka, 571104</t>
  </si>
  <si>
    <t>Supplier of Services|Retail Business|Office / Sale Office|Recipient of Goods or Services</t>
  </si>
  <si>
    <t>Supplier of Services, Retail Business, Office / Sale Office, Recipient of Goods or Services</t>
  </si>
  <si>
    <t>[{'name': 'MANOJ ARORA', 'email': 'prashantgautam15@outlook.com', 'emailDomain': 'outlook.com', 'contact': '9999389550'}]</t>
  </si>
  <si>
    <t>33AAECR3078G1ZG</t>
  </si>
  <si>
    <t>prashant@airjaldi.net</t>
  </si>
  <si>
    <t>HOUSE NO.377, BEHIND BHARAT COLLAGE OF SCINCE AND MANAGEMENT, ASHOK NAGAR, ASHOK NAGAR, Thanjavur, Tamil Nadu, 613005</t>
  </si>
  <si>
    <t>[{'name': 'MANOJ ARORA', 'email': 'saurabh@airjaldi.net', 'emailDomain': 'airjaldi.net', 'contact': '9999389550'}]</t>
  </si>
  <si>
    <t>27AAECR3078G1Z9</t>
  </si>
  <si>
    <t>NEAR GRAM PANCHAYAT HARISAL, , AT POST HARISAL, TEHSIL DHARNI, AMRAWATI, Amravati, Maharashtra, 444813</t>
  </si>
  <si>
    <t>Supplier of Services|Service Provision|Recipient of Goods or Services|Office / Sale Office|Retail Business</t>
  </si>
  <si>
    <t>[{'name': 'MANOJ ARORA', 'email': 'prashant@airjaldi.net', 'emailDomain': 'airjaldi.net', 'contact': '9999389550'}]</t>
  </si>
  <si>
    <t>02AAECR3078G1ZL</t>
  </si>
  <si>
    <t>C/O K.B. THAPA, , , SATOBARY ROAD, VPO DAL, TEHSIL DHARMSHALA, Kangra, Himachal Pradesh, 176216</t>
  </si>
  <si>
    <t>[{'hsnCode': '8517', 'hsn1': 'TELEPHONE SETS, INCLUDING TELEPHONES FOR CELLULAR NETWORKS OR FOR OTHER WIRELESS NETWORKS: OTHER APPARATUS FOR THE TRANSMISSION OR RECEPTION OF VICE,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</si>
  <si>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[{'name': 'MANOJ ARORA', 'email': 'prashant@airjaldi.net', 'emailDomain': 'airjaldi.net', 'contact': '9891593236'}]</t>
  </si>
  <si>
    <t>20AAECR3078G2ZM</t>
  </si>
  <si>
    <t>C/O SATYA PRAKASH, PLOT NO-80, KHATA NO-2285, NR. FIRST MARK PUBLIC SCHOOL, BOOTY MORE ROAD, BARIYATU, Ranchi, Jharkhand, 834009</t>
  </si>
  <si>
    <t>Recipient of Goods or Services|Office / Sale Office|Retail Business|Supplier of Services</t>
  </si>
  <si>
    <t>Recipient of Goods or Services, Office / Sale Office, Retail Business, Supplier of Services</t>
  </si>
  <si>
    <t>[{'sacCode': '00440382', 'sac1': None, 'sac2': None}]</t>
  </si>
  <si>
    <t>[{'name': 'MANOJ ARORA', 'email': 'asif@airjaldi.net', 'emailDomain': 'airjaldi.net', 'contact': '9999389550'}]</t>
  </si>
  <si>
    <t>10AAECR3078G1ZO</t>
  </si>
  <si>
    <t>ARYA COMPLEX, , SHOP NO-B-15, JAPANESE TEMPLE ROAD, NEAR HOTEL SUJATA INTERNATIONAL, BODHGAYA, Gaya, Bihar, 824231</t>
  </si>
  <si>
    <t>Supplier of Services|Office / Sale Office|Service Provision|Recipient of Goods or Services|Retail Business</t>
  </si>
  <si>
    <t>[{'name': 'MANOJ ARORA', 'email': 'asif@airjaldi.net', 'emailDomain': 'airjaldi.net', 'contact': '8700389523'}]</t>
  </si>
  <si>
    <t>23AAECR3078G1ZH</t>
  </si>
  <si>
    <t>C/o K.R. PIPARDE, , OPP. BALAJI VIHAR COLONY, GADAGHAT ROAD, PARTAP WARD TIKARI, Betul, Madhya Pradesh, 460001</t>
  </si>
  <si>
    <t>[{'hsnCode': '8517', 'hsn1': 'TELEPHONE SETS, INCLUDING TELEPHONES FOR CELLULAR NETWORKS OR FOR OTHER WIRELESS NETWORKS: OTHER APPARATUS FOR THE TRANSMISSION OR RECEPTION OF VICE,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{'hsnCode': '8544',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</si>
  <si>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Supplier of Services|Recipient of Goods or Services|Office / Sale Office|Retail Business</t>
  </si>
  <si>
    <t>Supplier of Services, Recipient of Goods or Services, Office / Sale Office, Retail Business</t>
  </si>
  <si>
    <t>[{'sacCode': '998422', 'sac1': 'Internet access services in wired and wireless mode.', 'sac2': None}]</t>
  </si>
  <si>
    <t>[{'name': 'MANOJ ARORA', 'email': 'sandeepsharma@airjaldi.net', 'emailDomain': 'airjaldi.net', 'contact': '9999389550'}]</t>
  </si>
  <si>
    <t>19AAECR3078G1Z6</t>
  </si>
  <si>
    <t>1ST FLOOR, C/o NORBU TSHERING BHUTIA, GENESIS MART, DAMBER CHOWK, RESHI ROAD, KALIMPONG, Darjeeling, West Bengal, 734301</t>
  </si>
  <si>
    <t>MANOJ ARORA|SANDEEP KANWAR</t>
  </si>
  <si>
    <t>[{'name': 'MANOJ ARORA', 'email': 'accounts@airjaldi.net', 'emailDomain': 'airjaldi.net', 'contact': '7807885505'}]</t>
  </si>
  <si>
    <t>11AAECR3078G1ZM</t>
  </si>
  <si>
    <t>WEP/07/45/1, NR NEPALI/GORKHA DHARAMSHALA, WEST PANDEM GPU, SINGTAM, East Sikkim, Sikkim, 737134</t>
  </si>
  <si>
    <t>[{'hsnCode': '8544', 'hsn1':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 Winding wire',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{'hsnCode': '8517', 'hsn1': 'TELEPHONE SETS, INCLUDING TELEPHONES FOR CELLULAR NETWORKS OR FOR OTHER WIRELESS NETWORKS: OTHER APPARATUS FOR THE TRANSMISSION OR RECEPTION OF VICE,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{'hsnCode': '9001', 'hsn1':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'OPTICAL FIBRES AND OPTICAL FIBRE BUNDLES; OPTICAL FIBRE CABLES OTHER THAN THOSE OF HEADING NO 8544; SHEETS AND PLATES OF POLARISING MATERIAL; LENSES (INCLUDING CONTACT LENSES), PRISMS, MIRRORS AND OTHER OPTICAL ELEMENTS, OF ANY MATERIAL, UNMOUNTED, OTHER THAN SUCH ELEMENTS OF GLASS NOT OPTICALLY WORKED'}]</t>
  </si>
  <si>
    <t>Retail Business|Office / Sale Office|Supplier of Services|Recipient of Goods or Services</t>
  </si>
  <si>
    <t>Retail Business, Office / Sale Office, Supplier of Services, Recipient of Goods or Services</t>
  </si>
  <si>
    <t>[{'sacCode': '998422', 'sac1': 'Internet access services in wired and wireless mode.', 'sac2': None}, {'sacCode': '998736', 'sac1': 'Installation services of electrical machinery and apparatus n.e.c.', 'sac2': None}]</t>
  </si>
  <si>
    <t>KFI000010793987X</t>
  </si>
  <si>
    <t>27AAAFN1838P1ZW</t>
  </si>
  <si>
    <t>27430003058V</t>
  </si>
  <si>
    <t>[{'hsnCode': '28112200', 'hsn1': 'OTHER INORGANIC ACIDS AND OTHER INORGANIC OXYGEN COMPOUNDS OF NON-METALS - OTHER INORGANIC OXYGEN COMPOUNDS OF NON-METALS : SILICON DIOXIDE',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 OTHER INORGANIC OXYGEN COMPOUNDS OF NON-METALS : SILICON DIOXIDE'}, {'hsnCode': '29053200', 'hsn1': 'ACYCLIC ALCOHOLS AND THEIR HALOGENATED, SULPHONATED, NITRATED OR NITROSATED DERIVATIVES - DIOLS : PROPYLENE GLYCOL (PROPANE-1,2-DIOL)', 'chapterCode': '29', 'chapter': 'Organic chemicals', 'sectionCode': '06', 'section': 'Products of the Chemicals or Allied Industries', 'hsn2': 'ACYCLIC ALCOHOLS AND THEIR HALOGENATED, SULPHONATED, NITRATED OR NITROSATED DERIVATIVES - DIOLS : PROPYLENE GLYCOL (PROPANE-1,2-DIOL)'}, {'hsnCode': '39139090', 'hsn1': 'NATURAL POLYMERS (FOR EXAMPLE, ALGINIC ACID) AND MODIFIED NATURAL POLYMERS (FOR EXAMPLE, HARDENED PROTEINS, CHEMICAL DERIVATIVES OF NATURAL RUBBER), NOT ELSEWHERE SPECIFIED OR INCLUDED, IN PRIMARY FORMS - OTHER :OTHER', 'chapterCode': '39', 'chapter': 'Plastics and articles thereof', 'sectionCode': '07', 'section': 'Plastics and Articles thereof; Rubber and Articles Thereof', 'hsn2': 'NATURAL POLYMERS (FOR EXAMPLE, ALGINIC ACID) AND MODIFIED NATURAL POLYMERS (FOR EXAMPLE, HARDENED PROTEINS, CHEMICAL DERIVATIVES OF NATURAL RUBBER), NOT ELSEWHERE SPECIFIED OR INCLUDED, IN PRIMARY FORMS - OTHER :OTHER'}, {'hsnCode': '29141300', 'hsn1': 'KETONES AND QUINONES, WHETHER OR NOT WITH OTHER OXYGEN FUNCTION, AND THEIR HALOGENATED, SULPHONATED, NITRATED OR NITROSATED DERIVATIVES - ACYCLIC KETONES WITHOUT OTHER OXYGEN FUNCTION : 4-METHYLPENTAN-2-ONE (METHYL ISOBUTYL KETONE)', 'chapterCode': '29', 'chapter': 'Organic chemicals', 'sectionCode': '06', 'section': 'Products of the Chemicals or Allied Industries', 'hsn2': 'KETONES AND QUINONES, WHETHER OR NOT WITH OTHER OXYGEN FUNCTION, AND THEIR HALOGENATED, SULPHONATED, NITRATED OR NITROSATED DERIVATIVES - ACYCLIC KETONES WITHOUT OTHER OXYGEN FUNCTION : 4-METHYLPENTAN-2-ONE (METHYL ISOBUTYL KETONE)'}, {'hsnCode': '29400000', 'hsn1': 'SUGARS, CHEMICALLY PURE, OTHER THAN SUCROSE, LACTOSE, MALTOSE, GLUCOSE AND FRUCTOSE; SUGAR ETHERS, SUGAR ACETALS AND SUGAR ESTERS, AND THEIR SALTS, OTHER THAN PRODUCTS OF HEADINGS 2937, 2938 OR 2939', 'chapterCode': '29', 'chapter': 'Organic chemicals', 'sectionCode': '06', 'section': 'Products of the Chemicals or Allied Industries', 'hsn2': 'SUGARS, CHEMICALLY PURE, OTHER THAN SUCROSE, LACTOSE, MALTOSE, GLUCOSE AND FRUCTOSE; SUGAR ETHERS, SUGAR ACETALS AND SUGAR ESTERS, AND THEIR SALTS, OTHER THAN PRODUCTS OF HEADINGS 2937, 2938 OR 2939'}]</t>
  </si>
  <si>
    <t>Office / Sale Office|Wholesale Business|Recipient of Goods or Services|Service Provision</t>
  </si>
  <si>
    <t>Office / Sale Office, Wholesale Business, Recipient of Goods or Services, Service Provision</t>
  </si>
  <si>
    <t>VASANT ABHECHAND AJMERA|JAY VASANT AJMERA|CHHAYA VASANT AJMERA</t>
  </si>
  <si>
    <t>[{'name': 'JAY VASANT AJMERA', 'email': 'nikeoncorp@gmail.com', 'emailDomain': 'gmail.com', 'contact': '9920363408'}]</t>
  </si>
  <si>
    <t>07AAACN9218L1Z6</t>
  </si>
  <si>
    <t>07657133441</t>
  </si>
  <si>
    <t>m.keshwani@newtech.in</t>
  </si>
  <si>
    <t>609, 6TH, CHIRANJIV TOWER 43, NEHRU PLACE, DELHI, New Delhi, Delhi, 110019</t>
  </si>
  <si>
    <t>Input Service Distributor (ISD)|Leasing Business|Office / Sale Office</t>
  </si>
  <si>
    <t>Input Service Distributor (ISD), Leasing Business, Office / Sale Office</t>
  </si>
  <si>
    <t>MOHANDAS DHANRAJ KESHWANI|MAHESH SHIVDAYAL ARORA</t>
  </si>
  <si>
    <t>[{'name': 'MOHANDAS DHANRAJ KESHWANI', 'email': 'm.keshwani@newtech.in', 'emailDomain': 'newtech.in', 'contact': '9820006214'}]</t>
  </si>
  <si>
    <t>27AAACN9218L1Z4</t>
  </si>
  <si>
    <t>27590008887V</t>
  </si>
  <si>
    <t>605-607, 6th Floor, Solaris II, saki vihar road opp L N T GATE NO 6, Powai, Mumbai Suburban, Maharashtra, 400072</t>
  </si>
  <si>
    <t>Retail Business|Leasing Business</t>
  </si>
  <si>
    <t>Retail Business, Leasing Business</t>
  </si>
  <si>
    <t>29AAACN9218L1Z0</t>
  </si>
  <si>
    <t>arora.mahesh@gmail.com</t>
  </si>
  <si>
    <t>145/44, 6TH C MAIN 30TH CROSS, JAYANAGAR 4TH BLOCK, Bengaluru (Bangalore) Urban, Karnataka, 560011</t>
  </si>
  <si>
    <t>[{'name': 'MOHANDAS DHANRAJ KESHWANI', 'email': 'firdose.shahi@gmail.com', 'emailDomain': 'gmail.com', 'contact': '9741415107'}]</t>
  </si>
  <si>
    <t>NEW TECH COMPUTER SERVICES PVT LTD.,</t>
  </si>
  <si>
    <t>33AAACN9218L1ZB</t>
  </si>
  <si>
    <t>chandru409@gmail.com</t>
  </si>
  <si>
    <t>2, THANDU MARIAMMAN KOIL STREET, DURGA NAGAR, TAMBARM SANATORIUM, Chennai, Tamil Nadu, 600047</t>
  </si>
  <si>
    <t>[{'name': 'MOHANDAS DHANRAJ KESHWANI', 'email': 'chandru409@gmail.com', 'emailDomain': 'gmail.com', 'contact': '7299995479'}]</t>
  </si>
  <si>
    <t>NEW TECH COMPUTER SERVICES PRIVATE LIMITED</t>
  </si>
  <si>
    <t>KPE000003940722E</t>
  </si>
  <si>
    <t>02ACXPJ0380R1Z1</t>
  </si>
  <si>
    <t>yatti16@hotmail.com</t>
  </si>
  <si>
    <t>opposite petrol pump, Barotiwala baddi road, Lower bated, Solan, Himachal Pradesh, 173205</t>
  </si>
  <si>
    <t>[{'hsnCode': '98020000', 'hsn1': 'LABORATORY CHEMICALS', 'chapterCode': '98', 'chapter': 'Project imports, Laboratory chemicals, passenger\\u2019s baggage, personal importation by air or post; ship stores.', 'sectionCode': '21', 'section': 'Works of art, Collectors\\u2019 Pieces and Antiques', 'hsn2': 'Laboratory Chemicals'}, {'hsnCode': '70179010', 'hsn1': 'LABORATORY, HYGIENIC OR PHARMACEUTICAL GLASSWARE, WHETHER OR NOT GRADUATED OR CALIBRATED - OTHER: GRADUATED OR CALIBRATED LABORATORY GLASSWARE', 'chapterCode': '70', 'chapter': 'Glass and glassware.', 'sectionCode': '13', 'section': 'Articles of Stone, Plaster, Cement, Asbestos, Mica or similar Materials; Ceramic Products; Glass and Glassware', 'hsn2': 'LABORATORY, HYGIENIC OR PHARMACEUTICAL GLASSWARE, WHETHER OR NOT GRADUATED OR CALIBRATED - OTHER: GRADUATED OR CALIBRATED LABORATORY GLASSWARE'}, {'hsnCode': '90272000', 'hsn1':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CHROMATOGRAPHS AND ELECTROPHORESIS INSTRUMENTS',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CHROMATOGRAPHS AND ELECTROPHORESIS INSTRUMENTS'}]</t>
  </si>
  <si>
    <t>[{'name': 'YATINDER KUMAR JAIN', 'email': 'ruchijain72@hotmail.com', 'emailDomain': 'hotmail.com', 'contact': '9814412115'}]</t>
  </si>
  <si>
    <t>04ACXPJ0380R1ZX</t>
  </si>
  <si>
    <t>SCF NO. 369, 2ND FLOOR, MANIMAJRA, MANIMAJRA, Chandigarh, Chandigarh, 160101</t>
  </si>
  <si>
    <t>[{'hsnCode': '98020000', 'hsn1': 'LABORATORY CHEMICALS', 'chapterCode': '98', 'chapter': 'Project imports, Laboratory chemicals, passenger\\u2019s baggage, personal importation by air or post; ship stores.', 'sectionCode': '21', 'section': 'Works of art, Collectors\\u2019 Pieces and Antiques', 'hsn2': 'Laboratory Chemicals'}, {'hsnCode': '70179010', 'hsn1': 'LABORATORY, HYGIENIC OR PHARMACEUTICAL GLASSWARE, WHETHER OR NOT GRADUATED OR CALIBRATED - OTHER: GRADUATED OR CALIBRATED LABORATORY GLASSWARE', 'chapterCode': '70', 'chapter': 'Glass and glassware.', 'sectionCode': '13', 'section': 'Articles of Stone, Plaster, Cement, Asbestos, Mica or similar Materials; Ceramic Products; Glass and Glassware', 'hsn2': 'LABORATORY, HYGIENIC OR PHARMACEUTICAL GLASSWARE, WHETHER OR NOT GRADUATED OR CALIBRATED - OTHER: GRADUATED OR CALIBRATED LABORATORY GLASSWARE'}, {'hsnCode': '90272000', 'hsn1':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CHROMATOGRAPHS AND ELECTROPHORESIS INSTRUMENTS',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CHROMATOGRAPHS AND ELECTROPHORESIS INSTRUMENTS'}, {'hsnCode':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t>
  </si>
  <si>
    <t>[{'name': 'YATINDER KUMAR JAIN', 'email': 'yatti16@hotmail.com', 'emailDomain': 'hotmail.com', 'contact': '9814202115'}]</t>
  </si>
  <si>
    <t>PARSHV LABORATORY SUPPLIES</t>
  </si>
  <si>
    <t>TPE000016558382M</t>
  </si>
  <si>
    <t>30AAOPF0905H1Z9</t>
  </si>
  <si>
    <t>30481110042</t>
  </si>
  <si>
    <t>[{'hsnCode': '84241000', 'hsn1': 'MECHANICAL APPLIANCES (WHETHER OR NOT HANDOPERATED) FOR PROJECTING, DISPERSING OR SPRAYING LIQUIDS OR POWDERS; FIRE EXTINGUISHERS, WHETHER OR NOT CHARGED; SPRAY GUNS AND SIMILAR APPLIANCES; STEAM OR SAND BLASTING MACHINES AND SIMILAR JET PROJECTING MACHINES FIRE EXTINGUISHERS, WHETHER OR NOT CHARGED',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'MECHANICAL APPLIANCES (WHETHER OR NOT HANDOPERATED) FOR PROJECTING, DISPERSING OR SPRAYING LIQUIDS OR POWDERS; FIRE EXTINGUISHERS, WHETHER OR NOT CHARGED; SPRAY GUNS AND SIMILAR APPLIANCES; STEAM OR SAND BLASTING MACHINES AND SIMILAR JET PROJECTING MACHINES FIRE EXTINGUISHERS, WHETHER OR NOT CHARGED'}, {'hsnCode': '84133010', 'hsn1': 'PUMPS FOR LIQUIDS, WHETHER OR NOT FITTED WITH A MEASURING DEVICE; LIQUID ELEVATORS - FUEL, LUBRICATING OR COOLING MEDIUM PUMPS FOR INTERNAL COMBUSTION PISTON ENGINES: INJECTION PUMPS FOR DIESEL ENGINES',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'PUMPS FOR LIQUIDS, WHETHER OR NOT FITTED WITH A MEASURING DEVICE; LIQUID ELEVATORS - FUEL, LUBRICATING OR COOLING MEDIUM PUMPS FOR INTERNAL COMBUSTION PISTON ENGINES: INJECTION PUMPS FOR DIESEL ENGINES'}, {'hsnCode': '85311010', 'hsn1': 'ELECTRIC SOUND OR VISUAL SIGNALLING APPARATUS (FOR EXAMPLE, BELLS, SIRENS, INDICATOR PANELS, BURGLAR OR FIRE ALARMS), OTHER THAN THOSE OF HEADING 8512 OR 8530 -BURGLAR OR FIRE ALARMS AND SIMILAR APPARATUS: BURGLAR ALARM',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SOUND OR VISUAL SIGNALLING APPARATUS (FOR EXAMPLE, BELLS, SIRENS, INDICATOR PANELS, BURGLAR OR FIRE ALARMS), OTHER THAN THOSE OF HEADING 8512 OR 8530 -BURGLAR OR FIRE ALARMS AND SIMILAR APPARATUS: BURGLAR ALARM'}, {'hsnCode': '21050000', 'hsn1': 'ICECREAM AND OTHER EDIBLE ICE, WHETHER OR NOT CONTAINING COCOA', 'chapterCode': '21', 'chapter': 'Miscellaneous edible preparations', 'sectionCode': '04', 'section': 'Prepared Foodstuffs; Beverages, Spirits and Vinegar; Tobacco and Manufactured Tabacco substitutes', 'hsn2': 'ICECREAM AND OTHER EDIBLE ICE, WHETHER OR NOT CONTAINING COCOA'}, {'hsnCode': '39171020', 'hsn1': 'TUBES, PIPES AND HOSES, AND FITTINGS THEREFOR (FOR EXAMPLE, JOINTS, ELBOWS, FLANGES), OF PLASTICS - ARTIFICIAL GUTS (SAUSAGE CASINGS) OF HARDENED PROTEIN OR OF CELLULOSIC MATERIALS: OF CELLULOSIC MATERIALS', 'chapterCode': '39', 'chapter': 'Plastics and articles thereof', 'sectionCode': '07', 'section': 'Plastics and Articles thereof; Rubber and Articles Thereof', 'hsn2': 'TUBES, PIPES AND HOSES, AND FITTINGS THEREFOR (FOR EXAMPLE, JOINTS, ELBOWS, FLANGES), OF PLASTICS - ARTIFICIAL GUTS (SAUSAGE CASINGS) OF HARDENED PROTEIN OR OF CELLULOSIC MATERIALS: OF CELLULOSIC MATERIALS'}]</t>
  </si>
  <si>
    <t>[{'name': 'RUSSEL CAMILO FALEIRO', 'email': 'gosafefire@gmail.com', 'emailDomain': 'gmail.com', 'contact': '9822964206'}]</t>
  </si>
  <si>
    <t>24ARKPP9412A1ZZ</t>
  </si>
  <si>
    <t>9825012710</t>
  </si>
  <si>
    <t>proactive_health@hotmail.com</t>
  </si>
  <si>
    <t>D-103, , AARYAN CITY, VANDEMATRAM ICON, CHANDLODIA, Ahmedabad, Gujarat, 382481</t>
  </si>
  <si>
    <t>[{'hsnCode': '30041010',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 PENICILLINS',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 PENICILLINS'}, {'hsnCode': '30041020',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AMPICILLIN',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AMPICILLIN'}, {'hsnCode': '30041030',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AMOXYCILLIN',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AMOXYCILLIN'}, {'hsnCode': '30041040',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BECAMPICILLIN',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BECAMPICILLIN'}, {'hsnCode': '30041050',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CLOXACILLIN',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CLOXACILLIN'}]</t>
  </si>
  <si>
    <t>[{'name': 'BINABEN VIKRANTBHAI PANCHOLI', 'email': 'proactive_health@hotmail.com', 'emailDomain': 'hotmail.com', 'contact': '9825012710'}]</t>
  </si>
  <si>
    <t>24AAACP9194M1ZV</t>
  </si>
  <si>
    <t>PRINT VISION PRIVATE LIMITED</t>
  </si>
  <si>
    <t>print_2453@yahoo.co.in</t>
  </si>
  <si>
    <t>1, , PRINTVISION HOUSE, B/H AMULYA COMPLEX,OPP CBI, AMBAWADI BAZAR,ELLISBRIDGE, Ahmedabad, Gujarat, 380006</t>
  </si>
  <si>
    <t>[{'hsnCode': '48201010', 'hsn1':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REGISTERS, ACCOUNT BOOKS', 'chapterCode': '48', 'chapter': 'Paper and paperboard; articles of paper pulp, of paper or of paperboard.', 'sectionCode': '10', 'section': 'Pulp of wood or of other Fibrous Cellulosic Material; Recovered (Waste and Scrap) Paper or Paperboard; Paper And Paperboard and articles thereof', 'hsn2':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REGISTERS, ACCOUNT BOOKS'}]</t>
  </si>
  <si>
    <t>FALIT YAGNESHBHAI PANDYA</t>
  </si>
  <si>
    <t>[{'name': 'YAGNESH VISHNUPRASAD PANDYA', 'email': 'arpanshahandassociates17@gmail.com', 'emailDomain': 'gmail.com', 'contact': '9409149126'}]</t>
  </si>
  <si>
    <t>TPE000015658180I</t>
  </si>
  <si>
    <t>23ADCPC2748J1ZV</t>
  </si>
  <si>
    <t>23644102180</t>
  </si>
  <si>
    <t>[{'hsnCode': '98020000', 'hsn1': 'LABORATORY CHEMICALS', 'chapterCode': '98', 'chapter': 'Project imports, Laboratory chemicals, passenger\\u2019s baggage, personal importation by air or post; ship stores.', 'sectionCode': '21', 'section': 'Works of art, Collectors\\u2019 Pieces and Antiques', 'hsn2': 'Laboratory Chemicals'}, {'hsnCode': '84171000', 'hsn1': 'INDUSTRIAL OR LABORATORY FURNACES AND OVENS, INCLUDING INCINERATORS, NON-ELECTRIC - FURNACES AND OVENS FOR THE ROASTING, MELTING OR OTHER HEAT TREATMENT OF ORES, PYRITES OR OF METALS',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'INDUSTRIAL OR LABORATORY FURNACES AND OVENS, INCLUDING INCINERATORS, NON-ELECTRIC - FURNACES AND OVENS FOR THE ROASTING, MELTING OR OTHER HEAT TREATMENT OF ORES, PYRITES OR OF METALS'}, {'hsnCode': '84191190', 'hsn1':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 NON-ELECTRIC: 8419 11 - INSTANTANEOUS GAS WATER HEATERS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 NON-ELECTRIC: 8419 11 - INSTANTANEOUS GAS WATER HEATERS : OTHER'}]</t>
  </si>
  <si>
    <t>[{'name': 'SHIV KUMAR CHOUHAN', 'email': 'poonamchem@rediffmail.com', 'emailDomain': 'rediffmail.com', 'contact': '9425013152'}]</t>
  </si>
  <si>
    <t>KFI000003888720G</t>
  </si>
  <si>
    <t>27ACGFS4866A1Z2</t>
  </si>
  <si>
    <t>[{'hsnCode': '73251000', 'hsn1': 'OTHER CAST ARTICLES OF IRON OR STEEL - OF NON-MALLEABLE CAST IRON', 'chapterCode': '73', 'chapter': 'Articles of iron or steel', 'sectionCode': '15', 'section': 'Base Metals and Articles of Base Metal', 'hsn2': 'OTHER CAST ARTICLES OF IRON OR STEEL - OF NON-MALLEABLE CAST IRON'}, {'hsnCode': '73259999', 'hsn1': 'OTHER CAST ARTICLES OF IRON OR STEEL - OTHER : OTHER : OTHER : OTHER', 'chapterCode': '73', 'chapter': 'Articles of iron or steel', 'sectionCode': '15', 'section': 'Base Metals and Articles of Base Metal', 'hsn2': 'OTHER CAST ARTICLES OF IRON OR STEEL - OTHER : OTHER : OTHER : OTHER'}, {'hsnCode': '73259930', 'hsn1': 'OTHER CAST ARTICLES OF IRON OR STEEL - OTHER : OTHER : OF STAINLESS STEEL', 'chapterCode': '73', 'chapter': 'Articles of iron or steel', 'sectionCode': '15', 'section': 'Base Metals and Articles of Base Metal', 'hsn2': 'OTHER CAST ARTICLES OF IRON OR STEEL - OTHER : OTHER : OF STAINLESS STEEL'}, {'hsnCode': '73259910', 'hsn1': 'OTHER CAST ARTICLES OF IRON OR STEEL - OTHER : OTHER : OF IRON', 'chapterCode': '73', 'chapter': 'Articles of iron or steel', 'sectionCode': '15', 'section': 'Base Metals and Articles of Base Metal', 'hsn2': 'OTHER CAST ARTICLES OF IRON OR STEEL - OTHER : OTHER : OF IRON'}]</t>
  </si>
  <si>
    <t>Service Provision|Recipient of Goods or Services|Factory / Manufacturing|Others</t>
  </si>
  <si>
    <t>Service Provision, Recipient of Goods or Services, Factory / Manufacturing, Others</t>
  </si>
  <si>
    <t>[{'sacCode': '00440060', 'sac1': 'MANPOWER RECRUITMENT AGENCY', 'sac2': None}, {'sacCode': '00440225', 'sac1': 'BUSINESS AUXILIARY SERVICES', 'sac2': None}, {'sacCode': '00440262', 'sac1': 'TRANSPORT OF GOODS BY ROAD', 'sac2': None}]</t>
  </si>
  <si>
    <t>KIRAN RAMCHANDRA KATHADE|PRAPHULLAKUMAR LILACHAND PARAKH|TEJAS KIRAN KATHADE|CHETAN PRAFULLA PARAKH</t>
  </si>
  <si>
    <t>[{'name': 'CHETAN PRAFULLA PARAKH', 'email': 'shivalloycasting@gmail.com', 'emailDomain': 'gmail.com', 'contact': '9422238435'}]</t>
  </si>
  <si>
    <t>KEP000001130446Y</t>
  </si>
  <si>
    <t>24AARFM4157F1Z5</t>
  </si>
  <si>
    <t>[{'hsnCode': '7306', 'hsn1': 'OTHER TUBES, PIPES AND HOLLOW PROFILES (FOR EXAMPLE, OPEN SEAM OR WELDED, RIVETED OR SIMILARLY CLOSED), OF IRON OR STEEL - Line pipe of a kind used for oil or gas pipelines', 'chapterCode': '73', 'chapter': 'Articles of iron or steel', 'sectionCode': '15', 'section': 'Base Metals and Articles of Base Metal', 'hsn2': 'OTHER TUBES, PIPES AND HOLLOW PROFILES (FOR EXAMPLE, OPEN SEAM OR WELDED, RIVETED OR SIMILARLY CLOSED), OF IRON OR STEEL'}, {'hsnCode': '7208', 'hsn1': 'FLAT-ROLLED PRODUCTS OF IRON OR NON-ALLOY STEEL, OF A WIDTH OF 600 MM OR MORE, HOTROLLED, NOT CLAD, PLATED OR COATED', 'chapterCode': '72', 'chapter': 'Iron and steel', 'sectionCode': '15', 'section': 'Base Metals and Articles of Base Metal', 'hsn2': 'FLAT-ROLLED PRODUCTS OF IRON OR NON-ALLOY STEEL, OF A WIDTH OF 600 MM OR MORE, HOT-ROLLED, NOT CLAD, PLATED OR COATED'}, {'hsnCode': '73251000', 'hsn1': 'OTHER CAST ARTICLES OF IRON OR STEEL - OF NON-MALLEABLE CAST IRON', 'chapterCode': '73', 'chapter': 'Articles of iron or steel', 'sectionCode': '15', 'section': 'Base Metals and Articles of Base Metal', 'hsn2': 'OTHER CAST ARTICLES OF IRON OR STEEL - OF NON-MALLEABLE CAST IRON'}, {'hsnCode': '84139120', 'hsn1': 'PUMPS FOR LIQUIDS, WHETHER OR NOT FITTED WITH A MEASURING DEVICE; LIQUID ELEVATORS - PARTS: 8413 91 - OF PUMPS: OF CENTRIFUGAL PUMPS',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'PUMPS FOR LIQUIDS, WHETHER OR NOT FITTED WITH A MEASURING DEVICE; LIQUID ELEVATORS - PARTS: 8413 91 - OF PUMPS: OF CENTRIFUGAL PUMPS'}, {'hsnCode': '72041000', 'hsn1': 'FERROUS WASTE AND SCRAP; REMELTING SCRAP INGOTS OF IRON OR STEEL - WASTE AND SCRAP OF CAST IRON', 'chapterCode': '72', 'chapter': 'Iron and steel', 'sectionCode': '15', 'section': 'Base Metals and Articles of Base Metal', 'hsn2': 'FERROUS WASTE AND SCRAP; REMELTING SCRAP INGOTS OF IRON OR STEEL - WASTE AND SCRAP OF CAST IRON'}]</t>
  </si>
  <si>
    <t>KISHORBHAI TULSIBHAI SORATHIYA|ASHVINBHAI TULSHIBHAI SORATHIA|SAMJUBEN TULSHIBHAI SORATHIA|JAYSHREEBEN KISHORBHAI SORTHIYA|DEEPABEN ASHVINBHAI SORATHIYA</t>
  </si>
  <si>
    <t>[{'name': 'KISHORBHAI TULSIBHAI SORATHIYA', 'email': 'meeracasting@gmail.com', 'emailDomain': 'gmail.com', 'contact': '9904200010'}]</t>
  </si>
  <si>
    <t>30AARFM4157F1ZC</t>
  </si>
  <si>
    <t>30390308144</t>
  </si>
  <si>
    <t>9824459010</t>
  </si>
  <si>
    <t>BETWEEN PLOT NO. 20/21, TIVIM INDUSTRIAL ESTATE, KARASWADA, MAPUSA, North Goa, Goa, 403526</t>
  </si>
  <si>
    <t>SAMJUBEN TULSHIBHAI SORATHIA|DEEPABEN ASHVINBHAI SORATHIYA|JAYSHREEBEN KISHORBHAI SORTHIYA|ASHVINBHAI TULSHIBHAI SORATHIA|KISHORBHAI TULSIBHAI SORATHIYA</t>
  </si>
  <si>
    <t>[{'name': 'KISHORBHAI TULSIBHAI SORATHIYA', 'email': 'finance.meeracasting@gmail.com', 'emailDomain': 'gmail.com', 'contact': '9227593451'}]</t>
  </si>
  <si>
    <t>27AJYPP6915A1ZT</t>
  </si>
  <si>
    <t>account@mahalaxmielectricals.com</t>
  </si>
  <si>
    <t>W-25, , NICE AREA, MIDC, SATPUR, Nashik, Maharashtra, 422007</t>
  </si>
  <si>
    <t>Factory / Manufacturing|Service Provision|Retail Business</t>
  </si>
  <si>
    <t>Factory / Manufacturing, Service Provision, Retail Business</t>
  </si>
  <si>
    <t>[{'sacCode': '00440225', 'sac1': 'BUSINESS AUXILIARY SERVICES', 'sac2': None}, {'sacCode': '00440233', 'sac1': 'ERECTION,COMMISSIONING AND INSTALLATION', 'sac2': None}]</t>
  </si>
  <si>
    <t>[{'name': 'PRAMOD BHASKAR PATIL', 'email': 'account@mahalaxmielectricals.com', 'emailDomain': 'mahalaxmielectricals.com', 'contact': '9970100834'}]</t>
  </si>
  <si>
    <t>TPE000124589928A</t>
  </si>
  <si>
    <t>07AWWPK7602A1ZI</t>
  </si>
  <si>
    <t>PRADIP KUMAR</t>
  </si>
  <si>
    <t>pradeep.singh84@rediffmail.com</t>
  </si>
  <si>
    <t>PLOT NO.-258 C, GROUND FLOOR, STREET NO.-38, VIPIN GARDEN EXTENSION, UTTAM NAGAR, West Delhi, Delhi, 110059</t>
  </si>
  <si>
    <t>[{'hsnCode': '8709', 'hsn1': 'WORKS TRUCKS, SELF-PROPELLED, NOT FITTED WITH LIFTING OR HANDLING EQUIPMENT, OF THE TYPE USED IN FACTORIES, WAREHOUSES, DOCK AREAS OR AIRPORTS FOR SHORT DISTANCE TRANSPORT OF GOODS; TRACTORS OF THE TYPE USED ON RAILWAY STATION PLATFORMS; PARTS OF THE FOREGOING VEHICLES - Vehicles', 'chapterCode': '87', 'chapter': 'Vehicles other than railway or tramway rolling-stock, and parts and accessories thereof.', 'sectionCode': '17', 'section': 'Vehicles, Aircraft, Vessels and Associated Transport Equipment', 'hsn2': 'WORKS TRUCKS, SELF-PROPELLED, NOT FITTED WITH LIFTING OR HANDLING EQUIPMENT, OF THE TYPE USED IN FACTORIES, WAREHOUSES, DOCK AREAS OR AIRPORTS FOR SHORT DISTANCE TRANSPORT OF GOODS; TRACTORS OF THE TYPE USED ON RAILWAY STATION PLATFORMS; PARTS OF THE FOREGOING VEHICLES'}]</t>
  </si>
  <si>
    <t>06AAACG3361M1ZL</t>
  </si>
  <si>
    <t>GLOBE CAPACITORS LIMITED</t>
  </si>
  <si>
    <t>30/8 AND 30/1, , , INDUSTRIAL AREA, NIT FARIDABAD, Faridabad, Haryana, 121001</t>
  </si>
  <si>
    <t>[{'hsnCode': '85322500', 'hsn1': 'ELECTRICAL CAPACITORS, FIXED, VARIABLE OR ADJUSTABLE (PRE-SET) - OTHER FIXED CAPACITORS: DIELECTRIC OF PAPER OR PLASTICS',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CAPACITORS, FIXED, VARIABLE OR ADJUSTABLE (PRE-SET) - OTHER FIXED CAPACITORS: DIELECTRIC OF PAPER OR PLASTICS'}]</t>
  </si>
  <si>
    <t>SATYA PRAKASH AGARWAL|SANJAY AGARWAL|SHREEYA AGARWAL</t>
  </si>
  <si>
    <t>[{'name': 'LEKH RAJ NARULA', 'email': 'lekhraj.narula@globecapacitors.com', 'emailDomain': 'globecapacitors.com', 'contact': '9818737472'}]</t>
  </si>
  <si>
    <t>06AAACG3361M2ZK</t>
  </si>
  <si>
    <t>07AAACG3361M1ZJ</t>
  </si>
  <si>
    <t>TPE000013374635A</t>
  </si>
  <si>
    <t>29BBWPS9505A1Z4</t>
  </si>
  <si>
    <t>29970348436</t>
  </si>
  <si>
    <t>[{'name': 'ASHOK KRISHNAJI SUTAR', 'email': 'ashokpackers27@gmail.com', 'emailDomain': 'gmail.com', 'contact': '9448527627'}]</t>
  </si>
  <si>
    <t>30BBWPS9505A1ZL</t>
  </si>
  <si>
    <t>30811204969</t>
  </si>
  <si>
    <t>7411727627</t>
  </si>
  <si>
    <t>587, 1, pazentar, cortalim, quelossim, South Goa, Goa, 403710</t>
  </si>
  <si>
    <t>[{'hsnCode': '44081010', 'hsn1': 'SHEETS FOR VENEERING (INCLUDING THOSE OBTAINED BY SLICING LAMINATED WOOD), FOR PLYWOOD OR FOR SIMILAR LAMINATED WOOD AND OTHER WOOD, SAWN LENGTHWISE, SLICED OR PEELED, WHETHER OR NOT PLANED, SANDED, SPLICED OR END-JOINTED, OF A THICKNESS NOT EXCEEDING 6 MM- CONIFEROUS: SHEETS FOR PLYWOOD', 'chapterCode': '44', 'chapter': 'Wood and Articles of wood; wood charcoal', 'sectionCode': '09', 'section': 'Wood and Articles of Wood; Wood Charcoal; cork and articles or cork; Manufactures of Straw, of Esparto or of other Plaiting Materials; Basketware and Wickerwork', 'hsn2': 'SHEETS FOR VENEERING (INCLUDING THOSE OBTAINED BY SLICING LAMINATED WOOD), FOR PLYWOOD OR FOR SIMILAR LAMINATED WOOD AND OTHER WOOD, SAWN LENGTHWISE, SLICED OR PEELED, WHETHER OR NOT PLANED, SANDED, SPLICED OR END-JOINTED, OF A THICKNESS NOT EXCEEDING 6 MM- CONIFEROUS: SHEETS FOR PLYWOOD'}, {'hsnCode': '44121000', 'hsn1': 'PLYWOOD, VENEERED PANELS AND SIMILAR LAMINATED WOOD - OF BAMBOO', 'chapterCode': '44', 'chapter': 'Wood and Articles of wood; wood charcoal', 'sectionCode': '09', 'section': 'Wood and Articles of Wood; Wood Charcoal; cork and articles or cork; Manufactures of Straw, of Esparto or of other Plaiting Materials; Basketware and Wickerwork', 'hsn2': 'PLYWOOD, VENEERED PANELS AND SIMILAR LAMINATED WOOD - OF BAMBOO'}]</t>
  </si>
  <si>
    <t>[{'name': 'ASHOK KRISHNAJI SUTAR', 'email': 'mygstoffice17@gmail.com', 'emailDomain': 'gmail.com', 'contact': '9423804292'}]</t>
  </si>
  <si>
    <t>ASHOK KRISHNAJI SUTAR PROP OF ASHOK PACKERS GOA</t>
  </si>
  <si>
    <t>Cortalim</t>
  </si>
  <si>
    <t>403710</t>
  </si>
  <si>
    <t>TPE000012316256L</t>
  </si>
  <si>
    <t>27AKTPG5792L1Z9</t>
  </si>
  <si>
    <t>[{'hsnCode': '38121000', 'hsn1': 'PREPARED RUBBER ACCELERATORS; COMPOUND PLASTICISERS FOR RUBBER OR PLASTICS, NOT ELSEWHERE SPECIFIED OR INCLUDED; ANTI-OXIDISING PREPARATIONS AND OTHER COMPOUND STABILISERS FOR RUBBER OR PLASTICS PREPARED RUBBER ACCELERATORS', 'chapterCode': '38', 'chapter': 'Miscellaneous chemical products.', 'sectionCode': '06', 'section': 'Products of the Chemicals or Allied Industries', 'hsn2': 'PREPARED RUBBER ACCELERATORS; COMPOUND PLASTICISERS FOR RUBBER OR PLASTICS, NOT ELSEWHERE SPECIFIED OR INCLUDED; ANTI-OXIDISING PREPARATIONS AND OTHER COMPOUND STABILISERS FOR RUBBER OR PLASTICS PREPARED RUBBER ACCELERATORS'}]</t>
  </si>
  <si>
    <t>[{'name': 'ASHWINI DHIRAJ GOLANDE', 'email': 'p.navale123@gmail.com', 'emailDomain': 'gmail.com', 'contact': '8830757540'}]</t>
  </si>
  <si>
    <t>TFI000017943566S</t>
  </si>
  <si>
    <t>33AAQFG8310D1ZM</t>
  </si>
  <si>
    <t>[{'hsnCode': '8702', 'hsn1': 'MOTOR VEHICLES FOR THE TRANSPORT OF TEN OR MORE PERSONS, INCLUDING THE DRIVER', 'chapterCode': '87', 'chapter': 'Vehicles other than railway or tramway rolling-stock, and parts and accessories thereof.', 'sectionCode': '17', 'section': 'Vehicles, Aircraft, Vessels and Associated Transport Equipment', 'hsn2': 'MOTOR VEHICLES FOR THE TRANSPORT OF TEN OR MORE PERSONS, INCLUDING THE DRIVER'}, {'hsnCode': '8705', 'hsn1': 'SPECIAL PURPOSE MOTOR VEHICLES, OTHER THAN THOSE PRINCIPALLY DESIGNED FOR THE TRANSPORT OF PERSONS OR GOODS (FOR EXAMPLE, BREAKDOWN LORRIES, CRANE LORRIES, FIRE FIGHTING VEHICLES, CONCRETE-MIXERS LORRIES, SPRAYING LORRIES, MOBILE WORKSHOPS, MOBILE RADIOLOGICAL UNITS)', 'chapterCode': '87', 'chapter': 'Vehicles other than railway or tramway rolling-stock, and parts and accessories thereof.', 'sectionCode': '17', 'section': 'Vehicles, Aircraft, Vessels and Associated Transport Equipment', 'hsn2': 'SPECIAL PURPOSE MOTOR VEHICLES, OTHER THAN THOSE PRINCIPALLY DESIGNED FOR THE TRANSPORT OR PERSONS OR GOODS (FOR EXAMPLE BREAKDOWN LORRIES, CRANE LORRIES, FIRE FIGHTING VEHICLES, CONCRETE-MIXERS LORRIES, SPRAYING LORRIES, MOBILE WORKSHOPS, MOBILE RADIOLOGICAL UNITS)'}, {'hsnCode': '8704', 'hsn1': 'MOTOR VEHICLES FOR THE TRANSPORT OF GOODS', 'chapterCode': '87', 'chapter': 'Vehicles other than railway or tramway rolling-stock, and parts and accessories thereof.', 'sectionCode': '17', 'section': 'Vehicles, Aircraft, Vessels and Associated Transport Equipment', 'hsn2': 'MOTOR VEHICLES FOR THE TRANSPORT OF GOODS'}]</t>
  </si>
  <si>
    <t>MANIKANDAN|KARTHICK|PALANIYAMMAL|GANESAN</t>
  </si>
  <si>
    <t>[{'name': 'GANESAN', 'email': 'aaqfg8310d@gmail.com', 'emailDomain': 'gmail.com', 'contact': '9677777412'}]</t>
  </si>
  <si>
    <t>TPE000117285115K</t>
  </si>
  <si>
    <t>27AXQPA9510J1Z8</t>
  </si>
  <si>
    <t>[{'hsnCode': '49019900', 'hsn1': 'PRINTED BOOKS, BROCHURES, LEAFLETS AND SIMILAR PRINTED MATTER, WHETHER OR NOT IN SINGLE SHEETS - OTHER : OTHER',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'PRINTED BOOKS, BROCHURES, LEAFLETS AND SIMILAR PRINTED MATTER, WHETHER OR NOT IN SINGLE SHEETS - OTHER : OTHER'}, {'hsnCode': '49119990', 'hsn1': 'OTHER PRINTED MATTER, INCLUDING PRINTED PICTURES AND PHOTOGRAPHS - OTHER : OTHER : OTHER',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'OTHER PRINTED MATTER, INCLUDING PRINTED PICTURES AND PHOTOGRAPHS - OTHER : OTHER : OTHER'}, {'hsnCode': '48211020', 'hsn1': 'PAPER OR PAPERBOARD LABELS OF ALL KINDS, WHETHER OR NOT PRINTED - PRINTED : LABELS',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 - PRINTED : LABELS'}, {'hsnCode': '48192010',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CARTONS, BOXES, CASES, INTENDED FOR THE PACKING OF MATCH STICKS',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CARTONS, BOXES, CASES, INTENDED FOR THE PACKING OF MATCH STICKS'}]</t>
  </si>
  <si>
    <t>[{'name': 'RAMVILAS DAMODAR AGARWAL', 'email': 'tanuarts@gmail.com', 'emailDomain': 'gmail.com', 'contact': '9320181455'}]</t>
  </si>
  <si>
    <t>KPE000003155886V</t>
  </si>
  <si>
    <t>24BPNPK0225G1Z7</t>
  </si>
  <si>
    <t>[{'hsnCode': '84212110', 'hsn1': 'CENTRIFUGES, INCLUDING CENTRIFUGAL DRYERS; FILTERING OR PURIFYING MACHINERY AND APPARATUS, FOR LIQUIDS OR GASES - - FILTERING OR PURIFYING MACHINERY AND APPARATUS FOR LIQUIDS - FOR FILTERING OR PURIFYING WATER : ION EXCHANGER PLANT OR APPARATUS',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'CENTRIFUGES, INCLUDING CENTRIFUGAL DRYERS; FILTERING OR PURIFYING MACHINERY AND APPARATUS, FOR LIQUIDS OR GASES - - FILTERING OR PURIFYING MACHINERY AND APPARATUS FOR LIQUIDS - FOR FILTERING OR PURIFYING WATER : ION EXCHANGER PLANT OR APPARATUS'}]</t>
  </si>
  <si>
    <t>[{'name': 'DEEPAK RAJENDRASINGH KUSHWAH', 'email': 'definefiltration@hotmail.com', 'emailDomain': 'hotmail.com', 'contact': '9904475754'}]</t>
  </si>
  <si>
    <t>TPE000040015544N</t>
  </si>
  <si>
    <t>33ARNPG8836G1ZK</t>
  </si>
  <si>
    <t>[{'hsnCode': '03061100', 'hsn1': 'CRUSTACEANS, WHETHER IN SHELL OR NOT,LIVE, FRESH, CHILLED, FROZEN, DRIED, SALTEDOR IN BRINE; CRUSTACEANS, IN SHELL, COOKEDBY STEAMING OR BY BOILING IN WATER,WHETHER OR NOT CHILLED, FROZEN, DRIED,SALTED OR IN BRINE; FLOURS, MEALS ANDPELLETS, OF CRUSTACEANS, FIT FOR HUMANCONSUMPTION FROZEN : ROCK LOBSTER AND OTHER SEA CRAW FISH(PALINURUS SPP., PANULIRUS SPP., JASUS SPP.)', 'chapterCode': '03', 'chapter': 'Fish and crustaceans, molluscs and other aquatic invertebrates.', 'sectionCode': '01', 'section': 'Live Animals; Animal Products', 'hsn2': None}]</t>
  </si>
  <si>
    <t>[{'name': 'GOKUL', 'email': 'saradhaconsultancy@gmail.com', 'emailDomain': 'gmail.com', 'contact': '9176246520'}]</t>
  </si>
  <si>
    <t>33ARNPG8836G2ZJ</t>
  </si>
  <si>
    <t>bgokul19@gmail.com</t>
  </si>
  <si>
    <t>NO 28, SRI IYYAPPA NAGAR, 5TH STREET, CHENNAI, Chennai, Tamil Nadu, 600099</t>
  </si>
  <si>
    <t>Others, Works Contract</t>
  </si>
  <si>
    <t>SRI SHAKTHI LOGISTICS</t>
  </si>
  <si>
    <t>06AAGCA9338Q1Z0</t>
  </si>
  <si>
    <t>PLOT NO. 184, , , SEC-58, TRANSPORT NAGAR, BALLABGRAH, Faridabad, Haryana, 121004</t>
  </si>
  <si>
    <t>[{'name': 'ROHIT BAWEJA', 'email': 'ahmedabad_roadlinespvt.ltd45@yahoo.com', 'emailDomain': 'yahoo.com', 'contact': '9958073999'}]</t>
  </si>
  <si>
    <t>07AAGCA9338Q1ZY</t>
  </si>
  <si>
    <t>9810082251</t>
  </si>
  <si>
    <t>gst@arlpl.com</t>
  </si>
  <si>
    <t>arlpl.com</t>
  </si>
  <si>
    <t>SHOP.NO -B-925 AZAD PUR SUBZI MANDI, , , DELHI, DELHI, North Delhi, Delhi, 110033</t>
  </si>
  <si>
    <t>ROHIT BAWEJA|LITESH BAWEJA|NARAIN DASS BAWEJA</t>
  </si>
  <si>
    <t>[{'name': 'ROHIT BAWEJA', 'email': 'ahmedabad_roadlinespvt.ltd45@yahoo.com', 'emailDomain': 'yahoo.com', 'contact': '9810208836'}]</t>
  </si>
  <si>
    <t>19AAACF7359L1Z3</t>
  </si>
  <si>
    <t>FIVE STAR LOGISTICS PVT LTD</t>
  </si>
  <si>
    <t>pradhansankar202@gmail.com</t>
  </si>
  <si>
    <t>NA, PO CHAKDWIPA, NA, PS BHAWANIPUR, VILL DIGHASIPUR, Purba Medinipur, West Bengal, 721666</t>
  </si>
  <si>
    <t>[{'sacCode': '00440060', 'sac1': 'MANPOWER RECRUITMENT AGENCY', 'sac2': None}, {'sacCode': '00440177', 'sac1': 'PORT SERVICES', 'sac2': None}, {'sacCode': '00440189', 'sac1': 'CARGO HANDLING SERVICES', 'sac2': None}, {'sacCode': '00440193', 'sac1': 'STORAGE AND WAREHOUSE SERVICE', 'sac2': None}, {'sacCode': '00440262', 'sac1': 'TRANSPORT OF GOODS BY ROAD', 'sac2': None}]</t>
  </si>
  <si>
    <t>SEKH AJGAR ALI|SAIK MAJAFFAR|ASRAF ALI SHAIKH</t>
  </si>
  <si>
    <t>[{'name': 'SANKAR PRASAD PRADHAN', 'email': 'pradhansankar202@gmail.com', 'emailDomain': 'gmail.com', 'contact': '8768790096'}]</t>
  </si>
  <si>
    <t>KPE000004058382S</t>
  </si>
  <si>
    <t>19AKNPP2621B1ZA</t>
  </si>
  <si>
    <t>[{'hsnCode': '38241000', 'hsn1': 'PREPARED BINDERS FOR FOUNDRY MOULDS OR CORES; CHEMICAL PRODUCTS AND PREPARATIONS OF THE CHEMICAL OR ALLIED INDUSTRIES (INCLUDING THOSE CONSISTING OF MIXTURES OF NATURAL PRODUCTS), NOT ELSEWHERE SPECIFIED OR INCLUDED PREPARED BINDERS FOR FOUNDRY MOULDS OR CORES',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PREPARED BINDERS FOR FOUNDRY MOULDS OR CORES'}]</t>
  </si>
  <si>
    <t>[{'name': 'PANNA PRAMANIK', 'email': 'gangotri.haldia@gmail.com', 'emailDomain': 'gmail.com', 'contact': '9474507506'}]</t>
  </si>
  <si>
    <t>KPE000009956191L</t>
  </si>
  <si>
    <t>06AUHPM6769K1ZY</t>
  </si>
  <si>
    <t>[{'hsnCode': '85411000', 'hsn1': 'DIODES, TRANSISTORS AND SIMILAR SEMI-CONDUCTOR DEVICES; PHOTOSENSITIVE SEMI-CONDUCTOR DEVICES, INCLUDING PHOTOVOLTAIC CELLS WHETHER OR NOT ASSEMBLED IN MODULES OR MADE UP INTO PANELS; LIGHT EMITTING DIODES; MOUNTED PIEZO-ELECTRIC CRYSTALS DIODES, OTHER THAN PHOTOSENSITIVE OR LIGHT EMITTING DIODES',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'DIODES, TRANSISTORS AND SIMILAR SEMI-CONDUCTOR DEVICES; PHOTOSENSITIVE SEMI-CONDUCTOR DEVICES, INCLUDING PHOTOVOLTAIC CELLS WHETHER OR NOT ASSEMBLED IN MODULES OR MADE UP INTO PANELS; LIGHT EMITTING DIODES; MOUNTED PIEZO-ELECTRIC CRYSTALS DIODES, OTHER THAN PHOTOSENSITIVE OR LIGHT EMITTING DIODES'}]</t>
  </si>
  <si>
    <t>[{'name': 'SUPRIYA MAKHIJA', 'email': 'hasim.ansari50@gmail.com', 'emailDomain': 'gmail.com', 'contact': '7503498786'}]</t>
  </si>
  <si>
    <t>KPE000004003211R</t>
  </si>
  <si>
    <t>19AMWPD2406M1ZN</t>
  </si>
  <si>
    <t>[{'hsnCode': '25210090', 'hsn1': 'LIMESTONE FLUX; LIMESTONE AND OTHER CALCAREOUS STONES, OF A KIND USED FOR THE MANUFACTURE OF LIME OR CEMENT - LIMESTONE FLUX; LIMESTONE AND OTHER CALCAREOUS STONES, OF A KIND USED FOR THE MANUFACTURE OF LIME OR CEMENT: OTHER', 'chapterCode': '25', 'chapter': 'Salt; sculpture, earths and stones; plastering materials, lime and cement', 'sectionCode': '05', 'section': 'Mineral Products', 'hsn2': 'LIMESTONE FLUX; LIMESTONE AND OTHER CALCAREOUS STONES, OF A KIND USED FOR THE MANUFACTURE OF LIME OR CEMENT - LIMESTONE FLUX; LIMESTONE AND OTHER CALCAREOUS STONES, OF A KIND USED FOR THE MANUFACTURE OF LIME OR CEMENT: OTHER'}, {'hsnCode': '68079090', 'hsn1': 'ARTICLES OF ASPHALT OR OF SIMILAR MATERIAL (FOR EXAMPLE, PETROLEUM BITUMEN OR COAL TAR PITCH) OTHER: OTHER', 'chapterCode': '68', 'chapter': 'Articles of stone, plaster, cement, asbestos, mica or similar materials.', 'sectionCode': '13', 'section': 'Articles of Stone, Plaster, Cement, Asbestos, Mica or similar Materials; Ceramic Products; Glass and Glassware', 'hsn2': 'ARTICLES OF ASPHALT OR OF SIMILAR MATERIAL (FOR EXAMPLE, PETROLEUM BITUMEN OR COAL TAR PITCH) OTHER: OTHER'}]</t>
  </si>
  <si>
    <t>[{'name': 'MANIK CHAND DAS', 'email': 'ujjwalbera2012@rediffmail.com', 'emailDomain': 'rediffmail.com', 'contact': '9775900411'}]</t>
  </si>
  <si>
    <t>02AAJCP4268K1Z7</t>
  </si>
  <si>
    <t>Vill Johron, PO Puruwala, , Nahan Road, Paonta Sahib, Sirmaur, Himachal Pradesh, 173001</t>
  </si>
  <si>
    <t>[{'hsnCode': '8424', 'hsn1': 'MECHANICAL APPLIANCES (WHETHER OR NOT HANDOPERATED) FOR PROJECTING, DISPERSING OR SPRAYING LIQUIDS OR POWDERS; FIRE EXTINGUISHERS, WHETHER OR NOT CHARGED; SPRAY GUNS AND SIMILAR APPLIANCES; STEAM OR SAND BLASTING MACHINES AND SIMILAR JET PROJECTING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'MECHANICAL APPLIANCES (WHETHER OR NOT HAND-OPERATED) FOR PROJECTING, DISPERSING OR SPRAYING LIQUIDS OR POWDERS; FIRE EXTINGUISHERS, WHETHER OR NOT CHARGED; SPRAY GUNS AND SIMILAR APPLIANCES; STEAM OR SAND BLASTING MACHINES AND SIMILAR JET PROJECTING MACHINES'}, {'hsnCode': '9616', 'hsn1': 'SCENT SPRAYS AND SIMILAR TOILET SPRAYS, AND MOUNTS AND HEADS THEREFOR; POWDER-PUFFS AND PADS FOR THE APPLICATION OF COSMETICS OR TOILET PREPARATIONS', 'chapterCode': '96', 'chapter': 'Miscellaneous manufactured articles.', 'sectionCode': '20', 'section': 'Miscellaneous Manufactured Articles', 'hsn2': 'SCENT SPRAYS AND SIMILAR TOILET SPRAYS, AND MOUNTS AND HEADS THEREFOR; POWDER-PUFFS AND PADS FOR THE APPLICATION OF COSMETICS OR TOILET PREPARATIONS'}, {'hsnCode': '3307', 'hsn1': 'PR E - S H AV E , S H AV I N G O R AFTER- SHAVE PREPARATIONS, PERSONAL DEODORANTS, BATH PREPARATIONS , DEPILATORIES AND OTHER PERFUMERY, COSMETIC OR TOILET PREPARATIONS, NOT ELSEWHERE SPECIFIED OR INCLUDED, PREPARED ROOM DEODORISERS, WHETHER OR NOT PERFUMED OR HAVING DISINFECTANT PROPERTIES', 'chapterCode': '33', 'chapter': 'Essential oils and resinoids; perfumery, cosmetic or toilet preparations.', 'sectionCode': '06', 'section': 'Products of the Chemicals or Allied Industries', 'hsn2': 'PRE-SHAVE, SHAVING OR AFTER-SHAVE PREPARATIONS, PERSONAL DEODORANTS, BATH PREPARATIONS, DEPILATORIES AND OTHER PERFUMERY, COSMETIC OR TOILET PREPARATIONS, NOT ELSEWHERE SPECIFIED OR INCLUDED, PREPARED ROOM DEODORISERS, WHETHER OR NOT PERFUMED OR HAVING DISINFECTANT PROPERTIES'}, {'hsnCode': '0510', 'hsn1': 'AMBERGRIS, CASTOREUM, CIVET AND MUSK; CANTHARIDES; BILE, WHETHER OR NOT DRIED; GLANDS AND OTHER ANIMAL PRODUCTS USED IN THE PREPARATION OF PHARMACEUTICAL PRODUCTS, FRESH, CHILLED, FROZEN OR OTHERWISE PROVISIONALLY PRESERVED', 'chapterCode': '05', 'chapter': 'Products of animal origin, not elsewhere specified or included.', 'sectionCode': '01', 'section': 'Live Animals; Animal Products', 'hsn2': 'AMBERGRIS, CASTOREUM, CIVET AND MUSK; CANTHARIDES; BILE, WHETHER OR NOT DRIED; GLANDS AND OTHER ANIMAL PRODUCTS USED IN THE PREPARATION OF PHARMACEUTICAL PRODUCTS, FRESH, CHILLED, FROZEN OR OTHERWISE PROVISIONALLY PRESERVED'}, {'hsnCode': '3004', 'hsn1': 'MEDICAMENTS (EXCLUDING GOODS OF HEADING 3002, 3005 OR 3006) CONSISTING OF MIXED OR UNMIXED PRODUCTS FOR THERAPEUTIC OR PROPHYLACTIC USES, PUT UP IN MEASURED DOSES (INCLUDING THOSE IN THE FORM OF TRANSDERMAL ADMINISTRATION SYSTEMS) OR IN FORMS OR PACKINGS FOR RETAIL SALE', 'chapterCode': '30', 'chapter': 'Pharmaceutical products', 'sectionCode': '06', 'section': 'Products of the Chemicals or Allied Industries', 'hsn2': 'MEDICAMENTS(EXCLUDING GOODS OF HEADING 3002, 3005 OR 3006) CONSISTING OF MIXED OR UNMIXED PRODUCTS FOR THERAPEUTIC OR PROPHYLACTIC USES, PUT UP IN MEASURED DOSES (INCLUDING THOSE IN THE FORM OF TRANSDERMAL ADMINISTRATION SYSTEMS) OR IN FORMS OR PACKINGS FOR RETAIL SALE'}]</t>
  </si>
  <si>
    <t>ANSHUL GOYAL|ASHOK GOYAL|NEERAJ BHATIA|PONNAPALLI VENKATA KAMALA KRISHNA KISHORE|JEETENDER DHAWAN|AJAY GOEL|NAVEEN AGARWAL</t>
  </si>
  <si>
    <t>[{'name': 'ANSHUL GOYAL', 'email': 'anshul@pontikaaerotech.com', 'emailDomain': 'pontikaaerotech.com', 'contact': '9418005024'}]</t>
  </si>
  <si>
    <t>TFI000010132944D</t>
  </si>
  <si>
    <t>32ABAFM0311R1ZI</t>
  </si>
  <si>
    <t>Service Provision|Recipient of Goods or Services|Office / Sale Office|Others|Supplier of Services|Wholesale Business</t>
  </si>
  <si>
    <t>Service Provision, Recipient of Goods or Services, Office / Sale Office, Others</t>
  </si>
  <si>
    <t>FAISAL KALLEPURTH MOIDEEN|MOHAMMADALI PUKKATTUPANAYAPPILLIL AMMU</t>
  </si>
  <si>
    <t>[{'name': 'FAISAL KALLEPURTH MOIDEEN', 'email': 'mfcochin81@gmail.com', 'emailDomain': 'gmail.com', 'contact': '9656102123'}]</t>
  </si>
  <si>
    <t>TPE000117153386V</t>
  </si>
  <si>
    <t>27AABPJ6499H1ZC</t>
  </si>
  <si>
    <t>[{'name': 'MANSUKH LAXMICHAND JETHVA', 'email': 'mljethva@yahoo.com', 'emailDomain': 'yahoo.com', 'contact': '9821037504'}]</t>
  </si>
  <si>
    <t>TPE000010971675A</t>
  </si>
  <si>
    <t>27BLYPK5711J1ZI</t>
  </si>
  <si>
    <t>27701132038V</t>
  </si>
  <si>
    <t>[{'hsnCode': '84621011', 'hsn1': 'MACHINE-TOOLS (INCLUDING PRESSES) FOR WORKING METAL BY FORGING, HAMMERING OR DIE-STAMPING; MACHINE-TOOLS (INCLUDING PRESSES) FOR WORKING METAL BY BENDING, FOLDING, STRAIGHTENING, FLATTENING, SHEARING, PUNCHING OR NOTCHING; PRESSES FOR WORKING METAL OR METAL CARBIDES, NOT SPECIFIED ABOVE - FORGING OR DIE-STAMPING MACHINES (INCLUDING PRESSES) AND HAMMERS: HAMMERS: STEAM OR AIR, SINGLE FRAME',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(INCLUDING PRESSES) FOR WORKING METAL BY FORGING, HAMMERING OR DIE-STAMPING; MACHINE-TOOLS (INCLUDING PRESSES) FOR WORKING METAL BY BENDING, FOLDING, STRAIGHTENING, FLATTENING, SHEARING, PUNCHING OR NOTCHING; PRESSES FOR WORKING METAL OR METAL CARBIDES, NOT SPECIFIED ABOVE - FORGING OR DIE-STAMPING MACHINES (INCLUDING PRESSES) AND HAMMERS: HAMMERS: STEAM OR AIR, SINGLE FRAME'}, {'hsnCode': '84601100', 'hsn1': 'MACHINE-TOOLS FOR DEBURRING, SHARPENING, GRINDING, HONING, LAPPING, POLISHING OR OTHERWISE FINISHING METAL, OR CERMETS BY MEANS OF GRINDING STONES, ABRASIVES OR POLISHING PRODUCTS, OTHER THAN GEAR CUTTING, GEAR GRINDING OR GEAR FINISHING MACHINES OF HEADING 8461 - FLAT-SURFACE GRINDING MACHINES, IN WHICH THE POSITIONING IN ANY ONE AXIS CAN BE SET UP TO AN ACCURACY OF AT LEAST 0.01 MM:NUMERICALLY CONTROLLED',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FOR DEBURRING, SHARPENING, GRINDING, HONING, LAPPING, POLISHING OR OTHERWISE FINISHING METAL, OR CERMETS BY MEANS OF GRINDING STONES, ABRASIVES OR POLISHING PRODUCTS, OTHER THAN GEAR CUTTING, GEAR GRINDING OR GEAR FINISHING MACHINES OF HEADING 8461 - FLAT-SURFACE GRINDING MACHINES, IN WHICH THE POSITIONING IN ANY ONE AXIS CAN BE SET UP TO AN ACCURACY OF AT LEAST 0.01 MM:NUMERICALLY CONTROLLED'}, {'hsnCode': '39231030', 'hsn1': 'ARTICLES FOR THE CONVEYANCE OR PACKING OF GOODS, OF PLASTICS; STOPPERS, LIDS, CAPS AND OTHER CLOSURES, OF PLASTICS - BOXES, CASES, CRATES AND SIMILAR ARTICLES: INSULATED WARE',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INSULATED WARE'}, {'hsnCode': '84775100', 'hsn1': 'MACHINERY FOR WORKING RUBBER OR PLASTICS OR FOR THE MANUFACTURE OF PRODUCTS FROM THESE MATERIALS, NOT SPECIFIED OR INCLUDED ELSEWHERE IN THIS CHAPTER - OTHER MACHINERY FOR MOULDING OR OTHERWISE FORMING: FOR MOULDING OR RETREADING PNEUMATIC TYRES OR FOR MOULDING OR OTHERWISE FORMING INNER TUBES',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FOR WORKING RUBBER OR PLASTICS OR FOR THE MANUFACTURE OF PRODUCTS FROM THESE MATERIALS, NOT SPECIFIED OR INCLUDED ELSEWHERE IN THIS CHAPTER - OTHER MACHINERY FOR MOULDING OR OTHERWISE FORMING: FOR MOULDING OR RETREADING PNEUMATIC TYRES OR FOR MOULDING OR OTHERWISE FORMING INNER TUBES'}]</t>
  </si>
  <si>
    <t>Others|Factory / Manufacturing</t>
  </si>
  <si>
    <t>Others, Factory / Manufacturing</t>
  </si>
  <si>
    <t>[{'name': 'SHIVRAJ MAHADEV KUMBHAR', 'email': 'tmanthale@gmail.com', 'emailDomain': 'gmail.com', 'contact': '9028319401'}]</t>
  </si>
  <si>
    <t>KFI000009170242G</t>
  </si>
  <si>
    <t>24AAKFN9194L1ZJ</t>
  </si>
  <si>
    <t>[{'hsnCode': '52081130', 'hsn1': 'WOVEN FABRICS OF COTTON, CONTAINING 85% OR MORE BY WEIGHT OF COTTON, WEIGHING NOT MORE THAN 200 G/M2- - UNBLEACHED: PLAIN WEAVE, WEIGHING NOT MORE THAN 100 G/M2 : SHIRTING FABRICS', 'chapterCode': '52', 'chapter': 'Cotton', 'sectionCode': '11', 'section': 'Textile and Textile Articles', 'hsn2': 'WOVEN FABRICS OF COTTON, CONTAINING 85% OR MORE BY WEIGHT OF COTTON, WEIGHING NOT MORE THAN 200 G/M2- - UNBLEACHED: PLAIN WEAVE, WEIGHING NOT MORE THAN 100 G/M2 : SHIRTING FABRICS'}, {'hsnCode': '52091119', 'hsn1': 'WOVEN FABRICS OF COTTON, CONTAINING 85% OR MORE BY WEIGHT OF COTTON, WEIGHING MORE THAN 200 G/M2 - UNBLEACHED :PLAIN WEAVE : HANDLOOM : OTHER', 'chapterCode': '52', 'chapter': 'Cotton', 'sectionCode': '11', 'section': 'Textile and Textile Articles', 'hsn2': 'WOVEN FABRICS OF COTTON, CONTAINING 85% OR MORE BY WEIGHT OF COTTON, WEIGHING MORE THAN 200 G/M2 - UNBLEACHED :PLAIN WEAVE : HANDLOOM : OTHER'}]</t>
  </si>
  <si>
    <t>SHAILESHKUMAR SHAMBHUBHAI HIRPARA|SURESH GORDHANBHAI HIRPARA|SHREY SHAILESHBHAI HIRPARA|NAKUL SURESHBHAI HIRPARA|DHRUV SURESHBHAI HIRPARA|JASH ARVIND HIRPARA|ARVINDBHAI GORDHANBHAI HIRPARA|HIMALAY PRAFULBHAI HIRPARA</t>
  </si>
  <si>
    <t>[{'name': 'ARVINDBHAI GORDHANBHAI HIRPARA', 'email': 'nisanelectricals@gmail.com', 'emailDomain': 'gmail.com', 'contact': '8460272087'}]</t>
  </si>
  <si>
    <t>05AACCN5898C1ZD</t>
  </si>
  <si>
    <t>05007110125</t>
  </si>
  <si>
    <t>newindia@hotmail.com</t>
  </si>
  <si>
    <t>59, IIDC SIDCUL, HARIDWAR, Haridwar, Uttarakhand, 249403</t>
  </si>
  <si>
    <t>[{'hsnCode': '27101211', 'hsn1': 'PETROLEUM OILS AND OILS OBTAINED FROM BITUMINOUS MINERALS, OTHER THAN CRUDE; PREPARATIONS NOT ELSEWHERE SPECIFIED OR INCLUDED, CONTAINIGN BY WEIGHT 70% OR MORE OF PETROLEUM OILS OR OF OILS OBTAINED FROM BITUMINOUS MINERALS, THESE OILS BEING THE BASIC CONSTITUENTS OF THE PREPARATIONS; WASTE OILS--LIGHT OILS AND PREPARATIONS---MOTOR SPIRIT----SPECIAL BOILING POINT SPIRITS (OTHER THAN BENZENE, TOLUOL) WITH NOMINAL BOILING POINT RANGE 55-115 DEGREES CENTIGRADE',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CONTAINIGN BY WEIGHT 70% OR MORE OF PETROLEUM OILS OR OF OILS OBTAINED FROM BITUMINOUS MINERALS, THESE OILS BEING THE BASIC CONSTITUENTS OF THE PREPARATIONS; WASTE OILS--LIGHT OILS AND PREPARATIONS---MOTOR SPIRIT SPECIAL BOILING POINT SPIRITS (OTHER THAN BENZENE, TOLUOL) WITH NOMINAL BOILING POINT RANGE 55-115 DEGREES CENTIGRADE'}]</t>
  </si>
  <si>
    <t>AJAY KUMAR GUPTA|INDU GUPTA|BRIJ BHUSHAN GUPTA|SHRUTI GUPTA</t>
  </si>
  <si>
    <t>[{'name': 'BRIJ BHUSHAN GUPTA', 'email': 'sharma.ranveer@rediffmail.com', 'emailDomain': 'rediffmail.com', 'contact': '8477000015'}]</t>
  </si>
  <si>
    <t>06AACCN5898C1ZB</t>
  </si>
  <si>
    <t>9953008321</t>
  </si>
  <si>
    <t>accounts.nis@hotmail.com</t>
  </si>
  <si>
    <t>Plot No.7, , , Block-D, Opposite Nishant Dharma Kanta, Saraswati Enclave, Gurgaon, Haryana, 122001</t>
  </si>
  <si>
    <t>[{'hsnCode': '44101120', 'hsn1': 'PARTICLE BOARD, ORIENTED STRAND BOARD (OSB) AND SIMILAR BOARD (FOR EXAMPLE, WAFERBOARD) OF WOOD OR OTHER LIGNEOUS MATERIALS,WHETHER OR NOT AGGLOMERATED WITH RESINS OR OTHER ORGANIC BINDING SUBSTANCES - OF WOOD: -- PARTICLE BOARD:--- INSULATION BOARD AND HARDBOARD', 'chapterCode': '44', 'chapter': 'Wood and Articles of wood; wood charcoal', 'sectionCode': '09', 'section': 'Wood and Articles of Wood; Wood Charcoal; cork and articles or cork; Manufactures of Straw, of Esparto or of other Plaiting Materials; Basketware and Wickerwork', 'hsn2': 'PARTICLE BOARD, ORIENTED STRAND BOARD (OSB) AND SIMILAR BOARD (FOR EXAMPLE, WAFERBOARD) OF WOOD OR OTHER LIGNEOUS MATERIALS,WHETHER OR NOT AGGLOMERATED WITH RESINS OR OTHER ORGANIC BINDING SUBSTANCES - OF WOOD: -- PARTICLE BOARD:--- INSULATION BOARD AND HARDBOARD'}, {'hsnCode': '27101980',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{'hsnCode': '35069110', 'hsn1': 'PREPARED GLUES AND OTHER PREPARED ADHESIVES, NOT ELSEWHERE SPECIFIED OR INCLUDED; PRODUCTS SUITABLE FOR USE AS GLUES OR ADHESIVES, PUT UP FOR RETAIL SALE AS GLUES OR ADHESIVES, NOT EXCEEDING A NET WEIGHT OF 1 KG : OTHER: ADHESIVES BASED ON POLYMERS OF HEADINGS 3901 TO 3913 OR ON RUBBER: BASED ON LATEX, PHENOL FORMALDEHYDE (PF), UREA FORMALDEHYDE (UF) AND POLYVINYL ALCOHOL (PVA)', 'chapterCode': '35', 'chapter': 'Albuminoidal substances; modified starches; glues; enzymes.', 'sectionCode': '06', 'section': 'Products of the Chemicals or Allied Industries', 'hsn2': 'PREPARED GLUES AND OTHER PREPARED ADHESIVES, NOT ELSEWHERE SPECIFIED OR INCLUDED; PRODUCTS SUITABLE FOR USE AS GLUES OR ADHESIVES, PUT UP FOR RETAIL SALE AS GLUES OR ADHESIVES, NOT EXCEEDING A NET WEIGHT OF 1 KG : OTHER: ADHESIVES BASED ON POLYMERS OF HEADINGS 3901 TO 3913 OR ON RUBBER: BASED ON LATEX, PHENOL FORMALDEHYDE (PF), UREA FORMALDEHYDE (UF) AND POLYVINYL ALCOHOL (PVA)'}, {'hsnCode': '35069999', 'hsn1': 'PREPARED GLUES AND OTHER PREPARED ADHESIVES, NOT ELSEWHERE SPECIFIED OR INCLUDED; PRODUCTS SUITABLE FOR USE AS GLUES OR ADHESIVES, PUT UP FOR RETAIL SALE AS GLUES OR ADHESIVES, NOT EXCEEDING A NET WEIGHT OF 1 KG : OTHER: OTHER: PREPARED GLUES AND OTHER PREPARED ADHESIVES NOT ELSEWHERE SPECIFIED OR INCLUDED: OTHER', 'chapterCode': '35', 'chapter': 'Albuminoidal substances; modified starches; glues; enzymes.', 'sectionCode': '06', 'section': 'Products of the Chemicals or Allied Industries', 'hsn2': 'PREPARED GLUES AND OTHER PREPARED ADHESIVES, NOT ELSEWHERE SPECIFIED OR INCLUDED; PRODUCTS SUITABLE FOR USE AS GLUES OR ADHESIVES, PUT UP FOR RETAIL SALE AS GLUES OR ADHESIVES, NOT EXCEEDING A NET WEIGHT OF 1 KG : OTHER: OTHER: PREPARED GLUES AND OTHER PREPARED ADHESIVES NOT ELSEWHERE SPECIFIED OR INCLUDED: OTHER'}, {'hsnCode': '32141000', 'hsn1': 'GLAZIERS PUTTY, GRAFTING PUTTY, RESIN CEMENTS, CAULKING COMPOUNDS AND OTHER MASTICS; PAINTERS FILLINGS; NON - REFRACTORY SURFACING PREPARTIONS FOR FACADES, INDOOR WALLS, FLOORS, CEILINGS OR THE LIKE- GLAZIERS PUTTY, GRAFTING PUTTY, RESIN CEMENTS, CAULKING COMPOUNDS AND OTHER MASTICS; PAINTERS FILLINGS', 'chapterCode': '32', 'chapter': 'Tanning or dyeing extracts; tannins and their derivatives; dyes, pigments and other colouring matter, paints and varnishes; putty and other mastics; inks.', 'sectionCode': '06', 'section': 'Products of the Chemicals or Allied Industries', 'hsn2': 'GLAZIERS PUTTY, GRAFTING PUTTY, RESIN CEMENTS, CAULKING COMPOUNDS AND OTHER MASTICS; PAINTERS FILLINGS; NON - REFRACTORY SURFACING PREPARTIONS FOR FACADES, INDOOR WALLS, FLOORS, CEILINGS OR THE LIKE- GLAZIERS PUTTY, GRAFTING PUTTY, RESIN CEMENTS, CAULKING COMPOUNDS AND OTHER MASTICS; PAINTERS FILLINGS'}]</t>
  </si>
  <si>
    <t>AJAY KUMAR GUPTA|SHRUTI GUPTA|INDU GUPTA|BRIJ BHUSHAN GUPTA</t>
  </si>
  <si>
    <t>[{'name': 'BRIJ BHUSHAN GUPTA', 'email': 'bhushang0207@gmail.com', 'emailDomain': 'gmail.com', 'contact': '9999883977'}]</t>
  </si>
  <si>
    <t>NIS MARKETING PVT. LTD.</t>
  </si>
  <si>
    <t>07AACCN5898C1Z9</t>
  </si>
  <si>
    <t>07720276429</t>
  </si>
  <si>
    <t>C5, , , Shivaji Park, Punjabi Bagh West, New Delhi, Delhi, 110026</t>
  </si>
  <si>
    <t>13-Dec-2007</t>
  </si>
  <si>
    <t>[{'hsnCode': '27101980',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{'hsnCode': '35069999', 'hsn1': 'PREPARED GLUES AND OTHER PREPARED ADHESIVES, NOT ELSEWHERE SPECIFIED OR INCLUDED; PRODUCTS SUITABLE FOR USE AS GLUES OR ADHESIVES, PUT UP FOR RETAIL SALE AS GLUES OR ADHESIVES, NOT EXCEEDING A NET WEIGHT OF 1 KG : OTHER: OTHER: PREPARED GLUES AND OTHER PREPARED ADHESIVES NOT ELSEWHERE SPECIFIED OR INCLUDED: OTHER', 'chapterCode': '35', 'chapter': 'Albuminoidal substances; modified starches; glues; enzymes.', 'sectionCode': '06', 'section': 'Products of the Chemicals or Allied Industries', 'hsn2': 'PREPARED GLUES AND OTHER PREPARED ADHESIVES, NOT ELSEWHERE SPECIFIED OR INCLUDED; PRODUCTS SUITABLE FOR USE AS GLUES OR ADHESIVES, PUT UP FOR RETAIL SALE AS GLUES OR ADHESIVES, NOT EXCEEDING A NET WEIGHT OF 1 KG : OTHER: OTHER: PREPARED GLUES AND OTHER PREPARED ADHESIVES NOT ELSEWHERE SPECIFIED OR INCLUDED: OTHER'}, {'hsnCode': '32100090', 'hsn1': 'OTHER PAINTS AND VARNISHES (INCLUDING ENAMELS, LACQUERS AND DISTEMPERS); PREPARED WATER PIGMENTS OF A KIND USED FOR FINISHING LEATHER - OTHER PAINTS AND VARNISHES (INCLUDING ENAMELS, LACQUERS AND DISTEMPERS); PREPARED WATER PIGMENTS OF A KIND USED FOR FINISHING LEATHER : OTHER', 'chapterCode': '32', 'chapter': 'Tanning or dyeing extracts; tannins and their derivatives; dyes, pigments and other colouring matter, paints and varnishes; putty and other mastics; inks.', 'sectionCode': '06', 'section': 'Products of the Chemicals or Allied Industries', 'hsn2': 'OTHER PAINTS AND VARNISHES (INCLUDING ENAMELS, LACQUERS AND DISTEMPERS); PREPARED WATER PIGMENTS OF A KIND USED FOR FINISHING LEATHER - OTHER PAINTS AND VARNISHES (INCLUDING ENAMELS, LACQUERS AND DISTEMPERS); PREPARED WATER PIGMENTS OF A KIND USED FOR FINISHING LEATHER : OTHER'}, {'hsnCode': '32149090', 'hsn1': 'GLAZIERS PUTTY, GRAFTING PUTTY, RESIN CEMENTS, CAULKING COMPOUNDS AND OTHER MASTICS; PAINTERS FILLINGS; NON - REFRACTORY SURFACING PREPARTIONS FOR FACADES, INDOOR WALLS, FLOORS, CEILINGS OR THE LIKE - OTHER : OTHER', 'chapterCode': '32', 'chapter': 'Tanning or dyeing extracts; tannins and their derivatives; dyes, pigments and other colouring matter, paints and varnishes; putty and other mastics; inks.', 'sectionCode': '06', 'section': 'Products of the Chemicals or Allied Industries', 'hsn2': 'GLAZIERS PUTTY, GRAFTING PUTTY, RESIN CEMENTS, CAULKING COMPOUNDS AND OTHER MASTICS; PAINTERS FILLINGS; NON - REFRACTORY SURFACING PREPARTIONS FOR FACADES, INDOOR WALLS, FLOORS, CEILINGS OR THE LIKE - OTHER : OTHER'}, {'hsnCode': '35069110', 'hsn1': 'PREPARED GLUES AND OTHER PREPARED ADHESIVES, NOT ELSEWHERE SPECIFIED OR INCLUDED; PRODUCTS SUITABLE FOR USE AS GLUES OR ADHESIVES, PUT UP FOR RETAIL SALE AS GLUES OR ADHESIVES, NOT EXCEEDING A NET WEIGHT OF 1 KG : OTHER: ADHESIVES BASED ON POLYMERS OF HEADINGS 3901 TO 3913 OR ON RUBBER: BASED ON LATEX, PHENOL FORMALDEHYDE (PF), UREA FORMALDEHYDE (UF) AND POLYVINYL ALCOHOL (PVA)', 'chapterCode': '35', 'chapter': 'Albuminoidal substances; modified starches; glues; enzymes.', 'sectionCode': '06', 'section': 'Products of the Chemicals or Allied Industries', 'hsn2': 'PREPARED GLUES AND OTHER PREPARED ADHESIVES, NOT ELSEWHERE SPECIFIED OR INCLUDED; PRODUCTS SUITABLE FOR USE AS GLUES OR ADHESIVES, PUT UP FOR RETAIL SALE AS GLUES OR ADHESIVES, NOT EXCEEDING A NET WEIGHT OF 1 KG : OTHER: ADHESIVES BASED ON POLYMERS OF HEADINGS 3901 TO 3913 OR ON RUBBER: BASED ON LATEX, PHENOL FORMALDEHYDE (PF), UREA FORMALDEHYDE (UF) AND POLYVINYL ALCOHOL (PVA)'}]</t>
  </si>
  <si>
    <t>Wholesale Business|Retail Business|Warehouse / Depot</t>
  </si>
  <si>
    <t>AJAY KUMAR GUPTA|BRIJ BHUSHAN GUPTA</t>
  </si>
  <si>
    <t>NIS Marketing Private Limited</t>
  </si>
  <si>
    <t>27AACCN5898C1Z7</t>
  </si>
  <si>
    <t>PLOT NO.1589, , , ROAD NO. 18, SECTOR-KWC, KALAMBOLI NAVI MUMBAI, Raigad, Maharashtra, 410218</t>
  </si>
  <si>
    <t>[{'hsnCode': '2710',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'chapterCode': '27', 'chapter': 'Mineral fuels, mineral oils and products of their distillation; bituminous substances; mineral waxes.', 'sectionCode': '05', 'section': 'Mineral Products', 'hsn2':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 {'hsnCode': '3506', 'hsn1': 'PREPARED GLUES AND OTHER PREPARED ADHESIVES, NOT ELSEWHERE SPECIFIED OR INCLUDED; PRODUCTS SUITABLE FOR USE AS GLUES OR ADHESIVES, PUT UP FOR RETAIL SALE AS GLUES OR ADHESIVES, NOT EXCEEDING A NET WEIGHT OF 1 kg.', 'chapterCode': '35', 'chapter': 'Albuminoidal substances; modified starches; glues; enzymes.', 'sectionCode': '06', 'section': 'Products of the Chemicals or Allied Industries', 'hsn2': 'PREPARED GLUES AND OTHER PREPARED ADHESIVES, NOT ELSEWHERE SPECIFIED OR INCLUDED; PRODUCTS SUITABLE FOR USE AS GLUES OR ADHESIVES, PUT UP FOR RETAIL SALE AS GLUES OR ADHESIVES, NOT EXCEEDING A NET WEIGHT OF 1 KG'}, {'hsnCode': '3210', 'hsn1': 'OTHER PAINTS AND VARNISHES (INCLUDING ENAMELS, LACQUERS AND DISTEMPERS); PREPARED WATER PIGMENTS OF A KIND USED FOR FINISHING LEATHER', 'chapterCode': '32', 'chapter': 'Tanning or dyeing extracts; tannins and their derivatives; dyes, pigments and other colouring matter, paints and varnishes; putty and other mastics; inks.', 'sectionCode': '06', 'section': 'Products of the Chemicals or Allied Industries', 'hsn2': 'OTHER PAINTS AND VARNISHES (INCLUDING ENAMELS, LACQUERS AND DISTEMPERS); PREPARED WATER PIGMENTS OF A KIND USED FOR FINISHING LEATHER'}, {'hsnCode': '3214', 'hsn1': 'GLAZIERS PUTTY, GRAFTING PUTTY, RESIN CEMENTS, CAULKING COMPOUNDS AND OTHER MASTICS; PAINTERS FILLINGS; NON-REFRACTORY SURFACING PREPARTIONS FOR FACADES, INDOOR WALLS, FLOORS, CEILINGS OR THE LIKE', 'chapterCode': '32', 'chapter': 'Tanning or dyeing extracts; tannins and their derivatives; dyes, pigments and other colouring matter, paints and varnishes; putty and other mastics; inks.', 'sectionCode': '06', 'section': 'Products of the Chemicals or Allied Industries', 'hsn2': 'GLAZIERS PUTTY, GRAFTING PUTTY, RESIN CEMENTS, CAULKING COMPOUNDS AND OTHER MASTICS; PAINTERS\\u2019 FILLINGS; NON-REFRACTORY SURFACING PREPARATIONS FOR FACADES, INDOOR WALLS, FLOORS, CEILINGS OR THE LIKE'}]</t>
  </si>
  <si>
    <t>Retail Business|Wholesale Business|Warehouse / Depot|Export|Import|Recipient of Goods or Services|Supplier of Services</t>
  </si>
  <si>
    <t>Retail Business, Wholesale Business, Warehouse / Depot, Export, Import, Recipient of Goods or Services, Supplier of Services</t>
  </si>
  <si>
    <t>[{'sacCode': '00440262', 'sac1': None, 'sac2': None}, {'sacCode': '00440410', 'sac1': None, 'sac2': None}]</t>
  </si>
  <si>
    <t>[{'name': 'BRIJ BHUSHAN GUPTA', 'email': 'accounts.nis@hotmail.com', 'emailDomain': 'hotmail.com', 'contact': '9999883977'}]</t>
  </si>
  <si>
    <t>TCO001029706332J</t>
  </si>
  <si>
    <t>09AACCN5898C1Z5</t>
  </si>
  <si>
    <t>Plot No.169, Ground Floor, Bihari Nagar, Firozabad, Firozabad, Uttar Pradesh, 283203</t>
  </si>
  <si>
    <t>Retail Business|Wholesale Business|Supplier of Services|Works Contract|Import|Export</t>
  </si>
  <si>
    <t>Retail Business, Wholesale Business, Supplier of Services, Works Contract, Import, Export</t>
  </si>
  <si>
    <t>[{'sacCode': '996519', 'sac1': 'Other land transport services of goods n.e.c.', 'sac2': None}, {'sacCode': '995479', 'sac1': 'Services involving Repair, alterations, additions, replacements, maintenance of the completion/finishing works covered above.', 'sac2': None}]</t>
  </si>
  <si>
    <t>TPE000013755411N</t>
  </si>
  <si>
    <t>29APNPS2111Q1Z8</t>
  </si>
  <si>
    <t>29180050159</t>
  </si>
  <si>
    <t>[{'hsnCode': '28070010', 'hsn1': 'SULPHURIC ACID; OLEUM SULPHURIC ACID; OLEUM : SULPHURIC ACID', 'chapterCode': '28', 'chapter': 'Inorganic chemicals; organic or inorganic compounds of precious metals, of rare-earth metals, of radioactive elements or of isotopes', 'sectionCode': '06', 'section': 'Products of the Chemicals or Allied Industries', 'hsn2': 'SULPHURIC ACID; OLEUM SULPHURIC ACID; OLEUM : SULPHURIC ACID'}, {'hsnCode': '28151110', 'hsn1': 'SODIUM HYDROXIDE (CAUSTIC SODA); POTASSIUM HYDROXIDE (CAUSTIC POTASH); PEROXIDES OF SODIUM OR POTASSIUM - SODIUM HYDROXIDE (CAUSTIC SODA) : - SOLID : FLAKES', 'chapterCode': '28', 'chapter': 'Inorganic chemicals; organic or inorganic compounds of precious metals, of rare-earth metals, of radioactive elements or of isotopes', 'sectionCode': '06', 'section': 'Products of the Chemicals or Allied Industries', 'hsn2': 'SODIUM HYDROXIDE (CAUSTIC SODA); POTASSIUM HYDROXIDE (CAUSTIC POTASH); PEROXIDES OF SODIUM OR POTASSIUM - SODIUM HYDROXIDE (CAUSTIC SODA) : - SOLID : FLAKES'}, {'hsnCode': '28111100', 'hsn1': 'OTHER INORGANIC ACIDS AND OTHER INORGANIC OXYGEN COMPOUNDS OF NON-METALS - OTHER INORGANIC ACIDS : HYDROGEN FLUORIDE (HYDROFLUORIC ACID)',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 OTHER INORGANIC ACIDS : HYDROGEN FLUORIDE (HYDROFLUORIC ACID)'}, {'hsnCode': '28111930', 'hsn1': 'OTHER INORGANIC ACIDS AND OTHER INORGANIC OXYGEN COMPOUNDS OF NON-METALS - OTHER INORGANIC ACIDS : - OTHER : ACIDS OF ARSENIC',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 OTHER INORGANIC ACIDS : - OTHER : ACIDS OF ARSENIC'}, {'hsnCode': '28112990', 'hsn1': 'OTHER INORGANIC ACIDS AND OTHER INORGANIC OXYGEN COMPOUNDS OF NON-METALS - OTHER INORGANIC OXYGEN COMPOUNDS OF NON-METALS : - OTHER : OTHER',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 OTHER INORGANIC OXYGEN COMPOUNDS OF NON-METALS : - OTHER : OTHER'}]</t>
  </si>
  <si>
    <t>Wholesale Business|Others</t>
  </si>
  <si>
    <t>[{'name': 'PARASMAL SAMPATHRAJ', 'email': 'mangaldeepchemicals@gmail.com', 'emailDomain': 'gmail.com', 'contact': '9844092336'}]</t>
  </si>
  <si>
    <t>TPE000014484582W</t>
  </si>
  <si>
    <t>29BJGPR3546E1ZZ</t>
  </si>
  <si>
    <t>29760692465</t>
  </si>
  <si>
    <t>[{'hsnCode': '83021010', 'hsn1': 'BASE METAL MOUNTINGS, FITTINGS AND SIMILAR ARTICLES SUITABLE FOR FURNITURE, DOORS, STAIRCASES, WINDOWS, BLINDS, COACHWORK, SADDLERY, TRUNKS, CHESTS, CASKETS OR THE LIKE; BASE METAL HAT - RACKS, HAT - PEGS, BRACKETS AND SIMILAR FIXTURES; CASTORS WITH MOUNTINGS OF BASE METAL; AUTOMATIC DOOR CLOSERS OF BASE METAL - HINGES:OF STEEL', 'chapterCode': '83', 'chapter': 'Miscellaneous articles of base metal', 'sectionCode': '15', 'section': 'Base Metals and Articles of Base Metal', 'hsn2': 'BASE METAL MOUNTINGS, FITTINGS AND SIMILAR ARTICLES SUITABLE FOR FURNITURE, DOORS, STAIRCASES, WINDOWS, BLINDS, COACHWORK, SADDLERY, TRUNKS, CHESTS, CASKETS OR THE LIKE; BASE METAL HAT - RACKS, HAT - PEGS, BRACKETS AND SIMILAR FIXTURES; CASTORS WITH MOUNTINGS OF BASE METAL; AUTOMATIC DOOR CLOSERS OF BASE METAL - HINGES:OF STEEL'}, {'hsnCode': '64031200', 'hsn1': 'FOOTWEAR WITH OUTER SOLES OF RUBBER, PLASTICS, LEATHER OR COMPOSITION LEATHER AND UPPERS OF LEATHER SPORTS FOOTWEAR : SKI-BOOTS, CROSS-COUNTRY SKI FOOTWEAR AND SNOWBOARD BOOTS',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'FOOTWEAR WITH OUTER SOLES OF RUBBER, PLASTICS, LEATHER OR COMPOSITION LEATHER AND UPPERS OF LEATHER SPORTS FOOTWEAR : SKI-BOOTS, CROSS-COUNTRY SKI FOOTWEAR AND SNOWBOARD BOOTS'}, {'hsnCode': '84612011', 'hsn1': 'MACHINE-TOOLS FOR PLANING, SHAPING, SLOTTING, BROACHING, GEAR CUTTING, GEAR GRINDING OR GEAR FINISHING, SAWING, CUTTING-OFF AND OTHER MACHINE TOOLS WORKING BY REMOVING METAL, OR CERMETS, NOT ELSEWHERE SPECIFIED OR INCLUDED - SHAPING OR SLOTTING MACHINES: SHAPING MACHINES: DIE AND PUNCH SHAPING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FOR PLANING, SHAPING, SLOTTING, BROACHING, GEAR CUTTING, GEAR GRINDING OR GEAR FINISHING, SAWING, CUTTING-OFF AND OTHER MACHINE TOOLS WORKING BY REMOVING METAL, OR CERMETS, NOT ELSEWHERE SPECIFIED OR INCLUDED - SHAPING OR SLOTTING MACHINES: SHAPING MACHINES: DIE AND PUNCH SHAPING MACHINES'}, {'hsnCode': '85151100', 'hsn1': 'ELECTRIC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 - BRAZING OR SOLDERING MACHINES AND APPARATUS: SOLDERING IRONS AND GUNS',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 - BRAZING OR SOLDERING MACHINES AND APPARATUS: SOLDERING IRONS AND GUNS'}, {'hsnCode': '73241000', 'hsn1': 'SANITARY WARE AND PARTS THEREOF, OF IRON OR STEEL - SINKS AND WASH BASINS, OF STAINLESS STEEL', 'chapterCode': '73', 'chapter': 'Articles of iron or steel', 'sectionCode': '15', 'section': 'Base Metals and Articles of Base Metal', 'hsn2': 'SANITARY WARE AND PARTS THEREOF, OF IRON OR STEEL - SINKS AND WASH BASINS, OF STAINLESS STEEL'}]</t>
  </si>
  <si>
    <t>[{'name': 'KAUSAR RANGWALA', 'email': 'rajindustrial52@gmail.com', 'emailDomain': 'gmail.com', 'contact': '9036005052'}]</t>
  </si>
  <si>
    <t>08AABCP2186Q1ZU</t>
  </si>
  <si>
    <t>PYROTECH ELECTRONICS PRIVATE LIMITED</t>
  </si>
  <si>
    <t>F-16A, , , ROAD NO.3, MEWAR INDUSTRIAL AREA, MADRI, Udaipur, Rajasthan, 313003</t>
  </si>
  <si>
    <t>[{'hsnCode': '85371000', 'hsn1':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NOT EXCEEDING 1,000 V',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NOT EXCEEDING 1,000 V'}, {'hsnCode': '85369030', 'hsn1': 'ELECTRICAL APPARATUS FOR SWITCHING OR PROTECTING ELECTRICAL CIRCUITS, OR FOR MAKING CONNECTIONS TO OR IN ELECTRICAL CIRCUITS (FOR EXAMPLE, SWITCHES, RELAYS, FUSES, SURGE SUPPRESSORS, PLUGS, SOCKETS, LAMP-HOLDERS, JUNCTION BOXES), FOR A VOLTAGE NOT EXCEEDING 1,000 VOLTS - OTHER APPARATUS: JUNCTION BOXES',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RELAYS, FUSES, SURGE SUPPRESSORS, PLUGS, SOCKETS, LAMP-HOLDERS, JUNCTION BOXES), FOR A VOLTAGE NOT EXCEEDING 1,000 VOLTS - OTHER APPARATUS: JUNCTION BOXES'}, {'hsnCode': '85381010', 'hsn1': 'PARTS SUITABLE FOR USE SOLELY OR PRINCIPALLY WITH THE APPARATUS OF HEADINGS 8535, 8536 OR 8537 -BOARDS, PANELS, CONSOLES, DESKS, CABINETS AND OTHER BASES FOR THE GOODS OF HEADING 8537, NOT EQUIPPED WITH THEIR APPARATUS: FOR INDUSTRIAL USE',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APPARATUS OF HEADINGS 8535, 8536 OR 8537 -BOARDS, PANELS, CONSOLES, DESKS, CABINETS AND OTHER BASES FOR THE GOODS OF HEADING 8537, NOT EQUIPPED WITH THEIR APPARATUS: FOR INDUSTRIAL USE'}, {'hsnCode': '94054090', 'hsn1': 'LAMPS AND LIGHTING FITTINGS INCLUDING SEARCHLIGHTS AND SPOTLIGHTS AND PARTS THEREOF, NOT ELSEWHERE SPECIFIED OR INCLUDED; ILLUMINATED SIGNS, ILLUMINATED NAME-PLATES AND THE LIKE, HAVING A PERMANENTLY FIXED LIGHT SOURCE, AND PARTS THEREOF NOT ELSEWHERE SPECIFIED OR INCLUDED - Other electric lamps and lighting fittings: Other',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'LAMPS AND LIGHTING FITTINGS INCLUDING SEARCHLIGHTS AND SPOTLIGHTS AND PARTS THEREOF, NOT ELSEWHERE SPECIFIED OR INCLUDED; ILLUMINATED SIGNS, ILLUMINATED NAME-PLATES AND THE LIKE, HAVING A PERMANENTLY FIXED LIGHT SOURCE, AND PARTS THEREOF NOT ELSEWHERE SPECIFIED OR INCLUDED - OTHER ELECTRIC LAMPS AND LIGHTING FITTINGS: OTHER'}, {'hsnCode': '94059900', 'hsn1': 'LAMPS AND LIGHTING FITTINGS INCLUDING SEARCHLIGHTS AND SPOTLIGHTS AND PARTS THEREOF, NOT ELSEWHERE SPECIFIED OR INCLUDED; ILLUMINATED SIGNS, ILLUMINATED NAME-PLATES AND THE LIKE, HAVING A PERMANENTLY FIXED LIGHT SOURCE, AND PARTS THEREOF NOT ELSEWHERE SPECIFIED OR INCLUDED - Parts: Other',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'LAMPS AND LIGHTING FITTINGS INCLUDING SEARCHLIGHTS AND SPOTLIGHTS AND PARTS THEREOF, NOT ELSEWHERE SPECIFIED OR INCLUDED; ILLUMINATED SIGNS, ILLUMINATED NAME-PLATES AND THE LIKE, HAVING A PERMANENTLY FIXED LIGHT SOURCE, AND PARTS THEREOF NOT ELSEWHERE SPECIFIED OR INCLUDED - PARTS: OTHER'}]</t>
  </si>
  <si>
    <t>Factory / Manufacturing|Recipient of Goods or Services|Others|Export|Supplier of Services|Works Contract|Import|Office / Sale Office|Warehouse / Depot|Wholesale Business</t>
  </si>
  <si>
    <t>Factory / Manufacturing, Recipient of Goods or Services, Others, Export, Supplier of Services, Works Contract, Import, Office / Sale Office, Warehouse / Depot, Wholesale Business</t>
  </si>
  <si>
    <t>CHANDRA PRAKASH TALESARA|PRATAP SINGH TALESARA|VIRENDRA PRAKASH RATHI|NIRMAL KUMAR PANDE|AMIT TALESARA|ANKIT TALESARA</t>
  </si>
  <si>
    <t>[{'name': 'CHANDRA PRAKASH TALESARA', 'email': 'sjain@pyrotechindia.com', 'emailDomain': 'pyrotechindia.com', 'contact': '9414158184'}]</t>
  </si>
  <si>
    <t>20AABCP2186Q1Z8</t>
  </si>
  <si>
    <t>20321807394</t>
  </si>
  <si>
    <t>24AABCP2186Q1Z0</t>
  </si>
  <si>
    <t>9137618798</t>
  </si>
  <si>
    <t>chandratalesara@nntassociates.com</t>
  </si>
  <si>
    <t>nntassociates.com</t>
  </si>
  <si>
    <t>4, SHANTI NIKETAN DUPLEX, NEAR AXIS BANK, LAW GARDEN, AHMEDABAD, AHMEDABAD, Ahmedabad, Gujarat, 380006</t>
  </si>
  <si>
    <t>[{'hsnCode': '85181000', 'hsn1':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 MICROPHONES AND STANDS THEREFOR',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 MICROPHONES AND STANDS THEREFOR'}]</t>
  </si>
  <si>
    <t>PRATAP SINGH TALESARA|KUSUM RATHI|VIRENDRA PRAKASH RATHI|CHANDRA PRAKASH TALESARA|NIRMAL KUMAR PANDE</t>
  </si>
  <si>
    <t>[{'name': 'CHANDRA PRAKASH TALESARA', 'email': 'pyrotechelectronicspvtltd@nntassociates.com', 'emailDomain': 'nntassociates.com', 'contact': '9137618798'}]</t>
  </si>
  <si>
    <t>27AABCP2186Q1ZU</t>
  </si>
  <si>
    <t>9323676597</t>
  </si>
  <si>
    <t>sanjeev.pyro@gmail.com</t>
  </si>
  <si>
    <t>1901, Plot 25 and 26, Square Business Park, Sector 30, Vashi, Thane, Maharashtra, 400703</t>
  </si>
  <si>
    <t>Pratap Singh Talesara|Kusum Rathi|Virendra Prakash Rathi|Chandra Prakash Talesara|Nirmal Kumar Pande</t>
  </si>
  <si>
    <t>[{'name': 'Chandra Prakash Talesara', 'email': 'sanjeev.pyro@gmail.com', 'emailDomain': 'gmail.com', 'contact': '9819727606'}]</t>
  </si>
  <si>
    <t>TPE000116116424K</t>
  </si>
  <si>
    <t>18APOPA8917R1Z0</t>
  </si>
  <si>
    <t>[{'hsnCode': '85176960',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SET TOP BOXES FOR GAINING ACCESS TO INTERNET',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OTHER APPARATUS FOR THE TRANSMISSION OR RECEPTION OF VOICE, IMAGES OR OTHER DATA, INCLUDING APPARATUS FOR COMMUNICATION IN A WIRED OR WIRELESS NETWORK (SUCH AS A LOCAL OR WIDE AREA NETWORK) -- OTHER: --- SET TOP BOXES FOR GAINING ACCESS TO INTERNET'}, {'hsnCode': '85269200', 'hsn1': 'RADAR APPARATUS, RADIO NAVIGATIONAL AID APPARATUS AND RADIO REMOTE CONTROL APPARATUS - OTHER: RADIO REMOTE CONTROL APPARATUS',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'RADAR APPARATUS, RADIO NAVIGATIONAL AID APPARATUS AND RADIO REMOTE CONTROL APPARATUS - OTHER: RADIO REMOTE CONTROL APPARATUS'}]</t>
  </si>
  <si>
    <t>Retail Business|Wholesale Business|Service Provision</t>
  </si>
  <si>
    <t>Retail Business, Wholesale Business, Service Provision</t>
  </si>
  <si>
    <t>[{'name': 'MANISH AJITSARIA', 'email': 'nikhil.agarwal4@gmail.com', 'emailDomain': 'gmail.com', 'contact': '8753985098'}]</t>
  </si>
  <si>
    <t>18APOPA8917R2ZZ</t>
  </si>
  <si>
    <t>TPE001044987960O</t>
  </si>
  <si>
    <t>18APOPA8917R3ZY</t>
  </si>
  <si>
    <t>M/S HINDUSTAN ENTERPRISE</t>
  </si>
  <si>
    <t>TPE000116233507A</t>
  </si>
  <si>
    <t>32AOPPR9849M1ZV</t>
  </si>
  <si>
    <t>[{'hsnCode': '68091100', 'hsn1': 'ARTICLES OF PLASTER OR OF COMPOSITIONS BASED ON PLASTER - BOARDS, SHEETS, PANELS, TILES AND SIMILAR ARTICLES, NOT ORNAMENTED : FACED OR REINFORCED WITH PAPER OR PAPERBOARD ONLY', 'chapterCode': '68', 'chapter': 'Articles of stone, plaster, cement, asbestos, mica or similar materials.', 'sectionCode': '13', 'section': 'Articles of Stone, Plaster, Cement, Asbestos, Mica or similar Materials; Ceramic Products; Glass and Glassware', 'hsn2': 'ARTICLES OF PLASTER OR OF COMPOSITIONS BASED ON PLASTER - BOARDS, SHEETS, PANELS, TILES AND SIMILAR ARTICLES, NOT ORNAMENTED : FACED OR REINFORCED WITH PAPER OR PAPERBOARD ONLY'}]</t>
  </si>
  <si>
    <t>[{'name': 'NAHAZ RAZACK', 'email': 'nrmarketings@gmail.com', 'emailDomain': 'gmail.com', 'contact': '9995201156'}]</t>
  </si>
  <si>
    <t>KPE000014272253S</t>
  </si>
  <si>
    <t>05AECPJ2353R1ZB</t>
  </si>
  <si>
    <t>05006663052</t>
  </si>
  <si>
    <t>[{'hsnCode': '39231010', 'hsn1': 'ARTICLES FOR THE CONVEYANCE OR PACKING OF GOODS, OF PLASTICS; STOPPERS, LIDS, CAPS AND OTHER CLOSURES, OF PLASTICS - BOXES, CASES, CRATES AND SIMILAR ARTICLES: PLASTIC CONTAINERS FOR AUDIO OR VIDEO CASSETTES, CASSETTE TAPES, FLOPPY DISK AND SIMILAR ARTICLES',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PLASTIC CONTAINERS FOR AUDIO OR VIDEO CASSETTES, CASSETTE TAPES, FLOPPY DISK AND SIMILAR ARTICLES'}, {'hsnCode': '39269071', 'hsn1': 'OTHER ARTICLES OF PLASTICS AND ARTICLES OF OTHER MATERIALS OF HEADINGS 3901 TO 3914- OTHER : PLASTIC OR NYLON TIPPED HAMMERS; INSULATING LINER OF NYLON , HDPE : OF POLYURETHANE FOAM', 'chapterCode': '39', 'chapter': 'Plastics and articles thereof', 'sectionCode': '07', 'section': 'Plastics and Articles thereof; Rubber and Articles Thereof', 'hsn2': 'OTHER ARTICLES OF PLASTICS AND ARTICLES OF OTHER MATERIALS OF HEADINGS 3901 TO 3914- OTHER : PLASTIC OR NYLON TIPPED HAMMERS; INSULATING LINER OF NYLON , HDPE : OF POLYURETHANE FOAM'}, {'hsnCode': '48192020',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{'hsnCode': '48192090',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OTHER'}, {'hsnCode': '84422020', 'hsn1': 'MACHINERY, APPARATUS AND EQUIPMENT (OTHER THAN THE MACHINE-TOOLS OF HEADINGS 8456 TO 8465), FOR TYPE-FOUNDING OR TYPE-SETTING, FOR PREPARING OR MAKING PRINTING BLOCKS, PLATES, CYLINDERS OR OTHER PRINTING COMPONENTS; PRINTING TYPE, BLOCKS, PLATES, CYLINDERS AND OTHER PRINTING COMPONENTS; BLOCKS, PLATES, CYLINDERS AND LITHOGRAPHIC STONES, PREPARED FOR PRINTING PURPOSES (FOR EXAMPLE, PLANED, GRAINED OR POLISHED) - MACHINERY, APPARATUS AND EQUIPMENT FOR TYPE-SETTING OR COMPOSING BY OTHER PROCESSES, WITH OR WITHOUT FOUNDING DEVICE: TYPE-CASTING (FOUNDING)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APPARATUS AND EQUIPMENT (OTHER THAN THE MACHINE-TOOLS OF HEADINGS 8456 TO 8465), FOR TYPE-FOUNDING OR TYPE-SETTING, FOR PREPARING OR MAKING PRINTING BLOCKS, PLATES, CYLINDERS OR OTHER PRINTING COMPONENTS; PRINTING TYPE, BLOCKS, PLATES, CYLINDERS AND OTHER PRINTING COMPONENTS; BLOCKS, PLATES, CYLINDERS AND LITHOGRAPHIC STONES, PREPARED FOR PRINTING PURPOSES (FOR EXAMPLE, PLANED, GRAINED OR POLISHED) - MACHINERY, APPARATUS AND EQUIPMENT FOR TYPE- SETTING OR COMPOSING BY OTHER PROCESSES, WITH OR WITHOUT FOUNDING DEVICE: TYPE-CASTING (FOUNDING) MACHINES'}]</t>
  </si>
  <si>
    <t>[{'name': 'RAJINDER KUMAR JINDAL', 'email': 'ams.accounts1@gmail.com', 'emailDomain': 'gmail.com', 'contact': '9012120004'}]</t>
  </si>
  <si>
    <t>TPE000010212428C</t>
  </si>
  <si>
    <t>27ADPPT4469A1Z6</t>
  </si>
  <si>
    <t>27870534764V</t>
  </si>
  <si>
    <t>[{'hsnCode': '08061000', 'hsn1': 'GRAPES, FRESH OR DRIED FRESH', 'chapterCode': '08', 'chapter': 'Edible fruit and nuts; peel of citrus fruits or melons.', 'sectionCode': '02', 'section': 'Vegetable Products', 'hsn2': None}]</t>
  </si>
  <si>
    <t>[{'name': 'CHAYYA RAJESH TAMBARE', 'email': 'shivmudra01@rediffmail.com', 'emailDomain': 'rediffmail.com', 'contact': '9850512305'}]</t>
  </si>
  <si>
    <t>TPE000125005007N</t>
  </si>
  <si>
    <t>05EBYPK2957M1ZQ</t>
  </si>
  <si>
    <t>KPE000015115844M</t>
  </si>
  <si>
    <t>27AANPM8087C1ZB</t>
  </si>
  <si>
    <t>27640254221V</t>
  </si>
  <si>
    <t>[{'hsnCode': '32151920', 'hsn1': 'PRINTING INK, WRITING OR DRAWING INK AND OTHER INKS, WHETHER OR NOT CONCENTRATED OR SOLID - PRINTING INK : OTHER : NEWSPAPER INK', 'chapterCode': '32', 'chapter': 'Tanning or dyeing extracts; tannins and their derivatives; dyes, pigments and other colouring matter, paints and varnishes; putty and other mastics; inks.', 'sectionCode': '06', 'section': 'Products of the Chemicals or Allied Industries', 'hsn2': 'PRINTING INK, WRITING OR DRAWING INK AND OTHER INKS, WHETHER OR NOT CONCENTRATED OR SOLID - PRINTING INK : OTHER : NEWSPAPER INK'}, {'hsnCode': '76081000', 'hsn1': 'ALUMINIUM TUBES AND PIPE - OF ALUMINIUM, NOT ALLOYED', 'chapterCode': '76', 'chapter': 'Aluminium and articles thereof', 'sectionCode': '15', 'section': 'Base Metals and Articles of Base Metal', 'hsn2': 'ALUMINIUM TUBES AND PIPE - OF ALUMINIUM, NOT ALLOYED'}]</t>
  </si>
  <si>
    <t>[{'name': 'DARSHAN HARENDRA MEHTA', 'email': 'pathakfamily00@gmail.com', 'emailDomain': 'gmail.com', 'contact': '9892115176'}]</t>
  </si>
  <si>
    <t>02AAACS7080D1ZS</t>
  </si>
  <si>
    <t>14AAACS7080D1ZN</t>
  </si>
  <si>
    <t>S. A. PHARMACHEM PRIVATE LIMITED</t>
  </si>
  <si>
    <t>24AAACS7080D1ZM</t>
  </si>
  <si>
    <t>arun@sapharmachem.com</t>
  </si>
  <si>
    <t>483 B/1 AND B/2 473, Ground Floor, ECP Canal Road, Mujpur, Padra, Vadodara, Vadodara, Gujarat, 391440</t>
  </si>
  <si>
    <t>[{'hsnCode': '23099090', 'hsn1': 'PREPARATIONS OF A KIND USED IN ANIMAL FEEDING - OTHER : OTHER', 'chapterCode': '23', 'chapter': 'Residues and waste from the food industries; prepared animal fodder.', 'sectionCode': '04', 'section': 'Prepared Foodstuffs; Beverages, Spirits and Vinegar; Tobacco and Manufactured Tabacco substitutes', 'hsn2': 'PREPARATIONS OF A KIND USED IN ANIMAL FEEDING - OTHER : OTHER'}, {'hsnCode': '28352500', 'hsn1': 'PHOSPHINATES (HYPOPHOSPHITES), PHOSPHONATES (PHOSPHITES) AND PHOSPHATES; POLYPHOSPHATES, WHETHER OR NOT CHEMICALLY DEFINED - PHOSPHATES : CALCIUM HYDROGENORTHOPHOSPHATE (DICALCIUM PHOSPHATE)', 'chapterCode': '28', 'chapter': 'Inorganic chemicals; organic or inorganic compounds of precious metals, of rare-earth metals, of radioactive elements or of isotopes', 'sectionCode': '06', 'section': 'Products of the Chemicals or Allied Industries', 'hsn2': 'PHOSPHINATES (HYPOPHOSPHITES), PHOSPHONATES (PHOSPHITES) AND PHOSPHATES; POLYPHOSPHATES, WHETHER OR NOT CHEMICALLY DEFINED - PHOSPHATES : CALCIUM HYDROGENORTHOPHOSPHATE (DICALCIUM PHOSPHATE)'}, {'hsnCode': '28332990', 'hsn1': 'SULPHATES; ALUMS; PEROXOSULPHATES (PERSULPHATES) - OTHER SULPHATES : - OTHER : OTHER', 'chapterCode': '28', 'chapter': 'Inorganic chemicals; organic or inorganic compounds of precious metals, of rare-earth metals, of radioactive elements or of isotopes', 'sectionCode': '06', 'section': 'Products of the Chemicals or Allied Industries', 'hsn2': 'SULPHATES; ALUMS; PEROXOSULPHATES (PERSULPHATES) - OTHER SULPHATES : - OTHER : OTHER'}]</t>
  </si>
  <si>
    <t>[{'name': 'ARUNKUMAR CHANDRADEEP PANDEY', 'email': 'madhukar@sapharmachem.com', 'emailDomain': 'sapharmachem.com', 'contact': '8291091026'}]</t>
  </si>
  <si>
    <t>S A PHARMACHEM PVT LTD</t>
  </si>
  <si>
    <t>26AAACS7080D1ZI</t>
  </si>
  <si>
    <t>26002000804</t>
  </si>
  <si>
    <t>9327336971</t>
  </si>
  <si>
    <t>silvassa@sapharmachem.com</t>
  </si>
  <si>
    <t>SURVEY NO 104/2/1,, UMERKUI ROAD, FALANDI, Dadra &amp; Nagar Haveli, Dadra and Nagar Haveli and Daman and Diu, 396230</t>
  </si>
  <si>
    <t>[{'hsnCode': '35051090', 'hsn1': 'DEXTRINS AND OTHER MODIFIED STARCHES (FOR EXAMPLE, PREGELATINISED OR ESTERIFIED STARCHES); GLUES BASED ON STARCHES, OR ON DEXTRINS OR OTHER MODIFIED STARCHES DEXTRINS AND OTHER MODIFIED STARCHES: OTHER', 'chapterCode': '35', 'chapter': 'Albuminoidal substances; modified starches; glues; enzymes.', 'sectionCode': '06', 'section': 'Products of the Chemicals or Allied Industries', 'hsn2': 'DEXTRINS AND OTHER MODIFIED STARCHES (FOR EXAMPLE, PREGELATINISED OR ESTERIFIED STARCHES); GLUES BASED ON STARCHES, OR ON DEXTRINS OR OTHER MODIFIED STARCHES DEXTRINS AND OTHER MODIFIED STARCHES: OTHER'}, {'hsnCode': '17021990', 'hsn1': 'OTHER SUGARS, INCLUDING CHEMICALLY PURE LACTOSE, MALTOSE, GLUCOSE AND FRUCTOSE, IN SOLID FORM; SUGAR SYRUPS NOT CONTAINING ADDED FLAVOURING OR COLOURING MATTER; ARTIFICIAL HONEY, WHETHER OR NOT MIXED WITH NATURAL HONEY; CARAMEL - LACTOSE AND LACTOSE SYRUP : OTHER : OTHER', 'chapterCode': '17', 'chapter': 'Sugars and sugar confectionery.', 'sectionCode': '04', 'section': 'Prepared Foodstuffs; Beverages, Spirits and Vinegar; Tobacco and Manufactured Tabacco substitutes', 'hsn2': 'OTHER SUGARS, INCLUDING CHEMICALLY PURE LACTOSE, MALTOSE, GLUCOSE AND FRUCTOSE, IN SOLID FORM; SUGAR SYRUPS NOT CONTAINING ADDED FLAVOURING OR COLOURING MATTER; ARTIFICIAL HONEY, WHETHER OR NOT MIXED WITH NATURAL HONEY; CARAMEL - LACTOSE AND LACTOSE SYRUP : OTHER : OTHER'}, {'hsnCode': '29222190', 'hsn1': 'OXYGEN-FUNCTION AMINO-COMPOUNDS - AMINO-NAPHTHOLS AND OTHER AMINO-PHENOLS, OTHER THAN THOSE CONTAINING MORE THAN ONE KIND OF OXYGEN FUNCTION, THEIR ETHERS AND ESTERS; SALTS THEREOF :-AMINOHYDROXYNAPHTHALENE SULPHONIC ACIDS AND THEIR SALTS : OTHER', 'chapterCode': '29', 'chapter': 'Organic chemicals', 'sectionCode': '06', 'section': 'Products of the Chemicals or Allied Industries', 'hsn2': 'OXYGEN-FUNCTION AMINO-COMPOUNDS - AMINO-NAPHTHOLS AND OTHER AMINO-PHENOLS, OTHER THAN THOSE CONTAINING MORE THAN ONE KIND OF OXYGEN FUNCTION, THEIR ETHERS AND ESTERS; SALTS THEREOF :-AMINOHYDROXYNAPHTHALENE SULPHONIC ACIDS AND THEIR SALTS : OTHER'}]</t>
  </si>
  <si>
    <t>SURESH MAHABIRPRASAD DEORA|SUNIL SATYANARAYAN KABRA</t>
  </si>
  <si>
    <t>[{'name': 'JITENDRA SHANTILAL RAJPUT', 'email': 'jitendra@sapharmachem.com', 'emailDomain': 'sapharmachem.com', 'contact': '9377788007'}]</t>
  </si>
  <si>
    <t>S A PHARMACHEM PVT. LTD</t>
  </si>
  <si>
    <t>27AAACS7080D1ZG</t>
  </si>
  <si>
    <t>9324407625</t>
  </si>
  <si>
    <t>narayanvl@sapharmachem.com</t>
  </si>
  <si>
    <t>220,233,234, 2ND FLOOR, UDYOG BHAVAN, SONAWALA ROAD, GOREGAON EAST, Mumbai Suburban, Maharashtra, 400063</t>
  </si>
  <si>
    <t>[{'hsnCode': '17025000', 'hsn1': 'OTHER SUGARS, INCLUDING CHEMICALLY PURE LACTOSE, MALTOSE, GLUCOSE AND FRUCTOSE, IN SOLID FORM; SUGAR SYRUPS NOT CONTAINING ADDED FLAVOURING OR COLOURING MATTER; ARTIFICIAL HONEY, WHETHER OR NOT MIXED WITH NATURAL HONEY; CARAMEL-CHEMICALLY PURE FRUCTOSE', 'chapterCode': '17', 'chapter': 'Sugars and sugar confectionery.', 'sectionCode': '04', 'section': 'Prepared Foodstuffs; Beverages, Spirits and Vinegar; Tobacco and Manufactured Tabacco substitutes', 'hsn2': 'OTHER SUGARS, INCLUDING CHEMICALLY PURE LACTOSE, MALTOSE, GLUCOSE AND FRUCTOSE, IN SOLID FORM; SUGAR SYRUPS NOT CONTAINING ADDED FLAVOURING OR COLOURING MATTER; ARTIFICIAL HONEY, WHETHER OR NOT MIXED WITH NATURAL HONEY; CARAMEL-CHEMICALLY PURE FRUCTOSE'}, {'hsnCode': '29054400', 'hsn1': 'ACYCLIC ALCOHOLS AND THEIR HALOGENATED, SULPHONATED, NITRATED OR NITROSATED DERIVATIVES - OTHER POLYHYDRIC ALCOHOLS : D-GLUCITOL (SORBITOL)', 'chapterCode': '29', 'chapter': 'Organic chemicals', 'sectionCode': '06', 'section': 'Products of the Chemicals or Allied Industries', 'hsn2': 'ACYCLIC ALCOHOLS AND THEIR HALOGENATED, SULPHONATED, NITRATED OR NITROSATED DERIVATIVES - OTHER POLYHYDRIC ALCOHOLS : D-GLUCITOL (SORBITOL)'}, {'hsnCode': '35029000', 'hsn1': 'ALBUMINS (INCLUDING CONCENTRATES OF TWO OR MORE WHEY PROTEINS, CONTAINING BY WEIGHT MORE THAN 80% WHEY PROTEINS, CALCULATED ON THE DRY MATTER), ALBUMINATES AND OTHER ALBUMIN DERIVATIVES OTHER', 'chapterCode': '35', 'chapter': 'Albuminoidal substances; modified starches; glues; enzymes.', 'sectionCode': '06', 'section': 'Products of the Chemicals or Allied Industries', 'hsn2': 'ALBUMINS (INCLUDING CONCENTRATES OF TWO OR MORE WHEY PROTEINS, CONTAINING BY WEIGHT MORE THAN 80% WHEY PROTEINS, CALCULATED ON THE DRY MATTER), ALBUMINATES AND OTHER ALBUMIN DERIVATIVES OTHER'}, {'hsnCode': '29420090', 'hsn1': 'OTHER ORGANIC COMPOUNDS - OTHER ORGANIC COMPOUNDS : OTHER', 'chapterCode': '29', 'chapter': 'Organic chemicals', 'sectionCode': '06', 'section': 'Products of the Chemicals or Allied Industries', 'hsn2': 'OTHER ORGANIC COMPOUNDS - OTHER ORGANIC COMPOUNDS : OTHER'}, {'hsnCode': '29232010', 'hsn1': 'QUATERNARY AMMONIUM SALTS AND HYDROXIDES; LECITHINS AND OTHER PHOSPHOAMINOLIPIDS, WHETHER OR NOT CHEMICALLY DEFINED - LECITHINS AND OTHER PHOSPHOAMINOLIPIDS : LECITHINS', 'chapterCode': '29', 'chapter': 'Organic chemicals', 'sectionCode': '06', 'section': 'Products of the Chemicals or Allied Industries', 'hsn2': 'QUATERNARY AMMONIUM SALTS AND HYDROXIDES; LECITHINS AND OTHER PHOSPHOAMINOLIPIDS, WHETHER OR NOT CHEMICALLY DEFINED - LECITHINS AND OTHER PHOSPHOAMINOLIPIDS : LECITHINS'}]</t>
  </si>
  <si>
    <t>Office / Sale Office|Factory / Manufacturing|Warehouse / Depot</t>
  </si>
  <si>
    <t>SURESH MAHABIRPRASAD DEORA|ANIL JAIN|SUNIL SATYANARAYAN KABRA|VINAY DATTATREYA PATIL</t>
  </si>
  <si>
    <t>[{'name': 'LAXMINARAYAN VENKATRAMAN', 'email': 'narayanvl@sapharmachem.com', 'emailDomain': 'sapharmachem.com', 'contact': '9324407625'}]</t>
  </si>
  <si>
    <t>33AAACS7080D1ZN</t>
  </si>
  <si>
    <t>33592883480</t>
  </si>
  <si>
    <t>M/S S.A. PHARMACHEM PRIVATE LIMITED</t>
  </si>
  <si>
    <t>33AAACS7080D2ZM</t>
  </si>
  <si>
    <t>27AAACS7080D2ZF</t>
  </si>
  <si>
    <t>9930802023</t>
  </si>
  <si>
    <t>bhavesh@sapharmachem.com</t>
  </si>
  <si>
    <t>220,, , UDYOG BHAVAN,, SONAWALA LANE,, GOREGAON EAST,, Mumbai Suburban, Maharashtra, 400063</t>
  </si>
  <si>
    <t>Retail Business|Import|Others|Warehouse / Depot|Office / Sale Office</t>
  </si>
  <si>
    <t>Retail Business, Import, Others</t>
  </si>
  <si>
    <t>[{'sacCode': '00440205', 'sac1': 'HEALTH CLUB AND FITNESS CENTER', 'sac2': None}]</t>
  </si>
  <si>
    <t>PRANAY ANIL JAIN|RAVINA JAIN</t>
  </si>
  <si>
    <t>[{'name': 'PRANAY ANIL JAIN', 'email': 'complianceinfos@gmail.com', 'emailDomain': 'gmail.com', 'contact': '8291841817'}]</t>
  </si>
  <si>
    <t>BODY AND YOU (A DIVISION OF S.A.PHARMACHEM PVT LTD)</t>
  </si>
  <si>
    <t>07AAACS7080D1ZI</t>
  </si>
  <si>
    <t>18-Jul-2018</t>
  </si>
  <si>
    <t>[{'name': None, 'email': 'complianceinfos@gmail.com', 'emailDomain': 'gmail.com', 'contact': '9833396345'}]</t>
  </si>
  <si>
    <t>07AAACS7080D2ZH</t>
  </si>
  <si>
    <t>9833396345</t>
  </si>
  <si>
    <t>complianceinfos@gmail.com</t>
  </si>
  <si>
    <t>GROUND FLOOR, PRAGATI MAIDAN, NEW DELHI, New Delhi, Delhi, 110001</t>
  </si>
  <si>
    <t>24-Jul-2018</t>
  </si>
  <si>
    <t>[{'hsnCode': '2106', 'hsn1': 'FOOD PREPARATIONS NOT ELSEWHERE SPECIFIED', 'chapterCode': '21', 'chapter': 'Miscellaneous edible preparations', 'sectionCode': '04', 'section': 'Prepared Foodstuffs; Beverages, Spirits and Vinegar; Tobacco and Manufactured Tabacco substitutes', 'hsn2': 'FOOD PREPARATIONS, NOT ELSEWHERE SPECIFIED OR INCLUDED'}, {'hsnCode': '3923', 'hsn1': 'ARTICLES FOR THE CONVEYANCE OR PACKING OF GOODS, OF PLASTICS; STOPPERS, LIDS, CAPS AND OTHER CLOSURES, OF PLASTICS', 'chapterCode': '39', 'chapter': 'Plastics and articles thereof', 'sectionCode': '07', 'section': 'Plastics and Articles thereof; Rubber and Articles Thereof', 'hsn2': 'ARTICLES FOR THE CONVEYANCE OR PACKING OF GOODS OF PLASTICS; STOPPERS, LIDS, CAPS AND OTHER CLOSURES, OF PLASTICS'}]</t>
  </si>
  <si>
    <t>[{'name': 'PRANAY ANIL JAIN', 'email': 'complianceinfos@gmail.com', 'emailDomain': 'gmail.com', 'contact': '9833396345'}]</t>
  </si>
  <si>
    <t>08AAACS7080D1ZG</t>
  </si>
  <si>
    <t>cmgupta159@gmail.com</t>
  </si>
  <si>
    <t>E-12 AND E-12 A, OPP.KHANDELWAL TEXTILE, RIICO INDUSTRIAL AREA, KALADERA, Jaipur, Rajasthan, 303801</t>
  </si>
  <si>
    <t>[{'hsnCode': '2308', 'hsn1': 'VEGETABLE MATERIALS AND VEGETABLE WASTE, VEGETABLE RESIDUES AND BY-PRODUCTS, WHETHER OR NOT IN THE FORM OF PELLETS, OF A KIND USED IN ANIMAL FEEDING, NOT ELSEWHERE SPECIFIED OR INCLUDED', 'chapterCode': '23', 'chapter': 'Residues and waste from the food industries; prepared animal fodder.', 'sectionCode': '04', 'section': 'Prepared Foodstuffs; Beverages, Spirits and Vinegar; Tobacco and Manufactured Tabacco substitutes', 'hsn2': None}, {'hsnCode': '2309', 'hsn1': 'PREPARATIONS OF A KIND USED IN ANIMAL FEEDING', 'chapterCode': '23', 'chapter': 'Residues and waste from the food industries; prepared animal fodder.', 'sectionCode': '04', 'section': 'Prepared Foodstuffs; Beverages, Spirits and Vinegar; Tobacco and Manufactured Tabacco substitutes', 'hsn2': 'PREPARATIONS OF A KIND USED IN ANIMAL FEEDING'}, {'hsnCode': '1703', 'hsn1': 'MOLASSES RESULTING FROM THE EXTRACTION OR REFINING OF SUGAR', 'chapterCode': '17', 'chapter': 'Sugars and sugar confectionery.', 'sectionCode': '04', 'section': 'Prepared Foodstuffs; Beverages, Spirits and Vinegar; Tobacco and Manufactured Tabacco substitutes', 'hsn2': 'MOLASSES RESULTING FROM THE EXTRACTION OR REFINING OF SUGAR'}]</t>
  </si>
  <si>
    <t>SUNIL SATYANARAYAN KABRA|ANIL JAIN|SURESH MAHABIRPRASAD DEORA|VINAY DATTATREYA PATIL</t>
  </si>
  <si>
    <t>[{'name': 'SUNIL SATYANARAYAN KABRA', 'email': 'cmgupta159@gmail.com', 'emailDomain': 'gmail.com', 'contact': '9324407625'}]</t>
  </si>
  <si>
    <t>TPE000015580896E</t>
  </si>
  <si>
    <t>24AGFPT1416L1ZC</t>
  </si>
  <si>
    <t>[{'hsnCode': '84141000', 'hsn1': 'AIR OR VACUUM PUMPS, AIR OR OTHER GAS COMPRESSORS AND FANS; VENTILATING OR RECYCLING HOODS INCORPORATING A FAN, WHETHER OR NOT FITTED WITH FILTERS VACUUM PUMPS',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OR VACUUM PUMPS, AIR OR OTHER GAS COMPRESSORS AND FANS; VENTILATING OR RECYCLING HOODS INCORPORATING A FAN, WHETHER OR NOT FITTED WITH FILTERS VACUUM PUMPS'}]</t>
  </si>
  <si>
    <t>Office / Sale Office|Others|Works Contract</t>
  </si>
  <si>
    <t>Office / Sale Office, Others, Works Contract</t>
  </si>
  <si>
    <t>[{'name': 'JIGAR PRAKASHBHAI TRIPATHI', 'email': 'info@navyantrik.com', 'emailDomain': 'navyantrik.com', 'contact': '9978531222'}]</t>
  </si>
  <si>
    <t>27AUJPK2595H1Z9</t>
  </si>
  <si>
    <t>27901020184V</t>
  </si>
  <si>
    <t>sales.bmscientific@gmail.com</t>
  </si>
  <si>
    <t>Gala No 207, 2 nd Floor, Blue Bell Commercial Complex, BLDG No. 1, Manas Ind. Hub, Chinchpada, VASAI East, Palghar, Maharashtra, 401208</t>
  </si>
  <si>
    <t>[{'hsnCode': '38220090', 'hsn1': 'DIAGNOSTIC OR LABORATORY REAGENTS ON A BACKING, PREPARED DIAGNOSTIC OR LABORATORY REAGENTS WHETHER OR NOT ON A BACKING, OTHER THAN THOSE OF HEADING 3002 OR 3006; CERTIFIED REFERENCE MATERIALS DIAGNOSTIC OR LABORATORY REAGENTS ON A BACKING, PREPARED DIAGNOSTIC OR LABORATORY REAGENTS WHETHER OR NOT ON A BACKING, OTHER THAN THOSE OF HEADING 3002 OR 3006; CERTIFIED REFERENCE MATERIALS: OTHER', 'chapterCode': '38', 'chapter': 'Miscellaneous chemical products.', 'sectionCode': '06', 'section': 'Products of the Chemicals or Allied Industries', 'hsn2': 'DIAGNOSTIC OR LABORATORY REAGENTS ON A BACKING, PREPARED DIAGNOSTIC OR LABORATORY REAGENTS WHETHER OR NOT ON A BACKING, OTHER THAN THOSE OF HEADING 3002 OR 3006; CERTIFIED REFERENCE MATERIALS DIAGNOSTIC OR LABORATORY REAGENTS ON A BACKING, PREPARED DIAGNOSTIC OR LABORATORY REAGENTS WHETHER OR NOT ON A BACKING, OTHER THAN THOSE OF HEADING 3002 OR 3006; CERTIFIED REFERENCE MATERIALS: OTHER'}, {'hsnCode': '70179090', 'hsn1': 'LABORATORY, HYGIENIC OR PHARMACEUTICAL GLASSWARE, WHETHER OR NOT GRADUATED OR CALIBRATED - OTHER: OTHER', 'chapterCode': '70', 'chapter': 'Glass and glassware.', 'sectionCode': '13', 'section': 'Articles of Stone, Plaster, Cement, Asbestos, Mica or similar Materials; Ceramic Products; Glass and Glassware', 'hsn2': 'LABORATORY, HYGIENIC OR PHARMACEUTICAL GLASSWARE, WHETHER OR NOT GRADUATED OR CALIBRATED - OTHER: OTHER'}, {'hsnCode': '28080010', 'hsn1': 'NITRIC ACID; SULPHONITRIC ACIDS - NITRIC ACID; SULPHONITRIC ACIDS : NITRIC ACID', 'chapterCode': '28', 'chapter': 'Inorganic chemicals; organic or inorganic compounds of precious metals, of rare-earth metals, of radioactive elements or of isotopes', 'sectionCode': '06', 'section': 'Products of the Chemicals or Allied Industries', 'hsn2': 'NITRIC ACID; SULPHONITRIC ACIDS - NITRIC ACID; SULPHONITRIC ACIDS : NITRIC ACID'}]</t>
  </si>
  <si>
    <t>Office / Sale Office|Retail Business</t>
  </si>
  <si>
    <t>Office / Sale Office, Retail Business</t>
  </si>
  <si>
    <t>[{'name': 'BHUSHAN SATISH KANABAR', 'email': 'sales.bmscientific@gmail.com', 'emailDomain': 'gmail.com', 'contact': '9004751216'}]</t>
  </si>
  <si>
    <t>KFI000009571738R</t>
  </si>
  <si>
    <t>30AANFM1330L1ZI</t>
  </si>
  <si>
    <t>30510203803</t>
  </si>
  <si>
    <t>[{'hsnCode': '9506', 'hsn1': 'ARTICLES AND EQUIPMENT FOR GENERAL PHYSICAL EXERCISE, GYMNASTICS, ATHLETICS, OTHER SPORTS (INCLUDING TABLE-TENNIS) OR OUT-DOOR GAMES, NOT SPECIFIED OR INCLUDED ELSEWHERE IN THIS CHAPTER; SWIMMING POOLS AND PADDLING POOLS - Snow-skis and other snow-ski equipment', 'chapterCode': '95', 'chapter': 'Toys, games and sports requisites; parts and accessories thereof.', 'sectionCode': '20', 'section': 'Miscellaneous Manufactured Articles', 'hsn2': 'ARTICLES AND EQUIPMENT FOR GENERAL PHYSICAL EXERCISE, GYMNASTICS, ATHLETICS, OTHER SPORTS (INCLUDING TABLE-TENNIS) OR OUT-DOOR GAMES, NOT SPECIFIED OR INCLUDED ELSEWHERE IN THIS CHAPTER; SWIMMING POOLS AND PADDLING POOLS'}, {'hsnCode': '84581919', 'hsn1': 'LATHES (INCLUDING TURNING CENTRES) FOR REMOVING METAL - HORIZONTAL LATHES:- OTHER: AUTOMATIC, SINGLE SPINDLE: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'LATHES (INCLUDING TURNING CENTRES) FOR REMOVING METAL - HORIZONTAL LATHES:- OTHER: AUTOMATIC, SINGLE SPINDLE: OTHER code'}]</t>
  </si>
  <si>
    <t>Factory / Manufacturing|Bonded Warehouse</t>
  </si>
  <si>
    <t>[{'name': 'Rohan GANPAT PARAB', 'email': 'singbalst@gmail.com', 'emailDomain': 'gmail.com', 'contact': '9823664063'}]</t>
  </si>
  <si>
    <t>KPE000014998043U</t>
  </si>
  <si>
    <t>18AECPC2428J1ZR</t>
  </si>
  <si>
    <t>KLE001043020810P</t>
  </si>
  <si>
    <t>30AECPC2428J1Z5</t>
  </si>
  <si>
    <t>d.sharma@ssrc.co</t>
  </si>
  <si>
    <t>[{'sacCode': '00440067', 'sac1': 'GOODS TRANSPORT OPERATORS', 'sac2': None}, {'sacCode': '00440262', 'sac1': 'TRANSPORT OF GOODS BY ROAD', 'sac2': None}, {'sacCode': '00440189', 'sac1': 'CARGO HANDLING SERVICES', 'sac2': None}, {'sacCode': '00440193', 'sac1': 'STORAGE AND WAREHOUSE SERVICE', 'sac2': None}]</t>
  </si>
  <si>
    <t>[{'name': 'VINOD PAWAN CHOWDHARY', 'email': 'd.sharma@ssrc.co', 'emailDomain': 'ssrc.co', 'contact': '7875449046'}]</t>
  </si>
  <si>
    <t>VINOD PAWAN CHOWDHARY(M/S.SHREE SHYAM ROAD CARRIER)</t>
  </si>
  <si>
    <t>03AAACH8645M1ZD</t>
  </si>
  <si>
    <t>HALEWOOD LABORATORIES PRIVATE LTD</t>
  </si>
  <si>
    <t>03492200762</t>
  </si>
  <si>
    <t>dhuriabaldev@gmail.com</t>
  </si>
  <si>
    <t>C/O SCHREIBER DYNAMIX DAIRIEIS PVT.LTD., VILL. DABAWALI KALAN, FAZILKA MALOUT ROAD, FAZILKA, Fazilka, Punjab, 152123</t>
  </si>
  <si>
    <t>[{'hsnCode': '20091100', 'hsn1': 'FRUIT JUICES (INCLUDING GRAPE MUST) ANDVEGETABLE JUICES, UNFERMENTED AND NOTCONTAINING ADDED SPIRIT, WHETHER OR NOTCONTAINING ADDED SUGAR OR OTHERSWEETENING MATTER - ORANGE JUICE : FROZEN', 'chapterCode': '20', 'chapter': 'Preparations of vegetables, fruit, nuts or other parts of plants.', 'sectionCode': '04', 'section': 'Prepared Foodstuffs; Beverages, Spirits and Vinegar; Tobacco and Manufactured Tabacco substitutes', 'hsn2': 'FRUIT JUICES (INCLUDING GRAPE MUST) ANDVEGETABLE JUICES, UNFERMENTED AND NOTCONTAINING ADDED SPIRIT, WHETHER OR NOTCONTAINING ADDED SUGAR OR OTHERSWEETENING MATTER - ORANGE JUICE : FROZEN'}, {'hsnCode': '20092900', 'hsn1': 'FRUIT JUICES (INCLUDING GRAPE MUST) ANDVEGETABLE JUICES, UNFERMENTED AND NOTCONTAINING ADDED SPIRIT, WHETHER OR NOTCONTAINING ADDED SUGAR OR OTHERSWEETENING MATTER - GRAPEFRUIT (INCLUDING POMELO) JUICE : -- OTHER', 'chapterCode': '20', 'chapter': 'Preparations of vegetables, fruit, nuts or other parts of plants.', 'sectionCode': '04', 'section': 'Prepared Foodstuffs; Beverages, Spirits and Vinegar; Tobacco and Manufactured Tabacco substitutes', 'hsn2': 'FRUIT JUICES (INCLUDING GRAPE MUST) ANDVEGETABLE JUICES, UNFERMENTED AND NOTCONTAINING ADDED SPIRIT, WHETHER OR NOTCONTAINING ADDED SUGAR OR OTHERSWEETENING MATTER - GRAPEFRUIT (INCLUDING POMELO) JUICE : -- OTHER'}, {'hsnCode': '20097900', 'hsn1': 'FRUIT JUICES (INCLUDING GRAPE MUST) ANDVEGETABLE JUICES, UNFERMENTED AND NOTCONTAINING ADDED SPIRIT, WHETHER OR NOTCONTAINING ADDED SUGAR OR OTHERSWEETENING MATTER - APPLE JUICE : OTHER', 'chapterCode': '20', 'chapter': 'Preparations of vegetables, fruit, nuts or other parts of plants.', 'sectionCode': '04', 'section': 'Prepared Foodstuffs; Beverages, Spirits and Vinegar; Tobacco and Manufactured Tabacco substitutes', 'hsn2': 'FRUIT JUICES (INCLUDING GRAPE MUST) ANDVEGETABLE JUICES, UNFERMENTED AND NOTCONTAINING ADDED SPIRIT, WHETHER OR NOTCONTAINING ADDED SUGAR OR OTHERSWEETENING MATTER - APPLE JUICE : OTHER'}, {'hsnCode': '20096900', 'hsn1': 'FRUIT JUICES (INCLUDING GRAPE MUST) ANDVEGETABLE JUICES, UNFERMENTED AND NOTCONTAINING ADDED SPIRIT, WHETHER OR NOTCONTAINING ADDED SUGAR OR OTHERSWEETENING MATTER - GRAPE JUICE (INCLUDING GRAPE MUST) : OTHER', 'chapterCode': '20', 'chapter': 'Preparations of vegetables, fruit, nuts or other parts of plants.', 'sectionCode': '04', 'section': 'Prepared Foodstuffs; Beverages, Spirits and Vinegar; Tobacco and Manufactured Tabacco substitutes', 'hsn2': 'FRUIT JUICES (INCLUDING GRAPE MUST) ANDVEGETABLE JUICES, UNFERMENTED AND NOTCONTAINING ADDED SPIRIT, WHETHER OR NOTCONTAINING ADDED SUGAR OR OTHERSWEETENING MATTER - GRAPE JUICE (INCLUDING GRAPE MUST) : OTHER'}]</t>
  </si>
  <si>
    <t>KAUSHIK SHANTILAL CHATURVEDI|SANCHIT KAUSHIK CHATURVEDI</t>
  </si>
  <si>
    <t>[{'name': 'KAUSHIK SHANTILAL CHATURVEDI', 'email': 'baldevdhuria23@gmail.com', 'emailDomain': 'gmail.com', 'contact': '9725076421'}]</t>
  </si>
  <si>
    <t>24AAACH8645M1Z9</t>
  </si>
  <si>
    <t>info@halewoodlabs.com</t>
  </si>
  <si>
    <t>PLOT NO 319-320, , G I D C PHASE-II, VATVA, VATVA, Ahmedabad, Gujarat, 382445</t>
  </si>
  <si>
    <t>[{'hsnCode': '30049086', 'hsn1': 'MEDICAMENTS (EXCLUDING GOODS OF HEADING 3002, 3005 OR 3006) CONSISTING OF MIXED OR UNMIXED PRODUCTS FOR THERAPEUTIC OR PROPHYLACTIC USES, PUT UP IN MEASURED DOSES (INCLUDING THOSE IN THE FORM OF TRANSDERMAL ADMINISTRATION SYSTEMS) OR IN FORMS OR PACKINGS FOR RETAIL SALE OTHER : ANTIEPILIPTIC DRUGS; SULFA DRUGS NOT ELSEWHERE SPECIFIED OR INCLUDED, PREPARATIONS OF ENZYMES; VETERINARY MEDICINAL PREPARATIONS, NOT FOR HUMAN USE,NOT ELSEWHERE SPECIFIED OR INCLUDED; ORAL REHYDRATION SALTS; ANTIBACTERIALFORMULATIONS NOT ELSEWHERE SPECIFIED OR INCLUDED, SEDATIVES AND TRANQUILIZERS : ORAL REHYDRATION SALTS',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 ANTIEPILIPTIC DRUGS; SULFA DRUGS NOT ELSEWHERE SPECIFIED OR INCLUDED, PREPARATIONS OF ENZYMES; VETERINARY MEDICINAL PREPARATIONS, NOT FOR HUMAN USE,NOT ELSEWHERE SPECIFIED OR INCLUDED; ORAL REHYDRATION SALTS; ANTIBACTERIALFORMULATIONS NOT ELSEWHERE SPECIFIED OR INCLUDED, SEDATIVES AND TRANQUILIZERS : ORAL REHYDRATION SALTS'}, {'hsnCode': '30049069', 'hsn1': 'MEDICAMENTS (EXCLUDING GOODS OF HEADING 3002, 3005 OR 3006) CONSISTING OF MIXED OR UNMIXED PRODUCTS FOR THERAPEUTIC OR PROPHYLACTIC USES, PUT UP IN MEASURED DOSES (INCLUDING THOSE IN THE FORM OF TRANSDERMAL ADMINISTRATION SYSTEMS) OR IN FORMS OR PACKINGS FOR RETAIL SALE OTHER : NONSTEROIDAL ANTIINFLAMMATORY, ANALGESICS AND ANTIPYRATIC DRUGS : OTHER',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 NONSTEROIDAL ANTIINFLAMMATORY, ANALGESICS AND ANTIPYRATIC DRUGS : OTHER'}, {'hsnCode': '30049035', 'hsn1': 'MEDICAMENTS (EXCLUDING GOODS OF HEADING 3002, 3005 OR 3006) CONSISTING OF MIXED OR UNMIXED PRODUCTS FOR THERAPEUTIC OR PROPHYLACTIC USES, PUT UP IN MEASURED DOSES (INCLUDING THOSE IN THE FORM OF TRANSDERMAL ADMINISTRATION SYSTEMS) OR IN FORMS OR PACKINGS FOR RETAIL SALE OTHER : ANTIHISTAMINICS DRUGS; ANTACIDS PREPARATIONS; ANTIULCER DRUGS; ANTIEMITICS AND OTHER GASTROINTESTINAL DRUGS DICYCLOMINE, METOCLOPRAMIDE AND DEXAMETHASONE AND ONDANSETRON',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 ANTIHISTAMINICS DRUGS; ANTACIDS PREPARATIONS; ANTIULCER DRUGS; ANTIEMITICS AND OTHER GASTROINTESTINAL DRUGS DICYCLOMINE, METOCLOPRAMIDE AND DEXAMETHASONE AND ONDANSETRON'}, {'hsnCode': '30049011', 'hsn1': 'MEDICAMENTS (EXCLUDING GOODS OF HEADING 3002, 3005 OR 3006) CONSISTING OF MIXED OR UNMIXED PRODUCTS FOR THERAPEUTIC OR PROPHYLACTIC USES, PUT UP IN MEASURED DOSES (INCLUDING THOSE IN THE FORM OF TRANSDERMAL ADMINISTRATION SYSTEMS) OR IN FORMS OR PACKINGS FOR RETAIL SALE OTHER : AYURVEDIC, UNANI, HOMOEOPATHIC, SIDDHA OR BIO-CHEMIC SYSTEMS MEDICAMENTS, PUT UP FOR RETAIL SALE : OF AYURVEDIC SYSTEM',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 AYURVEDIC, UNANI, HOMOEOPATHIC, SIDDHA OR BIO- CHEMIC SYSTEMS MEDICAMENTS, PUT UP FOR RETAIL SALE : OF AYURVEDIC SYSTEM'}, {'hsnCode': '30042033',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OTHER ANTIBIOTICS: FLUOROQUINOLONES : CIPROFLOXACIN',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OTHER ANTIBIOTICS: FLUOROQUINOLONES : CIPROFLOXACIN'}]</t>
  </si>
  <si>
    <t>Factory / Manufacturing|Retail Business|Others|Office / Sale Office|Recipient of Goods or Services</t>
  </si>
  <si>
    <t>KAUSHIK SHANTILAL CHATURVEDI|KRUTIN KAUSHIK CHATURVEDI|SANCHIT KAUSHIK CHATURVEDI</t>
  </si>
  <si>
    <t>[{'name': 'SANCHIT KAUSHIK CHATURVEDI', 'email': 'sjshah94082@gmail.com', 'emailDomain': 'gmail.com', 'contact': '9725076421'}]</t>
  </si>
  <si>
    <t>27AAACH8645M1Z3</t>
  </si>
  <si>
    <t>finance@halewoodlabs.com</t>
  </si>
  <si>
    <t>1109, , THE SUMMIT BUSINESS PARK, M V ROAD, OFF GUNDAVALI VILLAGE, OPP PVR CINEMA, ANDHERI EAST, Mumbai Suburban, Maharashtra, 400093</t>
  </si>
  <si>
    <t>[{'hsnCode': '30049086', 'hsn1': 'MEDICAMENTS (EXCLUDING GOODS OF HEADING 3002, 3005 OR 3006) CONSISTING OF MIXED OR UNMIXED PRODUCTS FOR THERAPEUTIC OR PROPHYLACTIC USES, PUT UP IN MEASURED DOSES (INCLUDING THOSE IN THE FORM OF TRANSDERMAL ADMINISTRATION SYSTEMS) OR IN FORMS OR PACKINGS FOR RETAIL SALE OTHER : ANTIEPILIPTIC DRUGS; SULFA DRUGS NOT ELSEWHERE SPECIFIED OR INCLUDED, PREPARATIONS OF ENZYMES; VETERINARY MEDICINAL PREPARATIONS, NOT FOR HUMAN USE,NOT ELSEWHERE SPECIFIED OR INCLUDED; ORAL REHYDRATION SALTS; ANTIBACTERIALFORMULATIONS NOT ELSEWHERE SPECIFIED OR INCLUDED, SEDATIVES AND TRANQUILIZERS : ORAL REHYDRATION SALTS',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 ANTIEPILIPTIC DRUGS; SULFA DRUGS NOT ELSEWHERE SPECIFIED OR INCLUDED, PREPARATIONS OF ENZYMES; VETERINARY MEDICINAL PREPARATIONS, NOT FOR HUMAN USE,NOT ELSEWHERE SPECIFIED OR INCLUDED; ORAL REHYDRATION SALTS; ANTIBACTERIALFORMULATIONS NOT ELSEWHERE SPECIFIED OR INCLUDED, SEDATIVES AND TRANQUILIZERS : ORAL REHYDRATION SALTS'}, {'hsnCode': '20097100', 'hsn1': 'FRUIT JUICES (INCLUDING GRAPE MUST) ANDVEGETABLE JUICES, UNFERMENTED AND NOTCONTAINING ADDED SPIRIT, WHETHER OR NOTCONTAINING ADDED SUGAR OR OTHERSWEETENING MATTER - APPLE JUICE : OF A BRIX VALUE NOT EXCEEDING 20', 'chapterCode': '20', 'chapter': 'Preparations of vegetables, fruit, nuts or other parts of plants.', 'sectionCode': '04', 'section': 'Prepared Foodstuffs; Beverages, Spirits and Vinegar; Tobacco and Manufactured Tabacco substitutes', 'hsn2': 'FRUIT JUICES (INCLUDING GRAPE MUST) ANDVEGETABLE JUICES, UNFERMENTED AND NOTCONTAINING ADDED SPIRIT, WHETHER OR NOTCONTAINING ADDED SUGAR OR OTHERSWEETENING MATTER - APPLE JUICE : OF A BRIX VALUE NOT EXCEEDING 20'}, {'hsnCode': '20091200', 'hsn1': 'FRUIT JUICES (INCLUDING GRAPE MUST) ANDVEGETABLE JUICES, UNFERMENTED AND NOTCONTAINING ADDED SPIRIT, WHETHER OR NOTCONTAINING ADDED SUGAR OR OTHERSWEETENING MATTER - ORANGE JUICE : NOT FROZEN, OF A BRIX VALUE NOT EXCEEDING 20', 'chapterCode': '20', 'chapter': 'Preparations of vegetables, fruit, nuts or other parts of plants.', 'sectionCode': '04', 'section': 'Prepared Foodstuffs; Beverages, Spirits and Vinegar; Tobacco and Manufactured Tabacco substitutes', 'hsn2': 'FRUIT JUICES (INCLUDING GRAPE MUST) ANDVEGETABLE JUICES, UNFERMENTED AND NOTCONTAINING ADDED SPIRIT, WHETHER OR NOTCONTAINING ADDED SUGAR OR OTHERSWEETENING MATTER - ORANGE JUICE : NOT FROZEN, OF A BRIX VALUE NOT EXCEEDING 20'}, {'hsnCode': '22029020', 'hsn1': 'WATERS, INCLUDING MINERAL WATERS ANDAERATED WATERS, CONTAINING ADDED SUGAROR OTHER SWEETENING MATTER OR FLAVOURED,AND OTHER NON - ALCOHOLIC BEVERAGES, NOTINCLUDING FRUIT OR VEGETABLE JUICES OFHEADING 2009 - OTHER : FRUIT PULP OR FRUIT JUICE BASED DRINKS', 'chapterCode': '22', 'chapter': 'Beverages, spirits and vinegar.', 'sectionCode': '04', 'section': 'Prepared Foodstuffs; Beverages, Spirits and Vinegar; Tobacco and Manufactured Tabacco substitutes', 'hsn2': 'WATERS, INCLUDING MINERAL WATERS ANDAERATED WATERS, CONTAINING ADDED SUGAROR OTHER SWEETENING MATTER OR FLAVOURED,AND OTHER NON - ALCOHOLIC BEVERAGES, NOTINCLUDING FRUIT OR VEGETABLE JUICES OFHEADING 2009 - OTHER : FRUIT PULP OR FRUIT JUICE BASED DRINKS'}, {'hsnCode': '20094100', 'hsn1': 'FRUIT JUICES (INCLUDING GRAPE MUST) ANDVEGETABLE JUICES, UNFERMENTED AND NOTCONTAINING ADDED SPIRIT, WHETHER OR NOTCONTAINING ADDED SUGAR OR OTHERSWEETENING MATTER - PINEAPPLE JUICE : OF A BRIX VALUE NOT EXCEEDING 20', 'chapterCode': '20', 'chapter': 'Preparations of vegetables, fruit, nuts or other parts of plants.', 'sectionCode': '04', 'section': 'Prepared Foodstuffs; Beverages, Spirits and Vinegar; Tobacco and Manufactured Tabacco substitutes', 'hsn2': 'FRUIT JUICES (INCLUDING GRAPE MUST) ANDVEGETABLE JUICES, UNFERMENTED AND NOTCONTAINING ADDED SPIRIT, WHETHER OR NOTCONTAINING ADDED SUGAR OR OTHERSWEETENING MATTER - PINEAPPLE JUICE : OF A BRIX VALUE NOT EXCEEDING 20'}]</t>
  </si>
  <si>
    <t>Office / Sale Office|Factory / Manufacturing|Retail Business|Wholesale Business|Warehouse / Depot</t>
  </si>
  <si>
    <t>KRUTIN KAUSHIK CHATURVEDI|SANCHIT K CHATURVEDI|KAUSHIK SHANTILAL CHATURVEDI</t>
  </si>
  <si>
    <t>[{'name': 'SANCHIT KAUSHIK CHATURVEDI', 'email': 'account2@halewoodlabs.com', 'emailDomain': 'halewoodlabs.com', 'contact': '8128333701'}]</t>
  </si>
  <si>
    <t>KEP000000605707P</t>
  </si>
  <si>
    <t>19AADFB0647H1ZM</t>
  </si>
  <si>
    <t>[{'name': 'HARANATH CHAKRABORTY', 'email': 'bharatenggconst40@gmail.com', 'emailDomain': 'gmail.com', 'contact': '9832163469'}]</t>
  </si>
  <si>
    <t>TPE000013234640M</t>
  </si>
  <si>
    <t>29AZRPM9832G1ZL</t>
  </si>
  <si>
    <t>29210127985</t>
  </si>
  <si>
    <t>[{'hsnCode': '48201010', 'hsn1':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REGISTERS, ACCOUNT BOOKS', 'chapterCode': '48', 'chapter': 'Paper and paperboard; articles of paper pulp, of paper or of paperboard.', 'sectionCode': '10', 'section': 'Pulp of wood or of other Fibrous Cellulosic Material; Recovered (Waste and Scrap) Paper or Paperboard; Paper And Paperboard and articles thereof', 'hsn2':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REGISTERS, ACCOUNT BOOKS'}, {'hsnCode': '48201020', 'hsn1':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LETTER PADS', 'chapterCode': '48', 'chapter': 'Paper and paperboard; articles of paper pulp, of paper or of paperboard.', 'sectionCode': '10', 'section': 'Pulp of wood or of other Fibrous Cellulosic Material; Recovered (Waste and Scrap) Paper or Paperboard; Paper And Paperboard and articles thereof', 'hsn2':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LETTER PADS'}, {'hsnCode': '48201090', 'hsn1':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OTHER', 'chapterCode': '48', 'chapter': 'Paper and paperboard; articles of paper pulp, of paper or of paperboard.', 'sectionCode': '10', 'section': 'Pulp of wood or of other Fibrous Cellulosic Material; Recovered (Waste and Scrap) Paper or Paperboard; Paper And Paperboard and articles thereof', 'hsn2':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 : OTHER'}, {'hsnCode': '48202000', 'hsn1':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PAPERBOARDEXERCISE BOOKS', 'chapterCode': '48', 'chapter': 'Paper and paperboard; articles of paper pulp, of paper or of paperboard.', 'sectionCode': '10', 'section': 'Pulp of wood or of other Fibrous Cellulosic Material; Recovered (Waste and Scrap) Paper or Paperboard; Paper And Paperboard and articles thereof', 'hsn2':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PAPERBOARDEXERCISE BOOKS'}, {'hsnCode': '48203000', 'hsn1':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PAPERBOARDBINDERS (OTHER THAN BOOK COVERS), FOLDERS AND FILE COVERS', 'chapterCode': '48', 'chapter': 'Paper and paperboard; articles of paper pulp, of paper or of paperboard.', 'sectionCode': '10', 'section': 'Pulp of wood or of other Fibrous Cellulosic Material; Recovered (Waste and Scrap) Paper or Paperboard; Paper And Paperboard and articles thereof', 'hsn2':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PAPERBOARDBINDERS (OTHER THAN BOOK COVERS), FOLDERS AND FILE COVERS'}]</t>
  </si>
  <si>
    <t>[{'name': 'TITTAMEGALAPALYA MARAIAH', 'email': 'sapthagiri_venkatesh@yahoo.co.in', 'emailDomain': 'yahoo.co.in', 'contact': '9845363746'}]</t>
  </si>
  <si>
    <t>KFI000004321253C</t>
  </si>
  <si>
    <t>11ABYFS7340E1Z0</t>
  </si>
  <si>
    <t>19ABYFS7340E1ZK</t>
  </si>
  <si>
    <t>shribalajeelogistics@gmail.com</t>
  </si>
  <si>
    <t>23/742/3N, 2.5 MILE, SEVOKE ROAD, SILIGURI, Darjeeling, West Bengal, 734001</t>
  </si>
  <si>
    <t>[{'sacCode': '00440262', 'sac1': 'TRANSPORT OF GOODS BY ROAD', 'sac2': None}, {'sacCode': '00440410', 'sac1': 'WORKS CONTRACT SERVICES', 'sac2': None}, {'sacCode': '00440445', 'sac1': 'SUPPLY OF TANGIBLE GOODS FOR USE SERVICE', 'sac2': None}]</t>
  </si>
  <si>
    <t>SANTOSH KUMAR AGARWAL|KRISHNA DEBI AGARWAL|BIPAL AGARWAL</t>
  </si>
  <si>
    <t>[{'name': 'SANTOSH KUMAR AGARWAL', 'email': 'bippalagarwal@yahoo.in', 'emailDomain': 'yahoo.in', 'contact': '9800035000'}]</t>
  </si>
  <si>
    <t>TFI000010907886P</t>
  </si>
  <si>
    <t>24AATFM5502C1ZI</t>
  </si>
  <si>
    <t>[{'hsnCode': '39232910', 'hsn1': 'ARTICLES FOR THE CONVEYANCE OR PACKING OF GOODS, OF PLASTICS; STOPPERS, LIDS, CAPS AND OTHER CLOSURES, OF PLASTICS - SACKS AND BAGS (INCLUDING CONES)- OF OTHER PLASTICS: OF POLY (VINYL CHLORIDE)', 'chapterCode': '39', 'chapter': 'Plastics and articles thereof', 'sectionCode': '07', 'section': 'Plastics and Articles thereof; Rubber and Articles Thereof', 'hsn2': 'ARTICLES FOR THE CONVEYANCE OR PACKING OF GOODS, OF PLASTICS; STOPPERS, LIDS, CAPS AND OTHER CLOSURES, OF PLASTICS - SACKS AND BAGS (INCLUDING CONES)- OF OTHER PLASTICS: OF POLY (VINYL CHLORIDE)'}, {'hsnCode': '39239090', 'hsn1': 'ARTICLES FOR THE CONVEYANCE OR PACKING OF GOODS, OF PLASTICS; STOPPERS, LIDS, CAPS AND OTHER CLOSURES, OF PLASTICS - OTHER : OTHER', 'chapterCode': '39', 'chapter': 'Plastics and articles thereof', 'sectionCode': '07', 'section': 'Plastics and Articles thereof; Rubber and Articles Thereof', 'hsn2': 'ARTICLES FOR THE CONVEYANCE OR PACKING OF GOODS, OF PLASTICS; STOPPERS, LIDS, CAPS AND OTHER CLOSURES, OF PLASTICS - OTHER : OTHER'}, {'hsnCode': '39153090', 'hsn1': 'WASTE, PARINGS AND SCRAP, OF PLASTICS - OF POLYMERS OF VINYL CHLORIDE:OTHER', 'chapterCode': '39', 'chapter': 'Plastics and articles thereof', 'sectionCode': '07', 'section': 'Plastics and Articles thereof; Rubber and Articles Thereof', 'hsn2': 'WASTE, PARINGS AND SCRAP, OF PLASTICS - OF POLYMERS OF VINYL CHLORIDE:OTHER'}, {'hsnCode': '39172310', 'hsn1': 'TUBES, PIPES AND HOSES, AND FITTINGS THEREFOR (FOR EXAMPLE, JOINTS, ELBOWS, FLANGES), OF PLASTICS - TUBES, PIPES AND HOSES, RIGID: OF POLYMERS OF VINYL CHLORIDE :SEAMLESS TUBES', 'chapterCode': '39', 'chapter': 'Plastics and articles thereof', 'sectionCode': '07', 'section': 'Plastics and Articles thereof; Rubber and Articles Thereof', 'hsn2': 'TUBES, PIPES AND HOSES, AND FITTINGS THEREFOR (FOR EXAMPLE, JOINTS, ELBOWS, FLANGES), OF PLASTICS - TUBES, PIPES AND HOSES, RIGID: OF POLYMERS OF VINYL CHLORIDE :SEAMLESS TUBES'}]</t>
  </si>
  <si>
    <t>Factory / Manufacturing|Recipient of Goods or Services|Retail Business|Service Provision|Others</t>
  </si>
  <si>
    <t>Factory / Manufacturing, Recipient of Goods or Services, Retail Business, Service Provision, Others</t>
  </si>
  <si>
    <t>PRASHANT HARSHADRAI DESAI|ANKUR MAHESHBHAI DESAI|VIRALBHAI SURESHBHAI DESAI</t>
  </si>
  <si>
    <t>[{'name': 'VIRALBHAI SURESHBHAI DESAI', 'email': 'makerspolyshrink@gmail.com', 'emailDomain': 'gmail.com', 'contact': '9601100033'}]</t>
  </si>
  <si>
    <t>TPE000116433366H</t>
  </si>
  <si>
    <t>24ALNPP7919B1ZY</t>
  </si>
  <si>
    <t>[{'hsnCode': '32151140', 'hsn1': 'PRINTING INK, WRITING OR DRAWING INK AND OTHER INKS, WHETHER OR NOT CONCENTRATED OR SOLID - PRINTING INK :- BLACK : SCREEN PRINTING INK', 'chapterCode': '32', 'chapter': 'Tanning or dyeing extracts; tannins and their derivatives; dyes, pigments and other colouring matter, paints and varnishes; putty and other mastics; inks.', 'sectionCode': '06', 'section': 'Products of the Chemicals or Allied Industries', 'hsn2': 'PRINTING INK, WRITING OR DRAWING INK AND OTHER INKS, WHETHER OR NOT CONCENTRATED OR SOLID - PRINTING INK :- BLACK : SCREEN PRINTING INK'}, {'hsnCode': '32151190', 'hsn1': 'PRINTING INK, WRITING OR DRAWING INK AND OTHER INKS, WHETHER OR NOT CONCENTRATED OR SOLID - PRINTING INK :- BLACK : OTHER', 'chapterCode': '32', 'chapter': 'Tanning or dyeing extracts; tannins and their derivatives; dyes, pigments and other colouring matter, paints and varnishes; putty and other mastics; inks.', 'sectionCode': '06', 'section': 'Products of the Chemicals or Allied Industries', 'hsn2': 'PRINTING INK, WRITING OR DRAWING INK AND OTHER INKS, WHETHER OR NOT CONCENTRATED OR SOLID - PRINTING INK :- BLACK : OTHER'}, {'hsnCode': '32151940', 'hsn1': 'PRINTING INK, WRITING OR DRAWING INK AND OTHER INKS, WHETHER OR NOT CONCENTRATED OR SOLID - PRINTING INK : OTHER : SCREEN PRINTING INK', 'chapterCode': '32', 'chapter': 'Tanning or dyeing extracts; tannins and their derivatives; dyes, pigments and other colouring matter, paints and varnishes; putty and other mastics; inks.', 'sectionCode': '06', 'section': 'Products of the Chemicals or Allied Industries', 'hsn2': 'PRINTING INK, WRITING OR DRAWING INK AND OTHER INKS, WHETHER OR NOT CONCENTRATED OR SOLID - PRINTING INK : OTHER : SCREEN PRINTING INK'}]</t>
  </si>
  <si>
    <t>[{'name': 'HITESH SHANKARBHAI PATEL', 'email': 'shreeji.email15@gmail.com', 'emailDomain': 'gmail.com', 'contact': '9825099613'}]</t>
  </si>
  <si>
    <t>KLI000020152288H</t>
  </si>
  <si>
    <t>11AIQPG4155N1Z2</t>
  </si>
  <si>
    <t>19AIQPG4155N1ZM</t>
  </si>
  <si>
    <t>GHOSH LINK</t>
  </si>
  <si>
    <t>19AIQPG4155N2ZL</t>
  </si>
  <si>
    <t>sujitdasc03@rediffmail.com</t>
  </si>
  <si>
    <t>0, SALERHUT,NILGUNJ BAZAR, BARASAT, North 24 Parganas, West Bengal, 700121</t>
  </si>
  <si>
    <t>[{'name': 'SANJAY GHOSH', 'email': 'sujitdasc03@rediffmail.com', 'emailDomain': 'rediffmail.com', 'contact': '8017757655'}]</t>
  </si>
  <si>
    <t>36AAHCA5284C1ZS</t>
  </si>
  <si>
    <t>36787708823</t>
  </si>
  <si>
    <t>info@amarorganics.com</t>
  </si>
  <si>
    <t>1-8-384 AND 385, 5TH, GOWRA PLAZA, S.P ROAD, BEGUMPET, Hyderabad, Telangana, 500003</t>
  </si>
  <si>
    <t>[{'hsnCode': '33021010', 'hsn1': 'MIXTURES OF ODORIFEROUS SUBSTANCES AND MIXTURES(INCLUDING ALCOHOLIC SOLUTIONS) WITH A BASIS OFONE OR MORE OF THESE SUBSTANCES, OF A KIND USEDAS RAW MATERIALS IN INDUSTRY; OTHER PREPARATIONS BASED ON ODORIFEROUS SUBSTANCES, OF A KIND USED FOR THE MANUFACTURE OF BEVERAGES OF A KIND USED IN THE FOOD OR DRINK INDUSTRIES: SYNTHETIC FLAVOURING ESSENCES', 'chapterCode': '33', 'chapter': 'Essential oils and resinoids; perfumery, cosmetic or toilet preparations.', 'sectionCode': '06', 'section': 'Products of the Chemicals or Allied Industries', 'hsn2': 'MIXTURES OF ODORIFEROUS SUBSTANCES AND MIXTURES(INCLUDING ALCOHOLIC SOLUTIONS) WITH A BASIS OFONE OR MORE OF THESE SUBSTANCES, OF A KIND USEDAS RAW MATERIALS IN INDUSTRY; OTHER PREPARATIONS BASED ON ODORIFEROUS SUBSTANCES, OF A KIND USED FOR THE MANUFACTURE OF BEVERAGES OF A KIND USED IN THE FOOD OR DRINK INDUSTRIES: SYNTHETIC FLAVOURING ESSENCES'}]</t>
  </si>
  <si>
    <t>[{'sacCode': '00440108', 'sac1': 'SECURITY / DETECTIVE AGENCIES', 'sac2': None}, {'sacCode': '00440262', 'sac1': 'TRANSPORT OF GOODS BY ROAD', 'sac2': None}, {'sacCode': '00440480', 'sac1': 'LEGAL CONSULTANCY SERVICES', 'sac2': None}]</t>
  </si>
  <si>
    <t>LAKSHMI PRASAD GOWRA|SRINIVAS GOWRA|LAKSHMI NARAYANA GOWRA|SUBBARAJ SRINIVAS GOWRA|ARAVIND LAKSHMINARAYANA GOWRA</t>
  </si>
  <si>
    <t>[{'name': 'ARAVIND LAKSHMINARAYANA GOWRA', 'email': 'info@amarorganics.com', 'emailDomain': 'amarorganics.com', 'contact': '8008451142'}]</t>
  </si>
  <si>
    <t>37AAHCA5284C1ZQ</t>
  </si>
  <si>
    <t>9440208935</t>
  </si>
  <si>
    <t>gowradyes@hotmail.com</t>
  </si>
  <si>
    <t>12/524, GOWRA HALLS, MUNCIPAL MAIN ROAD, ADONI, Kurnool, Andhra Pradesh, 518301</t>
  </si>
  <si>
    <t>[{'hsnCode': '21050000', 'hsn1': 'ICECREAM AND OTHER EDIBLE ICE, WHETHER OR NOT CONTAINING COCOA', 'chapterCode': '21', 'chapter': 'Miscellaneous edible preparations', 'sectionCode': '04', 'section': 'Prepared Foodstuffs; Beverages, Spirits and Vinegar; Tobacco and Manufactured Tabacco substitutes', 'hsn2': 'ICECREAM AND OTHER EDIBLE ICE, WHETHER OR NOT CONTAINING COCOA'}, {'hsnCode': '21061000', 'hsn1': 'PROTEIN CONCENTRATES AND TEXTURED PROTEIN SUBSTANCES', 'chapterCode': '21', 'chapter': 'Miscellaneous edible preparations', 'sectionCode': '04', 'section': 'Prepared Foodstuffs; Beverages, Spirits and Vinegar; Tobacco and Manufactured Tabacco substitutes', 'hsn2': 'PROTEIN CONCENTRATES AND TEXTURED PROTEIN SUBSTANCES'}]</t>
  </si>
  <si>
    <t>ARAVIND LAXMINAGRAYANA GOWRA|SRINIVAS GOWRA|LAKSHMI NARAYANA GOWRA|LAKSHMI PRASAD GOWRA|SUBBARAJ SRINIVAS GOWRA</t>
  </si>
  <si>
    <t>[{'name': 'ARAVIND LAXMINAGRAYANA GOWRA', 'email': 'gowradyes@hotmail.com', 'emailDomain': 'hotmail.com', 'contact': '9440208935'}]</t>
  </si>
  <si>
    <t>KFI000017566114P</t>
  </si>
  <si>
    <t>24AAFFF6385E1ZG</t>
  </si>
  <si>
    <t>[{'hsnCode': '2815', 'hsn1': 'SODIUM HYDROXIDE (CAUSTIC SODA); POTASSIUM HYDROXIDE (CAUSTIC POTASH); PEROXIDES OF SODIUM OR POTASSIUM - Sodium hydroxide (caustic soda) :', 'chapterCode': '28', 'chapter': 'Inorganic chemicals; organic or inorganic compounds of precious metals, of rare-earth metals, of radioactive elements or of isotopes', 'sectionCode': '06', 'section': 'Products of the Chemicals or Allied Industries', 'hsn2': 'SODIUM HYDROXIDE (CAUSTIC SODA); POTASSIUM HYDROXIDE (CAUSTIC POTASH); PEROXIDES OF SODIUM OR POTASSIUM'}, {'hsnCode': '2903', 'hsn1': 'HALOGENATED DERIVATIVES OF HYDROCARBONS - Saturated chlorinated derivatives of acyclic hydrocarbons :', 'chapterCode': '29', 'chapter': 'Organic chemicals', 'sectionCode': '06', 'section': 'Products of the Chemicals or Allied Industries', 'hsn2': 'HALOGENATED DERIVATIVES OF HYDROCARBONS'}]</t>
  </si>
  <si>
    <t>Retail Business|Supplier of Services|Recipient of Goods or Services|Wholesale Business|Factory / Manufacturing</t>
  </si>
  <si>
    <t>Retail Business, Supplier of Services, Recipient of Goods or Services, Wholesale Business, Factory / Manufacturing</t>
  </si>
  <si>
    <t>ANILKUMAR BABALBHAI PATEL|MILAN AMRUTLAL PATEL</t>
  </si>
  <si>
    <t>[{'name': 'MILAN AMRUTLAL PATEL', 'email': 'finoxpelletsindustries@gmail.com', 'emailDomain': 'gmail.com', 'contact': '9925132134'}]</t>
  </si>
  <si>
    <t>TPE000117590558W</t>
  </si>
  <si>
    <t>02AQSPC0075D1ZD</t>
  </si>
  <si>
    <t>[{'hsnCode': '8471', 'hsn1': 'AUTOMATIC DATA PROCESSING MACHINES AND UNITS THEREOF; MAGNETIC OR OPTICAL READERS, MACHINES FOR TRANSCRIBING DATA ON TO DATA MEDIA IN CODED FORM AND MACHINES FOR PROCESSING SUCH DATA, NOT ELSEWHERE SPECIFIED OR INCLUDED',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{'hsnCode': '8472', 'hsn1': 'OTHER OFFICE MACHINES (FOR EXAMPLE, HECTOGRAPH OR STENCIL DUPLICATING MACHINES, ADDRESSING MACHINES, AUTOMATIC BANKNOTE DISPENSERS, COIN SORTING MACHINES, COIN COUNTING OR WRAPPING MACHINES, PENCILSHARPENING MACHINES, PERFORATING OR STAPLING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'OTHER OFFICE MACHINES (FOR EXAMPLE, HECTOGRAPH OR STENCIL DUPLICATING MACHINES, ADDRESSING MACHINES, AUTOMATIC BANK NOTE DISPENSERS, COIN SORTING MACHINES, COIN COUNTING OR WRAPPING MACHINES, PENCIL-SHARPENING MACHINES, PERFORATING OR STAPLING MACHINE)'}, {'hsnCode': '8473', 'hsn1': 'PARTS AND ACCESSORIES (OTHER THAN COVERS, CARRYING CASES AND THE LIKE) SUITABLE FOR USE SOLELY OR PRINCIPALLY WITH MACHINES OF HEADINGS 8469 TO 8472',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 {'hsnCode': '9612', 'hsn1': 'TYPEWRITER OR SIMILAR RIBBONS, INKED OR OTHERWISE PREPARED FOR GIVING IMPRESSIONS, WHETHER OR NOT ON SPOOLS OR IN CARTRIDGES; INK-PADS, WHETHER OR NOT INKED, WITH OR WITHOUT BOXES', 'chapterCode': '96', 'chapter': 'Miscellaneous manufactured articles.', 'sectionCode': '20', 'section': 'Miscellaneous Manufactured Articles', 'hsn2': 'TYPEWRITER OR SIMILAR RIBBONS, INKED OR OTHER WISE PREPARED FOR GIVING IMPRESIONS, WHETHER OR NOT ON SPOOLS OR IN CARTRIDGES; INK- PADS, WHETHER OR NOT INKED, WITH OR WITHOUT BOXES'}, {'hsnCode': '8536', 'hsn1':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FIBER BUNDLES OR CABLES.',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</si>
  <si>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[{'name': 'SANJAY CHAUDHARY', 'email': 'actioncomputers11@gmail.com', 'emailDomain': 'gmail.com', 'contact': '9779296767'}]</t>
  </si>
  <si>
    <t>TFI000011771916K</t>
  </si>
  <si>
    <t>27AAEFT0745R1ZM</t>
  </si>
  <si>
    <t>27140312599V</t>
  </si>
  <si>
    <t>[{'hsnCode': '84799090', 'hsn1': 'MACHINES AND MECHANICAL APPLIANCES HAVING INDIVIDUAL FUNCTIONS, NOT SPECIFIED OR INCLUDED ELSEWHERE IN THIS CHAPTER - PARTS: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'MACHINES AND MECHANICAL APPLIANCES HAVING INDIVIDUAL FUNCTIONS, NOT SPECIFIED OR INCLUDED ELSEWHERE IN THIS CHAPTER - PARTS: OTHER'}, {'hsnCode': '40092200', 'hsn1': 'TUBES, PIPES AND HOSES, OF VULCANISED RUBBER OTHER THAN HARD RUBBER, WITH OR WITHOUT THEIR FITTINGS (FOR EXAMPLE, JOINTS, ELBOWS, FLANGES) - REINFORCED OR OTHERWISE COMBINED ONLY WITH METAL : WITH FITTINGS', 'chapterCode': '40', 'chapter': 'Rubber and articles thereof', 'sectionCode': '07', 'section': 'Plastics and Articles thereof; Rubber and Articles Thereof', 'hsn2': 'TUBES, PIPES AND HOSES, OF VULCANISED RUBBER OTHER THAN HARD RUBBER, WITH OR WITHOUT THEIR FITTINGS (FOR EXAMPLE, JOINTS, ELBOWS, FLANGES) - REINFORCED OR OTHERWISE COMBINED ONLY WITH METAL : WITH FITTINGS'}, {'hsnCode': '73061919', 'hsn1': 'OTHER TUBES, PIPES AND HOLLOW PROFILES (FOR EXAMPLE, OPEN SEAM OR WELDED, RIVETED OR SIMILARLY CLOSED), OF IRON OR STEEL - LINE PIPE OF A KIND USED FOR OIL OR GAS PIPELINE -- OTHER --- GALVANIZED PIPES: ---- OTHER', 'chapterCode': '73', 'chapter': 'Articles of iron or steel', 'sectionCode': '15', 'section': 'Base Metals and Articles of Base Metal', 'hsn2': 'OTHER TUBES, PIPES AND HOLLOW PROFILES (FOR EXAMPLE, OPEN SEAM OR WELDED, RIVETED OR SIMILARLY CLOSED), OF IRON OR STEEL - LINE PIPE OF A KIND USED FOR OIL OR GAS PIPELINE -- OTHER --- GALVANIZED PIPES OTHER'}, {'hsnCode': '73079990', 'hsn1': 'TUBE OR PIPE FITTINGS (FOR EXAMPLE, COUPLINGS, ELBOWS, SLEEVES), OF IRON OR STEEL - OTHER : OTHER : OTHER', 'chapterCode': '73', 'chapter': 'Articles of iron or steel', 'sectionCode': '15', 'section': 'Base Metals and Articles of Base Metal', 'hsn2': 'TUBE OR PIPE FITTINGS (FOR EXAMPLE, COUPLINGS, ELBOWS, SLEEVES), OF IRON OR STEEL - OTHER : OTHER : OTHER'}, {'hsnCode': '73041019', 'hsn1': 'TUBES, PIPES AND HOLLOW PROFILES, SEAMLESS, OF IRON (OTHER THAN CAST IRON) OR STEEL - LINE PIPE OF A KIND USED FOR OIL OR GAS PIPELINES : PIPES OF IRON OR STEEL : OTHER', 'chapterCode': '73', 'chapter': 'Articles of iron or steel', 'sectionCode': '15', 'section': 'Base Metals and Articles of Base Metal', 'hsn2': 'TUBES, PIPES AND HOLLOW PROFILES, SEAMLESS, OF IRON (OTHER THAN CAST IRON) OR STEEL - LINE PIPE OF A KIND USED FOR OIL OR GAS PIPELINES : PIPES OF IRON OR STEEL : OTHER'}]</t>
  </si>
  <si>
    <t>AZIZ HAKIMI|HUZEFA HAKIMI|SAMINA HAKIMI|SALMA HAKIMI|JAMILA HAKIMI</t>
  </si>
  <si>
    <t>[{'name': 'HUZEFA HAKIMI', 'email': 'pune@technomechengg.com', 'emailDomain': 'technomechengg.com', 'contact': '9822194752'}]</t>
  </si>
  <si>
    <t>TPE000013329618M</t>
  </si>
  <si>
    <t>02AJZPV2973M1Z7</t>
  </si>
  <si>
    <t>rahulmetals.10@gmail.com</t>
  </si>
  <si>
    <t>[{'hsnCode': '73181110', 'hsn1': 'SCREWS, BOLTS, NUTS, COACH-SCREWS, SCREW HOOKS, RIVETS, COTTERS, COTTER-PINS, WASHERS (INCLUDING SPRING WASHERS) AND SIMILAR ARTICLES, OF IRON OR STEEL - THREADED ARTICLES : COACH SCREWS : MACHINE SCREWS', 'chapterCode': '73', 'chapter': 'Articles of iron or steel', 'sectionCode': '15', 'section': 'Base Metals and Articles of Base Metal', 'hsn2': 'SCREWS, BOLTS, NUTS, COACH-SCREWS, SCREW HOOKS, RIVETS, COTTERS, COTTER-PINS, WASHERS (INCLUDING SPRING WASHERS) AND SIMILAR ARTICLES, OF IRON OR STEEL - THREADED ARTICLES : COACH SCREWS : MACHINE SCREWS'}, {'hsnCode': '73181400', 'hsn1': 'SCREWS, BOLTS, NUTS, COACH-SCREWS, SCREW HOOKS, RIVETS, COTTERS, COTTER-PINS, WASHERS (INCLUDING SPRING WASHERS) AND SIMILAR ARTICLES, OF IRON OR STEEL - THREADED ARTICLES : SELF-TAPPING SCREWS', 'chapterCode': '73', 'chapter': 'Articles of iron or steel', 'sectionCode': '15', 'section': 'Base Metals and Articles of Base Metal', 'hsn2': 'SCREWS, BOLTS, NUTS, COACH-SCREWS, SCREW HOOKS, RIVETS, COTTERS, COTTER-PINS, WASHERS (INCLUDING SPRING WASHERS) AND SIMILAR ARTICLES, OF IRON OR STEEL - THREADED ARTICLES : SELF-TAPPING SCREWS'}, {'hsnCode': '40091200', 'hsn1': 'TUBES, PIPES AND HOSES, OF VULCANISED RUBBER OTHER THAN HARD RUBBER, WITH OR WITHOUT THEIR FITTINGS (FOR EXAMPLE, JOINTS, ELBOWS, FLANGES) - NOT REINFORCED OR OTHERWISE COMBINED WITH OTHER MATERIALS : WITH FITTINGS', 'chapterCode': '40', 'chapter': 'Rubber and articles thereof', 'sectionCode': '07', 'section': 'Plastics and Articles thereof; Rubber and Articles Thereof', 'hsn2': 'TUBES, PIPES AND HOSES, OF VULCANISED RUBBER OTHER THAN HARD RUBBER, WITH OR WITHOUT THEIR FITTINGS (FOR EXAMPLE, JOINTS, ELBOWS, FLANGES) - NOT REINFORCED OR OTHERWISE COMBINED WITH OTHER MATERIALS : WITH FITTINGS'}, {'hsnCode': '32081020', 'hsn1': 'PAINTS AND VARNISHES (INCLUDING ENAMELS AND LACQUERS) BASED ON SYNTHETIC POLYMERS OR CHEMICALLY MODIFIED NATURAL POLYMERS, DISPERSED OR DISSOLVED IN A NON - AQUEOUS MEDIUM; SOLUTIONS AS DEFINED IN NOTE 4 TO THIS CHAPTER - BASED ON POLYESTERS : LACQUERS',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BASED ON POLYESTERS : LACQUERS'}]</t>
  </si>
  <si>
    <t>[{'name': 'Bhim Singh', 'email': 'dilipbaddi@gmail.com', 'emailDomain': 'gmail.com', 'contact': '9816345007'}]</t>
  </si>
  <si>
    <t>VIRENDRA TRADING COMPANY</t>
  </si>
  <si>
    <t>02AJZPV2973M2Z6</t>
  </si>
  <si>
    <t>[{'hsnCode': '44170000', 'hsn1': 'TOOLS, TOOL BODIES, TOOL HANDLES, BROOM OR BRUSH BODIES AND HANDLES, OF WOOD; BOOT OR SHOE LASTS AND TREES, OF WOOD', 'chapterCode': '44', 'chapter': 'Wood and Articles of wood; wood charcoal', 'sectionCode': '09', 'section': 'Wood and Articles of Wood; Wood Charcoal; cork and articles or cork; Manufactures of Straw, of Esparto or of other Plaiting Materials; Basketware and Wickerwork', 'hsn2': 'TOOLS, TOOL BODIES, TOOL HANDLES, BROOM OR BRUSH BODIES AND HANDLES, OF WOOD; BOOT OR SHOE LASTS AND TREES, OF WOOD'}, {'hsnCode': '32081010', 'hsn1': 'PAINTS AND VARNISHES (INCLUDING ENAMELS AND LACQUERS) BASED ON SYNTHETIC POLYMERS OR CHEMICALLY MODIFIED NATURAL POLYMERS, DISPERSED OR DISSOLVED IN A NON - AQUEOUS MEDIUM; SOLUTIONS AS DEFINED IN NOTE 4 TO THIS CHAPTER - BASED ON POLYESTERS : ENAMELS',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BASED ON POLYESTERS : ENAMELS'}, {'hsnCode': '34031900', 'hsn1': 'LUBRICATING PREPARATIONS (INCLUDING CUTTING-OIL PREPARATIONS, BOLT OR NUT RELEASE PREPARATIONS,ANTI-RUST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'LUBRICATING PREPARATIONS (INCLUDING CUTTING-OIL PREPARATIONS, BOLT OR NUT RELEASE PREPARATIONS,ANTI-RUST OR ANTI- 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 {'hsnCode': '73181190', 'hsn1': 'SCREWS, BOLTS, NUTS, COACH-SCREWS, SCREW HOOKS, RIVETS, COTTERS, COTTER-PINS, WASHERS (INCLUDING SPRING WASHERS) AND SIMILAR ARTICLES, OF IRON OR STEEL - THREADED ARTICLES : COACH SCREWS : OTHER', 'chapterCode': '73', 'chapter': 'Articles of iron or steel', 'sectionCode': '15', 'section': 'Base Metals and Articles of Base Metal', 'hsn2': 'SCREWS, BOLTS, NUTS, COACH-SCREWS, SCREW HOOKS, RIVETS, COTTERS, COTTER-PINS, WASHERS (INCLUDING SPRING WASHERS) AND SIMILAR ARTICLES, OF IRON OR STEEL - THREADED ARTICLES : COACH SCREWS : OTHER'}, {'hsnCode': '75072000', 'hsn1': 'NICKEL TUBES, PIPES AND TUBE OR PIPE FITTINGS (FOR EXAMPLE, COUPLINGS, ELBOWS, SLEEVES) - TUBE OR PIPE FITTINGS', 'chapterCode': '75', 'chapter': 'Nickel and articles thereof', 'sectionCode': '15', 'section': 'Base Metals and Articles of Base Metal', 'hsn2': 'NICKEL TUBES, PIPES AND TUBE OR PIPE FITTINGS (FOR EXAMPLE, COUPLINGS, ELBOWS, SLEEVES) - TUBE OR PIPE FITTINGS'}]</t>
  </si>
  <si>
    <t>Virender</t>
  </si>
  <si>
    <t>[{'name': 'Virender', 'email': 'dilipbaddi@gmail.com', 'emailDomain': 'gmail.com', 'contact': '9857982840'}]</t>
  </si>
  <si>
    <t>27AAACQ2724L1ZC</t>
  </si>
  <si>
    <t>1107, 1108, A Wing, Kailas Business Park, Veer Savarkar Marg, Park Site, Virkhroli West, Mumbai Suburban, Maharashtra, 400079</t>
  </si>
  <si>
    <t>[{'hsnCode': '85238020', 'hsn1': 'DISCS, TAPES, SOLID-STATE NON-VOLATILE STORAGE DEVICES, SMART CARDS AND OTHER MEDIA FOR THE RECORDING OF SOUND OR OF OTHER PHENOMENA, WHETHER OR NOT RECORDED, INCLUDING MATRICES AND MASTERS PRODUCTION OF DISCS, BUT EXCLUDING PRODUCTS OF CHAPTER 37 - OTHER --- INFORMATION TECHNOLOGY SOFTWARE',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'DISCS, TAPES, SOLID-STATE NON-VOLATILE STORAGE DEVICES, SMART CARDS AND OTHER MEDIA FOR THE RECORDING OF SOUND OR OF OTHER PHENOMENA, WHETHER OR NOT RECORDED, INCLUDING MATRICES AND MASTERS PRODUCTION OF DISCS, BUT EXCLUDING PRODUCTS OF CHAPTER 37 - OTHER --- INFORMATION TECHNOLOGY SOFTWARE'}, {'hsnCode': '84713010', 'hsn1':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t>
  </si>
  <si>
    <t>Wholesale Business|Retail Business|Service Provision|Supplier of Services</t>
  </si>
  <si>
    <t>Wholesale Business, Retail Business, Service Provision, Supplier of Services</t>
  </si>
  <si>
    <t>[{'sacCode': '00440245', 'sac1': 'MAINTENANCE OR REPAIR SERVICE', 'sac2': None}, {'sacCode': '00440452', 'sac1': 'INFORMATION TECHNOLOGY SOFTWARE SERVICE', 'sac2': None}]</t>
  </si>
  <si>
    <t>RAMA MOHAN VATYAM VENKATA SUBBA|MADHAVI LATHA KOLLURU</t>
  </si>
  <si>
    <t>[{'name': 'RAMA MOHAN VATYAM VENKATA SUBBA', 'email': 'rama.mohan@quoinx.com', 'emailDomain': 'quoinx.com', 'contact': '9930132276'}]</t>
  </si>
  <si>
    <t>TFI000010967261L</t>
  </si>
  <si>
    <t>02ACUFS9335A1Z2</t>
  </si>
  <si>
    <t>[{'hsnCode': '83111000',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ELECTRODES OF BASE METAL, FOR ELECTRIC ARC - WELDING',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ELECTRODES OF BASE METAL, FOR ELECTRIC ARC - WELDING'}, {'hsnCode': '32081010', 'hsn1': 'PAINTS AND VARNISHES (INCLUDING ENAMELS AND LACQUERS) BASED ON SYNTHETIC POLYMERS OR CHEMICALLY MODIFIED NATURAL POLYMERS, DISPERSED OR DISSOLVED IN A NON - AQUEOUS MEDIUM; SOLUTIONS AS DEFINED IN NOTE 4 TO THIS CHAPTER - BASED ON POLYESTERS : ENAMELS',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BASED ON POLYESTERS : ENAMELS'}]</t>
  </si>
  <si>
    <t>RAJENDRA KASAJI CHOUDHARY|KISHORKUMAR VAJARAMJI</t>
  </si>
  <si>
    <t>[{'name': 'ANIL SHARDA', 'email': 'shreebalajitrading71@gmail.com', 'emailDomain': 'gmail.com', 'contact': '9805164332'}]</t>
  </si>
  <si>
    <t>KFI000003736700K</t>
  </si>
  <si>
    <t>24AAFFC8459G1ZC</t>
  </si>
  <si>
    <t>[{'hsnCode': '37011010', 'hsn1': 'PHOTOGRAPHIC PLATES AND FILM IN THE FLAT, SENSITISED, UNEXPOSED, OF ANY MATERIAL OTHER THAN PAPER, PAPERBOARD OR TEXTILES; INSTANT PRINT-FILM IN THE FLAT, SENSITISED, UNEXPOSED, WHETHER OR NOT IN PACKS FOR X-RAY: MEDICAL', 'chapterCode': '37', 'chapter': 'Photographic or cinematographic goods.', 'sectionCode': '06', 'section': 'Products of the Chemicals or Allied Industries', 'hsn2': 'PHOTOGRAPHIC PLATES AND FILM IN THE FLAT, SENSITISED, UNEXPOSED, OF ANY MATERIAL OTHER THAN PAPER, PAPERBOARD OR TEXTILES; INSTANT PRINT-FILM IN THE FLAT, SENSITISED, UNEXPOSED, WHETHER OR NOT IN PACKS FOR X-RAY: MEDICAL'}, {'hsnCode': '48211010', 'hsn1': 'PAPER OR PAPERBOARD LABELS OF ALL KINDS, WHETHER OR NOT PRINTED - PRINTED : PAPER TAGS', 'chapterCode': '48', 'chapter': 'Paper and paperboard; articles of paper pulp, of paper or of paperboard.', 'sectionCode': '10', 'section': 'Pulp of wood or of other Fibrous Cellulosic Material; Recovered (Waste and Scrap) Paper or Paperboard; Paper And Paperboard and articles thereof', 'hsn2': 'PAPER OR PAPERBOARD LABELS OF ALL KINDS, WHETHER OR NOT PRINTED - PRINTED : PAPER TAGS'}]</t>
  </si>
  <si>
    <t>Factory / Manufacturing|Wholesale Business|Retail Business|Service Provision</t>
  </si>
  <si>
    <t>Factory / Manufacturing, Wholesale Business, Retail Business, Service Provision</t>
  </si>
  <si>
    <t>MEHUL KRISHNAKANT SHAH|SEJAL MEHUL SHAH|PRAKASH TOTARAM JAGTAP|RADHIKA KRISHNA CHAVAN</t>
  </si>
  <si>
    <t>[{'name': 'MEHUL KRISHNAKANT SHAH', 'email': 'colorpointmehul@gmail.com', 'emailDomain': 'gmail.com', 'contact': '9727739956'}]</t>
  </si>
  <si>
    <t>07AQKPS2696E1ZE</t>
  </si>
  <si>
    <t>kkbansalandcompany@gmail.com</t>
  </si>
  <si>
    <t>C-78, SOUTH GANESH NAGAR, SHAKARPUR, LAXMI NAGAR, New Delhi, Delhi, 110092</t>
  </si>
  <si>
    <t>Service Provision|Works Contract|Recipient of Goods or Services</t>
  </si>
  <si>
    <t>Service Provision, Works Contract, Recipient of Goods or Services</t>
  </si>
  <si>
    <t>[{'sacCode': '00440153', 'sac1': 'ONLINE INFORMATION AND DATA', 'sac2': None}, {'sacCode': '00440410', 'sac1': 'WORKS CONTRACT SERVICES', 'sac2': None}]</t>
  </si>
  <si>
    <t>[{'name': 'ROHIT KUMAR SRIVASTAVA', 'email': 'kkbansalandcompany@gmail.com', 'emailDomain': 'gmail.com', 'contact': '9252536391'}]</t>
  </si>
  <si>
    <t>09AQKPS2696E1ZA</t>
  </si>
  <si>
    <t>KHASRA NO. 75, 1ST FLOOR, SECTOR 45, NOIDA, NOIDA, Gautam Buddha Nagar, Uttar Pradesh, 201301</t>
  </si>
  <si>
    <t>02-Oct-2020</t>
  </si>
  <si>
    <t>Factory / Manufacturing|Works Contract|Supplier of Services|Recipient of Goods or Services</t>
  </si>
  <si>
    <t>Factory / Manufacturing, Works Contract, Supplier of Services, Recipient of Goods or Services</t>
  </si>
  <si>
    <t>[{'sacCode': '00440153', 'sac1': 'ONLINE INFORMATION AND DATA', 'sac2': None}, {'sacCode': '00440410', 'sac1': 'WORKS CONTRACT SERVICES', 'sac2': None}, {'sacCode': '00440452', 'sac1': 'INFORMATION TECHNOLOGY SOFTWARE SERVICE', 'sac2': None}]</t>
  </si>
  <si>
    <t>[{'name': 'ROHIT KUMAR SRIVASTAVA', 'email': 'kkbansalandcompany@gmail.com', 'emailDomain': 'gmail.com', 'contact': '9899960251'}]</t>
  </si>
  <si>
    <t>09AQKPS2696E2Z9</t>
  </si>
  <si>
    <t>rohit@datacapturesystem.com</t>
  </si>
  <si>
    <t>datacapturesystem.com</t>
  </si>
  <si>
    <t>KHASRA NO-75, FIRST FLOOR, SADARPUR, SECTOR-45, NOIDA, Gautam Buddha Nagar, Uttar Pradesh, 201301</t>
  </si>
  <si>
    <t>[{'sacCode': '998595', 'sac1': 'Specialized office support services such as duplicating services, mailing services, document preparation etc', 'sac2': None}]</t>
  </si>
  <si>
    <t>[{'name': 'ROHIT KUMAR SRIVASTAVA', 'email': 'dcsrohit2007@gmail.com', 'emailDomain': 'gmail.com', 'contact': '9871484645'}]</t>
  </si>
  <si>
    <t>09AQKPS2696E3Z8</t>
  </si>
  <si>
    <t>9211697625</t>
  </si>
  <si>
    <t>info.taxcon40@gmail.com</t>
  </si>
  <si>
    <t>B-44B, THIRD FLOOR, SECTOR-19, NOIDA, GAUTAM BUDDHA NAGAR, Gautam Buddha Nagar, Uttar Pradesh, 201301</t>
  </si>
  <si>
    <t>M/S DATA CAPTURE SYSTEMS</t>
  </si>
  <si>
    <t>KEP000000779813R</t>
  </si>
  <si>
    <t>29AEQPD2139B1ZQ</t>
  </si>
  <si>
    <t>29270661937</t>
  </si>
  <si>
    <t>[{'hsnCode': '84322100', 'hsn1': 'AGRICULTURAL, HORTICULTURAL OR FORESTRY MACHINERY FOR SOIL PREPARATION OR CULTIVATION; LAWN OR SPORTSGROUND ROLLERS - HARROWS, SCARIFIERS, CULTIVATORS, WEEDERS AND HOES: DISC HARROWS',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'AGRICULTURAL, HORTICULTURAL OR FORESTRY MACHINERY FOR SOIL PREPARATION OR CULTIVATION; LAWN OR SPORTSGROUND ROLLERS - HARROWS, SCARIFIERS, CULTIVATORS, WEEDERS AND HOES: DISC HARROWS'}]</t>
  </si>
  <si>
    <t>[{'name': 'KALAMANE RATHNAKARA SHETTY', 'email': 'amazingbloomsrd@yahoo.in', 'emailDomain': 'yahoo.in', 'contact': '9845157355'}]</t>
  </si>
  <si>
    <t>27AACCF6174D1ZQ</t>
  </si>
  <si>
    <t>OFFICE NO.304, 3RD FLOOR, TWIN COMPLEX NO.2 CHS, MAROL MAROSHI ROAD, MAROL NAKA ANDHERI EAST, Mumbai Suburban, Maharashtra, 400059</t>
  </si>
  <si>
    <t>[{'hsnCode': '49111010', 'hsn1': 'OTHER PRINTED MATTER, INCLUDING PRINTED PICTURES AND PHOTOGRAPHS TRADE ADVERTISING MATERIAL, COMMERCIAL CATALOGUES AND THE LIKE : POSTERS, PRINTED',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'OTHER PRINTED MATTER, INCLUDING PRINTED PICTURES AND PHOTOGRAPHS TRADE ADVERTISING MATERIAL, COMMERCIAL CATALOGUES AND THE LIKE : POSTERS, PRINTED'}, {'hsnCode': '49111090', 'hsn1': 'OTHER PRINTED MATTER, INCLUDING PRINTED PICTURES AND PHOTOGRAPHS TRADE ADVERTISING MATERIAL, COMMERCIAL CATALOGUES AND THE LIKE : OTHER',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'OTHER PRINTED MATTER, INCLUDING PRINTED PICTURES AND PHOTOGRAPHS TRADE ADVERTISING MATERIAL, COMMERCIAL CATALOGUES AND THE LIKE : OTHER'}, {'hsnCode': '49119100', 'hsn1': 'OTHER PRINTED MATTER, INCLUDING PRINTED PICTURES AND PHOTOGRAPHS - OTHER : PICTURES, DESIGNS AND PHOTOGRAPHS',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'OTHER PRINTED MATTER, INCLUDING PRINTED PICTURES AND PHOTOGRAPHS - OTHER : PICTURES, DESIGNS AND PHOTOGRAPHS'}]</t>
  </si>
  <si>
    <t>[{'sacCode': '00440013', 'sac1': 'ADVERTISING AGENCY', 'sac2': None}, {'sacCode': '00440262', 'sac1': 'TRANSPORT OF GOODS BY ROAD', 'sac2': None}]</t>
  </si>
  <si>
    <t>[{'name': 'VIJAYENDRA AVINASH BIRARI', 'email': 'accounts@truckbhejo.com', 'emailDomain': 'truckbhejo.com', 'contact': '9028500356'}]</t>
  </si>
  <si>
    <t>09AACCS0837Q1ZU</t>
  </si>
  <si>
    <t>VINOD KUMAR PATHAK</t>
  </si>
  <si>
    <t>spectrumscam27@gmail.com</t>
  </si>
  <si>
    <t>HD 189, SECTOR-I, JANKIPURAM, Lucknow, Uttar Pradesh, 226021</t>
  </si>
  <si>
    <t>[{'hsnCode': '32081010', 'hsn1': 'PAINTS AND VARNISHES (INCLUDING ENAMELS AND LACQUERS) BASED ON SYNTHETIC POLYMERS OR CHEMICALLY MODIFIED NATURAL POLYMERS, DISPERSED OR DISSOLVED IN A NON - AQUEOUS MEDIUM; SOLUTIONS AS DEFINED IN NOTE 4 TO THIS CHAPTER - BASED ON POLYESTERS : ENAMELS',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BASED ON POLYESTERS : ENAMELS'}, {'hsnCode': '32081020', 'hsn1': 'PAINTS AND VARNISHES (INCLUDING ENAMELS AND LACQUERS) BASED ON SYNTHETIC POLYMERS OR CHEMICALLY MODIFIED NATURAL POLYMERS, DISPERSED OR DISSOLVED IN A NON - AQUEOUS MEDIUM; SOLUTIONS AS DEFINED IN NOTE 4 TO THIS CHAPTER - BASED ON POLYESTERS : LACQUERS',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BASED ON POLYESTERS : LACQUERS'}, {'hsnCode': '68052090', 'hsn1': 'NATURAL OR ARTIFICIAL ABRASIVE POWDER OR GRAIN, ON A BASE OF TEXTILE MATERIAL, OF PAPER, OF PAPERBOARD OR OF OTHER MATERIALS, WHETHER OR NOT CUT TO SHAPE OR SEWN OR OTHERWISE MADE UP ON A BASE OF PAPER OR PAPERBOARD ONLY: OTHER', 'chapterCode': '68', 'chapter': 'Articles of stone, plaster, cement, asbestos, mica or similar materials.', 'sectionCode': '13', 'section': 'Articles of Stone, Plaster, Cement, Asbestos, Mica or similar Materials; Ceramic Products; Glass and Glassware', 'hsn2': 'NATURAL OR ARTIFICIAL ABRASIVE POWDER OR GRAIN, ON A BASE OF TEXTILE MATERIAL, OF PAPER, OF PAPERBOARD OR OF OTHER MATERIALS, WHETHER OR NOT CUT TO SHAPE OR SEWN OR OTHERWISE MADE UP ON A BASE OF PAPER OR PAPERBOARD ONLY: OTHER'}, {'hsnCode': '35061000', 'hsn1': 'PREPARED GLUES AND OTHER PREPARED ADHESIVES, NOT ELSEWHERE SPECIFIED OR INCLUDED; PRODUCTS SUITABLE FOR USE AS GLUES OR ADHESIVES, PUT UP FOR RETAIL SALE AS GLUES OR ADHESIVES, NOT EXCEEDING A NET WEIGHT OF 1KG : PRODUCTS SUITABLE FOR USE AS GLUES OR ADHESIVES, PUT UP FOR RETAIL SALE AS GLUES OR ADHESIVES, NOT EXCEEDING A NET WEIGHT OF 1KG', 'chapterCode': '35', 'chapter': 'Albuminoidal substances; modified starches; glues; enzymes.', 'sectionCode': '06', 'section': 'Products of the Chemicals or Allied Industries', 'hsn2': 'PREPARED GLUES AND OTHER PREPARED ADHESIVES, NOT ELSEWHERE SPECIFIED OR INCLUDED; PRODUCTS SUITABLE FOR USE AS GLUES OR ADHESIVES, PUT UP FOR RETAIL SALE AS GLUES OR ADHESIVES, NOT EXCEEDING A NET WEIGHT OF 1KG : PRODUCTS SUITABLE FOR USE AS GLUES OR ADHESIVES, PUT UP FOR RETAIL SALE AS GLUES OR ADHESIVES, NOT EXCEEDING A NET WEIGHT OF 1KG'}, {'hsnCode': '39100010', 'hsn1': 'SILICONES IN PRIMARY FORMS - SILICONES IN PRIMARY FORMS - SILICONE RESINS', 'chapterCode': '39', 'chapter': 'Plastics and articles thereof', 'sectionCode': '07', 'section': 'Plastics and Articles thereof; Rubber and Articles Thereof', 'hsn2': 'SILICONES IN PRIMARY FORMS - SILICONES IN PRIMARY FORMS - SILICONE RESINS'}]</t>
  </si>
  <si>
    <t>Wholesale Business|Works Contract</t>
  </si>
  <si>
    <t>Wholesale Business, Works Contract</t>
  </si>
  <si>
    <t>AMIT PARMANAND SHAH|ANIL PARMANAND SHAH|PARMANAND AMRATLAL SHAH|MONA AMIT SHAH</t>
  </si>
  <si>
    <t>[{'name': 'VINOD KUMAR PATHAK', 'email': 'advocate_husain@yahoo.com', 'emailDomain': 'yahoo.com', 'contact': '9839740604'}]</t>
  </si>
  <si>
    <t>27AACCS0837Q1ZW</t>
  </si>
  <si>
    <t>27350008146V</t>
  </si>
  <si>
    <t>9320492533</t>
  </si>
  <si>
    <t>Plot No.64/65, , THE VASAI TALUKA IND. CO.OP EST LTD, GAURAI PADA,, VASAI, Palghar, Maharashtra, 401208</t>
  </si>
  <si>
    <t>[{'hsnCode': '94056090', 'hsn1': 'LAMPS AND LIGHTING FITTINGS INCLUDING SEARCHLIGHTS AND SPOTLIGHTS AND PARTS THEREOF, NOT ELSEWHERE SPECIFIED OR INCLUDED; ILLUMINATED SIGNS, ILLUMINATED NAME-PLATES AND THE LIKE, HAVING A PERMANENTLY FIXED LIGHT SOURCE, AND PARTS THEREOF NOT ELSEWHERE SPECIFIED OR INCLUDED- Illuminated signs, illuminated name-plates and the like : Of other materials', 'chapterCode': '94', 'chapter': 'Furniture; bedding, mattresses, mattress supports, cushions and similar stuffed furnishings; lamps and lighting fittings, not elsewhere specified or included; illuminated signs, illuminated name-plates and the like; prefabricated buildings.', 'sectionCode': '20', 'section': 'Miscellaneous Manufactured Articles', 'hsn2': 'LAMPS AND LIGHTING FITTINGS INCLUDING SEARCHLIGHTS AND SPOTLIGHTS AND PARTS THEREOF, NOT ELSEWHERE SPECIFIED OR INCLUDED; ILLUMINATED SIGNS, ILLUMINATED NAME-PLATES AND THE LIKE, HAVING A PERMANENTLY FIXED LIGHT SOURCE, AND PARTS THEREOF NOT ELSEWHERE SPECIFIED OR INCLUDED- ILLUMINATED SIGNS, ILLUMINATED NAME-PLATES AND THE LIKE : OF OTHER MATERIALS'}, {'hsnCode': '39199010', 'hsn1': 'SELF - ADHESIVE PLATES, SHEETS, FILM, FOIL, TAPE, STRIP AND OTHER FLAT SHAPES, OF PLASTICS, WHETHER OR NOT IN ROLLS - OTHER : PLASTIC STICKERS, WHETHER OR NOT PRINTED, EMBOSSED, OR IMPREGNATED', 'chapterCode': '39', 'chapter': 'Plastics and articles thereof', 'sectionCode': '07', 'section': 'Plastics and Articles thereof; Rubber and Articles Thereof', 'hsn2': 'SELF - ADHESIVE PLATES, SHEETS, FILM, FOIL, TAPE, STRIP AND OTHER FLAT SHAPES, OF PLASTICS, WHETHER OR NOT IN ROLLS - OTHER : PLASTIC STICKERS, WHETHER OR NOT PRINTED, EMBOSSED, OR IMPREGNATED'}, {'hsnCode': '39231090', 'hsn1': 'ARTICLES FOR THE CONVEYANCE OR PACKING OF GOODS, OF PLASTICS; STOPPERS, LIDS, CAPS AND OTHER CLOSURES, OF PLASTICS - BOXES, CASES, CRATES AND SIMILAR ARTICLES: OTHER',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OTHER'}, {'hsnCode': '39203010', 'hsn1': 'OTHER PLATES, SHEETS, FILM, FOIL AND STRIP, OF PLASTICS, NON - CELLULAR AND NOT REINFORCED, LAMINATED, SUPPORTED OR SIMILARLY COMBINED WITH OTHER MATERIALS - OF POLYMERS OF STYRENE :RIGID, PLAIN',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STYRENE :RIGID, PLAIN'}, {'hsnCode': '49111090', 'hsn1': 'OTHER PRINTED MATTER, INCLUDING PRINTED PICTURES AND PHOTOGRAPHS TRADE ADVERTISING MATERIAL, COMMERCIAL CATALOGUES AND THE LIKE : OTHER',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'OTHER PRINTED MATTER, INCLUDING PRINTED PICTURES AND PHOTOGRAPHS TRADE ADVERTISING MATERIAL, COMMERCIAL CATALOGUES AND THE LIKE : OTHER'}]</t>
  </si>
  <si>
    <t>Office / Sale Office|Import|Export|Recipient of Goods or Services|Factory / Manufacturing</t>
  </si>
  <si>
    <t>Office / Sale Office, Import, Export, Recipient of Goods or Services, Factory / Manufacturing</t>
  </si>
  <si>
    <t>[{'sacCode': '00440233', 'sac1': 'ERECTION,COMMISSIONING AND INSTALLATION', 'sac2': None}, {'sacCode': '00440422', 'sac1': 'DESIGN SERVICES', 'sac2': None}, {'sacCode': '00440225', 'sac1': 'BUSINESS AUXILIARY SERVICES', 'sac2': None}]</t>
  </si>
  <si>
    <t>[{'name': 'ANIL PARMANAND SHAH', 'email': 'accounts@spectrummail.com', 'emailDomain': 'spectrummail.com', 'contact': '9820101958'}]</t>
  </si>
  <si>
    <t>SPECTRUM SCAN PVT LTD</t>
  </si>
  <si>
    <t>TPE000013808228A</t>
  </si>
  <si>
    <t>23AAEPZ6526G1ZJ</t>
  </si>
  <si>
    <t>23600103571</t>
  </si>
  <si>
    <t>[{'hsnCode': '38249022', 'hsn1':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WATER TREATMENT CHEMICALS, ION EXCHANGER (INN) SUCH AS PERMIUTITS, ZEOLITES)', 'chapterCode': '38', 'chapter': 'Miscellaneous chemical products.', 'sectionCode': '06', 'section': 'Products of the Chemicals or Allied Industries', 'hsn2': 'PREPARED BINDERS FOR FOUNDRY MOULDS OR CORES; CHEMICAL PRODUCTS AND PREPARATIONS OF THE CHEMICAL OR ALLIED INDUSTRIES (INCLUDING THOSE CONSISTING OF MIXTURES OF NATURAL PRODUCTS), NOT ELSEWHERE SPECIFIED OR INCLUDED OTHER: ELECTROPLATING SALTS; WATER TREATMENT CHEMICALS; ION EXCHANGER; CORRECTING FLUID; PRECIPITATED SILICA AND SILICA GEL; OIL WELL CHEMICAL: WATER TREATMENT CHEMICALS, ION EXCHANGER (INN) SUCH AS PERMIUTITS, ZEOLITES)'}, {'hsnCode': '38021000', 'hsn1': 'ACTIVATED CARBON; ACTIVATED NATURAL MINERAL PRODUCTS; ANIMAL BLACK, INCLUDING SPENT ANIMAL BLACK ACTIVATED CARBON', 'chapterCode': '38', 'chapter': 'Miscellaneous chemical products.', 'sectionCode': '06', 'section': 'Products of the Chemicals or Allied Industries', 'hsn2': 'ACTIVATED CARBON; ACTIVATED NATURAL MINERAL PRODUCTS; ANIMAL BLACK, INCLUDING SPENT ANIMAL BLACK ACTIVATED CARBON'}, {'hsnCode': '39140010', 'hsn1': 'IONEXCHANGERS BASED ON POLYMERS OF HEADINGS 3901 TO 3913, IN PRIMARY FORMS - IONEXCHANGERS BASED ON POLYMERS OF HEADINGS 3901 TO 3913, IN PRIMARY FORMS:ION - EXCHANGERS OF THE CONDENSATION, POLYCONDENSATION OR POLYADDITION TYPE', 'chapterCode': '39', 'chapter': 'Plastics and articles thereof', 'sectionCode': '07', 'section': 'Plastics and Articles thereof; Rubber and Articles Thereof', 'hsn2': 'IONEXCHANGERS BASED ON POLYMERS OF HEADINGS 3901 TO 3913, IN PRIMARY FORMS - IONEXCHANGERS BASED ON POLYMERS OF HEADINGS 3901 TO 3913, IN PRIMARY FORMS:ION - EXCHANGERS OF THE CONDENSATION, POLYCONDENSATION OR POLYADDITION TYPE'}, {'hsnCode': '84818030', 'hsn1': 'TAPS, COCKS, VALVES AND SIMILAR APPLIANCES FOR PIPES, BOILER SHELLS, TANKS, VATS OR THE LIKE, INCLUDING PRESSURE-REDUCING VALVES AND THERMOSTATICALLY CONTROLLED VALVES - OTHER APPLIANCES: INDUSTRIAL VALVES (EXCLUDING PRESSURE-REDUCING VALVES, AND THERMOSTATICALLY CONTROLLED VALVES)',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 OTHER APPLIANCES: INDUSTRIAL VALVES (EXCLUDING PRESSURE-REDUCING VALVES, AND THERMOSTATICALLY CONTROLLED VALVES)'}, {'hsnCode': '34031100', 'hsn1': 'LUBRICATING PREPARATIONS (INCLUDING CUTTING-OIL PREPARATIONS, BOLT OR NUT RELEASE PREPARATIONS,ANTI-RUST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PREPARATIONS FOR THE TREATMENT OF TEXTILE MATERIALS, LEATHER, FURSKINS OR OTHER MATERIALS',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'LUBRICATING PREPARATIONS (INCLUDING CUTTING-OIL PREPARATIONS, BOLT OR NUT RELEASE PREPARATIONS,ANTI-RUST OR ANTI- 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PREPARATIONS FOR THE TREATMENT OF TEXTILE MATERIALS, LEATHER, FURSKINS OR OTHER MATERIALS'}]</t>
  </si>
  <si>
    <t>[{'name': 'KALPANA ZOKARKAR', 'email': 'sales@kalpanachemical.com', 'emailDomain': 'kalpanachemical.com', 'contact': '9425057349'}]</t>
  </si>
  <si>
    <t>11AAACR7333J1ZL</t>
  </si>
  <si>
    <t>11143400816</t>
  </si>
  <si>
    <t>subhashsikkim@ravirajfoils.com</t>
  </si>
  <si>
    <t>2203, 1, MAJHITAR, GANGTOK ROAD, MAJHITAR, East Sikkim, Sikkim, 737132</t>
  </si>
  <si>
    <t>[{'hsnCode': '76071994', 'hsn1': 'ALUMINIUM FOIL (WHETHER OR NOT PRINTED OR BACKED WITH PAPER, PAPERBOARD, PLASTICS OR SIMILAR BACKING MATERIALS) OF A THICKNESS (EXCLUDING ANY BACKING) NOT EXCEEDING 0.2 MM - NOT BACKED : OTHER : OTHER : COATED',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COATED'}, {'hsnCode': '76071991', 'hsn1': 'ALUMINIUM FOIL (WHETHER OR NOT PRINTED OR BACKED WITH PAPER, PAPERBOARD, PLASTICS OR SIMILAR BACKING MATERIALS) OF A THICKNESS (EXCLUDING ANY BACKING) NOT EXCEEDING 0.2 MM - NOT BACKED : OTHER : OTHER : PLAIN',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PLAIN'}, {'hsnCode': '76071995', 'hsn1': 'ALUMINIUM FOIL (WHETHER OR NOT PRINTED OR BACKED WITH PAPER, PAPERBOARD, PLASTICS OR SIMILAR BACKING MATERIALS) OF A THICKNESS (EXCLUDING ANY BACKING) NOT EXCEEDING 0.2 MM - NOT BACKED : OTHER : OTHER : PRINTED',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PRINTED'}, {'hsnCode': '76071999', 'hsn1': 'ALUMINIUM FOIL (WHETHER OR NOT PRINTED OR BACKED WITH PAPER, PAPERBOARD, PLASTICS OR SIMILAR BACKING MATERIALS) OF A THICKNESS (EXCLUDING ANY BACKING) NOT EXCEEDING 0.2 MM - NOT BACKED : OTHER : OTHER : OTHER',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OTHER'}, {'hsnCode': '76020010', 'hsn1': 'ALUMINIUM WASTE AND SCRAP - ALUMINIUM WASTE AND SCRAP : ALUMINIUM SCRAP, NAMELY THE FOLLOWING : CLEAN ALUMINIUM LITHOGRAPHIC SHEETS (ISRI) NEW, CLEAN ALUMINIUM LITHOGRAPHIC SHEETS (ISRI)MIXED LOW COPPER ALUMINIUM CLIPPINGS AND SOLIDS (ISRI) CLEAN MIXED OLD ALLOY SHEET ALUMINIUM (ISRI) NEW ALUMINIUM CAN STOCK (ISRI) OLD CAN STOCK (ISRI) SHREDDED ALUMINIUM USED BEVERAGES CAN (U) SCRAP (ISRI) DENSIFIED ALUMINIUM USED BEVERAGES CAN (UBC) SCRAP (ISRI)BALED ALUMINIUM USED BEVERAGE CAN (UBC) SCRAP (ISRI) BRIQUETTED ALUMINIUM USED BEVERAGE CAN (UBC) SCRAP (ISRI) PAINTED SIDING (ISRI) COATED SCRAP (ISRI) ALUMINIUM SCRAP RADIATORS (ISRI) E.C. ALUMINIUM NODULES (ISRI) NEW PURE ALUMINIUM WIRE AND CABLE (ISRI) NEW MIXED ALUMINIUM WIRE AND CABLE (ISRI) OLD PURE ALUMINIUM WIRE AND CABLE (ISRI) OLD MIXED ALUMINIUM WIRE AND CABLE (ISRI) ALUMINIUM PISTONS (ISRI) SEGREGATED ALUMINIUM BORINGS AND TURNINGS (ISRI) MIXED ALUMINIUM CASTINGS (ISRI) MIXED ALUMINIUM CASTINGS (ISRI) WRECKED AIRPLANE SHEET ALUMINIUM (ISRI) NEW ALUMINIUM FOIL (ISRI) OLD ALUMINIUM FOIL (ISRI) ALUMINIUM GRINDINGS (ISRI) SWEATED ALUMINIUM (ISRI) SEGREGATED NEW ALUMINIUM ALLOY CLIPPINGS AND SOLIDS (ISRI) MIXED NEW ALUMINIUM ALLOY CLIPPINGS AND SOLIDS (ISRI) SEGREGATED NEW ALUMINIUM CASTINGS, FORGINGS AND EXTRUSIONS (ISRI) ALUMINIUM AUTO CASTINGS (ISRI) INSULATED ALUMINIUM WIRE SCRAP (ISRI) ALUMINIUM AIRPLANE CASTINGS (ISRI) FRAGMENTIZER ALUMINIUM SCRAP', 'chapterCode': '76', 'chapter': 'Aluminium and articles thereof', 'sectionCode': '15', 'section': 'Base Metals and Articles of Base Metal', 'hsn2': 'ALUMINIUM WASTE AND SCRAP - ALUMINIUM WASTE AND SCRAP : ALUMINIUM SCRAP, NAMELY THE FOLLOWING : CLEAN ALUMINIUM LITHOGRAPHIC SHEETS (ISRI) NEW, CLEAN ALUMINIUM LITHOGRAPHIC SHEETS (ISRI)MIXED LOW COPPER ALUMINIUM CLIPPINGS AND SOLIDS (ISRI) CLEAN MIXED OLD ALLOY SHEET ALUMINIUM (ISRI) NEW ALUMINIUM CAN STOCK (ISRI) OLD CAN STOCK (ISRI) SHREDDED ALUMINIUM USED BEVERAGES CAN (U) SCRAP (ISRI) DENSIFIED ALUMINIUM USED BEVERAGES CAN (UBC) SCRAP (ISRI)BALED ALUMINIUM USED BEVERAGE CAN (UBC) SCRAP (ISRI) BRIQUETTED ALUMINIUM USED BEVERAGE CAN (UBC) SCRAP (ISRI) PAINTED SIDING (ISRI) COATED SCRAP (ISRI) ALUMINIUM SCRAP RADIATORS (ISRI) E.C. ALUMINIUM NODULES (ISRI) NEW PURE ALUMINIUM WIRE AND CABLE (ISRI) NEW MIXED ALUMINIUM WIRE AND CABLE (ISRI) OLD PURE ALUMINIUM WIRE AND CABLE (ISRI) OLD MIXED ALUMINIUM WIRE AND CABLE (ISRI) ALUMINIUM PISTONS (ISRI) SEGREGATED ALUMINIUM BORINGS AND TURNINGS (ISRI) MIXED ALUMINIUM CASTINGS (ISRI) MIXED ALUMINIUM CASTINGS (ISRI) WRECKED AIRPLANE SHEET ALUMINIUM (ISRI) NEW ALUMINIUM FOIL (ISRI) OLD ALUMINIUM FOIL (ISRI) ALUMINIUM GRINDINGS (ISRI) SWEATED ALUMINIUM (ISRI) SEGREGATED NEW ALUMINIUM ALLOY CLIPPINGS AND SOLIDS (ISRI) MIXED NEW ALUMINIUM ALLOY CLIPPINGS AND SOLIDS (ISRI) SEGREGATED NEW ALUMINIUM CASTINGS, FORGINGS AND EXTRUSIONS (ISRI) ALUMINIUM AUTO CASTINGS (ISRI) INSULATED ALUMINIUM WIRE SCRAP (ISRI) ALUMINIUM AIRPLANE CASTINGS (ISRI) FRAGMENTIZER ALUMINIUM SCRAP'}]</t>
  </si>
  <si>
    <t>JAYDEEPSINH RAVUBHA VAGHELA|ANANTSINH JAYDEEPSINH VAGHELA|ABHIJEETSINH JAYDIPSINH VAGHELA|RASIKLAL GORDHANDAS ACHARYA|KRUSHNASINH VANRAJSINH JADEJA</t>
  </si>
  <si>
    <t>[{'name': 'SUBHASH JANAKRAM SAHU', 'email': 'subhashsikkim@ravirajfoils.com', 'emailDomain': 'ravirajfoils.com', 'contact': '9647757957'}]</t>
  </si>
  <si>
    <t>24AAACR7333J1ZE</t>
  </si>
  <si>
    <t>8238080528</t>
  </si>
  <si>
    <t>Survey No 169, , Ravi Raj Foils Ltd, PO Chharodi, Ta Sanand, Ahmedabad, Gujarat, 382170</t>
  </si>
  <si>
    <t>[{'hsnCode': '76071991', 'hsn1': 'ALUMINIUM FOIL (WHETHER OR NOT PRINTED OR BACKED WITH PAPER, PAPERBOARD, PLASTICS OR SIMILAR BACKING MATERIALS) OF A THICKNESS (EXCLUDING ANY BACKING) NOT EXCEEDING 0.2 MM - NOT BACKED : OTHER : OTHER : PLAIN',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PLAIN'}, {'hsnCode': '76071994', 'hsn1': 'ALUMINIUM FOIL (WHETHER OR NOT PRINTED OR BACKED WITH PAPER, PAPERBOARD, PLASTICS OR SIMILAR BACKING MATERIALS) OF A THICKNESS (EXCLUDING ANY BACKING) NOT EXCEEDING 0.2 MM - NOT BACKED : OTHER : OTHER : COATED',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COATED'}, {'hsnCode': '76071995', 'hsn1': 'ALUMINIUM FOIL (WHETHER OR NOT PRINTED OR BACKED WITH PAPER, PAPERBOARD, PLASTICS OR SIMILAR BACKING MATERIALS) OF A THICKNESS (EXCLUDING ANY BACKING) NOT EXCEEDING 0.2 MM - NOT BACKED : OTHER : OTHER : PRINTED',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PRINTED'}, {'hsnCode': '76071999', 'hsn1': 'ALUMINIUM FOIL (WHETHER OR NOT PRINTED OR BACKED WITH PAPER, PAPERBOARD, PLASTICS OR SIMILAR BACKING MATERIALS) OF A THICKNESS (EXCLUDING ANY BACKING) NOT EXCEEDING 0.2 MM - NOT BACKED : OTHER : OTHER : OTHER',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OTHER'}, {'hsnCode': '76020090', 'hsn1': 'ALUMINIUM WASTE AND SCRAP - ALUMINIUM WASTE AND SCRAP : OTHER WASTE AND SCRAP', 'chapterCode': '76', 'chapter': 'Aluminium and articles thereof', 'sectionCode': '15', 'section': 'Base Metals and Articles of Base Metal', 'hsn2': 'ALUMINIUM WASTE AND SCRAP - ALUMINIUM WASTE AND SCRAP : OTHER WASTE AND SCRAP'}]</t>
  </si>
  <si>
    <t>Service Provision|Recipient of Goods or Services|Factory / Manufacturing|Wholesale Business|Retail Business</t>
  </si>
  <si>
    <t>Service Provision, Recipient of Goods or Services, Factory / Manufacturing, Wholesale Business, Retail Business</t>
  </si>
  <si>
    <t>[{'sacCode': '00440225', 'sac1': 'BUSINESS AUXILIARY SERVICES', 'sac2': None}, {'sacCode': '00440410', 'sac1': 'WORKS CONTRACT SERVICES', 'sac2': None}, {'sacCode': '00440262', 'sac1': 'TRANSPORT OF GOODS BY ROAD', 'sac2': None}, {'sacCode': '00440060', 'sac1': 'MANPOWER RECRUITMENT AGENCY', 'sac2': None}]</t>
  </si>
  <si>
    <t>Jaydeepsinh Ravubha Vaghela|Abhijeetsinh Jaydipsinh Vaghela|Anantsinh Jaydeepsinh Vaghela|RASIKLAL GORDHANDAS ACHARYA|KRUSHNASINH VANRAJSINH JADEJA</t>
  </si>
  <si>
    <t>[{'name': 'Jaydeepsinh Ravubha Vaghela', 'email': 'hirenshah@ravirajfoils.com', 'emailDomain': 'ravirajfoils.com', 'contact': '9909418395'}]</t>
  </si>
  <si>
    <t>27AAACR7333J1Z8</t>
  </si>
  <si>
    <t>hirenshah@ravirajfoils.com</t>
  </si>
  <si>
    <t>Unit No. 115, 01st Floor, Ackruti Star, Central MIDC Road, Andheri EAST, Mumbai City, Maharashtra, 400093</t>
  </si>
  <si>
    <t>Jaydeepsinh Ravubha Vaghela</t>
  </si>
  <si>
    <t>[{'name': 'VIRAL SURESH BHIMANI', 'email': 'hirenshah@ravirajfoils.com', 'emailDomain': 'ravirajfoils.com', 'contact': '8238080528'}]</t>
  </si>
  <si>
    <t>07AAECA0652M1ZP</t>
  </si>
  <si>
    <t>B-47, Ground Floor, Defence colony, Defence colony, South Delhi, Delhi, 110024</t>
  </si>
  <si>
    <t>[{'sacCode': '00440354', 'sac1': 'SALE OF SPACE OR TIME SLOT FOR ADVERTISEMENT', 'sac2': None}, {'sacCode': '00440013', 'sac1': 'ADVERTISING AGENCY', 'sac2': None}]</t>
  </si>
  <si>
    <t>Anurag Batra|Nawal Ahuja</t>
  </si>
  <si>
    <t>[{'name': 'Anurag Batra', 'email': 'gluthra@exchange4media.com', 'emailDomain': 'exchange4media.com', 'contact': '9818266057'}]</t>
  </si>
  <si>
    <t>09AAECA0652M1ZL</t>
  </si>
  <si>
    <t>B-20, Sector-57, Noida, Gautam Buddha Nagar, Uttar Pradesh, 201301</t>
  </si>
  <si>
    <t>[{'sacCode': '998363', 'sac1': 'Sale of advertising space in print media (except on commission)', 'sac2': None}, {'sacCode': '998365', 'sac1': 'Sale of Internet advertising space', 'sac2': None}, {'sacCode': '998397', 'sac1': 'Sponsorship Services &amp; Brand Promotion Services', 'sac2': None}, {'sacCode': '998596', 'sac1': 'Events, Exhibitions, Conventions and trade shows organisation and assistance services', 'sac2': None}, {'sacCode': '998554', 'sac1': 'Reservation services for event tickets, cinema halls, entertainment and recreational services and other reservation services', 'sac2': None}]</t>
  </si>
  <si>
    <t>27AAECA0652M1ZN</t>
  </si>
  <si>
    <t>301, 3RD FLOOR, 11TH STREET, OPP.GALAXY CINEMA,BANDRA WEST, Mumbai City, Maharashtra, 400050</t>
  </si>
  <si>
    <t>ANURAG BATRA|NAWAL AHUJA</t>
  </si>
  <si>
    <t>[{'name': 'ANURAG BATRA', 'email': 'gluthra@exchange4media.com', 'emailDomain': 'exchange4media.com', 'contact': '9818266057'}]</t>
  </si>
  <si>
    <t>29AAECA0652M1ZJ</t>
  </si>
  <si>
    <t>DOOR 18, 3RD B CROSS, DOMLUR 2ND STAGE,OPPOSITE BANGALORE PUBLIC SCHOOL, BANGALORE, Bengaluru (Bangalore) Urban, Karnataka, 560071</t>
  </si>
  <si>
    <t>Anurag Batra|NAWAL AHUJA</t>
  </si>
  <si>
    <t>KFI000017577897S</t>
  </si>
  <si>
    <t>27AADFI6183K1Z0</t>
  </si>
  <si>
    <t>[{'hsnCode': '8514', 'hsn1': 'INDUSTRIAL OR LABORATORY ELECTRIC FURNACES AND OVENS (INCLUDING THOSE FUNCTIONING BY INDUCTION OR DIELECTRIC LOSS); OTHER INDUSTRIAL OR LABORATORY EQUIPMENT FOR THE HEAT TREATMENT OF MATERIALS BY INDUCTION OR DIELECTRIC LOSS',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'INDUSTRIAL OR LABORATORY ELECTRIC FURNACES AND OVENS (INCLUDING THOSE FUNCTIONING BY INDUCTION OR DIELECTRIC LOSS); OTHER INDUSTRIAL OR LABORATORY EQUIPMENT FOR THE HEAT TREATMENT OF MATERIALS BY INDUCTION OR DIELECTRIC LOSS'}, {'hsnCode': '8504', 'hsn1': 'ELECTRICAL TRANSFORMERS, STATIC CONVERTERS (FOR EXAMPLE, RECTIFIERS) AND INDUCTORS',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t>
  </si>
  <si>
    <t>Recipient of Goods or Services|Supplier of Services|Factory / Manufacturing</t>
  </si>
  <si>
    <t>Recipient of Goods or Services, Supplier of Services, Factory / Manufacturing</t>
  </si>
  <si>
    <t>PARAMANAND SIDLINGAPPA HURDALE|NITIN DATTATRAYA WAGH</t>
  </si>
  <si>
    <t>[{'name': 'NITIN DATTATRAYA WAGH', 'email': 'inductionheat99@rediffmail.com', 'emailDomain': 'rediffmail.com', 'contact': '9168269090'}]</t>
  </si>
  <si>
    <t>27BLAPS2861R1ZD</t>
  </si>
  <si>
    <t>ansairconengg19810@gmail.com</t>
  </si>
  <si>
    <t>s. no. 150 and 151, Plot no 1, 2 and 8, Rama Equator Shop No 407, Morewadi, PIMPRI, Pune, Maharashtra, 411018</t>
  </si>
  <si>
    <t>Works Contract|Retail Business|Service Provision</t>
  </si>
  <si>
    <t>Works Contract, Retail Business, Service Provision</t>
  </si>
  <si>
    <t>[{'name': 'NAGENDRA RAMMURAT SINGH', 'email': 'skgassociates07@gmail.com', 'emailDomain': 'gmail.com', 'contact': '7720039145'}]</t>
  </si>
  <si>
    <t>29BLAPS2861R1Z9</t>
  </si>
  <si>
    <t>SHOP NO 1-889/19/C/2, SHASTRI NAGAR, KALABURAGI, Kalaburagi (Gulbarga), Karnataka, 585102</t>
  </si>
  <si>
    <t>[{'hsnCode': '84861000', 'hsn1': 'MACHINES AND APPARUTUS OF A KIND USED SOLELY OR PRINCIPALLY FOR THE MANUFACTURE OF SEMI CONDUCTOR BOULES OR WAFERS,SEMI CONDUCTOR DEVICES,ELECTRONIC INTEGRATED CIRCUITS OR FLAT PANEL DISPLAYS; MACHINES AND APPARUTUS SPECIFIED IN NOTE 9(C) TO THIS CHAPTER ; PARTS AND ACCESSORIES - MACHINES AND APPARUTUS FOR THE MANUFACTURE OF BOULES OR WAFERS',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'MACHINES AND APPARUTUS OF A KIND USED SOLELY OR PRINCIPALLY FOR THE MANUFACTURE OF SEMI CONDUCTOR BOULES OR WAFERS,SEMI CONDUCTOR DEVICES,ELECTRONIC INTEGRATED CIRCUITS OR FLAT PANEL DISPLAYS; MACHINES AND APPARUTUS SPECIFIED IN NOTE 9(C) TO THIS CHAPTER ; PARTS AND ACCESSORIES - MACHINES AND APPARUTUS FOR THE MANUFACTURE OF BOULES OR WAFERS'}]</t>
  </si>
  <si>
    <t>[{'name': 'NAGENDRA RAMMURAT SINGH', 'email': 'bkgstmigration@gmail.com', 'emailDomain': 'gmail.com', 'contact': '8904052630'}]</t>
  </si>
  <si>
    <t>M/S ANS AIRCON ENGINEERS</t>
  </si>
  <si>
    <t>34BLAPS2861R1ZI</t>
  </si>
  <si>
    <t>8888381128</t>
  </si>
  <si>
    <t>account@ansaircon.in</t>
  </si>
  <si>
    <t>ansaircon.in</t>
  </si>
  <si>
    <t>No.121, Ground Floor, Aurobindo Street, Pondicherry, Pondicherry, Puducherry, 605001</t>
  </si>
  <si>
    <t>[{'hsnCode': '8414', 'hsn1': 'AIR OR VACUUM PUMPS, AIR OR OTHER GAS COMPRESSORS AND FANS; VENTILATING OR RECYCLING HOODS INCORPORATING A FAN, WHETHER OR NOT FITTED WITH FILTERS',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OR VACUUM PUMPS, AIR OR OTHER GAS COMPRESSORS AND FANS; VENTILATING OR RECYCLING HOODS INCORPORATING A FAN, WHETHER OR NOT FITTED WITH FILTERS'}, {'hsnCode': '8415', 'hsn1': 'AIR CONDITIONING MACHINES, COMPRISING A MOTOR- DRIVEN FAN AND ELEMENTS FOR CHANGING THE TEMPERATURE AND HUMIDITY, INCLUDING THOSE MACHINES IN WHICH THE HUMIDITY CANNOT BE SEPARATELY REGULATED',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CONDITIONING MACHINES, COMPRISING A MOTOR DRIVEN FAN AND ELEMENTS FOR CHANGING THE TEMPERATURE AND HUMIDITY, INCLUDING THOSE MACHINES IN WHICH THE HUMIDITY CANNOT BE SEPARATELY REGULATED.'}, {'hsnCode': '7209', 'hsn1': 'FLAT-ROLLED PRODUCTS OF IRON OR NON-ALLOY STEEL, OF A WIDTH OF 600 MM OR MORE, COLDROLLED (COLD-REDUCED), NOT CLAD, PLATED OR COATED - In coils, not further worked than cold-rolled (coldreduced)', 'chapterCode': '72', 'chapter': 'Iron and steel', 'sectionCode': '15', 'section': 'Base Metals and Articles of Base Metal', 'hsn2': 'FLAT-ROLLED PRODUCTS OF IRON OR NON-ALLOY STEEL, OF A WIDTH OF 600 MM OR MORE, COLD-ROLLED (COLD-REDUCED), NOT CLAD, PLATED OR COATED'}, {'hsnCode': '8542', 'hsn1': 'ELECTRONIC INTEGRATED CIRCUITS - Electronic integrated circuits',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'ELECTRONIC INTEGRATED CIRCUITS'}]</t>
  </si>
  <si>
    <t>[{'name': 'NAGENDRA RAMMURAT SINGH', 'email': 'account@ansaircon.in', 'emailDomain': 'ansaircon.in', 'contact': '8888381128'}]</t>
  </si>
  <si>
    <t>ANS Aircon Engineers</t>
  </si>
  <si>
    <t>10BLAPS2861R1ZS</t>
  </si>
  <si>
    <t>Nagendra Rammurat Singh</t>
  </si>
  <si>
    <t>7677105544</t>
  </si>
  <si>
    <t>cajha.jk01@gmail.com</t>
  </si>
  <si>
    <t>11-Dec-2018</t>
  </si>
  <si>
    <t>118, , Aaradhana, West of Sharma Lodge, Mohanpur Punaichak, Patna, Bihar, 800023</t>
  </si>
  <si>
    <t>[{'hsnCode': '8418', 'hsn1': 'REFRIGERATORS, FREEZERS AND OTHER REFRIGERATING OR FREEZING EQUIPMENT, ELECTRIC OR OTHER; HEAT PUMPS OTHER THAN AIR CONDITIONING MACHINES OF HEADING 8412.5',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'REFRIGERATORS, FREEZERS AND OTHER REFRIGERATING OR FREEZING EQUIPMENT, ELECTRIC OR OTHER; HEAT PUMPS OTHER THAN AIR CONDITIONING MACHINES OF HEADING 8415'}]</t>
  </si>
  <si>
    <t>Wholesale Business|Factory / Manufacturing|Works Contract|Retail Business</t>
  </si>
  <si>
    <t>Wholesale Business, Factory / Manufacturing, Works Contract, Retail Business</t>
  </si>
  <si>
    <t>[{'sacCode': '998719', 'sac1': 'Maintenance and repair services of other machinery and equipments', 'sac2': None}, {'sacCode': '998717', 'sac1': 'Maintenance and repair services of commercial and industrial machinery.', 'sac2': None}, {'sacCode': '998715', 'sac1': 'Maintenance and repair services of electrical household appliances', 'sac2': None}, {'sacCode': '995479', 'sac1': 'Services involving Repair, alterations, additions, replacements, maintenance of the completion/finishing works covered above.', 'sac2': None}]</t>
  </si>
  <si>
    <t>[{'name': 'Nagendra Rammurat Singh', 'email': 'account@ansaircon.in', 'emailDomain': 'ansaircon.in', 'contact': '8888381128'}]</t>
  </si>
  <si>
    <t>05BLAPS2861R1ZJ</t>
  </si>
  <si>
    <t>9897144695</t>
  </si>
  <si>
    <t>ravindersumi@gmail.com</t>
  </si>
  <si>
    <t>DANIYO KA DANDA, KHUTAL GATE, DEHRADUN, Dehradun, Uttarakhand, 248009</t>
  </si>
  <si>
    <t>[{'sacCode': '995463', 'sac1': 'Heating, ventilation and air conditioning equipment installation services', 'sac2': None}, {'sacCode': '998331', 'sac1': 'Engineering advisory services', 'sac2': None}]</t>
  </si>
  <si>
    <t>[{'name': 'NAGENDRA RAMMURAT SINGH', 'email': 'ravindersumi@gmail.com', 'emailDomain': 'gmail.com', 'contact': '9897144695'}]</t>
  </si>
  <si>
    <t>23BLAPS2861R1ZL</t>
  </si>
  <si>
    <t>8446012854</t>
  </si>
  <si>
    <t>ANS AIRCON ENGINEERS, , , MEDICAL COLLEGE ROAD, KUDRI, Shahdol, Madhya Pradesh, 484001</t>
  </si>
  <si>
    <t>[{'sacCode': '995413', 'sac1': 'Construction services of industrial buildings such as buildings used for production activities (used for assembly line activities), workshops, storage buildings and other similar industrial buildings', 'sac2': None}, {'sacCode': '995414', 'sac1': 'Construction services of commercial buildings such as office buildings, exhibition &amp; marriage halls, malls, hotels, restaurants, airports, rail or road terminals, parking garages, petrol and service stations, theatres and other similar buildings.', 'sac2': None}]</t>
  </si>
  <si>
    <t>07BLAPS2861R1ZF</t>
  </si>
  <si>
    <t>E-16/151, 3RD Floor, left Anand Puri, Tank Road, Karol Bagh, New Delhi, Delhi, 110005</t>
  </si>
  <si>
    <t>Retail Business|Supplier of Services|Works Contract</t>
  </si>
  <si>
    <t>Retail Business, Supplier of Services, Works Contract</t>
  </si>
  <si>
    <t>KEP000000810674P</t>
  </si>
  <si>
    <t>19AAFFM4883J1ZQ</t>
  </si>
  <si>
    <t>[{'name': 'PRABIR KUMAR NATH', 'email': 'pkng1977@yahoo.co.in', 'emailDomain': 'yahoo.co.in', 'contact': '9434801665'}]</t>
  </si>
  <si>
    <t>KPE000116172978V</t>
  </si>
  <si>
    <t>27AMBPD3961A1ZM</t>
  </si>
  <si>
    <t>[{'hsnCode': '8466', 'hsn1': 'PARTS AND ACCESSORIES SUITABLE FOR USE SOLELY OR PRINCIPALLY WITH THE MACHINES OF HEADINGS 8456 T O 8465, INCLUDING WORK OR TOOL HOLDERS, SELF-OPENING DIEHEADS, DIVIDING HEADS AND OTHER SPECIAL ATTACHMENTS FOR MACHINETOOLS; TOOL HOLDERS FOR ANY TYPE OF TOOL, FOR WORKING IN THE HAND',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SUITABLE FOR USE SOLELY OR PRINCIPALLY WITH THE MACHINES OF HEADINGS 8456 TO 8465, INCLUDING WORK OR TOOL HOLDERS, SELF-OPENING DIEHEADS, DIVIDING HEADS AND OTHER SPECIAL ATTACHMENTS FOR MACHINE-TOOLS; TOOL HOLDERS FOR ANY TYPE OF TOOL, FOR WORKING IN THE HAND'}, {'hsnCode': '8460', 'hsn1': 'MACHINE-TOOLS FOR DEBURRING, SHARPENING, GRINDING, HONING, LAPPING, POLISHING OR OTHERWISE FINISHING METAL, OR CERMETS BY MEANS OF GRINDING STONES, ABRASIVES OR POLISHING PRODUCTS, OTHER THAN GEAR CUTTING, GEAR GRINDING OR GEAR FINISHING MACHINES OF HEADING 8461 - Flat-surface grinding machines, in which the positioning in any one axis can be set up to an accuracy of at least 0.01 mm',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FOR DEBURRING, SHARPENING, GRINDING, HONING, LAPPING, POLISHING OR OTHERWISE FINISHING METAL OR CERMETS BY MEANS OF GRINDING STONES, ABRASIVES OR POLISHING PRODUCTS, OTHER THAN GEAR CUTTING, GEAR GRINDING OR GEAR FINISHING MACHINES OF HEADING 8461'}, {'hsnCode': '8468', 'hsn1': 'MACHINERY AND APPARATUS FOR SOLDERING, BRAZING OR WELDING, WHETHER OR NOT CAPABLE OF CUTTING, OTHER THAN THOSE OF HEADING 8512.5; GAS- OPERATED SURFACE TEMPERING MACHINES AND APPLIANCES',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AND APPARATUS FOR SOLDERING, BRAZING OR WELDING WHETHER OR NOT CAPABLE OF CUTTING, OTHER THAN THOSE OF HEADING 8415; GAS-OPERATED SURFACE TEMPERING MACHINES AND APPLIANCES'}]</t>
  </si>
  <si>
    <t>[{'sacCode': '995419', 'sac1': 'Services involving Repair, alterations, additions, replacements, renovation, maintenance or remodelling of the buildings covered above.', 'sac2': None}]</t>
  </si>
  <si>
    <t>[{'name': 'BHASKAR KRISHNARAO DESHMUKH', 'email': 'swati717.nikam@gmail.com', 'emailDomain': 'gmail.com', 'contact': '9822588935'}]</t>
  </si>
  <si>
    <t>03AADCR5483Q1ZU</t>
  </si>
  <si>
    <t>RADIANT HITECH ENG PRIVATE LIMITED</t>
  </si>
  <si>
    <t>03132211048</t>
  </si>
  <si>
    <t>H NO. 478, MODEL TOWN, RADIANT HI-TECH ENG. PVT. LTD, PHASE - 1, BATHINDA, Bathinda, Punjab, 151001</t>
  </si>
  <si>
    <t>[{'hsnCode': '84191110', 'hsn1':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 NON-ELECTRIC: 8419 11 - INSTANTANEOUS GAS WATER HEATERS : DOMESTIC TYPE',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 NON-ELECTRIC: 8419 11 - INSTANTANEOUS GAS WATER HEATERS : DOMESTIC TYPE'}, {'hsnCode': '73041011', 'hsn1': 'TUBES, PIPES AND HOLLOW PROFILES, SEAMLESS, OF IRON (OTHER THAN CAST IRON) OR STEEL - LINE PIPE OF A KIND USED FOR OIL OR GAS PIPELINES : PIPES OF IRON OR STEEL : OF IRON', 'chapterCode': '73', 'chapter': 'Articles of iron or steel', 'sectionCode': '15', 'section': 'Base Metals and Articles of Base Metal', 'hsn2': 'TUBES, PIPES AND HOLLOW PROFILES, SEAMLESS, OF IRON (OTHER THAN CAST IRON) OR STEEL - LINE PIPE OF A KIND USED FOR OIL OR GAS PIPELINES : PIPES OF IRON OR STEEL : OF IRON'}]</t>
  </si>
  <si>
    <t>[{'sacCode': '00440245', 'sac1': 'MAINTENANCE OR REPAIR SERVICE', 'sac2': None}, {'sacCode': '00440060', 'sac1': 'MANPOWER RECRUITMENT AGENCY', 'sac2': None}, {'sacCode': '00440233', 'sac1': 'ERECTION,COMMISSIONING AND INSTALLATION', 'sac2': None}, {'sacCode': '00440445', 'sac1': 'SUPPLY OF TANGIBLE GOODS FOR USE SERVICE', 'sac2': None}, {'sacCode': '00440410', 'sac1': 'WORKS CONTRACT SERVICES', 'sac2': None}]</t>
  </si>
  <si>
    <t>HARDIK NARENDRA SHAH|RITA NARENDRA SHAH|PURVI HARDIK SHAH|UTSAV VINODCHANDRA PARIKH</t>
  </si>
  <si>
    <t>[{'name': 'HARDIK NARENDRA SHAH', 'email': 'account08@radiantengg.com', 'emailDomain': 'radiantengg.com', 'contact': '8866480820'}]</t>
  </si>
  <si>
    <t>09AADCR5483Q1ZI</t>
  </si>
  <si>
    <t>2652337879</t>
  </si>
  <si>
    <t>info@radiantengg.com</t>
  </si>
  <si>
    <t>B 79, MOTI KUNJ, MATHURA, Mathura, Uttar Pradesh, 281001</t>
  </si>
  <si>
    <t>[{'hsnCode': '84832000', 'hsn1':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INCORPORATING BALL OR ROLLER BEARINGS',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INCORPORATING BALL OR ROLLER BEARINGS'}, {'hsnCode': '85369090', 'hsn1': 'ELECTRICAL APPARATUS FOR SWITCHING OR PROTECTING ELECTRICAL CIRCUITS, OR FOR MAKING CONNECTIONS TO OR IN ELECTRICAL CIRCUITS (FOR EXAMPLE, SWITCHES, RELAYS, FUSES, SURGE SUPPRESSORS, PLUGS, SOCKETS, LAMP-HOLDERS, JUNCTION BOXES), FOR A VOLTAGE NOT EXCEEDING 1,000 VOLTS - OTHER APPARATUS: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RELAYS, FUSES, SURGE SUPPRESSORS, PLUGS, SOCKETS, LAMP-HOLDERS, JUNCTION BOXES), FOR A VOLTAGE NOT EXCEEDING 1,000 VOLTS - OTHER APPARATUS: OTHER'}, {'hsnCode': '85049010', 'hsn1': 'ELECTRICAL TRANSFORMERS, STATIC CONVERTERS (FOR EXAMPLE, RECTIFIERS) AND INDUCTORS - OTHER INDUCTORS: -PARTS : OF TRANSFORMERS',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INDUCTORS: -PARTS : OF TRANSFORMERS'}, {'hsnCode': '39173990', 'hsn1': 'TUBES, PIPES AND HOSES, AND FITTINGS THEREFOR (FOR EXAMPLE, JOINTS, ELBOWS, FLANGES), OF PLASTICS - OTHER TUBES, PIPES AND HOSES: OTHER:OTHER', 'chapterCode': '39', 'chapter': 'Plastics and articles thereof', 'sectionCode': '07', 'section': 'Plastics and Articles thereof; Rubber and Articles Thereof', 'hsn2': 'TUBES, PIPES AND HOSES, AND FITTINGS THEREFOR (FOR EXAMPLE, JOINTS, ELBOWS, FLANGES), OF PLASTICS - OTHER TUBES, PIPES AND HOSES: OTHER:OTHER'}, {'hsnCode': '85115000', 'hsn1': 'ELECTRICAL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OTHER GENERATORS',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OTHER GENERATORS'}]</t>
  </si>
  <si>
    <t>Others|Works Contract|Factory / Manufacturing</t>
  </si>
  <si>
    <t>Others, Works Contract, Factory / Manufacturing</t>
  </si>
  <si>
    <t>[{'sacCode': '00440410', 'sac1': 'WORKS CONTRACT SERVICES', 'sac2': None}, {'sacCode': '00441480', 'sac1': 'OTHER TAXABLE SERVICES - OTHER THAN THE ONES MENTIONED', 'sac2': None}]</t>
  </si>
  <si>
    <t>HARDIK NARENDRA SHAH|RITA NARENDRA SHAH|UTSAV VINODCHANDRA PARIKH|PURVI HARDIK SHAH</t>
  </si>
  <si>
    <t>[{'name': 'HARDIK NARENDRA SHAH', 'email': 'account08@radiantengg.com', 'emailDomain': 'radiantengg.com', 'contact': '9724711996'}]</t>
  </si>
  <si>
    <t>M/S RADIANT HITECH ENG PRIVATE LIMITED</t>
  </si>
  <si>
    <t>19AADCR5483Q1ZH</t>
  </si>
  <si>
    <t>7600065816</t>
  </si>
  <si>
    <t>accounts01@radiantengg.com</t>
  </si>
  <si>
    <t>N -103, PHALGUNI BLOCK, HATIBERIA, MEDINIPUR, Purba Medinipur, West Bengal, 721657</t>
  </si>
  <si>
    <t>Service Provision|Works Contract|Recipient of Goods or Services|Office / Sale Office</t>
  </si>
  <si>
    <t>Service Provision, Works Contract, Recipient of Goods or Services, Office / Sale Office</t>
  </si>
  <si>
    <t>[{'sacCode': '00440410', 'sac1': 'WORKS CONTRACT SERVICES', 'sac2': None}, {'sacCode': '00440060', 'sac1': 'MANPOWER RECRUITMENT AGENCY', 'sac2': None}, {'sacCode': '00440233', 'sac1': 'ERECTION,COMMISSIONING AND INSTALLATION', 'sac2': None}, {'sacCode': '00440445', 'sac1': 'SUPPLY OF TANGIBLE GOODS FOR USE SERVICE', 'sac2': None}, {'sacCode': '00440245', 'sac1': 'MAINTENANCE OR REPAIR SERVICE', 'sac2': None}]</t>
  </si>
  <si>
    <t>HARDIK NARENDRA SHAH|PURVI HARDIK SHAH|UTSAV VINODCHANDRA PARIKH|RITA NARENDRA SHAH</t>
  </si>
  <si>
    <t>[{'name': 'HARDIK NARENDRA SHAH', 'email': 'account08@radiantengg.com', 'emailDomain': 'radiantengg.com', 'contact': '7600065816'}]</t>
  </si>
  <si>
    <t>23AADCR5483Q1ZS</t>
  </si>
  <si>
    <t>23689136842</t>
  </si>
  <si>
    <t>0, , BESIDE CIVIL HOSPITAL, CHANDRESHEKAR WARD PRODUCTIVIT, BINA, Sagar, Madhya Pradesh, 470113</t>
  </si>
  <si>
    <t>Works Contract|Office / Sale Office|Service Provision|Recipient of Goods or Services|Supplier of Services</t>
  </si>
  <si>
    <t>Works Contract, Office / Sale Office, Service Provision, Recipient of Goods or Services</t>
  </si>
  <si>
    <t>RADIANT HITECH ENG PVT LTD</t>
  </si>
  <si>
    <t>24AADCR5483Q1ZQ</t>
  </si>
  <si>
    <t>5A, 5 FLOOR, NEPTUNE TOWER, PRODUCTIVITY ROAD, ALKAPURI, Vadodara, Gujarat, 390007</t>
  </si>
  <si>
    <t>[{'hsnCode': '73041910', 'hsn1': 'TUBES, PIPES AND HOLLOW PROFILES, SEAMLESS, OF IRON (OTHER THAN CAST IRON) OR STEEL - LINE PIPE OF A KIND USED FOR OIL OR GAS PIPELINES : -- OTHER --- TUBES AND PIPES', 'chapterCode': '73', 'chapter': 'Articles of iron or steel', 'sectionCode': '15', 'section': 'Base Metals and Articles of Base Metal', 'hsn2': 'TUBES, PIPES AND HOLLOW PROFILES, SEAMLESS, OF IRON (OTHER THAN CAST IRON) OR STEEL - LINE PIPE OF A KIND USED FOR OIL OR GAS PIPELINES : -- OTHER --- TUBES AND PIPES'}, {'hsnCode': '73041110', 'hsn1': 'TUBES, PIPES AND HOLLOW PROFILES, SEAMLESS, OF IRON (OTHER THAN CAST IRON) OR STEEL - LINE PIPE OF A KIND USED FOR OIL OR GAS PIPELINES : -- OF STAINLESS STEEL: --- TUBES AND PIPES', 'chapterCode': '73', 'chapter': 'Articles of iron or steel', 'sectionCode': '15', 'section': 'Base Metals and Articles of Base Metal', 'hsn2': 'TUBES, PIPES AND HOLLOW PROFILES, SEAMLESS, OF IRON (OTHER THAN CAST IRON) OR STEEL - LINE PIPE OF A KIND USED FOR OIL OR GAS PIPELINES : -- OF STAINLESS STEEL: --- TUBES AND PIPES'}, {'hsnCode': '84199090', 'hsn1':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PARTS: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PARTS: OTHER'}, {'hsnCode': '32099090', 'hsn1': 'PAINTS AND VARNISHES (INCLUDING ENAMELS AND LACQUERS) BASED ON SYNTHETIC POLYMERS OR CHEMICALLY MODIFIED NATURAL POLYMERS, DISPERSED OR DISSOLVED IN AN AQUEOUS MEDIUM - OTHER : OTHER',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AN AQUEOUS MEDIUM - OTHER : OTHER'}, {'hsnCode': '83119000',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OTHER',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OTHER'}]</t>
  </si>
  <si>
    <t>Others|Factory / Manufacturing|Works Contract</t>
  </si>
  <si>
    <t>Others, Factory / Manufacturing, Works Contract</t>
  </si>
  <si>
    <t>[{'sacCode': '00440060', 'sac1': 'MANPOWER RECRUITMENT AGENCY', 'sac2': None}, {'sacCode': '00440249', 'sac1': 'TECHNICAL TESTING,INSPECTION, CERTIFICATION', 'sac2': None}, {'sacCode': '00440410', 'sac1': 'WORKS CONTRACT SERVICES', 'sac2': None}, {'sacCode': '00440262', 'sac1': 'TRANSPORT OF GOODS BY ROAD', 'sac2': None}, {'sacCode': '00440233', 'sac1': 'ERECTION,COMMISSIONING AND INSTALLATION', 'sac2': None}]</t>
  </si>
  <si>
    <t>HARDIK NARENDRA SHAH|PURVI HARDIK SHAH|RITA NARENDRA SHAH|UTSAV VINODCHANDRA PARIKH</t>
  </si>
  <si>
    <t>[{'name': 'HARDIK NARENDRA SHAH', 'email': 'accounts01@radiantengg.com', 'emailDomain': 'radiantengg.com', 'contact': '7600065816'}]</t>
  </si>
  <si>
    <t>RADIANT HITECH ENG. PVT. LTD.,</t>
  </si>
  <si>
    <t>27AADCR5483Q1ZK</t>
  </si>
  <si>
    <t>9979180398</t>
  </si>
  <si>
    <t>account01@radiantengg.com</t>
  </si>
  <si>
    <t>B/5 PLOT NO 18, , DATTAKRIPA CHS LTD, GORAI ROAD, GORAI-1 BORIVALI WEST, Mumbai Suburban, Maharashtra, 400091</t>
  </si>
  <si>
    <t>[{'hsnCode': '72031000', 'hsn1': 'FERROUS PRODUCTS OBTAINED BY DIRECT REDUCTION OF IRON ORE AND OTHER SPONGY FERROUS PRODUCTS, IN LUMPS, PELLETS OR SIMILAR FORMS; IRON HAVING MINIMUM PURITY BY WEIGHT OF 99.94%, IN LUMPS, PELLETS OR SIMILAR FORMS - FERROUS PRODUCTS OBTAINED BY DIRECT REDUCTION OF IRON ORE', 'chapterCode': '72', 'chapter': 'Iron and steel', 'sectionCode': '15', 'section': 'Base Metals and Articles of Base Metal', 'hsn2': 'FERROUS PRODUCTS OBTAINED BY DIRECT REDUCTION OF IRON ORE AND OTHER SPONGY FERROUS PRODUCTS, IN LUMPS, PELLETS OR SIMILAR FORMS; IRON HAVING MINIMUM PURITY BY WEIGHT OF 99.94%, IN LUMPS, PELLETS OR SIMILAR FORMS - FERROUS PRODUCTS OBTAINED BY DIRECT REDUCTION OF IRON ORE'}, {'hsnCode': '72131010', 'hsn1': 'BARS AND RODS, HOT-ROLLED, IN IRREGULARLY WOUND COILS, OF IRON OR NON-ALLOY STEEL - CONTAINING INDENTATIONS, RIBS, GROOVES OR OTHER DEFORMATIONS PRODUCED DURING THE ROLLING PROCESS : OF FREE CUTTING STEEL', 'chapterCode': '72', 'chapter': 'Iron and steel', 'sectionCode': '15', 'section': 'Base Metals and Articles of Base Metal', 'hsn2': 'BARS AND RODS, HOT-ROLLED, IN IRREGULARLY WOUND COILS, OF IRON OR NON-ALLOY STEEL - CONTAINING INDENTATIONS, RIBS, GROOVES OR OTHER DEFORMATIONS PRODUCED DURING THE ROLLING PROCESS : OF FREE CUTTING STEEL'}, {'hsnCode': '72142010', 'hsn1': 'OTHER BARS AND RODS OF IRON OR NON-ALLOY STEEL, NOT FURTHER WORKED THAN FORGED, HOT-ROLLED, HOT-DRAWN OR HOT-EXTRUDED, BUT INCLUDING THOSE TWISTED AFTER ROLLING - CONTAINING INDENTATIONS, RIBS, GROOVES OR OTHER DEFORMATIONS PRODUCED DURING THE ROLLING PROCESS OR TWISTED AFTER ROLLING : SPRING STEEL QUALITY', 'chapterCode': '72', 'chapter': 'Iron and steel', 'sectionCode': '15', 'section': 'Base Metals and Articles of Base Metal', 'hsn2': 'OTHER BARS AND RODS OF IRON OR NON-ALLOY STEEL, NOT FURTHER WORKED THAN FORGED, HOT-ROLLED, HOT-DRAWN OR HOT- EXTRUDED, BUT INCLUDING THOSE TWISTED AFTER ROLLING - CONTAINING INDENTATIONS, RIBS, GROOVES OR OTHER DEFORMATIONS PRODUCED DURING THE ROLLING PROCESS OR TWISTED AFTER ROLLING : SPRING STEEL QUALITY'}]</t>
  </si>
  <si>
    <t>HARDIK NARENDRA SHAH|UTSAV VINODCHANDRA PARIKH|RITA NARENDRA SHAH|PURVI HARDIK SHAH</t>
  </si>
  <si>
    <t>[{'name': 'HARDIK NARENDRA SHAH', 'email': 'accounts01@radiantengg.com', 'emailDomain': 'radiantengg.com', 'contact': '9724711996'}]</t>
  </si>
  <si>
    <t>M/s RADIANT HITECH ENG PRIVATE LIMITED</t>
  </si>
  <si>
    <t>29AADCR5483Q1ZG</t>
  </si>
  <si>
    <t>29930577863</t>
  </si>
  <si>
    <t>10-63/8, NALYA PADAVU, SHAKTINAGAR, MANGALORE, Dakshina Kannada, Karnataka, 575016</t>
  </si>
  <si>
    <t>[{'hsnCode': '84141000', 'hsn1': 'AIR OR VACUUM PUMPS, AIR OR OTHER GAS COMPRESSORS AND FANS; VENTILATING OR RECYCLING HOODS INCORPORATING A FAN, WHETHER OR NOT FITTED WITH FILTERS VACUUM PUMPS',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OR VACUUM PUMPS, AIR OR OTHER GAS COMPRESSORS AND FANS; VENTILATING OR RECYCLING HOODS INCORPORATING A FAN, WHETHER OR NOT FITTED WITH FILTERS VACUUM PUMPS'}, {'hsnCode': '39171010', 'hsn1': 'TUBES, PIPES AND HOSES, AND FITTINGS THEREFOR (FOR EXAMPLE, JOINTS, ELBOWS, FLANGES), OF PLASTICS - ARTIFICIAL GUTS (SAUSAGE CASINGS) OF HARDENED PROTEIN OR OF CELLULOSIC MATERIALS: OF HARDENED PROTEIN', 'chapterCode': '39', 'chapter': 'Plastics and articles thereof', 'sectionCode': '07', 'section': 'Plastics and Articles thereof; Rubber and Articles Thereof', 'hsn2': 'TUBES, PIPES AND HOSES, AND FITTINGS THEREFOR (FOR EXAMPLE, JOINTS, ELBOWS, FLANGES), OF PLASTICS - ARTIFICIAL GUTS (SAUSAGE CASINGS) OF HARDENED PROTEIN OR OF CELLULOSIC MATERIALS: OF HARDENED PROTEIN'}, {'hsnCode': '84191110', 'hsn1':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 NON-ELECTRIC: 8419 11 - INSTANTANEOUS GAS WATER HEATERS : DOMESTIC TYPE',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 NON-ELECTRIC: 8419 11 - INSTANTANEOUS GAS WATER HEATERS : DOMESTIC TYPE'}, {'hsnCode': '73041021', 'hsn1': 'TUBES, PIPES AND HOLLOW PROFILES, SEAMLESS, OF IRON (OTHER THAN CAST IRON) OR STEEL - LINE PIPE OF A KIND USED FOR OIL OR GAS PIPELINES : BLANKS FOR TUBES AND PIPES: OF IRON', 'chapterCode': '73', 'chapter': 'Articles of iron or steel', 'sectionCode': '15', 'section': 'Base Metals and Articles of Base Metal', 'hsn2': 'TUBES, PIPES AND HOLLOW PROFILES, SEAMLESS, OF IRON (OTHER THAN CAST IRON) OR STEEL - LINE PIPE OF A KIND USED FOR OIL OR GAS PIPELINES : BLANKS FOR TUBES AND PIPES: OF IRON'}]</t>
  </si>
  <si>
    <t>Office / Sale Office|Works Contract|Service Provision|Recipient of Goods or Services</t>
  </si>
  <si>
    <t>Office / Sale Office, Works Contract, Service Provision, Recipient of Goods or Services</t>
  </si>
  <si>
    <t>UTSAV VINODCHANDRA PARIKH|RITA NARENDRA SHAH|PURVI HARDIK SHAH|HARDIK NARENDRA SHAH</t>
  </si>
  <si>
    <t>RADIANT HITECH ENGINEERING PRIVATE LIMITED</t>
  </si>
  <si>
    <t>32AADCR5483Q1ZT</t>
  </si>
  <si>
    <t>32151041561</t>
  </si>
  <si>
    <t>11/DC/08, , C/O BPCL KR, POST BAG NO.2, AMBALAMUGAL, AMBALAMUGAL, Ernakulam, Kerala, 682302</t>
  </si>
  <si>
    <t>[{'hsnCode': '83111000',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ELECTRODES OF BASE METAL, FOR ELECTRIC ARC - WELDING',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ELECTRODES OF BASE METAL, FOR ELECTRIC ARC - WELDING'}, {'hsnCode': '27111100', 'hsn1': 'PETROLEUM GASES AND OTHER GASEOUS HYDROCARBONS - LIQUIFIED: NATURAL GAS', 'chapterCode': '27', 'chapter': 'Mineral fuels, mineral oils and products of their distillation; bituminous substances; mineral waxes.', 'sectionCode': '05', 'section': 'Mineral Products', 'hsn2': 'PETROLEUM GASES AND OTHER GASEOUS HYDROCARBONS - LIQUIFIED: NATURAL GAS'}]</t>
  </si>
  <si>
    <t>Works Contract|Service Provision|Supplier of Services</t>
  </si>
  <si>
    <t>[{'sacCode': '00440060', 'sac1': 'MANPOWER RECRUITMENT AGENCY', 'sac2': None}, {'sacCode': '00440245', 'sac1': 'MAINTENANCE OR REPAIR SERVICE', 'sac2': None}, {'sacCode': '00440233', 'sac1': 'ERECTION,COMMISSIONING AND INSTALLATION', 'sac2': None}, {'sacCode': '00440249', 'sac1': 'TECHNICAL TESTING,INSPECTION, CERTIFICATION', 'sac2': None}, {'sacCode': '00440262', 'sac1': 'TRANSPORT OF GOODS BY ROAD', 'sac2': None}]</t>
  </si>
  <si>
    <t>RITA NARENDRA SHAH|PURVI HARDIK SHAH|UTSAV VINODCHANDRA PARIKH|HARDIK NARENDRA SHAH</t>
  </si>
  <si>
    <t>33AADCR5483Q1ZR</t>
  </si>
  <si>
    <t>33836365737</t>
  </si>
  <si>
    <t>8866480820</t>
  </si>
  <si>
    <t>account08@radiantengg.com</t>
  </si>
  <si>
    <t>FLAT NO F2, FIRST FLOOR, , LAKE AREA 7TH STREET, NUNGAMBAKKAM, Chennai, Tamil Nadu, 600034</t>
  </si>
  <si>
    <t>[{'hsnCode': '84818010', 'hsn1': 'TAPS, COCKS, VALVES AND SIMILAR APPLIANCES FOR PIPES, BOILER SHELLS, TANKS, VATS OR THE LIKE, INCLUDING PRESSURE-REDUCING VALVES AND THERMOSTATICALLY CONTROLLED VALVES - OTHER APPLIANCES: TAPS, COCKS AND SIMILAR APPLIANCES OF IRON OR STEEL',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 OTHER APPLIANCES: TAPS, COCKS AND SIMILAR APPLIANCES OF IRON OR STEEL'}, {'hsnCode': '73041011', 'hsn1': 'TUBES, PIPES AND HOLLOW PROFILES, SEAMLESS, OF IRON (OTHER THAN CAST IRON) OR STEEL - LINE PIPE OF A KIND USED FOR OIL OR GAS PIPELINES : PIPES OF IRON OR STEEL : OF IRON', 'chapterCode': '73', 'chapter': 'Articles of iron or steel', 'sectionCode': '15', 'section': 'Base Metals and Articles of Base Metal', 'hsn2': 'TUBES, PIPES AND HOLLOW PROFILES, SEAMLESS, OF IRON (OTHER THAN CAST IRON) OR STEEL - LINE PIPE OF A KIND USED FOR OIL OR GAS PIPELINES : PIPES OF IRON OR STEEL : OF IRON'}]</t>
  </si>
  <si>
    <t>Works Contract|Recipient of Goods or Services|Input Service Distributor (ISD)|Retail Business|Factory / Manufacturing</t>
  </si>
  <si>
    <t>Works Contract, Recipient of Goods or Services, Input Service Distributor (ISD), Retail Business, Factory / Manufacturing</t>
  </si>
  <si>
    <t>[{'name': 'HARDIK NARENDRA SHAH', 'email': 'tnradiantengg@gmail.com', 'emailDomain': 'gmail.com', 'contact': '9003146039'}]</t>
  </si>
  <si>
    <t>06AADCR5483Q1ZO</t>
  </si>
  <si>
    <t>H D AND SONS PVT LTD, , NEAR PVR CINEMA, G T ROAD, PANIPAT, Panipat, Haryana, 132103</t>
  </si>
  <si>
    <t>[{'hsnCode': '8419', 'hsn1':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heaters,nonelectric',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PLANT OR LABORATORY EQUIPMENT, WHETHER OR NOT ELECTRICALLY HEATED,(EXCLUDING FURNACES, OVENS AND OTHER EQUIPMENT OF HEADING 8514), FOR THE TREATMENT OF MATERIALS BY A PROCESS INVOLVING A CHANGE OF TEMPERATURE SUCH AS HEATING, COOKING, ROASTING, DISTILLING, RECTIFYING, STERILISING PASTEURISING, STEAMING, DRYING, EVAPORATING, VAPOURISING, CONDENSING OR COOLING, OTHER THAN MACHINERY OR PLANT OF A KIND USED FOR DOMESTIC PURPOSES'}, {'hsnCode': '7304', 'hsn1': 'TUBES, PIPES AND HOLLOW PROFILES, SEAMLESS, OF IRON (OTHER THAN CAST IRON) OR STEEL - Line pipe of a kind used for oil and gas pipelines', 'chapterCode': '73', 'chapter': 'Articles of iron or steel', 'sectionCode': '15', 'section': 'Base Metals and Articles of Base Metal', 'hsn2': 'TUBES, PIPES AND HOLLOW PROFILES, SEAMLESS, OF IRON (OTHER THAN CAST IRON) OR STEEL'}]</t>
  </si>
  <si>
    <t>Supplier of Services|Works Contract|Office / Sale Office|Recipient of Goods or Services</t>
  </si>
  <si>
    <t>Supplier of Services, Works Contract, Office / Sale Office, Recipient of Goods or Services</t>
  </si>
  <si>
    <t>10AADCR5483Q1ZZ</t>
  </si>
  <si>
    <t>account05@radiantengg.com</t>
  </si>
  <si>
    <t>0, LOWER GROUND FLOOR, SAGAR COMPLEX, KAPASIA CHOWK, BEGUSARAI, Begusarai, Bihar, 851117</t>
  </si>
  <si>
    <t>Works Contract|Supplier of Services|Recipient of Goods or Services|Office / Sale Office</t>
  </si>
  <si>
    <t>Works Contract, Supplier of Services, Recipient of Goods or Services, Office / Sale Office</t>
  </si>
  <si>
    <t>[{'sacCode': '00440410', 'sac1': 'WORKS CONTRACT SERVICES', 'sac2': None}, {'sacCode': '00440233', 'sac1': 'ERECTION,COMMISSIONING AND INSTALLATION', 'sac2': None}, {'sacCode': '00440245', 'sac1': 'MAINTENANCE OR REPAIR SERVICE', 'sac2': None}, {'sacCode': '00440445', 'sac1': 'SUPPLY OF TANGIBLE GOODS FOR USE SERVICE', 'sac2': None}, {'sacCode': '00440060', 'sac1': 'MANPOWER RECRUITMENT AGENCY', 'sac2': None}]</t>
  </si>
  <si>
    <t>[{'name': 'HARDIK NARENDRA SHAH', 'email': 'account05@radiantengg.com', 'emailDomain': 'radiantengg.com', 'contact': '7600065816'}]</t>
  </si>
  <si>
    <t>08AADCR5483Q1ZK</t>
  </si>
  <si>
    <t>9724711996</t>
  </si>
  <si>
    <t>account02@radiantengg.com</t>
  </si>
  <si>
    <t>10-D-7, MAHAVIR NAGAR III, PARIJAT YOJNA, KOTA, Kota, Rajasthan, 324005</t>
  </si>
  <si>
    <t>RITA NARENDRA SHAH|HARDIK NARENDRA SHAH|PURVI HARDIK SHAH|UTSAV VINODCHANDRA PARIKH</t>
  </si>
  <si>
    <t>[{'name': 'HARDIK NARENDRA SHAH', 'email': 'account02@radiantengg.com', 'emailDomain': 'radiantengg.com', 'contact': '9724711996'}]</t>
  </si>
  <si>
    <t>21AADCR5483Q1ZW</t>
  </si>
  <si>
    <t>Radiant Hitech Eng Private Limited</t>
  </si>
  <si>
    <t>account04@radiantengg.com</t>
  </si>
  <si>
    <t>24-Feb-2018</t>
  </si>
  <si>
    <t>A-201, Sidhivinayak Enclave, Sarala Nagar, Laxmisagar, Bhubaneswar, Khordha, Odisha, 751006</t>
  </si>
  <si>
    <t>[{'sacCode': '00440245', 'sac1': 'MAINTENANCE OR REPAIR SERVICE', 'sac2': None}, {'sacCode': '00440060', 'sac1': 'MANPOWER RECRUITMENT AGENCY', 'sac2': None}]</t>
  </si>
  <si>
    <t>[{'name': 'HARDIK NARENDRA SHAH', 'email': 'account04@radiantengg.com', 'emailDomain': 'radiantengg.com', 'contact': '7600065816'}]</t>
  </si>
  <si>
    <t>37AADCR5483Q1ZJ</t>
  </si>
  <si>
    <t>59-4-3, Ground Floor, Nagara Street, Malakapuram, Visakhapatnam, Andhra Pradesh, 530011</t>
  </si>
  <si>
    <t>[{'sacCode': '998599', 'sac1': 'Other support services n.e.c.', 'sac2': None}, {'sacCode': '998595', 'sac1': 'Specialized office support services such as duplicating services, mailing services, document preparation etc', 'sac2': None}]</t>
  </si>
  <si>
    <t>Hardik Narendra Shah</t>
  </si>
  <si>
    <t>[{'name': 'Hardik Narendra Shah', 'email': 'accounts01@radiantengg.com', 'emailDomain': 'radiantengg.com', 'contact': '8866480820'}]</t>
  </si>
  <si>
    <t>18AADCR5483Q1ZJ</t>
  </si>
  <si>
    <t>17-Oct-2019</t>
  </si>
  <si>
    <t>4, Rong Bong Pather, Kanaighat, Golaghat, Golaghat, Assam, 785699</t>
  </si>
  <si>
    <t>[{'hsnCode': '7304', 'hsn1': 'TUBES, PIPES AND HOLLOW PROFILES, SEAMLESS, OF IRON (OTHER THAN CAST IRON) OR STEEL - Line pipe of a kind used for oil and gas pipelines', 'chapterCode': '73', 'chapter': 'Articles of iron or steel', 'sectionCode': '15', 'section': 'Base Metals and Articles of Base Metal', 'hsn2': 'TUBES, PIPES AND HOLLOW PROFILES, SEAMLESS, OF IRON (OTHER THAN CAST IRON) OR STEEL'}, {'hsnCode': '8419', 'hsn1':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heaters,nonelectric',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PLANT OR LABORATORY EQUIPMENT, WHETHER OR NOT ELECTRICALLY HEATED,(EXCLUDING FURNACES, OVENS AND OTHER EQUIPMENT OF HEADING 8514), FOR THE TREATMENT OF MATERIALS BY A PROCESS INVOLVING A CHANGE OF TEMPERATURE SUCH AS HEATING, COOKING, ROASTING, DISTILLING, RECTIFYING, STERILISING PASTEURISING, STEAMING, DRYING, EVAPORATING, VAPOURISING, CONDENSING OR COOLING, OTHER THAN MACHINERY OR PLANT OF A KIND USED FOR DOMESTIC PURPOSES'}, {'hsnCode': '3209', 'hsn1': 'PAINTS AND VARNISHES (INCLUDING ENAMELS AND LACQUERS) BASED ON SYNTHETIC POLYMERS OR CHEMICALLY MODIFIED NATURAL POLYMERS, DISPERSED OR DISSOLVED IN AN AQUEOUS MEDIUM',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AN AQUEOUS MEDIUM'}, {'hsnCode': '8311',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</si>
  <si>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Office / Sale Office|Recipient of Goods or Services|Supplier of Services</t>
  </si>
  <si>
    <t>Office / Sale Office, Recipient of Goods or Services, Supplier of Services</t>
  </si>
  <si>
    <t>[{'sacCode': '998519', 'sac1': 'Other employment &amp; labour supply services n.e.c', 'sac2': None}, {'sacCode': '998717', 'sac1': 'Maintenance and repair services of commercial and industrial machinery.', 'sac2': None}, {'sacCode': '997319', 'sac1': 'Leasing or rental services concerning other machinery and equipments with or without operator', 'sac2': None}]</t>
  </si>
  <si>
    <t>[{'name': 'HARDIK NARENDRA SHAH', 'email': 'account02@radiantengg.com', 'emailDomain': 'radiantengg.com', 'contact': '8866480820'}]</t>
  </si>
  <si>
    <t>RADIANT HITECH ENG. PVT. LTD.</t>
  </si>
  <si>
    <t>36AADCR5483Q1ZL</t>
  </si>
  <si>
    <t>26-Mar-2020</t>
  </si>
  <si>
    <t>4-70, Tessar Colony,Mahadevpur, Karimnagar, Telangana, Karimnagar, Telangana, 505504</t>
  </si>
  <si>
    <t>Factory / Manufacturing|Supplier of Services|Office / Sale Office|Retail Business|Recipient of Goods or Services|Works Contract</t>
  </si>
  <si>
    <t>Factory / Manufacturing, Supplier of Services, Office / Sale Office, Retail Business, Recipient of Goods or Services, Works Contract</t>
  </si>
  <si>
    <t>36AAACI4543F1ZT</t>
  </si>
  <si>
    <t>37AAACI4543F1ZR</t>
  </si>
  <si>
    <t>PLOT NO.27/A, JN PHARMACITY, JN PHARMACITY, PARAWADA, Visakhapatnam, Andhra Pradesh, 531019</t>
  </si>
  <si>
    <t>[{'hsnCode': '28251010', 'hsn1': 'HYDRAZINE AND HYDROXYLAMINE AND THEIR INORGANIC SALTS; OTHER INORGANIC BASES; OTHER METAL OXIDES, HYDROXIDES AND PEROXIDES - HYDRAZINE AND HYDROXYLAMINE AND THEIR INORGANIC SALTS : HYDRAZINE ANHYDROUS', 'chapterCode': '28', 'chapter': 'Inorganic chemicals; organic or inorganic compounds of precious metals, of rare-earth metals, of radioactive elements or of isotopes', 'sectionCode': '06', 'section': 'Products of the Chemicals or Allied Industries', 'hsn2': 'HYDRAZINE AND HYDROXYLAMINE AND THEIR INORGANIC SALTS; OTHER INORGANIC BASES; OTHER METAL OXIDES, HYDROXIDES AND PEROXIDES - HYDRAZINE AND HYDROXYLAMINE AND THEIR INORGANIC SALTS : HYDRAZINE ANHYDROUS'}, {'hsnCode': '28251090', 'hsn1': 'HYDRAZINE AND HYDROXYLAMINE AND THEIR INORGANIC SALTS; OTHER INORGANIC BASES; OTHER METAL OXIDES, HYDROXIDES AND PEROXIDES - HYDRAZINE AND HYDROXYLAMINE AND THEIR INORGANIC SALTS : OTHER', 'chapterCode': '28', 'chapter': 'Inorganic chemicals; organic or inorganic compounds of precious metals, of rare-earth metals, of radioactive elements or of isotopes', 'sectionCode': '06', 'section': 'Products of the Chemicals or Allied Industries', 'hsn2': 'HYDRAZINE AND HYDROXYLAMINE AND THEIR INORGANIC SALTS; OTHER INORGANIC BASES; OTHER METAL OXIDES, HYDROXIDES AND PEROXIDES - HYDRAZINE AND HYDROXYLAMINE AND THEIR INORGANIC SALTS : OTHER'}]</t>
  </si>
  <si>
    <t>Venkata Satyanarayana Raju Mudunuri</t>
  </si>
  <si>
    <t>[{'name': 'Aravinda Srinivasu Yazali', 'email': 'srivyjayanthilabspvtltd@gmail.com', 'emailDomain': 'gmail.com', 'contact': '9866515719'}]</t>
  </si>
  <si>
    <t>SRI VYJAYANTHI LABS PVT LTD</t>
  </si>
  <si>
    <t>TPE000011806920V</t>
  </si>
  <si>
    <t>27ACAPT0644B1Z0</t>
  </si>
  <si>
    <t>[{'hsnCode': '42021110', 'hsn1': None, 'chapterCode': '42', 'chapter': 'Articles of leather; saddlery and harness; travel goods, handbags and similar containers; articles of animal gut (other than silk-worm gut)', 'sectionCode': '08', 'section': 'Raw Hides and Skins, Leather, Furskins and Articles thereof; saddlery and Harness; travel goods, Handbags and similar Containers; Articles of animal gut (other than silk-worm Gut)', 'hsn2':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 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SUIT-CASES, VANITY-CASES, EXECUTIVE CASES, BRIEF-CASES, SCHOOL SATCHELS AND SIMILAR CONTAINERS : WITH OUTER SURFACE OF LEATHER, OF COMPOSITION LEATHER OR OF PATENT LEATHER : TRAVEL GOODS (TRUNKS, SUIT-CASES, SPORTS BAGS AND OTHER SIMILAR ITEMS ) OF LEATHER'}, {'hsnCode': '42031090', 'hsn1': None, 'chapterCode': '42', 'chapter': 'Articles of leather; saddlery and harness; travel goods, handbags and similar containers; articles of animal gut (other than silk-worm gut)', 'sectionCode': '08', 'section': 'Raw Hides and Skins, Leather, Furskins and Articles thereof; saddlery and Harness; travel goods, Handbags and similar Containers; Articles of animal gut (other than silk-worm Gut)', 'hsn2': 'ARTICLES OF APPAREL AND CLOTHING ACCESSORIES, OF LEATHER OR OF COMPOSITION LEATHER - ARTICLES OF APPAREL : OTHER'}, {'hsnCode': '96081092', 'hsn1': None, 'chapterCode': '96', 'chapter': 'Miscellaneous manufactured articles.', 'sectionCode': '20', 'section': 'Miscellaneous Manufactured Articles', 'hsn2': 'BALL POINT PENS WITH BODY OR CAP OF PRECIOUS METAL OR ROLLED PRECIOUS METAL'}, {'hsnCode': '61011010', 'hsn1': None, 'chapterCode': '61', 'chapter': 'Articles of apparel and clothing accessories knitted or crocheted.', 'sectionCode': '11', 'section': 'Textile and Textile Articles', 'hsn2': 'MENS OR BOYS OVERCOATS, CARCOATS, CAPES, CLOAKS, ANORAKS (INCLUDING SKI-JACKETS), WIND-CHEATERS, WINDJACKETS AND SIMILAR ARTICLES, KNITTED OR CROCHETED, OTHER THAN THOSE OF HEADING 6103 - OF WOOL OR FINE ANIMAL HAIR : OF WOOL'}, {'hsnCode': '44209090', 'hsn1': None, 'chapterCode': '44', 'chapter': 'Wood and Articles of wood; wood charcoal', 'sectionCode': '09', 'section': 'Wood and Articles of Wood; Wood Charcoal; cork and articles or cork; Manufactures of Straw, of Esparto or of other Plaiting Materials; Basketware and Wickerwork', 'hsn2': 'WOOD MARQUETRY AND INLAID WOOD; CASKETS AND CASES FOR JEWELLERY OR CUTLERY, AND SIMILAR ARTICLES, OF WOOD; STATUETTES AND OTHER ORNAMENTS, OF WOOD; WOODEN ARTICLES OF FURNITURE NOT FALLING IN CHAPTER 94 - OTHER : OTHER'}]</t>
  </si>
  <si>
    <t>Factory / Manufacturing|Retail Business|Wholesale Business|Warehouse / Depot|Others</t>
  </si>
  <si>
    <t>[{'name': 'Atul Dattatray Thorat', 'email': 'agnihotri.gov@gmail.com', 'emailDomain': 'gmail.com', 'contact': '9870547500'}]</t>
  </si>
  <si>
    <t>KFI000004152170T</t>
  </si>
  <si>
    <t>30AAGFK4398D1ZI</t>
  </si>
  <si>
    <t>30660201829</t>
  </si>
  <si>
    <t>[{'hsnCode': '85030010', 'hsn1': 'PARTS SUITABLE FOR USE SOLELY OR PRINCIPALLY WITH THE MACHINES OF HEADING 8501 OR 8502 - PARTS SUITABLE FOR USE SOLELY OR PRINCIPALLY WITH THE MACHINES OF HEADING 8501 OR 8502:PARTS OF GENERATOR (AC OR DC)',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MACHINES OF HEADING 8501 OR 8502 - PARTS SUITABLE FOR USE SOLELY OR PRINCIPALLY WITH THE MACHINES OF HEADING 8501 OR 8502:PARTS OF GENERATOR (AC OR DC)'}, {'hsnCode': '84149030', 'hsn1': 'AIR OR VACUUM PUMPS, AIR OR OTHER GAS COMPRESSORS AND FANS; VENTILATING OR RECYCLING HOODS INCORPORATING A FAN, WHETHER OR NOT FITTED WITH FILTERS - PARTS : OF ELECTRIC FANS',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'AIR OR VACUUM PUMPS, AIR OR OTHER GAS COMPRESSORS AND FANS; VENTILATING OR RECYCLING HOODS INCORPORATING A FAN, WHETHER OR NOT FITTED WITH FILTERS - PARTS : OF ELECTRIC FANS'}]</t>
  </si>
  <si>
    <t>[{'name': 'DIPTI DEEPAK CHAPHEKAR', 'email': 'chaphekarindustries@yahoo.co.in', 'emailDomain': 'yahoo.co.in', 'contact': '9850471031'}]</t>
  </si>
  <si>
    <t>02AABCA5291P1ZJ</t>
  </si>
  <si>
    <t>prabhakar.ns@abccoffeeday.com</t>
  </si>
  <si>
    <t>GAINDAMULL HEMRAJ BUILDING, KHATA KHATAUNI NO 1MA 1/15, SHOP NO 67-69, KHASRA NO,496,497,798 KITA 3,, BAZAAR WARD,SHIMLA, Shimla, Himachal Pradesh, 176001</t>
  </si>
  <si>
    <t>[{'hsnCode':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 {'hsnCode': '21013090', 'hsn1':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{'hsnCode': '19059090', 'hsn1': 'BREAD, PASTRY, CAKES, BISCUITS AND OTHER BAKERS WARES, WHETHER OR NOT CONTAINING COCOA; COMMUNION WAFERS, EMPTY CACHETS OF A KIND SUITABLE FOR PHARMACEUTICAL USE, SEALING WAFERS, RICE PAPER AND SIMILAR PRODUCTS - OTHER : OTHER',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OTHER'}, {'hsnCode': '09024090', 'hsn1': 'TEA, WHETHER OR NOT FLAVOURED OTHER BLACK TEA (FERMENTED) AND OTHER PARTLY FERMENTED TEA : OTHER', 'chapterCode': '09', 'chapter': 'Coffee, tea, mate and spices', 'sectionCode': '02', 'section': 'Vegetable Products', 'hsn2': None}, {'hsnCode': '18069090', 'hsn1': 'CHOCOLATE AND OTHER FOOD PREPARATIONS CONTAINING COCOA - OTHER : OTHER', 'chapterCode': '18', 'chapter': 'Cocoa and cocoa preparations', 'sectionCode': '04', 'section': 'Prepared Foodstuffs; Beverages, Spirits and Vinegar; Tobacco and Manufactured Tabacco substitutes', 'hsn2': 'CHOCOLATE AND OTHER FOOD PREPARATIONS CONTAINING COCOA - OTHER : OTHER'}]</t>
  </si>
  <si>
    <t>Retail Business|Office / Sale Office|Bonded Warehouse|Factory / Manufacturing|Leasing Business|Works Contract|Warehouse / Depot|Supplier of Services</t>
  </si>
  <si>
    <t>Retail Business, Office / Sale Office</t>
  </si>
  <si>
    <t>[{'sacCode': '00441067', 'sac1': 'RESTAURANT SERVICE', 'sac2': None}, {'sacCode': '00440354', 'sac1': 'SALE OF SPACE OR TIME SLOT FOR ADVERTISEMENT', 'sac2': None}, {'sacCode': '00440245', 'sac1': 'MAINTENANCE OR REPAIR SERVICE', 'sac2': None}, {'sacCode': '00440225', 'sac1': 'BUSINESS AUXILIARY SERVICES', 'sac2': None}, {'sacCode': '00440060', 'sac1': 'MANPOWER RECRUITMENT AGENCY', 'sac2': None}]</t>
  </si>
  <si>
    <t>MALAVIKA SIDDHARTHA HEGDE|JAYARAJ CHANNAPPA HUBLI</t>
  </si>
  <si>
    <t>[{'name': 'SADANANDA THIMMA POOJARY', 'email': 'lokesh.b@abccoffeeday.com', 'emailDomain': 'abccoffeeday.com', 'contact': '8553908817'}]</t>
  </si>
  <si>
    <t>03AABCA5291P1ZH</t>
  </si>
  <si>
    <t>03141150978</t>
  </si>
  <si>
    <t>9945245033</t>
  </si>
  <si>
    <t>rathnakar.s@abccoffeeday.com</t>
  </si>
  <si>
    <t>No.2770, , , Pakhowal Road, Ludhiana, Ludhiana, Punjab, 141002</t>
  </si>
  <si>
    <t>[{'hsnCode': '19059090', 'hsn1': 'BREAD, PASTRY, CAKES, BISCUITS AND OTHER BAKERS WARES, WHETHER OR NOT CONTAINING COCOA; COMMUNION WAFERS, EMPTY CACHETS OF A KIND SUITABLE FOR PHARMACEUTICAL USE, SEALING WAFERS, RICE PAPER AND SIMILAR PRODUCTS - OTHER : OTHER',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OTHER'}, {'hsnCode': '20099000', 'hsn1': 'FRUIT JUICES (INCLUDING GRAPE MUST) AND VEGETABLE JUICES, UNFERMENTED AND NOTCONTAINING ADDED SPIRIT, WHETHER OR NOTCONTAINING ADDED SUGAR OR OTHERSWEETENING MATTER MIXTURES OF JUICES', 'chapterCode': '20', 'chapter': 'Preparations of vegetables, fruit, nuts or other parts of plants.', 'sectionCode': '04', 'section': 'Prepared Foodstuffs; Beverages, Spirits and Vinegar; Tobacco and Manufactured Tabacco substitutes', 'hsn2': 'FRUIT JUICES (INCLUDING GRAPE MUST) AND VEGETABLE JUICES, UNFERMENTED AND NOTCONTAINING ADDED SPIRIT, WHETHER OR NOTCONTAINING ADDED SUGAR OR OTHERSWEETENING MATTER MIXTURES OF JUICES'}, {'hsnCode': '84769090', 'hsn1': 'AUTOMATIC GOODS-VENDING MACHINES (FOR EXAMPLE, POSTAGE STAMPS, CIGARETTE, FOOD OR BEVERAGE MACHINES), INCLUDING MONEY CHANGING MACHINES - PARTS:OTHER',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GOODS-VENDING MACHINES (FOR EXAMPLE, POSTAGE STAMPS, CIGARETTE, FOOD OR BEVERAGE MACHINES), INCLUDING MONEY CHANGING MACHINES - PARTS:OTHER'}, {'hsnCode': '21041090', 'hsn1': 'SOUPS AND BROTHS AND PREPARATIONSTHEREFOR; HOMOGENISED COMPOSITE FOOD PREPARATIONS - SOUPS AND BROTHS AND PREPARATIONS THEREFOR : OTHER', 'chapterCode': '21', 'chapter': 'Miscellaneous edible preparations', 'sectionCode': '04', 'section': 'Prepared Foodstuffs; Beverages, Spirits and Vinegar; Tobacco and Manufactured Tabacco substitutes', 'hsn2': 'SOUPS AND BROTHS AND PREPARATIONSTHEREFOR; HOMOGENISED COMPOSITE FOOD PREPARATIONS - SOUPS AND BROTHS AND PREPARATIONS THEREFOR : OTHER'}, {'hsnCode': '16010000', 'hsn1': 'SAUSAGES AND SIMILAR PRODUCTS, OF MEAT, MEAT OFFAL OR BLOOD; FOOD PREPARATIONS BASED ON THESE PRODUCTS', 'chapterCode': '16', 'chapter': 'Preparation of meat, of fish or of crustaceans, molluscs or other aquatic invertebrates.', 'sectionCode': '04', 'section': 'Prepared Foodstuffs; Beverages, Spirits and Vinegar; Tobacco and Manufactured Tabacco substitutes', 'hsn2': 'SAUSAGES AND SIMILAR PRODUCTS, OF MEAT,'}]</t>
  </si>
  <si>
    <t>Office / Sale Office|Warehouse / Depot|Retail Business|Bonded Warehouse</t>
  </si>
  <si>
    <t>Office / Sale Office, Warehouse / Depot, Retail Business</t>
  </si>
  <si>
    <t>MALAVIKA SIDDHARTHA HEGDE|JAYARAJ CHANNAPPA HUBLI|SAKALESPUR VISWESWARAIYA RANGANATH</t>
  </si>
  <si>
    <t>[{'name': 'SADANANDA THIMMA POOJARY', 'email': 'rathnakar.s@abccoffeeday.com', 'emailDomain': 'abccoffeeday.com', 'contact': '9945245033'}]</t>
  </si>
  <si>
    <t>04AABCA5291P1ZF</t>
  </si>
  <si>
    <t>SECTOR-35, , , 1. SCO-411-41, CHANDIGARH, Chandigarh, Chandigarh, 160035</t>
  </si>
  <si>
    <t>[{'hsnCode': '20099000', 'hsn1': 'FRUIT JUICES (INCLUDING GRAPE MUST) AND VEGETABLE JUICES, UNFERMENTED AND NOTCONTAINING ADDED SPIRIT, WHETHER OR NOTCONTAINING ADDED SUGAR OR OTHERSWEETENING MATTER MIXTURES OF JUICES', 'chapterCode': '20', 'chapter': 'Preparations of vegetables, fruit, nuts or other parts of plants.', 'sectionCode': '04', 'section': 'Prepared Foodstuffs; Beverages, Spirits and Vinegar; Tobacco and Manufactured Tabacco substitutes', 'hsn2': 'FRUIT JUICES (INCLUDING GRAPE MUST) AND VEGETABLE JUICES, UNFERMENTED AND NOTCONTAINING ADDED SPIRIT, WHETHER OR NOTCONTAINING ADDED SUGAR OR OTHERSWEETENING MATTER MIXTURES OF JUICES'}, {'hsnCode': '19059090', 'hsn1': 'BREAD, PASTRY, CAKES, BISCUITS AND OTHER BAKERS WARES, WHETHER OR NOT CONTAINING COCOA; COMMUNION WAFERS, EMPTY CACHETS OF A KIND SUITABLE FOR PHARMACEUTICAL USE, SEALING WAFERS, RICE PAPER AND SIMILAR PRODUCTS - OTHER : OTHER',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OTHER'}, {'hsnCode': '09019090', 'hsn1': 'COFFEE, WHETHER OR NOT ROASTED OR DACAFFEINATED; COFFEE HUSKS AND SKINS; COFFEE SUBSTITUTES CONTAINING COFFEE IN ANY PROPORTION Other : Other', 'chapterCode': '09', 'chapter': 'Coffee, tea, mate and spices', 'sectionCode': '02', 'section': 'Vegetable Products', 'hsn2': None}, {'hsnCode': '18069090', 'hsn1': 'CHOCOLATE AND OTHER FOOD PREPARATIONS CONTAINING COCOA - OTHER : OTHER', 'chapterCode': '18', 'chapter': 'Cocoa and cocoa preparations', 'sectionCode': '04', 'section': 'Prepared Foodstuffs; Beverages, Spirits and Vinegar; Tobacco and Manufactured Tabacco substitutes', 'hsn2': 'CHOCOLATE AND OTHER FOOD PREPARATIONS CONTAINING COCOA - OTHER : OTHER'}, {'hsnCode': '84769090', 'hsn1': 'AUTOMATIC GOODS-VENDING MACHINES (FOR EXAMPLE, POSTAGE STAMPS, CIGARETTE, FOOD OR BEVERAGE MACHINES), INCLUDING MONEY CHANGING MACHINES - PARTS:OTHER',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GOODS-VENDING MACHINES (FOR EXAMPLE, POSTAGE STAMPS, CIGARETTE, FOOD OR BEVERAGE MACHINES), INCLUDING MONEY CHANGING MACHINES - PARTS:OTHER'}]</t>
  </si>
  <si>
    <t>Retail Business|Office / Sale Office|Warehouse / Depot|Works Contract</t>
  </si>
  <si>
    <t>Retail Business, Office / Sale Office, Warehouse / Depot, Works Contract</t>
  </si>
  <si>
    <t>[{'sacCode': '00441067', 'sac1': 'RESTAURANT SERVICE', 'sac2': None}, {'sacCode': '00440354', 'sac1': 'SALE OF SPACE OR TIME SLOT FOR ADVERTISEMENT', 'sac2': None}, {'sacCode': '00440410', 'sac1': 'WORKS CONTRACT SERVICES', 'sac2': None}, {'sacCode': '00440060', 'sac1': 'MANPOWER RECRUITMENT AGENCY', 'sac2': None}, {'sacCode': '00440245', 'sac1': 'MAINTENANCE OR REPAIR SERVICE', 'sac2': None}]</t>
  </si>
  <si>
    <t>V G SIDDHARTHA|MALAVIKA SIDDHARTHA HEGDE|JAYARAJ CHANNAPPA HUBLI|AMARA VENU MADHAV|SANJAY OMPRAKASH NAYAR|KANARATH PAYATTIYATH BALARAJ|SAKALESPUR VISWESWARAIYA RANGANATH</t>
  </si>
  <si>
    <t>[{'name': 'SADANANDA THIMMA POOJARY', 'email': 'rathnakara@abccoffeeday.com', 'emailDomain': 'abccoffeeday.com', 'contact': '9945245033'}]</t>
  </si>
  <si>
    <t>CAFE COFFEE DAY (A DIVISION OF AMALGAMATED BEANS COFFEE TRADING CO LTD)</t>
  </si>
  <si>
    <t>04AABCA5291P2ZE</t>
  </si>
  <si>
    <t>CAF COFFEE DAIRY</t>
  </si>
  <si>
    <t>CAF? COFFEE DAIRY</t>
  </si>
  <si>
    <t>05AABCA5291P1ZD</t>
  </si>
  <si>
    <t>05001041223</t>
  </si>
  <si>
    <t>Shop no 4 THE AXIOM RAJPUR Road, Ground Floor, Cafe Coffee Day, Municipal No. 152, Rajpur Road, DEHRADUN, Dehradun, Uttarakhand, 248001</t>
  </si>
  <si>
    <t>[{'hsnCode': '21013090', 'hsn1':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 {'hsnCode': '19059090', 'hsn1': 'BREAD, PASTRY, CAKES, BISCUITS AND OTHER BAKERS WARES, WHETHER OR NOT CONTAINING COCOA; COMMUNION WAFERS, EMPTY CACHETS OF A KIND SUITABLE FOR PHARMACEUTICAL USE, SEALING WAFERS, RICE PAPER AND SIMILAR PRODUCTS - OTHER : OTHER',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OTHER'}, {'hsnCode': '18069090', 'hsn1': 'CHOCOLATE AND OTHER FOOD PREPARATIONS CONTAINING COCOA - OTHER : OTHER', 'chapterCode': '18', 'chapter': 'Cocoa and cocoa preparations', 'sectionCode': '04', 'section': 'Prepared Foodstuffs; Beverages, Spirits and Vinegar; Tobacco and Manufactured Tabacco substitutes', 'hsn2': 'CHOCOLATE AND OTHER FOOD PREPARATIONS CONTAINING COCOA - OTHER : OTHER'}, {'hsnCode': '09024090', 'hsn1': 'TEA, WHETHER OR NOT FLAVOURED OTHER BLACK TEA (FERMENTED) AND OTHER PARTLY FERMENTED TEA : OTHER', 'chapterCode': '09', 'chapter': 'Coffee, tea, mate and spices', 'sectionCode': '02', 'section': 'Vegetable Products', 'hsn2': None}]</t>
  </si>
  <si>
    <t>[{'sacCode': '00441067', 'sac1': 'RESTAURANT SERVICE', 'sac2': None}, {'sacCode': '00440245', 'sac1': 'MAINTENANCE OR REPAIR SERVICE', 'sac2': None}, {'sacCode': '00440354', 'sac1': 'SALE OF SPACE OR TIME SLOT FOR ADVERTISEMENT', 'sac2': None}, {'sacCode': '00440410', 'sac1': 'WORKS CONTRACT SERVICES', 'sac2': None}, {'sacCode': '00440060', 'sac1': 'MANPOWER RECRUITMENT AGENCY', 'sac2': None}]</t>
  </si>
  <si>
    <t>06AABCA5291P1ZB</t>
  </si>
  <si>
    <t>CAFE COFFEE DAY SG 103, GROUND FLOOR, DLF GALLERIA SHOPPING COMPLEX, DLF, PHASE-IV, GURGAON, Gurgaon, Haryana, 122002</t>
  </si>
  <si>
    <t>[{'hsnCode': '21011130', 'hsn1':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COFFEE AROMA',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COFFEE AROMA'}, {'hsnCode': '18069010', 'hsn1': 'CHOCOLATE AND OTHER FOOD PREPARATIONS CONTAINING COCOA - OTHER : CHOCOLATE AND CHOCOLATE PRODUCTS', 'chapterCode': '18', 'chapter': 'Cocoa and cocoa preparations', 'sectionCode': '04', 'section': 'Prepared Foodstuffs; Beverages, Spirits and Vinegar; Tobacco and Manufactured Tabacco substitutes', 'hsn2': 'CHOCOLATE AND OTHER FOOD PREPARATIONS CONTAINING COCOA - OTHER : CHOCOLATE AND CHOCOLATE PRODUCTS'}, {'hsnCode': '19051000', 'hsn1': 'BREAD, PASTRY, CAKES, BISCUITS AND OTHER BAKERS WARES, WHETHER OR NOT CONTAINING COCOA; COMMUNION WAFERS, EMPTY CACHETS OF A KIND SUITABLE FOR PHARMACEUTICAL USE, SEALING WAFERS, RICE PAPER AND SIMILAR PRODUCTS -CRISPBREAD',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-CRISPBREAD'}, {'hsnCode': '19053211', 'hsn1': 'BREAD, PASTRY, CAKES, BISCUITS AND OTHER BAKERS WARES, WHETHER OR NOT CONTAINING COCOA; COMMUNION WAFERS, EMPTY CACHETS OF A KIND SUITABLE FOR PHARMACEUTICAL USE, SEALING WAFERS, RICE PAPER AND SIMILAR PRODUCTS - - SWEET BISCUITS; WAFFLES AND WAFERS-- WAFFLES AND WAFERS : --- COMMUNION WAFERS : COATED WITH CHOCOLATE OR CONTAINING CHOCOLATE',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 SWEET BISCUITS; WAFFLES AND WAFERS-- WAFFLES AND WAFERS : --- COMMUNION WAFERS : COATED WITH CHOCOLATE OR CONTAINING CHOCOLATE'}, {'hsnCode': '22029010', 'hsn1': 'WATERS, INCLUDING MINERAL WATERS ANDAERATED WATERS, CONTAINING ADDED SUGAROR OTHER SWEETENING MATTER OR FLAVOURED,AND OTHER NON - ALCOHOLIC BEVERAGES, NOTINCLUDING FRUIT OR VEGETABLE JUICES OFHEADING 2009 - OTHER : SOYA MILK DRINKS, WHETHER OR NOT SWEETENDED OR FLAVOURED', 'chapterCode': '22', 'chapter': 'Beverages, spirits and vinegar.', 'sectionCode': '04', 'section': 'Prepared Foodstuffs; Beverages, Spirits and Vinegar; Tobacco and Manufactured Tabacco substitutes', 'hsn2': 'WATERS, INCLUDING MINERAL WATERS ANDAERATED WATERS, CONTAINING ADDED SUGAROR OTHER SWEETENING MATTER OR FLAVOURED,AND OTHER NON - ALCOHOLIC BEVERAGES, NOTINCLUDING FRUIT OR VEGETABLE JUICES OFHEADING 2009 - OTHER : SOYA MILK DRINKS, WHETHER OR NOT SWEETENDED OR FLAVOURED'}]</t>
  </si>
  <si>
    <t>Office / Sale Office|Retail Business|Bonded Warehouse|Leasing Business|Warehouse / Depot|Works Contract|Supplier of Services|Recipient of Goods or Services|Factory / Manufacturing|Wholesale Business</t>
  </si>
  <si>
    <t>[{'sacCode': '00440354', 'sac1': 'SALE OF SPACE OR TIME SLOT FOR ADVERTISEMENT', 'sac2': None}, {'sacCode': '00440067', 'sac1': 'GOODS TRANSPORT OPERATORS', 'sac2': None}, {'sacCode': '00440060', 'sac1': 'MANPOWER RECRUITMENT AGENCY', 'sac2': None}, {'sacCode': '00440410', 'sac1': 'WORKS CONTRACT SERVICES', 'sac2': None}, {'sacCode': '00440225', 'sac1': 'BUSINESS AUXILIARY SERVICES', 'sac2': None}]</t>
  </si>
  <si>
    <t>COFFEE DAY GLOBAL LTD</t>
  </si>
  <si>
    <t>07AABCA5291P1Z9</t>
  </si>
  <si>
    <t>07120245040</t>
  </si>
  <si>
    <t>Shop No 34, S-34, , , Green Park Main Market, Delhi, New Delhi, Delhi, 110016</t>
  </si>
  <si>
    <t>[{'hsnCode': '22029020', 'hsn1': 'WATERS, INCLUDING MINERAL WATERS ANDAERATED WATERS, CONTAINING ADDED SUGAROR OTHER SWEETENING MATTER OR FLAVOURED,AND OTHER NON - ALCOHOLIC BEVERAGES, NOTINCLUDING FRUIT OR VEGETABLE JUICES OFHEADING 2009 - OTHER : FRUIT PULP OR FRUIT JUICE BASED DRINKS', 'chapterCode': '22', 'chapter': 'Beverages, spirits and vinegar.', 'sectionCode': '04', 'section': 'Prepared Foodstuffs; Beverages, Spirits and Vinegar; Tobacco and Manufactured Tabacco substitutes', 'hsn2': 'WATERS, INCLUDING MINERAL WATERS ANDAERATED WATERS, CONTAINING ADDED SUGAROR OTHER SWEETENING MATTER OR FLAVOURED,AND OTHER NON - ALCOHOLIC BEVERAGES, NOTINCLUDING FRUIT OR VEGETABLE JUICES OFHEADING 2009 - OTHER : FRUIT PULP OR FRUIT JUICE BASED DRINKS'}, {'hsnCode': '19053211', 'hsn1': 'BREAD, PASTRY, CAKES, BISCUITS AND OTHER BAKERS WARES, WHETHER OR NOT CONTAINING COCOA; COMMUNION WAFERS, EMPTY CACHETS OF A KIND SUITABLE FOR PHARMACEUTICAL USE, SEALING WAFERS, RICE PAPER AND SIMILAR PRODUCTS - - SWEET BISCUITS; WAFFLES AND WAFERS-- WAFFLES AND WAFERS : --- COMMUNION WAFERS : COATED WITH CHOCOLATE OR CONTAINING CHOCOLATE',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 SWEET BISCUITS; WAFFLES AND WAFERS-- WAFFLES AND WAFERS : --- COMMUNION WAFERS : COATED WITH CHOCOLATE OR CONTAINING CHOCOLATE'}, {'hsnCode': '18069010', 'hsn1': 'CHOCOLATE AND OTHER FOOD PREPARATIONS CONTAINING COCOA - OTHER : CHOCOLATE AND CHOCOLATE PRODUCTS', 'chapterCode': '18', 'chapter': 'Cocoa and cocoa preparations', 'sectionCode': '04', 'section': 'Prepared Foodstuffs; Beverages, Spirits and Vinegar; Tobacco and Manufactured Tabacco substitutes', 'hsn2': 'CHOCOLATE AND OTHER FOOD PREPARATIONS CONTAINING COCOA - OTHER : CHOCOLATE AND CHOCOLATE PRODUCTS'}, {'hsnCode': '21011130', 'hsn1':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COFFEE AROMA',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COFFEE AROMA'}, {'hsnCode':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t>
  </si>
  <si>
    <t>Retail Business|Office / Sale Office|Recipient of Goods or Services|Leasing Business|Works Contract|Warehouse / Depot|Supplier of Services|Factory / Manufacturing|Bonded Warehouse|Export|Wholesale Business|Service Provision</t>
  </si>
  <si>
    <t>Retail Business, Office / Sale Office, Recipient of Goods or Services</t>
  </si>
  <si>
    <t>[{'sacCode': '00440354', 'sac1': 'SALE OF SPACE OR TIME SLOT FOR ADVERTISEMENT', 'sac2': None}, {'sacCode': '00440060', 'sac1': 'MANPOWER RECRUITMENT AGENCY', 'sac2': None}, {'sacCode': '00440410', 'sac1': 'WORKS CONTRACT SERVICES', 'sac2': None}, {'sacCode': '00441067', 'sac1': 'RESTAURANT SERVICE', 'sac2': None}, {'sacCode': '00440245', 'sac1': 'MAINTENANCE OR REPAIR SERVICE', 'sac2': None}]</t>
  </si>
  <si>
    <t>08AABCA5291P1Z7</t>
  </si>
  <si>
    <t>08791608087</t>
  </si>
  <si>
    <t>Showroom No. 02, Ground Floor, SONI PARIS POINT, Plot No. A-26-A, Sawai Jai Singh Highway, Bani Park, Jaipur, Rajasthan, 302016</t>
  </si>
  <si>
    <t>22-Jun-2003</t>
  </si>
  <si>
    <t>[{'hsnCode': '21011130', 'hsn1':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COFFEE AROMA',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COFFEE AROMA'}, {'hsnCode': '18069010', 'hsn1': 'CHOCOLATE AND OTHER FOOD PREPARATIONS CONTAINING COCOA - OTHER : CHOCOLATE AND CHOCOLATE PRODUCTS', 'chapterCode': '18', 'chapter': 'Cocoa and cocoa preparations', 'sectionCode': '04', 'section': 'Prepared Foodstuffs; Beverages, Spirits and Vinegar; Tobacco and Manufactured Tabacco substitutes', 'hsn2': 'CHOCOLATE AND OTHER FOOD PREPARATIONS CONTAINING COCOA - OTHER : CHOCOLATE AND CHOCOLATE PRODUCTS'}, {'hsnCode': '19051000', 'hsn1': 'BREAD, PASTRY, CAKES, BISCUITS AND OTHER BAKERS WARES, WHETHER OR NOT CONTAINING COCOA; COMMUNION WAFERS, EMPTY CACHETS OF A KIND SUITABLE FOR PHARMACEUTICAL USE, SEALING WAFERS, RICE PAPER AND SIMILAR PRODUCTS -CRISPBREAD',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-CRISPBREAD'}, {'hsnCode': '19053211', 'hsn1': 'BREAD, PASTRY, CAKES, BISCUITS AND OTHER BAKERS WARES, WHETHER OR NOT CONTAINING COCOA; COMMUNION WAFERS, EMPTY CACHETS OF A KIND SUITABLE FOR PHARMACEUTICAL USE, SEALING WAFERS, RICE PAPER AND SIMILAR PRODUCTS - - SWEET BISCUITS; WAFFLES AND WAFERS-- WAFFLES AND WAFERS : --- COMMUNION WAFERS : COATED WITH CHOCOLATE OR CONTAINING CHOCOLATE',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 SWEET BISCUITS; WAFFLES AND WAFERS-- WAFFLES AND WAFERS : --- COMMUNION WAFERS : COATED WITH CHOCOLATE OR CONTAINING CHOCOLATE'}, {'hsnCode': '22029020', 'hsn1': 'WATERS, INCLUDING MINERAL WATERS ANDAERATED WATERS, CONTAINING ADDED SUGAROR OTHER SWEETENING MATTER OR FLAVOURED,AND OTHER NON - ALCOHOLIC BEVERAGES, NOTINCLUDING FRUIT OR VEGETABLE JUICES OFHEADING 2009 - OTHER : FRUIT PULP OR FRUIT JUICE BASED DRINKS', 'chapterCode': '22', 'chapter': 'Beverages, spirits and vinegar.', 'sectionCode': '04', 'section': 'Prepared Foodstuffs; Beverages, Spirits and Vinegar; Tobacco and Manufactured Tabacco substitutes', 'hsn2': 'WATERS, INCLUDING MINERAL WATERS ANDAERATED WATERS, CONTAINING ADDED SUGAROR OTHER SWEETENING MATTER OR FLAVOURED,AND OTHER NON - ALCOHOLIC BEVERAGES, NOTINCLUDING FRUIT OR VEGETABLE JUICES OFHEADING 2009 - OTHER : FRUIT PULP OR FRUIT JUICE BASED DRINKS'}]</t>
  </si>
  <si>
    <t>Office / Sale Office|Retail Business|Wholesale Business|Bonded Warehouse|Supplier of Services|Factory / Manufacturing|Leasing Business|Works Contract|Warehouse / Depot</t>
  </si>
  <si>
    <t>Office / Sale Office, Retail Business, Wholesale Business, Bonded Warehouse, Supplier of Services</t>
  </si>
  <si>
    <t>09AABCA5291P1Z5</t>
  </si>
  <si>
    <t>Cafe Coffee Day, Great India Place Mall, 3rd Floor,, First Floor, , Plot No A-2, Sector 38A,, NOIDA, Gautam Buddha Nagar, Uttar Pradesh, 201301</t>
  </si>
  <si>
    <t>[{'hsnCode': '18069090', 'hsn1': 'CHOCOLATE AND OTHER FOOD PREPARATIONS CONTAINING COCOA - OTHER : OTHER', 'chapterCode': '18', 'chapter': 'Cocoa and cocoa preparations', 'sectionCode': '04', 'section': 'Prepared Foodstuffs; Beverages, Spirits and Vinegar; Tobacco and Manufactured Tabacco substitutes', 'hsn2': 'CHOCOLATE AND OTHER FOOD PREPARATIONS CONTAINING COCOA - OTHER : OTHER'}, {'hsnCode': '20092900', 'hsn1': 'FRUIT JUICES (INCLUDING GRAPE MUST) ANDVEGETABLE JUICES, UNFERMENTED AND NOTCONTAINING ADDED SPIRIT, WHETHER OR NOTCONTAINING ADDED SUGAR OR OTHERSWEETENING MATTER - GRAPEFRUIT (INCLUDING POMELO) JUICE : -- OTHER', 'chapterCode': '20', 'chapter': 'Preparations of vegetables, fruit, nuts or other parts of plants.', 'sectionCode': '04', 'section': 'Prepared Foodstuffs; Beverages, Spirits and Vinegar; Tobacco and Manufactured Tabacco substitutes', 'hsn2': 'FRUIT JUICES (INCLUDING GRAPE MUST) ANDVEGETABLE JUICES, UNFERMENTED AND NOTCONTAINING ADDED SPIRIT, WHETHER OR NOTCONTAINING ADDED SUGAR OR OTHERSWEETENING MATTER - GRAPEFRUIT (INCLUDING POMELO) JUICE : -- OTHER'}, {'hsnCode': '21013090', 'hsn1':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{'hsnCode': '19059090', 'hsn1': 'BREAD, PASTRY, CAKES, BISCUITS AND OTHER BAKERS WARES, WHETHER OR NOT CONTAINING COCOA; COMMUNION WAFERS, EMPTY CACHETS OF A KIND SUITABLE FOR PHARMACEUTICAL USE, SEALING WAFERS, RICE PAPER AND SIMILAR PRODUCTS - OTHER : OTHER',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OTHER'}, {'hsnCode': '84769090', 'hsn1': 'AUTOMATIC GOODS-VENDING MACHINES (FOR EXAMPLE, POSTAGE STAMPS, CIGARETTE, FOOD OR BEVERAGE MACHINES), INCLUDING MONEY CHANGING MACHINES - PARTS:OTHER',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GOODS-VENDING MACHINES (FOR EXAMPLE, POSTAGE STAMPS, CIGARETTE, FOOD OR BEVERAGE MACHINES), INCLUDING MONEY CHANGING MACHINES - PARTS:OTHER'}]</t>
  </si>
  <si>
    <t>Retail Business|Warehouse / Depot|Office / Sale Office|Works Contract|Supplier of Services|Wholesale Business|Bonded Warehouse|Factory / Manufacturing|Leasing Business</t>
  </si>
  <si>
    <t>Retail Business, Warehouse / Depot, Office / Sale Office, Works Contract, Supplier of Services, Wholesale Business, Bonded Warehouse</t>
  </si>
  <si>
    <t>M/S COFFEE DAY GLOBAL LIMITED</t>
  </si>
  <si>
    <t>10AABCA5291P1ZM</t>
  </si>
  <si>
    <t>10106206086</t>
  </si>
  <si>
    <t>REGENT THEATRE, , GROUND FLOOR, EAST GANDHI MAIDAN CHOWK, PATNA, Patna, Bihar, 800004</t>
  </si>
  <si>
    <t>25-Jun-2011</t>
  </si>
  <si>
    <t>[{'hsnCode': '19053219', 'hsn1': 'BREAD, PASTRY, CAKES, BISCUITS AND OTHER BAKERS WARES, WHETHER OR NOT CONTAINING COCOA; COMMUNION WAFERS, EMPTY CACHETS OF A KIND SUITABLE FOR PHARMACEUTICAL USE, SEALING WAFERS, RICE PAPER AND SIMILAR PRODUCTS - - SWEET BISCUITS; WAFFLES AND WAFERS --WAFFLES AND WAFERS : - COMMUNION WAFERS : OTHER',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 SWEET BISCUITS; WAFFLES AND WAFERS --WAFFLES AND WAFERS : - COMMUNION WAFERS : OTHER'}, {'hsnCode': '20092900', 'hsn1': 'FRUIT JUICES (INCLUDING GRAPE MUST) ANDVEGETABLE JUICES, UNFERMENTED AND NOTCONTAINING ADDED SPIRIT, WHETHER OR NOTCONTAINING ADDED SUGAR OR OTHERSWEETENING MATTER - GRAPEFRUIT (INCLUDING POMELO) JUICE : -- OTHER', 'chapterCode': '20', 'chapter': 'Preparations of vegetables, fruit, nuts or other parts of plants.', 'sectionCode': '04', 'section': 'Prepared Foodstuffs; Beverages, Spirits and Vinegar; Tobacco and Manufactured Tabacco substitutes', 'hsn2': 'FRUIT JUICES (INCLUDING GRAPE MUST) ANDVEGETABLE JUICES, UNFERMENTED AND NOTCONTAINING ADDED SPIRIT, WHETHER OR NOTCONTAINING ADDED SUGAR OR OTHERSWEETENING MATTER - GRAPEFRUIT (INCLUDING POMELO) JUICE : -- OTHER'}, {'hsnCode': '19049000', 'hsn1': 'PREPARED FOODS OBTAINED BY THE SWELLING OR ROASTING OF CEREALS OR CEREAL PRODUCTS (FOR EXAMPLE, CORN FLAKES); CEREALS [OTHER THAN MAIZE (CORN) ] IN GRAIN FORM OR IN THE FORM OF FLAKES OR OTHER WORKED GRAINS (EXCEPT FLOUR, GROATS AND MEAL), PRE - COOKED OR OTHERWISE PREPARED, NOT ELSEWHERE SPECIFIED OR INCLUDED OTHER', 'chapterCode': '19', 'chapter': 'Preparations of cereals, flour, starch or milk; pastry cooks\\u2019 products.', 'sectionCode': '04', 'section': 'Prepared Foodstuffs; Beverages, Spirits and Vinegar; Tobacco and Manufactured Tabacco substitutes', 'hsn2': 'PREPARED FOODS OBTAINED BY THE SWELLING OR ROASTING OF CEREALS OR CEREAL PRODUCTS (FOR EXAMPLE, CORN FLAKES); CEREALS [OTHER THAN MAIZE (CORN) ] IN GRAIN FORM OR IN THE FORM OF FLAKES OR OTHER WORKED GRAINS (EXCEPT FLOUR, GROATS AND MEAL), PRE - COOKED OR OTHERWISE PREPARED, NOT ELSEWHERE SPECIFIED OR INCLUDED OTHER'}, {'hsnCode': '19024090', 'hsn1': 'PASTA, WHETHER OR NOT COOKED OR STUFFED (WITH MEAT OR OTHER SUBSTANCES) OR OTHERWISE PREPARED, SUCH AS SPAGHETTI, MACARONI, NOODLES, LASAGNE, GNOCCHI, RAVIOLI, CANNELLONI; COUSCOUS, WHETHER OR NOT PREPARED - COUSCOUS : OTHER', 'chapterCode': '19', 'chapter': 'Preparations of cereals, flour, starch or milk; pastry cooks\\u2019 products.', 'sectionCode': '04', 'section': 'Prepared Foodstuffs; Beverages, Spirits and Vinegar; Tobacco and Manufactured Tabacco substitutes', 'hsn2': 'PASTA, WHETHER OR NOT COOKED OR STUFFED (WITH MEAT OR OTHER SUBSTANCES) OR OTHERWISE PREPARED, SUCH AS SPAGHETTI, MACARONI, NOODLES, LASAGNE, GNOCCHI, RAVIOLI, CANNELLONI; COUSCOUS, WHETHER OR NOT PREPARED - COUSCOUS : OTHER'}, {'hsnCode': '84769090', 'hsn1': 'AUTOMATIC GOODS-VENDING MACHINES (FOR EXAMPLE, POSTAGE STAMPS, CIGARETTE, FOOD OR BEVERAGE MACHINES), INCLUDING MONEY CHANGING MACHINES - PARTS:OTHER',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GOODS-VENDING MACHINES (FOR EXAMPLE, POSTAGE STAMPS, CIGARETTE, FOOD OR BEVERAGE MACHINES), INCLUDING MONEY CHANGING MACHINES - PARTS:OTHER'}]</t>
  </si>
  <si>
    <t>Retail Business|Office / Sale Office|Warehouse / Depot</t>
  </si>
  <si>
    <t>Retail Business, Office / Sale Office, Warehouse / Depot</t>
  </si>
  <si>
    <t>[{'sacCode': '00441067', 'sac1': 'RESTAURANT SERVICE', 'sac2': None}, {'sacCode': '00440354', 'sac1': 'SALE OF SPACE OR TIME SLOT FOR ADVERTISEMENT', 'sac2': None}, {'sacCode': '00440245', 'sac1': 'MAINTENANCE OR REPAIR SERVICE', 'sac2': None}, {'sacCode': '00440060', 'sac1': 'MANPOWER RECRUITMENT AGENCY', 'sac2': None}, {'sacCode': '00440410', 'sac1': 'WORKS CONTRACT SERVICES', 'sac2': None}]</t>
  </si>
  <si>
    <t>11AABCA5291P1ZK</t>
  </si>
  <si>
    <t>11435906912</t>
  </si>
  <si>
    <t>rathnakar.s@abccoffeedat.com</t>
  </si>
  <si>
    <t>abccoffeedat.com</t>
  </si>
  <si>
    <t>837,838 and 841, , CAFE COFFEE DAY, GANDHI STATUE M G MARG, GANGTOK, East Sikkim, Sikkim, 737101</t>
  </si>
  <si>
    <t>18-Apr-2012</t>
  </si>
  <si>
    <t>[{'hsnCode': '21011200', 'hsn1':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PREPARATIONS WITH BASIS OF EXTRACTS, ESSENCES, CONCENTRATES OR WITH A BASIS OF COFFEE',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PREPARATIONS WITH BASIS OF EXTRACTS, ESSENCES, CONCENTRATES OR WITH A BASIS OF COFFEE'}, {'hsnCode': '18061000', 'hsn1': 'CHOCOLATE AND OTHER FOOD PREPARATIONS CONTAINING COCOA - COCOA POWDER, CONTAINING ADDED SUGAR OR OTHER SWEETENING MATTER', 'chapterCode': '18', 'chapter': 'Cocoa and cocoa preparations', 'sectionCode': '04', 'section': 'Prepared Foodstuffs; Beverages, Spirits and Vinegar; Tobacco and Manufactured Tabacco substitutes', 'hsn2': 'CHOCOLATE AND OTHER FOOD PREPARATIONS CONTAINING COCOA - COCOA POWDER, CONTAINING ADDED SUGAR OR OTHER SWEETENING MATTER'}, {'hsnCode': '20092900', 'hsn1': 'FRUIT JUICES (INCLUDING GRAPE MUST) ANDVEGETABLE JUICES, UNFERMENTED AND NOTCONTAINING ADDED SPIRIT, WHETHER OR NOTCONTAINING ADDED SUGAR OR OTHERSWEETENING MATTER - GRAPEFRUIT (INCLUDING POMELO) JUICE : -- OTHER', 'chapterCode': '20', 'chapter': 'Preparations of vegetables, fruit, nuts or other parts of plants.', 'sectionCode': '04', 'section': 'Prepared Foodstuffs; Beverages, Spirits and Vinegar; Tobacco and Manufactured Tabacco substitutes', 'hsn2': 'FRUIT JUICES (INCLUDING GRAPE MUST) ANDVEGETABLE JUICES, UNFERMENTED AND NOTCONTAINING ADDED SPIRIT, WHETHER OR NOTCONTAINING ADDED SUGAR OR OTHERSWEETENING MATTER - GRAPEFRUIT (INCLUDING POMELO) JUICE : -- OTHER'}, {'hsnCode': '19053219', 'hsn1': 'BREAD, PASTRY, CAKES, BISCUITS AND OTHER BAKERS WARES, WHETHER OR NOT CONTAINING COCOA; COMMUNION WAFERS, EMPTY CACHETS OF A KIND SUITABLE FOR PHARMACEUTICAL USE, SEALING WAFERS, RICE PAPER AND SIMILAR PRODUCTS - - SWEET BISCUITS; WAFFLES AND WAFERS --WAFFLES AND WAFERS : - COMMUNION WAFERS : OTHER',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 SWEET BISCUITS; WAFFLES AND WAFERS --WAFFLES AND WAFERS : - COMMUNION WAFERS : OTHER'}, {'hsnCode':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t>
  </si>
  <si>
    <t>16AABCA5291P1ZA</t>
  </si>
  <si>
    <t>16170005080</t>
  </si>
  <si>
    <t>Ginger Hotel, , Ginger Hotel-Agartala, Airport Road, Opposite Industrial Office, Khejur Bagan, West Tripura, Tripura, 799006</t>
  </si>
  <si>
    <t>12-Nov-2007</t>
  </si>
  <si>
    <t>Office / Sale Office|Retail Business|Recipient of Goods or Services</t>
  </si>
  <si>
    <t>Office / Sale Office, Retail Business, Recipient of Goods or Services</t>
  </si>
  <si>
    <t>17AABCA5291P1Z8</t>
  </si>
  <si>
    <t>17130045092</t>
  </si>
  <si>
    <t>9886806256</t>
  </si>
  <si>
    <t>chethan.s@abccoffeeday.com</t>
  </si>
  <si>
    <t>Hotel Pegasus, , COFFEE DAY GLOBAL LIMITED, Wards Lake Road,Police Bazar, SHILONG, East Khasi Hills, Meghalaya, 793001</t>
  </si>
  <si>
    <t>29-Mar-2005</t>
  </si>
  <si>
    <t>[{'hsnCode': '21013090', 'hsn1':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 {'hsnCode': '09024090', 'hsn1': 'TEA, WHETHER OR NOT FLAVOURED OTHER BLACK TEA (FERMENTED) AND OTHER PARTLY FERMENTED TEA : OTHER', 'chapterCode': '09', 'chapter': 'Coffee, tea, mate and spices', 'sectionCode': '02', 'section': 'Vegetable Products', 'hsn2': None}, {'hsnCode': '18069090', 'hsn1': 'CHOCOLATE AND OTHER FOOD PREPARATIONS CONTAINING COCOA - OTHER : OTHER', 'chapterCode': '18', 'chapter': 'Cocoa and cocoa preparations', 'sectionCode': '04', 'section': 'Prepared Foodstuffs; Beverages, Spirits and Vinegar; Tobacco and Manufactured Tabacco substitutes', 'hsn2': 'CHOCOLATE AND OTHER FOOD PREPARATIONS CONTAINING COCOA - OTHER : OTHER'}, {'hsnCode': '19059090', 'hsn1': 'BREAD, PASTRY, CAKES, BISCUITS AND OTHER BAKERS WARES, WHETHER OR NOT CONTAINING COCOA; COMMUNION WAFERS, EMPTY CACHETS OF A KIND SUITABLE FOR PHARMACEUTICAL USE, SEALING WAFERS, RICE PAPER AND SIMILAR PRODUCTS - OTHER : OTHER',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OTHER'}]</t>
  </si>
  <si>
    <t>[{'sacCode': '00441067', 'sac1': 'RESTAURANT SERVICE', 'sac2': None}, {'sacCode': '00440354', 'sac1': 'SALE OF SPACE OR TIME SLOT FOR ADVERTISEMENT', 'sac2': None}, {'sacCode': '00440410', 'sac1': 'WORKS CONTRACT SERVICES', 'sac2': None}, {'sacCode': '00440245', 'sac1': 'MAINTENANCE OR REPAIR SERVICE', 'sac2': None}]</t>
  </si>
  <si>
    <t>Coffee Day Global Ltd</t>
  </si>
  <si>
    <t>18AABCA5291P1Z6</t>
  </si>
  <si>
    <t>THE HUB, , Cafe Coffee Day, Gs Road, Bhangagarh, Near ICICI Bank, Guwahati, Kamrup Metropolitan, Assam, 781005</t>
  </si>
  <si>
    <t>[{'hsnCode': '18069090', 'hsn1': 'CHOCOLATE AND OTHER FOOD PREPARATIONS CONTAINING COCOA - OTHER : OTHER', 'chapterCode': '18', 'chapter': 'Cocoa and cocoa preparations', 'sectionCode': '04', 'section': 'Prepared Foodstuffs; Beverages, Spirits and Vinegar; Tobacco and Manufactured Tabacco substitutes', 'hsn2': 'CHOCOLATE AND OTHER FOOD PREPARATIONS CONTAINING COCOA - OTHER : OTHER'}, {'hsnCode':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 {'hsnCode': '21011190', 'hsn1':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OTHER',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OTHER'}, {'hsnCode': '19059090', 'hsn1': 'BREAD, PASTRY, CAKES, BISCUITS AND OTHER BAKERS WARES, WHETHER OR NOT CONTAINING COCOA; COMMUNION WAFERS, EMPTY CACHETS OF A KIND SUITABLE FOR PHARMACEUTICAL USE, SEALING WAFERS, RICE PAPER AND SIMILAR PRODUCTS - OTHER : OTHER',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OTHER'}, {'hsnCode': '09024090', 'hsn1': 'TEA, WHETHER OR NOT FLAVOURED OTHER BLACK TEA (FERMENTED) AND OTHER PARTLY FERMENTED TEA : OTHER', 'chapterCode': '09', 'chapter': 'Coffee, tea, mate and spices', 'sectionCode': '02', 'section': 'Vegetable Products', 'hsn2': None}]</t>
  </si>
  <si>
    <t>18AABCA5291P2Z5</t>
  </si>
  <si>
    <t>19AABCA5291P1Z4</t>
  </si>
  <si>
    <t>8553908817</t>
  </si>
  <si>
    <t>lokesh.b@abccoffeeday.com</t>
  </si>
  <si>
    <t>RDB Boulevard, 4th Floor,, K1 - Block EP and GP,, , Sector V, Salt lake,, KOLKATA, Kolkata, West Bengal, 700091</t>
  </si>
  <si>
    <t>Office / Sale Office|Retail Business|Recipient of Goods or Services|Works Contract|Warehouse / Depot|Supplier of Services|Leasing Business|Bonded Warehouse|Factory / Manufacturing</t>
  </si>
  <si>
    <t>Office / Sale Office, Retail Business, Recipient of Goods or Services, Works Contract, Warehouse / Depot, Supplier of Services</t>
  </si>
  <si>
    <t>20AABCA5291P1ZL</t>
  </si>
  <si>
    <t>20241001020</t>
  </si>
  <si>
    <t>20AABCA5291P2ZK</t>
  </si>
  <si>
    <t>20370302500</t>
  </si>
  <si>
    <t>Capitol Hill Complex, , Cafe Coffee Day, Main Road,Hindpiri, Ranchi, Ranchi, Jharkhand, 834001</t>
  </si>
  <si>
    <t>20AABCA5291P3ZJ</t>
  </si>
  <si>
    <t>20401602235</t>
  </si>
  <si>
    <t>15-Mar-2009</t>
  </si>
  <si>
    <t>21AABCA5291P1ZJ</t>
  </si>
  <si>
    <t>21071104596</t>
  </si>
  <si>
    <t>MARRION, , , 6TH, JANPATH ROAD, OPP RAM MANDIR, BHUBANESWAR, Khordha, Odisha, 751001</t>
  </si>
  <si>
    <t>[{'hsnCode': '09011119', 'hsn1': 'COFFEE, WHETHER OR NOT ROASTED OR DACAFFEINATED; COFFEE HUSKS AND SKINS; COFFEE SUBSTITUTES CONTAINING COFFEE IN ANY PROPORTION Coffee, not roasted : Not decaffeinated : Arabica plantation : Other', 'chapterCode': '09', 'chapter': 'Coffee, tea, mate and spices', 'sectionCode': '02', 'section': 'Vegetable Products', 'hsn2': None}, {'hsnCode': '18069090', 'hsn1': 'CHOCOLATE AND OTHER FOOD PREPARATIONS CONTAINING COCOA - OTHER : OTHER', 'chapterCode': '18', 'chapter': 'Cocoa and cocoa preparations', 'sectionCode': '04', 'section': 'Prepared Foodstuffs; Beverages, Spirits and Vinegar; Tobacco and Manufactured Tabacco substitutes', 'hsn2': 'CHOCOLATE AND OTHER FOOD PREPARATIONS CONTAINING COCOA - OTHER : OTHER'}, {'hsnCode': '19053219', 'hsn1': 'BREAD, PASTRY, CAKES, BISCUITS AND OTHER BAKERS WARES, WHETHER OR NOT CONTAINING COCOA; COMMUNION WAFERS, EMPTY CACHETS OF A KIND SUITABLE FOR PHARMACEUTICAL USE, SEALING WAFERS, RICE PAPER AND SIMILAR PRODUCTS - - SWEET BISCUITS; WAFFLES AND WAFERS --WAFFLES AND WAFERS : - COMMUNION WAFERS : OTHER',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 SWEET BISCUITS; WAFFLES AND WAFERS --WAFFLES AND WAFERS : - COMMUNION WAFERS : OTHER'}, {'hsnCode': '03061900', 'hsn1': 'CRUSTACEANS, WHETHER IN SHELL OR NOT,LIVE, FRESH, CHILLED, FROZEN, DRIED, SALTEDOR IN BRINE; CRUSTACEANS, IN SHELL, COOKEDBY STEAMING OR BY BOILING IN WATER,WHETHER OR NOT CHILLED, FROZEN, DRIED,SALTED OR IN BRINE; FLOURS, MEALS ANDPELLETS, OF CRUSTACEANS, FIT FOR HUMANCONSUMPTIONFROZEN : OTHER, INCLUDING FLOURS, MEALS AND PELLETS, OF CRUSTACEANS, FIT FOR HUMAN CONSUMPTION', 'chapterCode': '03', 'chapter': 'Fish and crustaceans, molluscs and other aquatic invertebrates.', 'sectionCode': '01', 'section': 'Live Animals; Animal Products', 'hsn2': None}, {'hsnCode': '84769090', 'hsn1': 'AUTOMATIC GOODS-VENDING MACHINES (FOR EXAMPLE, POSTAGE STAMPS, CIGARETTE, FOOD OR BEVERAGE MACHINES), INCLUDING MONEY CHANGING MACHINES - PARTS:OTHER',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GOODS-VENDING MACHINES (FOR EXAMPLE, POSTAGE STAMPS, CIGARETTE, FOOD OR BEVERAGE MACHINES), INCLUDING MONEY CHANGING MACHINES - PARTS:OTHER'}]</t>
  </si>
  <si>
    <t>Retail Business|Office / Sale Office</t>
  </si>
  <si>
    <t>22AABCA5291P1ZH</t>
  </si>
  <si>
    <t>22831302866</t>
  </si>
  <si>
    <t>8/127, GROUND FLOOR, Cafe Coffee Day, D.M. PLAZA,Near Subhash Stadium,CHHOTAPARA, RAIPUR, Raipur, Chhattisgarh, 492001</t>
  </si>
  <si>
    <t>[{'hsnCode': '21013090', 'hsn1':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 {'hsnCode': '19059010', 'hsn1': 'BREAD, PASTRY, CAKES, BISCUITS AND OTHER BAKERS WARES, WHETHER OR NOT CONTAINING COCOA; COMMUNION WAFERS, EMPTY CACHETS OF A KIND SUITABLE FOR PHARMACEUTICAL USE, SEALING WAFERS, RICE PAPER AND SIMILAR PRODUCTS - OTHER : PASTRIES AND CAKES',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PASTRIES AND CAKES'}, {'hsnCode': '18061000', 'hsn1': 'CHOCOLATE AND OTHER FOOD PREPARATIONS CONTAINING COCOA - COCOA POWDER, CONTAINING ADDED SUGAR OR OTHER SWEETENING MATTER', 'chapterCode': '18', 'chapter': 'Cocoa and cocoa preparations', 'sectionCode': '04', 'section': 'Prepared Foodstuffs; Beverages, Spirits and Vinegar; Tobacco and Manufactured Tabacco substitutes', 'hsn2': 'CHOCOLATE AND OTHER FOOD PREPARATIONS CONTAINING COCOA - COCOA POWDER, CONTAINING ADDED SUGAR OR OTHER SWEETENING MATTER'}, {'hsnCode': '09024090', 'hsn1': 'TEA, WHETHER OR NOT FLAVOURED OTHER BLACK TEA (FERMENTED) AND OTHER PARTLY FERMENTED TEA : OTHER', 'chapterCode': '09', 'chapter': 'Coffee, tea, mate and spices', 'sectionCode': '02', 'section': 'Vegetable Products', 'hsn2': None}]</t>
  </si>
  <si>
    <t>[{'sacCode': '00441067', 'sac1': 'RESTAURANT SERVICE', 'sac2': None}, {'sacCode': '00440354', 'sac1': 'SALE OF SPACE OR TIME SLOT FOR ADVERTISEMENT', 'sac2': None}, {'sacCode': '00440245', 'sac1': 'MAINTENANCE OR REPAIR SERVICE', 'sac2': None}, {'sacCode': '00440410', 'sac1': 'WORKS CONTRACT SERVICES', 'sac2': None}, {'sacCode': '00440060', 'sac1': 'MANPOWER RECRUITMENT AGENCY', 'sac2': None}]</t>
  </si>
  <si>
    <t>23AABCA5291P1ZF</t>
  </si>
  <si>
    <t>23851003545</t>
  </si>
  <si>
    <t>UG 25-26, , APOLLO SQUAIRE, 7/2, DR. R.S. BHANDARI MARG, INDORE, Indore, Madhya Pradesh, 452001</t>
  </si>
  <si>
    <t>02-Aug-2003</t>
  </si>
  <si>
    <t>[{'hsnCode': '21011110', 'hsn1':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INSTANT COFFEE, FLAVOURED',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INSTANT COFFEE, FLAVOURED'}, {'hsnCode': '18069010', 'hsn1': 'CHOCOLATE AND OTHER FOOD PREPARATIONS CONTAINING COCOA - OTHER : CHOCOLATE AND CHOCOLATE PRODUCTS', 'chapterCode': '18', 'chapter': 'Cocoa and cocoa preparations', 'sectionCode': '04', 'section': 'Prepared Foodstuffs; Beverages, Spirits and Vinegar; Tobacco and Manufactured Tabacco substitutes', 'hsn2': 'CHOCOLATE AND OTHER FOOD PREPARATIONS CONTAINING COCOA - OTHER : CHOCOLATE AND CHOCOLATE PRODUCTS'}, {'hsnCode': '19051000', 'hsn1': 'BREAD, PASTRY, CAKES, BISCUITS AND OTHER BAKERS WARES, WHETHER OR NOT CONTAINING COCOA; COMMUNION WAFERS, EMPTY CACHETS OF A KIND SUITABLE FOR PHARMACEUTICAL USE, SEALING WAFERS, RICE PAPER AND SIMILAR PRODUCTS -CRISPBREAD',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-CRISPBREAD'}, {'hsnCode': '19053211', 'hsn1': 'BREAD, PASTRY, CAKES, BISCUITS AND OTHER BAKERS WARES, WHETHER OR NOT CONTAINING COCOA; COMMUNION WAFERS, EMPTY CACHETS OF A KIND SUITABLE FOR PHARMACEUTICAL USE, SEALING WAFERS, RICE PAPER AND SIMILAR PRODUCTS - - SWEET BISCUITS; WAFFLES AND WAFERS-- WAFFLES AND WAFERS : --- COMMUNION WAFERS : COATED WITH CHOCOLATE OR CONTAINING CHOCOLATE',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 SWEET BISCUITS; WAFFLES AND WAFERS-- WAFFLES AND WAFERS : --- COMMUNION WAFERS : COATED WITH CHOCOLATE OR CONTAINING CHOCOLATE'}, {'hsnCode': '22029010', 'hsn1': 'WATERS, INCLUDING MINERAL WATERS ANDAERATED WATERS, CONTAINING ADDED SUGAROR OTHER SWEETENING MATTER OR FLAVOURED,AND OTHER NON - ALCOHOLIC BEVERAGES, NOTINCLUDING FRUIT OR VEGETABLE JUICES OFHEADING 2009 - OTHER : SOYA MILK DRINKS, WHETHER OR NOT SWEETENDED OR FLAVOURED', 'chapterCode': '22', 'chapter': 'Beverages, spirits and vinegar.', 'sectionCode': '04', 'section': 'Prepared Foodstuffs; Beverages, Spirits and Vinegar; Tobacco and Manufactured Tabacco substitutes', 'hsn2': 'WATERS, INCLUDING MINERAL WATERS ANDAERATED WATERS, CONTAINING ADDED SUGAROR OTHER SWEETENING MATTER OR FLAVOURED,AND OTHER NON - ALCOHOLIC BEVERAGES, NOTINCLUDING FRUIT OR VEGETABLE JUICES OFHEADING 2009 - OTHER : SOYA MILK DRINKS, WHETHER OR NOT SWEETENDED OR FLAVOURED'}]</t>
  </si>
  <si>
    <t>Office / Sale Office|Retail Business|Recipient of Goods or Services|Warehouse / Depot|Supplier of Services|Factory / Manufacturing|Bonded Warehouse|Leasing Business|Works Contract</t>
  </si>
  <si>
    <t>[{'sacCode': '00440354', 'sac1': 'SALE OF SPACE OR TIME SLOT FOR ADVERTISEMENT', 'sac2': None}, {'sacCode': '00440060', 'sac1': 'MANPOWER RECRUITMENT AGENCY', 'sac2': None}, {'sacCode': '00440410', 'sac1': 'WORKS CONTRACT SERVICES', 'sac2': None}, {'sacCode': '00440225', 'sac1': 'BUSINESS AUXILIARY SERVICES', 'sac2': None}, {'sacCode': '00440067', 'sac1': 'GOODS TRANSPORT OPERATORS', 'sac2': None}]</t>
  </si>
  <si>
    <t>24AABCA5291P1ZD</t>
  </si>
  <si>
    <t>9824141994</t>
  </si>
  <si>
    <t>shailav.bhatt@cafecoffeeday.com</t>
  </si>
  <si>
    <t>cafecoffeeday.com</t>
  </si>
  <si>
    <t>NA, , Gopal Baug, Nr.Natubhai Centre,Race Course,Vadodara,19, Vadodara, Vadodara, Gujarat, 390007</t>
  </si>
  <si>
    <t>[{'hsnCode': '21011190', 'hsn1':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OTHER',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OTHER'}, {'hsnCode': '18061000', 'hsn1': 'CHOCOLATE AND OTHER FOOD PREPARATIONS CONTAINING COCOA - COCOA POWDER, CONTAINING ADDED SUGAR OR OTHER SWEETENING MATTER', 'chapterCode': '18', 'chapter': 'Cocoa and cocoa preparations', 'sectionCode': '04', 'section': 'Prepared Foodstuffs; Beverages, Spirits and Vinegar; Tobacco and Manufactured Tabacco substitutes', 'hsn2': 'CHOCOLATE AND OTHER FOOD PREPARATIONS CONTAINING COCOA - COCOA POWDER, CONTAINING ADDED SUGAR OR OTHER SWEETENING MATTER'}, {'hsnCode':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 {'hsnCode': '19059010', 'hsn1': 'BREAD, PASTRY, CAKES, BISCUITS AND OTHER BAKERS WARES, WHETHER OR NOT CONTAINING COCOA; COMMUNION WAFERS, EMPTY CACHETS OF A KIND SUITABLE FOR PHARMACEUTICAL USE, SEALING WAFERS, RICE PAPER AND SIMILAR PRODUCTS - OTHER : PASTRIES AND CAKES',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PASTRIES AND CAKES'}, {'hsnCode': '84769090', 'hsn1': 'AUTOMATIC GOODS-VENDING MACHINES (FOR EXAMPLE, POSTAGE STAMPS, CIGARETTE, FOOD OR BEVERAGE MACHINES), INCLUDING MONEY CHANGING MACHINES - PARTS:OTHER',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GOODS-VENDING MACHINES (FOR EXAMPLE, POSTAGE STAMPS, CIGARETTE, FOOD OR BEVERAGE MACHINES), INCLUDING MONEY CHANGING MACHINES - PARTS:OTHER'}]</t>
  </si>
  <si>
    <t>Retail Business|Factory / Manufacturing|Bonded Warehouse|Warehouse / Depot|Office / Sale Office|Wholesale Business</t>
  </si>
  <si>
    <t>[{'name': 'SADANANDA THIMMA POOJARY', 'email': 'lokesh.b@abccoffeeday.com', 'emailDomain': 'abccoffeeday.com', 'contact': '9945179314'}]</t>
  </si>
  <si>
    <t>26AABCA5291P1Z9</t>
  </si>
  <si>
    <t>26001001335</t>
  </si>
  <si>
    <t>SHOP No. SFS 31,, Ground Floor,, CAFE COFFEE DAY, Sry.No.83/1,Empress Mall,Krishna Nagar,Samarvara Nagar, Samarvarnini, Dadra &amp; Nagar Haveli, Dadra and Nagar Haveli and Daman and Diu, 396230</t>
  </si>
  <si>
    <t>[{'hsnCode': '21013090', 'hsn1':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{'hsnCode': '18061000', 'hsn1': 'CHOCOLATE AND OTHER FOOD PREPARATIONS CONTAINING COCOA - COCOA POWDER, CONTAINING ADDED SUGAR OR OTHER SWEETENING MATTER', 'chapterCode': '18', 'chapter': 'Cocoa and cocoa preparations', 'sectionCode': '04', 'section': 'Prepared Foodstuffs; Beverages, Spirits and Vinegar; Tobacco and Manufactured Tabacco substitutes', 'hsn2': 'CHOCOLATE AND OTHER FOOD PREPARATIONS CONTAINING COCOA - COCOA POWDER, CONTAINING ADDED SUGAR OR OTHER SWEETENING MATTER'}, {'hsnCode':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 {'hsnCode': '19059010', 'hsn1': 'BREAD, PASTRY, CAKES, BISCUITS AND OTHER BAKERS WARES, WHETHER OR NOT CONTAINING COCOA; COMMUNION WAFERS, EMPTY CACHETS OF A KIND SUITABLE FOR PHARMACEUTICAL USE, SEALING WAFERS, RICE PAPER AND SIMILAR PRODUCTS - OTHER : PASTRIES AND CAKES',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PASTRIES AND CAKES'}]</t>
  </si>
  <si>
    <t>[{'sacCode': '00441067', 'sac1': 'RESTAURANT SERVICE', 'sac2': None}, {'sacCode': '00440245', 'sac1': 'MAINTENANCE OR REPAIR SERVICE', 'sac2': None}, {'sacCode': '00440410', 'sac1': 'WORKS CONTRACT SERVICES', 'sac2': None}]</t>
  </si>
  <si>
    <t>[{'name': 'SADANANDA THIMMA POOJARY', 'email': 'chethan.s@abccoffeeday.com', 'emailDomain': 'abccoffeeday.com', 'contact': '9886806256'}]</t>
  </si>
  <si>
    <t>27AABCA5291P1Z7</t>
  </si>
  <si>
    <t>27720001492V</t>
  </si>
  <si>
    <t>Trade Center C-Wing, Office No. 405 - 406, 4th Floor, , North Main Road, Next to Axis Bank, Near to Rajput Dairy,, Koregaon Park, Pune, Maharashtra, 411001</t>
  </si>
  <si>
    <t>Office / Sale Office|Retail Business|Recipient of Goods or Services|Works Contract|Warehouse / Depot|Supplier of Services|Leasing Business|Bonded Warehouse|Factory / Manufacturing|Wholesale Business|Service Provision|Input Service Distributor (ISD)|SEZ</t>
  </si>
  <si>
    <t>29AABCA5291P1Z3</t>
  </si>
  <si>
    <t>29670260719</t>
  </si>
  <si>
    <t>9845174200</t>
  </si>
  <si>
    <t>23/2, , COFFEE DAY SQUARE, VITTAL MALLYA ROAD, BANGALORE, Bengaluru (Bangalore) Urban, Karnataka, 560001</t>
  </si>
  <si>
    <t>[{'hsnCode': '84769090', 'hsn1': 'AUTOMATIC GOODS-VENDING MACHINES (FOR EXAMPLE, POSTAGE STAMPS, CIGARETTE, FOOD OR BEVERAGE MACHINES), INCLUDING MONEY CHANGING MACHINES - PARTS:OTHER',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GOODS-VENDING MACHINES (FOR EXAMPLE, POSTAGE STAMPS, CIGARETTE, FOOD OR BEVERAGE MACHINES), INCLUDING MONEY CHANGING MACHINES - PARTS:OTHER'}, {'hsnCode': '20099000', 'hsn1': 'FRUIT JUICES (INCLUDING GRAPE MUST) AND VEGETABLE JUICES, UNFERMENTED AND NOTCONTAINING ADDED SPIRIT, WHETHER OR NOTCONTAINING ADDED SUGAR OR OTHERSWEETENING MATTER MIXTURES OF JUICES', 'chapterCode': '20', 'chapter': 'Preparations of vegetables, fruit, nuts or other parts of plants.', 'sectionCode': '04', 'section': 'Prepared Foodstuffs; Beverages, Spirits and Vinegar; Tobacco and Manufactured Tabacco substitutes', 'hsn2': 'FRUIT JUICES (INCLUDING GRAPE MUST) AND VEGETABLE JUICES, UNFERMENTED AND NOTCONTAINING ADDED SPIRIT, WHETHER OR NOTCONTAINING ADDED SUGAR OR OTHERSWEETENING MATTER MIXTURES OF JUICES'}, {'hsnCode': '19059090', 'hsn1': 'BREAD, PASTRY, CAKES, BISCUITS AND OTHER BAKERS WARES, WHETHER OR NOT CONTAINING COCOA; COMMUNION WAFERS, EMPTY CACHETS OF A KIND SUITABLE FOR PHARMACEUTICAL USE, SEALING WAFERS, RICE PAPER AND SIMILAR PRODUCTS - OTHER : OTHER',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OTHER'}, {'hsnCode': '19024090', 'hsn1': 'PASTA, WHETHER OR NOT COOKED OR STUFFED (WITH MEAT OR OTHER SUBSTANCES) OR OTHERWISE PREPARED, SUCH AS SPAGHETTI, MACARONI, NOODLES, LASAGNE, GNOCCHI, RAVIOLI, CANNELLONI; COUSCOUS, WHETHER OR NOT PREPARED - COUSCOUS : OTHER', 'chapterCode': '19', 'chapter': 'Preparations of cereals, flour, starch or milk; pastry cooks\\u2019 products.', 'sectionCode': '04', 'section': 'Prepared Foodstuffs; Beverages, Spirits and Vinegar; Tobacco and Manufactured Tabacco substitutes', 'hsn2': 'PASTA, WHETHER OR NOT COOKED OR STUFFED (WITH MEAT OR OTHER SUBSTANCES) OR OTHERWISE PREPARED, SUCH AS SPAGHETTI, MACARONI, NOODLES, LASAGNE, GNOCCHI, RAVIOLI, CANNELLONI; COUSCOUS, WHETHER OR NOT PREPARED - COUSCOUS : OTHER'}, {'hsnCode': '18063100', 'hsn1': 'CHOCOLATE AND OTHER FOOD PREPARATIONS CONTAINING COCOA - OTHER, IN BLOCKS, SLABS OR BARS : FILLED', 'chapterCode': '18', 'chapter': 'Cocoa and cocoa preparations', 'sectionCode': '04', 'section': 'Prepared Foodstuffs; Beverages, Spirits and Vinegar; Tobacco and Manufactured Tabacco substitutes', 'hsn2': 'CHOCOLATE AND OTHER FOOD PREPARATIONS CONTAINING COCOA - OTHER, IN BLOCKS, SLABS OR BARS : FILLED'}]</t>
  </si>
  <si>
    <t>Office / Sale Office|Retail Business|Warehouse / Depot|Works Contract|Bonded Warehouse|Service Provision</t>
  </si>
  <si>
    <t>Office / Sale Office, Retail Business, Warehouse / Depot, Works Contract, Office / Sale Office, Retail Business, Warehouse / Depot, Works Contract</t>
  </si>
  <si>
    <t>[{'sacCode': '00441067', 'sac1': 'RESTAURANT SERVICE', 'sac2': None}, {'sacCode': '00440354', 'sac1': 'SALE OF SPACE OR TIME SLOT FOR ADVERTISEMENT', 'sac2': None}, {'sacCode': '00440060', 'sac1': 'MANPOWER RECRUITMENT AGENCY', 'sac2': None}, {'sacCode': '00440245', 'sac1': 'MAINTENANCE OR REPAIR SERVICE', 'sac2': None}, {'sacCode': '00440410', 'sac1': 'WORKS CONTRACT SERVICES', 'sac2': None}]</t>
  </si>
  <si>
    <t>30AABCA5291P1ZK</t>
  </si>
  <si>
    <t>30120303588</t>
  </si>
  <si>
    <t>SUNSHINE BAGA, , Sunshine Beach Resort, Cobrawado Calangute, Baza Bardez, North Goa, Goa, 403516</t>
  </si>
  <si>
    <t>[{'hsnCode': '21011190', 'hsn1':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OTHER',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OTHER'}, {'hsnCode':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 {'hsnCode': '19053100', 'hsn1': 'BREAD, PASTRY, CAKES, BISCUITS AND OTHER BAKERR WARES, WHETHER OR NOT CONTAINING COCOA; COMMUNION WAFERS, EMPTY CACHETS OF A KIND SUITABLE FOR PHARMACEUTICAL USE, SEALING WAFERS, RICE PAPER AND SIMILAR PRODUCTS- SWEET BISCUITS; WAFFLES AND WAFERS--SWEET BISCUITS', 'chapterCode': '19', 'chapter': 'Preparations of cereals, flour, starch or milk; pastry cooks\\u2019 products.', 'sectionCode': '04', 'section': 'Prepared Foodstuffs; Beverages, Spirits and Vinegar; Tobacco and Manufactured Tabacco substitutes', 'hsn2': 'BREAD, PASTRY, CAKES, BISCUITS AND OTHER BAKERR WARES, WHETHER OR NOT CONTAINING COCOA; COMMUNION WAFERS, EMPTY CACHETS OF A KIND SUITABLE FOR PHARMACEUTICAL USE, SEALING WAFERS, RICE PAPER AND SIMILAR PRODUCTS- SWEET BISCUITS; WAFFLES AND WAFERS--SWEET BISCUITS'}, {'hsnCode': '20092900', 'hsn1': 'FRUIT JUICES (INCLUDING GRAPE MUST) ANDVEGETABLE JUICES, UNFERMENTED AND NOTCONTAINING ADDED SPIRIT, WHETHER OR NOTCONTAINING ADDED SUGAR OR OTHERSWEETENING MATTER - GRAPEFRUIT (INCLUDING POMELO) JUICE : -- OTHER', 'chapterCode': '20', 'chapter': 'Preparations of vegetables, fruit, nuts or other parts of plants.', 'sectionCode': '04', 'section': 'Prepared Foodstuffs; Beverages, Spirits and Vinegar; Tobacco and Manufactured Tabacco substitutes', 'hsn2': 'FRUIT JUICES (INCLUDING GRAPE MUST) ANDVEGETABLE JUICES, UNFERMENTED AND NOTCONTAINING ADDED SPIRIT, WHETHER OR NOTCONTAINING ADDED SUGAR OR OTHERSWEETENING MATTER - GRAPEFRUIT (INCLUDING POMELO) JUICE : -- OTHER'}, {'hsnCode': '22029020', 'hsn1': 'WATERS, INCLUDING MINERAL WATERS ANDAERATED WATERS, CONTAINING ADDED SUGAROR OTHER SWEETENING MATTER OR FLAVOURED,AND OTHER NON - ALCOHOLIC BEVERAGES, NOTINCLUDING FRUIT OR VEGETABLE JUICES OFHEADING 2009 - OTHER : FRUIT PULP OR FRUIT JUICE BASED DRINKS', 'chapterCode': '22', 'chapter': 'Beverages, spirits and vinegar.', 'sectionCode': '04', 'section': 'Prepared Foodstuffs; Beverages, Spirits and Vinegar; Tobacco and Manufactured Tabacco substitutes', 'hsn2': 'WATERS, INCLUDING MINERAL WATERS ANDAERATED WATERS, CONTAINING ADDED SUGAROR OTHER SWEETENING MATTER OR FLAVOURED,AND OTHER NON - ALCOHOLIC BEVERAGES, NOTINCLUDING FRUIT OR VEGETABLE JUICES OFHEADING 2009 - OTHER : FRUIT PULP OR FRUIT JUICE BASED DRINKS'}]</t>
  </si>
  <si>
    <t>Retail Business|Others|Office / Sale Office|Recipient of Goods or Services</t>
  </si>
  <si>
    <t>Retail Business, Others, Office / Sale Office, Recipient of Goods or Services</t>
  </si>
  <si>
    <t>[{'sacCode': '00441067', 'sac1': 'RESTAURANT SERVICE', 'sac2': None}, {'sacCode': '00440354', 'sac1': 'SALE OF SPACE OR TIME SLOT FOR ADVERTISEMENT', 'sac2': None}, {'sacCode': '00440060', 'sac1': 'MANPOWER RECRUITMENT AGENCY', 'sac2': None}, {'sacCode': '00440262', 'sac1': 'TRANSPORT OF GOODS BY ROAD', 'sac2': None}, {'sacCode': '00440410', 'sac1': 'WORKS CONTRACT SERVICES', 'sac2': None}]</t>
  </si>
  <si>
    <t>32AABCA5291P1ZG</t>
  </si>
  <si>
    <t>32070229435</t>
  </si>
  <si>
    <t>9539066441</t>
  </si>
  <si>
    <t>sumodh@coffeeday.com</t>
  </si>
  <si>
    <t>coffeeday.com</t>
  </si>
  <si>
    <t>39/6182,39/6183,NEW DOOR NOs,61/1580,61/1584, , COFFEE DAY GLOBAL LIMITED C/o Sical Logistics Ltd., Alapatta Cross Road,Ravipuram, Cochin, Ernakulam, Kerala, 682015</t>
  </si>
  <si>
    <t>[{'hsnCode': '21013090', 'hsn1':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{'hsnCode': '09024090', 'hsn1': 'TEA, WHETHER OR NOT FLAVOURED OTHER BLACK TEA (FERMENTED) AND OTHER PARTLY FERMENTED TEA : OTHER', 'chapterCode': '09', 'chapter': 'Coffee, tea, mate and spices', 'sectionCode': '02', 'section': 'Vegetable Products', 'hsn2': None}, {'hsnCode': '18069090', 'hsn1': 'CHOCOLATE AND OTHER FOOD PREPARATIONS CONTAINING COCOA - OTHER : OTHER', 'chapterCode': '18', 'chapter': 'Cocoa and cocoa preparations', 'sectionCode': '04', 'section': 'Prepared Foodstuffs; Beverages, Spirits and Vinegar; Tobacco and Manufactured Tabacco substitutes', 'hsn2': 'CHOCOLATE AND OTHER FOOD PREPARATIONS CONTAINING COCOA - OTHER : OTHER'}, {'hsnCode': '19059090', 'hsn1': 'BREAD, PASTRY, CAKES, BISCUITS AND OTHER BAKERS WARES, WHETHER OR NOT CONTAINING COCOA; COMMUNION WAFERS, EMPTY CACHETS OF A KIND SUITABLE FOR PHARMACEUTICAL USE, SEALING WAFERS, RICE PAPER AND SIMILAR PRODUCTS - OTHER : OTHER',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OTHER'}, {'hsnCode':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t>
  </si>
  <si>
    <t>Office / Sale Office|Warehouse / Depot|Retail Business|Factory / Manufacturing|Bonded Warehouse|Wholesale Business</t>
  </si>
  <si>
    <t>33AABCA5291P1ZE</t>
  </si>
  <si>
    <t>PITNEY BOWES INDIA P.LTD</t>
  </si>
  <si>
    <t>33AABCA5291P2ZD</t>
  </si>
  <si>
    <t>9840801605</t>
  </si>
  <si>
    <t>raghavan.s@cafecoffeeday.com</t>
  </si>
  <si>
    <t>371, , Cafe Coffee Day, AVVAI SHANMUGAM SALAI, CHENNAI, Chennai, Tamil Nadu, 600086</t>
  </si>
  <si>
    <t>[{'hsnCode': '21013090', 'hsn1':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ROASTED CHICORY AND OTHER ROASTED COFFEESUBSTITUTES, AND EXTRACTS, ESSENCES ANDCONCENTRATES THEREOF : OTHER'}, {'hsnCode': '19059090', 'hsn1': 'BREAD, PASTRY, CAKES, BISCUITS AND OTHER BAKERS WARES, WHETHER OR NOT CONTAINING COCOA; COMMUNION WAFERS, EMPTY CACHETS OF A KIND SUITABLE FOR PHARMACEUTICAL USE, SEALING WAFERS, RICE PAPER AND SIMILAR PRODUCTS - OTHER : OTHER',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OTHER'}, {'hsnCode': '09024090', 'hsn1': 'TEA, WHETHER OR NOT FLAVOURED OTHER BLACK TEA (FERMENTED) AND OTHER PARTLY FERMENTED TEA : OTHER', 'chapterCode': '09', 'chapter': 'Coffee, tea, mate and spices', 'sectionCode': '02', 'section': 'Vegetable Products', 'hsn2': None}, {'hsnCode': '18069090', 'hsn1': 'CHOCOLATE AND OTHER FOOD PREPARATIONS CONTAINING COCOA - OTHER : OTHER', 'chapterCode': '18', 'chapter': 'Cocoa and cocoa preparations', 'sectionCode': '04', 'section': 'Prepared Foodstuffs; Beverages, Spirits and Vinegar; Tobacco and Manufactured Tabacco substitutes', 'hsn2': 'CHOCOLATE AND OTHER FOOD PREPARATIONS CONTAINING COCOA - OTHER : OTHER'}, {'hsnCode':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t>
  </si>
  <si>
    <t>Retail Business|Office / Sale Office|Warehouse / Depot|Factory / Manufacturing|Bonded Warehouse|Wholesale Business|Supplier of Services|Recipient of Goods or Services</t>
  </si>
  <si>
    <t>34AABCA5291P1ZC</t>
  </si>
  <si>
    <t>34580010426</t>
  </si>
  <si>
    <t>Rsno.241/6 and 242/3A, , Cafe Coffee Day, C/o Ginger Hotel KARUVADIKUPPAM MAIN ROAD, MUTHIALPET, Pondicherry, Puducherry, 605003</t>
  </si>
  <si>
    <t>[{'hsnCode': '21012010', 'hsn1': 'EXTRACTS, ESSENCES AND CONCENTRATES, OF COFFEE, TEA OR MATE AND PREPARATIONSWITH A BASIS OF THESE PRODUCTS OR WITH ABASIS OF COFFEE, TEA OR MATE; ROASTEDCHICORY AND OTHER ROASTED COFFEESUBSTITUTES, AND EXTRACTS, ESSENCESAND CONCENTRATES THEREOF - EXTRACTS, ESSENCES AND CONCENTRATES, OF TEAOR MATE, AND PREPARATIONS WITH A BASIS OFTHESE EXTRACTS, ESSENCES OR CONCENTRATES ORWITH A BASIS OF TEA OR MATE : INSTANT TEA',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EXTRACTS, ESSENCES AND CONCENTRATES, OF TEAOR MATE, AND PREPARATIONS WITH A BASIS OFTHESE EXTRACTS, ESSENCES OR CONCENTRATES ORWITH A BASIS OF TEA OR MATE : INSTANT TEA'}, {'hsnCode': '18061000', 'hsn1': 'CHOCOLATE AND OTHER FOOD PREPARATIONS CONTAINING COCOA - COCOA POWDER, CONTAINING ADDED SUGAR OR OTHER SWEETENING MATTER', 'chapterCode': '18', 'chapter': 'Cocoa and cocoa preparations', 'sectionCode': '04', 'section': 'Prepared Foodstuffs; Beverages, Spirits and Vinegar; Tobacco and Manufactured Tabacco substitutes', 'hsn2': 'CHOCOLATE AND OTHER FOOD PREPARATIONS CONTAINING COCOA - COCOA POWDER, CONTAINING ADDED SUGAR OR OTHER SWEETENING MATTER'}, {'hsnCode':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 {'hsnCode': '21011190', 'hsn1':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OTHER',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OTHER'}, {'hsnCode': '19059010', 'hsn1': 'BREAD, PASTRY, CAKES, BISCUITS AND OTHER BAKERS WARES, WHETHER OR NOT CONTAINING COCOA; COMMUNION WAFERS, EMPTY CACHETS OF A KIND SUITABLE FOR PHARMACEUTICAL USE, SEALING WAFERS, RICE PAPER AND SIMILAR PRODUCTS - OTHER : PASTRIES AND CAKES',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PASTRIES AND CAKES'}]</t>
  </si>
  <si>
    <t>36AABCA5291P1Z8</t>
  </si>
  <si>
    <t>36620111368</t>
  </si>
  <si>
    <t>9866419988</t>
  </si>
  <si>
    <t>gupta@cafecoffeeday.com</t>
  </si>
  <si>
    <t>6/3/571/15, Rock Vista, , Cafe Coffee Day, Rockdale Compound,Somajiguda, Hyderabad, Hyderabad, Telangana, 500082</t>
  </si>
  <si>
    <t>[{'hsnCode': '21011190', 'hsn1':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OTHER',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OTHER'}, {'hsnCode': '18069090', 'hsn1': 'CHOCOLATE AND OTHER FOOD PREPARATIONS CONTAINING COCOA - OTHER : OTHER', 'chapterCode': '18', 'chapter': 'Cocoa and cocoa preparations', 'sectionCode': '04', 'section': 'Prepared Foodstuffs; Beverages, Spirits and Vinegar; Tobacco and Manufactured Tabacco substitutes', 'hsn2': 'CHOCOLATE AND OTHER FOOD PREPARATIONS CONTAINING COCOA - OTHER : OTHER'}, {'hsnCode':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 {'hsnCode': '19059090', 'hsn1': 'BREAD, PASTRY, CAKES, BISCUITS AND OTHER BAKERS WARES, WHETHER OR NOT CONTAINING COCOA; COMMUNION WAFERS, EMPTY CACHETS OF A KIND SUITABLE FOR PHARMACEUTICAL USE, SEALING WAFERS, RICE PAPER AND SIMILAR PRODUCTS - OTHER : OTHER',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OTHER : OTHER'}, {'hsnCode': '09024090', 'hsn1': 'TEA, WHETHER OR NOT FLAVOURED OTHER BLACK TEA (FERMENTED) AND OTHER PARTLY FERMENTED TEA : OTHER', 'chapterCode': '09', 'chapter': 'Coffee, tea, mate and spices', 'sectionCode': '02', 'section': 'Vegetable Products', 'hsn2': None}]</t>
  </si>
  <si>
    <t>Office / Sale Office|Retail Business|Warehouse / Depot</t>
  </si>
  <si>
    <t>37AABCA5291P1Z6</t>
  </si>
  <si>
    <t>9739439176</t>
  </si>
  <si>
    <t>40/5/19/4, BLOCK NO 4 / SURVEY NO 97, , Cafe Coffee Day, TIKKAL ROAD, MOGHALRAJ PURAM, KRISHNA, Krishna, Andhra Pradesh, 520010</t>
  </si>
  <si>
    <t>01AABCA5291P1ZL</t>
  </si>
  <si>
    <t>ADHKWARI, , , KATRA, REASI, Udhampur, Jammu and Kashmir, 182101</t>
  </si>
  <si>
    <t>[{'hsnCode': '18069010', 'hsn1': 'CHOCOLATE AND OTHER FOOD PREPARATIONS CONTAINING COCOA - OTHER : CHOCOLATE AND CHOCOLATE PRODUCTS', 'chapterCode': '18', 'chapter': 'Cocoa and cocoa preparations', 'sectionCode': '04', 'section': 'Prepared Foodstuffs; Beverages, Spirits and Vinegar; Tobacco and Manufactured Tabacco substitutes', 'hsn2': 'CHOCOLATE AND OTHER FOOD PREPARATIONS CONTAINING COCOA - OTHER : CHOCOLATE AND CHOCOLATE PRODUCTS'}, {'hsnCode': '19051000', 'hsn1': 'BREAD, PASTRY, CAKES, BISCUITS AND OTHER BAKERS WARES, WHETHER OR NOT CONTAINING COCOA; COMMUNION WAFERS, EMPTY CACHETS OF A KIND SUITABLE FOR PHARMACEUTICAL USE, SEALING WAFERS, RICE PAPER AND SIMILAR PRODUCTS -CRISPBREAD',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-CRISPBREAD'}, {'hsnCode': '21011130', 'hsn1':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COFFEE AROMA', 'chapterCode': '21', 'chapter': 'Miscellaneous edible preparations', 'sectionCode': '04', 'section': 'Prepared Foodstuffs; Beverages, Spirits and Vinegar; Tobacco and Manufactured Tabacco substitutes', 'hsn2': 'EXTRACTS, ESSENCES AND CONCENTRATES, OF COFFEE, TEA OR MATE AND PREPARATIONSWITH A BASIS OF THESE PRODUCTS OR WITH ABASIS OF COFFEE, TEA OR MATE; ROASTEDCHICORY AND OTHER ROASTED COFFEESUBSTITUTES, AND EXTRACTS, ESSENCESAND CONCENTRATES THEREOF - EXTRACTS, ESSENCES AND CONCENTRATES OF COFFEE, AND PREPARATIONS WITH A BASIS OF THESE EXTRACTS, ESSENCES OR CONCENTRATES OR WITHA BASIS OF COFFEE : EXTRACTS, ESSENCES AND CONCENTRATES : COFFEE AROMA'}, {'hsnCode': '19053211', 'hsn1': 'BREAD, PASTRY, CAKES, BISCUITS AND OTHER BAKERS WARES, WHETHER OR NOT CONTAINING COCOA; COMMUNION WAFERS, EMPTY CACHETS OF A KIND SUITABLE FOR PHARMACEUTICAL USE, SEALING WAFERS, RICE PAPER AND SIMILAR PRODUCTS - - SWEET BISCUITS; WAFFLES AND WAFERS-- WAFFLES AND WAFERS : --- COMMUNION WAFERS : COATED WITH CHOCOLATE OR CONTAINING CHOCOLATE', 'chapterCode': '19', 'chapter': 'Preparations of cereals, flour, starch or milk; pastry cooks\\u2019 products.', 'sectionCode': '04', 'section': 'Prepared Foodstuffs; Beverages, Spirits and Vinegar; Tobacco and Manufactured Tabacco substitutes', 'hsn2': 'BREAD, PASTRY, CAKES, BISCUITS AND OTHER BAKERS WARES, WHETHER OR NOT CONTAINING COCOA; COMMUNION WAFERS, EMPTY CACHETS OF A KIND SUITABLE FOR PHARMACEUTICAL USE, SEALING WAFERS, RICE PAPER AND SIMILAR PRODUCTS - - SWEET BISCUITS; WAFFLES AND WAFERS-- WAFFLES AND WAFERS : --- COMMUNION WAFERS : COATED WITH CHOCOLATE OR CONTAINING CHOCOLATE'}, {'hsnCode': '22029020', 'hsn1': 'WATERS, INCLUDING MINERAL WATERS ANDAERATED WATERS, CONTAINING ADDED SUGAROR OTHER SWEETENING MATTER OR FLAVOURED,AND OTHER NON - ALCOHOLIC BEVERAGES, NOTINCLUDING FRUIT OR VEGETABLE JUICES OFHEADING 2009 - OTHER : FRUIT PULP OR FRUIT JUICE BASED DRINKS', 'chapterCode': '22', 'chapter': 'Beverages, spirits and vinegar.', 'sectionCode': '04', 'section': 'Prepared Foodstuffs; Beverages, Spirits and Vinegar; Tobacco and Manufactured Tabacco substitutes', 'hsn2': 'WATERS, INCLUDING MINERAL WATERS ANDAERATED WATERS, CONTAINING ADDED SUGAROR OTHER SWEETENING MATTER OR FLAVOURED,AND OTHER NON - ALCOHOLIC BEVERAGES, NOTINCLUDING FRUIT OR VEGETABLE JUICES OFHEADING 2009 - OTHER : FRUIT PULP OR FRUIT JUICE BASED DRINKS'}]</t>
  </si>
  <si>
    <t>Retail Business|Office / Sale Office|Recipient of Goods or Services|Factory / Manufacturing|Bonded Warehouse|Warehouse / Depot|Supplier of Services|Leasing Business|Wholesale Business|Works Contract</t>
  </si>
  <si>
    <t>[{'sacCode': '00441067', 'sac1': 'RESTAURANT SERVICE', 'sac2': None}, {'sacCode': '00440245', 'sac1': 'MAINTENANCE OR REPAIR SERVICE', 'sac2': None}, {'sacCode': '00440354', 'sac1': 'SALE OF SPACE OR TIME SLOT FOR ADVERTISEMENT', 'sac2': None}, {'sacCode': '00440060', 'sac1': 'MANPOWER RECRUITMENT AGENCY', 'sac2': None}, {'sacCode': '00440262', 'sac1': 'TRANSPORT OF GOODS BY ROAD', 'sac2': None}]</t>
  </si>
  <si>
    <t>TFI000010608901U</t>
  </si>
  <si>
    <t>24AAOFG1641B1ZV</t>
  </si>
  <si>
    <t>[{'hsnCode': '10091090', 'hsn1': 'other', 'chapterCode': '10', 'chapter': 'Cereals', 'sectionCode': '02', 'section': 'Vegetable Products', 'hsn2': 'OTHER'}]</t>
  </si>
  <si>
    <t>HITESH SHARADKUMAR SHAH|VRUSHTY HITESHBHAI SHAH</t>
  </si>
  <si>
    <t>[{'name': 'HITESH SHARADKUMAR SHAH', 'email': 'mh00541@outlook.com', 'emailDomain': 'outlook.com', 'contact': '9227222403'}]</t>
  </si>
  <si>
    <t>TPE000017331320J</t>
  </si>
  <si>
    <t>05AJVPG0702D1ZO</t>
  </si>
  <si>
    <t>05006285140</t>
  </si>
  <si>
    <t>[{'hsnCode':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{'hsnCode': '48191090',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{'hsnCode': '48192010',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CARTONS, BOXES, CASES, INTENDED FOR THE PACKING OF MATCH STICKS',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CARTONS, BOXES, CASES, INTENDED FOR THE PACKING OF MATCH STICKS'}, {'hsnCode': '48192020',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t>
  </si>
  <si>
    <t>[{'name': 'MINAKSHI GABA', 'email': 'minakshi.packaging@yahoo.in', 'emailDomain': 'yahoo.in', 'contact': '9897094000'}]</t>
  </si>
  <si>
    <t>TPE000017339895T</t>
  </si>
  <si>
    <t>24ACWPL3558Q1ZM</t>
  </si>
  <si>
    <t>24ACWPL3558Q2ZL</t>
  </si>
  <si>
    <t>11-Jan-2022</t>
  </si>
  <si>
    <t>[{'name': 'VINITA LAKHIYANI', 'email': 'v.z002@yahoo.com', 'emailDomain': 'yahoo.com', 'contact': '9978930372'}]</t>
  </si>
  <si>
    <t>KPE000004381800I</t>
  </si>
  <si>
    <t>33AQZPA0935H1ZU</t>
  </si>
  <si>
    <t>33393305055</t>
  </si>
  <si>
    <t>[{'hsnCode': '39201011', 'hsn1': 'OTHER PLATES, SHEETS, FILM, FOIL AND STRIP, OF PLASTICS, NON - CELLULAR AND NOT REINFORCED, LAMINATED, SUPPORTED OR SIMILARLY COMBINED WITH OTHER MATERIALS - OF POLYMERS OF ETHYLENE: SHEETS OF POLYETHYLENE: RIGID, PLAIN',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ETHYLENE: SHEETS OF POLYETHYLENE: RIGID, PLAIN'}, {'hsnCode': '39201019', 'hsn1': 'OTHER PLATES, SHEETS, FILM, FOIL AND STRIP, OF PLASTICS, NON - CELLULAR AND NOT REINFORCED, LAMINATED, SUPPORTED OR SIMILARLY COMBINED WITH OTHER MATERIALS - OF POLYMERS OF ETHYLENE: SHEETS OF POLYETHYLENE: OTHER',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ETHYLENE: SHEETS OF POLYETHYLENE: OTHER'}, {'hsnCode': '39201012', 'hsn1': 'OTHER PLATES, SHEETS, FILM, FOIL AND STRIP, OF PLASTICS, NON - CELLULAR AND NOT REINFORCED, LAMINATED, SUPPORTED OR SIMILARLY COMBINED WITH OTHER MATERIALS - OF POLYMERS OF ETHYLENE: SHEETS OF POLYETHYLENE: FLEXIBLE, PLAIN',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ETHYLENE: SHEETS OF POLYETHYLENE: FLEXIBLE, PLAIN'}, {'hsnCode': '39209932', 'hsn1': 'OTHER PLATES, SHEETS, FILM, FOIL AND STRIP, OF PLASTICS, NON - CELLULAR AND NOT REINFORCED, LAMINATED, SUPPORTED OR SIMILARLY COMBINED WITH OTHER MATERIALS - OF OTHER PLASTICS: PLATES, SHEETS, STRIP, FILM OR FOIL OF COPOLYMERS OF VINYL CHLORIDE AND VINYL ACETATE : FLEXIBLE, PLAIN',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OTHER PLASTICS: PLATES, SHEETS, STRIP, FILM OR FOIL OF COPOLYMERS OF VINYL CHLORIDE AND VINYL ACETATE : FLEXIBLE, PLAIN'}, {'hsnCode': '39201092', 'hsn1': 'OTHER PLATES, SHEETS, FILM, FOIL AND STRIP, OF PLASTICS, NON - CELLULAR AND NOT REINFORCED, LAMINATED, SUPPORTED OR SIMILARLY COMBINED WITH OTHER MATERIALS - OF POLYMERS OF ETHYLENE: SHEETS OF POLYETHYLENE: OTHER : FLEXIBLE, PLAIN',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ETHYLENE: SHEETS OF POLYETHYLENE: OTHER : FLEXIBLE, PLAIN'}]</t>
  </si>
  <si>
    <t>rangarajan Anuradha</t>
  </si>
  <si>
    <t>[{'name': 'rangarajan Anuradha', 'email': 'susilplastic@gmail.com', 'emailDomain': 'gmail.com', 'contact': '9489877626'}]</t>
  </si>
  <si>
    <t>KFI000000098472W</t>
  </si>
  <si>
    <t>24ABSFS5354A1Z5</t>
  </si>
  <si>
    <t>[{'hsnCode': '27011200', 'hsn1': 'COAL; BRIQUETTES, OVOIDS AND SIMILAR SOLID FUELS MANUFACTURED FROM COAL - COAL, WHETHER OR NOT PULVERISED, BUT NOT AGGLOMERATED: BITUMINOUS COAL', 'chapterCode': '27', 'chapter': 'Mineral fuels, mineral oils and products of their distillation; bituminous substances; mineral waxes.', 'sectionCode': '05', 'section': 'Mineral Products', 'hsn2': 'COAL; BRIQUETTES, OVOIDS AND SIMILAR SOLID FUELS MANUFACTURED FROM COAL - COAL, WHETHER OR NOT PULVERISED, BUT NOT AGGLOMERATED: BITUMINOUS COAL'}]</t>
  </si>
  <si>
    <t>Wholesale Business|Office / Sale Office|Others</t>
  </si>
  <si>
    <t>[{'sacCode': '997119', 'sac1': 'Other financial services (except investment banking, insurance services and pension services)', 'sac2': None}]</t>
  </si>
  <si>
    <t>[{'name': 'harshil snehalbhai shah', 'email': 'chetan@shcc.co.in', 'emailDomain': 'shcc.co.in', 'contact': '8469500044'}]</t>
  </si>
  <si>
    <t>24AALCP5737F1ZA</t>
  </si>
  <si>
    <t>privateequity-finance-asia@blackstone.com</t>
  </si>
  <si>
    <t>blackstone.com</t>
  </si>
  <si>
    <t>The Baroda Central Cooperative Bank Ltd, Third Floor, , Station Road, Sayajigunj, Vadodara, Gujarat, 390020</t>
  </si>
  <si>
    <t>[{'hsnCode': '70109000', 'hsn1': 'CARBOYS, BOTTLES, FLASKS, JARS, POTS, PHIALS, AMPOULES AND OTHER CONTAINERS, OF GLASS, OF A KIND USED FOR THE CONVEYANCE OR PACKING OF GOODS; PRESERVING JARS OF GLASS; STOPPERS, LIDS AND OTHER CLOSURES, OF GLASS - OTHER', 'chapterCode': '70', 'chapter': 'Glass and glassware.', 'sectionCode': '13', 'section': 'Articles of Stone, Plaster, Cement, Asbestos, Mica or similar Materials; Ceramic Products; Glass and Glassware', 'hsn2': 'CARBOYS, BOTTLES, FLASKS, JARS, POTS, PHIALS, AMPOULES AND OTHER CONTAINERS, OF GLASS, OF A KIND USED FOR THE CONVEYANCE OR PACKING OF GOODS; PRESERVING JARS OF GLASS; STOPPERS, LIDS AND OTHER CLOSURES, OF GLASS - OTHER'}, {'hsnCode': '39239090', 'hsn1': 'ARTICLES FOR THE CONVEYANCE OR PACKING OF GOODS, OF PLASTICS; STOPPERS, LIDS, CAPS AND OTHER CLOSURES, OF PLASTICS - OTHER : OTHER', 'chapterCode': '39', 'chapter': 'Plastics and articles thereof', 'sectionCode': '07', 'section': 'Plastics and Articles thereof; Rubber and Articles Thereof', 'hsn2': 'ARTICLES FOR THE CONVEYANCE OR PACKING OF GOODS, OF PLASTICS; STOPPERS, LIDS, CAPS AND OTHER CLOSURES, OF PLASTICS - OTHER : OTHER'}, {'hsnCode': '84805000', 'hsn1': 'MOULDING BOXES FOR METAL FOUNDRY; MOULD BASES; MOULDING PATTERNS; MOULDS FOR METAL (OTHER THAN INGOT MOULDS), METAL CARBIDES, GLASS, MINERAL MATERIALS, RUBBER OR PLASTICS MOULDS FOR GLASS',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'MOULDING BOXES FOR METAL FOUNDRY; MOULD BASES; MOULDING PATTERNS; MOULDS FOR METAL (OTHER THAN INGOT MOULDS), METAL CARBIDES, GLASS, MINERAL MATERIALS, RUBBER OR PLASTICS MOULDS FOR GLASS'}, {'hsnCode': '48191090',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{'hsnCode': '4907', 'hsn1': 'UNUSED POSTAGE, REVENUE OR SIMILAR STAMPS OF CURRENT OR NEW ISSUE IN THE COUNTRY IN WHICH THEY HAVE, OR WILL HAVE, A RECOGNIZED FACE VALUE; STAMP-IMPRESSED PAPER; BANK NOTES; CHEQUE FORMS; STOCK, SHARE OR BOND CERTIFICATES AND SIMILAR DOCUMENTS OF TITLE',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'UNUSED POSTAGE, REVENUE OR SIMILAR STAMPS OF CURRENT OR NEW ISSUE IN THE COUNTRY IN WHICH THEY HAVE, OR WILL HAVE, A RECOGNIZED FACE VALUE; STAMP-IMPRESSED PAPER; BANK NOTES; CHEQUE FORMS; STOCK, SHARE OR BOND CERTIFICATES AND SIMILAR DOCUMENTS OF TITLE'}]</t>
  </si>
  <si>
    <t>Wholesale Business|Supplier of Services|Recipient of Goods or Services|Office / Sale Office|Factory / Manufacturing|Export|Import|Warehouse / Depot</t>
  </si>
  <si>
    <t>Wholesale Business, Supplier of Services, Recipient of Goods or Services, Office / Sale Office</t>
  </si>
  <si>
    <t>Amit Dixit|Mukesh Gulraj Mehta|Animesh Agrawal</t>
  </si>
  <si>
    <t>27AALCP5737F1Z4</t>
  </si>
  <si>
    <t>9922770400</t>
  </si>
  <si>
    <t>Piramal Tower Annexe, 2,5,6, Ganpatarao Kadam Marg off Senapati Bapat Marg, Lower Parel West, Mumbai City, Maharashtra, 400013</t>
  </si>
  <si>
    <t>[{'hsnCode': '70109000', 'hsn1': 'CARBOYS, BOTTLES, FLASKS, JARS, POTS, PHIALS, AMPOULES AND OTHER CONTAINERS, OF GLASS, OF A KIND USED FOR THE CONVEYANCE OR PACKING OF GOODS; PRESERVING JARS OF GLASS; STOPPERS, LIDS AND OTHER CLOSURES, OF GLASS - OTHER', 'chapterCode': '70', 'chapter': 'Glass and glassware.', 'sectionCode': '13', 'section': 'Articles of Stone, Plaster, Cement, Asbestos, Mica or similar Materials; Ceramic Products; Glass and Glassware', 'hsn2': 'CARBOYS, BOTTLES, FLASKS, JARS, POTS, PHIALS, AMPOULES AND OTHER CONTAINERS, OF GLASS, OF A KIND USED FOR THE CONVEYANCE OR PACKING OF GOODS; PRESERVING JARS OF GLASS; STOPPERS, LIDS AND OTHER CLOSURES, OF GLASS - OTHER'}, {'hsnCode': '39239090', 'hsn1': 'ARTICLES FOR THE CONVEYANCE OR PACKING OF GOODS, OF PLASTICS; STOPPERS, LIDS, CAPS AND OTHER CLOSURES, OF PLASTICS - OTHER : OTHER', 'chapterCode': '39', 'chapter': 'Plastics and articles thereof', 'sectionCode': '07', 'section': 'Plastics and Articles thereof; Rubber and Articles Thereof', 'hsn2': 'ARTICLES FOR THE CONVEYANCE OR PACKING OF GOODS, OF PLASTICS; STOPPERS, LIDS, CAPS AND OTHER CLOSURES, OF PLASTICS - OTHER : OTHER'}, {'hsnCode': '84805000', 'hsn1': 'MOULDING BOXES FOR METAL FOUNDRY; MOULD BASES; MOULDING PATTERNS; MOULDS FOR METAL (OTHER THAN INGOT MOULDS), METAL CARBIDES, GLASS, MINERAL MATERIALS, RUBBER OR PLASTICS MOULDS FOR GLASS',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'MOULDING BOXES FOR METAL FOUNDRY; MOULD BASES; MOULDING PATTERNS; MOULDS FOR METAL (OTHER THAN INGOT MOULDS), METAL CARBIDES, GLASS, MINERAL MATERIALS, RUBBER OR PLASTICS MOULDS FOR GLASS'}, {'hsnCode': '48191090',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t>
  </si>
  <si>
    <t>Recipient of Goods or Services|Office / Sale Office|Supplier of Services</t>
  </si>
  <si>
    <t>Recipient of Goods or Services, Office / Sale Office, Supplier of Services</t>
  </si>
  <si>
    <t>02AALCP5737F1ZG</t>
  </si>
  <si>
    <t>NH 21 A BADDI, VILLAGE KISHANPURA, NALAGARH ROAD TEHSIL, NALAGARH DISTRICT, SOLAN, Solan, Himachal Pradesh, 174101</t>
  </si>
  <si>
    <t>Warehouse / Depot|Recipient of Goods or Services</t>
  </si>
  <si>
    <t>Warehouse / Depot, Recipient of Goods or Services</t>
  </si>
  <si>
    <t>19AALCP5737F1Z1</t>
  </si>
  <si>
    <t>Simco Cement, Khaprail Road ,Matigara, Darjeeling, Darjeeling, West Bengal, 734010</t>
  </si>
  <si>
    <t>[{'hsnCode': '70109000', 'hsn1': 'CARBOYS, BOTTLES, FLASKS, JARS, POTS, PHIALS, AMPOULES AND OTHER CONTAINERS, OF GLASS, OF A KIND USED FOR THE CONVEYANCE OR PACKING OF GOODS; PRESERVING JARS OF GLASS; STOPPERS, LIDS AND OTHER CLOSURES, OF GLASS - OTHER', 'chapterCode': '70', 'chapter': 'Glass and glassware.', 'sectionCode': '13', 'section': 'Articles of Stone, Plaster, Cement, Asbestos, Mica or similar Materials; Ceramic Products; Glass and Glassware', 'hsn2': 'CARBOYS, BOTTLES, FLASKS, JARS, POTS, PHIALS, AMPOULES AND OTHER CONTAINERS, OF GLASS, OF A KIND USED FOR THE CONVEYANCE OR PACKING OF GOODS; PRESERVING JARS OF GLASS; STOPPERS, LIDS AND OTHER CLOSURES, OF GLASS - OTHER'}, {'hsnCode': '39239090', 'hsn1': 'ARTICLES FOR THE CONVEYANCE OR PACKING OF GOODS, OF PLASTICS; STOPPERS, LIDS, CAPS AND OTHER CLOSURES, OF PLASTICS - OTHER : OTHER', 'chapterCode': '39', 'chapter': 'Plastics and articles thereof', 'sectionCode': '07', 'section': 'Plastics and Articles thereof; Rubber and Articles Thereof', 'hsn2': 'ARTICLES FOR THE CONVEYANCE OR PACKING OF GOODS, OF PLASTICS; STOPPERS, LIDS, CAPS AND OTHER CLOSURES, OF PLASTICS - OTHER : OTHER'}]</t>
  </si>
  <si>
    <t>05AALCP5737F1ZA</t>
  </si>
  <si>
    <t>9029648916</t>
  </si>
  <si>
    <t>KHASRA NO. 203 B, GAGAL HERI ROAD, MAKHANPUR, BHAGWANPUR, Haridwar, Uttarakhand, 247661</t>
  </si>
  <si>
    <t>Recipient of Goods or Services|Wholesale Business|Warehouse / Depot</t>
  </si>
  <si>
    <t>Recipient of Goods or Services, Wholesale Business, Warehouse / Depot</t>
  </si>
  <si>
    <t>AMIT DIXIT|MUKESH GULRAJ MEHTA|ANIMESH AGRAWAL</t>
  </si>
  <si>
    <t>KPE000003499773Q</t>
  </si>
  <si>
    <t>27AFGPJ7831M1Z0</t>
  </si>
  <si>
    <t>27750338696V</t>
  </si>
  <si>
    <t>[{'hsnCode': '70172000', 'hsn1': 'LABORATORY, HYGIENIC OR PHARMACEUTICAL GLASSWARE, WHETHER OR NOT GRADUATED OR CALIBRATED - OF OTHER GLASS HAVING A LINEAR COEFFICIENT OF EXPANSION NOT EXCEEDING 5 X 10-6 PER KELVIN WITHIN A TEMPERATURE RANGE OF 00C TO 3000C', 'chapterCode': '70', 'chapter': 'Glass and glassware.', 'sectionCode': '13', 'section': 'Articles of Stone, Plaster, Cement, Asbestos, Mica or similar Materials; Ceramic Products; Glass and Glassware', 'hsn2': 'LABORATORY, HYGIENIC OR PHARMACEUTICAL GLASSWARE, WHETHER OR NOT GRADUATED OR CALIBRATED - OF OTHER GLASS HAVING A LINEAR COEFFICIENT OF EXPANSION NOT EXCEEDING 5 X 10-6 PER KELVIN WITHIN A TEMPERATURE RANGE OF 00C TO 3000C'}, {'hsnCode': '28061000', 'hsn1': 'HYDROGEN CHLORIDE (HYDROCHLORIC ACID); CHLOROSULPHURIC ACID - HYDROGEN CHLORIDE (HYDROCHLORIC ACID)', 'chapterCode': '28', 'chapter': 'Inorganic chemicals; organic or inorganic compounds of precious metals, of rare-earth metals, of radioactive elements or of isotopes', 'sectionCode': '06', 'section': 'Products of the Chemicals or Allied Industries', 'hsn2': 'HYDROGEN CHLORIDE (HYDROCHLORIC ACID); CHLOROSULPHURIC ACID - HYDROGEN CHLORIDE (HYDROCHLORIC ACID)'}, {'hsnCode': '28070010', 'hsn1': 'SULPHURIC ACID; OLEUM SULPHURIC ACID; OLEUM : SULPHURIC ACID', 'chapterCode': '28', 'chapter': 'Inorganic chemicals; organic or inorganic compounds of precious metals, of rare-earth metals, of radioactive elements or of isotopes', 'sectionCode': '06', 'section': 'Products of the Chemicals or Allied Industries', 'hsn2': 'SULPHURIC ACID; OLEUM SULPHURIC ACID; OLEUM : SULPHURIC ACID'}, {'hsnCode': '28080010', 'hsn1': 'NITRIC ACID; SULPHONITRIC ACIDS - NITRIC ACID; SULPHONITRIC ACIDS : NITRIC ACID', 'chapterCode': '28', 'chapter': 'Inorganic chemicals; organic or inorganic compounds of precious metals, of rare-earth metals, of radioactive elements or of isotopes', 'sectionCode': '06', 'section': 'Products of the Chemicals or Allied Industries', 'hsn2': 'NITRIC ACID; SULPHONITRIC ACIDS - NITRIC ACID; SULPHONITRIC ACIDS : NITRIC ACID'}, {'hsnCode': '28151110', 'hsn1': 'SODIUM HYDROXIDE (CAUSTIC SODA); POTASSIUM HYDROXIDE (CAUSTIC POTASH); PEROXIDES OF SODIUM OR POTASSIUM - SODIUM HYDROXIDE (CAUSTIC SODA) : - SOLID : FLAKES', 'chapterCode': '28', 'chapter': 'Inorganic chemicals; organic or inorganic compounds of precious metals, of rare-earth metals, of radioactive elements or of isotopes', 'sectionCode': '06', 'section': 'Products of the Chemicals or Allied Industries', 'hsn2': 'SODIUM HYDROXIDE (CAUSTIC SODA); POTASSIUM HYDROXIDE (CAUSTIC POTASH); PEROXIDES OF SODIUM OR POTASSIUM - SODIUM HYDROXIDE (CAUSTIC SODA) : - SOLID : FLAKES'}]</t>
  </si>
  <si>
    <t>[{'name': 'MEHUL NILKANTH JOSHI', 'email': 'accounts@nilkanthbiotech.com', 'emailDomain': 'nilkanthbiotech.com', 'contact': '9820337467'}]</t>
  </si>
  <si>
    <t>30AFGPJ7831M1ZD</t>
  </si>
  <si>
    <t>30281203078</t>
  </si>
  <si>
    <t>SHOP NO. CG-5, C WING, SENA HERITAGE CHS LTD, PIRANI, NAGOA SALCETE, South Goa, Goa, 403722</t>
  </si>
  <si>
    <t>18-Aug-2007</t>
  </si>
  <si>
    <t>[{'hsnCode': '98020000', 'hsn1': 'LABORATORY CHEMICALS', 'chapterCode': '98', 'chapter': 'Project imports, Laboratory chemicals, passenger\\u2019s baggage, personal importation by air or post; ship stores.', 'sectionCode': '21', 'section': 'Works of art, Collectors\\u2019 Pieces and Antiques', 'hsn2': 'Laboratory Chemicals'}, {'hsnCode': '48120000', 'hsn1': 'FILTER BLOCKS, SLABS AND PLATES, OF PAPER PULP', 'chapterCode': '48', 'chapter': 'Paper and paperboard; articles of paper pulp, of paper or of paperboard.', 'sectionCode': '10', 'section': 'Pulp of wood or of other Fibrous Cellulosic Material; Recovered (Waste and Scrap) Paper or Paperboard; Paper And Paperboard and articles thereof', 'hsn2': 'FILTER BLOCKS, SLABS AND PLATES, OF PAPER PULP'}, {'hsnCode': '70171000', 'hsn1': 'LABORATORY, HYGIENIC OR PHARMACEUTICAL GLASSWARE, WHETHER OR NOT GRADUATED OR CALIBRATED - OF FUSED QUARTZ OR OTHER FUSED SILICA', 'chapterCode': '70', 'chapter': 'Glass and glassware.', 'sectionCode': '13', 'section': 'Articles of Stone, Plaster, Cement, Asbestos, Mica or similar Materials; Ceramic Products; Glass and Glassware', 'hsn2': 'LABORATORY, HYGIENIC OR PHARMACEUTICAL GLASSWARE, WHETHER OR NOT GRADUATED OR CALIBRATED - OF FUSED QUARTZ OR OTHER FUSED SILICA'}]</t>
  </si>
  <si>
    <t>403722</t>
  </si>
  <si>
    <t>24AAECE3336Q1ZE</t>
  </si>
  <si>
    <t>hindustan_ahm@yahoo.co.in</t>
  </si>
  <si>
    <t>4, MADHUVAN BUNGLOWS, B/H FUN POINT CLUB, SOLA, Ahmedabad, Gujarat, 380060</t>
  </si>
  <si>
    <t>[{'hsnCode': '98020000', 'hsn1': 'LABORATORY CHEMICALS', 'chapterCode': '98', 'chapter': 'Project imports, Laboratory chemicals, passenger\\\\u2019s baggage, personal importation by air or post; ship stores.', 'sectionCode': '21', 'section': 'Works of art, Collectors\\\\u2019 Pieces and Antiques', 'hsn2': 'Laboratory Chemicals'}, {'hsnCode': '28092010', 'hsn1': 'DIPHOSPHORUS PENTAOXIDE; PHOSPHORIC ACID; POLYPHOSPHORIC ACIDS, WHETHER OR NOT CHEMICALLY DEFINED - PHOSPHORIC ACID AND POLYPHOSPHORIC ACIDS : PHOSPORIC ACID', 'chapterCode': '28', 'chapter': 'Inorganic chemicals; organic or inorganic compounds of precious metals, of rare-earth metals, of radioactive elements or of isotopes', 'sectionCode': '06', 'section': 'Products of the Chemicals or Allied Industries', 'hsn2': 'DIPHOSPHORUS PENTAOXIDE; PHOSPHORIC ACID; POLYPHOSPHORIC ACIDS, WHETHER OR NOT CHEMICALLY DEFINED - PHOSPHORIC ACID AND POLYPHOSPHORIC ACIDS : PHOSPORIC ACID'}, {'hsnCode': '28091000', 'hsn1': 'DIPHOSPHORUS PENTAOXIDE; PHOSPHORIC ACID; POLYPHOSPHORIC ACIDS, WHETHER OR NOT CHEMICALLY DEFINED - DIPHOSPHORUS PENTAOXIDE', 'chapterCode': '28', 'chapter': 'Inorganic chemicals; organic or inorganic compounds of precious metals, of rare-earth metals, of radioactive elements or of isotopes', 'sectionCode': '06', 'section': 'Products of the Chemicals or Allied Industries', 'hsn2': 'DIPHOSPHORUS PENTAOXIDE; PHOSPHORIC ACID; POLYPHOSPHORIC ACIDS, WHETHER OR NOT CHEMICALLY DEFINED - DIPHOSPHORUS PENTAOXIDE'}]</t>
  </si>
  <si>
    <t>GEETABEN ARVINDBHAI PATEL|ARVINDBHAI HIRABHAI PATEL</t>
  </si>
  <si>
    <t>[{'name': 'GEETABEN ARVINDBHAI PATEL', 'email': 'info@expresolv.com', 'emailDomain': 'expresolv.com', 'contact': '9879114452'}]</t>
  </si>
  <si>
    <t>TPE000116519803W</t>
  </si>
  <si>
    <t>27AVQPS3101F1ZK</t>
  </si>
  <si>
    <t>[{'hsnCode': '42021110', 'hsn1':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 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SUIT-CASES, VANITY-CASES, EXECUTIVE CASES, BRIEF-CASES, SCHOOL SATCHELS AND SIMILAR CONTAINERS : WITH OUTER SURFACE OF LEATHER, OF COMPOSITION LEATHER OR OF PATENT LEATHER : TRAVEL GOODS (TRUNKS, SUIT-CASES, SPORTS BAGS AND OTHER SIMILAR ITEMS ) OF LEATHER', 'chapterCode': '42', 'chapter': 'Articles of leather; saddlery and harness; travel goods, handbags and similar containers; articles of animal gut (other than silk-worm gut)', 'sectionCode': '08', 'section': 'Raw Hides and Skins, Leather, Furskins and Articles thereof; saddlery and Harness; travel goods, Handbags and similar Containers; Articles of animal gut (other than silk-worm Gut)', 'hsn2':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 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SUIT-CASES, VANITY-CASES, EXECUTIVE CASES, BRIEF-CASES, SCHOOL SATCHELS AND SIMILAR CONTAINERS : WITH OUTER SURFACE OF LEATHER, OF COMPOSITION LEATHER OR OF PATENT LEATHER : TRAVEL GOODS (TRUNKS, SUIT-CASES, SPORTS BAGS AND OTHER SIMILAR ITEMS ) OF LEATHER'}, {'hsnCode': '66011000', 'hsn1': 'UMBRELLAS AND SUN UMBRELLAS (INCLUDING WALKINGSTICK UMBRELLAS, GARDEN UMBRELLAS AND SIMILAR UMBRELLAS) - GARDEN OR SIMILAR UMBRELLAS', 'chapterCode': '66', 'chapter': 'Umbrellas, sun umbrellas, walking-sticks, seat-sticks, whips, riding-crops and parts thereof.', 'sectionCode': '12', 'section': 'Footwear, Headgear, Umbrellas, Sun Umbrellas, Walking-sticks, seat-sticks, whips, Riding-crops and Parts thereof; Prepared Feathers and articles Made therewith; artificial Flowers; Articles of Human Hair', 'hsn2': 'UMBRELLAS AND SUN UMBRELLAS (INCLUDING WALKINGSTICK UMBRELLAS, GARDEN UMBRELLAS AND SIMILAR UMBRELLAS) - GARDEN OR SIMILAR UMBRELLAS'}]</t>
  </si>
  <si>
    <t>[{'name': 'MOHAMMED IRSHAD MOHD ASHFAQUE SHAIKH', 'email': 'sakarwalanassociates@gmail.com', 'emailDomain': 'gmail.com', 'contact': '9773440352'}]</t>
  </si>
  <si>
    <t>33AAGCG3796E1ZK</t>
  </si>
  <si>
    <t>2, Balaji Nagar 1st Main Road, Ekkattuthangal, Chennai, Tamil Nadu, 600032</t>
  </si>
  <si>
    <t>[{'sacCode': '00440452', 'sac1': 'INFORMATION TECHNOLOGY SOFTWARE SERVICE', 'sac2': None}, {'sacCode': '00440229', 'sac1': 'COMMERCIAL TRAINING &amp; COACHING', 'sac2': None}]</t>
  </si>
  <si>
    <t>[{'name': 'ANANDH KUMAR MANI', 'email': 'anandhkumarmca@gmail.com', 'emailDomain': 'gmail.com', 'contact': '9884218531'}]</t>
  </si>
  <si>
    <t>KEP000018135079I</t>
  </si>
  <si>
    <t>02AAGFC4716P1ZE</t>
  </si>
  <si>
    <t>19-Oct-2019</t>
  </si>
  <si>
    <t>PRADEEP DEEDWANIA|NISHANT DEEDWANIA</t>
  </si>
  <si>
    <t>[{'name': 'PRADEEP DEEDWANIA', 'email': 'creativeindustries2009@gmail.com', 'emailDomain': 'gmail.com', 'contact': '9882988668'}]</t>
  </si>
  <si>
    <t>02AAGFC4716P3ZC</t>
  </si>
  <si>
    <t>9882948668</t>
  </si>
  <si>
    <t>Khasra No. 2003,2004, , Mouza Kishanpura, Mouza Kishanpura, BADDI, Solan, Himachal Pradesh, 173205</t>
  </si>
  <si>
    <t>[{'hsnCode':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{'hsnCode': '48191090',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{'hsnCode': '47071000', 'hsn1': 'RECOVERED (WASTE AND SCRAP) PAPER OR PAPERBOARD - UNBLEACHED KRAFT PAPER OR PAPERBOARD OR CORRUGATED PAPER OR PAPERBOARD', 'chapterCode': '47', 'chapter': 'Pulp of wood or of other fibrous cellulosic material; recovered (waste and scrap) paper or paperboard.', 'sectionCode': '10', 'section': 'Pulp of wood or of other Fibrous Cellulosic Material; Recovered (Waste and Scrap) Paper or Paperboard; Paper And Paperboard and articles thereof', 'hsn2': 'RECOVERED (WASTE AND SCRAP) PAPER OR PAPERBOARD - UNBLEACHED KRAFT PAPER OR PAPERBOARD OR CORRUGATED PAPER OR PAPERBOARD'}]</t>
  </si>
  <si>
    <t>[{'name': 'PRADEEP DEEDWANIA', 'email': 'creativeindustries2009@gmail.com', 'emailDomain': 'gmail.com', 'contact': '9882948668'}]</t>
  </si>
  <si>
    <t>18AAGFC4716P1Z1</t>
  </si>
  <si>
    <t>9318518668</t>
  </si>
  <si>
    <t>Plot No.55 and part of 56, -, brahmaputra industrial park, -, Sila, changsari, Guwahati, Kamrup, Assam, 781031</t>
  </si>
  <si>
    <t>[{'hsnCode': '48191010',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BOXES'}, {'hsnCode': '48192010',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CARTONS, BOXES, CASES, INTENDED FOR THE PACKING OF MATCH STICKS',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CARTONS, BOXES, CASES, INTENDED FOR THE PACKING OF MATCH STICKS'}, {'hsnCode': '48191090',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{'hsnCode': '48192090',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OTHER'}, {'hsnCode': '48192020', 'hsn1':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AND PAPERBOARD : BOXES'}]</t>
  </si>
  <si>
    <t>pradeep deedwania|Nishant Deedwania</t>
  </si>
  <si>
    <t>[{'name': 'pradeep deedwania', 'email': 'creativeindustries2009@gmail.com', 'emailDomain': 'gmail.com', 'contact': '9882948668'}]</t>
  </si>
  <si>
    <t>18AAGFC4716P2Z0</t>
  </si>
  <si>
    <t>TPE000013383929I</t>
  </si>
  <si>
    <t>27ADAPS0382A1ZY</t>
  </si>
  <si>
    <t>27430570799V</t>
  </si>
  <si>
    <t>[{'hsnCode': '90181100', 'hsn1': 'INSTRUMENTS AND APPLIANCES USED IN MEDICAL, SURGICAL, DENTAL OR VETERINARY SCIENCES, INCLUDING SCIENTIGRAPHIC APPARATUS, OTHER ELECTROMEDICAL APPARATUS AND SIGHT-TESTING INSTRUMENTS - ELECTRO-DIAGNOSTIC APPARATUS (INCLUDING APPARATUS FOR FUNCTIONAL EXPLORATORY EXAMINATIONS OR FOR CHECKING PHYSIOLOGICAL PARAMETERS): ELECTRO-CARDIOGRAPHS',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APPLIANCES USED IN MEDICAL, SURGICAL, DENTAL OR VETERINARY SCIENCES, INCLUDING SCIENTIGRAPHIC APPARATUS, OTHER ELECTROMEDICAL APPARATUS AND SIGHT-TESTING INSTRUMENTS - ELECTRO-DIAGNOSTIC APPARATUS (INCLUDING APPARATUS FOR FUNCTIONAL EXPLORATORY EXAMINATIONS OR FOR CHECKING PHYSIOLOGICAL PARAMETERS): ELECTRO- CARDIOGRAPHS'}]</t>
  </si>
  <si>
    <t>[{'name': 'DEEPAK KANTILAL SHAH', 'email': 'criticarepune@gmail.com', 'emailDomain': 'gmail.com', 'contact': '8412078989'}]</t>
  </si>
  <si>
    <t>24AAACJ0893M1ZD</t>
  </si>
  <si>
    <t>JUPITER DYECHEM PRIVATE LIMITED</t>
  </si>
  <si>
    <t>purohit@chokhanigroup.com</t>
  </si>
  <si>
    <t>OFFICE NO 88, 2ND FLOOR, GRAIN SEEDS AND OIL MERCHANT ASSOCIATION BUILDING, PLOT 297/12B, GANDHIDHAM, Kachchh, Gujarat, 370201</t>
  </si>
  <si>
    <t>[{'hsnCode': '29051100', 'hsn1': 'ACYCLIC ALCOHOLS AND THEIR HALOGENATED, SULPHONATED, NITRATED OR NITROSATED DERIVATIVES - SATURATED MONOHYDRIC ALCOHOLS : METHANOL (METHYL ALCOHOL)', 'chapterCode': '29', 'chapter': 'Organic chemicals', 'sectionCode': '06', 'section': 'Products of the Chemicals or Allied Industries', 'hsn2': 'ACYCLIC ALCOHOLS AND THEIR HALOGENATED, SULPHONATED, NITRATED OR NITROSATED DERIVATIVES - SATURATED MONOHYDRIC ALCOHOLS : METHANOL (METHYL ALCOHOL)'}, {'hsnCode': '29152100', 'hsn1': 'SATURATED ACYCLIC MONOCARBOXYLIC ACIDS AND THEIR ANHYDRIDES, HALIDES, PEROXIDES AND PEROXYACIDS; THEIR HALOGENATED, SULPHONATED, NITRATED OR NITROSATED DERIVATIVES - ACETIC ACID AND ITS SALTS; ACETIC ANHYDRIDE : ACETIC ACID', 'chapterCode': '29', 'chapter': 'Organic chemicals', 'sectionCode': '06', 'section': 'Products of the Chemicals or Allied Industries', 'hsn2': 'SATURATED ACYCLIC MONOCARBOXYLIC ACIDS AND THEIR ANHYDRIDES, HALIDES, PEROXIDES AND PEROXYACIDS; THEIR HALOGENATED, SULPHONATED, NITRATED OR NITROSATED DERIVATIVES - ACETIC ACID AND ITS SALTS; ACETIC ANHYDRIDE : ACETIC ACID'}, {'hsnCode': '29141100', 'hsn1': 'KETONES AND QUINONES, WHETHER OR NOT WITH OTHER OXYGEN FUNCTION, AND THEIR HALOGENATED, SULPHONATED, NITRATED OR NITROSATED DERIVATIVES - ACYCLIC KETONES WITHOUT OTHER OXYGEN FUNCTION : ACETONE', 'chapterCode': '29', 'chapter': 'Organic chemicals', 'sectionCode': '06', 'section': 'Products of the Chemicals or Allied Industries', 'hsn2': 'KETONES AND QUINONES, WHETHER OR NOT WITH OTHER OXYGEN FUNCTION, AND THEIR HALOGENATED, SULPHONATED, NITRATED OR NITROSATED DERIVATIVES - ACYCLIC KETONES WITHOUT OTHER OXYGEN FUNCTION : ACETONE'}, {'hsnCode': '29071110', 'hsn1': 'PHENOLS; PHENOL-ALCOHOLS - MONOPHENOLS :-PHENOL (HYDROXYBENZENE) AND ITS SALTS : PHENOL, AS PURE CARBOLIC ACID', 'chapterCode': '29', 'chapter': 'Organic chemicals', 'sectionCode': '06', 'section': 'Products of the Chemicals or Allied Industries', 'hsn2': 'PHENOLS; PHENOL-ALCOHOLS - MONOPHENOLS :-PHENOL (HYDROXYBENZENE) AND ITS SALTS : PHENOL, AS PURE CARBOLIC ACID'}, {'hsnCode': '29025000', 'hsn1': 'CYCLIC HYDROCARBONS - STYRENE', 'chapterCode': '29', 'chapter': 'Organic chemicals', 'sectionCode': '06', 'section': 'Products of the Chemicals or Allied Industries', 'hsn2': 'CYCLIC HYDROCARBONS - STYRENE'}]</t>
  </si>
  <si>
    <t>Wholesale Business|Others|Import|Supplier of Services|Recipient of Goods or Services|Export|Warehouse / Depot</t>
  </si>
  <si>
    <t>Wholesale Business, Others</t>
  </si>
  <si>
    <t>RAMESH RAMNIRANJAN CHOKHANI|ASHOK RAMNI RANJAN CHOKHANI|NIMESH RAMESH CHOKHANI</t>
  </si>
  <si>
    <t>[{'name': 'ISHWARI KUMAR RAMKISHORE PUROHIT', 'email': 'purohit@chokhanigroup.com', 'emailDomain': 'chokhanigroup.com', 'contact': '7506891944'}]</t>
  </si>
  <si>
    <t>27AAACJ0893M1Z7</t>
  </si>
  <si>
    <t>27810000521V</t>
  </si>
  <si>
    <t>92-93/A, 9TH FLOOR, MITTAL COURT, JAMNALAL BAJAJ ROAD NARIMAN POINT, MUMBAI, Mumbai City, Maharashtra, 400021</t>
  </si>
  <si>
    <t>Service Provision|Recipient of Goods or Services|Others|Wholesale Business|Warehouse / Depot|Import|Export|Supplier of Services</t>
  </si>
  <si>
    <t>Service Provision, Recipient of Goods or Services, Others, Wholesale Business</t>
  </si>
  <si>
    <t>[{'sacCode': '00440225', 'sac1': 'BUSINESS AUXILIARY SERVICES', 'sac2': None}, {'sacCode': '00440480', 'sac1': 'LEGAL CONSULTANCY SERVICES', 'sac2': None}, {'sacCode': '00440262', 'sac1': 'TRANSPORT OF GOODS BY ROAD', 'sac2': None}, {'sacCode': '00440048', 'sac1': 'RENT A CAB OPERATORS', 'sac2': None}, {'sacCode': '00440410', 'sac1': 'WORKS CONTRACT SERVICES', 'sac2': None}]</t>
  </si>
  <si>
    <t>JUPITER DYE CHEM PVT. LTD.</t>
  </si>
  <si>
    <t>29AAACJ0893M1Z3</t>
  </si>
  <si>
    <t>29150483038</t>
  </si>
  <si>
    <t>9343574546</t>
  </si>
  <si>
    <t>55, , COMMERCE CENTRE, KULUR KAVOOR ROAD, MANGALORE, Kolar, Karnataka, 575013</t>
  </si>
  <si>
    <t>Others|Wholesale Business|Warehouse / Depot|Supplier of Services</t>
  </si>
  <si>
    <t>ASHOK RAMNI RANJAN CHOKHANI|RAMESH RAMNIRANJAN CHOKHANI|NIMESH RAMESH CHOKHANI</t>
  </si>
  <si>
    <t>32AAACJ0893M1ZG</t>
  </si>
  <si>
    <t>27B, 3RD FLOOR, HANDICRAFT BUILDING, INDIRA GANDHI ROAD, WELINGTON ISLAND, Ernakulam, Kerala, 682003</t>
  </si>
  <si>
    <t>Wholesale Business|Others|Warehouse / Depot</t>
  </si>
  <si>
    <t>JUPITER DYE CHEM PVT LTD</t>
  </si>
  <si>
    <t>36AAACJ0893M1Z8</t>
  </si>
  <si>
    <t>36199398607</t>
  </si>
  <si>
    <t>303, RAM CHABRA VIHAR, YELLREDDY GUDA, AMEERPET, Hyderabad, Telangana, 500004</t>
  </si>
  <si>
    <t>Others|Factory / Manufacturing|Wholesale Business</t>
  </si>
  <si>
    <t>Others, Factory / Manufacturing, Wholesale Business</t>
  </si>
  <si>
    <t>[{'name': 'ISHWARI KUMAR RAMKISHORE PUROHIT', 'email': 'jupiterdyechemhyd@gmail.com', 'emailDomain': 'gmail.com', 'contact': '8885566033'}]</t>
  </si>
  <si>
    <t>27AAACJ0893M2Z6</t>
  </si>
  <si>
    <t>9821160972</t>
  </si>
  <si>
    <t>vpfinance@chokhanigroup.com</t>
  </si>
  <si>
    <t>92-93/A, 9TH FLOOR, MITTAL COURT, JAMNALAL BAJAJ ROAD, NARIMAN POINT, Mumbai City, Maharashtra, 400021</t>
  </si>
  <si>
    <t>[{'sacCode': '00440173', 'sac1': 'BANKING AND FINANCIAL', 'sac2': None}, {'sacCode': '00440092', 'sac1': 'CHARTERED ACCOUNTANTS', 'sac2': None}, {'sacCode': '00440005', 'sac1': 'GENERAL INSURANCE BUSINESS', 'sac2': None}, {'sacCode': '00440398', 'sac1': 'TELECOMMUNICATION SERVICES', 'sac2': None}]</t>
  </si>
  <si>
    <t>37AAACJ0893M1Z6</t>
  </si>
  <si>
    <t>DR NO 8-50-10, GROUND FLOOR, SANTOSHI NILAYAM, OLD CBI DOWN CHINNA WALTAIR, VISAKHAPATNAM, Visakhapatnam, Andhra Pradesh, 530017</t>
  </si>
  <si>
    <t>Recipient of Goods or Services|Supplier of Services|Export|Import|Wholesale Business|Others|Warehouse / Depot</t>
  </si>
  <si>
    <t>Recipient of Goods or Services, Supplier of Services, Export, Import, Wholesale Business, Others, Warehouse / Depot</t>
  </si>
  <si>
    <t>[{'sacCode': '996791', 'sac1': 'Goods transport agency services for road transport', 'sac2': None}, {'sacCode': '998212', 'sac1': 'Legal advisory and representation services concerning other fields of law.', 'sac2': None}, {'sacCode': '998216', 'sac1': 'Other legal services n.e.c.', 'sac2': None}, {'sacCode': '998523', 'sac1': 'Security systems services', 'sac2': None}, {'sacCode': '996601', 'sac1': 'Rental services of road vehicles including buses, coaches, cars, trucks and other motor vehicles, with or without operator', 'sac2': None}]</t>
  </si>
  <si>
    <t>RAMESH RAMNIRANJAN CHOKHANI|ASHOK RAMNI RANJAN CHOKHANI|NIMESH RAMESH CHOKHANI|SELLAPPAN NAGALINGAM</t>
  </si>
  <si>
    <t>TPE000013850924G</t>
  </si>
  <si>
    <t>19AHCPN9621M1ZT</t>
  </si>
  <si>
    <t>[{'hsnCode': '87041090', 'hsn1': 'MOTOR VEHICLES FOR THE TRANSPORT OF GOODS DUMPERS DESIGNED FOR OFF-HIGHWAY USE: OTHER', 'chapterCode': '87', 'chapter': 'Vehicles other than railway or tramway rolling-stock, and parts and accessories thereof.', 'sectionCode': '17', 'section': 'Vehicles, Aircraft, Vessels and Associated Transport Equipment', 'hsn2': 'MOTOR VEHICLES FOR THE TRANSPORT OF GOODS DUMPERS DESIGNED FOR OFF-HIGHWAY USE: OTHER'}]</t>
  </si>
  <si>
    <t>[{'name': 'SABRUN NISHA', 'email': 'mtrans19@yahoo.com', 'emailDomain': 'yahoo.com', 'contact': '9874604242'}]</t>
  </si>
  <si>
    <t>36AHGPV5075M1ZL</t>
  </si>
  <si>
    <t>southexpress9@gmail.com</t>
  </si>
  <si>
    <t>6-1-385/1, 2ND FLOOR, LAXMI ENCLAVE,ABOVE SYNDICATE BANK, VANSTHALIPURAM, HAYATHNAGAR, Hyderabad, Telangana, 500070</t>
  </si>
  <si>
    <t>[{'name': 'VENU VANGALA', 'email': 'southexpress9@gmail.com', 'emailDomain': 'gmail.com', 'contact': '9849345066'}]</t>
  </si>
  <si>
    <t>TPE000116075445D</t>
  </si>
  <si>
    <t>07AAYPV9307R1Z9</t>
  </si>
  <si>
    <t>[{'sacCode': '00440241', 'sac1': 'INTERNET CAFE', 'sac2': None}, {'sacCode': '00440153', 'sac1': 'ONLINE INFORMATION AND DATA', 'sac2': None}]</t>
  </si>
  <si>
    <t>[{'name': 'VIJAY KUMAR VASHIST', 'email': 'vijay@reliablecomputers.net', 'emailDomain': 'reliablecomputers.net', 'contact': '9811513040'}]</t>
  </si>
  <si>
    <t>TFI000010164205R</t>
  </si>
  <si>
    <t>19AAMFR9557P1ZX</t>
  </si>
  <si>
    <t>Works Contract|Office / Sale Office|Service Provision</t>
  </si>
  <si>
    <t>Works Contract, Office / Sale Office, Service Provision</t>
  </si>
  <si>
    <t>[{'sacCode': '00440233', 'sac1': 'ERECTION,COMMISSIONING AND INSTALLATION', 'sac2': None}, {'sacCode': '00440410', 'sac1': 'WORKS CONTRACT SERVICES', 'sac2': None}]</t>
  </si>
  <si>
    <t>ABHIJIT GHOSH|RAMA SAHA</t>
  </si>
  <si>
    <t>[{'name': 'ABHIJIT GHOSH', 'email': 'rosebird.cal@gmail.com', 'emailDomain': 'gmail.com', 'contact': '9831744008'}]</t>
  </si>
  <si>
    <t>TPE000117383865R</t>
  </si>
  <si>
    <t>27AIZPP2356B1ZX</t>
  </si>
  <si>
    <t>[{'hsnCode': '4417', 'hsn1': 'TOOLS, TOOL BODIES, TOOL HANDLES, BROOM OR BRUSH BODIES AND HANDLES, OF WOOD; BOOT OR SHOE LASTS AND TREES, OF WOOD', 'chapterCode': '44', 'chapter': 'Wood and Articles of wood; wood charcoal', 'sectionCode': '09', 'section': 'Wood and Articles of Wood; Wood Charcoal; cork and articles or cork; Manufactures of Straw, of Esparto or of other Plaiting Materials; Basketware and Wickerwork', 'hsn2': None}]</t>
  </si>
  <si>
    <t>[{'name': 'RAJESH VASARAM PATEL', 'email': 'vinayak@bdvasani.com', 'emailDomain': 'bdvasani.com', 'contact': '9167585857'}]</t>
  </si>
  <si>
    <t>TPE000013989494R</t>
  </si>
  <si>
    <t>27CXFPS8835M1ZJ</t>
  </si>
  <si>
    <t>[{'name': 'RAJENDER ASHARAM SHARMA', 'email': 'drglogistics@gmail.com', 'emailDomain': 'gmail.com', 'contact': '9833854515'}]</t>
  </si>
  <si>
    <t>07AABCE4981A1ZX</t>
  </si>
  <si>
    <t>27AABCE4981A1ZV</t>
  </si>
  <si>
    <t>27270743062V</t>
  </si>
  <si>
    <t>PLOT NO. B-24/25, ESDS SOFTWARE SOLUTION PVT LTD, NICE AREA, MIDC SATPUR, Nashik, Maharashtra, 422007</t>
  </si>
  <si>
    <t>[{'hsnCode': '84713010', 'hsn1':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{'hsnCode': '84714120', 'hsn1': 'AUTOMATIC DATA PROCESSING MACHINES AND UNITS THEREOF; MAGNETIC OR OPTICAL READERS, MACHINES FOR TRANSCRIBING DATA ON TO DATA MEDIA IN CODED FORM AND MACHINES FOR PROCESSING SUCH DATA, NOT ELSEWHERE SPECIFIED OR INCLUDED - OTHER DIGITAL AUTOMATIC DATA PROCESSING MACHINES - COMPRISING IN THE SAME HOUSING AT LEAST A CENTRAL PROCESSING UNIT AND AN INPUT AND OUTPUT UNIT, WHETHER OR NOT COMBINED :LARGE OR MAIN FRAME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OTHER DIGITAL AUTOMATIC DATA PROCESSING MACHINES - COMPRISING IN THE SAME HOUSING AT LEAST A CENTRAL PROCESSING UNIT AND AN INPUT AND OUTPUT UNIT, WHETHER OR NOT COMBINED :LARGE OR MAIN FRAME COMPUTER'}, {'hsnCode': '84716025', 'hsn1': 'AUTOMATIC DATA PROCESSING MACHINES AND UNITS THEREOF; MAGNETIC OR OPTICAL READERS, MACHINES FOR TRANSCRIBING DATA ON TO DATA MEDIA IN CODED FORM AND MACHINES FOR PROCESSING SUCH DATA, NOT ELSEWHERE SPECIFIED OR INCLUDED - INPUT OR OUTPUT UNITS, WHETHER OR NOT CONTAINING STORAGE UNITS IN THE SAME HOUSING: PRINTER: PLOTTER',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INPUT OR OUTPUT UNITS, WHETHER OR NOT CONTAINING STORAGE UNITS IN THE SAME HOUSING: PRINTER: PLOTTER'}, {'hsnCode': '84717010', 'hsn1': 'AUTOMATIC DATA PROCESSING MACHINES AND UNITS THEREOF; MAGNETIC OR OPTICAL READERS, MACHINES FOR TRANSCRIBING DATA ON TO DATA MEDIA IN CODED FORM AND MACHINES FOR PROCESSING SUCH DATA, NOT ELSEWHERE SPECIFIED OR INCLUDED - STORAGE UNITS: FLOPPY DISC DRIVES',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STORAGE UNITS: FLOPPY DISC DRIVES'}, {'hsnCode': '84717090', 'hsn1': 'AUTOMATIC DATA PROCESSING MACHINES AND UNITS THEREOF; MAGNETIC OR OPTICAL READERS, MACHINES FOR TRANSCRIBING DATA ON TO DATA MEDIA IN CODED FORM AND MACHINES FOR PROCESSING SUCH DATA, NOT ELSEWHERE SPECIFIED OR INCLUDED - STORAGE UNITS: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STORAGE UNITS: OTHER'}]</t>
  </si>
  <si>
    <t>Service Provision|Retail Business|Recipient of Goods or Services|Wholesale Business</t>
  </si>
  <si>
    <t>Service Provision, Retail Business, Recipient of Goods or Services, Wholesale Business</t>
  </si>
  <si>
    <t>PIYUSH PRAKASHCHANDRA SOMANI|SARLA PRAKASHCHANDRA SOMANI</t>
  </si>
  <si>
    <t>[{'name': 'PIYUSH PRAKASHCHANDRA SOMANI', 'email': 'accounts@esds.co.in', 'emailDomain': 'esds.co.in', 'contact': '9881492611'}]</t>
  </si>
  <si>
    <t>29AABCE4981A1ZR</t>
  </si>
  <si>
    <t>29831358380</t>
  </si>
  <si>
    <t>29AABCE4981A2ZQ</t>
  </si>
  <si>
    <t>Esds Software Solution Private Limited</t>
  </si>
  <si>
    <t>76,77 AND 78 PART IN SY. NO.66 AND 67, 1ST FLOOR, STPI BUILDING, HOSUR ROAD, ELECTRONIC CITY, Bengaluru (Bangalore) Urban, Karnataka, 560100</t>
  </si>
  <si>
    <t>Supplier of Services|Recipient of Goods or Services|Works Contract|Retail Business|Wholesale Business</t>
  </si>
  <si>
    <t>Supplier of Services, Recipient of Goods or Services, Works Contract, Retail Business, Wholesale Business</t>
  </si>
  <si>
    <t>[{'sacCode': '998315', 'sac1': 'Hosting and information technology (IT) infrastructure provisioning services', 'sac2': None}, {'sacCode': '998313', 'sac1': 'Information technology (IT) consulting and support services', 'sac2': None}, {'sacCode': '998314', 'sac1': 'Information technology (IT) design and development services', 'sac2': None}, {'sacCode': '998316', 'sac1': 'IT infrastructure and network management services', 'sac2': None}, {'sacCode': '998319', 'sac1': 'Other information technology services n.e.c', 'sac2': None}]</t>
  </si>
  <si>
    <t>[{'name': 'PIYUSH PRAKASHCHANDRA SOMANI', 'email': 'accounts@esds.co.in', 'emailDomain': 'esds.co.in', 'contact': '9370901077'}]</t>
  </si>
  <si>
    <t>07AABCE4981A2ZW</t>
  </si>
  <si>
    <t>ESDS Software Solution Private Limited</t>
  </si>
  <si>
    <t>24-Jun-2020</t>
  </si>
  <si>
    <t>6TH FLOOR, HOTEL LE MERIDIEN, COMMERCIAL TOWER, RAISINA ROAD, New Delhi, Delhi, 110001</t>
  </si>
  <si>
    <t>23AABCE4981A1Z3</t>
  </si>
  <si>
    <t>Flat No.501-B Orange Square, Scheme No.71, Near Footi Kothi, Indore, Indore, Madhya Pradesh, 452009</t>
  </si>
  <si>
    <t>08ADQFS6047N1Z6</t>
  </si>
  <si>
    <t>18-Jul-2019</t>
  </si>
  <si>
    <t>G1- 1274, , RAMPUR MUNDANA, RIICO INDUSTRIAL AREA PHASE V, BHIWADI, Alwar, Rajasthan, 301019</t>
  </si>
  <si>
    <t>[{'hsnCode': '3917', 'hsn1': 'TUBES, PIPES AND HOSES, AND FITTINGS THEREFOR (FOR EXAMPLE, JOINTS, ELBOWS, FLANGES), OF PLASTICS', 'chapterCode': '39', 'chapter': 'Plastics and articles thereof', 'sectionCode': '07', 'section': 'Plastics and Articles thereof; Rubber and Articles Thereof', 'hsn2': 'TUBES, PIPES AND HOSES, AND FITTINGS THEREFOR (FOR EXAMPLE, JOINTS, ELBOWS, FLANGES), OF PLASTICS'}, {'hsnCode': '3901', 'hsn1': 'POLYMERS OF ETHYLENE, IN PRIMARY FORMS', 'chapterCode': '39', 'chapter': 'Plastics and articles thereof', 'sectionCode': '07', 'section': 'Plastics and Articles thereof; Rubber and Articles Thereof', 'hsn2': 'POLYMERS OF ETHYLENE, IN PRIMARY FORMS'}, {'hsnCode': '3904', 'hsn1': 'POLYMERS OF VINYL CHLORIDE OR OF OTHER HALOGENATED OLEFINS, IN PRIMARY FORMS', 'chapterCode': '39', 'chapter': 'Plastics and articles thereof', 'sectionCode': '07', 'section': 'Plastics and Articles thereof; Rubber and Articles Thereof', 'hsn2': 'POLYMERS OF VINYL CHLORIDE OR OF OTHER HALOGENATED OLEFINS, IN PRIMARY FORMS'}, {'hsnCode': '3911', 'hsn1': 'P ETROLEUM RESINS , COUMARONE -INDENE RESINS , POLYTERPENES, POLYSULPHIDES, POLYSULPHONES AND OTHER PRODUCTS SPECIFIED IN NOTE 3 TO THIS CHAPTER, NOT ELSEWHERE SPECIFIED OR INCLUDED, IN PRIMARY FORMS', 'chapterCode': '39', 'chapter': 'Plastics and articles thereof', 'sectionCode': '07', 'section': 'Plastics and Articles thereof; Rubber and Articles Thereof', 'hsn2': 'PETROLEUM RESINS, COUMARONE-INDENE RESINS, POLYTERPENES, POLYSULPHIDES, POLYSULPHONES AND OTHER PRODUCTS SPECIFIED IN NOTE 3 TO THIS CHAPTER, NOT ELSEWHERE SPECIFIED OR INCLUDED, IN PRIMARY FORMS'}, {'hsnCode': '8536', 'hsn1':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FIBER BUNDLES OR CABLES.',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</si>
  <si>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Others|Works Contract|Retail Business|Wholesale Business|Factory / Manufacturing|Supplier of Services|Recipient of Goods or Services</t>
  </si>
  <si>
    <t>Others, Works Contract, Retail Business, Wholesale Business</t>
  </si>
  <si>
    <t>[{'sacCode': '998519', 'sac1': 'Other employment &amp; labour supply services n.e.c', 'sac2': None}, {'sacCode': '998851', 'sac1': 'Rubber and plastic product manufacturing services', 'sac2': None}, {'sacCode': '995461', 'sac1': 'Electrical installation services including Electrical wiring &amp; fitting services, fire alarm installation services, burglar alarm system installation services.', 'sac2': None}, {'sacCode': '998852', 'sac1': 'Plastic product manufacturing services', 'sac2': None}, {'sacCode': '995424', 'sac1': 'General construction services of local water &amp; sewage pipelines, electricity and communication cables &amp; related works', 'sac2': None}]</t>
  </si>
  <si>
    <t>YOGESH KUMAR JAIN|SHWETA JAIN</t>
  </si>
  <si>
    <t>[{'name': 'YOGESH KUMAR JAIN', 'email': 'account@zeniyagroup.com', 'emailDomain': 'zeniyagroup.com', 'contact': '9887044803'}]</t>
  </si>
  <si>
    <t>08ADQFS6047N2Z5</t>
  </si>
  <si>
    <t>SP-238-B AND C-1, , RIICO INDUSTRIAL AREA KAHRANI, BHIWADI, Alwar, Rajasthan, 301019</t>
  </si>
  <si>
    <t>TPE000116566819Q</t>
  </si>
  <si>
    <t>33AYSPP5206F1ZC</t>
  </si>
  <si>
    <t>[{'name': 'PRASATH', 'email': 'subikshamtransport@gmail.com', 'emailDomain': 'gmail.com', 'contact': '9003225738'}]</t>
  </si>
  <si>
    <t>27AAFCG0324B1ZA</t>
  </si>
  <si>
    <t>39-41, 3RD FLOOR, ASHOK CHAMBERS, 56 BROACH STREET, MASJID BUNDER EAST, Mumbai City, Maharashtra, 400009</t>
  </si>
  <si>
    <t>[{'hsnCode': '08021200', 'hsn1': 'OTHER NUTS, FRESH OR DRIED, WHETHEROR NOT SHELLED OR PEELEDALMONDS : SHELLED', 'chapterCode': '08', 'chapter': 'Edible fruit and nuts; peel of citrus fruits or melons.', 'sectionCode': '02', 'section': 'Vegetable Products', 'hsn2': None}, {'hsnCode': '08021100', 'hsn1': 'OTHER NUTS, FRESH OR DRIED, WHETHEROR NOT SHELLED OR PEELEDALMONDS : IN SHELL', 'chapterCode': '08', 'chapter': 'Edible fruit and nuts; peel of citrus fruits or melons.', 'sectionCode': '02', 'section': 'Vegetable Products', 'hsn2': None}, {'hsnCode': '38021000', 'hsn1': 'ACTIVATED CARBON; ACTIVATED NATURAL MINERAL PRODUCTS; ANIMAL BLACK, INCLUDING SPENT ANIMAL BLACK ACTIVATED CARBON', 'chapterCode': '38', 'chapter': 'Miscellaneous chemical products.', 'sectionCode': '06', 'section': 'Products of the Chemicals or Allied Industries', 'hsn2': 'ACTIVATED CARBON; ACTIVATED NATURAL MINERAL PRODUCTS; ANIMAL BLACK, INCLUDING SPENT ANIMAL BLACK ACTIVATED CARBON'}, {'hsnCode': '38029019', 'hsn1': 'ACTIVATED CARBON; ACTIVATED NATURAL MINERAL PRODUCTS; ANIMAL BLACK, INCLUDING SPENT ANIMAL BLACK OTHER: ACTIVATED NATURAL MINERAL PRODUCTS: OTHER', 'chapterCode': '38', 'chapter': 'Miscellaneous chemical products.', 'sectionCode': '06', 'section': 'Products of the Chemicals or Allied Industries', 'hsn2': 'ACTIVATED CARBON; ACTIVATED NATURAL MINERAL PRODUCTS; ANIMAL BLACK, INCLUDING SPENT ANIMAL BLACK OTHER: ACTIVATED NATURAL MINERAL PRODUCTS: OTHER'}, {'hsnCode': '28112200', 'hsn1': 'OTHER INORGANIC ACIDS AND OTHER INORGANIC OXYGEN COMPOUNDS OF NON-METALS - OTHER INORGANIC OXYGEN COMPOUNDS OF NON-METALS : SILICON DIOXIDE', 'chapterCode': '28', 'chapter': 'Inorganic chemicals; organic or inorganic compounds of precious metals, of rare-earth metals, of radioactive elements or of isotopes', 'sectionCode': '06', 'section': 'Products of the Chemicals or Allied Industries', 'hsn2': 'OTHER INORGANIC ACIDS AND OTHER INORGANIC OXYGEN COMPOUNDS OF NON-METALS - OTHER INORGANIC OXYGEN COMPOUNDS OF NON-METALS : SILICON DIOXIDE'}]</t>
  </si>
  <si>
    <t>BHARAT KANTILAL SHAH|BHARTI BHARAT SHAH|KINJAL VIVEK MEHTA</t>
  </si>
  <si>
    <t>[{'name': 'BHARAT KANTILAL SHAH', 'email': 'bharat.shah@gemcorp.in', 'emailDomain': 'gemcorp.in', 'contact': '9821118435'}]</t>
  </si>
  <si>
    <t>TPE000017907824Q</t>
  </si>
  <si>
    <t>23AHUPT9845P1Z0</t>
  </si>
  <si>
    <t>23AHUPT9845P2ZZ</t>
  </si>
  <si>
    <t>[{'sacCode': '996609', 'sac1': 'Rental services of other transport vehicles n.e.c. with or without operator', 'sac2': None}, {'sacCode': '996511', 'sac1': 'Road transport services of Goods including letters, parcels, live animals, household &amp; office furniture, containers etc by refrigerator vehicles, trucks, trailers, man or animal drawn vehicles or any other vehicles.', 'sac2': None}, {'sacCode': '00440262', 'sac1': 'TRANSPORT OF GOODS BY ROAD', 'sac2': None}]</t>
  </si>
  <si>
    <t>[{'name': 'Kuldeep SINGH Thakur', 'email': 'coolskuldeep@rediffmail.com', 'emailDomain': 'rediffmail.com', 'contact': '7566661124'}]</t>
  </si>
  <si>
    <t>19AAACQ2488H1Z5</t>
  </si>
  <si>
    <t>24AAACQ2488H1ZE</t>
  </si>
  <si>
    <t>211 TO 220, 311 TO 320, 411 TO 420, 2nd 3rd 4th FLOOR, A BLOCK, SHASHWAT BUSINESS PARK, OPP SOMA TEXTILE BRTS, RAKHIAL, Ahmedabad, Gujarat, 380023</t>
  </si>
  <si>
    <t>[{'hsnCode': '85171110',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 LINE TELEPHONE SETS WITH CORDLESS HANDSETS: --- PUSH BUTTON TYPE',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 LINE TELEPHONE SETS WITH CORDLESS HANDSETS: --- PUSH BUTTON TYPE'}, {'hsnCode': '85437091', 'hsn1': 'ELECTRICAL MACHINES AND APPARATUS HAVING INDIVIDUAL FUNCTIONS, NOT SPECIFIED OR INCLUDED ELSEWHERE IN THIS CHAPTER - OTHER MACHINES AND APPARATUS --- OTHER ---- RF (RADIO FREQUENCY) POWER AMPLIFIER AND NOISE GENERATORS FOR COMMUNICATION JAMMING EQUIPMENT STATIC AND MOBILE OR MAN-PORTABLE',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MACHINES AND APPARATUS HAVING INDIVIDUAL FUNCTIONS, NOT SPECIFIED OR INCLUDED ELSEWHERE IN THIS CHAPTER - OTHER MACHINES AND APPARATUS --- OTHER ---- RF (RADIO FREQUENCY) POWER AMPLIFIER AND NOISE GENERATORS FOR COMMUNICATION JAMMING EQUIPMENT STATIC AND MOBILE OR MAN-PORTABLE'}, {'hsnCode': '85438991', 'hsn1': 'ELECTRICAL MACHINES AND APPARATUS HAVING INDIVIDUAL FUNCTIONS, NOT SPECIFIED OR INCLUDED ELSEWHERE IN THIS CHAPTER - OTHER MACHINES AND APPARATUS: - OTHER: - OTHER : RF (RADIO FREQUENCY) POWER AMPLIFIERS AND NOISE GENERATORS FOR COMMUNICATION JAMMING EQUIPMENT, STATIC OR MOBILE OR MANPORTABLE',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MACHINES AND APPARATUS HAVING INDIVIDUAL FUNCTIONS, NOT SPECIFIED OR INCLUDED ELSEWHERE IN THIS CHAPTER - OTHER MACHINES AND APPARATUS: - OTHER: - OTHER : RF (RADIO FREQUENCY) POWER AMPLIFIERS AND NOISE GENERATORS FOR COMMUNICATION JAMMING EQUIPMENT, STATIC OR MOBILE OR MANPORTABLE'}]</t>
  </si>
  <si>
    <t>Service Provision|Office / Sale Office|Recipient of Goods or Services|Retail Business|Supplier of Services|Warehouse / Depot|Wholesale Business</t>
  </si>
  <si>
    <t>[{'sacCode': '00440245', 'sac1': 'MAINTENANCE OR REPAIR SERVICE', 'sac2': None}, {'sacCode': '00441480', 'sac1': 'OTHER TAXABLE SERVICES - OTHER THAN THE ONES MENTIONED', 'sac2': None}]</t>
  </si>
  <si>
    <t>KRUNAL SAUMIRBHAI SHAH|ARUN ANANT HATTANGADI|DHAVAL RAJESHBHAI VAKTA|KUNAL PANKAJ NAIK</t>
  </si>
  <si>
    <t>[{'name': 'KRUNAL SAUMIRBHAI SHAH', 'email': 'accounts@qarmatek.com', 'emailDomain': 'qarmatek.com', 'contact': '8866096258'}]</t>
  </si>
  <si>
    <t>QARMATEK SERVICES PVT.LTD</t>
  </si>
  <si>
    <t>27AAACQ2488H1Z8</t>
  </si>
  <si>
    <t>29AAACQ2488H1Z4</t>
  </si>
  <si>
    <t>19AAACQ2488H2Z4</t>
  </si>
  <si>
    <t>8866208210</t>
  </si>
  <si>
    <t>accounts@qarmatek.com</t>
  </si>
  <si>
    <t>DIESL C/O WARD NO B HOLDING NO A 5 6, DIESL WAREHOUSE, GOPALPUR SARKARPOOL BBT ROAD PROJECT HOUSE, MAHESHTALA, Kolkata, West Bengal, 700141</t>
  </si>
  <si>
    <t>[{'hsnCode': '3926', 'hsn1': 'OTHER ARTICLES OF PLASTICS AND ARTICLES OF OTHER MATERIALS OF HEADINGS 3901 TO 3914', 'chapterCode': '39', 'chapter': 'Plastics and articles thereof', 'sectionCode': '07', 'section': 'Plastics and Articles thereof; Rubber and Articles Thereof', 'hsn2': 'OTHER ARTICLES OF PLASTICS AND ARTICLES OF OTHER MATERIALS OF HEADINGS3901 TO 3914'}, {'hsnCode': '8507', 'hsn1': 'ELECTRIC ACCUMULATORS, INCLUDING SEPARATORS THEREFOR, WHETHER OR NOT RECTANGULAR (INCLUDING SQUARE)',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ACCUMULATORS, INCLUDING SEPARATORS THEREFOR, WHETHER OR NOT RECTANGULAR (INCLUDING SQUARE)'}, {'hsnCode': '8515', 'hsn1': 'ELECTRIC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 {'hsnCode': '8517', 'hsn1': 'TELEPHONE SETS, INCLUDING TELEPHONES FOR CELLULAR NETWORKS OR FOR OTHER WIRELESS NETWORKS: OTHER APPARATUS FOR THE TRANSMISSION OR RECEPTION OF VICE,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{'hsnCode': '8525', 'hsn1': 'TRANSMISSION APPARATUS FOR RADIOBROADCASTING OR TELEVISION, WHETHER OR NOT INCORPORATION RECEPTION APPARATUS OR SOUND RECORDING OR REPRODUCING APPARATUS ; TELEVISION CAMERAS, DIGITAL CAMERAS AND VIDEO CAMERA RECORDERS',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None}]</t>
  </si>
  <si>
    <t>KRUNAL SAUMIRBHAI SHAH|ARUN ANANT HATTANGADI|DHAVAL RAJESHBHAI VAKTA</t>
  </si>
  <si>
    <t>[{'name': 'KRUNAL SAUMIRBHAI SHAH', 'email': 'accounts@qarmatek.com', 'emailDomain': 'qarmatek.com', 'contact': '8866208210'}]</t>
  </si>
  <si>
    <t>29AAACQ2488H2Z3</t>
  </si>
  <si>
    <t>ac-mrc@qarmatek.com</t>
  </si>
  <si>
    <t>105 B, 3RD FLOOR, HARINI TOWERS, 3RD CROSS 3RD MAIN OFF OUTER RING ROAD, 2ND STAGE PEENYA INDUSTRIAL AREA, Bengaluru (Bangalore) Urban, Karnataka, 560022</t>
  </si>
  <si>
    <t>[{'name': 'KRUNAL SAUMIRBHAI SHAH', 'email': 'ac-mrc@qarmatek.com', 'emailDomain': 'qarmatek.com', 'contact': '8866208210'}]</t>
  </si>
  <si>
    <t>27AAACQ2488H2Z7</t>
  </si>
  <si>
    <t>mail@qarmatek.com</t>
  </si>
  <si>
    <t>27-Nov-2017</t>
  </si>
  <si>
    <t>C 5, , PRATHMESH CHS, OFF SWATANTRYA VEER SAVARKAR MARG, PRABHADEVI, Mumbai City, Maharashtra, 400025</t>
  </si>
  <si>
    <t>[{'hsnCode': '3926', 'hsn1': 'OTHER ARTICLES OF PLASTICS AND ARTICLES OF OTHER MATERIALS OF HEADINGS 3901 TO 3914', 'chapterCode': '39', 'chapter': 'Plastics and articles thereof', 'sectionCode': '07', 'section': 'Plastics and Articles thereof; Rubber and Articles Thereof', 'hsn2': 'OTHER ARTICLES OF PLASTICS AND ARTICLES OF OTHER MATERIALS OF HEADINGS3901 TO 3914'}, {'hsnCode': '8507', 'hsn1': 'ELECTRIC ACCUMULATORS, INCLUDING SEPARATORS THEREFOR, WHETHER OR NOT RECTANGULAR (INCLUDING SQUARE)',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ACCUMULATORS, INCLUDING SEPARATORS THEREFOR, WHETHER OR NOT RECTANGULAR (INCLUDING SQUARE)'}, {'hsnCode': '8515', 'hsn1': 'ELECTRIC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 {'hsnCode': '8517', 'hsn1': 'TELEPHONE SETS, INCLUDING TELEPHONES FOR CELLULAR NETWORKS OR FOR OTHER WIRELESS NETWORKS: OTHER APPARATUS FOR THE TRANSMISSION OR RECEPTION OF VICE,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{'hsnCode': '8518', 'hsn1': 'MICROPHONES AND STANDS THEREFOR: LOUDSPEAKERS, WHETHER OR NOT MOUNTED IN THEIR ENCLOSURES: HEADPHONES AND EARPHONES, WHETHER OR NOT COMBINED WITH A MICROPHONE, AND SETS CONSISTING OF A MICROPHONE AND ONE OR MORE LUUDSPEAKERS: AUDIO-FREQUENCY ELECTRIC AMPLIFIERS: ELECTRIC SOUND AMPLIFIER SETS',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</si>
  <si>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[{'name': 'KRUNAL SAUMIRBHAI SHAH', 'email': 'mail@qarmatek.com', 'emailDomain': 'qarmatek.com', 'contact': '8866208210'}]</t>
  </si>
  <si>
    <t>06AAACQ2488H1ZC</t>
  </si>
  <si>
    <t>8866096258</t>
  </si>
  <si>
    <t>353 362, , Jamabandi 1985 1986 sector 78,, Nr Primary Govt school, Rampura, NH 48,, Shikohpur, Manesar, Gurugram, Gurgaon, Haryana, 122051</t>
  </si>
  <si>
    <t>Supplier of Services|Works Contract|Retail Business|Warehouse / Depot|Office / Sale Office|Recipient of Goods or Services</t>
  </si>
  <si>
    <t>[{'sacCode': '998715', 'sac1': 'Maintenance and repair services of electrical household appliances', 'sac2': None}]</t>
  </si>
  <si>
    <t>HATTANGADI ARUN|KRUNAL SAUMIRBHAI SHAH|DHAVAL RAJESHBHAI VAKTA|KUNAL PANKAJ NAIK</t>
  </si>
  <si>
    <t>06AAACQ2488H2ZB</t>
  </si>
  <si>
    <t>KHASARA NO 353 -362, JAMABANDI, 1985-1986 SECTOR -78 , NR PRIMARY GOVT. SCHOOL, RAMPURA NH 48 VPO- SHIKOHPUR , TEH -MANESAR, Gurgaon, Haryana, 122051</t>
  </si>
  <si>
    <t>36AAACQ2488H1Z9</t>
  </si>
  <si>
    <t>PLOT NO 9 17 A AND B, 4TH FLOOR EAST BLOCK, PINNACLE TOWER, ROAD NO 6 IDA, NACHARAM, Hyderabad, Telangana, 500076</t>
  </si>
  <si>
    <t>Recipient of Goods or Services, Retail Business, Wholesale Business, Supplier of Services</t>
  </si>
  <si>
    <t>27ALWPD2830Q1ZG</t>
  </si>
  <si>
    <t>27870916653V</t>
  </si>
  <si>
    <t>info@sunlubtech.com</t>
  </si>
  <si>
    <t>PLOT NO L 89, MIDC, NAGAR, Ahmednagar, Maharashtra, 414111</t>
  </si>
  <si>
    <t>[{'hsnCode': '34031900', 'hsn1': 'LUBRICATING PREPARATIONS (INCLUDING CUTTING-OIL PREPARATIONS, BOLT OR NUT RELEASE PREPARATIONS,ANTI-RUST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'LUBRICATING PREPARATIONS (INCLUDING CUTTING-OIL PREPARATIONS, BOLT OR NUT RELEASE PREPARATIONS,ANTI-RUST OR ANTI- 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t>
  </si>
  <si>
    <t>[{'name': 'DATTATRAY NANA DHENDE', 'email': 'sanjay_n2008@rediffmail.com', 'emailDomain': 'rediffmail.com', 'contact': '8554083888'}]</t>
  </si>
  <si>
    <t>24AANFK1965H1Z5</t>
  </si>
  <si>
    <t>info@kamakshifacilities.com</t>
  </si>
  <si>
    <t>225, SECOND FLOOR, GAJANAN COMPLEX, OLD PADRA ROAD, VADODARA, Vadodara, Gujarat, 390015</t>
  </si>
  <si>
    <t>ANIL THAKUR|NIKUNJ THAKUR</t>
  </si>
  <si>
    <t>[{'name': 'ANIL THAKUR', 'email': 'info@kamakshifacilities.com', 'emailDomain': 'kamakshifacilities.com', 'contact': '9727779612'}]</t>
  </si>
  <si>
    <t>TFI000011027173Q</t>
  </si>
  <si>
    <t>33ADBFS7740M1ZS</t>
  </si>
  <si>
    <t>[{'hsnCode': '8704', 'hsn1': 'MOTOR VEHICLES FOR THE TRANSPORT OF GOODS', 'chapterCode': '87', 'chapter': 'Vehicles other than railway or tramway rolling-stock, and parts and accessories thereof.', 'sectionCode': '17', 'section': 'Vehicles, Aircraft, Vessels and Associated Transport Equipment', 'hsn2': 'MOTOR VEHICLES FOR THE TRANSPORT OF GOODS'}, {'hsnCode': '8703', 'hsn1': 'MOTOR CARS AND OTHER MOTOR VEHICLES PRINCIPALLY DESIGNED FOR THE TRANSPORT OF PERSONS (OTHER THAN THOSE OF HEADING 8702), INCLUDING STATION WAGONS AND RACING CARS', 'chapterCode': '87', 'chapter': 'Vehicles other than railway or tramway rolling-stock, and parts and accessories thereof.', 'sectionCode': '17', 'section': 'Vehicles, Aircraft, Vessels and Associated Transport Equipment', 'hsn2': 'MOTOR CARS AND OTHER MOTOR VEHICLES PRINCIPALLY DESIGNED FOR THE TRANSPORT OF PERSONS (OTHER THAN THOSE OF HEADING 8702), INCLUDING STATION WAGONS AND RACING CARS.'}, {'hsnCode': '8705', 'hsn1': 'SPECIAL PURPOSE MOTOR VEHICLES, OTHER THAN THOSE PRINCIPALLY DESIGNED FOR THE TRANSPORT OF PERSONS OR GOODS (FOR EXAMPLE, BREAKDOWN LORRIES, CRANE LORRIES, FIRE FIGHTING VEHICLES, CONCRETE-MIXERS LORRIES, SPRAYING LORRIES, MOBILE WORKSHOPS, MOBILE RADIOLOGICAL UNITS)', 'chapterCode': '87', 'chapter': 'Vehicles other than railway or tramway rolling-stock, and parts and accessories thereof.', 'sectionCode': '17', 'section': 'Vehicles, Aircraft, Vessels and Associated Transport Equipment', 'hsn2': 'SPECIAL PURPOSE MOTOR VEHICLES, OTHER THAN THOSE PRINCIPALLY DESIGNED FOR THE TRANSPORT OR PERSONS OR GOODS (FOR EXAMPLE BREAKDOWN LORRIES, CRANE LORRIES, FIRE FIGHTING VEHICLES, CONCRETE-MIXERS LORRIES, SPRAYING LORRIES, MOBILE WORKSHOPS, MOBILE RADIOLOGICAL UNITS)'}, {'hsnCode': '8709', 'hsn1': 'WORKS TRUCKS, SELF-PROPELLED, NOT FITTED WITH LIFTING OR HANDLING EQUIPMENT, OF THE TYPE USED IN FACTORIES, WAREHOUSES, DOCK AREAS OR AIRPORTS FOR SHORT DISTANCE TRANSPORT OF GOODS; TRACTORS OF THE TYPE USED ON RAILWAY STATION PLATFORMS; PARTS OF THE FOREGOING VEHICLES - Vehicles', 'chapterCode': '87', 'chapter': 'Vehicles other than railway or tramway rolling-stock, and parts and accessories thereof.', 'sectionCode': '17', 'section': 'Vehicles, Aircraft, Vessels and Associated Transport Equipment', 'hsn2': 'WORKS TRUCKS, SELF-PROPELLED, NOT FITTED WITH LIFTING OR HANDLING EQUIPMENT, OF THE TYPE USED IN FACTORIES, WAREHOUSES, DOCK AREAS OR AIRPORTS FOR SHORT DISTANCE TRANSPORT OF GOODS; TRACTORS OF THE TYPE USED ON RAILWAY STATION PLATFORMS; PARTS OF THE FOREGOING VEHICLES'}, {'hsnCode': '8702', 'hsn1': 'MOTOR VEHICLES FOR THE TRANSPORT OF TEN OR MORE PERSONS, INCLUDING THE DRIVER', 'chapterCode': '87', 'chapter': 'Vehicles other than railway or tramway rolling-stock, and parts and accessories thereof.', 'sectionCode': '17', 'section': 'Vehicles, Aircraft, Vessels and Associated Transport Equipment', 'hsn2': 'MOTOR VEHICLES FOR THE TRANSPORT OF TEN OR MORE PERSONS, INCLUDING THE DRIVER'}]</t>
  </si>
  <si>
    <t>Supplier of Services|Office / Sale Office|Works Contract|Recipient of Goods or Services|Leasing Business</t>
  </si>
  <si>
    <t>Supplier of Services, Office / Sale Office, Works Contract, Recipient of Goods or Services, Leasing Business</t>
  </si>
  <si>
    <t>[{'sacCode': '00440262', 'sac1': 'TRANSPORT OF GOODS BY ROAD', 'sac2': None}, {'sacCode': '00440067', 'sac1': 'GOODS TRANSPORT OPERATORS', 'sac2': None}, {'sacCode': '00440390', 'sac1': 'TRANSPORT OF GOODS BY RAIL', 'sac2': None}]</t>
  </si>
  <si>
    <t>SUBBANNAGOUNDER SAMINATHAN|SIVARAMAN SHANTHI</t>
  </si>
  <si>
    <t>[{'name': 'SUBBANNAGOUNDER SAMINATHAN', 'email': 'sstransport2131@gmail.com', 'emailDomain': 'gmail.com', 'contact': '9790002136'}]</t>
  </si>
  <si>
    <t>KFI000003996421F</t>
  </si>
  <si>
    <t>29AABFI6249L1ZX</t>
  </si>
  <si>
    <t>29170487392</t>
  </si>
  <si>
    <t>[{'hsnCode': '63039200', 'hsn1': 'CURTAINS (INCLUDING DRAPES) AND INTERIOR BLINDS; CURTAIN OR BED VALANCES OTHER: OF SYNTHETIC FIBRES', 'chapterCode': '63', 'chapter': 'Other made up textile articles; sets; worn clothing and worn textile articles; rags.', 'sectionCode': '11', 'section': 'Textile and Textile Articles', 'hsn2': 'CURTAINS (INCLUDING DRAPES) AND INTERIOR BLINDS; CURTAIN OR BED VALANCES OTHER: OF SYNTHETIC FIBRES'}, {'hsnCode': '63039100', 'hsn1': 'CURTAINS (INCLUDING DRAPES) AND INTERIOR BLINDS; CURTAIN OR BED VALANCES OTHER: OF COTTON', 'chapterCode': '63', 'chapter': 'Other made up textile articles; sets; worn clothing and worn textile articles; rags.', 'sectionCode': '11', 'section': 'Textile and Textile Articles', 'hsn2': 'CURTAINS (INCLUDING DRAPES) AND INTERIOR BLINDS; CURTAIN OR BED VALANCES OTHER: OF COTTON'}, {'hsnCode': '63031900', 'hsn1': 'CURTAINS (INCLUDING DRAPES) AND INTERIOR BLINDS; CURTAIN OR BED VALANCES KNITTED OR CROCHETED: OF OTHER TEXTILE MATERIALS', 'chapterCode': '63', 'chapter': 'Other made up textile articles; sets; worn clothing and worn textile articles; rags.', 'sectionCode': '11', 'section': 'Textile and Textile Articles', 'hsn2': 'CURTAINS (INCLUDING DRAPES) AND INTERIOR BLINDS; CURTAIN OR BED VALANCES KNITTED OR CROCHETED: OF OTHER TEXTILE MATERIALS'}, {'hsnCode': '63031200', 'hsn1': 'CURTAINS (INCLUDING DRAPES) AND INTERIOR BLINDS; CURTAIN OR BED VALANCES KNITTED OR CROCHETED: OF SYNTHETIC FIBRES', 'chapterCode': '63', 'chapter': 'Other made up textile articles; sets; worn clothing and worn textile articles; rags.', 'sectionCode': '11', 'section': 'Textile and Textile Articles', 'hsn2': 'CURTAINS (INCLUDING DRAPES) AND INTERIOR BLINDS; CURTAIN OR BED VALANCES KNITTED OR CROCHETED: OF SYNTHETIC FIBRES'}, {'hsnCode': '63031100', 'hsn1': 'CURTAINS (INCLUDING DRAPES) AND INTERIOR BLINDS; CURTAIN OR BED VALANCES KNITTED OR CROCHETED: OF COTTON', 'chapterCode': '63', 'chapter': 'Other made up textile articles; sets; worn clothing and worn textile articles; rags.', 'sectionCode': '11', 'section': 'Textile and Textile Articles', 'hsn2': 'CURTAINS (INCLUDING DRAPES) AND INTERIOR BLINDS; CURTAIN OR BED VALANCES KNITTED OR CROCHETED: OF COTTON'}]</t>
  </si>
  <si>
    <t>[{'income': 'Up to Rs. 2.5 lakhs', 'financialYear': '2018-2019'}, {'income': None, 'financialYear': '2019-2020'}]</t>
  </si>
  <si>
    <t>[{'name': 'NARENDRA KUMAR', 'email': 'intechpoint@yahoo.co.in', 'emailDomain': 'yahoo.co.in', 'contact': '9880104013'}]</t>
  </si>
  <si>
    <t>11AAECS2157F1ZT</t>
  </si>
  <si>
    <t>11524725916</t>
  </si>
  <si>
    <t>18AAECS2157F1ZF</t>
  </si>
  <si>
    <t>ROOM NO - 227, 2ND FLOOR, DEWRA BUILDING, JAWAHAR NAGAR, BASISTHA, NEAR ABC PETROL PUMP, Dhubri, Assam, 781029</t>
  </si>
  <si>
    <t>[{'sacCode': '00440262', 'sac1': 'TRANSPORT OF GOODS BY ROAD', 'sac2': None}, {'sacCode': '00440406', 'sac1': 'RENTING OF IMMOVABLE PROPERTY SERVICES', 'sac2': None}, {'sacCode': '00440445', 'sac1': 'SUPPLY OF TANGIBLE GOODS FOR USE SERVICE', 'sac2': None}]</t>
  </si>
  <si>
    <t>SUNIL KUMAR AGARWAL|AJAY AGARWAL|RAJANI AGARWAL|SANJAY AGARWAL</t>
  </si>
  <si>
    <t>[{'name': 'AJAY AGARWAL', 'email': 'ajay@cti.in', 'emailDomain': 'cti.in', 'contact': '9830007867'}]</t>
  </si>
  <si>
    <t>19AAECS2157F1ZD</t>
  </si>
  <si>
    <t>60/C, COLOOTOLA STREET, MAULANA SAUKAT ALI STREET, CHITTARANJAN AVENUE, Kolkata, West Bengal, 700073</t>
  </si>
  <si>
    <t>19AAECS2157F2ZC</t>
  </si>
  <si>
    <t>rai@cti.in</t>
  </si>
  <si>
    <t>BLOCK - B,, 10TH FLOOR, IISSCO HOUSE, 50, CHOWRINGHEE ROAD, KOLKATA, Kolkata, West Bengal, 700071</t>
  </si>
  <si>
    <t>[{'name': 'AJAY AGARWAL', 'email': 'rai@cti.in', 'emailDomain': 'cti.in', 'contact': '9830007867'}]</t>
  </si>
  <si>
    <t>27AAECS3602B1ZW</t>
  </si>
  <si>
    <t>SHREEJI TRANSPORT SERVICES PVT LTD</t>
  </si>
  <si>
    <t>27AAECS3602B2ZV</t>
  </si>
  <si>
    <t>SHREEJI TRANSPORT SERVICES PRIVATE LIMITED</t>
  </si>
  <si>
    <t>29AAECS3602B1ZS</t>
  </si>
  <si>
    <t>syed@shreejitransport.com</t>
  </si>
  <si>
    <t>No. A-9, 2nd stage, Yeswanthpur, Dr Devaraj URS Truck Terminal, opp. kanteerva Studio, Bangalore, Bengaluru (Bangalore) Urban, Karnataka, 560022</t>
  </si>
  <si>
    <t>[{'sacCode': '00440262', 'sac1': 'TRANSPORT OF GOODS BY ROAD', 'sac2': None}, {'sacCode': '00440410', 'sac1': 'WORKS CONTRACT SERVICES', 'sac2': None}, {'sacCode': '00440406', 'sac1': 'RENTING OF IMMOVABLE PROPERTY SERVICES', 'sac2': None}, {'sacCode': '00440108', 'sac1': 'SECURITY / DETECTIVE AGENCIES', 'sac2': None}, {'sacCode': '00440060', 'sac1': 'MANPOWER RECRUITMENT AGENCY', 'sac2': None}]</t>
  </si>
  <si>
    <t>BIPIN CHABILDAS SHAH|NARENDRA CHABILDAS SHAH|MAHENDRA CHHABILDAS SHAH|MUKESH MANUBHAI SHAH|RUPESH MANUBHAI SHAH</t>
  </si>
  <si>
    <t>[{'name': 'NARENDRA CHABILDAS SHAH', 'email': 'bharat@shreejitransport.com', 'emailDomain': 'shreejitransport.com', 'contact': '9324718387'}]</t>
  </si>
  <si>
    <t>32AAECS3602B1Z5</t>
  </si>
  <si>
    <t>SHREEJI TRANSPORT SERVICES P LTD.</t>
  </si>
  <si>
    <t>33AAECS3602B1Z3</t>
  </si>
  <si>
    <t>9444396101</t>
  </si>
  <si>
    <t>mitesh@shreejitransport.com</t>
  </si>
  <si>
    <t>Plot no 38,39,40, Shreeji Square, Cauvery Nagar,Madiravedu, Behind Sindhi Collage,Numbal Village, Vellapanchavadi, Chennai, Tamil Nadu, 600077</t>
  </si>
  <si>
    <t>[{'sacCode': '00440262', 'sac1': 'TRANSPORT OF GOODS BY ROAD', 'sac2': None}, {'sacCode': '00440108', 'sac1': 'SECURITY / DETECTIVE AGENCIES', 'sac2': None}, {'sacCode': '00440060', 'sac1': 'MANPOWER RECRUITMENT AGENCY', 'sac2': None}, {'sacCode': '00440410', 'sac1': 'WORKS CONTRACT SERVICES', 'sac2': None}, {'sacCode': '00440406', 'sac1': 'RENTING OF IMMOVABLE PROPERTY SERVICES', 'sac2': None}]</t>
  </si>
  <si>
    <t>07AAECS3602B1ZY</t>
  </si>
  <si>
    <t>9594058873</t>
  </si>
  <si>
    <t>sanjay@scsassociates.in</t>
  </si>
  <si>
    <t>scsassociates.in</t>
  </si>
  <si>
    <t>HOUSE NO 1398, 1ST FLOOR, INDERJEET APARTMENT, BYE PASS ROAD, MAHIPALPUR, New Delhi, Delhi, 110037</t>
  </si>
  <si>
    <t>[{'name': 'RAJNIKANT CHHABILDAS SHAH', 'email': 'sanjay@scsassociates.in', 'emailDomain': 'scsassociates.in', 'contact': '9594058873'}]</t>
  </si>
  <si>
    <t>05AAECS3602B1Z2</t>
  </si>
  <si>
    <t>harshal@shreejitrans.com</t>
  </si>
  <si>
    <t>shreejitrans.com</t>
  </si>
  <si>
    <t>M 39,, SHIVALIK NAGAR,, BHEL, HARIDWAR, Haridwar, Uttarakhand, 249403</t>
  </si>
  <si>
    <t>RAJNIKANT CHHABILDAS SHAH|NARENDRA CHABILDAS SHAH|MUKESH MANUBHAI SHAH|MAHENDRA CHHABILDAS SHAH|BIPIN CHABILDAS SHAH|RUPESH MANUBHAI SHAH</t>
  </si>
  <si>
    <t>[{'name': 'RAJNIKANT CHHABILDAS SHAH', 'email': 'harshal@shreejitrans.com', 'emailDomain': 'shreejitrans.com', 'contact': '9945072881'}]</t>
  </si>
  <si>
    <t>19AAECS3602B1ZT</t>
  </si>
  <si>
    <t>9880192181</t>
  </si>
  <si>
    <t>kumar@shreejitrans.com</t>
  </si>
  <si>
    <t>2-1/2, RAJBARI COLONY, POLICE STATION AIRPORT, Kolkata, West Bengal, 700081</t>
  </si>
  <si>
    <t>RAJNIKANT CHHABILDAS SHAH|BIPIN CHABILDAS SHAH|MAHENDRA CHHABILDAS SHAH|MUKESH MANUBHAI SHAH|NARENDRA CHABILDAS SHAH|RUPESH MANUBHAI SHAH</t>
  </si>
  <si>
    <t>[{'name': 'RAJNIKANT CHHABILDAS SHAH', 'email': 'kumar@shreejitrans.com', 'emailDomain': 'shreejitrans.com', 'contact': '9880192181'}]</t>
  </si>
  <si>
    <t>23AAECS3602B1Z4</t>
  </si>
  <si>
    <t>8828662533</t>
  </si>
  <si>
    <t>mumbai@shreejitransport.com</t>
  </si>
  <si>
    <t>143, TYPE L-2, SECTOR-D, SLICE-3, SCHEME NO.78, Indore, Madhya Pradesh, 452010</t>
  </si>
  <si>
    <t>[{'name': 'RAJNIKANT CHHABILDAS SHAH', 'email': 'mumbai@shreejitransport.com', 'emailDomain': 'shreejitransport.com', 'contact': '8828662533'}]</t>
  </si>
  <si>
    <t>24AAECS3602B1Z2</t>
  </si>
  <si>
    <t>9376219547</t>
  </si>
  <si>
    <t>baroda@shreejitransport.com</t>
  </si>
  <si>
    <t>120, 1st FLOOR, VIP VIEW COMPLEX, VIP ROAD, KARELIBAUG, Vadodara, Gujarat, 390018</t>
  </si>
  <si>
    <t>[{'name': 'RAJNIKANT CHHABILDAS SHAH', 'email': 'baroda@shreejitransport.com', 'emailDomain': 'shreejitransport.com', 'contact': '9376219547'}]</t>
  </si>
  <si>
    <t>27AAECS3602B3ZU</t>
  </si>
  <si>
    <t>PLOT NO.107, , , SECTOR 19-C, VASHI, Mumbai City, Maharashtra, 400705</t>
  </si>
  <si>
    <t>[{'name': 'RAJNIKANT CHHABILDAS SHAH', 'email': 'rcs@shreejitransport.com', 'emailDomain': 'shreejitransport.com', 'contact': '9821126834'}]</t>
  </si>
  <si>
    <t>29AAECS3602B2ZR</t>
  </si>
  <si>
    <t>syed@shreejitrans.com</t>
  </si>
  <si>
    <t>BUILDING NO A 9, , DEVARAJ URAS TRUCK TERMINAL, OPP KANTEERVA STUDIO, YESWANTHPUR 2ND STAGE, Bengaluru (Bangalore) Urban, Karnataka, 560022</t>
  </si>
  <si>
    <t>[{'name': 'RAJNIKANT CHHABILDAS SHAH', 'email': 'syed@shreejitrans.com', 'emailDomain': 'shreejitrans.com', 'contact': '9945072881'}]</t>
  </si>
  <si>
    <t>33AAECS3602B2Z2</t>
  </si>
  <si>
    <t>PLOT NO.38,39,40, , , Madiravedu, Nambal Village, Vellapanchudi, Chennai, Tamil Nadu, 600077</t>
  </si>
  <si>
    <t>RAJNIKANT CHHABILDAS SHAH|BIPIN CHABILDAS SHAH|MUKESH MANUBHAI SHAH|NARENDRA CHABILDAS SHAH|MAHENDRA CHHABILDAS SHAH|RUPESH MANUBHAI SHAH</t>
  </si>
  <si>
    <t>[{'name': 'RAJNIKANT CHHABILDAS SHAH', 'email': 'mitesh@shreejitransport.com', 'emailDomain': 'shreejitransport.com', 'contact': '9444396101'}]</t>
  </si>
  <si>
    <t>36AAECS3602B1ZX</t>
  </si>
  <si>
    <t>9444380000</t>
  </si>
  <si>
    <t>6-4-10/E, Sri Krishna complex,, Aramghar X Road, Shivrampally, besides proffesional courier, Hyderabad, Telangana, 500052</t>
  </si>
  <si>
    <t>[{'name': 'RAJNIKANT CHHABILDAS SHAH', 'email': 'syed@shreejitrans.com', 'emailDomain': 'shreejitrans.com', 'contact': '9444380000'}]</t>
  </si>
  <si>
    <t>27AAJCA6961E1ZJ</t>
  </si>
  <si>
    <t>sandeep.bhawar@accusharp.co.in</t>
  </si>
  <si>
    <t>W 242, J BLOCK, MIDC, BHOSARI, Pune, Maharashtra, 411026</t>
  </si>
  <si>
    <t>[{'hsnCode': '82077010',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TOOLS FOR MILLING : CUTTERS',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TOOLS FOR MILLING : CUTTERS'}, {'hsnCode': '72281090', 'hsn1': 'OTHER BARS AND RODS OF OTHER ALLOY STEEL; ANGLES, SHAPES AND SECTIONS, OF OTHER ALLOY STEEL; HOLLOW DRILL BARS AND RODS, OF ALLOY OR NON-ALLOY STEEL - BARS AND RODS, OF HIGH SPEED STEEL : OTHER', 'chapterCode': '72', 'chapter': 'Iron and steel', 'sectionCode': '15', 'section': 'Base Metals and Articles of Base Metal', 'hsn2': 'OTHER BARS AND RODS OF OTHER ALLOY STEEL; ANGLES, SHAPES AND SECTIONS, OF OTHER ALLOY STEEL; HOLLOW DRILL BARS AND RODS, OF ALLOY OR NON-ALLOY STEEL - BARS AND RODS, OF HIGH SPEED STEEL : OTHER'}, {'hsnCode': '82074090',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TOOLS FOR TAPPING OR THREADING : OTHER',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TOOLS FOR TAPPING OR THREADING : OTHER'}, {'hsnCode': '82079090', 'hsn1':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OTHER INTERCHANGEABLE TOOLS : OTHER', 'chapterCode': '82', 'chapter': 'Tools, implements, cutlery, spoons and forks, of base metal; parts thereof of base metal', 'sectionCode': '15', 'section': 'Base Metals and Articles of Base Metal', 'hsn2': 'INTERCHANGEABLE TOOLS FOR HAND TOOLS, WHETHER OR NOT POWER- OPERATED, OR FOR MACHINE- TOOLS (FOR EXAMPLE, FOR PRESSING, STAMPING, PUNCHING, TAPPING, THREADING, DRILLING, BORING, BROACHING, MILLING, TURNING OR SCREW DRIVING), INCLUDING DIES FOR DRAWING OR EXTRUDING METAL, AND ROCK DRILLING OR EARTH BORING TOOLS - OTHER INTERCHANGEABLE TOOLS : OTHER'}]</t>
  </si>
  <si>
    <t>Service Provision|Works Contract|Recipient of Goods or Services|Factory / Manufacturing</t>
  </si>
  <si>
    <t>Service Provision, Works Contract, Recipient of Goods or Services, Factory / Manufacturing</t>
  </si>
  <si>
    <t>Ilyas Abdulsatar Shaikh|Ayaz Abdulsattar Shaikh|Jitesh Dhirendra Gosalia|Faiyaz Abdul Sattar Shaikh|Zoheb Abdul Sattar Shaikh|Girish Ratnakar Kulkarni</t>
  </si>
  <si>
    <t>[{'name': 'ILYAS ABDULSATAR SHAIKH', 'email': 'ilyas@accusharp.co.in', 'emailDomain': 'accusharp.co.in', 'contact': '9822978600'}]</t>
  </si>
  <si>
    <t>KFI000003923433V</t>
  </si>
  <si>
    <t>25AACFJ7844B1ZL</t>
  </si>
  <si>
    <t>[{'hsnCode': '3204', 'hsn1':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 Synthetic organic colouring matter andpreparations based there on as specified in Note 3 to this Chapter :', 'chapterCode': '32', 'chapter': 'Tanning or dyeing extracts; tannins and their derivatives; dyes, pigments and other colouring matter, paints and varnishes; putty and other mastics; inks.', 'sectionCode': '06', 'section': 'Products of the Chemicals or Allied Industries', 'hsn2': 'SYNTHETIC ORGANIC COLOURING MATTER, WHETHER OR NOT CHEMICALLY DEFINED; PREPARATIONS AS SPECIFIED IN NOTE 3 TO THIS CHAPTER BASED ON SYNTHETIC ORGANIC COLOURING MATTER; SYNTHETIC ORGANIC PRODUCTS OF A KIND USED AS FLUORESCENT BRIGHTENING AGENS OR AS LUMINOPHORES, WHETHER OR NOT CHEMICALLY DEFINED. SYNTHETIC ORGANIC COLOURING MATTER AND PREPARATIONS BASED THEREON AS SPECIFIED IN NOTE 3 TO THIS CHAPTER:'}, {'hsnCode': '39159010', 'hsn1': 'WASTE, PARINGS AND SCRAP, OF PLASTICS - OF OTHER PLASTICS :OF POLYPROPYLENE', 'chapterCode': '39', 'chapter': 'Plastics and articles thereof', 'sectionCode': '07', 'section': 'Plastics and Articles thereof; Rubber and Articles Thereof', 'hsn2': 'WASTE, PARINGS AND SCRAP, OF PLASTICS - OF OTHER PLASTICS :OF POLYPROPYLENE'}, {'hsnCode':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 {'hsnCode': '39042290', 'hsn1': 'POLYMERS OF VINYL CHLORIDE OR OF OTHER HALOGENATED OLEFINS, IN PRIMARY FORMS - OTHER POLY (VINYL CHLORIDE): PLASTICISED:OTHER', 'chapterCode': '39', 'chapter': 'Plastics and articles thereof', 'sectionCode': '07', 'section': 'Plastics and Articles thereof; Rubber and Articles Thereof', 'hsn2': 'POLYMERS OF VINYL CHLORIDE OR OF OTHER HALOGENATED OLEFINS, IN PRIMARY FORMS - OTHER POLY (VINYL CHLORIDE): PLASTICISED:OTHER'}, {'hsnCode': '40059990', 'hsn1': 'COMPOUNDED RUBBER, UNVULCANISED, IN PRIMARY FORMS OR IN PLATES, SHEETS OR STRIP - OTHER : - OTHER : OTHER', 'chapterCode': '40', 'chapter': 'Rubber and articles thereof', 'sectionCode': '07', 'section': 'Plastics and Articles thereof; Rubber and Articles Thereof', 'hsn2': 'COMPOUNDED RUBBER, UNVULCANISED, IN PRIMARY FORMS OR IN PLATES, SHEETS OR STRIP - OTHER : - OTHER : OTHER'}]</t>
  </si>
  <si>
    <t>KIRIT MATHURADAS MEHTA|JAYESH KIRIT MEHTA|KALPESH KIRIT MEHTA</t>
  </si>
  <si>
    <t>[{'name': 'JAYESH KIRIT MEHTA', 'email': 'info@jnk-welset.com', 'emailDomain': 'jnk-welset.com', 'contact': '9820106745'}]</t>
  </si>
  <si>
    <t>26AACFJ7844B1ZJ</t>
  </si>
  <si>
    <t>PLOT NO 44 45 AND 47, , PREMIER INDL ESTATE, KACHIGAM, KACHIGAM NANI DAMAN, Daman, Dadra and Nagar Haveli and Daman and Diu, 396210</t>
  </si>
  <si>
    <t>[{'hsnCode': '39159010', 'hsn1': 'WASTE, PARINGS AND SCRAP, OF PLASTICS - OF OTHER PLASTICS :OF POLYPROPYLENE', 'chapterCode': '39', 'chapter': 'Plastics and articles thereof', 'sectionCode': '07', 'section': 'Plastics and Articles thereof; Rubber and Articles Thereof', 'hsn2': 'WASTE, PARINGS AND SCRAP, OF PLASTICS - OF OTHER PLASTICS :OF POLYPROPYLENE'}, {'hsnCode':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 {'hsnCode': '39042290', 'hsn1': 'POLYMERS OF VINYL CHLORIDE OR OF OTHER HALOGENATED OLEFINS, IN PRIMARY FORMS - OTHER POLY (VINYL CHLORIDE): PLASTICISED:OTHER', 'chapterCode': '39', 'chapter': 'Plastics and articles thereof', 'sectionCode': '07', 'section': 'Plastics and Articles thereof; Rubber and Articles Thereof', 'hsn2': 'POLYMERS OF VINYL CHLORIDE OR OF OTHER HALOGENATED OLEFINS, IN PRIMARY FORMS - OTHER POLY (VINYL CHLORIDE): PLASTICISED:OTHER'}, {'hsnCode': '40059990', 'hsn1': 'COMPOUNDED RUBBER, UNVULCANISED, IN PRIMARY FORMS OR IN PLATES, SHEETS OR STRIP - OTHER : - OTHER : OTHER', 'chapterCode': '40', 'chapter': 'Rubber and articles thereof', 'sectionCode': '07', 'section': 'Plastics and Articles thereof; Rubber and Articles Thereof', 'hsn2': 'COMPOUNDED RUBBER, UNVULCANISED, IN PRIMARY FORMS OR IN PLATES, SHEETS OR STRIP - OTHER : - OTHER : OTHER'}, {'hsnCode': '3204', 'hsn1':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 Synthetic organic colouring matter andpreparations based there on as specified in Note 3 to this Chapter :', 'chapterCode': '32', 'chapter': 'Tanning or dyeing extracts; tannins and their derivatives; dyes, pigments and other colouring matter, paints and varnishes; putty and other mastics; inks.', 'sectionCode': '06', 'section': 'Products of the Chemicals or Allied Industries', 'hsn2': 'SYNTHETIC ORGANIC COLOURING MATTER, WHETHER OR NOT CHEMICALLY DEFINED; PREPARATIONS AS SPECIFIED IN NOTE 3 TO THIS CHAPTER BASED ON SYNTHETIC ORGANIC COLOURING MATTER; SYNTHETIC ORGANIC PRODUCTS OF A KIND USED AS FLUORESCENT BRIGHTENING AGENS OR AS LUMINOPHORES, WHETHER OR NOT CHEMICALLY DEFINED. SYNTHETIC ORGANIC COLOURING MATTER AND PREPARATIONS BASED THEREON AS SPECIFIED IN NOTE 3 TO THIS CHAPTER:'}]</t>
  </si>
  <si>
    <t>KEP000001076902U</t>
  </si>
  <si>
    <t>33AAPFS8665J1ZG</t>
  </si>
  <si>
    <t>[{'hsnCode': '37012000', 'hsn1': 'PHOTOGRAPHIC PLATES AND FILM IN THE FLAT, SENSITISED, UNEXPOSED, OF ANY MATERIAL OTHER THAN PAPER, PAPERBOARD OR TEXTILES; INSTANT PRINT-FILM IN THE FLAT, SENSITISED, UNEXPOSED, WHETHER OR NOT IN PACKS INSTANT PRINT FILM', 'chapterCode': '37', 'chapter': 'Photographic or cinematographic goods.', 'sectionCode': '06', 'section': 'Products of the Chemicals or Allied Industries', 'hsn2': 'PHOTOGRAPHIC PLATES AND FILM IN THE FLAT, SENSITISED, UNEXPOSED, OF ANY MATERIAL OTHER THAN PAPER, PAPERBOARD OR TEXTILES; INSTANT PRINT-FILM IN THE FLAT, SENSITISED, UNEXPOSED, WHETHER OR NOT IN PACKS INSTANT PRINT FILM'}, {'hsnCode': '37013000', 'hsn1': 'PHOTOGRAPHIC PLATES AND FILM IN THE FLAT, SENSITISED, UNEXPOSED, OF ANY MATERIAL OTHER THAN PAPER, PAPERBOARD OR TEXTILES; INSTANT PRINT-FILM IN THE FLAT, SENSITISED, UNEXPOSED, WHETHER OR NOT IN PACKS OTHER PLATES AND FILM, WITH ANY SIDE EXCEEDING 255 MM', 'chapterCode': '37', 'chapter': 'Photographic or cinematographic goods.', 'sectionCode': '06', 'section': 'Products of the Chemicals or Allied Industries', 'hsn2': 'PHOTOGRAPHIC PLATES AND FILM IN THE FLAT, SENSITISED, UNEXPOSED, OF ANY MATERIAL OTHER THAN PAPER, PAPERBOARD OR TEXTILES; INSTANT PRINT-FILM IN THE FLAT, SENSITISED, UNEXPOSED, WHETHER OR NOT IN PACKS OTHER PLATES AND FILM, WITH ANY SIDE EXCEEDING 255 MM'}, {'hsnCode': '37019110', 'hsn1': 'PHOTOGRAPHIC PLATES AND FILM IN THE FLAT, SENSITISED, UNEXPOSED, OF ANY MATERIAL OTHER THAN PAPER, PAPERBOARD OR TEXTILES; INSTANT PRINT-FILM IN THE FLAT, SENSITISED, UNEXPOSED, WHETHER OR NOT IN PACKS OTHER: FOR COLOUR PHOTOGRAPHY (POLYCHROME): CINEMATOGRAPHIC FILM', 'chapterCode': '37', 'chapter': 'Photographic or cinematographic goods.', 'sectionCode': '06', 'section': 'Products of the Chemicals or Allied Industries', 'hsn2': 'PHOTOGRAPHIC PLATES AND FILM IN THE FLAT, SENSITISED, UNEXPOSED, OF ANY MATERIAL OTHER THAN PAPER, PAPERBOARD OR TEXTILES; INSTANT PRINT-FILM IN THE FLAT, SENSITISED, UNEXPOSED, WHETHER OR NOT IN PACKS OTHER: FOR COLOUR PHOTOGRAPHY (POLYCHROME): CINEMATOGRAPHIC FILM'}, {'hsnCode': '37019990', 'hsn1': 'PHOTOGRAPHIC PLATES AND FILM IN THE FLAT, SENSITISED, UNEXPOSED, OF ANY MATERIAL OTHER THAN PAPER, PAPERBOARD OR TEXTILES; INSTANT PRINT-FILM IN THE FLAT, SENSITISED, UNEXPOSED, WHETHER OR NOT IN PACKS OTHER: OTHER: OTHER', 'chapterCode': '37', 'chapter': 'Photographic or cinematographic goods.', 'sectionCode': '06', 'section': 'Products of the Chemicals or Allied Industries', 'hsn2': 'PHOTOGRAPHIC PLATES AND FILM IN THE FLAT, SENSITISED, UNEXPOSED, OF ANY MATERIAL OTHER THAN PAPER, PAPERBOARD OR TEXTILES; INSTANT PRINT-FILM IN THE FLAT, SENSITISED, UNEXPOSED, WHETHER OR NOT IN PACKS OTHER: OTHER: OTHER'}, {'hsnCode': '49111010', 'hsn1': 'OTHER PRINTED MATTER, INCLUDING PRINTED PICTURES AND PHOTOGRAPHS TRADE ADVERTISING MATERIAL, COMMERCIAL CATALOGUES AND THE LIKE : POSTERS, PRINTED',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'OTHER PRINTED MATTER, INCLUDING PRINTED PICTURES AND PHOTOGRAPHS TRADE ADVERTISING MATERIAL, COMMERCIAL CATALOGUES AND THE LIKE : POSTERS, PRINTED'}]</t>
  </si>
  <si>
    <t>SATHYANARAYANAN KRISHNAN|NAVAMANI SELVI|AHAMED SAMEER AZARABALI</t>
  </si>
  <si>
    <t>[{'name': 'AHAMED SAMEER AZARABALI', 'email': 'ssassociates35@gmail.com', 'emailDomain': 'gmail.com', 'contact': '9360112305'}]</t>
  </si>
  <si>
    <t>TFI000014256370A</t>
  </si>
  <si>
    <t>27AATFM2265N1ZJ</t>
  </si>
  <si>
    <t>[{'hsnCode': '90131010', 'hsn1': 'LIQUID CRYSTAL DEVICES NOT CONSTITUTING ARTICLES PROVIDED FOR MORE SPECIFICALLY IN OTHER HEADINGS; LASERS, OTHER THAN LASER DIODES; OTHER OPTICAL APPLIANCES AND INSTRUMENTS, NOT SPECIFIED OR INCLUDED ELSE WHERE IN THIS CHAPTER - TELESCOPIC SIGHTS FOR FITTING TO ARMS; PERISCOPES; TELESCOPES DESIGNED TO FORM PARTS OF MACHINES, APPLIANCES, INSTRUMENTS OR APPARATUS OF THIS CHAPTER OR SECTION XVI: TELESCOPIC SIGHTS FOR FITTING TO ARMS',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'LIQUID CRYSTAL DEVICES NOT CONSTITUTING ARTICLES PROVIDED FOR MORE SPECIFICALLY IN OTHER HEADINGS; LASERS, OTHER THAN LASER DIODES; OTHER OPTICAL APPLIANCES AND INSTRUMENTS, NOT SPECIFIED OR INCLUDED ELSE WHERE IN THIS CHAPTER - TELESCOPIC SIGHTS FOR FITTING TO ARMS; PERISCOPES; TELESCOPES DESIGNED TO FORM PARTS OF MACHINES, APPLIANCES, INSTRUMENTS OR APPARATUS OF THIS CHAPTER OR SECTION XVI: TELESCOPIC SIGHTS FOR FITTING TO ARMS'}]</t>
  </si>
  <si>
    <t>AJAY VIKRAM GAVHANE|RAHUL BABANRAO KANCHAN</t>
  </si>
  <si>
    <t>[{'name': 'AJAY VIKRAM GAVHANE', 'email': 'sgkhandveandco@gmail.com', 'emailDomain': 'gmail.com', 'contact': '8552998585'}]</t>
  </si>
  <si>
    <t>TPE000116704097R</t>
  </si>
  <si>
    <t>29AOPPM1506E1ZY</t>
  </si>
  <si>
    <t>[{'name': 'CHANDRU MUTHU', 'email': 'csdtransport1@gmail.com', 'emailDomain': 'gmail.com', 'contact': '8317364007'}]</t>
  </si>
  <si>
    <t>TPE001044314568F</t>
  </si>
  <si>
    <t>37AOPPM1506E1Z1</t>
  </si>
  <si>
    <t>27-Oct-2018</t>
  </si>
  <si>
    <t>chandrumuthu</t>
  </si>
  <si>
    <t>08AAGCS6972C1Z5</t>
  </si>
  <si>
    <t>08871104225</t>
  </si>
  <si>
    <t>21AAGCS6972C1ZH</t>
  </si>
  <si>
    <t>21041311562</t>
  </si>
  <si>
    <t>01-Jan-2016</t>
  </si>
  <si>
    <t>M/S.SHILPI ENGINEERING (P) LTD .</t>
  </si>
  <si>
    <t>24AAGCS6972C1ZB</t>
  </si>
  <si>
    <t>accounts@shilpiengg.com</t>
  </si>
  <si>
    <t>905, PRATAPNAGAR, SAMRUDDHI COMPLEX, NR VIHAR CINEMA PRATAPNAGAR, VADODARA, Vadodara, Gujarat, 390001</t>
  </si>
  <si>
    <t>Factory / Manufacturing|Works Contract|Others|SEZ|Service Provision|Export</t>
  </si>
  <si>
    <t>Factory / Manufacturing, Works Contract, Others, SEZ, Service Provision, Export</t>
  </si>
  <si>
    <t>[{'sacCode': '00440245', 'sac1': 'MAINTENANCE OR REPAIR SERVICE', 'sac2': None}, {'sacCode': '00440225', 'sac1': 'BUSINESS AUXILIARY SERVICES', 'sac2': None}, {'sacCode': '00440366', 'sac1': 'BUSINESS SUPPORT SERVICES', 'sac2': None}, {'sacCode': '00440410', 'sac1': 'WORKS CONTRACT SERVICES', 'sac2': None}, {'sacCode': '00441480', 'sac1': 'OTHER TAXABLE SERVICES - OTHER THAN THE ONES MENTIONED', 'sac2': None}]</t>
  </si>
  <si>
    <t>HARIHARAN THANDAPPALLIL NARAYANAN|TOMY MATHEW</t>
  </si>
  <si>
    <t>[{'name': 'HARIHARAN THANDAPPALLIL NARAYANAN', 'email': 'shilpiengg@rediffmail.com', 'emailDomain': 'rediffmail.com', 'contact': '9029004922'}]</t>
  </si>
  <si>
    <t>SHILPI ENGG PVT LTD</t>
  </si>
  <si>
    <t>26AAGCS6972C1Z7</t>
  </si>
  <si>
    <t>26500073129</t>
  </si>
  <si>
    <t>SHILPI ENGINEERING PVT. LTD.</t>
  </si>
  <si>
    <t>27AAGCS6972C1Z5</t>
  </si>
  <si>
    <t>27180019831V</t>
  </si>
  <si>
    <t>213, PLOT NO. 1 AND 3, SHUBHAM COMPLEX, SECTOR -11, NEW PANVEL, Raigad, Maharashtra, 410206</t>
  </si>
  <si>
    <t>[{'hsnCode': '73084000', 'hsn1':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EQUIPMENT FOR SCAFFOLDING, SHUTTERING, PROPPING OR PIT-PROPPING', 'chapterCode': '73', 'chapter': 'Articles of iron or steel', 'sectionCode': '15', 'section': 'Base Metals and Articles of Base Metal', 'hsn2':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 EQUIPMENT FOR SCAFFOLDING, SHUTTERING, PROPPING OR PIT-PROPPING'}, {'hsnCode': '73061011', 'hsn1': 'OTHER TUBES, PIPES AND HOLLOW PROFILES (FOR EXAMPLE, OPEN SEAM OR WELDED, RIVETED OR SIMILARLY CLOSED), OF IRON OR STEEL - LINE PIPE OF A KIND USED FOR OIL OR GAS PIPELINES : GALVANISED PIPES : OF IRON', 'chapterCode': '73', 'chapter': 'Articles of iron or steel', 'sectionCode': '15', 'section': 'Base Metals and Articles of Base Metal', 'hsn2': 'OTHER TUBES, PIPES AND HOLLOW PROFILES (FOR EXAMPLE, OPEN SEAM OR WELDED, RIVETED OR SIMILARLY CLOSED), OF IRON OR STEEL - LINE PIPE OF A KIND USED FOR OIL OR GAS PIPELINES : GALVANISED PIPES : OF IRON'}, {'hsnCode': '84743110', 'hsn1': 'MACHINERY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 MIXING OR KNEADING MACHINES - CONCRETE OR MORTAR MIXERS : CONCRETE MIXERS',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 MIXING OR KNEADING MACHINES - CONCRETE OR MORTAR MIXERS : CONCRETE MIXERS'}, {'hsnCode': '84681000', 'hsn1': '8468 MACHINERY AND APPARATUS FOR SOLDERING, BRAZING OR WELDING, WHETHER OR NOT CAPABLE OF CUTTING, OTHER THAN THOSE OF HEADING 8515; GAS-OPERATED SURFACE TEMPERING MACHINES AND APPLIANCES HAND-HELD BLOW PIPES',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'8468 MACHINERY AND APPARATUS FOR SOLDERING, BRAZING OR WELDING, WHETHER OR NOT CAPABLE OF CUTTING, OTHER THAN THOSE OF HEADING 8515; GAS-OPERATED SURFACE TEMPERING MACHINES AND APPLIANCES HAND-HELD BLOW PIPES'}, {'hsnCode': '25232100', 'hsn1': 'PORTLAND CEMENT, ALUMINOUS CEMENT, SLAG CEMENT, SUPERSULPHATE CEMENT AND SIMILAR HYDRAULIC CEMENTS, WHETHER OR NOT COLOURED OR IN THE FORM OF CLINKERS - PORTLAND CEMENT: WHITE CEMENT, WHETHER OR NOT ARTIFICIALLY COLOURED', 'chapterCode': '25', 'chapter': 'Salt; sculpture, earths and stones; plastering materials, lime and cement', 'sectionCode': '05', 'section': 'Mineral Products', 'hsn2': 'PORTLAND CEMENT, ALUMINOUS CEMENT, SLAG CEMENT, SUPERSULPHATE CEMENT AND SIMILAR HYDRAULIC CEMENTS, WHETHER OR NOT COLOURED OR IN THE FORM OF CLINKERS - PORTLAND CEMENT: WHITE CEMENT, WHETHER OR NOT ARTIFICIALLY COLOURED'}]</t>
  </si>
  <si>
    <t>Works Contract|Others|Wholesale Business</t>
  </si>
  <si>
    <t>Works Contract, Others, Wholesale Business</t>
  </si>
  <si>
    <t>[{'sacCode': '00440060', 'sac1': 'MANPOWER RECRUITMENT AGENCY', 'sac2': None}, {'sacCode': '00440245', 'sac1': 'MAINTENANCE OR REPAIR SERVICE', 'sac2': None}, {'sacCode': '00440233', 'sac1': 'ERECTION,COMMISSIONING AND INSTALLATION', 'sac2': None}, {'sacCode': '00440290', 'sac1': 'CONSTRUCTION SERVICES IN RESPECT OF COMMERCIAL OR INDUSTRIAL BUILDINGS AND CIVIL STRUCTURES', 'sac2': None}, {'sacCode': '00440410', 'sac1': 'WORKS CONTRACT SERVICES', 'sac2': None}]</t>
  </si>
  <si>
    <t>TOMY MATHEW|HARIHARAN THANDAPPALLIL NARAYANAN</t>
  </si>
  <si>
    <t>[{'name': 'TOMY MATHEW', 'email': 'accounts@shilpiengg.com', 'emailDomain': 'shilpiengg.com', 'contact': '9029004922'}]</t>
  </si>
  <si>
    <t>SHILPI ENGINEERING PVT LTD</t>
  </si>
  <si>
    <t>29AAGCS6972C1Z1</t>
  </si>
  <si>
    <t>29481223791</t>
  </si>
  <si>
    <t>20-Sep-2014</t>
  </si>
  <si>
    <t>32AAGCS6972C1ZE</t>
  </si>
  <si>
    <t>32072028276</t>
  </si>
  <si>
    <t>9820103381</t>
  </si>
  <si>
    <t>11/DC/21, BPCL KR, POST BAG NO.2, AMBALAMUGAL, AMBALAMUGAL, Ernakulam, Kerala, 682302</t>
  </si>
  <si>
    <t>[{'sacCode': '00440060', 'sac1': 'MANPOWER RECRUITMENT AGENCY', 'sac2': None}, {'sacCode': '00440245', 'sac1': 'MAINTENANCE OR REPAIR SERVICE', 'sac2': None}, {'sacCode': '00440233', 'sac1': 'ERECTION,COMMISSIONING AND INSTALLATION', 'sac2': None}, {'sacCode': '00440290', 'sac1': 'CONSTRUCTION SERVICES IN RESPECT OF COMMERCIAL OR INDUSTRIAL BUILDINGS AND CIVIL STRUCTURES', 'sac2': None}, {'sacCode': '00440262', 'sac1': 'TRANSPORT OF GOODS BY ROAD', 'sac2': None}]</t>
  </si>
  <si>
    <t>[{'name': 'TOMY MATHEW', 'email': 'accounts@shilpiengg.com', 'emailDomain': 'shilpiengg.com', 'contact': '9870944894'}]</t>
  </si>
  <si>
    <t>SHILPI ENGINEERING PRIVATE LTD</t>
  </si>
  <si>
    <t>33AAGCS6972C1ZC</t>
  </si>
  <si>
    <t>33036125043</t>
  </si>
  <si>
    <t>33AAGCS6972C2ZB</t>
  </si>
  <si>
    <t>33306428840</t>
  </si>
  <si>
    <t>18 KESAVAN NAMBOOTHIRI, ANNA STREET, 6TH LANE, MANALI, Chennai, Tamil Nadu, 600068</t>
  </si>
  <si>
    <t>[{'name': 'HARIHARAN THANDAPPALLIL NARAYANAN', 'email': 'accounts@shilpiengg.com', 'emailDomain': 'shilpiengg.com', 'contact': '9870944894'}]</t>
  </si>
  <si>
    <t>37AAGCS6972C1Z4</t>
  </si>
  <si>
    <t>61-1-29, R K PURAM ,OPP HPCL MAINN GATE, SRIHARIPURAM, Visakhapatnam, Andhra Pradesh, 530011</t>
  </si>
  <si>
    <t>[{'hsnCode': '72061010', 'hsn1': 'IRON AND NON-ALLOY STEEL IN INGOTS OR OTHER PRIMARY FORMS (EXCLUDING IRON OF HEADING 7203) - INGOTS : OF IRON', 'chapterCode': '72', 'chapter': 'Iron and steel', 'sectionCode': '15', 'section': 'Base Metals and Articles of Base Metal', 'hsn2': 'IRON AND NON-ALLOY STEEL IN INGOTS OR OTHER PRIMARY FORMS (EXCLUDING IRON OF HEADING 7203) - INGOTS : OF IRON'}, {'hsnCode': '84682090', 'hsn1': 'MACHINERY AND APPARATUS FOR SOLDERING, BRAZING OR WELDING, WHETHER OR NOT CAPABLE OF CUTTING, OTHER THAN THOSE OF HEADING 8515; GAS-OPERATED SURFACE TEMPERING MACHINES AND APPLIANCES - OTHER GAS-OPERATED MACHINERY AND APPARATUS: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AND APPARATUS FOR SOLDERING, BRAZING OR WELDING, WHETHER OR NOT CAPABLE OF CUTTING, OTHER THAN THOSE OF HEADING 8515; GAS-OPERATED SURFACE TEMPERING MACHINES AND APPLIANCES - OTHER GAS-OPERATED MACHINERY AND APPARATUS: OTHER'}, {'hsnCode': '38101010', 'hsn1': 'PICKLING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 PICKLING PREPARATIONS FOR METAL SURFACES;SOLDERING, BRAZING OR WELDING POWDERS AND PASTESCONSISTING OF METAL AND OTHER MATERIALS: PICKLING PREPARATIONS AND OTHER SOLDERING, BRAZING OR WELDING POWDERS OR PASTES', 'chapterCode': '38', 'chapter': 'Miscellaneous chemical products.', 'sectionCode': '06', 'section': 'Products of the Chemicals or Allied Industries', 'hsn2': 'PICKLING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 PICKLING PREPARATIONS FOR METAL SURFACES;SOLDERING, BRAZING OR WELDING POWDERS AND PASTESCONSISTING OF METAL AND OTHER MATERIALS: PICKLING PREPARATIONS AND OTHER SOLDERING, BRAZING OR WELDING POWDERS OR PASTES'}, {'hsnCode': '27111100', 'hsn1': 'PETROLEUM GASES AND OTHER GASEOUS HYDROCARBONS - LIQUIFIED: NATURAL GAS', 'chapterCode': '27', 'chapter': 'Mineral fuels, mineral oils and products of their distillation; bituminous substances; mineral waxes.', 'sectionCode': '05', 'section': 'Mineral Products', 'hsn2': 'PETROLEUM GASES AND OTHER GASEOUS HYDROCARBONS - LIQUIFIED: NATURAL GAS'}, {'hsnCode': '32081010', 'hsn1': 'PAINTS AND VARNISHES (INCLUDING ENAMELS AND LACQUERS) BASED ON SYNTHETIC POLYMERS OR CHEMICALLY MODIFIED NATURAL POLYMERS, DISPERSED OR DISSOLVED IN A NON - AQUEOUS MEDIUM; SOLUTIONS AS DEFINED IN NOTE 4 TO THIS CHAPTER - BASED ON POLYESTERS : ENAMELS', 'chapterCode': '32', 'chapter': 'Tanning or dyeing extracts; tannins and their derivatives; dyes, pigments and other colouring matter, paints and varnishes; putty and other mastics; inks.', 'sectionCode': '06', 'section': 'Products of the Chemicals or Allied Industries', 'hsn2': 'PAINTS AND VARNISHES (INCLUDING ENAMELS AND LACQUERS) BASED ON SYNTHETIC POLYMERS OR CHEMICALLY MODIFIED NATURAL POLYMERS, DISPERSED OR DISSOLVED IN A NON - AQUEOUS MEDIUM; SOLUTIONS AS DEFINED IN NOTE 4 TO THIS CHAPTER - BASED ON POLYESTERS : ENAMELS'}]</t>
  </si>
  <si>
    <t>[{'name': 'TOMY MATHEW', 'email': 'taxneeds@hotmail.com', 'emailDomain': 'hotmail.com', 'contact': '8008726945'}]</t>
  </si>
  <si>
    <t>KFI000013858235R</t>
  </si>
  <si>
    <t>27AAMFB1820H1ZN</t>
  </si>
  <si>
    <t>27720947921V</t>
  </si>
  <si>
    <t>[{'hsnCode': '29333917', 'hsn1': 'HETEROCYCLIC COMPOUNDS WITH NITROGEN HETEROATOM( S) ONLY - COMPOUNDS CONTAING AN UNFUSED PYRIDINE RING (WHETHER OR NOT HYDROGENATED) IN THE STRUCTURE :-OTHER : DERIVATIVES OF PYRIDINE : MORPHOLINE', 'chapterCode': '29', 'chapter': 'Organic chemicals', 'sectionCode': '06', 'section': 'Products of the Chemicals or Allied Industries', 'hsn2': 'HETEROCYCLIC COMPOUNDS WITH NITROGEN HETEROATOM( S) ONLY - COMPOUNDS CONTAING AN UNFUSED PYRIDINE RING (WHETHER OR NOT HYDROGENATED) IN THE STRUCTURE :-OTHER : DERIVATIVES OF PYRIDINE : MORPHOLINE'}, {'hsnCode': '28251020', 'hsn1': 'HYDRAZINE AND HYDROXYLAMINE AND THEIR INORGANIC SALTS; OTHER INORGANIC BASES; OTHER METAL OXIDES, HYDROXIDES AND PEROXIDES - HYDRAZINE AND HYDROXYLAMINE AND THEIR INORGANIC SALTS : HYDRAZINE HYDRATE', 'chapterCode': '28', 'chapter': 'Inorganic chemicals; organic or inorganic compounds of precious metals, of rare-earth metals, of radioactive elements or of isotopes', 'sectionCode': '06', 'section': 'Products of the Chemicals or Allied Industries', 'hsn2': 'HYDRAZINE AND HYDROXYLAMINE AND THEIR INORGANIC SALTS; OTHER INORGANIC BASES; OTHER METAL OXIDES, HYDROXIDES AND PEROXIDES - HYDRAZINE AND HYDROXYLAMINE AND THEIR INORGANIC SALTS : HYDRAZINE HYDRATE'}, {'hsnCode': '29221110', 'hsn1': '2-HYDROXYL N,N-DIISOPROPYL ETHYLAMINE, N,N-DIETHYL AMINO ETHYL CHLORIDE HYDROCHLORIDE, DI-ETHYL AMINO ETHANETHIOL HYDROCHLORIDE, DI-METHYL AMINO ETHYL CHLORIDE HYDROCHLORIDE, DI-METHYL AMINO ETHANETHIOL, DI-METHYL AMINO ETHANETHIOL HYDROCHLORIDE- - - MONOETHANOLAMINE', 'chapterCode': '29', 'chapter': 'Organic chemicals', 'sectionCode': '06', 'section': 'Products of the Chemicals or Allied Industries', 'hsn2': '2-HYDROXYL N,N-DIISOPROPYL ETHYLAMINE, N,N-DIETHYL AMINO ETHYL CHLORIDE HYDROCHLORIDE, DI-ETHYL AMINO ETHANETHIOL HYDROCHLORIDE, DI-METHYL AMINO ETHYL CHLORIDE HYDROCHLORIDE, DI-METHYL AMINO ETHANETHIOL, DI-METHYL AMINO ETHANETHIOL HYDROCHLORIDE- - - MONOETHANOLAMINE'}, {'hsnCode': '29221290', 'hsn1': 'OXYGEN-FUNCTION AMINO-COMPOUNDS - AMINO-ALCOHOLS, OTHER THAN THOSE CONTAINING MORE THAN ONE KIND OF OXYGEN FUNCTION, THEIR ETHERS AND ESTERS; SALTS THEREOF : DIETHANOLAMINE AND ITS SALTS : ETHYLDIETHANOLAMINE AND METHYLDIETHANOLAMINE :OTHER', 'chapterCode': '29', 'chapter': 'Organic chemicals', 'sectionCode': '06', 'section': 'Products of the Chemicals or Allied Industries', 'hsn2': 'OXYGEN-FUNCTION AMINO-COMPOUNDS - AMINO-ALCOHOLS, OTHER THAN THOSE CONTAINING MORE THAN ONE KIND OF OXYGEN FUNCTION, THEIR ETHERS AND ESTERS; SALTS THEREOF : DIETHANOLAMINE AND ITS SALTS : ETHYLDIETHANOLAMINE AND METHYLDIETHANOLAMINE :OTHER'}, {'hsnCode': '29032100', 'hsn1': 'HALOGENATED DERIVATIVES OF HYDROCARBONS - UNSATURATED CHLORINATED DERIVATIVES OF ACYCLIC HYDROCARBONS : VINYL CHLORIDE (CHLOROETHYLENE)', 'chapterCode': '29', 'chapter': 'Organic chemicals', 'sectionCode': '06', 'section': 'Products of the Chemicals or Allied Industries', 'hsn2': 'HALOGENATED DERIVATIVES OF HYDROCARBONS - UNSATURATED CHLORINATED DERIVATIVES OF ACYCLIC HYDROCARBONS : VINYL CHLORIDE (CHLOROETHYLENE)'}]</t>
  </si>
  <si>
    <t>BINOD SITARAM JHANWAR|BIRENDRA SITARAM JHANWAR</t>
  </si>
  <si>
    <t>[{'name': 'BINOD SITARAM JHANWAR', 'email': 'bjssrao@gmail.com', 'emailDomain': 'gmail.com', 'contact': '9892376488'}]</t>
  </si>
  <si>
    <t>KFI000014212644J</t>
  </si>
  <si>
    <t>19AAEFA5394H1Z8</t>
  </si>
  <si>
    <t>[{'hsnCode': '28091000', 'hsn1': 'DIPHOSPHORUS PENTAOXIDE; PHOSPHORIC ACID; POLYPHOSPHORIC ACIDS, WHETHER OR NOT CHEMICALLY DEFINED - DIPHOSPHORUS PENTAOXIDE', 'chapterCode': '28', 'chapter': 'Inorganic chemicals; organic or inorganic compounds of precious metals, of rare-earth metals, of radioactive elements or of isotopes', 'sectionCode': '06', 'section': 'Products of the Chemicals or Allied Industries', 'hsn2': 'DIPHOSPHORUS PENTAOXIDE; PHOSPHORIC ACID; POLYPHOSPHORIC ACIDS, WHETHER OR NOT CHEMICALLY DEFINED - DIPHOSPHORUS PENTAOXIDE'}, {'hsnCode': '28309010', 'hsn1': 'SULPHIDES; POLYSULPHIDES, WHETHER OR NOT CHEMICALLY DEFINED - OTHER - SULPHIDES', 'chapterCode': '28', 'chapter': 'Inorganic chemicals; organic or inorganic compounds of precious metals, of rare-earth metals, of radioactive elements or of isotopes', 'sectionCode': '06', 'section': 'Products of the Chemicals or Allied Industries', 'hsn2': 'SULPHIDES; POLYSULPHIDES, WHETHER OR NOT CHEMICALLY DEFINED - OTHER - SULPHIDES'}, {'hsnCode': '28351010', 'hsn1': 'PHOSPHINATES (HYPOPHOSPHITES), PHOSPHONATES (PHOSPHITES) AND PHOSPHATES; POLYPHOSPHATES, WHETHER OR NOT CHEMICALLY DEFINED PHOSPHINATES (HYPOPHOSPHITES) AND PHOSPHONATES (PHOSPHITES) : CALCIUM HYPOPHOSPHITE', 'chapterCode': '28', 'chapter': 'Inorganic chemicals; organic or inorganic compounds of precious metals, of rare-earth metals, of radioactive elements or of isotopes', 'sectionCode': '06', 'section': 'Products of the Chemicals or Allied Industries', 'hsn2': 'PHOSPHINATES (HYPOPHOSPHITES), PHOSPHONATES (PHOSPHITES) AND PHOSPHATES; POLYPHOSPHATES, WHETHER OR NOT CHEMICALLY DEFINED PHOSPHINATES (HYPOPHOSPHITES) AND PHOSPHONATES (PHOSPHITES) : CALCIUM HYPOPHOSPHITE'}, {'hsnCode': '28500010', 'hsn1': 'HYDRIDES, NITRIDES, AZIDES, SILICIDES AND BORIDES, WHETHER OR NOT CHEMICALLY DEFINED, OTHER THAN COMPOUNDS WHICH ARE ALSO CARBIDES OF HEADING 2849 - HYDRIDES, NITRIDES, AZIDES, SILICIDES AND BORIDES, WHETHER OR NOT CHEMICALLY DEFINED, OTHER THAN COMPOUNDS WHICH ARE ALSO CARBIDES OF HEADING 2849 : HYDRIDES', 'chapterCode': '28', 'chapter': 'Inorganic chemicals; organic or inorganic compounds of precious metals, of rare-earth metals, of radioactive elements or of isotopes', 'sectionCode': '06', 'section': 'Products of the Chemicals or Allied Industries', 'hsn2': 'HYDRIDES, NITRIDES, AZIDES, SILICIDES AND BORIDES, WHETHER OR NOT CHEMICALLY DEFINED, OTHER THAN COMPOUNDS WHICH ARE ALSO CARBIDES OF HEADING 2849 - HYDRIDES, NITRIDES, AZIDES, SILICIDES AND BORIDES, WHETHER OR NOT CHEMICALLY DEFINED, OTHER THAN COMPOUNDS WHICH ARE ALSO CARBIDES OF HEADING 2849 : HYDRIDES'}, {'hsnCode': '28480010', 'hsn1': 'PHOSPHIDES, WHETHER OR NOT CHEMICALLY DEFINED, EXCLUDING FERROPHOSPHORUS - PHOSPHIDES, WHETHER OR NOT CHEMICALLY DEFINED, EXCLUDING FERROPHOSPHORUS : OF COPPER (PHOSPHOR COPPER), CONTAINING MORE THAN 15% BY WEIGHT OF PHOSPHORUS', 'chapterCode': '28', 'chapter': 'Inorganic chemicals; organic or inorganic compounds of precious metals, of rare-earth metals, of radioactive elements or of isotopes', 'sectionCode': '06', 'section': 'Products of the Chemicals or Allied Industries', 'hsn2': 'PHOSPHIDES, WHETHER OR NOT CHEMICALLY DEFINED, EXCLUDING FERROPHOSPHORUS - PHOSPHIDES, WHETHER OR NOT CHEMICALLY DEFINED, EXCLUDING FERROPHOSPHORUS : OF COPPER (PHOSPHOR COPPER), CONTAINING MORE THAN 15% BY WEIGHT OF PHOSPHORUS'}]</t>
  </si>
  <si>
    <t>vinod kumar choudhary</t>
  </si>
  <si>
    <t>[{'name': 'VINOD KUMAR CHOUDHARY', 'email': 'avmsales@vsnl.com', 'emailDomain': 'vsnl.com', 'contact': '9830038663'}]</t>
  </si>
  <si>
    <t>TFI000013817028H</t>
  </si>
  <si>
    <t>27AAFFM5749R1ZE</t>
  </si>
  <si>
    <t>[{'hsnCode': '52083280', 'hsn1': 'WOVEN FABRICS OF COTTON, CONTAINING 85% OR MORE BY WEIGHT OF COTTON, WEIGHING NOT MORE THAN 200 G/M2- DYED : PLAIN WEAVE, WEIGHING MORE THAN 100 G/ M2:FURNISHING FABRICS( EXCLUDING PILE AND CHENILLE FABRICS)', 'chapterCode': '52', 'chapter': 'Cotton', 'sectionCode': '11', 'section': 'Textile and Textile Articles', 'hsn2': 'WOVEN FABRICS OF COTTON, CONTAINING 85% OR MORE BY WEIGHT OF COTTON, WEIGHING NOT MORE THAN 200 G/M2- DYED : PLAIN WEAVE, WEIGHING MORE THAN 100 G/ M2:FURNISHING FABRICS( EXCLUDING PILE AND CHENILLE FABRICS)'}, {'hsnCode': '52084150', 'hsn1': 'WOVEN FABRICS OF COTTON, CONTAINING 85% OR MORE BY WEIGHT OF COTTON, WEIGHING NOT MORE THAN 200 G/M2- OF YARN OF DIFFERENT COLOURS : PLAIN WEAVE, WEIGHING NOT MORE THAN 100 G/M2 :FURNISHING FABRICS (EXCLUDING PILE AND CHENILLE FABRICS)', 'chapterCode': '52', 'chapter': 'Cotton', 'sectionCode': '11', 'section': 'Textile and Textile Articles', 'hsn2': 'WOVEN FABRICS OF COTTON, CONTAINING 85% OR MORE BY WEIGHT OF COTTON, WEIGHING NOT MORE THAN 200 G/M2- OF YARN OF DIFFERENT COLOURS : PLAIN WEAVE, WEIGHING NOT MORE THAN 100 G/M2 :FURNISHING FABRICS (EXCLUDING PILE AND CHENILLE FABRICS)'}, {'hsnCode': '52084260', 'hsn1': 'WOVEN FABRICS OF COTTON, CONTAINING 85% OR MORE BY WEIGHT OF COTTON, WEIGHING NOT MORE THAN 200 G/M2- OF YARN OF DIFFERENT COLOURS : PLAIN WEAVE, WEIGHING MORE THAN 100 G/M2 : FURNISHING FABRICS, OTHER THAN PILE AND CHENILLE FABRIC', 'chapterCode': '52', 'chapter': 'Cotton', 'sectionCode': '11', 'section': 'Textile and Textile Articles', 'hsn2': 'WOVEN FABRICS OF COTTON, CONTAINING 85% OR MORE BY WEIGHT OF COTTON, WEIGHING NOT MORE THAN 200 G/M2- OF YARN OF DIFFERENT COLOURS : PLAIN WEAVE, WEIGHING MORE THAN 100 G/M2 : FURNISHING FABRICS, OTHER THAN PILE AND CHENILLE FABRIC'}]</t>
  </si>
  <si>
    <t>ASHOK VADILAL BHAYANI|VARSHA ASHOK BHAYANI</t>
  </si>
  <si>
    <t>[{'name': 'ASHOK VADILAL BHAYANI', 'email': 'ashokbhayani2015@gmail.com', 'emailDomain': 'gmail.com', 'contact': '9821285800'}]</t>
  </si>
  <si>
    <t>TPE000124606632J</t>
  </si>
  <si>
    <t>06ECWPK3214G1ZH</t>
  </si>
  <si>
    <t>[{'hsnCode': '7105', 'hsn1': 'DUST AND POWDER OF NATURAL OR SYNTHETIC PRECIOUS OR SEMI-PRECIOUS STONES', 'chapterCode': '71', 'chapter': 'Natural or cultured pearls, precious or semi-precious stones, precious metals, metals clad with precious metal and articles thereof; imitation jewellery; coin.', 'sectionCode': '14', 'section': 'Natural or Cultured Pearls, Precious or Semi-Precious Stones, Precious Metals, Metals clad with Precious Metal, and articles thereof; Imitation Jewellery; Coin', 'hsn2': 'DUST AND POWDER OF NATURAL OR SYNTHETIC PRECIOUS OR SEMI-PRECIOUS STONES'}]</t>
  </si>
  <si>
    <t>Works Contract|Recipient of Goods or Services|Retail Business|Service Provision</t>
  </si>
  <si>
    <t>Works Contract, Recipient of Goods or Services, Retail Business, Service Provision</t>
  </si>
  <si>
    <t>[{'sacCode': '00440410', 'sac1': 'WORKS CONTRACT SERVICES', 'sac2': None}, {'sacCode': '00440262', 'sac1': 'TRANSPORT OF GOODS BY ROAD', 'sac2': None}]</t>
  </si>
  <si>
    <t>06ECWPK3214G2ZG</t>
  </si>
  <si>
    <t>9992002309</t>
  </si>
  <si>
    <t>[{'sacCode': '996793', 'sac1': 'Other goods transport services', 'sac2': None}]</t>
  </si>
  <si>
    <t>KPE000036902720H</t>
  </si>
  <si>
    <t>06ECWPK3214G3ZF</t>
  </si>
  <si>
    <t>dkroadcr@gmail.com</t>
  </si>
  <si>
    <t>PLOT NO. 01, SHOP NO. 5, NEAR POWER HOUSE, BAWAL, Rewari, Haryana, 123501</t>
  </si>
  <si>
    <t>[{'sacCode': '998519', 'sac1': 'Other employment &amp; labour supply services n.e.c', 'sac2': None}, {'sacCode': '998516', 'sac1': 'Temporary staffing-to-permanent placement services', 'sac2': None}, {'sacCode': '996791', 'sac1': 'Goods transport agency services for road transport', 'sac2': None}, {'sacCode': '995416', 'sac1': 'Construction Services of other buildings n.e.c', 'sac2': None}]</t>
  </si>
  <si>
    <t>[{'name': 'DEEPAK KUMAR', 'email': 'dkroadcr@gmail.com', 'emailDomain': 'gmail.com', 'contact': '9992002309'}]</t>
  </si>
  <si>
    <t>D.K. ENTERPRISES</t>
  </si>
  <si>
    <t>KFI000002868875V</t>
  </si>
  <si>
    <t>29AAMFM6062G1ZY</t>
  </si>
  <si>
    <t>29910458079</t>
  </si>
  <si>
    <t>[{'hsnCode': '29157090', 'hsn1': 'SATURATED ACYCLIC MONOCARBOXYLIC ACIDS AND THEIR ANHYDRIDES, HALIDES, PEROXIDES AND PEROXYACIDS; THEIR HALOGENATED, SULPHONATED, NITRATED OR NITROSATED DERIVATIVES - PALMITIC ACID, STEARIC ACID, THEIR SALTS AND ESTERS : OTHER', 'chapterCode': '29', 'chapter': 'Organic chemicals', 'sectionCode': '06', 'section': 'Products of the Chemicals or Allied Industries', 'hsn2': 'SATURATED ACYCLIC MONOCARBOXYLIC ACIDS AND THEIR ANHYDRIDES, HALIDES, PEROXIDES AND PEROXYACIDS; THEIR HALOGENATED, SULPHONATED, NITRATED OR NITROSATED DERIVATIVES - PALMITIC ACID, STEARIC ACID, THEIR SALTS AND ESTERS : OTHER'}, {'hsnCode': '29241900', 'hsn1': 'CARBOXYAMIDE-FUNCTION COMPOUNDS; AMIDE-FUNCTION COMPOUNDS OF CARBONIC ACID - ACYCLIC AMIDES (INCLUDING ACYCLIC CARBAMATES) AND THEIR DERIVATIVES; SALTS THEREOF : OTHER', 'chapterCode': '29', 'chapter': 'Organic chemicals', 'sectionCode': '06', 'section': 'Products of the Chemicals or Allied Industries', 'hsn2': 'CARBOXYAMIDE-FUNCTION COMPOUNDS; AMIDE-FUNCTION COMPOUNDS OF CARBONIC ACID - ACYCLIC AMIDES (INCLUDING ACYCLIC CARBAMATES) AND THEIR DERIVATIVES; SALTS THEREOF : OTHER'}, {'hsnCode': '29157030', 'hsn1': 'SATURATED ACYCLIC MONOCARBOXYLIC ACIDS AND THEIR ANHYDRIDES, HALIDES, PEROXIDES AND PEROXYACIDS; THEIR HALOGENATED, SULPHONATED, NITRATED OR NITROSATED DERIVATIVES - PALMITIC ACID, STEARIC ACID, THEIR SALTS AND ESTERS : GLYCEROL MONOSTEARATE', 'chapterCode': '29', 'chapter': 'Organic chemicals', 'sectionCode': '06', 'section': 'Products of the Chemicals or Allied Industries', 'hsn2': 'SATURATED ACYCLIC MONOCARBOXYLIC ACIDS AND THEIR ANHYDRIDES, HALIDES, PEROXIDES AND PEROXYACIDS; THEIR HALOGENATED, SULPHONATED, NITRATED OR NITROSATED DERIVATIVES - PALMITIC ACID, STEARIC ACID, THEIR SALTS AND ESTERS : GLYCEROL MONOSTEARATE'}, {'hsnCode': '34049090', 'hsn1': 'ARTIFICIAL WAXES AND PREPARED WAXES OTHER: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'ARTIFICIAL WAXES AND PREPARED WAXES OTHER: OTHER'}, {'hsnCode': '29161590', 'hsn1': 'UNSATURATED ACYCLIC MONOCARBOXYLIC ACIDS, CYCLIC MONOCARBOXYLIC ACIDS, THEIR ANHYDRIDES, HALIDES, PEROXIDES AND PEROXYACIDS; THEIR HALOGENATED, SULPHONATED, NITRATED OR NITROSATED DERIVATIVES - UNSATURATED ACYCLIC MONOCARBOXYLIC ACIDS, THEIR ANHYDRIDES, HALIDES, PEROXIDES, PEROXYACIDS AND THEIR DERIVATIVES :-OLEIC, LINOLEIC OR LINOLENIC ACIDS, THEIR SALTS AND ESTERS : OTHER', 'chapterCode': '29', 'chapter': 'Organic chemicals', 'sectionCode': '06', 'section': 'Products of the Chemicals or Allied Industries', 'hsn2': 'UNSATURATED ACYCLIC MONOCARBOXYLIC ACIDS, CYCLIC MONOCARBOXYLIC ACIDS, THEIR ANHYDRIDES, HALIDES, PEROXIDES AND PEROXYACIDS; THEIR HALOGENATED, SULPHONATED, NITRATED OR NITROSATED DERIVATIVES - UNSATURATED ACYCLIC MONOCARBOXYLIC ACIDS, THEIR ANHYDRIDES, HALIDES, PEROXIDES, PEROXYACIDS AND THEIR DERIVATIVES :-OLEIC, LINOLEIC OR LINOLENIC ACIDS, THEIR SALTS AND ESTERS : OTHER'}]</t>
  </si>
  <si>
    <t>[{'name': 'GANESH BALASUBRAMANIAN', 'email': 'bala_ganeshin@yahoo.co.in', 'emailDomain': 'yahoo.co.in', 'contact': '9901899957'}]</t>
  </si>
  <si>
    <t>TPE000124569267X</t>
  </si>
  <si>
    <t>29AXZPP1895J1Z8</t>
  </si>
  <si>
    <t>TPE000119186102D</t>
  </si>
  <si>
    <t>29CPGPK1033Q1ZI</t>
  </si>
  <si>
    <t>[{'hsnCode': '6810', 'hsn1': 'ARTICLES OF CEMENT, OF CONCRETE OR OF ARTIFICIAL STONE, WHETHER OR NOT REINFORCED - Tiles, flagstones, bricks and similar articles', 'chapterCode': '68', 'chapter': 'Articles of stone, plaster, cement, asbestos, mica or similar materials.', 'sectionCode': '13', 'section': 'Articles of Stone, Plaster, Cement, Asbestos, Mica or similar Materials; Ceramic Products; Glass and Glassware', 'hsn2': 'ARTICLES OF CEMENT, OF CONCRETE OR OF ARTIFICIAL STONE, WHETHER OR NOT REINFORCED'}]</t>
  </si>
  <si>
    <t>[{'name': 'RAMASWAMY REDDY KARTHIK', 'email': 'gstchandapura@gmail.com', 'emailDomain': 'gmail.com', 'contact': '9449949943'}]</t>
  </si>
  <si>
    <t>TPE000126502748R</t>
  </si>
  <si>
    <t>29CPGPK1033Q2ZH</t>
  </si>
  <si>
    <t>excelauditorscpr@gmail.com</t>
  </si>
  <si>
    <t>18-Dec-2019</t>
  </si>
  <si>
    <t>NO 332 1 A HENNAGARA MAIN ROAD, NEAR SRI BALAJI PROVISIONAL STORE, KRISHNAPPA LAYOUT KITTAGANAHALLI BOMMASANDRA, Bengaluru (Bangalore) Urban, Karnataka, 560099</t>
  </si>
  <si>
    <t>[{'hsnCode': '2521', 'hsn1': 'LIMESTONE FLUX; LIMESTONE AND OTHER CALCAREOUS STONES, OF A KIND USED FOR THE MANUFACTURE OF LIME OR CEMENT', 'chapterCode': '25', 'chapter': 'Salt; sculpture, earths and stones; plastering materials, lime and cement', 'sectionCode': '05', 'section': 'Mineral Products', 'hsn2': 'LIMESTONE FLUX; LIMESTONE AND OTHER CALCAREOUS STONES, OF A KIND USED FOR THE MANUFACTURE OF LIME OR CEMENT'}, {'hsnCode': '68101190', 'hsn1': 'ARTICLES OF CEMENT, OF CONCRETE OR OF ARTIFICIAL STONE, WHETHER OR NOT REINFORCED - TILES, FLAGSTONES, BRICKS AND SIMILAR ARTICLES: BUILDING BLOCKS AND BRICKS: OTHER', 'chapterCode': '68', 'chapter': 'Articles of stone, plaster, cement, asbestos, mica or similar materials.', 'sectionCode': '13', 'section': 'Articles of Stone, Plaster, Cement, Asbestos, Mica or similar Materials; Ceramic Products; Glass and Glassware', 'hsn2': 'ARTICLES OF CEMENT, OF CONCRETE OR OF ARTIFICIAL STONE, WHETHER OR NOT REINFORCED - TILES, FLAGSTONES, BRICKS AND SIMILAR ARTICLES: BUILDING BLOCKS AND BRICKS: OTHER'}]</t>
  </si>
  <si>
    <t>Supplier of Services|Others|Works Contract</t>
  </si>
  <si>
    <t>Supplier of Services, Others, Works Contract</t>
  </si>
  <si>
    <t>K R T CONCRETE BLOCKS</t>
  </si>
  <si>
    <t>TPE000117698144B</t>
  </si>
  <si>
    <t>27CMMPK7872G1ZG</t>
  </si>
  <si>
    <t>[{'sacCode': '00440067', 'sac1': 'GOODS TRANSPORT OPERATORS', 'sac2': None}, {'sacCode': '00440262', 'sac1': 'TRANSPORT OF GOODS BY ROAD', 'sac2': None}, {'sacCode': '00441480', 'sac1': 'OTHER TAXABLE SERVICES - OTHER THAN THE ONES MENTIONED', 'sac2': None}]</t>
  </si>
  <si>
    <t>[{'name': 'Rasika Ketan Lasane', 'email': 'tapankhandelwal.co@gmail.com', 'emailDomain': 'gmail.com', 'contact': '9225657143'}]</t>
  </si>
  <si>
    <t>TFI000018068685X</t>
  </si>
  <si>
    <t>03AAYFM8753G1ZQ</t>
  </si>
  <si>
    <t>RASHPAL SINGH|GURPREET SINGH</t>
  </si>
  <si>
    <t>[{'name': 'RASHPAL SINGH', 'email': 'sanjayguptausa@yahoo.com', 'emailDomain': 'yahoo.com', 'contact': '9781111634'}]</t>
  </si>
  <si>
    <t>TPE000117704068D</t>
  </si>
  <si>
    <t>29ABWPE1520A1Z0</t>
  </si>
  <si>
    <t>[{'sacCode': '996812', 'sac1': 'Courier services', 'sac2': None}, {'sacCode': '996519', 'sac1': 'Other land transport services of goods n.e.c.', 'sac2': None}, {'sacCode': '998519', 'sac1': 'Other employment &amp; labour supply services n.e.c', 'sac2': None}]</t>
  </si>
  <si>
    <t>[{'name': 'MYSORE SHANTHAPPA ESHWARA', 'email': 'ganeshdragon2004@gmail.com', 'emailDomain': 'gmail.com', 'contact': '9590132040'}]</t>
  </si>
  <si>
    <t>TFI000016193360S</t>
  </si>
  <si>
    <t>29AAEFS0063M2ZX</t>
  </si>
  <si>
    <t>[{'name': 'VENKATESH SELVAN', 'email': 'sree_raghavendra@ymail.com', 'emailDomain': 'ymail.com', 'contact': '9448273391'}]</t>
  </si>
  <si>
    <t>29AAEFS0063M1ZY</t>
  </si>
  <si>
    <t>SREE RAGHAVENDRA TRANSPORT SERVICE</t>
  </si>
  <si>
    <t>TPE000014051581Y</t>
  </si>
  <si>
    <t>06AQSPD2275L1ZH</t>
  </si>
  <si>
    <t>anilsingla@gmail.com</t>
  </si>
  <si>
    <t>WAZIRPUR MORE, FARRUKH NAGAR ROAD, WAZIRPUR, Gurgaon, Haryana, 122505</t>
  </si>
  <si>
    <t>[{'name': 'ANURADHA DHAKA', 'email': 'anilsingla@gmail.com', 'emailDomain': 'gmail.com', 'contact': '9212456615'}]</t>
  </si>
  <si>
    <t>TPE001029823537N</t>
  </si>
  <si>
    <t>33AAPPM0162N1ZH</t>
  </si>
  <si>
    <t>[{'sacCode': '996519', 'sac1': 'Other land transport services of goods n.e.c.', 'sac2': None}, {'sacCode': '996749', 'sac1': 'Other supporting services for road transport n.e.c.', 'sac2': None}, {'sacCode': '996791', 'sac1': 'Goods transport agency services for road transport', 'sac2': None}]</t>
  </si>
  <si>
    <t>20AAMPD1720E1ZL</t>
  </si>
  <si>
    <t>20840807640</t>
  </si>
  <si>
    <t>9471190237</t>
  </si>
  <si>
    <t>praxisautomation3@gmail.com</t>
  </si>
  <si>
    <t>1/4, AASTHA SPACE TOWN, DIMNA ROAD, MANGO JAMSHECPUR, East Singhbhum, Jharkhand, 831012</t>
  </si>
  <si>
    <t>[{'hsnCode': '85351010', 'hsn1': 'ELECTRICAL APPARATUS FOR SWITCHING OR PROTECTING ELECTRICAL CIRCUITS, OR FOR MAKING CONNECTIONS TO OR IN ELECTRICAL CIRCUITS (FOR EXAMPLE, SWITCHES, FUSES, LIGHTNING ARRESTERS, VOLTAGE LIMITERS, SURGE SUPPRESSORS, PLUGS, JUNCTION BOXES), FOR A VOLTAGE EXCEEDING 1,000 VOLTS -FUSES: FOR SWITCHES HAVING RATING UPTO 15 AMPS, REWIREABLE',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FUSES, LIGHTNING ARRESTERS, VOLTAGE LIMITERS, SURGE SUPPRESSORS, PLUGS, JUNCTION BOXES), FOR A VOLTAGE EXCEEDING 1,000 VOLTS -FUSES: FOR SWITCHES HAVING RATING UPTO 15 AMPS, REWIREABLE'}, {'hsnCode': '85421090', 'hsn1': 'ELECTRONIC INTEGRATED CIRCUITS AND MICRO-ASSEMBLIES -CARDS INCORPORATING AN ELECTRONIC INTEGRATED CIRCUIT *SMARV CARDS):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'ELECTRONIC INTEGRATED CIRCUITS AND MICRO-ASSEMBLIES -CARDS INCORPORATING AN ELECTRONIC INTEGRATED CIRCUIT *SMARV CARDS): OTHER'}, {'hsnCode': '85111000', 'hsn1': 'ELECTRICAL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SPARKING PLUGS',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SPARKING PLUGS'}, {'hsnCode': '85171110', 'hsn1':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 LINE TELEPHONE SETS WITH CORDLESS HANDSETS: --- PUSH BUTTON TYPE',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TELEPHONE SETS, INCLUDING TELEPHONES FOR CELLULAR NETWORKS OR FOR OTHER WIRELESS NETWORKS: - LINE TELEPHONE SETS WITH CORDLESS HANDSETS: --- PUSH BUTTON TYPE'}, {'hsnCode': '84711000', 'hsn1': 'AUTOMATIC DATA PROCESSING MACHINES AND UNITS THEREOF; MAGNETIC OR OPTICAL READERS, MACHINES FOR TRANSCRIBING DATA ON TO DATA MEDIA IN CODED FORM AND MACHINES FOR PROCESSING SUCH DATA, NOT ELSEWHERE SPECIFIED OR INCLUDED ANALOGUE OR HYBRID AUTOMATIC DATA PROCESSING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ANALOGUE OR HYBRID AUTOMATIC DATA PROCESSING MACHINES'}]</t>
  </si>
  <si>
    <t>Works Contract|Retail Business|Wholesale Business|Office / Sale Office</t>
  </si>
  <si>
    <t>Works Contract, Retail Business, Wholesale Business, Office / Sale Office</t>
  </si>
  <si>
    <t>[{'name': 'RAVIKANT DUBEY', 'email': 'praxisautomation3@gmail.com', 'emailDomain': 'gmail.com', 'contact': '9334048225'}]</t>
  </si>
  <si>
    <t>KEP000000781722W</t>
  </si>
  <si>
    <t>19ADUPR7247P1Z7</t>
  </si>
  <si>
    <t>[{'name': 'JAYANTA ROY', 'email': 'ncbera@gmail.com', 'emailDomain': 'gmail.com', 'contact': '9474508080'}]</t>
  </si>
  <si>
    <t>TPE000014708554E</t>
  </si>
  <si>
    <t>23AXMPS7903B1ZI</t>
  </si>
  <si>
    <t>23543500932</t>
  </si>
  <si>
    <t>[{'hsnCode': '73030090', 'hsn1': 'TUBES, PIPES AND HOLLOW PROFILES, OF CAST IRON - TUBES, PIPES AND HOLLOW PROFILES, OF CAST IRON: OTHER', 'chapterCode': '73', 'chapter': 'Articles of iron or steel', 'sectionCode': '15', 'section': 'Base Metals and Articles of Base Metal', 'hsn2': 'TUBES, PIPES AND HOLLOW PROFILES, OF CAST IRON - TUBES, PIPES AND HOLLOW PROFILES, OF CAST IRON: OTHER'}, {'hsnCode': '79060010', 'hsn1': 'ZINC TUBES, PIPES AND TUBE OR PIPE FITTINGS (FOR EXAMPLE, COUPLINGS, ELBOWS, SLEEVES)- ZINC TUBES, PIPES AND TUBE OR PIPE FITTINGS (FOR EXAMPLE, COUPLINGS, ELBOWS, SLEEVES) :TUBES AND PIPES', 'chapterCode': '79', 'chapter': 'Zinc and articles thereof', 'sectionCode': '15', 'section': 'Base Metals and Articles of Base Metal', 'hsn2': 'ZINC TUBES, PIPES AND TUBE OR PIPE FITTINGS (FOR EXAMPLE, COUPLINGS, ELBOWS, SLEEVES)- ZINC TUBES, PIPES AND TUBE OR PIPE FITTINGS (FOR EXAMPLE, COUPLINGS, ELBOWS, SLEEVES) :TUBES AND PIPES'}, {'hsnCode': '79060020', 'hsn1': 'ZINC TUBES, PIPES AND TUBE OR PIPE FITTINGS (FOR EXAMPLE, COUPLINGS, ELBOWS, SLEEVES)- ZINC TUBES, PIPES AND TUBE OR PIPE FITTINGS (FOR EXAMPLE, COUPLINGS, ELBOWS, SLEEVES) : TUBE OR PIPE FITTINGS', 'chapterCode': '79', 'chapter': 'Zinc and articles thereof', 'sectionCode': '15', 'section': 'Base Metals and Articles of Base Metal', 'hsn2': 'ZINC TUBES, PIPES AND TUBE OR PIPE FITTINGS (FOR EXAMPLE, COUPLINGS, ELBOWS, SLEEVES)- ZINC TUBES, PIPES AND TUBE OR PIPE FITTINGS (FOR EXAMPLE, COUPLINGS, ELBOWS, SLEEVES) : TUBE OR PIPE FITTINGS'}, {'hsnCode': '39172190', 'hsn1': 'TUBES, PIPES AND HOSES, AND FITTINGS THEREFOR (FOR EXAMPLE, JOINTS, ELBOWS, FLANGES), OF PLASTICS - TUBES, PIPES AND HOSES, RIGID: OF POLYMERS OF ETHYLENE:OTHER', 'chapterCode': '39', 'chapter': 'Plastics and articles thereof', 'sectionCode': '07', 'section': 'Plastics and Articles thereof; Rubber and Articles Thereof', 'hsn2': 'TUBES, PIPES AND HOSES, AND FITTINGS THEREFOR (FOR EXAMPLE, JOINTS, ELBOWS, FLANGES), OF PLASTICS - TUBES, PIPES AND HOSES, RIGID: OF POLYMERS OF ETHYLENE:OTHER'}, {'hsnCode': '69071010', 'hsn1': 'UNGLAZED CERAMIC FLAGS AND PAVING, HEARTH OR WALL TILES; UNGLAZED CERAMIC MOSAIC CUBES AND THE LIKE, WHETHER OR NOT ON A BACKING - TILES, CUBES AND SIMILAR ARTICLES, WHETHER OR NOT RECTANGULAR, THE LARGEST SURFACE AREA OF WHICH IS CAPABLE OF BEING ENCLOSED IN A SQUARE THE SIDE OF WHICH IS LESS THAN 7 CM: VITRIFIED TILES, WHETHER POLISHED OR NOT', 'chapterCode': '69', 'chapter': 'Ceramic products.', 'sectionCode': '13', 'section': 'Articles of Stone, Plaster, Cement, Asbestos, Mica or similar Materials; Ceramic Products; Glass and Glassware', 'hsn2': 'UNGLAZED CERAMIC FLAGS AND PAVING, HEARTH OR WALL TILES; UNGLAZED CERAMIC MOSAIC CUBES AND THE LIKE, WHETHER OR NOT ON A BACKING - TILES, CUBES AND SIMILAR ARTICLES, WHETHER OR NOT RECTANGULAR, THE LARGEST SURFACE AREA OF WHICH IS CAPABLE OF BEING ENCLOSED IN A SQUARE THE SIDE OF WHICH IS LESS THAN 7 CM: VITRIFIED TILES, WHETHER POLISHED OR NOT'}]</t>
  </si>
  <si>
    <t>[{'name': 'PINKESH SHAH', 'email': 'manchandpatwa_st@yahoo.com', 'emailDomain': 'yahoo.com', 'contact': '9425066295'}]</t>
  </si>
  <si>
    <t>TPE000119859673L</t>
  </si>
  <si>
    <t>33ABIPU0664M1Z9</t>
  </si>
  <si>
    <t>tslogistics2027@gmail.com</t>
  </si>
  <si>
    <t>NEW NO 223 OLD NO 1, 3RD FLOOR, SM MANTION, THAMBU CHETTY STREET, CHENNAI, Chennai, Tamil Nadu, 600001</t>
  </si>
  <si>
    <t>[{'name': 'GOPAL USHA', 'email': 'ushavijaychn@tragonshipping.in', 'emailDomain': 'tragonshipping.in', 'contact': '9176630963'}]</t>
  </si>
  <si>
    <t>KPE000117944987V</t>
  </si>
  <si>
    <t>33ABIPU0664M2Z8</t>
  </si>
  <si>
    <t>9176630965</t>
  </si>
  <si>
    <t>uksbrand7397@gmail.com</t>
  </si>
  <si>
    <t>109, GROUND FLOOR, THAMBU CHETTY STREET, PARRYS, Chennai, Tamil Nadu, 600001</t>
  </si>
  <si>
    <t>[{'hsnCode': '1006', 'hsn1': 'RICE', 'chapterCode': '10', 'chapter': 'Cereals', 'sectionCode': '02', 'section': 'Vegetable Products', 'hsn2': 'RICE'}, {'hsnCode': '0703', 'hsn1': 'ONIONS, SHALLOTS, GARLIC, LEEKS AND OTHER ALLIACEOUS VEGETABLES, FRESH OR CHILLED', 'chapterCode': '07', 'chapter': 'Edible vegetables and certain roots and tubers', 'sectionCode': '02', 'section': 'Vegetable Products', 'hsn2': 'ONIONS, SHALLOTS, GARLIC, LEEKS AND OTHER ALLIACEOUS VEGETABLES, FRESH OR CHILLED'}]</t>
  </si>
  <si>
    <t>[{'name': 'GOPAL USHA', 'email': 'uksbrand7397@gmail.com', 'emailDomain': 'gmail.com', 'contact': '9176630965'}]</t>
  </si>
  <si>
    <t>UKS BRAND</t>
  </si>
  <si>
    <t>KFI000004157776L</t>
  </si>
  <si>
    <t>07AAQFP0171P1ZO</t>
  </si>
  <si>
    <t>[{'sacCode': '00440067', 'sac1': 'GOODS TRANSPORT OPERATORS', 'sac2': None}, {'sacCode': '00440262', 'sac1': 'TRANSPORT OF GOODS BY ROAD', 'sac2': None}, {'sacCode': '00440225', 'sac1': 'BUSINESS AUXILIARY SERVICES', 'sac2': None}, {'sacCode': '00440366', 'sac1': 'BUSINESS SUPPORT SERVICES', 'sac2': None}, {'sacCode': '00440014', 'sac1': 'COURIER AGENCY', 'sac2': None}]</t>
  </si>
  <si>
    <t>DEVINDER SINGH|RAJ KUMAR NAGPAL</t>
  </si>
  <si>
    <t>[{'name': 'DEVINDER SINGH', 'email': 'dsingh@paflogistics.com', 'emailDomain': 'paflogistics.com', 'contact': '9818206060'}]</t>
  </si>
  <si>
    <t>TPE000116827431H</t>
  </si>
  <si>
    <t>24FZRPK1237E1ZD</t>
  </si>
  <si>
    <t>[{'hsnCode': '3822', 'hsn1': 'DIAGNOSTIC OR LABORATORY REAGENTS ON A BACKING, PREPARED DIAGNOSTIC OR LABORATORY REAGENTS WHETHER OR NOT ON A BACKING, OTHER THAN] THOSE OF HEADING 3002 OR 3006; CERTIFIED REFERENCE MATERIALS', 'chapterCode': '38', 'chapter': 'Miscellaneous chemical products.', 'sectionCode': '06', 'section': 'Products of the Chemicals or Allied Industries', 'hsn2': 'DIAGNOSTIC OR LABORATORY REAGENTS ON A BACKING, PREPARED DIAGNOSTIC OR LABORATORY REAGENTS WHETHER OR NOT ON A BACKING, OTHER THAN THOSE OF HEADING 3002 OR 3006; CERTIFIED REFERENCE MATERIALS'}]</t>
  </si>
  <si>
    <t>[{'name': 'UTSAV PRABHAT KHARE', 'email': 'taxexpert306@gmail.com', 'emailDomain': 'gmail.com', 'contact': '9979344162'}]</t>
  </si>
  <si>
    <t>27FZRPK1237E1Z7</t>
  </si>
  <si>
    <t>9850935504</t>
  </si>
  <si>
    <t>srkondekarclient@gmail.com</t>
  </si>
  <si>
    <t>SHOP NO. 02, SAUBHADRABAI COMPLEX, NEAR SAI PALACE,, TAKI ROAD, BIRWADI, MAHAD, Raigad, Maharashtra, 402302</t>
  </si>
  <si>
    <t>[{'hsnCode': '9802', 'hsn1': 'LABORATORY CHEMICALS', 'chapterCode': '98', 'chapter': 'Project imports, Laboratory chemicals, passenger\\\\u2019s baggage, personal importation by air or post; ship stores.', 'sectionCode': '21', 'section': 'Works of art, Collectors\\\\u2019 Pieces and Antiques', 'hsn2': None}, {'hsnCode': '8419', 'hsn1':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Instantaneous or storage water heaters,nonelectric',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PLANT OR LABORATORY EQUIPMENT, WHETHER OR NOT ELECTRICALLY HEATED,(EXCLUDING FURNACES, OVENS AND OTHER EQUIPMENT OF HEADING 8514), FOR THE TREATMENT OF MATERIALS BY A PROCESS INVOLVING A CHANGE OF TEMPERATURE SUCH AS HEATING, COOKING, ROASTING, DISTILLING, RECTIFYING, STERILISING PASTEURISING, STEAMING, DRYING, EVAPORATING, VAPOURISING, CONDENSING OR COOLING, OTHER THAN MACHINERY OR PLANT OF A KIND USED FOR DOMESTIC PURPOSES'}]</t>
  </si>
  <si>
    <t>[{'name': 'UTSAV PRABHAT KHARE', 'email': 'taxexpert306@gmail.com', 'emailDomain': 'gmail.com', 'contact': '9726527029'}]</t>
  </si>
  <si>
    <t>M/S M. R. SCIENTIFIC</t>
  </si>
  <si>
    <t>Mahad</t>
  </si>
  <si>
    <t>402302</t>
  </si>
  <si>
    <t>KFI000000064682L</t>
  </si>
  <si>
    <t>24AACFA9255F1ZN</t>
  </si>
  <si>
    <t>[{'hsnCode': '2833', 'hsn1': 'SULPHATES; ALUMS; PEROXOSULPHATES (PERSULPHATES)', 'chapterCode': '28', 'chapter': 'Inorganic chemicals; organic or inorganic compounds of precious metals, of rare-earth metals, of radioactive elements or of isotopes', 'sectionCode': '06', 'section': 'Products of the Chemicals or Allied Industries', 'hsn2': 'SULPHATES; ALUMS; PEROXOSULPHATES (PERSULPHATES)'}, {'hsnCode': '2915', 'hsn1': 'SATURATED ACYCLIC MONOCARBOXYLIC ACIDS AND THEIR ANHYDRIDES, HALIDES, PEROXIDES AND PEROXYACIDS; THEIR HALOGENATED, SULPHONATED, NITRATED OR NITROSATED DERIVATIVES - Formic acid, its salts and esters:', 'chapterCode': '29', 'chapter': 'Organic chemicals', 'sectionCode': '06', 'section': 'Products of the Chemicals or Allied Industries', 'hsn2': 'SATURATED ACYCLIC MONOCARBOXYLIC ACIDS AND THEIR ANHYDRIDES, HALIDES, PEROXIDES AND PEROXYACIDS; THEIR HALOGENATED, SULPHONATED, NITRATED OR NITROSATED DERIVATIVES'}, {'hsnCode': '2835', 'hsn1': 'PHOSPHINATES (HYPOPHOSPHITES), PHOSPHONATES (PHOSPHITES) AND PHOSPHATES; POLYPHOSPHATES, WHETHER OR NOT CHEMICALLY DEFINED', 'chapterCode': '28', 'chapter': 'Inorganic chemicals; organic or inorganic compounds of precious metals, of rare-earth metals, of radioactive elements or of isotopes', 'sectionCode': '06', 'section': 'Products of the Chemicals or Allied Industries', 'hsn2': 'PHOSPHINATES (HYPOPHOSPHITES), PHOSPHONATES (PHOSPHITES) AND PHOSPHATES; POLYPHOSPHATES WHETHER OR NOT CHEMICALLY DEFINED'}, {'hsnCode': '2907', 'hsn1': 'PHENOLS; PHENOL-ALCOHOLS', 'chapterCode': '29', 'chapter': 'Organic chemicals', 'sectionCode': '06', 'section': 'Products of the Chemicals or Allied Industries', 'hsn2': 'PHENOLS; PHENOL-ALCOHOLS'}, {'hsnCode': '3812', 'hsn1': 'PREPARED RUBBER ACCELERATORS; COMPOUND PLASTICISERS FOR RUBBER OR PLASTICS, NOT ELSEWHERE SPECIFIED OR INCLUDED; ANTI-OXIDISING PREPARATIONS AND OTHER COMPOUND STABILISERS FOR RUBBER OR PLASTICS', 'chapterCode': '38', 'chapter': 'Miscellaneous chemical products.', 'sectionCode': '06', 'section': 'Products of the Chemicals or Allied Industries', 'hsn2': 'PREPARED RUBBER ACCELERATORS; COMPOUND PLASTICISERS FOR RUBBER OR PLASTICS, NOT ELSEWHERE SPECIFIED OR INCLUDED; ANTI-OXIDISING PREPARATIONS AND OTHER COMPOUND STABILISERS FOR RUBBER OR PLASTICS'}]</t>
  </si>
  <si>
    <t>Retail Business|Factory / Manufacturing|Import|Supplier of Services|Export|Recipient of Goods or Services|Wholesale Business|Office / Sale Office|Warehouse / Depot</t>
  </si>
  <si>
    <t>Retail Business, Factory / Manufacturing, Import, Supplier of Services, Export, Recipient of Goods or Services, Wholesale Business, Office / Sale Office</t>
  </si>
  <si>
    <t>NAINESHKUMAR POPATLAL SHAH|NISARG NAINESHKUMAR SHAH</t>
  </si>
  <si>
    <t>[{'name': 'NISARG NAINESHKUMAR SHAH', 'email': 'info@artichemical.com', 'emailDomain': 'artichemical.com', 'contact': '9824058089'}]</t>
  </si>
  <si>
    <t>TPE000124756160Q</t>
  </si>
  <si>
    <t>23AFKPC3490B1ZZ</t>
  </si>
  <si>
    <t>9823166667</t>
  </si>
  <si>
    <t>25, 1ST, RUCHIR COMPLEX, MAIN ROAD, LASUDIYA MORI NEAR GURUDWARA, Indore, Madhya Pradesh, 452010</t>
  </si>
  <si>
    <t>27AFKPC3490B1ZR</t>
  </si>
  <si>
    <t>PLOT NO. 259, , PKV SOCIETY, KATOL BY PAAS DABHA ROAD M. CORPORATION, NAGPUR, Nagpur, Maharashtra, 440023</t>
  </si>
  <si>
    <t>[{'hsnCode': '40112010', 'hsn1': 'NEW PNEUMATIC TYRES, OF RUBBER - OF A KIND USED ON BUSES OR LORRIES : RADIALS', 'chapterCode': '40', 'chapter': 'Rubber and articles thereof', 'sectionCode': '07', 'section': 'Plastics and Articles thereof; Rubber and Articles Thereof', 'hsn2': 'NEW PNEUMATIC TYRES, OF RUBBER - OF A KIND USED ON BUSES OR LORRIES : RADIALS'}, {'hsnCode': '40131020', 'hsn1': 'INNER TUBES, OF RUBBER - OF A KIND USED ON MOTOR CARS (INCLUDING STATION WAGONS AND RACING CARS), BUSES OR LORRIES : FOR LORRIES AND BUSES', 'chapterCode': '40', 'chapter': 'Rubber and articles thereof', 'sectionCode': '07', 'section': 'Plastics and Articles thereof; Rubber and Articles Thereof', 'hsn2': 'INNER TUBES, OF RUBBER - OF A KIND USED ON MOTOR CARS (INCLUDING STATION WAGONS AND RACING CARS), BUSES OR LORRIES : FOR LORRIES AND BUSES'}, {'hsnCode': '40129049', 'hsn1': 'RETREADED OR USED PNEUMATIC TYRES OF RUBBER, SOLID OR CUSHION TYRES, TYRE TREADS AND TYRE FLAPS, OF RUBBER - OTHER : - TYRE FLAPS : OTHER', 'chapterCode': '40', 'chapter': 'Rubber and articles thereof', 'sectionCode': '07', 'section': 'Plastics and Articles thereof; Rubber and Articles Thereof', 'hsn2': 'RETREADED OR USED PNEUMATIC TYRES OF RUBBER, SOLID OR CUSHION TYRES, TYRE TREADS AND TYRE FLAPS, OF RUBBER - OTHER : - TYRE FLAPS : OTHER'}, {'hsnCode': '8507', 'hsn1': 'ELECTRIC ACCUMULATORS, INCLUDING SEPARATORS THEREFOR, WHETHER OR NOT RECTANGULAR (INCLUDING SQUARE)',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ACCUMULATORS, INCLUDING SEPARATORS THEREFOR, WHETHER OR NOT RECTANGULAR (INCLUDING SQUARE)'}, {'hsnCode': '85072000', 'hsn1': 'ELECTRIC ACCUMULATORS, INCLUDING SEPARATORS THEREFOR, WHETHER OR NOT RECTANGULAR (INCLUDING SQUARE) OTHER LEAD-ACID ACCUMULATORS',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ACCUMULATORS, INCLUDING SEPARATORS THEREFOR, WHETHER OR NOT RECTANGULAR (INCLUDING SQUARE) OTHER LEAD- ACID ACCUMULATORS'}]</t>
  </si>
  <si>
    <t>TPE000119748730V</t>
  </si>
  <si>
    <t>33AHRPD0972E1ZJ</t>
  </si>
  <si>
    <t>[{'name': 'ERNEST SAMUEL DAYANAND', 'email': 'kalailaskhmikandan1903@gmail.com', 'emailDomain': 'gmail.com', 'contact': '9884008774'}]</t>
  </si>
  <si>
    <t>29AAACB8162H1ZK</t>
  </si>
  <si>
    <t>BELGAUM AQUA VALVES P LTD</t>
  </si>
  <si>
    <t>29040304182</t>
  </si>
  <si>
    <t>M19/20, , , INDUSTRIAL ESTATE, UDYAMBAG, Belagavi (Belgaum), Karnataka, 590008</t>
  </si>
  <si>
    <t>[{'hsnCode': '84818030', 'hsn1': 'TAPS, COCKS, VALVES AND SIMILAR APPLIANCES FOR PIPES, BOILER SHELLS, TANKS, VATS OR THE LIKE, INCLUDING PRESSURE-REDUCING VALVES AND THERMOSTATICALLY CONTROLLED VALVES - OTHER APPLIANCES: INDUSTRIAL VALVES (EXCLUDING PRESSURE-REDUCING VALVES, AND THERMOSTATICALLY CONTROLLED VALVES)',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 OTHER APPLIANCES: INDUSTRIAL VALVES (EXCLUDING PRESSURE-REDUCING VALVES, AND THERMOSTATICALLY CONTROLLED VALVES)'}, {'hsnCode': '84818090', 'hsn1': 'TAPS, COCKS, VALVES AND SIMILAR APPLIANCES FOR PIPES, BOILER SHELLS, TANKS, VATS OR THE LIKE, INCLUDING PRESSURE-REDUCING VALVES AND THERMOSTATICALLY CONTROLLED VALVES - OTHER APPLIANCES: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 OTHER APPLIANCES: OTHER'}, {'hsnCode': '72042990', 'hsn1': 'FERROUS WASTE AND SCRAP; REMELTING SCRAP INGOTS OF IRON OR STEEL - WASTE AND SCRAP OF ALLOY STEEL : OTHER : OTHER', 'chapterCode': '72', 'chapter': 'Iron and steel', 'sectionCode': '15', 'section': 'Base Metals and Articles of Base Metal', 'hsn2': 'FERROUS WASTE AND SCRAP; REMELTING SCRAP INGOTS OF IRON OR STEEL - WASTE AND SCRAP OF ALLOY STEEL : OTHER : OTHER'}]</t>
  </si>
  <si>
    <t>ANIL PANDURANG KAVALEKAR|PRALHAD UPADHYA SUDHINDRA|KETAN ANIL KAVALEKAR</t>
  </si>
  <si>
    <t>[{'name': 'ANIL PANDURANG KAVALEKAR', 'email': 'anil@aquavalv.com', 'emailDomain': 'aquavalv.com', 'contact': '9341107796'}]</t>
  </si>
  <si>
    <t>KEP000001311425U</t>
  </si>
  <si>
    <t>29AAHFC3090P1ZW</t>
  </si>
  <si>
    <t>29911288787</t>
  </si>
  <si>
    <t>[{'hsnCode': '39251000', 'hsn1': 'BUILDERS WARE OF PLASTICS, NOT ELSEWHERE SPECIFIED OR INCLUDED - RESERVOIRS, TANKS, VATS AND SIMILAR CONTAINERS, OF A CAPACITY EXCEEDING 300 L', 'chapterCode': '39', 'chapter': 'Plastics and articles thereof', 'sectionCode': '07', 'section': 'Plastics and Articles thereof; Rubber and Articles Thereof', 'hsn2': 'BUILDERS WARE OF PLASTICS, NOT ELSEWHERE SPECIFIED OR INCLUDED - RESERVOIRS, TANKS, VATS AND SIMILAR CONTAINERS, OF A CAPACITY EXCEEDING 300 L'}, {'hsnCode': '39173100', 'hsn1': 'TUBES, PIPES AND HOSES, AND FITTINGS THEREFOR (FOR EXAMPLE, JOINTS, ELBOWS, FLANGES), OF PLASTICS - OTHER TUBES, PIPES AND HOSES: FLEXIBLE TUBES, PIPES AND HOSES, HAVING A MINIMUM BURST PRESSURE OF 27.6 MPA', 'chapterCode': '39', 'chapter': 'Plastics and articles thereof', 'sectionCode': '07', 'section': 'Plastics and Articles thereof; Rubber and Articles Thereof', 'hsn2': 'TUBES, PIPES AND HOSES, AND FITTINGS THEREFOR (FOR EXAMPLE, JOINTS, ELBOWS, FLANGES), OF PLASTICS - OTHER TUBES, PIPES AND HOSES: FLEXIBLE TUBES, PIPES AND HOSES, HAVING A MINIMUM BURST PRESSURE OF 27.6 MPA'}]</t>
  </si>
  <si>
    <t>[{'sacCode': '00440262', 'sac1': 'TRANSPORT OF GOODS BY ROAD', 'sac2': None}, {'sacCode': '00441480', 'sac1': 'OTHER TAXABLE SERVICES - OTHER THAN THE ONES MENTIONED', 'sac2': None}]</t>
  </si>
  <si>
    <t>PALANISAMY ARULSELVAM|ARULSELVAM MANJULA|ARULSELVAN ARULBARATH|ARULSELVAM ARULPRANESH</t>
  </si>
  <si>
    <t>[{'name': 'PALANISAMY ARULSELVAM', 'email': 'santhosh1408.sin@gmail.com', 'emailDomain': 'gmail.com', 'contact': '8098123105'}]</t>
  </si>
  <si>
    <t>33AAHFC3090P1Z7</t>
  </si>
  <si>
    <t>33622925125</t>
  </si>
  <si>
    <t>9442885141</t>
  </si>
  <si>
    <t>chakravarthyplasticsst@gmail.com</t>
  </si>
  <si>
    <t>3/112-A, , NA, THINGALOUR POAD, CHINNAVEERASANGILI VIJAYAMANGALAMPOPERUNDURAI TK, Erode, Tamil Nadu, 638056</t>
  </si>
  <si>
    <t>[{'hsnCode':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 {'hsnCode': '39251000', 'hsn1': 'BUILDERS WARE OF PLASTICS, NOT ELSEWHERE SPECIFIED OR INCLUDED - RESERVOIRS, TANKS, VATS AND SIMILAR CONTAINERS, OF A CAPACITY EXCEEDING 300 L', 'chapterCode': '39', 'chapter': 'Plastics and articles thereof', 'sectionCode': '07', 'section': 'Plastics and Articles thereof; Rubber and Articles Thereof', 'hsn2': 'BUILDERS WARE OF PLASTICS, NOT ELSEWHERE SPECIFIED OR INCLUDED - RESERVOIRS, TANKS, VATS AND SIMILAR CONTAINERS, OF A CAPACITY EXCEEDING 300 L'}, {'hsnCode': '32061900', 'hsn1': 'OTHER COLOURING MATTER; PREPARATIONS AS SPECIFIED IN NOTE 3 TO THIS CHAPTER, OTHER THAN THOSE OF HEADINGS 3203, 3204 OR 3205; INORGANIC PRODUCTS OF A KIND USED AS LUMINOPHORES, WHETHER OR NOT CHEMICALLY DEFINED - PIGMENTS AND PREPARATIONS BASED ON TITANIUM DIOXIDE : OTHER', 'chapterCode': '32', 'chapter': 'Tanning or dyeing extracts; tannins and their derivatives; dyes, pigments and other colouring matter, paints and varnishes; putty and other mastics; inks.', 'sectionCode': '06', 'section': 'Products of the Chemicals or Allied Industries', 'hsn2': 'OTHER COLOURING MATTER; PREPARATIONS AS SPECIFIED IN NOTE 3 TO THIS CHAPTER, OTHER THAN THOSE OF HEADINGS 3203, 3204 OR 3205; INORGANIC PRODUCTS OF A KIND USED AS LUMINOPHORES, WHETHER OR NOT CHEMICALLY DEFINED - PIGMENTS AND PREPARATIONS BASED ON TITANIUM DIOXIDE : OTHER'}, {'hsnCode': '32064990', 'hsn1': 'OTHER COLOURING MATTER; PREPARATIONS AS SPECIFIED IN NOTE 3 TO THIS CHAPTER, OTHER THAN THOSE OF HEADINGS 3203, 3204 OR 3205; INORGANIC PRODUCTS OF A KIND USED AS LUMINOPHORES, WHETHER OR NOT CHEMICALLY DEFINED - OTHER COLOURING MATTER AND OTHER PREPARATIONS : OTHER : OTHER', 'chapterCode': '32', 'chapter': 'Tanning or dyeing extracts; tannins and their derivatives; dyes, pigments and other colouring matter, paints and varnishes; putty and other mastics; inks.', 'sectionCode': '06', 'section': 'Products of the Chemicals or Allied Industries', 'hsn2': 'OTHER COLOURING MATTER; PREPARATIONS AS SPECIFIED IN NOTE 3 TO THIS CHAPTER, OTHER THAN THOSE OF HEADINGS 3203, 3204 OR 3205; INORGANIC PRODUCTS OF A KIND USED AS LUMINOPHORES, WHETHER OR NOT CHEMICALLY DEFINED - OTHER COLOURING MATTER AND OTHER PREPARATIONS : OTHER : OTHER'}, {'hsnCode': '39012000', 'hsn1': 'POLYMERS OF ETHYLENE, IN PRIMARY FORMS POLYETHYLENE HAVING A SPECIFIC GRAVITY OF 0.94 OR MORE', 'chapterCode': '39', 'chapter': 'Plastics and articles thereof', 'sectionCode': '07', 'section': 'Plastics and Articles thereof; Rubber and Articles Thereof', 'hsn2': 'POLYMERS OF ETHYLENE, IN PRIMARY FORMS POLYETHYLENE HAVING A SPECIFIC GRAVITY OF 0.94 OR MORE'}]</t>
  </si>
  <si>
    <t>Office / Sale Office|Factory / Manufacturing|Recipient of Goods or Services|Wholesale Business|Retail Business|Input Service Distributor (ISD)|Service Provision|Works Contract|Supplier of Services|Import|Export|Warehouse / Depot</t>
  </si>
  <si>
    <t>Office / Sale Office, Factory / Manufacturing, Recipient of Goods or Services, Wholesale Business, Retail Business</t>
  </si>
  <si>
    <t>PALANISAMY ARULSELVAM|ARULSELVAM MANJULA|ARULSELVAN ARULBARATH|ARUL SELVAM ARUL PRANESH</t>
  </si>
  <si>
    <t>[{'name': 'PALANISAMY ARULSELVAM', 'email': 'barath5141@yahoo.com', 'emailDomain': 'yahoo.com', 'contact': '9843043141'}]</t>
  </si>
  <si>
    <t>19AAFCD7051C1ZU</t>
  </si>
  <si>
    <t>GA-66, GROUND FLOOR, , 1910 RAJDANGA MAIN ROAD, KASBA, Kolkata, West Bengal, 700107</t>
  </si>
  <si>
    <t>Service Provision|Import|Export|Supplier of Services|Recipient of Goods or Services</t>
  </si>
  <si>
    <t>Service Provision, Import, Export, Supplier of Services, Recipient of Goods or Services</t>
  </si>
  <si>
    <t>ARINDAM GHOSH|DOLONCHANPA GHOSH</t>
  </si>
  <si>
    <t>[{'name': 'DOLONCHANPA GHOSH', 'email': 'dghosh@dccil.com', 'emailDomain': 'dccil.com', 'contact': '9830147636'}]</t>
  </si>
  <si>
    <t>TPE000013909864P</t>
  </si>
  <si>
    <t>29AMNPP6902H1ZL</t>
  </si>
  <si>
    <t>RAVINDERA KUMAR PAREEK</t>
  </si>
  <si>
    <t>spfsystems@gmail.com</t>
  </si>
  <si>
    <t>5/1, 1st floor, , 1st A Cross, SUDHAM NAGAR, Bengaluru (Bangalore) Urban, Karnataka, 560027</t>
  </si>
  <si>
    <t>[{'name': 'RAVINDERA KUMAR PAREEK', 'email': 'spfsystems@gmail.com', 'emailDomain': 'gmail.com', 'contact': '9582446900'}]</t>
  </si>
  <si>
    <t>18AABCA5639F1ZR</t>
  </si>
  <si>
    <t>Room no. 102, 2nd Floor, Orion Tower, Christian Basti, G.S. Road, Guwahati, Kamrup Metropolitan, Assam, 781005</t>
  </si>
  <si>
    <t>[{'hsnCode': '84711000', 'hsn1': 'AUTOMATIC DATA PROCESSING MACHINES AND UNITS THEREOF; MAGNETIC OR OPTICAL READERS, MACHINES FOR TRANSCRIBING DATA ON TO DATA MEDIA IN CODED FORM AND MACHINES FOR PROCESSING SUCH DATA, NOT ELSEWHERE SPECIFIED OR INCLUDED ANALOGUE OR HYBRID AUTOMATIC DATA PROCESSING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ANALOGUE OR HYBRID AUTOMATIC DATA PROCESSING MACHINES'}, {'hsnCode': '85231111', 'hsn1': 'PREPARED UNRECORDED MEDIA FOR SOUND RECORDING OR SIMILAR RECORDING OF OTHER PHENOMENA, OTHER THAN PRODUCTS OF CHAPTER 37 - MAGNETIC TAPES: - OF A WIDTH NOT EXCEEDING 4 MM : - FOR RECORDING SOUND : AUDIO CASSETTES',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'PREPARED UNRECORDED MEDIA FOR SOUND RECORDING OR SIMILAR RECORDING OF OTHER PHENOMENA, OTHER THAN PRODUCTS OF CHAPTER 37 - MAGNETIC TAPES: - OF A WIDTH NOT EXCEEDING 4 MM : - FOR RECORDING SOUND : AUDIO CASSETTES'}, {'hsnCode': '84431100', 'hsn1': 'PRINTING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OFFSET PRINTING MACHINERY, REEL-FED',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OFFSET PRINTING MACHINERY, REEL-FED'}, {'hsnCode': '85041010', 'hsn1': '8504 ELECTRICAL TRANSFORMERS, STATIC CONVERTERS (FOR EXAMPLE, RECTIFIERS) AND INDUCTORS -BALLASTS FOR DISCHARGE LAMPS OR TUBES: CONVENTIONAL TYPE',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'8504 ELECTRICAL TRANSFORMERS, STATIC CONVERTERS (FOR EXAMPLE, RECTIFIERS) AND INDUCTORS -BALLASTS FOR DISCHARGE LAMPS OR TUBES: CONVENTIONAL TYPE'}, {'hsnCode': '84731000', 'hsn1': 'PARTS AND ACCESSORIES (OTHER THAN COVERS, CARRYING CASES AND THE LIKE) SUITABLE FOR USE SOLELY OR PRINCIPALLY WITH MACHINES OF HEADINGS 8469 TO 8472 PARTS AND ACCESSORIES OF THE MACHINES OF HEADING 8469',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 PARTS AND ACCESSORIES OF THE MACHINES OF HEADING 8469'}]</t>
  </si>
  <si>
    <t>Retail Business|Office / Sale Office|Wholesale Business|Warehouse / Depot</t>
  </si>
  <si>
    <t>Retail Business, Office / Sale Office, Wholesale Business, Warehouse / Depot</t>
  </si>
  <si>
    <t>ANAND MURARKA|SHIV KUMAR MODI</t>
  </si>
  <si>
    <t>[{'name': 'AMIT ROY CHOUDHURY', 'email': 'account@trisita.com', 'emailDomain': 'trisita.com', 'contact': '9007759097'}]</t>
  </si>
  <si>
    <t>19AABCA5639F1ZP</t>
  </si>
  <si>
    <t>UNIT 22, GROUND FLOOR, HARRINGTON MANSION, 8 HO CHI MINH SARANI, KOLKATA, Kolkata, West Bengal, 700071</t>
  </si>
  <si>
    <t>Others|Office / Sale Office|Warehouse / Depot</t>
  </si>
  <si>
    <t>[{'name': 'SHIV KUMAR MODI', 'email': 'account@trisita.com', 'emailDomain': 'trisita.com', 'contact': '9007759097'}]</t>
  </si>
  <si>
    <t>TRISITA MARKETING PVT LTD.</t>
  </si>
  <si>
    <t>21AABCA5639F1Z4</t>
  </si>
  <si>
    <t>21625505426</t>
  </si>
  <si>
    <t>verma@trisita.com</t>
  </si>
  <si>
    <t>496/A, , , Vivekananda Marg, Nageswar Tangi, BHUBANESWAR, Khordha, Odisha, 751002</t>
  </si>
  <si>
    <t>[{'hsnCode': '84433100', 'hsn1': 'PRINTING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OTHER PRINTERS, COPYING MACHINES ANDFACSIMILE MACHINES, WHETHER OR NOT COMBINED:-- MACHINES WHICH PERFORM TWO OR MORE OF THE FUNCTIONS OF PRINTING, COPYING OR FACSIMILE TRANSMISSION, CAPABLE OF CONNECTING TO AN AUTOMATIC DATA PROCESSING MACHINE OR TO A NETWORK',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OTHER PRINTERS, COPYING MACHINES ANDFACSIMILE MACHINES, WHETHER OR NOT COMBINED:-- MACHINES WHICH PERFORM TWO OR MORE OF THE FUNCTIONS OF PRINTING, COPYING OR FACSIMILE TRANSMISSION, CAPABLE OF CONNECTING TO AN AUTOMATIC DATA PROCESSING MACHINE OR TO A NETWORK'}, {'hsnCode': '84431100', 'hsn1': 'PRINTING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OFFSET PRINTING MACHINERY, REEL-FED',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OFFSET PRINTING MACHINERY, REEL-FED'}, {'hsnCode': '93051000', 'hsn1': 'PARTS AND ACCESSORIES OF ARTICLES OF HEADINGS 9301 TO 9304 Of revolvers or pistols', 'chapterCode': '93', 'chapter': 'Arms and ammunition; parts and accessories thereof.', 'sectionCode': '19', 'section': 'Arms and Ammunition; Parts and Accessories thereof', 'hsn2': 'PARTS AND ACCESSORIES OF ARTICLES OF HEADINGS 9301 TO 9304 OF REVOLVERS OR PISTOLS'}, {'hsnCode': '93052090', 'hsn1': 'OTHER', 'chapterCode': '93', 'chapter': 'Arms and ammunition; parts and accessories thereof.', 'sectionCode': '19', 'section': 'Arms and Ammunition; Parts and Accessories thereof', 'hsn2': 'OTHER'}, {'hsnCode': '84702900', 'hsn1': 'CALCULATING MACHINES AND POCKET-SIZE DATA RECORDING, REPRODUCING AND DISPLAYING MACHINES WITH CALCULATING FUNCTIONS; ACCOUNTING MACHINES, POSTAGE-FRANKING MACHINES, TICKET-ISSUING MACHINES AND SIMILAR MACHINES, INCORPORATING A CALCULATING DEVICE; CASH REGISTERS - OTHER ELECTRONIC CALCULATING MACHINES: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'CALCULATING MACHINES AND POCKET-SIZE DATA RECORDING, REPRODUCING AND DISPLAYING MACHINES WITH CALCULATING FUNCTIONS; ACCOUNTING MACHINES, POSTAGE-FRANKING MACHINES, TICKET-ISSUING MACHINES AND SIMILAR MACHINES, INCORPORATING A CALCULATING DEVICE; CASH REGISTERS - OTHER ELECTRONIC CALCULATING MACHINES: OTHER'}]</t>
  </si>
  <si>
    <t>SHIV KUMAR MODI|ANAND MURARKA</t>
  </si>
  <si>
    <t>[{'name': 'SHIV KUMAR MODI', 'email': 'trisita25@gmail.com', 'emailDomain': 'gmail.com', 'contact': '9831370413'}]</t>
  </si>
  <si>
    <t>27AABCA5639F1ZS</t>
  </si>
  <si>
    <t>33AABCA5639F1ZZ</t>
  </si>
  <si>
    <t>33656266128</t>
  </si>
  <si>
    <t>33AABCA5639F2ZY</t>
  </si>
  <si>
    <t>36AABCA5639F1ZT</t>
  </si>
  <si>
    <t>36AABCA5639F2ZS</t>
  </si>
  <si>
    <t>36328763252</t>
  </si>
  <si>
    <t>M/S TRISITA MARKETING PRIVATE LIMITED</t>
  </si>
  <si>
    <t>37AABCA5639F1ZR</t>
  </si>
  <si>
    <t>37206023927</t>
  </si>
  <si>
    <t>KPE000012546497L</t>
  </si>
  <si>
    <t>27AKIPS5276J1ZH</t>
  </si>
  <si>
    <t>27420565421V</t>
  </si>
  <si>
    <t>[{'hsnCode': '42031010', 'hsn1': 'ARTICLES OF APPAREL AND CLOTHING ACCESSORIES, OF LEATHER OR OF COMPOSITION LEATHER - ARTICLES OF APPAREL : JACKETS AND JERSEYS', 'chapterCode': '42', 'chapter': 'Articles of leather; saddlery and harness; travel goods, handbags and similar containers; articles of animal gut (other than silk-worm gut)', 'sectionCode': '08', 'section': 'Raw Hides and Skins, Leather, Furskins and Articles thereof; saddlery and Harness; travel goods, Handbags and similar Containers; Articles of animal gut (other than silk-worm Gut)', 'hsn2': 'ARTICLES OF APPAREL AND CLOTHING ACCESSORIES, OF LEATHER OR OF COMPOSITION LEATHER - ARTICLES OF APPAREL : JACKETS AND JERSEYS'}, {'hsnCode': '42031090', 'hsn1': 'ARTICLES OF APPAREL AND CLOTHING ACCESSORIES, OF LEATHER OR OF COMPOSITION LEATHER - ARTICLES OF APPAREL : OTHER', 'chapterCode': '42', 'chapter': 'Articles of leather; saddlery and harness; travel goods, handbags and similar containers; articles of animal gut (other than silk-worm gut)', 'sectionCode': '08', 'section': 'Raw Hides and Skins, Leather, Furskins and Articles thereof; saddlery and Harness; travel goods, Handbags and similar Containers; Articles of animal gut (other than silk-worm Gut)', 'hsn2': 'ARTICLES OF APPAREL AND CLOTHING ACCESSORIES, OF LEATHER OR OF COMPOSITION LEATHER - ARTICLES OF APPAREL : OTHER'}, {'hsnCode': '42032120', 'hsn1': 'ARTICLES OF APPAREL AND CLOTHING ACCESSORIES, OF LEATHER OR OF COMPOSITION LEATHER - GLOVES, MITTENS AND MITTS : SPECIALLY DESIGNED FOR USE IN SPORTS : MITTENS AND MITTS', 'chapterCode': '42', 'chapter': 'Articles of leather; saddlery and harness; travel goods, handbags and similar containers; articles of animal gut (other than silk-worm gut)', 'sectionCode': '08', 'section': 'Raw Hides and Skins, Leather, Furskins and Articles thereof; saddlery and Harness; travel goods, Handbags and similar Containers; Articles of animal gut (other than silk-worm Gut)', 'hsn2': 'ARTICLES OF APPAREL AND CLOTHING ACCESSORIES, OF LEATHER OR OF COMPOSITION LEATHER - GLOVES, MITTENS AND MITTS : SPECIALLY DESIGNED FOR USE IN SPORTS : MITTENS AND MITTS'}]</t>
  </si>
  <si>
    <t>[{'name': 'ABULAIS RAUF SHEIKH', 'email': 'rsashiya@gmail.com', 'emailDomain': 'gmail.com', 'contact': '9324369163'}]</t>
  </si>
  <si>
    <t>06ANDPB0929K2Z8</t>
  </si>
  <si>
    <t>SCO NO. 65, FIRST FLOOR, OPP NEHRU COLLEGE, SECTOR-16A, Faridabad, Haryana, 121002</t>
  </si>
  <si>
    <t>[{'name': 'MANISH BINDAL', 'email': 'manish.bindal@transcargoindia.in', 'emailDomain': 'transcargoindia.in', 'contact': '9811466569'}]</t>
  </si>
  <si>
    <t>06ANDPB0929K1Z9</t>
  </si>
  <si>
    <t>TRANS CARGO INDIA PROP. MANISH</t>
  </si>
  <si>
    <t>06ANDPB0929K3Z7</t>
  </si>
  <si>
    <t>9811179430</t>
  </si>
  <si>
    <t>chander.bindal@transcargoindia.in</t>
  </si>
  <si>
    <t>SCO NO 65, FIRST FLOOR, SECTOR 16A OPP. NEHRU COLLEGE, FARIDABAD, Faridabad, Haryana, 121002</t>
  </si>
  <si>
    <t>[{'name': 'MANISH BINDAL', 'email': 'chander.bindal@transcargoindia.in', 'emailDomain': 'transcargoindia.in', 'contact': '9811179430'}]</t>
  </si>
  <si>
    <t>TRANS CARRIER INDIA</t>
  </si>
  <si>
    <t>09ANDPB0929K1Z3</t>
  </si>
  <si>
    <t>PLOT NO-35, CH. DHEERAJ SINGH PARDHAN MKT, HABIBPUR, TOYCITY, GREATER NOIDA, Gautam Buddha Nagar, Uttar Pradesh, 210306</t>
  </si>
  <si>
    <t>[{'sacCode': '996812', 'sac1': 'Courier services', 'sac2': None}, {'sacCode': '996511', 'sac1': 'Road transport services of Goods including letters, parcels, live animals, household &amp; office furniture, containers etc by refrigerator vehicles, trucks, trailers, man or animal drawn vehicles or any other vehicles.', 'sac2': None}]</t>
  </si>
  <si>
    <t>TRANSCARGO INDIA</t>
  </si>
  <si>
    <t>KEP000000675840F</t>
  </si>
  <si>
    <t>05AAQFM3933Q1ZL</t>
  </si>
  <si>
    <t>05008634771</t>
  </si>
  <si>
    <t>RAJ KUMAR KAPOOR|SANT KAPOOR|DEEPAK KAPOOR</t>
  </si>
  <si>
    <t>[{'name': 'SANT KAPOOR', 'email': 'accountsutl@mcpindia.co.in', 'emailDomain': 'mcpindia.co.in', 'contact': '9810066302'}]</t>
  </si>
  <si>
    <t>07AAQFM3933Q1ZH</t>
  </si>
  <si>
    <t>07766937559</t>
  </si>
  <si>
    <t>9871114210</t>
  </si>
  <si>
    <t>manoj.lakshyaa@gmail.com</t>
  </si>
  <si>
    <t>F-14, UDYOG NAGAR, ROHTAK ROAD, ROAHTAK ROAD, North West Delhi, Delhi, 110041</t>
  </si>
  <si>
    <t>[{'name': 'DEEPAK KAPOOR', 'email': 'gsbajeli@rediffmail.com', 'emailDomain': 'rediffmail.com', 'contact': '9999934944'}]</t>
  </si>
  <si>
    <t>06AAACS1178G1ZJ</t>
  </si>
  <si>
    <t>53 KM STONE NH-2, , , VILL-BAGHOLA NEAR SRI SATYA SAI SANJEEVINI HOSPITAL, DISTT-PALWAL, Palwal, Haryana, 121102</t>
  </si>
  <si>
    <t>[{'hsnCode': '73072900', 'hsn1': 'TUBE OR PIPE FITTINGS (FOR EXAMPLE, COUPLINGS, ELBOWS, SLEEVES), OF IRON OR STEEL - OTHER, OF STAINLESS STEEL : OTHER', 'chapterCode': '73', 'chapter': 'Articles of iron or steel', 'sectionCode': '15', 'section': 'Base Metals and Articles of Base Metal', 'hsn2': 'TUBE OR PIPE FITTINGS (FOR EXAMPLE, COUPLINGS, ELBOWS, SLEEVES), OF IRON OR STEEL - OTHER, OF STAINLESS STEEL : OTHER'}]</t>
  </si>
  <si>
    <t>Factory / Manufacturing|Recipient of Goods or Services|Office / Sale Office</t>
  </si>
  <si>
    <t>[{'sacCode': '00440060', 'sac1': 'MANPOWER RECRUITMENT AGENCY', 'sac2': None}, {'sacCode': '00440262', 'sac1': 'TRANSPORT OF GOODS BY ROAD', 'sac2': None}, {'sacCode': '00440410', 'sac1': 'WORKS CONTRACT SERVICES', 'sac2': None}, {'sacCode': '00440480', 'sac1': 'LEGAL CONSULTANCY SERVICES', 'sac2': None}]</t>
  </si>
  <si>
    <t>NANDINI CHUGH|VIRENDER KUMAR PAHUJA</t>
  </si>
  <si>
    <t>[{'name': 'VIRENDER KUMAR PAHUJA', 'email': 'accounts@skyforge.in', 'emailDomain': 'skyforge.in', 'contact': '9711909047'}]</t>
  </si>
  <si>
    <t>07AAACS1178G1ZH</t>
  </si>
  <si>
    <t>SKY FORGE PVT. LTD.</t>
  </si>
  <si>
    <t>KFI000015677397W</t>
  </si>
  <si>
    <t>19AANFC7001J1ZC</t>
  </si>
  <si>
    <t>[{'hsnCode': '8525', 'hsn1': 'TRANSMISSION APPARATUS FOR RADIOBROADCASTING OR TELEVISION, WHETHER OR NOT INCORPORATION RECEPTION APPARATUS OR SOUND RECORDING OR REPRODUCING APPARATUS ; TELEVISION CAMERAS, DIGITAL CAMERAS AND VIDEO CAMERA RECORDERS',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None}, {'hsnCode': '8443', 'hsn1': 'PRINTING MACHINERY USED FOR PRINTING BY MEANS OF PLATES, CYLINDERS AND OTHER PRINTING COMPONENTS OF HEADING 8442; OTHER PRINTERS, COPYING MACHINES AND FACSIMILE MACHINES, WHETHER OR NOT COMBINED; PARTS AND ACCESSORIES THEREOF - Printing machinery used for printing by means of plates,cylinders and other printing components of heading 8442 :',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'PRINTING MACHINERY USED FOR PRINTING BY MEANS OF PLATES, CYLINDERS AND OTHER PRINTING COMPONENTS OF HEADING 8442; OTHER PRINTERS, COPYING MACHINES AND FACSIMILE MACHINES, WHETHER OR NOT COMBINED; PARTS AND ACCESSORIES THEREOF'}, {'hsnCode': '8531', 'hsn1': 'ELECTRIC SOUND OR VISUAL SIGNALLING APPARATUS (FOR EXAMPLE, BELLS, SIRENS, INDICATOR PANELS, BURGLAR OR FIRE ALARMS), OTHER THAN THOSE OF HEADING 8512 OR 8530',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SOUND OR VISUAL SIGNALLING APPARATUS (FOR EXAMPLE, BELLS, SIRENS, INDICATOR PANELS, BURGLAR OR FIRE ALARMS), OTHER THAN THOSE OF HEADING 8512 OR 8530'}, {'hsnCode': '8523', 'hsn1': 'DISCS, TAPES, SOLID-STATE NON-VOLATILE STORAGE DEVICES, SMART CARDS AND OTHER MEDIA FOR THE RECORDING OF SOUND OR OF OTHER PHENOMENA, WHETHER OR NOT RECORDED, INCLUDING MATRICES AND MASTERS FOR THE PRODUCTION OF DISCS, BUT EXCLUDING PRODUCTS OF CHAPTER 37',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None}, {'hsnCode': '8424', 'hsn1': 'MECHANICAL APPLIANCES (WHETHER OR NOT HANDOPERATED) FOR PROJECTING, DISPERSING OR SPRAYING LIQUIDS OR POWDERS; FIRE EXTINGUISHERS, WHETHER OR NOT CHARGED; SPRAY GUNS AND SIMILAR APPLIANCES; STEAM OR SAND BLASTING MACHINES AND SIMILAR JET PROJECTING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'MECHANICAL APPLIANCES (WHETHER OR NOT HAND-OPERATED) FOR PROJECTING, DISPERSING OR SPRAYING LIQUIDS OR POWDERS; FIRE EXTINGUISHERS, WHETHER OR NOT CHARGED; SPRAY GUNS AND SIMILAR APPLIANCES; STEAM OR SAND BLASTING MACHINES AND SIMILAR JET PROJECTING MACHINES'}]</t>
  </si>
  <si>
    <t>Office / Sale Office|Export|Retail Business</t>
  </si>
  <si>
    <t>Office / Sale Office, Export, Retail Business</t>
  </si>
  <si>
    <t>ANIRBAN PAL|ABHIJIT MAJUMDER|BARNALI PAL</t>
  </si>
  <si>
    <t>[{'name': 'ANIRBAN PAL', 'email': 'anirban.pal@cygnetinfra.in', 'emailDomain': 'cygnetinfra.in', 'contact': '9830604000'}]</t>
  </si>
  <si>
    <t>02AACCS4061Q1Z8</t>
  </si>
  <si>
    <t>05AACCS4061Q1Z2</t>
  </si>
  <si>
    <t>05012150536</t>
  </si>
  <si>
    <t>07-Jul-2012</t>
  </si>
  <si>
    <t>M/S DALAS BIOTECH LIMITED</t>
  </si>
  <si>
    <t>06AACCS4061Q1Z0</t>
  </si>
  <si>
    <t>07AACCS4061Q1ZY</t>
  </si>
  <si>
    <t>08AACCS4061Q1ZW</t>
  </si>
  <si>
    <t>08340850716</t>
  </si>
  <si>
    <t>E-292, , , iNDUSTRIAL AREA,BHIWADI,, Bhiwadi, Alwar, Rajasthan, 301019</t>
  </si>
  <si>
    <t>[{'hsnCode': '3004', 'hsn1': 'MEDICAMENTS (EXCLUDING GOODS OF HEADING 3002, 3005 OR 3006) CONSISTING OF MIXED OR UNMIXED PRODUCTS FOR THERAPEUTIC OR PROPHYLACTIC USES, PUT UP IN MEASURED DOSES (INCLUDING THOSE IN THE FORM OF TRANSDERMAL ADMINISTRATION SYSTEMS) OR IN FORMS OR PACKINGS FOR RETAIL SALE', 'chapterCode': '30', 'chapter': 'Pharmaceutical products', 'sectionCode': '06', 'section': 'Products of the Chemicals or Allied Industries', 'hsn2': 'MEDICAMENTS(EXCLUDING GOODS OF HEADING 3002, 3005 OR 3006) CONSISTING OF MIXED OR UNMIXED PRODUCTS FOR THERAPEUTIC OR PROPHYLACTIC USES, PUT UP IN MEASURED DOSES (INCLUDING THOSE IN THE FORM OF TRANSDERMAL ADMINISTRATION SYSTEMS) OR IN FORMS OR PACKINGS FOR RETAIL SALE'}, {'hsnCode': '29411030', 'hsn1': 'ANTIBIOTICS - PENICILLINS AND THEIR DERIVATIVE WITH A PENICILLANIC ACID STRUCTURE; SALTS THEREOF : AMOXYCILLINE AND ITS SALTS', 'chapterCode': '29', 'chapter': 'Organic chemicals', 'sectionCode': '06', 'section': 'Products of the Chemicals or Allied Industries', 'hsn2': 'ANTIBIOTICS - PENICILLINS AND THEIR DERIVATIVE WITH A PENICILLANIC ACID STRUCTURE; SALTS THEREOF : AMOXYCILLINE AND ITS SALTS'}, {'hsnCode': '29411020', 'hsn1': 'ANTIBIOTICS - PENICILLINS AND THEIR DERIVATIVE WITH A PENICILLANIC ACID STRUCTURE; SALTS THEREOF : AMPICILLINE AND ITS SALTS', 'chapterCode': '29', 'chapter': 'Organic chemicals', 'sectionCode': '06', 'section': 'Products of the Chemicals or Allied Industries', 'hsn2': 'ANTIBIOTICS - PENICILLINS AND THEIR DERIVATIVE WITH A PENICILLANIC ACID STRUCTURE; SALTS THEREOF : AMPICILLINE AND ITS SALTS'}, {'hsnCode': '29411040', 'hsn1': 'ANTIBIOTICS - PENICILLINS AND THEIR DERIVATIVE WITH A PENICILLANIC ACID STRUCTURE; SALTS THEREOF : CIOXACILLINE AND ITS SALTS', 'chapterCode': '29', 'chapter': 'Organic chemicals', 'sectionCode': '06', 'section': 'Products of the Chemicals or Allied Industries', 'hsn2': 'ANTIBIOTICS - PENICILLINS AND THEIR DERIVATIVE WITH A PENICILLANIC ACID STRUCTURE; SALTS THEREOF : CIOXACILLINE AND ITS SALTS'}, {'hsnCode': '35079079', 'hsn1': 'ENZYMES; PREPARED ENZYMES NOT ELSEWHERE SPECIFIED OR INCLUDED OTHER: ENZYMES FOR PHARMACEUTICAL USE, OTHER THAN STREPTOKINASE: OTHER', 'chapterCode': '35', 'chapter': 'Albuminoidal substances; modified starches; glues; enzymes.', 'sectionCode': '06', 'section': 'Products of the Chemicals or Allied Industries', 'hsn2': 'ENZYMES; PREPARED ENZYMES NOT ELSEWHERE SPECIFIED OR INCLUDED OTHER: ENZYMES FOR PHARMACEUTICAL USE, OTHER THAN STREPTOKINASE: OTHER'}]</t>
  </si>
  <si>
    <t>SANGITA RAJANI|DEEPIKA RAJANI</t>
  </si>
  <si>
    <t>[{'name': 'KAMAL SINGH', 'email': 'accounts2@dalasbiotech.com', 'emailDomain': 'dalasbiotech.com', 'contact': '9351010633'}]</t>
  </si>
  <si>
    <t>07AABCG4672N1Z8</t>
  </si>
  <si>
    <t>GALAXY OFFICE AUTOMATION PRIVATE LIMITED</t>
  </si>
  <si>
    <t>07450274104</t>
  </si>
  <si>
    <t>805, 8th Floor, Devika Tower, Nehru place, Delhi, South Delhi, Delhi, 110019</t>
  </si>
  <si>
    <t>[{'hsnCode': '10091090', 'hsn1': 'other', 'chapterCode': '10', 'chapter': 'Cereals', 'sectionCode': '02', 'section': 'Vegetable Products', 'hsn2': 'OTHER'}, {'hsnCode': '84716030', 'hsn1': 'AUTOMATIC DATA PROCESSING MACHINES AND UNITS THEREOF; MAGNETIC OR OPTICAL READERS, MACHINES FOR TRANSCRIBING DATA ON TO DATA MEDIA IN CODED FORM AND MACHINES FOR PROCESSING SUCH DATA, NOT ELSEWHERE SPECIFIED OR INCLUDED - INPUT OR OUTPUT UNITS, WHETHER OR NOT CONTAINING STORAGE UNITS IN THE SAME HOUSING: MONITOR',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INPUT OR OUTPUT UNITS, WHETHER OR NOT CONTAINING STORAGE UNITS IN THE SAME HOUSING: MONITOR'}, {'hsnCode': '84713010', 'hsn1':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{'hsnCode': '84714120', 'hsn1': 'AUTOMATIC DATA PROCESSING MACHINES AND UNITS THEREOF; MAGNETIC OR OPTICAL READERS, MACHINES FOR TRANSCRIBING DATA ON TO DATA MEDIA IN CODED FORM AND MACHINES FOR PROCESSING SUCH DATA, NOT ELSEWHERE SPECIFIED OR INCLUDED - OTHER DIGITAL AUTOMATIC DATA PROCESSING MACHINES - COMPRISING IN THE SAME HOUSING AT LEAST A CENTRAL PROCESSING UNIT AND AN INPUT AND OUTPUT UNIT, WHETHER OR NOT COMBINED :LARGE OR MAIN FRAME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OTHER DIGITAL AUTOMATIC DATA PROCESSING MACHINES - COMPRISING IN THE SAME HOUSING AT LEAST A CENTRAL PROCESSING UNIT AND AN INPUT AND OUTPUT UNIT, WHETHER OR NOT COMBINED :LARGE OR MAIN FRAME COMPUTER'}]</t>
  </si>
  <si>
    <t>Office / Sale Office|Retail Business|Supplier of Services|Warehouse / Depot</t>
  </si>
  <si>
    <t>Office / Sale Office, Retail Business, Supplier of Services, Warehouse / Depot</t>
  </si>
  <si>
    <t>[{'sacCode': '00440452', 'sac1': None, 'sac2': None}, {'sacCode': '00440225', 'sac1': None, 'sac2': None}, {'sacCode': '00440245', 'sac1': None, 'sac2': None}, {'sacCode': '00440125', 'sac1': None, 'sac2': None}, {'sacCode': '00440233', 'sac1': None, 'sac2': None}]</t>
  </si>
  <si>
    <t>SANJAY KAILASHCHANDRA PATODIA|ANOOP PREMANAND PAIDHUNGAT|SONU ANOOP PAIDHUNGAT</t>
  </si>
  <si>
    <t>[{'name': 'SANJAY KAILASHCHANDRA PATODIA', 'email': 'vasant@goapl.com', 'emailDomain': 'goapl.com', 'contact': '9769022636'}]</t>
  </si>
  <si>
    <t>19AABCG4672N1Z3</t>
  </si>
  <si>
    <t>155 ROOM NO 213, , NIGAM CENTRE, LENIN SARANI, KOLKATA, Kolkata, West Bengal, 700013</t>
  </si>
  <si>
    <t>[{'hsnCode': '8471', 'hsn1': 'AUTOMATIC DATA PROCESSING MACHINES AND UNITS THEREOF; MAGNETIC OR OPTICAL READERS, MACHINES FOR TRANSCRIBING DATA ON TO DATA MEDIA IN CODED FORM AND MACHINES FOR PROCESSING SUCH DATA, NOT ELSEWHERE SPECIFIED OR INCLUDED',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{'hsnCode': '8443', 'hsn1': 'PRINTING MACHINERY USED FOR PRINTING BY MEANS OF PLATES, CYLINDERS AND OTHER PRINTING COMPONENTS OF HEADING 8442; OTHER PRINTERS, COPYING MACHINES AND FACSIMILE MACHINES, WHETHER OR NOT COMBINED; PARTS AND ACCESSORIES THEREOF - Printing machinery used for printing by means of plates,cylinders and other printing components of heading 8442 :',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'PRINTING MACHINERY USED FOR PRINTING BY MEANS OF PLATES, CYLINDERS AND OTHER PRINTING COMPONENTS OF HEADING 8442; OTHER PRINTERS, COPYING MACHINES AND FACSIMILE MACHINES, WHETHER OR NOT COMBINED; PARTS AND ACCESSORIES THEREOF'}, {'hsnCode': '8473', 'hsn1': 'PARTS AND ACCESSORIES (OTHER THAN COVERS, CARRYING CASES AND THE LIKE) SUITABLE FOR USE SOLELY OR PRINCIPALLY WITH MACHINES OF HEADINGS 8469 TO 8472',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 {'hsnCode': '84711000', 'hsn1': 'AUTOMATIC DATA PROCESSING MACHINES AND UNITS THEREOF; MAGNETIC OR OPTICAL READERS, MACHINES FOR TRANSCRIBING DATA ON TO DATA MEDIA IN CODED FORM AND MACHINES FOR PROCESSING SUCH DATA, NOT ELSEWHERE SPECIFIED OR INCLUDED ANALOGUE OR HYBRID AUTOMATIC DATA PROCESSING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ANALOGUE OR HYBRID AUTOMATIC DATA PROCESSING MACHINES'}]</t>
  </si>
  <si>
    <t>Retail Business|Warehouse / Depot|Office / Sale Office|Supplier of Services</t>
  </si>
  <si>
    <t>Retail Business, Warehouse / Depot, Office / Sale Office, Supplier of Services</t>
  </si>
  <si>
    <t>[{'sacCode': '00440225', 'sac1': None, 'sac2': None}, {'sacCode': '00440245', 'sac1': None, 'sac2': None}, {'sacCode': '00440452', 'sac1': None, 'sac2': None}, {'sacCode': '00440233', 'sac1': None, 'sac2': None}, {'sacCode': '00440125', 'sac1': None, 'sac2': None}]</t>
  </si>
  <si>
    <t>[{'name': 'SANJAY KAILASHCHANDRA PATODIA', 'email': 'accounts@goapl.com', 'emailDomain': 'goapl.com', 'contact': '9769022636'}]</t>
  </si>
  <si>
    <t>GALAXY OFFICE AUTOMATION (P) LTD.</t>
  </si>
  <si>
    <t>20AABCG4672N1ZK</t>
  </si>
  <si>
    <t>20491002095</t>
  </si>
  <si>
    <t>M/S GALAXY OFFICE AUTOMOTIVE PRIVATE LIMITED</t>
  </si>
  <si>
    <t>24AABCG4672N1ZC</t>
  </si>
  <si>
    <t>204, , M.V. HOUSE,, OPP. HAJIPURA GARDEN, SHAHIBAUG,, AHMEDABAD, Ahmedabad, Gujarat, 380004</t>
  </si>
  <si>
    <t>[{'hsnCode': '84713010', 'hsn1':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{'hsnCode': '84719000', 'hsn1': 'AUTOMATIC DATA PROCESSING MACHINES AND UNITS THEREOF; MAGNETIC OR OPTICAL READERS, MACHINES FOR TRANSCRIBING DATA ON TO DATA MEDIA IN CODED FORM AND MACHINES FOR PROCESSING SUCH DATA, NOT ELSEWHERE SPECIFIED OR INCLUDED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OTHER'}, {'hsnCode': '84431100', 'hsn1': 'PRINTING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OFFSET PRINTING MACHINERY, REEL-FED',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OFFSET PRINTING MACHINERY, REEL-FED'}, {'hsnCode': '84731000', 'hsn1': 'PARTS AND ACCESSORIES (OTHER THAN COVERS, CARRYING CASES AND THE LIKE) SUITABLE FOR USE SOLELY OR PRINCIPALLY WITH MACHINES OF HEADINGS 8469 TO 8472 PARTS AND ACCESSORIES OF THE MACHINES OF HEADING 8469',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 PARTS AND ACCESSORIES OF THE MACHINES OF HEADING 8469'}, {'hsnCode': '84733099', 'hsn1': 'PARTS AND ACCESSORIES (OTHER THAN COVERS, CARRYING CASES AND THE LIKE) SUITABLE FOR USE SOLELY OR PRINCIPALLY WITH MACHINES OF HEADINGS 8469 TO 8472 - PARTS AND ACCESSORIES OF THE MACHINES OF HEADING 8471:- OTHER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8472 - PARTS AND ACCESSORIES OF THE MACHINES OF HEADING 8471:- OTHER :OTHER'}]</t>
  </si>
  <si>
    <t>Retail Business|Service Provision|Supplier of Services|Office / Sale Office|Warehouse / Depot</t>
  </si>
  <si>
    <t>Retail Business, Service Provision, Supplier of Services, Office / Sale Office, Warehouse / Depot</t>
  </si>
  <si>
    <t>GALAXY OFFICE AUTOMATION PVT.LTD</t>
  </si>
  <si>
    <t>27AABCG4672N1Z6</t>
  </si>
  <si>
    <t>27140015391V</t>
  </si>
  <si>
    <t>A-23/24, Ground Floor, Ambika Towers, Off Jijamata Road, Near Pump House, Andheri East Mumbai, Mumbai City, Maharashtra, 400093</t>
  </si>
  <si>
    <t>[{'hsnCode': '84733099', 'hsn1': 'PARTS AND ACCESSORIES (OTHER THAN COVERS, CARRYING CASES AND THE LIKE) SUITABLE FOR USE SOLELY OR PRINCIPALLY WITH MACHINES OF HEADINGS 8469 TO 8472 - PARTS AND ACCESSORIES OF THE MACHINES OF HEADING 8471:- OTHER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8472 - PARTS AND ACCESSORIES OF THE MACHINES OF HEADING 8471:- OTHER :OTHER'}, {'hsnCode': '84719000', 'hsn1': 'AUTOMATIC DATA PROCESSING MACHINES AND UNITS THEREOF; MAGNETIC OR OPTICAL READERS, MACHINES FOR TRANSCRIBING DATA ON TO DATA MEDIA IN CODED FORM AND MACHINES FOR PROCESSING SUCH DATA, NOT ELSEWHERE SPECIFIED OR INCLUDED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OTHER'}, {'hsnCode': '84713010', 'hsn1':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{'hsnCode': '84431100', 'hsn1': 'PRINTING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OFFSET PRINTING MACHINERY, REEL-FED',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OFFSET PRINTING MACHINERY, REEL-FED'}, {'hsnCode': '85423100', 'hsn1': 'ELECTRONIC INTEGRATED CIRCUITS - ELECTRONIC INTEGRATED CIRCUITS -- PROCESSORS AND CONTROLLERS, WHETHER OR NOT COMBINED WITH MEMORIES, CONVERTERS, LOGIC CIRCUITS,AMPLIFIERS, CLOCK AND TIMING CIRCUITS, OR OTHER CIRCUITS',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'ELECTRONIC INTEGRATED CIRCUITS - ELECTRONIC INTEGRATED CIRCUITS -- PROCESSORS AND CONTROLLERS, WHETHER OR NOT COMBINED WITH MEMORIES, CONVERTERS, LOGIC CIRCUITS,AMPLIFIERS, CLOCK AND TIMING CIRCUITS, OR OTHER CIRCUITS'}]</t>
  </si>
  <si>
    <t>Retail Business|Office / Sale Office|Supplier of Services|Warehouse / Depot</t>
  </si>
  <si>
    <t>[{'sacCode': '00440245', 'sac1': None, 'sac2': None}, {'sacCode': '00440125', 'sac1': None, 'sac2': None}, {'sacCode': '00440452', 'sac1': None, 'sac2': None}, {'sacCode': '00440225', 'sac1': None, 'sac2': None}, {'sacCode': '00440233', 'sac1': None, 'sac2': None}]</t>
  </si>
  <si>
    <t>Anoop Premanand Paidhungat|Sonu Anoop Paidhungat|Sanjay Kailashchandra Patodia</t>
  </si>
  <si>
    <t>[{'name': 'Sanjay Kailashchandra Patodia', 'email': 'accounts@goapl.com', 'emailDomain': 'goapl.com', 'contact': '9969203156'}]</t>
  </si>
  <si>
    <t>GALAXY OFFICE AUTOMATION PVT LTD.</t>
  </si>
  <si>
    <t>29AABCG4672N1Z2</t>
  </si>
  <si>
    <t>29890704179</t>
  </si>
  <si>
    <t>NO.43, FIRST FLOOR, BINNAMANGALA II STAGE,, INDIRANAGAR, CMH ROAD, BANGALORE, Bengaluru (Bangalore) Urban, Karnataka, 560038</t>
  </si>
  <si>
    <t>[{'hsnCode': '85181000', 'hsn1':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 MICROPHONES AND STANDS THEREFOR',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 MICROPHONES AND STANDS THEREFOR'}, {'hsnCode': '73181110', 'hsn1': 'SCREWS, BOLTS, NUTS, COACH-SCREWS, SCREW HOOKS, RIVETS, COTTERS, COTTER-PINS, WASHERS (INCLUDING SPRING WASHERS) AND SIMILAR ARTICLES, OF IRON OR STEEL - THREADED ARTICLES : COACH SCREWS : MACHINE SCREWS', 'chapterCode': '73', 'chapter': 'Articles of iron or steel', 'sectionCode': '15', 'section': 'Base Metals and Articles of Base Metal', 'hsn2': 'SCREWS, BOLTS, NUTS, COACH-SCREWS, SCREW HOOKS, RIVETS, COTTERS, COTTER-PINS, WASHERS (INCLUDING SPRING WASHERS) AND SIMILAR ARTICLES, OF IRON OR STEEL - THREADED ARTICLES : COACH SCREWS : MACHINE SCREWS'}, {'hsnCode': '73181400', 'hsn1': 'SCREWS, BOLTS, NUTS, COACH-SCREWS, SCREW HOOKS, RIVETS, COTTERS, COTTER-PINS, WASHERS (INCLUDING SPRING WASHERS) AND SIMILAR ARTICLES, OF IRON OR STEEL - THREADED ARTICLES : SELF-TAPPING SCREWS', 'chapterCode': '73', 'chapter': 'Articles of iron or steel', 'sectionCode': '15', 'section': 'Base Metals and Articles of Base Metal', 'hsn2': 'SCREWS, BOLTS, NUTS, COACH-SCREWS, SCREW HOOKS, RIVETS, COTTERS, COTTER-PINS, WASHERS (INCLUDING SPRING WASHERS) AND SIMILAR ARTICLES, OF IRON OR STEEL - THREADED ARTICLES : SELF-TAPPING SCREWS'}, {'hsnCode': '85231119', 'hsn1': 'PREPARED UNRECORDED MEDIA FOR SOUND RECORDING OR SIMILAR RECORDING OF OTHER PHENOMENA, OTHER THAN PRODUCTS OF CHAPTER 37 - MAGNETIC TAPES: - OF A WIDTH NOT EXCEEDING 4 MM : - FOR RECORDING SOUND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'PREPARED UNRECORDED MEDIA FOR SOUND RECORDING OR SIMILAR RECORDING OF OTHER PHENOMENA, OTHER THAN PRODUCTS OF CHAPTER 37 - MAGNETIC TAPES: - OF A WIDTH NOT EXCEEDING 4 MM : - FOR RECORDING SOUND : OTHER'}, {'hsnCode': '84711000', 'hsn1': 'AUTOMATIC DATA PROCESSING MACHINES AND UNITS THEREOF; MAGNETIC OR OPTICAL READERS, MACHINES FOR TRANSCRIBING DATA ON TO DATA MEDIA IN CODED FORM AND MACHINES FOR PROCESSING SUCH DATA, NOT ELSEWHERE SPECIFIED OR INCLUDED ANALOGUE OR HYBRID AUTOMATIC DATA PROCESSING MACHINES',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ANALOGUE OR HYBRID AUTOMATIC DATA PROCESSING MACHINES'}]</t>
  </si>
  <si>
    <t>Retail Business|Office / Sale Office|Warehouse / Depot|Supplier of Services</t>
  </si>
  <si>
    <t>Retail Business, Office / Sale Office, Warehouse / Depot, Supplier of Services</t>
  </si>
  <si>
    <t>[{'sacCode': '00440125', 'sac1': None, 'sac2': None}, {'sacCode': '00440245', 'sac1': None, 'sac2': None}, {'sacCode': '00440452', 'sac1': None, 'sac2': None}, {'sacCode': '00440225', 'sac1': None, 'sac2': None}, {'sacCode': '00440233', 'sac1': None, 'sac2': None}]</t>
  </si>
  <si>
    <t>ANOOP PREMANAND PAIDHUNGAT|SONU ANOOP PAIDHUNGAT|SANJAY KAILASHCHANDRA PATODIA</t>
  </si>
  <si>
    <t>33AABCG4672N1ZD</t>
  </si>
  <si>
    <t>9840121401</t>
  </si>
  <si>
    <t>chennai@goapl.com</t>
  </si>
  <si>
    <t>No. 30, VGP Victory House, 39, ANNA SALAI, Chennai, Tamil Nadu, 600002</t>
  </si>
  <si>
    <t>[{'hsnCode': '84713010', 'hsn1':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{'hsnCode': '85281214', 'hsn1': 'RECEPTION APPARATUS FOR TELEVISION, WHETHER OR NOT INCORPORATING RADIO-BROADCAST RECEIVERS OR SOUND OR VIDEO RECORDING OR REPRODUCING APPARATUS; VIDEO MONITORS AND VIDEO PROJECTORS - RECEPTION APPARATUS FOR TELEVISION, WHETHER OR NOT INCORPORATING RADIO-BROADCAST RECEIVERS OR SOUND OR VIDEO RECORDING OR REPRODUCING APPARATUS: - COLOUR : TELEVISION SET OF SCREEN SIZE EXCEEDING 68 CM BUT NOT EXCEEDING 74 CM',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'RECEPTION APPARATUS FOR TELEVISION, WHETHER OR NOT INCORPORATING RADIO-BROADCAST RECEIVERS OR SOUND OR VIDEO RECORDING OR REPRODUCING APPARATUS; VIDEO MONITORS AND VIDEO PROJECTORS - RECEPTION APPARATUS FOR TELEVISION, WHETHER OR NOT INCORPORATING RADIO-BROADCAST RECEIVERS OR SOUND OR VIDEO RECORDING OR REPRODUCING APPARATUS: - COLOUR : TELEVISION SET OF SCREEN SIZE EXCEEDING 68 CM BUT NOT EXCEEDING 74 CM'}]</t>
  </si>
  <si>
    <t>[{'name': 'RAJASEKARAN GOVINDARAJAN', 'email': 'chennai@goapl.com', 'emailDomain': 'goapl.com', 'contact': '9840121401'}]</t>
  </si>
  <si>
    <t>GALAXY OFFICE AUTOMOTION PVT LTD</t>
  </si>
  <si>
    <t>36AABCG4672N1Z7</t>
  </si>
  <si>
    <t>36280231239</t>
  </si>
  <si>
    <t>7306064836</t>
  </si>
  <si>
    <t>MIG 6/A, STREET NO 3, B K GUDA S R NAGAR, Hyderabad, Telangana, 500038</t>
  </si>
  <si>
    <t>[{'hsnCode': '84713010', 'hsn1':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PORTABLE AUTOMATIC DATA PROCESSING MACHINES, WEIGHING NOT MORE THAN 10 KG, CONSISTING OF AT LEAST A CENTRAL PROCESSING UNIT, A KEYBOARD AND A DISPLAY:PERSONAL COMPUTER'}, {'hsnCode': '84431100', 'hsn1': 'PRINTING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OFFSET PRINTING MACHINERY, REEL-FED',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'PRINTING MACHINERY USED FOR PRINTING BY MEANS OF PLATES, CYLINDERS AND OTHERPRINTING COMPONENTS OF HEADING 8442; OTHER PRINTERS, COPYING MACHINES ANDFACSIMILE MACHINES, WHETHER OR NOT COMBINED; PARTS AND ACCESSORIES THEREOF - PRINTING MACHINERY USED FOR PRINTING BY MEANS OF PLATES, CYLINDERS AND OTHER PRINTING COMPONENTS OF HEADING 8442 :-- OFFSET PRINTING MACHINERY, REEL-FED'}, {'hsnCode': '84719000', 'hsn1': 'AUTOMATIC DATA PROCESSING MACHINES AND UNITS THEREOF; MAGNETIC OR OPTICAL READERS, MACHINES FOR TRANSCRIBING DATA ON TO DATA MEDIA IN CODED FORM AND MACHINES FOR PROCESSING SUCH DATA, NOT ELSEWHERE SPECIFIED OR INCLUDED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OTHER'}, {'hsnCode': '84733099', 'hsn1': 'PARTS AND ACCESSORIES (OTHER THAN COVERS, CARRYING CASES AND THE LIKE) SUITABLE FOR USE SOLELY OR PRINCIPALLY WITH MACHINES OF HEADINGS 8469 TO 8472 - PARTS AND ACCESSORIES OF THE MACHINES OF HEADING 8471:- OTHER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8472 - PARTS AND ACCESSORIES OF THE MACHINES OF HEADING 8471:- OTHER :OTHER'}]</t>
  </si>
  <si>
    <t>[{'sacCode': '00440225', 'sac1': 'BUSINESS AUXILIARY SERVICES', 'sac2': None}, {'sacCode': '00440245', 'sac1': 'MAINTENANCE OR REPAIR SERVICE', 'sac2': None}, {'sacCode': '00440452', 'sac1': 'INFORMATION TECHNOLOGY SOFTWARE SERVICE', 'sac2': None}, {'sacCode': '00440125', 'sac1': 'SCIENTIFIC AND TECHNICAL CONSULTANCY', 'sac2': None}, {'sacCode': '00440233', 'sac1': 'ERECTION,COMMISSIONING AND INSTALLATION', 'sac2': None}]</t>
  </si>
  <si>
    <t>[{'name': 'SANJAY KAILASHCHANDRA PATODIA', 'email': 'accounts@goapl.com', 'emailDomain': 'goapl.com', 'contact': '7306064836'}]</t>
  </si>
  <si>
    <t>37AABCG4672N1Z5</t>
  </si>
  <si>
    <t>06AABCG4672N1ZA</t>
  </si>
  <si>
    <t>23-Oct-2021</t>
  </si>
  <si>
    <t>325, THIRD FLOOR, PLATINA BUILDING, M G ROAD, NEAR SIKANDERPUR METRO STATION SECTOR-28, GURGAON, Gurgaon, Haryana, 122001</t>
  </si>
  <si>
    <t>KEP000003870668U</t>
  </si>
  <si>
    <t>07ALUPP3286E1ZL</t>
  </si>
  <si>
    <t>07616915897</t>
  </si>
  <si>
    <t>[{'hsnCode': '84841010', 'hsn1': 'GASKETS AND SIMILAR JOINTS OF METAL SHEETING COMBINED WITH OTHER MATERIAL OR OF TWO OR MORE LAYERS OF METAL; SETS OR ASSORTMENTS OF GASKETS AND SIMILAR JOINTS, DISSIMILAR IN COMPOSITION, PUT UP IN POUCHES, ENVELOPES OR SIMILAR PACKINGS; MECHANICAL SEALS - GASKETS AND SIMILAR JOINTS OF METAL SHEETING COMBINED WITH OTHER MATERIAL OR OF TWO OR MORE LAYERS OF METAL: ASBESTOS METALLIC PACKINGS AND GASKETS (EXCLUDING GASKETS OF ASBESTOS BOARD REINFORCED WITH METAL GAUZE OR WIRE)',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'GASKETS AND SIMILAR JOINTS OF METAL SHEETING COMBINED WITH OTHER MATERIAL OR OF TWO OR MORE LAYERS OF METAL; SETS OR ASSORTMENTS OF GASKETS AND SIMILAR JOINTS, DISSIMILAR IN COMPOSITION, PUT UP IN POUCHES, ENVELOPES OR SIMILAR PACKINGS; MECHANICAL SEALS - GASKETS AND SIMILAR JOINTS OF METAL SHEETING COMBINED WITH OTHER MATERIAL OR OF TWO OR MORE LAYERS OF METAL: ASBESTOS METALLIC PACKINGS AND GASKETS (EXCLUDING GASKETS OF ASBESTOS BOARD REINFORCED WITH METAL GAUZE OR WIRE)'}, {'hsnCode': '84841090', 'hsn1': 'GASKETS AND SIMILAR JOINTS OF METAL SHEETING COMBINED WITH OTHER MATERIAL OR OF TWO OR MORE LAYERS OF METAL; SETS OR ASSORTMENTS OF GASKETS AND SIMILAR JOINTS, DISSIMILAR IN COMPOSITION, PUT UP IN POUCHES, ENVELOPES OR SIMILAR PACKINGS; MECHANICAL SEALS - GASKETS AND SIMILAR JOINTS OF METAL SHEETING COMBINED WITH OTHER MATERIAL OR OF TWO OR MORE LAYERS OF METAL: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'GASKETS AND SIMILAR JOINTS OF METAL SHEETING COMBINED WITH OTHER MATERIAL OR OF TWO OR MORE LAYERS OF METAL; SETS OR ASSORTMENTS OF GASKETS AND SIMILAR JOINTS, DISSIMILAR IN COMPOSITION, PUT UP IN POUCHES, ENVELOPES OR SIMILAR PACKINGS; MECHANICAL SEALS - GASKETS AND SIMILAR JOINTS OF METAL SHEETING COMBINED WITH OTHER MATERIAL OR OF TWO OR MORE LAYERS OF METAL: OTHER'}, {'hsnCode': '84842000', 'hsn1': 'GASKETS AND SIMILAR JOINTS OF METAL SHEETING COMBINED WITH OTHER MATERIAL OR OF TWO OR MORE LAYERS OF METAL; SETS OR ASSORTMENTS OF GASKETS AND SIMILAR JOINTS, DISSIMILAR IN COMPOSITION, PUT UP IN POUCHES, ENVELOPES OR SIMILAR PACKINGS; MECHANICAL SEALS - MECHANICAL SEALS',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'GASKETS AND SIMILAR JOINTS OF METAL SHEETING COMBINED WITH OTHER MATERIAL OR OF TWO OR MORE LAYERS OF METAL; SETS OR ASSORTMENTS OF GASKETS AND SIMILAR JOINTS, DISSIMILAR IN COMPOSITION, PUT UP IN POUCHES, ENVELOPES OR SIMILAR PACKINGS; MECHANICAL SEALS - MECHANICAL SEALS'}, {'hsnCode': '90011000', 'hsn1':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OPTICAL FIBRES, OPTICAL FIBRES BUNDLES AND CABLES',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OPTICAL FIBRES, OPTICAL FIBRES BUNDLES AND CABLES'}, {'hsnCode': '90013000', 'hsn1':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CONTACT LENSES',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CONTACT LENSES'}]</t>
  </si>
  <si>
    <t>[{'name': 'JINU PHILIP', 'email': 'info.skvtaxcom@gmail.com', 'emailDomain': 'gmail.com', 'contact': '9810052370'}]</t>
  </si>
  <si>
    <t>29AAMCA7290F1ZA</t>
  </si>
  <si>
    <t>jayanth.g@asplinfo.com</t>
  </si>
  <si>
    <t>572, 20TH MAIN 1ST CROSS 8TH BLOCK, KORAMANGALA, Bengaluru (Bangalore) Urban, Karnataka, 560095</t>
  </si>
  <si>
    <t>[{'hsnCode': '84733091', 'hsn1': 'PARTS AND ACCESSORIES (OTHER THAN COVERS, CARRYING CASES AND THE LIKE) SUITABLE FOR USE SOLELY OR PRINCIPALLY WITH MACHINES OF HEADINGS 8469 TO 8472 - PARTS AND ACCESSORIES OF THE MACHINES OF HEADING 8471:- OTHER : NETWORK ACCESS CONTROLLERS',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AND ACCESSORIES (OTHER THAN COVERS, CARRYING CASES AND THE LIKE) SUITABLE FOR USE SOLELY OR PRINCIPALLY WITH MACHINES OF HEADINGS 8469 TO 8472 - PARTS AND ACCESSORIES OF THE MACHINES OF HEADING 8471:- OTHER : NETWORK ACCESS CONTROLLERS'}, {'hsnCode': '84716026', 'hsn1': 'AUTOMATIC DATA PROCESSING MACHINES AND UNITS THEREOF; MAGNETIC OR OPTICAL READERS, MACHINES FOR TRANSCRIBING DATA ON TO DATA MEDIA IN CODED FORM AND MACHINES FOR PROCESSING SUCH DATA, NOT ELSEWHERE SPECIFIED OR INCLUDED - INPUT OR OUTPUT UNITS, WHETHER OR NOT CONTAINING STORAGE UNITS IN THE SAME HOUSING: PRINTER: LASER JET PRINTER',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INPUT OR OUTPUT UNITS, WHETHER OR NOT CONTAINING STORAGE UNITS IN THE SAME HOUSING: PRINTER: LASER JET PRINTER'}, {'hsnCode': '84717090', 'hsn1': 'AUTOMATIC DATA PROCESSING MACHINES AND UNITS THEREOF; MAGNETIC OR OPTICAL READERS, MACHINES FOR TRANSCRIBING DATA ON TO DATA MEDIA IN CODED FORM AND MACHINES FOR PROCESSING SUCH DATA, NOT ELSEWHERE SPECIFIED OR INCLUDED - STORAGE UNITS: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STORAGE UNITS: OTHER'}, {'hsnCode': '84716090', 'hsn1': 'AUTOMATIC DATA PROCESSING MACHINES AND UNITS THEREOF; MAGNETIC OR OPTICAL READERS, MACHINES FOR TRANSCRIBING DATA ON TO DATA MEDIA IN CODED FORM AND MACHINES FOR PROCESSING SUCH DATA, NOT ELSEWHERE SPECIFIED OR INCLUDED - INPUT OR OUTPUT UNITS, WHETHER OR NOT CONTAINING STORAGE UNITS IN THE SAME HOUSING: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'AUTOMATIC DATA PROCESSING MACHINES AND UNITS THEREOF; MAGNETIC OR OPTICAL READERS, MACHINES FOR TRANSCRIBING DATA ON TO DATA MEDIA IN CODED FORM AND MACHINES FOR PROCESSING SUCH DATA, NOT ELSEWHERE SPECIFIED OR INCLUDED - INPUT OR OUTPUT UNITS, WHETHER OR NOT CONTAINING STORAGE UNITS IN THE SAME HOUSING: OTHER'}]</t>
  </si>
  <si>
    <t>Recipient of Goods or Services|Service Provision|Works Contract|Retail Business</t>
  </si>
  <si>
    <t>Recipient of Goods or Services, Service Provision, Works Contract, Retail Business</t>
  </si>
  <si>
    <t>ALTON GERALD VIEGAS|PREETHI VIEGAS|DESIKACHARI PADMANABHAN</t>
  </si>
  <si>
    <t>[{'name': 'ALTON GERALD VIEGAS', 'email': 'jayanth.g@asplinfo.com', 'emailDomain': 'asplinfo.com', 'contact': '9901728069'}]</t>
  </si>
  <si>
    <t>07AAGCR6497R1Z9</t>
  </si>
  <si>
    <t>07670332377</t>
  </si>
  <si>
    <t>T-2/195, , , INDL. AREA, PHASE-1, MANGOL PURI, North West Delhi, Delhi, 110083</t>
  </si>
  <si>
    <t>[{'hsnCode': '64021210', 'hsn1': 'OTHER FOOTWEAR WITH OUTER SOLES AND UPPERS OF RUBBER OR PLASTICS SPORTS FOOTWEAR : SKI-BOOTS, CROSS-COUNTRY SKI FOOTWEAR AND SNOWBOARD BOOTS: OF RUBBER',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'OTHER FOOTWEAR WITH OUTER SOLES AND UPPERS OF RUBBER OR PLASTICS SPORTS FOOTWEAR : SKI-BOOTS, CROSS-COUNTRY SKI FOOTWEAR AND SNOWBOARD BOOTS: OF RUBBER'}, {'hsnCode': '64059000', 'hsn1': 'OTHER FOOTWEAR OTHER',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'OTHER FOOTWEAR OTHER'}, {'hsnCode': '64041110', 'hsn1': 'FOOTWEAR WITH OUTER SOLES OF RUBBER, PLASTICS, LEATHER OR COMPOSITION LEATHER AND UPPERS OF TEXTILE MATERIALS FOOTWEAR WITH OUTER SOLES OF RUBBER OR PLASTICS : SPORTS FOOTWEAR; TENNIS SHOES, BASKETBALL SHOES, GYM SHOES, TRAINING SHOES AND THE LIKE: OF RUBBER SOLE WITH CANVAS UPPER',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'FOOTWEAR WITH OUTER SOLES OF RUBBER, PLASTICS, LEATHER OR COMPOSITION LEATHER AND UPPERS OF TEXTILE MATERIALS FOOTWEAR WITH OUTER SOLES OF RUBBER OR PLASTICS : SPORTS FOOTWEAR; TENNIS SHOES, BASKETBALL SHOES, GYM SHOES, TRAINING SHOES AND THE LIKE: OF RUBBER SOLE WITH CANVAS UPPER'}]</t>
  </si>
  <si>
    <t>Export|Retail Business|Factory / Manufacturing</t>
  </si>
  <si>
    <t>Export, Retail Business, Factory / Manufacturing</t>
  </si>
  <si>
    <t>ABHISHEK KUMAR|PARAS ARORA|AKARSHIT KUMAR</t>
  </si>
  <si>
    <t>[{'name': 'ABHISHEK KUMAR', 'email': 'gst2016a@gmail.com', 'emailDomain': 'gmail.com', 'contact': '9968098476'}]</t>
  </si>
  <si>
    <t>07AAGCR6497R2Z8</t>
  </si>
  <si>
    <t>Ram &amp; Sons Footcare Private Limited</t>
  </si>
  <si>
    <t>9968098476</t>
  </si>
  <si>
    <t>gst2016a@gmail.com</t>
  </si>
  <si>
    <t>O-23, SECTOR-1, DSIIDC INDUSTRIAL AREA, BAWANA, North West Delhi, Delhi, 110039</t>
  </si>
  <si>
    <t>10-Dec-2019</t>
  </si>
  <si>
    <t>[{'hsnCode': '6402', 'hsn1': 'OTHER FOOTWEAR WITH OUTER SOLES AND UPPERS OF RUBBER OR PLASTICS - Sports footwear',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'OTHER FOOTWEAR WITH OUTER SOLES AND UPPERS OF RUBBER OR PLASTICS'}, {'hsnCode': '6403', 'hsn1': 'FOOTWEAR WITH OUTER SOLES OF RUBBER, PLASTICS, LEATHER OR COMPOSITION LEATHER AND UPPERS OF LEATHER - Sports footwear',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'FOOTWEAR WITH OUTER SOLES OF RUBBER, PLASTICS, LEATHER OR COMPOSITION LEATHER AND UPPERS OF LEATHER'}, {'hsnCode': '6405', 'hsn1': 'OTHER FOOTWEAR',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'OTHER FOOTWEAR'}, {'hsnCode': '6404', 'hsn1': 'FOOTWEAR WITH OUTER SOLES OF RUBBER, PLASTICS, LEATHER OR COMPOSITION LEATHER AND UPPERS OF TEXTILE MATERIALS - Footwear with outer soles of rubber or plastics',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'FOOTWEAR WITH OUTER SOLES OF RUBBER, PLASTICS, LEATHER OR COMPOSITION LEATHER AND UPPERS OF TEXTILE MATERIALS'}]</t>
  </si>
  <si>
    <t>Retail Business|Wholesale Business|Others|Factory / Manufacturing|Import|Export</t>
  </si>
  <si>
    <t>Retail Business, Wholesale Business, Others, Factory / Manufacturing, Import, Export</t>
  </si>
  <si>
    <t>ABHISHEK KUMAR|PARAS ARORA|AKARSHIT KUMAR|RAHUL KUMAR</t>
  </si>
  <si>
    <t>06AAGCR6497R1ZB</t>
  </si>
  <si>
    <t>gauravsanjay71@gmail.com</t>
  </si>
  <si>
    <t>715, 716, 754, 755, , , MIE PART-I, BAHADURGARH, Jhajjar, Haryana, 124507</t>
  </si>
  <si>
    <t>[{'hsnCode': '6402', 'hsn1': 'OTHER FOOTWEAR WITH OUTER SOLES AND UPPERS OF RUBBER OR PLASTICS - Sports footwear',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'OTHER FOOTWEAR WITH OUTER SOLES AND UPPERS OF RUBBER OR PLASTICS'}, {'hsnCode': '6405', 'hsn1': 'OTHER FOOTWEAR',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'OTHER FOOTWEAR'}, {'hsnCode': '6404', 'hsn1': 'FOOTWEAR WITH OUTER SOLES OF RUBBER, PLASTICS, LEATHER OR COMPOSITION LEATHER AND UPPERS OF TEXTILE MATERIALS - Footwear with outer soles of rubber or plastics',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'FOOTWEAR WITH OUTER SOLES OF RUBBER, PLASTICS, LEATHER OR COMPOSITION LEATHER AND UPPERS OF TEXTILE MATERIALS'}]</t>
  </si>
  <si>
    <t>Factory / Manufacturing|Export|Import|Retail Business|Warehouse / Depot</t>
  </si>
  <si>
    <t>Factory / Manufacturing, Export, Import, Retail Business</t>
  </si>
  <si>
    <t>[{'name': 'ABHISHEK KUMAR', 'email': 'gauravsanjay71@gmail.com', 'emailDomain': 'gmail.com', 'contact': '9968098476'}]</t>
  </si>
  <si>
    <t>KEP000001747877X</t>
  </si>
  <si>
    <t>07AAAFK6355Q1ZT</t>
  </si>
  <si>
    <t>07190126516</t>
  </si>
  <si>
    <t>[{'hsnCode': '39013000', 'hsn1': 'POLYMERS OF ETHYLENE, IN PRIMARY FORMS ETHYLENE - VINYL ACETATE COPOLYMERS', 'chapterCode': '39', 'chapter': 'Plastics and articles thereof', 'sectionCode': '07', 'section': 'Plastics and Articles thereof; Rubber and Articles Thereof', 'hsn2': 'POLYMERS OF ETHYLENE, IN PRIMARY FORMS ETHYLENE - VINYL ACETATE COPOLYMERS'}, {'hsnCode': '40012100', 'hsn1': 'NATURAL RUBBER, BALATA, GUTTA-PERCHA, GUAYULE, CHICLE AND SIMILAR NATURAL GUMS, IN PRIMARY FORMS OR IN PLATES, SHEETS OR STRIP - NATURAL RUBBER IN OTHER FORMS : SMOKED SHEETS', 'chapterCode': '40', 'chapter': 'Rubber and articles thereof', 'sectionCode': '07', 'section': 'Plastics and Articles thereof; Rubber and Articles Thereof', 'hsn2': 'NATURAL RUBBER, BALATA, GUTTA-PERCHA, GUAYULE, CHICLE AND SIMILAR NATURAL GUMS, IN PRIMARY FORMS OR IN PLATES, SHEETS OR STRIP - NATURAL RUBBER IN OTHER FORMS : SMOKED SHEETS'}, {'hsnCode': '64022010', 'hsn1': 'OTHER FOOTWEAR WITH OUTER SOLES AND UPPERS OF RUBBER OR PLASTICS FOOTWEAR WITH UPPER STRAPS OR THONGS ASSEMBLED TO THE SOLE BY MEANS OF PLUGS: OF RUBBER',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'OTHER FOOTWEAR WITH OUTER SOLES AND UPPERS OF RUBBER OR PLASTICS FOOTWEAR WITH UPPER STRAPS OR THONGS ASSEMBLED TO THE SOLE BY MEANS OF PLUGS: OF RUBBER'}, {'hsnCode': '40021100', 'hsn1': 'SYNTHETIC RUBBER AND FACTICE DERIVED FROM OILS, IN PRIMARY FORMS OR IN PLATES, SHEETS OR STRIP; MIXTURES OF ANY PRODUCT OF HEADING 4001 WITH ANY PRODUCT OF THIS HEADING, IN PRIMARY FORMS OR IN PLATES, SHEETS OR STRIP - STYRENE-BUTADIENE RUBBER (SBR); CARBOXYLATED STYRENE-BUTADIENE RUBBER (XSBR) : LATEX', 'chapterCode': '40', 'chapter': 'Rubber and articles thereof', 'sectionCode': '07', 'section': 'Plastics and Articles thereof; Rubber and Articles Thereof', 'hsn2': 'SYNTHETIC RUBBER AND FACTICE DERIVED FROM OILS, IN PRIMARY FORMS OR IN PLATES, SHEETS OR STRIP; MIXTURES OF ANY PRODUCT OF HEADING 4001 WITH ANY PRODUCT OF THIS HEADING, IN PRIMARY FORMS OR IN PLATES, SHEETS OR STRIP - STYRENE-BUTADIENE RUBBER (SBR); CARBOXYLATED STYRENE-BUTADIENE RUBBER (XSBR) : LATEX'}, {'hsnCode': '64029990', 'hsn1': 'OTHER FOOTWEAR WITH OUTER SOLES AND UPPERS OF RUBBER OR PLASTICS OTHER FOOTWEAR :OTHER: OTHER', 'chapterCode': '64', 'chapter': 'Footwear, gaiters and the like; parts of such articles.', 'sectionCode': '12', 'section': 'Footwear, Headgear, Umbrellas, Sun Umbrellas, Walking-sticks, seat-sticks, whips, Riding-crops and Parts thereof; Prepared Feathers and articles Made therewith; artificial Flowers; Articles of Human Hair', 'hsn2': 'OTHER FOOTWEAR WITH OUTER SOLES AND UPPERS OF RUBBER OR PLASTICS OTHER FOOTWEAR :OTHER: OTHER'}]</t>
  </si>
  <si>
    <t>Factory / Manufacturing|Office / Sale Office|Recipient of Goods or Services</t>
  </si>
  <si>
    <t>Factory / Manufacturing, Office / Sale Office, Recipient of Goods or Services</t>
  </si>
  <si>
    <t>[{'sacCode': '00440262', 'sac1': 'TRANSPORT OF GOODS BY ROAD', 'sac2': None}, {'sacCode': '00440480', 'sac1': 'LEGAL CONSULTANCY SERVICES', 'sac2': None}]</t>
  </si>
  <si>
    <t>ASHWANI KAPOOR|PARVEEN KAPOOR|ASHIM KAPOOR</t>
  </si>
  <si>
    <t>[{'name': 'ASHWANI KAPOOR', 'email': 'kapurrubber@gmail.com', 'emailDomain': 'gmail.com', 'contact': '9810149642'}]</t>
  </si>
  <si>
    <t>TPE000015773514L</t>
  </si>
  <si>
    <t>27DSCPS7250H1ZF</t>
  </si>
  <si>
    <t>NIRAV SHAILESH SHAH</t>
  </si>
  <si>
    <t>27021151909V</t>
  </si>
  <si>
    <t>agastyacorporation@gmail.com</t>
  </si>
  <si>
    <t>SHOP NO 12 6B, , , DAMODAR PARK, GHATKOPAR WEST, Mumbai Suburban, Maharashtra, 400086</t>
  </si>
  <si>
    <t>[{'hsnCode': '39241010', 'hsn1': 'TABLEWARE, KITCHENWARE, OTHER HOUSEHOLD ARTICLES AND HYGIENIC OR TOILET ARTICLES, OF PLASTICS - TABLEWARE AND KITCHENWARE : INSULATED WARE', 'chapterCode': '39', 'chapter': 'Plastics and articles thereof', 'sectionCode': '07', 'section': 'Plastics and Articles thereof; Rubber and Articles Thereof', 'hsn2': 'TABLEWARE, KITCHENWARE, OTHER HOUSEHOLD ARTICLES AND HYGIENIC OR TOILET ARTICLES, OF PLASTICS - TABLEWARE AND KITCHENWARE : INSULATED WARE'}, {'hsnCode': '82159900', 'hsn1': 'SPOONS, FORKS, LADLES, SKIMMERS, CAKE- SERVERS, FISHKNIVES, BUTTER- KNIVES, SUGAR TONGS AND SIMILAR KITCHEN OR TABLEWARE - OTHER : OTHER', 'chapterCode': '82', 'chapter': 'Tools, implements, cutlery, spoons and forks, of base metal; parts thereof of base metal', 'sectionCode': '15', 'section': 'Base Metals and Articles of Base Metal', 'hsn2': 'SPOONS, FORKS, LADLES, SKIMMERS, CAKE- SERVERS, FISHKNIVES, BUTTER- KNIVES, SUGAR TONGS AND SIMILAR KITCHEN OR TABLEWARE - OTHER : OTHER'}, {'hsnCode': '69120010', 'hsn1': 'CERAMIC TABLEWARE, KITCHENWARE, OTHER HOUSEHOLD ARTICLES AND TOILET ARTICLES, OTHER THAN OF PORCELAIN OR CHINA - CERAMIC TABLEWARE, KITCHENWARE, OTHER HOUSEHOLD ARTICLES AND TOILET ARTICLES, OTHER THAN OF PORCELAIN OR CHINA: TABLEWARE', 'chapterCode': '69', 'chapter': 'Ceramic products.', 'sectionCode': '13', 'section': 'Articles of Stone, Plaster, Cement, Asbestos, Mica or similar Materials; Ceramic Products; Glass and Glassware', 'hsn2': 'CERAMIC TABLEWARE, KITCHENWARE, OTHER HOUSEHOLD ARTICLES AND TOILET ARTICLES, OTHER THAN OF PORCELAIN OR CHINA - CERAMIC TABLEWARE, KITCHENWARE, OTHER HOUSEHOLD ARTICLES AND TOILET ARTICLES, OTHER THAN OF PORCELAIN OR CHINA: TABLEWARE'}]</t>
  </si>
  <si>
    <t>Nirav Shailesh Shah</t>
  </si>
  <si>
    <t>[{'name': 'Nirav Shailesh Shah', 'email': 'jain.bhayani@gmail.com', 'emailDomain': 'gmail.com', 'contact': '9773005414'}]</t>
  </si>
  <si>
    <t>07DSCPS7250H1ZH</t>
  </si>
  <si>
    <t>jain.bhayani@gmail.com</t>
  </si>
  <si>
    <t>LT SH ROHANLAL, KH NO 1234/3/1, G/F, LEFT SIDE, NEW DELHI, New Delhi, Delhi, 110038</t>
  </si>
  <si>
    <t>[{'hsnCode': '3924', 'hsn1': 'TABLEWARE, KITCHENWARE, OTHER HOUSEHOLD ARTICLES AND HYGIENIC OR TOILET ARTICLES, OF PLASTICS', 'chapterCode': '39', 'chapter': 'Plastics and articles thereof', 'sectionCode': '07', 'section': 'Plastics and Articles thereof; Rubber and Articles Thereof', 'hsn2': 'TABLEWARE, KITCHENWARE, OTHER HOUSEHOLD ARTICLES AND HYGIENIC OR TOILET ARTICLES, OF PLASTICS'}, {'hsnCode': '8215', 'hsn1': 'SPOONS, FORKS, LADLES, SKIMMERS, CAKE-SERVERS, FISH-KNIVES, BUTTER-KNIVES, SUGAR TONGS AND SIMILAR KITCHEN OR TABLEWARE', 'chapterCode': '82', 'chapter': 'Tools, implements, cutlery, spoons and forks, of base metal; parts thereof of base metal', 'sectionCode': '15', 'section': 'Base Metals and Articles of Base Metal', 'hsn2': 'SPOONS, FORKS, LADLES, SKIMMERS, CAKE-SERVERS, FISH-KNIVES, BUTTER-KNIVES, SUGAR TONGS AND SIMILAR KITCHEN OR TABLEWARE'}, {'hsnCode': '6912', 'hsn1': 'CERAMIC TABLEWARE, KITCHENWARE, OTHER HOUSEHOLD ARTICLES AND TOILET ARTICLES, OTHER THAN OF PORCELAIN OR CHINA', 'chapterCode': '69', 'chapter': 'Ceramic products.', 'sectionCode': '13', 'section': 'Articles of Stone, Plaster, Cement, Asbestos, Mica or similar Materials; Ceramic Products; Glass and Glassware', 'hsn2': 'CERAMIC TABLEWARE, KITCHENWARE, OTHER HOUSEHOLD ARTICLES AND TOILET ARTICLES, OTHER THAN OF PORCELAIN OR CHINA'}]</t>
  </si>
  <si>
    <t>[{'name': 'NIRAV SHAILESH SHAH', 'email': 'jain.bhayani@gmail.com', 'emailDomain': 'gmail.com', 'contact': '9769494155'}]</t>
  </si>
  <si>
    <t>33DSCPS7250H1ZM</t>
  </si>
  <si>
    <t>715-A, 7th Floor, Mount Road, Spencer Plaza, Chennai, Tamil Nadu, 600002</t>
  </si>
  <si>
    <t>[{'hsnCode': '39241090', 'hsn1': 'TABLEWARE, KITCHENWARE, OTHER HOUSEHOLD ARTICLES AND HYGIENIC OR TOILET ARTICLES, OF PLASTICS - TABLEWARE AND KITCHENWARE : OTHER', 'chapterCode': '39', 'chapter': 'Plastics and articles thereof', 'sectionCode': '07', 'section': 'Plastics and Articles thereof; Rubber and Articles Thereof', 'hsn2': 'TABLEWARE, KITCHENWARE, OTHER HOUSEHOLD ARTICLES AND HYGIENIC OR TOILET ARTICLES, OF PLASTICS - TABLEWARE AND KITCHENWARE : OTHER'}]</t>
  </si>
  <si>
    <t>02AABCE5492Q1ZA</t>
  </si>
  <si>
    <t>susheel.celebrity@aishwaryagroup.co.in</t>
  </si>
  <si>
    <t>PANGA, HILLTOP ESTATE JHARMAJRI, CELEBRITY BIOPHARMA LTD., POST OFFICE BAROTIWALA, VILLAGE BHATOLIKALAN, Solan, Himachal Pradesh, 174103</t>
  </si>
  <si>
    <t>[{'hsnCode': '30049099', 'hsn1': 'MEDICAMENTS (EXCLUDING GOODS OF HEADING 3002, 3005 OR 3006) CONSISTING OF MIXED OR UNMIXED PRODUCTS FOR THERAPEUTIC OR PROPHYLACTIC USES, PUT UP IN MEASURED DOSES (INCLUDING THOSE IN THE FORM OF TRANSDERMAL ADMINISTRATION SYSTEMS) OR IN FORMS OR PACKINGS FOR RETAIL SALE OTHER : OTHER : OTHER',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 OTHER : OTHER'}, {'hsnCode': '30042034',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OTHER ANTIBIOTICS: FLUOROQUINOLONES : OFLOXACIN',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OTHER ANTIBIOTICS: FLUOROQUINOLONES : OFLOXACIN'}, {'hsnCode': '30042019',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OTHER ANTIBIOTICS : CEPHALOSPORINS AND THEIR DERIVATIVES : OTHER',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OTHER ANTIBIOTICS : CEPHALOSPORINS AND THEIR DERIVATIVES : OTHER'}, {'hsnCode': '30045020', 'hsn1': 'MEDICAMENTS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VITAMINS OR OTHER PRODUCTS OF HEADING 2936 : PREPARATIONS OF MINERALS AND THEIR SUPPLEMENTS',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VITAMINS OR OTHER PRODUCTS OF HEADING 2936 : PREPARATIONS OF MINERALS AND THEIR SUPPLEMENTS'}, {'hsnCode': '30049022', 'hsn1': 'MEDICAMENTS (EXCLUDING GOODS OF HEADING 3002, 3005 OR 3006) CONSISTING OF MIXED OR UNMIXED PRODUCTS FOR THERAPEUTIC OR PROPHYLACTIC USES, PUT UP IN MEASURED DOSES (INCLUDING THOSE IN THE FORM OF TRANSDERMAL ADMINISTRATION SYSTEMS) OR IN FORMS OR PACKINGS FOR RETAIL SALE OTHER : ANTHELMINTICS DRUGS; ANTIAMOEBIC AND OTHER ANTIPROTOZAL DRUGS; ANTIFUNGAL DRUGS : METRONIDAZOLE',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 ANTHELMINTICS DRUGS; ANTIAMOEBIC AND OTHER ANTIPROTOZAL DRUGS; ANTIFUNGAL DRUGS : METRONIDAZOLE'}]</t>
  </si>
  <si>
    <t>Factory / Manufacturing|Retail Business|Import|Export</t>
  </si>
  <si>
    <t>Factory / Manufacturing, Retail Business, Import, Export</t>
  </si>
  <si>
    <t>NIRAJ KUMAR NIR|KOSHLENDRA VIKRAM KUSHWAH|AMRENDRA KUMAR SINGH|PREM KUMAR SHARMA|AISHWARYA SAWARNA NIR|Praveen Kumar Sengar</t>
  </si>
  <si>
    <t>[{'name': 'SUSHEEL KUMAR', 'email': 'susheel.celebrity@aishwaryagroup.co.in', 'emailDomain': 'aishwaryagroup.co.in', 'contact': '9625796683'}]</t>
  </si>
  <si>
    <t>02AABCE5492Q2Z9</t>
  </si>
  <si>
    <t>CELEBRITY BIOPHARMA LTD.</t>
  </si>
  <si>
    <t>03AABCE5492Q1Z8</t>
  </si>
  <si>
    <t>03442202196</t>
  </si>
  <si>
    <t>9988533880</t>
  </si>
  <si>
    <t>cachd17@gmail.com</t>
  </si>
  <si>
    <t>NEAR KHUSHDIL TANSPORT, , GODOWN AREA, SWAMI VIVEKANAND SCHOOL ROAD, PABHAT, SAS Nagar, Punjab, 140603</t>
  </si>
  <si>
    <t>[{'hsnCode': '30041050',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CLOXACILLIN',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CLOXACILLIN'}, {'hsnCode': '30041040',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BECAMPICILLIN',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BECAMPICILLIN'}, {'hsnCode': '30041030',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AMOXYCILLIN',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AMOXYCILLIN'}, {'hsnCode': '30041020',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AMPICILLIN',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AMPICILLIN'}, {'hsnCode': '30041010', 'hsn1':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 PENICILLINS',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 PENICILLINS'}]</t>
  </si>
  <si>
    <t>[{'name': 'SUSHEEL KUMAR', 'email': 'cachd17@gmail.com', 'emailDomain': 'gmail.com', 'contact': '9050973517'}]</t>
  </si>
  <si>
    <t>TPE000012417081I</t>
  </si>
  <si>
    <t>06BJLPA0578A1ZP</t>
  </si>
  <si>
    <t>[{'hsnCode': '21069099', 'hsn1': 'FOOD PREPARATIONS NOT ELSEWHERE SPECIFIED OR INCLUDED - OTHER : OTHER : OTHER', 'chapterCode': '21', 'chapter': 'Miscellaneous edible preparations', 'sectionCode': '04', 'section': 'Prepared Foodstuffs; Beverages, Spirits and Vinegar; Tobacco and Manufactured Tabacco substitutes', 'hsn2': 'FOOD PREPARATIONS NOT ELSEWHERE SPECIFIED OR INCLUDED - OTHER : OTHER : OTHER'}, {'hsnCode': '11043000', 'hsn1': 'CEREAL GRAINS OTHERWISE WORKED (FOR EXAMPLE, HULLED, ROLLED, FLAKED, PEARLED, SLICED, OR KIBBLED), EXCEPT RICE OF HEADING 1006; GERM OF CEREALS, WHOLE, ROLLED, FLAKED OR GROUND GERM OF CEREALS, WHOLE, ROLLED, FLAKED OR GROUND', 'chapterCode': '11', 'chapter': 'Products of the milling industry; malt; starches; inulin; wheat gluten.', 'sectionCode': '02', 'section': 'Vegetable Products', 'hsn2': 'CEREAL GRAINS OTHERWISE WORKED (FOR EXAMPLE, HULLED, ROLLED, FLAKED, PEARLED, SLICED, OR KIBBLED), EXCEPT RICE OF HEADING 1006; GERM OF CEREALS, WHOLE, ROLLED, FLAKED OR GROUND GERM OF CEREALS, WHOLE, ROLLED, FLAKED OR GROUND'}, {'hsnCode': '10070090', 'hsn1': 'GRAIN SORGHUM GRAIN SORGHUM : OTHER', 'chapterCode': '10', 'chapter': 'Cereals', 'sectionCode': '02', 'section': 'Vegetable Products', 'hsn2': 'GRAIN SORGHUM GRAIN SORGHUM : OTHER'}, {'hsnCode': '15122990', 'hsn1': 'SUNFLOWER SEED, SAFFLOWER OR COTTON SEED OIL AND FRACTIONS THEREOF, WHETHER OR NOT REFINED, BUT NOT CHEMICALLY MODIFIED COTTON-SEED OIL AND ITS FRACTIONS : OTHER : OTHER', 'chapterCode': '15', 'chapter': 'Animal or vegetable fats and oil and their cleavage products; prepared edible fats; animal or vegetable waxes.', 'sectionCode': '03', 'section': 'Animal or Vegetable Fats and Oils and their cleavage Products; Prepared Edible fats; animal or Vegetable waxes', 'hsn2': 'SUNFLOWER SEED, SAFFLOWER OR COTTON SEED OIL AND FRACTIONS THEREOF, WHETHER OR NOT REFINED, BUT NOT CHEMICALLY MODIFIED COTTON-SEED OIL AND ITS FRACTIONS : OTHER : OTHER'}]</t>
  </si>
  <si>
    <t>[{'name': 'HEMLATA AGGARWAL', 'email': 'nickytraders001@gmail.com', 'emailDomain': 'gmail.com', 'contact': '9818893148'}]</t>
  </si>
  <si>
    <t>TPE000011408960M</t>
  </si>
  <si>
    <t>27AINPP9573G1ZI</t>
  </si>
  <si>
    <t>[{'hsnCode': '48021020', 'hsn1': 'UNCOATED PAPER AND PAPERBOARD, OF A KIND USED FOR WRITING, PRINTING OR OTHER GRAPHIC PURPOSES, AND NON-PERFORATED PUNCH CARD AND PUNCH TAPE PAPER, IN ROLLS OR RECTANGULAR (INCLUDING SQUARE) SHEETS OF ANY SIZE, OTHER THAN PAPER OF HEADING 4801 OR 4803; HAND-MADE PAPER AND PAPERBOARD - HAND-MADE PAPER AND PAPERBOARD : PAPERBOARD', 'chapterCode': '48', 'chapter': 'Paper and paperboard; articles of paper pulp, of paper or of paperboard.', 'sectionCode': '10', 'section': 'Pulp of wood or of other Fibrous Cellulosic Material; Recovered (Waste and Scrap) Paper or Paperboard; Paper And Paperboard and articles thereof', 'hsn2': 'UNCOATED PAPER AND PAPERBOARD, OF A KIND USED FOR WRITING, PRINTING OR OTHER GRAPHIC PURPOSES, AND NON-PERFORATED PUNCH CARD AND PUNCH TAPE PAPER, IN ROLLS OR RECTANGULAR (INCLUDING SQUARE) SHEETS OF ANY SIZE, OTHER THAN PAPER OF HEADING 4801 OR 4803; HAND-MADE PAPER AND PAPERBOARD - HAND-MADE PAPER AND PAPERBOARD : PAPERBOARD'}]</t>
  </si>
  <si>
    <t>[{'name': 'AMOL MADAV PADHYE', 'email': 'abhee2680@yahoo.com', 'emailDomain': 'yahoo.com', 'contact': '9930657387'}]</t>
  </si>
  <si>
    <t>24AAECJ0627M1ZL</t>
  </si>
  <si>
    <t>02-Nov-2017</t>
  </si>
  <si>
    <t>FLAT NO 206, S F, SACHET-2, NR. RELIANCE HOUSE, NR. MARADIA PLAZA, NAVRANGPURA,AHMEDABAD, Ahmedabad, Gujarat, 380009</t>
  </si>
  <si>
    <t>[{'hsnCode': '3004', 'hsn1': 'MEDICAMENTS (EXCLUDING GOODS OF HEADING 3002, 3005 OR 3006) CONSISTING OF MIXED OR UNMIXED PRODUCTS FOR THERAPEUTIC OR PROPHYLACTIC USES, PUT UP IN MEASURED DOSES (INCLUDING THOSE IN THE FORM OF TRANSDERMAL ADMINISTRATION SYSTEMS) OR IN FORMS OR PACKINGS FOR RETAIL SALE', 'chapterCode': '30', 'chapter': 'Pharmaceutical products', 'sectionCode': '06', 'section': 'Products of the Chemicals or Allied Industries', 'hsn2': 'MEDICAMENTS(EXCLUDING GOODS OF HEADING 3002, 3005 OR 3006) CONSISTING OF MIXED OR UNMIXED PRODUCTS FOR THERAPEUTIC OR PROPHYLACTIC USES, PUT UP IN MEASURED DOSES (INCLUDING THOSE IN THE FORM OF TRANSDERMAL ADMINISTRATION SYSTEMS) OR IN FORMS OR PACKINGS FOR RETAIL SALE'}, {'hsnCode': '2833', 'hsn1': 'SULPHATES; ALUMS; PEROXOSULPHATES (PERSULPHATES)', 'chapterCode': '28', 'chapter': 'Inorganic chemicals; organic or inorganic compounds of precious metals, of rare-earth metals, of radioactive elements or of isotopes', 'sectionCode': '06', 'section': 'Products of the Chemicals or Allied Industries', 'hsn2': 'SULPHATES; ALUMS; PEROXOSULPHATES (PERSULPHATES)'}, {'hsnCode': '2812', 'hsn1': 'HALIDES AND HALIDE OXIDES OF NON-METALS', 'chapterCode': '28', 'chapter': 'Inorganic chemicals; organic or inorganic compounds of precious metals, of rare-earth metals, of radioactive elements or of isotopes', 'sectionCode': '06', 'section': 'Products of the Chemicals or Allied Industries', 'hsn2': 'HALIDES AND HALIDE OXIDES OF NON-METALS'}, {'hsnCode': '3401', 'hsn1': 'SOAP; ORGANIC SURFACE-ACTIVE PRODUCTS AND PREPARATIONS FOR USE AS SOAP, IN THE FORM OF BARS, CAKES, MOULDED PIECES O 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 {'hsnCode': '2903', 'hsn1': 'HALOGENATED DERIVATIVES OF HYDROCARBONS - Saturated chlorinated derivatives of acyclic hydrocarbons :', 'chapterCode': '29', 'chapter': 'Organic chemicals', 'sectionCode': '06', 'section': 'Products of the Chemicals or Allied Industries', 'hsn2': 'HALOGENATED DERIVATIVES OF HYDROCARBONS'}]</t>
  </si>
  <si>
    <t>Supplier of Services|Factory / Manufacturing|Export</t>
  </si>
  <si>
    <t>Supplier of Services, Factory / Manufacturing, Export</t>
  </si>
  <si>
    <t>JIGEN BIPINBHAI SHAH|JYOSTNABEN BIPINBHAI SHAH|NILAM JIGEN SHAH</t>
  </si>
  <si>
    <t>[{'name': 'JIGEN BIPINBHAI SHAH', 'email': 'accounts@jigschemical.com', 'emailDomain': 'jigschemical.com', 'contact': '9824077081'}]</t>
  </si>
  <si>
    <t>07AASCS8782J1ZC</t>
  </si>
  <si>
    <t>09AASCS8782J1Z8</t>
  </si>
  <si>
    <t>vijay@spirare.co.in</t>
  </si>
  <si>
    <t>C-83, SECTOR 88, NOIDA, Gautam Buddha Nagar, Uttar Pradesh, 201301</t>
  </si>
  <si>
    <t>[{'hsnCode': '85433000', 'hsn1': 'ELECTRICAL MACHINES AND APPARATUS HAVING INDIVIDUAL FUNCTIONS, NOT SPECIFIED OR INCLUDED ELSEWHERE IN THIS CHAPTER MACHINES AND APPARATUS FOR ELECTROPLATING, ELECTROLYSIS OR ELECTROPHORESIS',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MACHINES AND APPARATUS HAVING INDIVIDUAL FUNCTIONS, NOT SPECIFIED OR INCLUDED ELSEWHERE IN THIS CHAPTER MACHINES AND APPARATUS FOR ELECTROPLATING, ELECTROLYSIS OR ELECTROPHORESIS'}]</t>
  </si>
  <si>
    <t>Factory / Manufacturing|Retail Business|Service Provision|Recipient of Goods or Services</t>
  </si>
  <si>
    <t>Factory / Manufacturing, Retail Business, Service Provision, Recipient of Goods or Services</t>
  </si>
  <si>
    <t>[{'sacCode': '00440245', 'sac1': 'MAINTENANCE OR REPAIR SERVICE', 'sac2': None}, {'sacCode': '00440233', 'sac1': 'ERECTION,COMMISSIONING AND INSTALLATION', 'sac2': None}, {'sacCode': '00440225', 'sac1': 'BUSINESS AUXILIARY SERVICES', 'sac2': None}]</t>
  </si>
  <si>
    <t>SUHAS BHASIN|SONAM PRAKASH|ACHLA BHASIN|AVNISH VATS</t>
  </si>
  <si>
    <t>[{'name': 'SUHAS BHASIN', 'email': 'sbhasin@spirare.co.in', 'emailDomain': 'spirare.co.in', 'contact': '9811308590'}]</t>
  </si>
  <si>
    <t>08AASCS8782J1ZA</t>
  </si>
  <si>
    <t>9886047407</t>
  </si>
  <si>
    <t>G2, B-87, ALKANANDA APARTMENTS, GANESH MARG, BAPU NAGAR, Jaipur, Rajasthan, 302015</t>
  </si>
  <si>
    <t>[{'sacCode': '00440225', 'sac1': 'BUSINESS AUXILIARY SERVICES', 'sac2': None}, {'sacCode': '00440245', 'sac1': 'MAINTENANCE OR REPAIR SERVICE', 'sac2': None}, {'sacCode': '00440233', 'sac1': 'ERECTION,COMMISSIONING AND INSTALLATION', 'sac2': None}]</t>
  </si>
  <si>
    <t>[{'name': 'SUHAS BHASIN', 'email': 'vijay@spirare.co.in', 'emailDomain': 'spirare.co.in', 'contact': '9886047407'}]</t>
  </si>
  <si>
    <t>06AASCS8782J1ZE</t>
  </si>
  <si>
    <t>Spirare Energy Private Limited</t>
  </si>
  <si>
    <t>401-402, 4th Floor, Ocus Quantum, Sector-51, Gurgaon, Gurgaon, Haryana, 122018</t>
  </si>
  <si>
    <t>[{'hsnCode': '8543', 'hsn1': 'ELECTRICAL MACHINES AND APPARATUS HAVING INDIVIDUAL FUNCTIONS, NOT SPECIFIED OR INCLUDING ELSEWHERE IN THIS CHAPTER',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MACHINES AND APPARATUS HAVING INDIVIDUAL FUNCTIONS, NOT SPECIFIED OR INCLUDED ELSEWHERE IN THIS CHAPTER'}]</t>
  </si>
  <si>
    <t>[{'sacCode': '998729', 'sac1': 'Maintenance and repair services of other goods n.e.c.', 'sac2': None}, {'sacCode': '998719', 'sac1': 'Maintenance and repair services of other machinery and equipments', 'sac2': None}, {'sacCode': '998338', 'sac1': 'Engineering services for other projects n.e.c.', 'sac2': None}]</t>
  </si>
  <si>
    <t>[{'name': 'SUHAS BHASIN', 'email': 'vijay@spirare.co.in', 'emailDomain': 'spirare.co.in', 'contact': '9999182381'}]</t>
  </si>
  <si>
    <t>TPE000013364281A</t>
  </si>
  <si>
    <t>29AJQPR8104H1ZO</t>
  </si>
  <si>
    <t>29170222194</t>
  </si>
  <si>
    <t>[{'hsnCode': '39031100', 'hsn1': 'POLYMERS OF STYRENE, IN PRIMARY FORMS - POLYSTYRENE: EXPANSIBLE', 'chapterCode': '39', 'chapter': 'Plastics and articles thereof', 'sectionCode': '07', 'section': 'Plastics and Articles thereof; Rubber and Articles Thereof', 'hsn2': 'POLYMERS OF STYRENE, IN PRIMARY FORMS - POLYSTYRENE: EXPANSIBLE'}, {'hsnCode': '39094090', 'hsn1': 'AMINO - RESINS, PHENOLIC RESINS AND POLYURETHANES, IN PRIMARY FORMS - PHENOLIC RESINS :OTHER', 'chapterCode': '39', 'chapter': 'Plastics and articles thereof', 'sectionCode': '07', 'section': 'Plastics and Articles thereof; Rubber and Articles Thereof', 'hsn2': 'AMINO - RESINS, PHENOLIC RESINS AND POLYURETHANES, IN PRIMARY FORMS - PHENOLIC RESINS :OTHER'}, {'hsnCode': '84490010', 'hsn1': 'MACHINERY FOR THE MANUFACTURE OR FINISHING OF FELT OR NONWOVENS IN THE PIECE OR IN SHAPES, INCLUDING MACHINERY FOR MAKING FELT HATS; BLOCKS FOR MAKING HATS 8449 00 - MACHINERY FOR THE MANUFACTURE OR FINISHING OF FELT OR NONWOVENS IN THE PIECE OR IN SHAPES, INCLUDING MACHINERY FOR MAKING FELT HATS; BLOCKS FOR MAKING HATS: MACHINERY FOR MANUFACTURE OR FINISHING OF FELT IN PIECE OR IN SHAPES (INCLUDING FELT HAT-MAKING MACHINES AND HAT MAKING BLOCKS)',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FOR THE MANUFACTURE OR FINISHING OF FELT OR NONWOVENS IN THE PIECE OR IN SHAPES, INCLUDING MACHINERY FOR MAKING FELT HATS; BLOCKS FOR MAKING HATS 8449 00 - MACHINERY FOR THE MANUFACTURE OR FINISHING OF FELT OR NONWOVENS IN THE PIECE OR IN SHAPES, INCLUDING MACHINERY FOR MAKING FELT HATS; BLOCKS FOR MAKING HATS: MACHINERY FOR MANUFACTURE OR FINISHING OF FELT IN PIECE OR IN SHAPES (INCLUDING FELT HAT-MAKING MACHINES AND HAT MAKING BLOCKS)'}, {'hsnCode': '44011010', 'hsn1': 'FUEL WOOD, IN LOGS, IN BILLETS, IN TWIGS, IN FAGGOTS OR IN SIMILAR FORMS; WOOD IN CHIPS OR PARTICLES; SAWDUST AND WOOD WASTE AND SCRAP, WHETHER OR NOT AGGLOMERATED IN LOGS, BRIQUETTES, PELLETS OR SIMILAR FORMS- FUEL WOOD, IN LOGS, IN BILLETS, IN TWIGS, IN FAGGOTS OR IN SIMILAR FORMS : IN LOGS', 'chapterCode': '44', 'chapter': 'Wood and Articles of wood; wood charcoal', 'sectionCode': '09', 'section': 'Wood and Articles of Wood; Wood Charcoal; cork and articles or cork; Manufactures of Straw, of Esparto or of other Plaiting Materials; Basketware and Wickerwork', 'hsn2': 'FUEL WOOD, IN LOGS, IN BILLETS, IN TWIGS, IN FAGGOTS OR IN SIMILAR FORMS; WOOD IN CHIPS OR PARTICLES; SAWDUST AND WOOD WASTE AND SCRAP, WHETHER OR NOT AGGLOMERATED IN LOGS, BRIQUETTES, PELLETS OR SIMILAR FORMS- FUEL WOOD, IN LOGS, IN BILLETS, IN TWIGS, IN FAGGOTS OR IN SIMILAR FORMS : IN LOGS'}]</t>
  </si>
  <si>
    <t>[{'name': 'NOOJINAMANE RAMESH DEVADIGA', 'email': 'hindpac.ind24@yahoo.com', 'emailDomain': 'yahoo.com', 'contact': '9845042887'}]</t>
  </si>
  <si>
    <t>KFI000015183431H</t>
  </si>
  <si>
    <t>24ABEFM8118L1Z2</t>
  </si>
  <si>
    <t>25-Aug-2017</t>
  </si>
  <si>
    <t>[{'hsnCode': '5407', 'hsn1': 'WOVEN FABRICS OF SYNTHETIC FILAMENT YARN, INCLUDING WOVEN FABRICS OBTAINED FROM MATERIALS OF HEADING 5404', 'chapterCode': '54', 'chapter': 'Man-made filaments', 'sectionCode': '11', 'section': 'Textile and Textile Articles', 'hsn2': 'WOVEN FABRICS OF SYNTHETIC FILAMENT YARN, INCLUDING WOVEN FABRICS OBTAINED FROM MATERIALS OF HEADING 5404'}, {'hsnCode': '5408', 'hsn1': 'WOVEN FABRICS OF ARTIFICIAL FILAMENT YARN,INCLUDING WOVEN FABRICS OBTAINED FROM MATERIALS OF HEADING 5405', 'chapterCode': '54', 'chapter': 'Man-made filaments', 'sectionCode': '11', 'section': 'Textile and Textile Articles', 'hsn2': 'WOVEN FABRICS OF ARTIFICIAL FILAMENT YARN, INCLUDING WOVEN FABRICS OBTAINED FROM MATERIALS OF HEADING 5405'}]</t>
  </si>
  <si>
    <t>Works Contract|Leasing Business|Office / Sale Office|Recipient of Goods or Services|Factory / Manufacturing|Export|Wholesale Business|Bonded Warehouse|Retail Business|Import|Warehouse / Depot</t>
  </si>
  <si>
    <t>Works Contract, Leasing Business, Office / Sale Office, Recipient of Goods or Services, Factory / Manufacturing, Export, Wholesale Business, Bonded Warehouse, Retail Business, Import, Warehouse / Depot</t>
  </si>
  <si>
    <t>[{'sacCode': '00440225', 'sac1': 'BUSINESS AUXILIARY SERVICES', 'sac2': None}, {'sacCode': '00440366', 'sac1': 'BUSINESS SUPPORT SERVICES', 'sac2': None}]</t>
  </si>
  <si>
    <t>MANMOHAN KRISHNAGOPAL MUNDRA|DEEPAK RAMGOPAL MUNDRA|ATULKUMAR BRIJMOHAN BANGAD</t>
  </si>
  <si>
    <t>[{'name': 'MANMOHAN KRISHNAGOPAL MUNDRA', 'email': 'ktandel54@yahoo.in', 'emailDomain': 'yahoo.in', 'contact': '9081067700'}]</t>
  </si>
  <si>
    <t>24AACCV1651P1Z3</t>
  </si>
  <si>
    <t>rfjain1234@yahoo.com</t>
  </si>
  <si>
    <t>PLOT NO 10 TO 13,, , SURVEY NO 378,, APANCHRATN IND ESTATE,, SANAND,CHANGODAR,, Ahmedabad, Gujarat, 382213</t>
  </si>
  <si>
    <t>[{'hsnCode': '2815', 'hsn1': 'SODIUM HYDROXIDE (CAUSTIC SODA); POTASSIUM HYDROXIDE (CAUSTIC POTASH); PEROXIDES OF SODIUM OR POTASSIUM - Sodium hydroxide (caustic soda) :', 'chapterCode': '28', 'chapter': 'Inorganic chemicals; organic or inorganic compounds of precious metals, of rare-earth metals, of radioactive elements or of isotopes', 'sectionCode': '06', 'section': 'Products of the Chemicals or Allied Industries', 'hsn2': 'SODIUM HYDROXIDE (CAUSTIC SODA); POTASSIUM HYDROXIDE (CAUSTIC POTASH); PEROXIDES OF SODIUM OR POTASSIUM'}, {'hsnCode': '2833', 'hsn1': 'SULPHATES; ALUMS; PEROXOSULPHATES (PERSULPHATES)', 'chapterCode': '28', 'chapter': 'Inorganic chemicals; organic or inorganic compounds of precious metals, of rare-earth metals, of radioactive elements or of isotopes', 'sectionCode': '06', 'section': 'Products of the Chemicals or Allied Industries', 'hsn2': 'SULPHATES; ALUMS; PEROXOSULPHATES (PERSULPHATES)'}]</t>
  </si>
  <si>
    <t>Wholesale Business|Retail Business|Factory / Manufacturing|Warehouse / Depot</t>
  </si>
  <si>
    <t>RAJENDRA CHHOTALAL PATEL|VIRAL RAJENDRA PATEL|Andreas Gerhard Rutsch|Eduard Hoozemans</t>
  </si>
  <si>
    <t>[{'name': 'VIRAL RAJENDRA PATEL', 'email': 'rohituivr@gmail.com', 'emailDomain': 'gmail.com', 'contact': '9377728913'}]</t>
  </si>
  <si>
    <t>07AACCI0714N1ZM</t>
  </si>
  <si>
    <t>07840358716</t>
  </si>
  <si>
    <t>52/6, PRAHLADPUR BANGER, MAIN BAWAN ROAD, North West Delhi, Delhi, 110042</t>
  </si>
  <si>
    <t>[{'hsnCode': '63051010', 'hsn1': 'SACKS AND BAGS, OF A KIND USED FOR THE PACKING OF GOODS OF JUTE OR OF OTHER TEXTILE BAST FIBRES OF HEADING 5303: JUTE BAGGING FOR RAW COTTON', 'chapterCode': '63', 'chapter': 'Other made up textile articles; sets; worn clothing and worn textile articles; rags.', 'sectionCode': '11', 'section': 'Textile and Textile Articles', 'hsn2': 'SACKS AND BAGS, OF A KIND USED FOR THE PACKING OF GOODS OF JUTE OR OF OTHER TEXTILE BAST FIBRES OF HEADING 5303: JUTE BAGGING FOR RAW COTTON'}, {'hsnCode': '39231010', 'hsn1': 'ARTICLES FOR THE CONVEYANCE OR PACKING OF GOODS, OF PLASTICS; STOPPERS, LIDS, CAPS AND OTHER CLOSURES, OF PLASTICS - BOXES, CASES, CRATES AND SIMILAR ARTICLES: PLASTIC CONTAINERS FOR AUDIO OR VIDEO CASSETTES, CASSETTE TAPES, FLOPPY DISK AND SIMILAR ARTICLES', 'chapterCode': '39', 'chapter': 'Plastics and articles thereof', 'sectionCode': '07', 'section': 'Plastics and Articles thereof; Rubber and Articles Thereof', 'hsn2': 'ARTICLES FOR THE CONVEYANCE OR PACKING OF GOODS, OF PLASTICS; STOPPERS, LIDS, CAPS AND OTHER CLOSURES, OF PLASTICS - BOXES, CASES, CRATES AND SIMILAR ARTICLES: PLASTIC CONTAINERS FOR AUDIO OR VIDEO CASSETTES, CASSETTE TAPES, FLOPPY DISK AND SIMILAR ARTICLES'}, {'hsnCode': '59031010', 'hsn1': 'TEXTILE FABRICS, IMPREGNATED, COATED, COVERED OR LAMINATED WITH PLASTICS, OTHER THAN THOSE OF HEADING 5902- WITH POLYVINYL CHLORIDE : IMITATION LEATHER FABRICS OF COTTON', 'chapterCode': '59', 'chapter': 'Impregnated, coated, covered or laminated textile fabrics; textile articles of a kind suitable for industrial use.', 'sectionCode': '11', 'section': 'Textile and Textile Articles', 'hsn2': 'TEXTILE FABRICS, IMPREGNATED, COATED, COVERED OR LAMINATED WITH PLASTICS, OTHER THAN THOSE OF HEADING 5902- WITH POLYVINYL CHLORIDE : IMITATION LEATHER FABRICS OF COTTON'}]</t>
  </si>
  <si>
    <t>VINAY KUMAR|AMIT KUMAR</t>
  </si>
  <si>
    <t>[{'name': 'VINAY KUMAR', 'email': 'ishikapolyfabpvtltd@gmail.com', 'emailDomain': 'gmail.com', 'contact': '9999190575'}]</t>
  </si>
  <si>
    <t>06AACCI0714N1ZO</t>
  </si>
  <si>
    <t>ishikapolyfab@gmail.com</t>
  </si>
  <si>
    <t>PLOT NO.1630, SECTOR - 38, Phase - I, HSIIDC Industrial Estate, Rai, Sonipat, Sonipat, Haryana, 131029</t>
  </si>
  <si>
    <t>[{'hsnCode': '3923', 'hsn1': 'ARTICLES FOR THE CONVEYANCE OR PACKING OF GOODS, OF PLASTICS; STOPPERS, LIDS, CAPS AND OTHER CLOSURES, OF PLASTICS', 'chapterCode': '39', 'chapter': 'Plastics and articles thereof', 'sectionCode': '07', 'section': 'Plastics and Articles thereof; Rubber and Articles Thereof', 'hsn2': 'ARTICLES FOR THE CONVEYANCE OR PACKING OF GOODS OF PLASTICS; STOPPERS, LIDS, CAPS AND OTHER CLOSURES, OF PLASTICS'}, {'hsnCode': '3926', 'hsn1': 'OTHER ARTICLES OF PLASTICS AND ARTICLES OF OTHER MATERIALS OF HEADINGS 3901 TO 3914', 'chapterCode': '39', 'chapter': 'Plastics and articles thereof', 'sectionCode': '07', 'section': 'Plastics and Articles thereof; Rubber and Articles Thereof', 'hsn2': 'OTHER ARTICLES OF PLASTICS AND ARTICLES OF OTHER MATERIALS OF HEADINGS3901 TO 3914'}, {'hsnCode': '6305', 'hsn1': 'SACKS AND BAGS, OF A KIND USED FOR THE PACKING OF GOODS', 'chapterCode': '63', 'chapter': 'Other made up textile articles; sets; worn clothing and worn textile articles; rags.', 'sectionCode': '11', 'section': 'Textile and Textile Articles', 'hsn2': 'SACKS AND BAGS, OF A KIND USED FOR THE PACKING OF GOODS'}, {'hsnCode': '5402', 'hsn1': 'SYNTHETIC FILAMENT YARN (OTHER THAN SEWING THREAD), NOT PUT UP FOR RETAIL SALE, INCLUDING SYNTHETIC MONOFILAMENT OF LESS THAN 67 DECITEX - High tenacity yarn of nylon or other polyamides :', 'chapterCode': '54', 'chapter': 'Man-made filaments', 'sectionCode': '11', 'section': 'Textile and Textile Articles', 'hsn2': 'SYNTHETIC FILAMENT YARN (OTHER THAN SEWING THREAD), NOT PUT UP FOR RETAIL SALE, INCLUDING SYNTHETIC MONOFILAMENT OF LESS THAN 67 DECITEX'}]</t>
  </si>
  <si>
    <t>[{'name': 'VINAY KUMAR', 'email': 'ishikapolyfab@gmail.com', 'emailDomain': 'gmail.com', 'contact': '9311190575'}]</t>
  </si>
  <si>
    <t>27AAGFE0231K1ZO</t>
  </si>
  <si>
    <t>Carnival House, 1st Floor, Carnival House, Off. General AK Vaidya Marg, Malad East, Mumbai Suburban, Maharashtra, 400097</t>
  </si>
  <si>
    <t>[{'sacCode': '00440116', 'sac1': 'MANAGEMENT CONSULTANTS', 'sac2': None}, {'sacCode': '00440366', 'sac1': 'BUSINESS SUPPORT SERVICES', 'sac2': None}, {'sacCode': '00440480', 'sac1': 'LEGAL CONSULTANCY SERVICES', 'sac2': None}, {'sacCode': '00440100', 'sac1': 'COMPANY SECRETARIES', 'sac2': None}, {'sacCode': '00440452', 'sac1': 'INFORMATION TECHNOLOGY SOFTWARE SERVICE', 'sac2': None}]</t>
  </si>
  <si>
    <t>ANUBHAV CHUGH|SHEHZAD SHERIFF KALMADI|ZULFIKAR AMIR ALI GADHIYA</t>
  </si>
  <si>
    <t>[{'name': 'ZULFIKAR AMIR ALI GADHIYA', 'email': 'vajpayees@empliance.in', 'emailDomain': 'empliance.in', 'contact': '9167664707'}]</t>
  </si>
  <si>
    <t>07AAGFE0231K1ZQ</t>
  </si>
  <si>
    <t>finance@empliance.in</t>
  </si>
  <si>
    <t>E 803 PLOT NO.9, PH 1 ENTERPRENURES CGHS LTD,, CHITRAKOOT APPARTMENT SECTOR-22 DWARKA, NEW DELHI, North West Delhi, Delhi, 110077</t>
  </si>
  <si>
    <t>Supplier of Services|Recipient of Goods or Services|Retail Business</t>
  </si>
  <si>
    <t>Supplier of Services, Recipient of Goods or Services, Retail Business</t>
  </si>
  <si>
    <t>[{'sacCode': '998311', 'sac1': 'Management consulting and management services including financial, strategic, human resources, marketing, operations and supply chain management.', 'sac2': None}, {'sacCode': '998312', 'sac1': 'Business consulting services including pubic relations services', 'sac2': None}, {'sacCode': '998314', 'sac1': 'Information technology (IT) design and development services', 'sac2': None}]</t>
  </si>
  <si>
    <t>[{'name': 'ANUBHAV CHUGH', 'email': 'finance@empliance.in', 'emailDomain': 'empliance.in', 'contact': '8082202202'}]</t>
  </si>
  <si>
    <t>KFI000014940436U</t>
  </si>
  <si>
    <t>33AABFE9874H1Z8</t>
  </si>
  <si>
    <t>[{'hsnCode': '90319000', 'hsn1': 'MEASURING OR CHECKING INSTRUMENTS, APPLIANCES AND MACHINES, NOT SPECIFIED OR INCLUDED ELSEWHERE IN THIS CHAPTER; PROFILE PROJECTORS PARTS AND ACCESSORIES',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'MEASURING OR CHECKING INSTRUMENTS, APPLIANCES AND MACHINES, NOT SPECIFIED OR INCLUDED ELSEWHERE IN THIS CHAPTER; PROFILE PROJECTORS PARTS AND ACCESSORIES'}, {'hsnCode': '85333990', 'hsn1': 'ELECTRICAL RESISTORS (INCLUDING RHEOSTATS AND POTENTIOMETERS), OTHER THAN HEATING RESISTORS - WIREWOUND VARIABLE RESISTORS, INCLUDING RHEOSTATS AND POTENTIOMETERS: - OTHER: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RESISTORS (INCLUDING RHEOSTATS AND POTENTIOMETERS), OTHER THAN HEATING RESISTORS - WIREWOUND VARIABLE RESISTORS, INCLUDING RHEOSTATS AND POTENTIOMETERS: - OTHER: OTHER'}, {'hsnCode': '85332929', 'hsn1': 'ELECTRICAL RESISTORS (INCLUDING RHEOSTATS AND POTENTIOMETERS), OTHER THAN HEATING RESISTORS - OTHER FIXED RESISTORS: - OTHER: - OF INSULATED WIRE : OTHER',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RESISTORS (INCLUDING RHEOSTATS AND POTENTIOMETERS), OTHER THAN HEATING RESISTORS - OTHER FIXED RESISTORS: - OTHER: - OF INSULATED WIRE : OTHER'}, {'hsnCode': '90318000', 'hsn1': 'MEASURING OR CHECKING INSTRUMENTS, APPLIANCES AND MACHINES, NOT SPECIFIED OR INCLUDED ELSEWHERE IN THIS CHAPTER; PROFILE PROJECTORS OTHER INSTRUMENTS, APPLIANCES AND MACHINES',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'MEASURING OR CHECKING INSTRUMENTS, APPLIANCES AND MACHINES, NOT SPECIFIED OR INCLUDED ELSEWHERE IN THIS CHAPTER; PROFILE PROJECTORS OTHER INSTRUMENTS, APPLIANCES AND MACHINES'}, {'hsnCode': '85333910', 'hsn1': 'ELECTRICAL RESISTORS (INCLUDING RHEOSTATS AND POTENTIOMETERS), OTHER THAN HEATING RESISTORS - WIREWOUND VARIABLE RESISTORS, INCLUDING RHEOSTATS AND POTENTIOMETERS: - OTHER: POTENTIOMETERS',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RESISTORS (INCLUDING RHEOSTATS AND POTENTIOMETERS), OTHER THAN HEATING RESISTORS - WIREWOUND VARIABLE RESISTORS, INCLUDING RHEOSTATS AND POTENTIOMETERS: - OTHER: POTENTIOMETERS'}]</t>
  </si>
  <si>
    <t>Srinivasan Sundar Raj|SUNDARRAJAN ABINAYA</t>
  </si>
  <si>
    <t>[{'name': 'Srinivasan Sundar Raj', 'email': 'elmec.sundar77@gmail.com', 'emailDomain': 'gmail.com', 'contact': '9282227071'}]</t>
  </si>
  <si>
    <t>TPE000116391361K</t>
  </si>
  <si>
    <t>29AUZPJ8337N1ZD</t>
  </si>
  <si>
    <t>02-Nov-2018</t>
  </si>
  <si>
    <t>[{'hsnCode': '4817', 'hsn1': 'ENVELOPES, LETTER CARDS, PLAIN POSTCARDS AND CORRESPONDENCE CARDS, OF PAPER OR PAPERBOARD; BOXES, POUCHES, WALLETS AND WRITING COMPENDIUMS, OF PAPER OR PAPERBOARD, CONTAINING AN ASSORTMENT OF PAPER STATIONERY', 'chapterCode': '48', 'chapter': 'Paper and paperboard; articles of paper pulp, of paper or of paperboard.', 'sectionCode': '10', 'section': 'Pulp of wood or of other Fibrous Cellulosic Material; Recovered (Waste and Scrap) Paper or Paperboard; Paper And Paperboard and articles thereof', 'hsn2': 'ENVELOPES, LETTER CARDS, PLAIN POSTCARDS AND CORRESPONDENCE CARDS, OF PAPER OR PAPERBOARD; BOXES, POUCHES, WALLETS AND WRITING COMPENDIUMS, OF PAPER OR PAPERBOARD, CONTAINING AN ASSORTMENT OF PAPER STATIONERY'}, {'hsnCode': '4820', 'hsn1': 'REGISTERS, ACCOUNT BOOKS, NOTE BOOKS, ORDER BOOKS, RECEIPT BOOKS, LETTER PADS, MEMORANDUM PADS, DIARIES AND SIMILAR ARTICLES, EXCISE BOOKS, BLOTTING-PADS, BINDERS (LOOSELEAF OR OTHER), FOLDERS, FILE COVERS, MANIFOLD BUSINESS FORMS, INTERLEAVED CARBON SETS AND OTHER ARTICLES OF STATIONERY, OF PAPER OR PAPERBOARD; ALBUMS FOR SAMPLES OR FOR COLLECTIONS AND BOOK COVERS, OF PAPER OR PAPERBOARD', 'chapterCode': '48', 'chapter': 'Paper and paperboard; articles of paper pulp, of paper or of paperboard.', 'sectionCode': '10', 'section': 'Pulp of wood or of other Fibrous Cellulosic Material; Recovered (Waste and Scrap) Paper or Paperboard; Paper And Paperboard and articles thereof', 'hsn2': 'REGISTERS, ACCOUNT BOOKS, NOTE BOOKS, ORDER BOOKS, RECEIPT BOOKS, LETTER PADS, MEMORANDUM PADS, DIARIES AND SIMILAR ARTICLES, EXCISE BOOKS, BLOTTING-PADS, BINDERS (LOOSE-LEAF OR OTHER), FOLDERS, FILE COVERS, MANIFOLD BUSINESS FORMS, INTER LEAVED CARBON SETS AND OTHER ARTICLES OF STATIONERY, OF PAPER OR PAPERBOARD; ALBUMS FOR SAMPLES OR FOR COLLECTIONS AND BOOK COVERS, OF PAPER OR PAPERBOARD'}, {'hsnCode': '9608', 'hsn1': 'BALL POINT PENS; FELT TIPPED AND OTHER POROUSTIPPED PENS AND MARKERS; FOUNTAIN PENS; STYLOGRAPH PENS AND OTHER PENS; DUPLICATING STYLOS; PROPELLING OR SLIDING PENCILS; PEN HOLDERS, PENCIL HOLDERS AND SIMILAR HOLDERS; PARTS (INCLUDING CAPS AND CLIPS) OF THE FOREGOING ARTICLES, OTHER THAN THOSE OF HEADING 9609', 'chapterCode': '96', 'chapter': 'Miscellaneous manufactured articles.', 'sectionCode': '20', 'section': 'Miscellaneous Manufactured Articles', 'hsn2': 'BALL POINT PENS; FELT TIPPED AND OTHER POROUS-TIPPED PENS AND MARKERS; FOUNTAIN PENS; STYLOGRAPH PENS AND OTHER PENS; DUPLICATING STYLOS; PROPELLING OR SLIDING PENCILS; PEN HOLDERS, PENCIL HOLDERS AND SIMILAR HOLDERS; PARTS (INCLUDING CAPS AND CLIPS) OF THE FOREGOING ARTICLES, OTHER THAN THOSE OF HEADING 9609'}, {'hsnCode': '4903', 'hsn1': 'CHILDRENS PICTURE, DRAWING OR COLOURING BOOKS', 'chapterCode': '49', 'chapter': 'Printed books, newspapers, pictures and other products of the printing industry; manuscripts, typescripts and plans.', 'sectionCode': '10', 'section': 'Pulp of wood or of other Fibrous Cellulosic Material; Recovered (Waste and Scrap) Paper or Paperboard; Paper And Paperboard and articles thereof', 'hsn2': 'CHILDRENS PICTURE, DRAWING OR COLOURING BOOKS'}, {'hsnCode': '9504', 'hsn1': 'VIDEO GAME CONSOLES AND MACHINBES, ARTICALS OF FUNFAIR, TABLE OR PARLOUR GAMES, INCLUDING PINTABLES, BILLIARDS, SPECIAL TABLES FOR CASINO GAMES AND AUTOMATIC BOWLING ALLEY EQUIPMENT', 'chapterCode': '95', 'chapter': 'Toys, games and sports requisites; parts and accessories thereof.', 'sectionCode': '20', 'section': 'Miscellaneous Manufactured Articles', 'hsn2': 'VIDEO GAME CONSOLES AND MACHINES, ARTICLES FOR FUNFAIR, TABLE OR PARLOUR GAMES, INCLUDING PINTABLES, BILLIARDS, SPECIAL TABLES FOR CASINO GAMES AND AUTOMATIC BOWLING ALLEY EQUIPMENT'}]</t>
  </si>
  <si>
    <t>[{'name': 'JHUMKI BANERJEE', 'email': 'irfanassociatesblr@gmail.com', 'emailDomain': 'gmail.com', 'contact': '9916545008'}]</t>
  </si>
  <si>
    <t>07AAECE9183F1ZG</t>
  </si>
  <si>
    <t>eximewl@gmail.com</t>
  </si>
  <si>
    <t>J-4/G-1/2, Ground Floor, Dilshad Colony, Delhi, Shahdara, Delhi, 110095</t>
  </si>
  <si>
    <t>Warehouse / Depot|Recipient of Goods or Services|Supplier of Services</t>
  </si>
  <si>
    <t>Warehouse / Depot, Recipient of Goods or Services, Supplier of Services</t>
  </si>
  <si>
    <t>[{'sacCode': '00440067', 'sac1': 'GOODS TRANSPORT OPERATORS', 'sac2': None}, {'sacCode': '00440262', 'sac1': 'TRANSPORT OF GOODS BY ROAD', 'sac2': None}, {'sacCode': '00440032', 'sac1': 'AIR TRAVEL AGENCY', 'sac2': None}, {'sacCode': '00440201', 'sac1': 'RAIL TRAVEL AGENT', 'sac2': None}]</t>
  </si>
  <si>
    <t>RAVINDRA KUMAR|BABU SHAH</t>
  </si>
  <si>
    <t>[{'name': 'RAVINDRA KUMAR', 'email': 'eximewl@gmail.com', 'emailDomain': 'gmail.com', 'contact': '7992493261'}]</t>
  </si>
  <si>
    <t>10AAECE9183F1ZT</t>
  </si>
  <si>
    <t>20-Jun-2019</t>
  </si>
  <si>
    <t>BELOURI CHOWK, BLOCK - PURNEA EAST, BEHIND DR RAM CHARITRA YADAV, POLICE STATION - MUFASSIL, RANIPATRA, PURNEA, Purnea, Bihar, 854326</t>
  </si>
  <si>
    <t>[{'sacCode': '996601', 'sac1': 'Rental services of road vehicles including buses, coaches, cars, trucks and other motor vehicles, with or without operator', 'sac2': None}, {'sacCode': '996609', 'sac1': 'Rental services of other transport vehicles n.e.c. with or without operator', 'sac2': None}]</t>
  </si>
  <si>
    <t>RAVINDRA KUMAR|BHAWNA KUMARI</t>
  </si>
  <si>
    <t>[{'name': 'RAVINDRA KUMAR', 'email': 'ravindrakum1510@gmail.com', 'emailDomain': 'gmail.com', 'contact': '7992493261'}]</t>
  </si>
  <si>
    <t>04AAACU6845J1Z6</t>
  </si>
  <si>
    <t>UPDATER SERVICES P LTD</t>
  </si>
  <si>
    <t>appan.g@uds.in</t>
  </si>
  <si>
    <t>1105, , , Sector 12, Chandigarh, Chandigarh, Chandigarh, 160012</t>
  </si>
  <si>
    <t>[{'hsnCode': '9603', 'hsn1': 'BROOMS, BRUSHES (INCLUDING BRUSHES CONSTITUTING PARTS OF MACHINES, APPLIANCES OR VEHICLES), HANDOPERATED MECHANICAL FLOOR SWEEPERS, NOT MOTORISED, MOPS AND FEATHER DUSTERS; PREPARED KNOTS AND TUFTS FOR BROOM OR BRUSH MAKING; PAINT PADS AND ROLLERS; SQUEEGEES (OTHER THAN ROLLER SQUEEGEES)', 'chapterCode': '96', 'chapter': 'Miscellaneous manufactured articles.', 'sectionCode': '20', 'section': 'Miscellaneous Manufactured Articles', 'hsn2': 'BROOMS, BRUSHES (INCLUDING BRUSHES CONSTITUTING PARTS OF MACHINES, APPLIANCES OR VEHICLES), HAND-OPERATED MECHANICAL FLOOR SWEEPERS, NOT MOTORISED, MOPS AND FEATHER DUSTERS; PREPARED KNOTS AND TUFTS FOR BROOM OR BRUSH MAKING; PAINT PADS AND ROLLERS; SQUEEGEES (OTHER THAN ROLLER SQUEEGEES)'}, {'hsnCode': '3401', 'hsn1': 'SOAP; ORGANIC SURFACE-ACTIVE PRODUCTS AND PREPARATIONS FOR USE AS SOAP, IN THE FORM OF BARS, CAKES, MOULDED PIECES O 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 {'hsnCode': '4818', 'hsn1': 'TOILET PAPER AND SIMILAR PAPER, CELLULOSE WADDING OR WEBS OF CELLULOSE FIBRES, OF A KIND USED FOR HOUSEHOLD OR SANITARY PURPOSES, IN ROLLS OF A WIDTH NOT EXCEEDING 36 CM, OR CUT TO SIZE OR SHAPE; HANDKERCHIEFS, CLEANSING TISSUES, TOWELS, TABLE CLOTHS, SERVIETTES, BED SHEETS AND SIMILAR HOUSEHOLD, SANITARY OR HOSPITAL ARTICLES, ARTICLES OF APPAREL AND CLOTHING ACCESSORIES, OF PAPER PULP, PAPER, CELLULOSE WADDING OR WEBS OF CELLULOSE FIBRES', 'chapterCode': '48', 'chapter': 'Paper and paperboard; articles of paper pulp, of paper or of paperboard.', 'sectionCode': '10', 'section': 'Pulp of wood or of other Fibrous Cellulosic Material; Recovered (Waste and Scrap) Paper or Paperboard; Paper And Paperboard and articles thereof', 'hsn2': 'TOILET PAPER AND SIMILAR PAPER, CELLULOSE WADDING OR WEBS OF CELLULOSE FIBRES, OF A KIND USED FOR HOUSEHOLD OR SANITARY PURPOSES, IN ROLLS OF A WIDTH NOT EXCEEDING 36 CM, OR CUT TO SIZE OR SHAPE; HANDKERCHIEFS, CLEANSING TISSUES, TOWELS, TABLE CLOTHS, SERVIETTES, BED SHEETS AND SIMILAR HOUSEHOLD, SANITARY OR HOSPITAL ARTICLES, ARTICLES OF APPAREL AND CLOTHING ACCESSORIES, OF PAPER PULP, PAPER, CELLULOSE WADDING OR WEBS OF CELLULOSE FIBRES'}, {'hsnCode': '3402', 'hsn1': 'ORGANIC SURFACE-ACTIVE AGENTS (OTHER THAN SOAP), SURFACE-ACTIVE PREPARATIONS, WASHING PREPARATIONS (INCLUDING AUXILIARY WASHING PREPARATIONS) AND CLEANING PREPARATIONS, WHETHER OR NOT CONTAINING SOAP, OTHER THAN THOSE OF HEADING 3401',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t>
  </si>
  <si>
    <t>[{'sacCode': '00440060', 'sac1': 'MANPOWER RECRUITMENT AGENCY', 'sac2': None}, {'sacCode': '00440245', 'sac1': 'MAINTENANCE OR REPAIR SERVICE', 'sac2': None}, {'sacCode': '00440318', 'sac1': 'CLEANING SERVICES', 'sac2': None}, {'sacCode': '00440225', 'sac1': 'BUSINESS AUXILIARY SERVICES', 'sac2': None}, {'sacCode': '00440051', 'sac1': 'OUTDOOR CATERING', 'sac2': None}]</t>
  </si>
  <si>
    <t>RAGHUNANDANA TANGIRALA|SHANKAR GOPALAKRISHNAN</t>
  </si>
  <si>
    <t>[{'name': 'LAKSHMINARAYANAPURAM BALASUBRAMANIAN JAYARAM', 'email': 'appan.g@uds.in', 'emailDomain': 'uds.in', 'contact': '9962085749'}]</t>
  </si>
  <si>
    <t>06AAACU6845J1Z2</t>
  </si>
  <si>
    <t>UPDATER SERVICES PVT. LTD.</t>
  </si>
  <si>
    <t>06AAACU6845J2Z1</t>
  </si>
  <si>
    <t>9789064899</t>
  </si>
  <si>
    <t>govardhan.p@uds.in</t>
  </si>
  <si>
    <t>No.313, Ground Floor, , Udyog Vihar Phase-IV, Gurugram, Gurgaon, Haryana, 122015</t>
  </si>
  <si>
    <t>[{'hsnCode': '9603', 'hsn1': 'BROOMS, BRUSHES (INCLUDING BRUSHES CONSTITUTING PARTS OF MACHINES, APPLIANCES OR VEHICLES), HANDOPERATED MECHANICAL FLOOR SWEEPERS, NOT MOTORISED, MOPS AND FEATHER DUSTERS; PREPARED KNOTS AND TUFTS FOR BROOM OR BRUSH MAKING; PAINT PADS AND ROLLERS; SQUEEGEES (OTHER THAN ROLLER SQUEEGEES)', 'chapterCode': '96', 'chapter': 'Miscellaneous manufactured articles.', 'sectionCode': '20', 'section': 'Miscellaneous Manufactured Articles', 'hsn2': 'BROOMS, BRUSHES (INCLUDING BRUSHES CONSTITUTING PARTS OF MACHINES, APPLIANCES OR VEHICLES), HAND-OPERATED MECHANICAL FLOOR SWEEPERS, NOT MOTORISED, MOPS AND FEATHER DUSTERS; PREPARED KNOTS AND TUFTS FOR BROOM OR BRUSH MAKING; PAINT PADS AND ROLLERS; SQUEEGEES (OTHER THAN ROLLER SQUEEGEES)'}, {'hsnCode': '3401', 'hsn1': 'SOAP; ORGANIC SURFACE-ACTIVE PRODUCTS AND PREPARATIONS FOR USE AS SOAP, IN THE FORM OF BARS, CAKES, MOULDED PIECES O 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 {'hsnCode': '4818', 'hsn1': 'TOILET PAPER AND SIMILAR PAPER, CELLULOSE WADDING OR WEBS OF CELLULOSE FIBRES, OF A KIND USED FOR HOUSEHOLD OR SANITARY PURPOSES, IN ROLLS OF A WIDTH NOT EXCEEDING 36 CM, OR CUT TO SIZE OR SHAPE; HANDKERCHIEFS, CLEANSING TISSUES, TOWELS, TABLE CLOTHS, SERVIETTES, BED SHEETS AND SIMILAR HOUSEHOLD, SANITARY OR HOSPITAL ARTICLES, ARTICLES OF APPAREL AND CLOTHING ACCESSORIES, OF PAPER PULP, PAPER, CELLULOSE WADDING OR WEBS OF CELLULOSE FIBRES', 'chapterCode': '48', 'chapter': 'Paper and paperboard; articles of paper pulp, of paper or of paperboard.', 'sectionCode': '10', 'section': 'Pulp of wood or of other Fibrous Cellulosic Material; Recovered (Waste and Scrap) Paper or Paperboard; Paper And Paperboard and articles thereof', 'hsn2': 'TOILET PAPER AND SIMILAR PAPER, CELLULOSE WADDING OR WEBS OF CELLULOSE FIBRES, OF A KIND USED FOR HOUSEHOLD OR SANITARY PURPOSES, IN ROLLS OF A WIDTH NOT EXCEEDING 36 CM, OR CUT TO SIZE OR SHAPE; HANDKERCHIEFS, CLEANSING TISSUES, TOWELS, TABLE CLOTHS, SERVIETTES, BED SHEETS AND SIMILAR HOUSEHOLD, SANITARY OR HOSPITAL ARTICLES, ARTICLES OF APPAREL AND CLOTHING ACCESSORIES, OF PAPER PULP, PAPER, CELLULOSE WADDING OR WEBS OF CELLULOSE FIBRES'}, {'hsnCode': '3402', 'hsn1': 'ORGANIC SURFACE-ACTIVE AGENTS (OTHER THAN SOAP), SURFACE-ACTIVE PREPARATIONS, WASHING PREPARATIONS (INCLUDING AUXILIARY WASHING PREPARATIONS) AND CLEANING PREPARATIONS, WHETHER OR NOT CONTAINING SOAP, OTHER THAN THOSE OF HEADING 3401',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t>
  </si>
  <si>
    <t>Recipient of Goods or Services|Supplier of Services|Office / Sale Office</t>
  </si>
  <si>
    <t>Recipient of Goods or Services, Supplier of Services, Office / Sale Office</t>
  </si>
  <si>
    <t>[{'name': 'LAKSHMINARAYANAPURAM BALASUBRAMANIAN JAYARAM', 'email': 'raman.d@uds.in', 'emailDomain': 'uds.in', 'contact': '9962513908'}]</t>
  </si>
  <si>
    <t>07AAACU6845J1Z0</t>
  </si>
  <si>
    <t>07710387936</t>
  </si>
  <si>
    <t>A-81, , , ROAD NO.2 MAHIPAL PUR EXTN, NEW DELHI, New Delhi, Delhi, 110037</t>
  </si>
  <si>
    <t>29-Nov-2010</t>
  </si>
  <si>
    <t>[{'hsnCode': '34011190', 'hsn1': 'SOAP; ORGANIC SURFACE-ACTIVE PRODUCTS AND PREPARATIONS FOR USE AS SOAP, IN THE FORM OF BARS,CAKES,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CAKES,MOULDED PIECES OR SHAPES, AND PAPER,WADDING, FELT AND NONWOVENS, IMPREGNATED,COATED OR COVERED WITH SOAP OR DETERGENT: FOR TOILET USE (INCLUDING MEDICATED PRODUCTS):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'SOAP; ORGANIC SURFACE-ACTIVE PRODUCTS AND PREPARATIONS FOR USE AS SOAP, IN THE FORM OF BARS,CAKES,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CAKES,MOULDED PIECES OR SHAPES, AND PAPER,WADDING, FELT AND NONWOVENS, IMPREGNATED,COATED OR COVERED WITH SOAP OR DETERGENT: FOR TOILET USE (INCLUDING MEDICATED PRODUCTS): OTHER'}, {'hsnCode': '48189000', 'hsn1': 'TOILET PAPER AND SIMILAR PAPER, CELLULOSE WADDING OR WEBS OF CELLULOSE FIBRES, OF A KIND USED FOR HOUSEHOLD OR SANITARY PURPOSES, IN ROLLS OF A WIDTH NOT EXCEEDING 36 CM, OR CUT TO SIZE OR SHAPE; HANDKERCHIEFS, CLEANSING TISSUES, TOWELS, TABLE CLOTHS, SERVIETTES, NAPKINS FOR BABIES, TAMPONS, BED SHEETS AND SIMILAR HOUSEHOLD, SANITARY OR HOSPITAL ARTICLES, ARTICLES OF APPAREL AND CLOTHING ACCESSORIES, OF PAPER PULP, PAPER, CELLULOSE WADDING OR WEBS OF CELLULOSE FIBRES OTHER', 'chapterCode': '48', 'chapter': 'Paper and paperboard; articles of paper pulp, of paper or of paperboard.', 'sectionCode': '10', 'section': 'Pulp of wood or of other Fibrous Cellulosic Material; Recovered (Waste and Scrap) Paper or Paperboard; Paper And Paperboard and articles thereof', 'hsn2': 'TOILET PAPER AND SIMILAR PAPER, CELLULOSE WADDING OR WEBS OF CELLULOSE FIBRES, OF A KIND USED FOR HOUSEHOLD OR SANITARY PURPOSES, IN ROLLS OF A WIDTH NOT EXCEEDING 36 CM, OR CUT TO SIZE OR SHAPE; HANDKERCHIEFS, CLEANSING TISSUES, TOWELS, TABLE CLOTHS, SERVIETTES, NAPKINS FOR BABIES, TAMPONS, BED SHEETS AND SIMILAR HOUSEHOLD, SANITARY OR HOSPITAL ARTICLES, ARTICLES OF APPAREL AND CLOTHING ACCESSORIES, OF PAPER PULP, PAPER, CELLULOSE WADDING OR WEBS OF CELLULOSE FIBRES OTHER'}, {'hsnCode': '34021900', 'hsn1':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OTHER'}, {'hsnCode': '96031000', 'hsn1': 'BROOMS, BRUSHES (INCLUDING BRUSHES CONSTITUTING PARTS OF MACHINES, APPLIANCES OR VEHICLES), HAND-OPERATED MECHANICAL FLOOR SWEEPERS, NOT MOTORISED, MOPS AND FEATHER DUSTERS; PREPARED KNOTS AND TUFTS FOR BROOM OR BRUSH MAKING; PAINT PADS AND ROLLERS; SQUEEGEES (OTHER THAN ROLLER SQUEEGEES) Brooms and brushes, consisting of twigs or other vegetable materials, bound together, with or without handles', 'chapterCode': '96', 'chapter': 'Miscellaneous manufactured articles.', 'sectionCode': '20', 'section': 'Miscellaneous Manufactured Articles', 'hsn2': 'BROOMS, BRUSHES (INCLUDING BRUSHES CONSTITUTING PARTS OF MACHINES, APPLIANCES OR VEHICLES), HAND-OPERATED MECHANICAL FLOOR SWEEPERS, NOT MOTORISED, MOPS AND FEATHER DUSTERS; PREPARED KNOTS AND TUFTS FOR BROOM OR BRUSH MAKING; PAINT PADS AND ROLLERS; SQUEEGEES (OTHER THAN ROLLER SQUEEGEES) BROOMS AND BRUSHES, CONSISTING OF TWIGS OR OTHER VEGETABLE MATERIALS, BOUND TOGETHER, WITH OR WITHOUT HANDLES'}, {'hsnCode': '70132800', 'hsn1': 'GLASSWARE OF A KIND USED FOR TABLE, KITCHEN, TOILET, OFFICE, INDOOR DECORATION OR SIMILAR PURPOSES (OTHER THAN THAT OF HEADING 7010 OR 7018) - STEMWARE DRINKING GLASSES, OTHER THAN OF GLASS-CERAMICS: -- OTHER', 'chapterCode': '70', 'chapter': 'Glass and glassware.', 'sectionCode': '13', 'section': 'Articles of Stone, Plaster, Cement, Asbestos, Mica or similar Materials; Ceramic Products; Glass and Glassware', 'hsn2': 'GLASSWARE OF A KIND USED FOR TABLE, KITCHEN, TOILET, OFFICE, INDOOR DECORATION OR SIMILAR PURPOSES (OTHER THAN THAT OF HEADING 7010 OR 7018) - STEMWARE DRINKING GLASSES, OTHER THAN OF GLASS-CERAMICS: -- OTHER'}]</t>
  </si>
  <si>
    <t>Service Provision|Retail Business|Wholesale Business|Recipient of Goods or Services</t>
  </si>
  <si>
    <t>Service Provision, Retail Business, Wholesale Business, Recipient of Goods or Services</t>
  </si>
  <si>
    <t>[{'sacCode': '00440318', 'sac1': 'CLEANING SERVICES', 'sac2': None}, {'sacCode': '00440060', 'sac1': 'MANPOWER RECRUITMENT AGENCY', 'sac2': None}, {'sacCode': '00440245', 'sac1': 'MAINTENANCE OR REPAIR SERVICE', 'sac2': None}, {'sacCode': '00440225', 'sac1': 'BUSINESS AUXILIARY SERVICES', 'sac2': None}, {'sacCode': '00440051', 'sac1': 'OUTDOOR CATERING', 'sac2': None}]</t>
  </si>
  <si>
    <t>RAGHUNANDANA TANGIRALA|TANGIRALA SHANTHI|RAMMOHAN TANGIRALA</t>
  </si>
  <si>
    <t>[{'name': 'LAKSHMINARAYANAPURAM BALASUBRAMANIAN JAYARAM', 'email': 'govardhan.p@uds.in', 'emailDomain': 'uds.in', 'contact': '9789064899'}]</t>
  </si>
  <si>
    <t>UPDATERS SERVICES PRIVATE LIMITED</t>
  </si>
  <si>
    <t>09AAACU6845J1ZW</t>
  </si>
  <si>
    <t>SHOP 11, , H C TOWER III, FIRST FLOOR, SHARMA MARKET, CHOURA VILLAGE, SECTOR-22, Gautam Buddha Nagar, Uttar Pradesh, 201301</t>
  </si>
  <si>
    <t>[{'hsnCode': '34011110', 'hsn1': 'SOAP; ORGANIC SURFACE-ACTIVE PRODUCTS AND PREPARATIONS FOR USE AS SOAP, IN THE FORM OF BARS,CAKES,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CAKES,MOULDED PIECES OR SHAPES, AND PAPER,WADDING, FELT AND NONWOVENS, IMPREGNATED,COATED OR COVERED WITH SOAP OR DETERGENT: FOR TOILET USE (INCLUDING MEDICATED PRODUCTS): MEDICATED TOILET SOAPS',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'SOAP; ORGANIC SURFACE-ACTIVE PRODUCTS AND PREPARATIONS FOR USE AS SOAP, IN THE FORM OF BARS,CAKES,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CAKES,MOULDED PIECES OR SHAPES, AND PAPER,WADDING, FELT AND NONWOVENS, IMPREGNATED,COATED OR COVERED WITH SOAP OR DETERGENT: FOR TOILET USE (INCLUDING MEDICATED PRODUCTS): MEDICATED TOILET SOAPS'}, {'hsnCode': '34029051', 'hsn1': 'ORGANIC SURFACE-ACTIVE AGENTS (OTHER THAN SOAP), SURFACE-ACTIVE PREPARATIONS, WASHING PREPARATIONS (INCLUDING AUXILIARY WASHING PREPARATIONS) AND CLEANING PREPARATIONS, WHETHER OR NOT CONTAINING SOAP, OTHER THAN THOSE OF HEADING 3401 OTHER: WASHING PREPARATIONS WHETHER OR NOT CONTAINING SOAP : WASHING PREPARATIONS (INCLUDING AUXILIARY WASHING PREPARATIONS) AND CLEANING PREPARATIONS, HAVING A BASIS OF SOAP OR OTHER ORGANIC SURFACE ACTIVE AGENTS',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 OTHER: WASHING PREPARATIONS WHETHER OR NOT CONTAINING SOAP : WASHING PREPARATIONS (INCLUDING AUXILIARY WASHING PREPARATIONS) AND CLEANING PREPARATIONS, HAVING A BASIS OF SOAP OR OTHER ORGANIC SURFACE ACTIVE AGENTS'}, {'hsnCode': '34029049', 'hsn1': 'ORGANIC SURFACE-ACTIVE AGENTS (OTHER THAN SOAP), SURFACE-ACTIVE PREPARATIONS, WASHING PREPARATIONS (INCLUDING AUXILIARY WASHING PREPARATIONS) AND CLEANING PREPARATIONS, WHETHER OR NOT CONTAINING SOAP, OTHER THAN THOSE OF HEADING 3401 OTHER: WETTING AGENTS: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 OTHER: WETTING AGENTS: OTHER'}, {'hsnCode': '34029011', 'hsn1': 'ORGANIC SURFACE-ACTIVE AGENTS (OTHER THAN SOAP), SURFACE-ACTIVE PREPARATIONS, WASHING PREPARATIONS (INCLUDING AUXILIARY WASHING PREPARATIONS) AND CLEANING PREPARATIONS, WHETHER OR NOT CONTAINING SOAP, OTHER THAN THOSE OF HEADING 3401 OTHER: SYNTHETIC DETERGENTS: WASHING PREPARATIONS (INCLUDING AUXILIARY WASHING PREPARATIONS) AND CLEANING PREPARATIONS, HAVING A BASIS OF SOAP OR OTHER ORGANIC SURFACE ACTIVE AGENTS',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 OTHER: SYNTHETIC DETERGENTS: WASHING PREPARATIONS (INCLUDING AUXILIARY WASHING PREPARATIONS) AND CLEANING PREPARATIONS, HAVING A BASIS OF SOAP OR OTHER ORGANIC SURFACE ACTIVE AGENTS'}, {'hsnCode': '34021200', 'hsn1':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CATIONIC',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CATIONIC'}]</t>
  </si>
  <si>
    <t>RAGHUNANDANA TANGIRALA|TANGIRALA SHANTHI|RAMMOHAN TANGIRALA|SHANKAR GOPALAKRISHNAN</t>
  </si>
  <si>
    <t>M/S UPDATER SERVICES PRIVATE LIMITED</t>
  </si>
  <si>
    <t>18AAACU6845J1ZX</t>
  </si>
  <si>
    <t>9940657971</t>
  </si>
  <si>
    <t>niranchana.a@uds.in</t>
  </si>
  <si>
    <t>H No 13, , , Nandanpur japorigog Sriram path, Guwahati, Kamrup, Assam, 781005</t>
  </si>
  <si>
    <t>[{'name': 'LAKSHMINARAYANAPURAM BALASUBRAMANIAN JAYARAM', 'email': 'govardhan.p@uds.in', 'emailDomain': 'uds.in', 'contact': '9791008342'}]</t>
  </si>
  <si>
    <t>19AAACU6845J1ZV</t>
  </si>
  <si>
    <t>4B, First Floor,, , Dr. Sarat Banerjee Road, Kolkata, Kolkata, West Bengal, 700029</t>
  </si>
  <si>
    <t>[{'hsnCode': '34011190', 'hsn1': 'SOAP; ORGANIC SURFACE-ACTIVE PRODUCTS AND PREPARATIONS FOR USE AS SOAP, IN THE FORM OF BARS,CAKES,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CAKES,MOULDED PIECES OR SHAPES, AND PAPER,WADDING, FELT AND NONWOVENS, IMPREGNATED,COATED OR COVERED WITH SOAP OR DETERGENT: FOR TOILET USE (INCLUDING MEDICATED PRODUCTS):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'SOAP; ORGANIC SURFACE-ACTIVE PRODUCTS AND PREPARATIONS FOR USE AS SOAP, IN THE FORM OF BARS,CAKES,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CAKES,MOULDED PIECES OR SHAPES, AND PAPER,WADDING, FELT AND NONWOVENS, IMPREGNATED,COATED OR COVERED WITH SOAP OR DETERGENT: FOR TOILET USE (INCLUDING MEDICATED PRODUCTS): OTHER'}, {'hsnCode': '48189000', 'hsn1': 'TOILET PAPER AND SIMILAR PAPER, CELLULOSE WADDING OR WEBS OF CELLULOSE FIBRES, OF A KIND USED FOR HOUSEHOLD OR SANITARY PURPOSES, IN ROLLS OF A WIDTH NOT EXCEEDING 36 CM, OR CUT TO SIZE OR SHAPE; HANDKERCHIEFS, CLEANSING TISSUES, TOWELS, TABLE CLOTHS, SERVIETTES, NAPKINS FOR BABIES, TAMPONS, BED SHEETS AND SIMILAR HOUSEHOLD, SANITARY OR HOSPITAL ARTICLES, ARTICLES OF APPAREL AND CLOTHING ACCESSORIES, OF PAPER PULP, PAPER, CELLULOSE WADDING OR WEBS OF CELLULOSE FIBRES OTHER', 'chapterCode': '48', 'chapter': 'Paper and paperboard; articles of paper pulp, of paper or of paperboard.', 'sectionCode': '10', 'section': 'Pulp of wood or of other Fibrous Cellulosic Material; Recovered (Waste and Scrap) Paper or Paperboard; Paper And Paperboard and articles thereof', 'hsn2': 'TOILET PAPER AND SIMILAR PAPER, CELLULOSE WADDING OR WEBS OF CELLULOSE FIBRES, OF A KIND USED FOR HOUSEHOLD OR SANITARY PURPOSES, IN ROLLS OF A WIDTH NOT EXCEEDING 36 CM, OR CUT TO SIZE OR SHAPE; HANDKERCHIEFS, CLEANSING TISSUES, TOWELS, TABLE CLOTHS, SERVIETTES, NAPKINS FOR BABIES, TAMPONS, BED SHEETS AND SIMILAR HOUSEHOLD, SANITARY OR HOSPITAL ARTICLES, ARTICLES OF APPAREL AND CLOTHING ACCESSORIES, OF PAPER PULP, PAPER, CELLULOSE WADDING OR WEBS OF CELLULOSE FIBRES OTHER'}, {'hsnCode': '34021900', 'hsn1':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OTHER'}, {'hsnCode': '96031000', 'hsn1': 'BROOMS, BRUSHES (INCLUDING BRUSHES CONSTITUTING PARTS OF MACHINES, APPLIANCES OR VEHICLES), HAND-OPERATED MECHANICAL FLOOR SWEEPERS, NOT MOTORISED, MOPS AND FEATHER DUSTERS; PREPARED KNOTS AND TUFTS FOR BROOM OR BRUSH MAKING; PAINT PADS AND ROLLERS; SQUEEGEES (OTHER THAN ROLLER SQUEEGEES) Brooms and brushes, consisting of twigs or other vegetable materials, bound together, with or without handles', 'chapterCode': '96', 'chapter': 'Miscellaneous manufactured articles.', 'sectionCode': '20', 'section': 'Miscellaneous Manufactured Articles', 'hsn2': 'BROOMS, BRUSHES (INCLUDING BRUSHES CONSTITUTING PARTS OF MACHINES, APPLIANCES OR VEHICLES), HAND-OPERATED MECHANICAL FLOOR SWEEPERS, NOT MOTORISED, MOPS AND FEATHER DUSTERS; PREPARED KNOTS AND TUFTS FOR BROOM OR BRUSH MAKING; PAINT PADS AND ROLLERS; SQUEEGEES (OTHER THAN ROLLER SQUEEGEES) BROOMS AND BRUSHES, CONSISTING OF TWIGS OR OTHER VEGETABLE MATERIALS, BOUND TOGETHER, WITH OR WITHOUT HANDLES'}]</t>
  </si>
  <si>
    <t>Service Provision|Office / Sale Office|Recipient of Goods or Services</t>
  </si>
  <si>
    <t>Service Provision, Office / Sale Office, Recipient of Goods or Services</t>
  </si>
  <si>
    <t>21AAACU6845J1ZA</t>
  </si>
  <si>
    <t>105, Saheed nagar main road, Saheed nagar Bhubaneswar, Khordha, Odisha, 751007</t>
  </si>
  <si>
    <t>[{'hsnCode': '96031000', 'hsn1': 'BROOMS, BRUSHES (INCLUDING BRUSHES CONSTITUTING PARTS OF MACHINES, APPLIANCES OR VEHICLES), HAND-OPERATED MECHANICAL FLOOR SWEEPERS, NOT MOTORISED, MOPS AND FEATHER DUSTERS; PREPARED KNOTS AND TUFTS FOR BROOM OR BRUSH MAKING; PAINT PADS AND ROLLERS; SQUEEGEES (OTHER THAN ROLLER SQUEEGEES) Brooms and brushes, consisting of twigs or other vegetable materials, bound together, with or without handles', 'chapterCode': '96', 'chapter': 'Miscellaneous manufactured articles.', 'sectionCode': '20', 'section': 'Miscellaneous Manufactured Articles', 'hsn2': 'BROOMS, BRUSHES (INCLUDING BRUSHES CONSTITUTING PARTS OF MACHINES, APPLIANCES OR VEHICLES), HAND-OPERATED MECHANICAL FLOOR SWEEPERS, NOT MOTORISED, MOPS AND FEATHER DUSTERS; PREPARED KNOTS AND TUFTS FOR BROOM OR BRUSH MAKING; PAINT PADS AND ROLLERS; SQUEEGEES (OTHER THAN ROLLER SQUEEGEES) BROOMS AND BRUSHES, CONSISTING OF TWIGS OR OTHER VEGETABLE MATERIALS, BOUND TOGETHER, WITH OR WITHOUT HANDLES'}, {'hsnCode': '34011190', 'hsn1': 'SOAP; ORGANIC SURFACE-ACTIVE PRODUCTS AND PREPARATIONS FOR USE AS SOAP, IN THE FORM OF BARS,CAKES,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CAKES,MOULDED PIECES OR SHAPES, AND PAPER,WADDING, FELT AND NONWOVENS, IMPREGNATED,COATED OR COVERED WITH SOAP OR DETERGENT: FOR TOILET USE (INCLUDING MEDICATED PRODUCTS):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'SOAP; ORGANIC SURFACE-ACTIVE PRODUCTS AND PREPARATIONS FOR USE AS SOAP, IN THE FORM OF BARS,CAKES,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CAKES,MOULDED PIECES OR SHAPES, AND PAPER,WADDING, FELT AND NONWOVENS, IMPREGNATED,COATED OR COVERED WITH SOAP OR DETERGENT: FOR TOILET USE (INCLUDING MEDICATED PRODUCTS): OTHER'}, {'hsnCode': '48189000', 'hsn1': 'TOILET PAPER AND SIMILAR PAPER, CELLULOSE WADDING OR WEBS OF CELLULOSE FIBRES, OF A KIND USED FOR HOUSEHOLD OR SANITARY PURPOSES, IN ROLLS OF A WIDTH NOT EXCEEDING 36 CM, OR CUT TO SIZE OR SHAPE; HANDKERCHIEFS, CLEANSING TISSUES, TOWELS, TABLE CLOTHS, SERVIETTES, NAPKINS FOR BABIES, TAMPONS, BED SHEETS AND SIMILAR HOUSEHOLD, SANITARY OR HOSPITAL ARTICLES, ARTICLES OF APPAREL AND CLOTHING ACCESSORIES, OF PAPER PULP, PAPER, CELLULOSE WADDING OR WEBS OF CELLULOSE FIBRES OTHER', 'chapterCode': '48', 'chapter': 'Paper and paperboard; articles of paper pulp, of paper or of paperboard.', 'sectionCode': '10', 'section': 'Pulp of wood or of other Fibrous Cellulosic Material; Recovered (Waste and Scrap) Paper or Paperboard; Paper And Paperboard and articles thereof', 'hsn2': 'TOILET PAPER AND SIMILAR PAPER, CELLULOSE WADDING OR WEBS OF CELLULOSE FIBRES, OF A KIND USED FOR HOUSEHOLD OR SANITARY PURPOSES, IN ROLLS OF A WIDTH NOT EXCEEDING 36 CM, OR CUT TO SIZE OR SHAPE; HANDKERCHIEFS, CLEANSING TISSUES, TOWELS, TABLE CLOTHS, SERVIETTES, NAPKINS FOR BABIES, TAMPONS, BED SHEETS AND SIMILAR HOUSEHOLD, SANITARY OR HOSPITAL ARTICLES, ARTICLES OF APPAREL AND CLOTHING ACCESSORIES, OF PAPER PULP, PAPER, CELLULOSE WADDING OR WEBS OF CELLULOSE FIBRES OTHER'}, {'hsnCode': '34021900', 'hsn1':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OTHER'}]</t>
  </si>
  <si>
    <t>UPDATER SERVICES (P) LTD</t>
  </si>
  <si>
    <t>22AAACU6845J1Z8</t>
  </si>
  <si>
    <t>9940436758</t>
  </si>
  <si>
    <t>No-34,, , , KHANIZ NAGAR VIP ROAD, RAIPUR, Raipur, Chhattisgarh, 492001</t>
  </si>
  <si>
    <t>[{'name': 'LAKSHMINARAYANAPURAM BALASUBRAMANIAN JAYARAM', 'email': 'appan.g@uds.in', 'emailDomain': 'uds.in', 'contact': '9940436758'}]</t>
  </si>
  <si>
    <t>24AAACU6845J1Z4</t>
  </si>
  <si>
    <t>501, 5th Floor, Shapath-1, Opp Rajpath Club Sarkhej Gandhinagar Highway, Bodakdev, Ahmedabad, Gujarat, 380059</t>
  </si>
  <si>
    <t>[{'hsnCode': '84222000', 'hsn1':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CLEANING OR DRYING BOTTLES OR OTHER CONTAINERS',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CLEANING OR DRYING BOTTLES OR OTHER CONTAINERS'}]</t>
  </si>
  <si>
    <t>TANGIRALA SHANTHI|RAGHUNANDANA TANGIRALA|RAMMOHAN TANGIRALA|SHANKAR GOPALAKRISHNAN</t>
  </si>
  <si>
    <t>UPDATER SERVICES PVT LTD</t>
  </si>
  <si>
    <t>27AAACU6845J1ZY</t>
  </si>
  <si>
    <t>101, FIRST, Amrut siddi Co-operative Housing Society Limited, Plot no.12, CTS No.103 to 157/19, Final Plot, Laxmi Nagar Park, Rajendra Nagar, Sadashiv Peth, Pune, Maharashtra, 411030</t>
  </si>
  <si>
    <t>[{'hsnCode': '34021110', 'hsn1':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ANIONIC: SILICONE SURFACTANT',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ANIONIC: SILICONE SURFACTANT'}, {'hsnCode': '84221100', 'hsn1':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 DISH WASHING MACHINES: OF THE HOUSEHOLD TYPE',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 DISH WASHING MACHINES: OF THE HOUSEHOLD TYPE'}]</t>
  </si>
  <si>
    <t>[{'sacCode': '00440076', 'sac1': 'INTERIOR DECORATORS/ DESIGNERS SERVICE', 'sac2': None}, {'sacCode': '00440048', 'sac1': 'RENT A CAB OPERATORS', 'sac2': None}, {'sacCode': '00440014', 'sac1': 'COURIER AGENCY', 'sac2': None}, {'sacCode': '00440108', 'sac1': 'SECURITY / DETECTIVE AGENCIES', 'sac2': None}, {'sacCode': '00440060', 'sac1': 'MANPOWER RECRUITMENT AGENCY', 'sac2': None}]</t>
  </si>
  <si>
    <t>29AAACU6845J1ZU</t>
  </si>
  <si>
    <t>29910832984</t>
  </si>
  <si>
    <t>Charisma, 2, 2 and 3 Jeevan Bhima Nagar Main Road, HAL III Stage J.B.Nagar, Bengaluru (Bangalore) Rural, Karnataka, 560075</t>
  </si>
  <si>
    <t>13-Jan-2009</t>
  </si>
  <si>
    <t>Service Provision|Recipient of Goods or Services|Office / Sale Office</t>
  </si>
  <si>
    <t>30AAACU6845J1ZB</t>
  </si>
  <si>
    <t>H.No.107/28/FF/F1, 1st Floor, Kamaxi Building, Opp.Bharat Petrol Pump, Kesarval,, Cortalim, Goa, North Goa, Goa, 403722</t>
  </si>
  <si>
    <t>[{'hsnCode': '96031000', 'hsn1': 'BROOMS, BRUSHES (INCLUDING BRUSHES CONSTITUTING PARTS OF MACHINES, APPLIANCES OR VEHICLES), HAND-OPERATED MECHANICAL FLOOR SWEEPERS, NOT MOTORISED, MOPS AND FEATHER DUSTERS; PREPARED KNOTS AND TUFTS FOR BROOM OR BRUSH MAKING; PAINT PADS AND ROLLERS; SQUEEGEES (OTHER THAN ROLLER SQUEEGEES) Brooms and brushes, consisting of twigs or other vegetable materials, bound together, with or without handles', 'chapterCode': '96', 'chapter': 'Miscellaneous manufactured articles.', 'sectionCode': '20', 'section': 'Miscellaneous Manufactured Articles', 'hsn2': 'BROOMS, BRUSHES (INCLUDING BRUSHES CONSTITUTING PARTS OF MACHINES, APPLIANCES OR VEHICLES), HAND-OPERATED MECHANICAL FLOOR SWEEPERS, NOT MOTORISED, MOPS AND FEATHER DUSTERS; PREPARED KNOTS AND TUFTS FOR BROOM OR BRUSH MAKING; PAINT PADS AND ROLLERS; SQUEEGEES (OTHER THAN ROLLER SQUEEGEES) BROOMS AND BRUSHES, CONSISTING OF TWIGS OR OTHER VEGETABLE MATERIALS, BOUND TOGETHER, WITH OR WITHOUT HANDLES'}, {'hsnCode': '34011190', 'hsn1': 'SOAP; ORGANIC SURFACE-ACTIVE PRODUCTS AND PREPARATIONS FOR USE AS SOAP, IN THE FORM OF BARS,CAKES,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CAKES,MOULDED PIECES OR SHAPES, AND PAPER,WADDING, FELT AND NONWOVENS, IMPREGNATED,COATED OR COVERED WITH SOAP OR DETERGENT: FOR TOILET USE (INCLUDING MEDICATED PRODUCTS):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'SOAP; ORGANIC SURFACE-ACTIVE PRODUCTS AND PREPARATIONS FOR USE AS SOAP, IN THE FORM OF BARS,CAKES,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CAKES,MOULDED PIECES OR SHAPES, AND PAPER,WADDING, FELT AND NONWOVENS, IMPREGNATED,COATED OR COVERED WITH SOAP OR DETERGENT: FOR TOILET USE (INCLUDING MEDICATED PRODUCTS): OTHER'}, {'hsnCode': '48189000', 'hsn1': 'TOILET PAPER AND SIMILAR PAPER, CELLULOSE WADDING OR WEBS OF CELLULOSE FIBRES, OF A KIND USED FOR HOUSEHOLD OR SANITARY PURPOSES, IN ROLLS OF A WIDTH NOT EXCEEDING 36 CM, OR CUT TO SIZE OR SHAPE; HANDKERCHIEFS, CLEANSING TISSUES, TOWELS, TABLE CLOTHS, SERVIETTES, NAPKINS FOR BABIES, TAMPONS, BED SHEETS AND SIMILAR HOUSEHOLD, SANITARY OR HOSPITAL ARTICLES, ARTICLES OF APPAREL AND CLOTHING ACCESSORIES, OF PAPER PULP, PAPER, CELLULOSE WADDING OR WEBS OF CELLULOSE FIBRES OTHER', 'chapterCode': '48', 'chapter': 'Paper and paperboard; articles of paper pulp, of paper or of paperboard.', 'sectionCode': '10', 'section': 'Pulp of wood or of other Fibrous Cellulosic Material; Recovered (Waste and Scrap) Paper or Paperboard; Paper And Paperboard and articles thereof', 'hsn2': 'TOILET PAPER AND SIMILAR PAPER, CELLULOSE WADDING OR WEBS OF CELLULOSE FIBRES, OF A KIND USED FOR HOUSEHOLD OR SANITARY PURPOSES, IN ROLLS OF A WIDTH NOT EXCEEDING 36 CM, OR CUT TO SIZE OR SHAPE; HANDKERCHIEFS, CLEANSING TISSUES, TOWELS, TABLE CLOTHS, SERVIETTES, NAPKINS FOR BABIES, TAMPONS, BED SHEETS AND SIMILAR HOUSEHOLD, SANITARY OR HOSPITAL ARTICLES, ARTICLES OF APPAREL AND CLOTHING ACCESSORIES, OF PAPER PULP, PAPER, CELLULOSE WADDING OR WEBS OF CELLULOSE FIBRES OTHER'}, {'hsnCode': '34021900', 'hsn1':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OTHER'}]</t>
  </si>
  <si>
    <t>[{'sacCode': '00440318', 'sac1': 'CLEANING SERVICES', 'sac2': None}, {'sacCode': '00440225', 'sac1': 'BUSINESS AUXILIARY SERVICES', 'sac2': None}, {'sacCode': '00440245', 'sac1': 'MAINTENANCE OR REPAIR SERVICE', 'sac2': None}, {'sacCode': '00440060', 'sac1': 'MANPOWER RECRUITMENT AGENCY', 'sac2': None}, {'sacCode': '00440051', 'sac1': 'OUTDOOR CATERING', 'sac2': None}]</t>
  </si>
  <si>
    <t>32AAACU6845J1Z7</t>
  </si>
  <si>
    <t>32071384754</t>
  </si>
  <si>
    <t>HOUSE NO 41/ 1426,, , NANDHAVAN HOUSE,, SANGAMAM LANE,PADIVATTOM,, ALINCHUVADU,EDAPPILLY P.O, Ernakulam, Kerala, 682024</t>
  </si>
  <si>
    <t>[{'hsnCode': '34021900', 'hsn1':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OTHER'}, {'hsnCode': '96031000', 'hsn1': 'BROOMS, BRUSHES (INCLUDING BRUSHES CONSTITUTING PARTS OF MACHINES, APPLIANCES OR VEHICLES), HAND-OPERATED MECHANICAL FLOOR SWEEPERS, NOT MOTORISED, MOPS AND FEATHER DUSTERS; PREPARED KNOTS AND TUFTS FOR BROOM OR BRUSH MAKING; PAINT PADS AND ROLLERS; SQUEEGEES (OTHER THAN ROLLER SQUEEGEES) Brooms and brushes, consisting of twigs or other vegetable materials, bound together, with or without handles', 'chapterCode': '96', 'chapter': 'Miscellaneous manufactured articles.', 'sectionCode': '20', 'section': 'Miscellaneous Manufactured Articles', 'hsn2': 'BROOMS, BRUSHES (INCLUDING BRUSHES CONSTITUTING PARTS OF MACHINES, APPLIANCES OR VEHICLES), HAND-OPERATED MECHANICAL FLOOR SWEEPERS, NOT MOTORISED, MOPS AND FEATHER DUSTERS; PREPARED KNOTS AND TUFTS FOR BROOM OR BRUSH MAKING; PAINT PADS AND ROLLERS; SQUEEGEES (OTHER THAN ROLLER SQUEEGEES) BROOMS AND BRUSHES, CONSISTING OF TWIGS OR OTHER VEGETABLE MATERIALS, BOUND TOGETHER, WITH OR WITHOUT HANDLES'}, {'hsnCode': '34011190', 'hsn1': 'SOAP; ORGANIC SURFACE-ACTIVE PRODUCTS AND PREPARATIONS FOR USE AS SOAP, IN THE FORM OF BARS,CAKES,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CAKES,MOULDED PIECES OR SHAPES, AND PAPER,WADDING, FELT AND NONWOVENS, IMPREGNATED,COATED OR COVERED WITH SOAP OR DETERGENT: FOR TOILET USE (INCLUDING MEDICATED PRODUCTS):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'SOAP; ORGANIC SURFACE-ACTIVE PRODUCTS AND PREPARATIONS FOR USE AS SOAP, IN THE FORM OF BARS,CAKES,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CAKES,MOULDED PIECES OR SHAPES, AND PAPER,WADDING, FELT AND NONWOVENS, IMPREGNATED,COATED OR COVERED WITH SOAP OR DETERGENT: FOR TOILET USE (INCLUDING MEDICATED PRODUCTS): OTHER'}, {'hsnCode': '48189000', 'hsn1': 'TOILET PAPER AND SIMILAR PAPER, CELLULOSE WADDING OR WEBS OF CELLULOSE FIBRES, OF A KIND USED FOR HOUSEHOLD OR SANITARY PURPOSES, IN ROLLS OF A WIDTH NOT EXCEEDING 36 CM, OR CUT TO SIZE OR SHAPE; HANDKERCHIEFS, CLEANSING TISSUES, TOWELS, TABLE CLOTHS, SERVIETTES, NAPKINS FOR BABIES, TAMPONS, BED SHEETS AND SIMILAR HOUSEHOLD, SANITARY OR HOSPITAL ARTICLES, ARTICLES OF APPAREL AND CLOTHING ACCESSORIES, OF PAPER PULP, PAPER, CELLULOSE WADDING OR WEBS OF CELLULOSE FIBRES OTHER', 'chapterCode': '48', 'chapter': 'Paper and paperboard; articles of paper pulp, of paper or of paperboard.', 'sectionCode': '10', 'section': 'Pulp of wood or of other Fibrous Cellulosic Material; Recovered (Waste and Scrap) Paper or Paperboard; Paper And Paperboard and articles thereof', 'hsn2': 'TOILET PAPER AND SIMILAR PAPER, CELLULOSE WADDING OR WEBS OF CELLULOSE FIBRES, OF A KIND USED FOR HOUSEHOLD OR SANITARY PURPOSES, IN ROLLS OF A WIDTH NOT EXCEEDING 36 CM, OR CUT TO SIZE OR SHAPE; HANDKERCHIEFS, CLEANSING TISSUES, TOWELS, TABLE CLOTHS, SERVIETTES, NAPKINS FOR BABIES, TAMPONS, BED SHEETS AND SIMILAR HOUSEHOLD, SANITARY OR HOSPITAL ARTICLES, ARTICLES OF APPAREL AND CLOTHING ACCESSORIES, OF PAPER PULP, PAPER, CELLULOSE WADDING OR WEBS OF CELLULOSE FIBRES OTHER'}]</t>
  </si>
  <si>
    <t>Service Provision|Office / Sale Office|Recipient of Goods or Services|Supplier of Services|Works Contract</t>
  </si>
  <si>
    <t>[{'sacCode': '00440060', 'sac1': 'MANPOWER RECRUITMENT AGENCY', 'sac2': None}, {'sacCode': '00440245', 'sac1': 'MAINTENANCE OR REPAIR SERVICE', 'sac2': None}, {'sacCode': '00440225', 'sac1': 'BUSINESS AUXILIARY SERVICES', 'sac2': None}, {'sacCode': '00440318', 'sac1': 'CLEANING SERVICES', 'sac2': None}, {'sacCode': '00440051', 'sac1': 'OUTDOOR CATERING', 'sac2': None}]</t>
  </si>
  <si>
    <t>UPDATER SERVICES PVT.LTD.</t>
  </si>
  <si>
    <t>33AAACU6845J1Z5</t>
  </si>
  <si>
    <t>No.2/302/A, , , UDS Salai,Off. Old Mahabalipuram Road, Thoraipakkam, Chennai, Tamil Nadu, 600097</t>
  </si>
  <si>
    <t>Service Provision|Office / Sale Office|Recipient of Goods or Services|Works Contract|Supplier of Services</t>
  </si>
  <si>
    <t>34AAACU6845J1Z3</t>
  </si>
  <si>
    <t>21, , , 1 cross, Natesan nagar west, Pondicherry, Puducherry, 605005</t>
  </si>
  <si>
    <t>36AAACU6845J1ZZ</t>
  </si>
  <si>
    <t>36424029722</t>
  </si>
  <si>
    <t>HOUSE NO. 1098/9/12A,, 3RD FLOOR,, JAIN ENCLAVE T A PLAZA, PLOT NO. 12-A SURVEY NUMBER 71/1,, MADHAPUR, Hyderabad, Telangana, 500081</t>
  </si>
  <si>
    <t>37AAACU6845J1ZX</t>
  </si>
  <si>
    <t>Door No 52-1/1-1C, , Lakshmi Nilayam, Veterinary Colony Service Road , National Highway -16, Vijayawada, Krishna, Andhra Pradesh, 520008</t>
  </si>
  <si>
    <t>03AAACU6845J1Z8</t>
  </si>
  <si>
    <t>SHOP NO 1, 1, , NEAR D A V COLLEGE, AMRITSAR, Amritsar, Punjab, 143001</t>
  </si>
  <si>
    <t>[{'name': 'LAKSHMINARAYANAPURAM BALASUBRAMANIAN JAYARAM', 'email': 'raman.d@uds.in', 'emailDomain': 'uds.in', 'contact': '9791008342'}]</t>
  </si>
  <si>
    <t>05AAACU6845J1Z4</t>
  </si>
  <si>
    <t>HALDI TDC COLONY, , , NEAR PHOOL BAGH, UDHAM SINGH NAGAR, Udham Singh Nagar, Uttarakhand, 263145</t>
  </si>
  <si>
    <t>[{'name': 'LAKSHMINARAYANAPURAM BALASUBRAMANIAN JAYARAM', 'email': 'appan.g@uds.in', 'emailDomain': 'uds.in', 'contact': '9789064899'}]</t>
  </si>
  <si>
    <t>23AAACU6845J1Z6</t>
  </si>
  <si>
    <t>Plot No 278 Scheme No 54, 2nd Floor, , PU 4 Behind Malhar Mega Mall opp SKY Space Coworking, Indore, Indore, Madhya Pradesh, 452010</t>
  </si>
  <si>
    <t>[{'name': 'LAKSHMINARAYANAPURAM BALASUBRAMANIAN JAYARAM', 'email': 'niranchana.a@uds.in', 'emailDomain': 'uds.in', 'contact': '9791008342'}]</t>
  </si>
  <si>
    <t>08AAACU6845J1ZY</t>
  </si>
  <si>
    <t>108, , , SUTAR KHANA WARD S 32, JANTA COLONY, Jaipur, Rajasthan, 302004</t>
  </si>
  <si>
    <t>[{'name': 'LAKSHMINARAYANAPURAM BALASUBRAMANIAN JAYARAM', 'email': 'raman.d@uds.in', 'emailDomain': 'uds.in', 'contact': '9940436758'}]</t>
  </si>
  <si>
    <t>33AAACU6845J2Z4</t>
  </si>
  <si>
    <t>9791008342</t>
  </si>
  <si>
    <t>2 BY 302 A, UDS SALAI, OFF MAHABALIPURAM ROAD, THORAIPAKKAM, Chennai, Tamil Nadu, 600097</t>
  </si>
  <si>
    <t>[{'name': 'LAKSHMINARAYANAPURAM BALASUBRAMANIAN JAYARAM', 'email': 'appan.g@uds.in', 'emailDomain': 'uds.in', 'contact': '9791008342'}]</t>
  </si>
  <si>
    <t>20AAACU6845J1ZC</t>
  </si>
  <si>
    <t>H.No.-05,, , , Lake road,, Hindpiri, Ranchi, Jharkhand, 834001</t>
  </si>
  <si>
    <t>10AAACU6845J1ZD</t>
  </si>
  <si>
    <t>HOUSE NO 48, RAILWAY QUARTER, KARBIGAHIA, Patna, Bihar, 800001</t>
  </si>
  <si>
    <t>[{'sacCode': '00440060', 'sac1': None, 'sac2': None}, {'sacCode': '00440245', 'sac1': None, 'sac2': None}, {'sacCode': '00440318', 'sac1': None, 'sac2': None}, {'sacCode': '00440225', 'sac1': None, 'sac2': None}, {'sacCode': '00440051', 'sac1': None, 'sac2': None}]</t>
  </si>
  <si>
    <t>02AAACU6845J1ZA</t>
  </si>
  <si>
    <t>1st Floor, P.O. And Teh Balichowki, Behad, Mandi, Himachal Pradesh, 175106</t>
  </si>
  <si>
    <t>Works Contract|Office / Sale Office|Supplier of Services</t>
  </si>
  <si>
    <t>Works Contract, Office / Sale Office, Supplier of Services</t>
  </si>
  <si>
    <t>[{'sacCode': '998513', 'sac1': 'Contract staffing services', 'sac2': None}, {'sacCode': '998599', 'sac1': 'Other support services n.e.c.', 'sac2': None}, {'sacCode': '998533', 'sac1': 'General cleaning services', 'sac2': None}, {'sacCode': '998712', 'sac1': 'Maintenance and repair services of office and accounting machinery', 'sac2': None}]</t>
  </si>
  <si>
    <t>[{'name': 'RAGHUNANDANA TANGIRALA', 'email': 'raman.d@uds.in', 'emailDomain': 'uds.in', 'contact': '9791008342'}]</t>
  </si>
  <si>
    <t>KEP000000863467N</t>
  </si>
  <si>
    <t>24ABDFS3475M1ZT</t>
  </si>
  <si>
    <t>[{'hsnCode': '85041010', 'hsn1': '8504 ELECTRICAL TRANSFORMERS, STATIC CONVERTERS (FOR EXAMPLE, RECTIFIERS) AND INDUCTORS -BALLASTS FOR DISCHARGE LAMPS OR TUBES: CONVENTIONAL TYPE',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'8504 ELECTRICAL TRANSFORMERS, STATIC CONVERTERS (FOR EXAMPLE, RECTIFIERS) AND INDUCTORS -BALLASTS FOR DISCHARGE LAMPS OR TUBES: CONVENTIONAL TYPE'}, {'hsnCode': '85041020', 'hsn1': '8504 ELECTRICAL TRANSFORMERS, STATIC CONVERTERS (FOR EXAMPLE, RECTIFIERS) AND INDUCTORS -BALLASTS FOR DISCHARGE LAMPS OR TUBES: FOR COMPACT FLUORESCENT LAMPS',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'8504 ELECTRICAL TRANSFORMERS, STATIC CONVERTERS (FOR EXAMPLE, RECTIFIERS) AND INDUCTORS -BALLASTS FOR DISCHARGE LAMPS OR TUBES: FOR COMPACT FLUORESCENT LAMPS'}]</t>
  </si>
  <si>
    <t>SNEHJITH SHIVRAMCHANDRAN PUTHIYA VALAPPIL|GEORGE VAREED PUNNELIPARAMBIL</t>
  </si>
  <si>
    <t>[{'name': 'SNEHJITH SHIVRAMCHANDRAN PUTHIYA VALAPPIL', 'email': 'starelect@gmail.com', 'emailDomain': 'gmail.com', 'contact': '9377641221'}]</t>
  </si>
  <si>
    <t>27AACCC3596J1ZC</t>
  </si>
  <si>
    <t>27810007796V</t>
  </si>
  <si>
    <t>EL-47, 47/1, 47/2, CHEMTRON SCIENCE LABORATORIES, ELECTRONIC ZONE, TTC INDL AREA, MAHAPE, NAVI MUMBAI, Thane, Maharashtra, 400710</t>
  </si>
  <si>
    <t>[{'hsnCode': '28042990', 'hsn1': 'HYDROGEN, RARE GASES AND OTHER NON-METALS - RARE GASES : - OTHER : OTHER', 'chapterCode': '28', 'chapter': 'Inorganic chemicals; organic or inorganic compounds of precious metals, of rare-earth metals, of radioactive elements or of isotopes', 'sectionCode': '06', 'section': 'Products of the Chemicals or Allied Industries', 'hsn2': 'HYDROGEN, RARE GASES AND OTHER NON-METALS - RARE GASES : - OTHER : OTHER'}, {'hsnCode': '84818030', 'hsn1': 'TAPS, COCKS, VALVES AND SIMILAR APPLIANCES FOR PIPES, BOILER SHELLS, TANKS, VATS OR THE LIKE, INCLUDING PRESSURE-REDUCING VALVES AND THERMOSTATICALLY CONTROLLED VALVES - OTHER APPLIANCES: INDUSTRIAL VALVES (EXCLUDING PRESSURE-REDUCING VALVES, AND THERMOSTATICALLY CONTROLLED VALVES)',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 OTHER APPLIANCES: INDUSTRIAL VALVES (EXCLUDING PRESSURE-REDUCING VALVES, AND THERMOSTATICALLY CONTROLLED VALVES)'}, {'hsnCode': '28041000', 'hsn1': 'HYDROGEN, RARE GASES AND OTHER NON-METALS - HYDROGEN', 'chapterCode': '28', 'chapter': 'Inorganic chemicals; organic or inorganic compounds of precious metals, of rare-earth metals, of radioactive elements or of isotopes', 'sectionCode': '06', 'section': 'Products of the Chemicals or Allied Industries', 'hsn2': 'HYDROGEN, RARE GASES AND OTHER NON-METALS - HYDROGEN'}, {'hsnCode': '84199090', 'hsn1':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PARTS: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 PARTS: OTHER'}, {'hsnCode': '84122990', 'hsn1': 'OTHER ENGINES AND MOTORS HYDRAULIC POWER ENGINES AND MOTORS: OTHER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'OTHER ENGINES AND MOTORS HYDRAULIC POWER ENGINES AND MOTORS: OTHER : OTHER'}]</t>
  </si>
  <si>
    <t>Factory / Manufacturing|Others|Input Service Distributor (ISD)</t>
  </si>
  <si>
    <t>Factory / Manufacturing, Others, Input Service Distributor (ISD)</t>
  </si>
  <si>
    <t>[{'sacCode': '00440245', 'sac1': 'MAINTENANCE OR REPAIR SERVICE', 'sac2': None}, {'sacCode': '00440249', 'sac1': 'TECHNICAL TESTING,INSPECTION, CERTIFICATION', 'sac2': None}, {'sacCode': '00441480', 'sac1': 'OTHER TAXABLE SERVICES - OTHER THAN THE ONES MENTIONED', 'sac2': None}]</t>
  </si>
  <si>
    <t>ASHISH OMPRAKASH SRIVASTAVA|SHALINI ASHISH SRIVASTAVA|OMPRAKASH RAMSHANKAR SRIVASTAVA</t>
  </si>
  <si>
    <t>[{'name': 'ASHISH OMPRAKASH SRIVASTAVA', 'email': 'accounts@chemtron.net.in', 'emailDomain': 'chemtron.net.in', 'contact': '9769443949'}]</t>
  </si>
  <si>
    <t>09AACCC3596J1ZA</t>
  </si>
  <si>
    <t>Chemtron Science Laboratories Private Limited</t>
  </si>
  <si>
    <t>-, Palhari Zaidpur Road Bypaas, Barabanki, Lucknow, Uttar Pradesh, 225001</t>
  </si>
  <si>
    <t>[{'hsnCode': '2901', 'hsn1': 'ACYCLIC HYDROCARBONS', 'chapterCode': '29', 'chapter': 'Organic chemicals', 'sectionCode': '06', 'section': 'Products of the Chemicals or Allied Industries', 'hsn2': 'ACYCLIC HYDROCARBONS'}, {'hsnCode': '2804', 'hsn1': 'HYDROGEN, RARE GASES AND OTHER NON-METALS', 'chapterCode': '28', 'chapter': 'Inorganic chemicals; organic or inorganic compounds of precious metals, of rare-earth metals, of radioactive elements or of isotopes', 'sectionCode': '06', 'section': 'Products of the Chemicals or Allied Industries', 'hsn2': 'HYDROGEN, RARE GASES AND OTHER NON-METALS'}]</t>
  </si>
  <si>
    <t>Omprakash Srivastava|Ashish Srivastava|Shalini Ashish Srivastava</t>
  </si>
  <si>
    <t>[{'name': 'Ashish Srivastava', 'email': 'shalini@chemtron.net.in', 'emailDomain': 'chemtron.net.in', 'contact': '9819343018'}]</t>
  </si>
  <si>
    <t>TPE000116756609Q</t>
  </si>
  <si>
    <t>10AJEPT1818Q1ZZ</t>
  </si>
  <si>
    <t>[{'name': 'NILAM TIWARI', 'email': 'csakshay93@gmail.com', 'emailDomain': 'gmail.com', 'contact': '7909073408'}]</t>
  </si>
  <si>
    <t>TPE000016252805L</t>
  </si>
  <si>
    <t>29ANMPK1923H2ZT</t>
  </si>
  <si>
    <t>[{'hsnCode': '3825', 'hsn1': 'RESIDUAL PRODUCTS OF THE CHEMICAL OR ALLIED INDUSTRIES, NOT ELSEWHERE SPECIFIED OR INCLUDED; MUNICIPAL WASTE; SEWAGE SLUDGE; OTHER WASTES SPECIFIED IN NOTE 6 TO THIS CHAPTER', 'chapterCode': '38', 'chapter': 'Miscellaneous chemical products.', 'sectionCode': '06', 'section': 'Products of the Chemicals or Allied Industries', 'hsn2': 'RESIDUAL PRODUCTS OF THE CHEMICAL OR ALLIED INDUSTRIES, NOT ELSEWHERE SPECIFIED OR INCLUDED; MUNICIPAL WASTE; SEWAGE SLUDGE; OTHER WASTES SPECIFIED IN NOTE 6 TO THIS CHAPTER'}]</t>
  </si>
  <si>
    <t>[{'name': 'LOKESH KRISHNAREDDY', 'email': 'goldenenvirocreators@gmail.com', 'emailDomain': 'gmail.com', 'contact': '9945411324'}]</t>
  </si>
  <si>
    <t>29ANMPK1923H1ZU</t>
  </si>
  <si>
    <t>GOLDEN ENVIROCREATORS(PROP:K LOKESH)</t>
  </si>
  <si>
    <t>TPE000015619254T</t>
  </si>
  <si>
    <t>29ALTPR4784L1ZU</t>
  </si>
  <si>
    <t>RAVIKEERTHI S M</t>
  </si>
  <si>
    <t>29ALTPR4784L2ZT</t>
  </si>
  <si>
    <t>[{'name': 'SHANTHIGRAMA MARIGOWDA RAVI KEERTHI', 'email': 'ravikeerthi.sm@gmail.com', 'emailDomain': 'gmail.com', 'contact': '9741900298'}]</t>
  </si>
  <si>
    <t>TPE000116996850F</t>
  </si>
  <si>
    <t>08BQFPG1597Q1Z5</t>
  </si>
  <si>
    <t>Supplier of Services|Leasing Business|Works Contract</t>
  </si>
  <si>
    <t>Supplier of Services, Leasing Business, Works Contract</t>
  </si>
  <si>
    <t>[{'name': 'SANWAR MAL GURJAR', 'email': 'namokarjpr01@gmail.com', 'emailDomain': 'gmail.com', 'contact': '9785787889'}]</t>
  </si>
  <si>
    <t>07AUVPS5076M1ZI</t>
  </si>
  <si>
    <t>02AAACD2086J1ZY</t>
  </si>
  <si>
    <t>baddi@darcl.com</t>
  </si>
  <si>
    <t>SHOP NO. 29, , CJ DARCL LOGISTICS LIMITED, BASANTI BAGH, SAI ROAD, Solan, Himachal Pradesh, 173205</t>
  </si>
  <si>
    <t>Input Service Distributor (ISD)|SEZ|Service Provision|Supplier of Services</t>
  </si>
  <si>
    <t>Input Service Distributor (ISD), SEZ, Service Provision, Supplier of Services</t>
  </si>
  <si>
    <t>[{'sacCode': '00440262', 'sac1': 'TRANSPORT OF GOODS BY ROAD', 'sac2': None}, {'sacCode': '00440390', 'sac1': 'TRANSPORT OF GOODS BY RAIL', 'sac2': None}, {'sacCode': '00440406', 'sac1': 'RENTING OF IMMOVABLE PROPERTY SERVICES', 'sac2': None}, {'sacCode': '00440189', 'sac1': 'CARGO HANDLING SERVICES', 'sac2': None}, {'sacCode': '00441480', 'sac1': 'OTHER TAXABLE SERVICES - OTHER THAN THE ONES MENTIONED', 'sac2': None}]</t>
  </si>
  <si>
    <t>KRISHAN KUMAR AGARWAL|DARSHAN KUMAR AGGARWAL|ROSHAN LAL AGGARWAL|NARENDER KUMAR AGARWAL|HYOUNG GUN KANG</t>
  </si>
  <si>
    <t>[{'name': 'PARDEEP BANSAL', 'email': 'gst@darcl.com', 'emailDomain': 'darcl.com', 'contact': '9355706001'}]</t>
  </si>
  <si>
    <t>03AAACD2086J1ZW</t>
  </si>
  <si>
    <t>9316299169</t>
  </si>
  <si>
    <t>ludhiana@darcl.com</t>
  </si>
  <si>
    <t>2908/4, 2ND FLOOR, , TRANSPORT NAGAR, NEAR TELEPHONE EXCHANGE, Ludhiana, Punjab, 141001</t>
  </si>
  <si>
    <t>[{'name': 'SUBHENDU PANJA', 'email': 'gst@darcl.com', 'emailDomain': 'darcl.com', 'contact': '9355706001'}]</t>
  </si>
  <si>
    <t>04AAACD2086J1ZU</t>
  </si>
  <si>
    <t>DARCL Logistics Limited</t>
  </si>
  <si>
    <t>05AAACD2086J1ZS</t>
  </si>
  <si>
    <t>9354322137</t>
  </si>
  <si>
    <t>rudrapur@delhiassam.com</t>
  </si>
  <si>
    <t>delhiassam.com</t>
  </si>
  <si>
    <t>H.NO. 369, IST FLOOR, CJ DARCL LOGISTICS LIMITED, AVAS VIKAS COLONY, RUDRAPUR, Udham Singh Nagar, Uttarakhand, 263153</t>
  </si>
  <si>
    <t>Input Service Distributor (ISD)|Service Provision|SEZ|Supplier of Services</t>
  </si>
  <si>
    <t>Input Service Distributor (ISD), Service Provision, SEZ, Supplier of Services</t>
  </si>
  <si>
    <t>KRISHAN KUMAR AGARWAL|DARSHAN KUMAR AGARWAL|ROSHAN LAL AGGARWAL|NARENDER KUMAR AGARWAL|HYOUNG GUN KANG</t>
  </si>
  <si>
    <t>06AAACD2086J1ZQ</t>
  </si>
  <si>
    <t>9350790009</t>
  </si>
  <si>
    <t>PLOT NO. 55P, 5TH FLOOR, DARCL House, SECTOR-44, GURGAON, Gurgaon, Haryana, 122003</t>
  </si>
  <si>
    <t>Input Service Distributor (ISD)|SEZ|Service Provision|Supplier of Services|Warehouse / Depot</t>
  </si>
  <si>
    <t>07AAACD2086J1ZO</t>
  </si>
  <si>
    <t>07067144193</t>
  </si>
  <si>
    <t>9310115107</t>
  </si>
  <si>
    <t>praveen.gupta@darcl.com</t>
  </si>
  <si>
    <t>M-2, , CJ DARCL LOGISTICS LIMITED, HIMLAND HOUSE, KARAMPURA COMMERCIAL COMPLEX, New Delhi, Delhi, 110015</t>
  </si>
  <si>
    <t>[{'name': 'SANJAY SINGAL', 'email': 'gst@darcl.com', 'emailDomain': 'darcl.com', 'contact': '9355706001'}]</t>
  </si>
  <si>
    <t>08AAACD2086J1ZM</t>
  </si>
  <si>
    <t>9314915307</t>
  </si>
  <si>
    <t>chanderiya@darcl.com</t>
  </si>
  <si>
    <t>P-11, , CJ DARCL LOGISTICS LIMITED, T.P. NAGAR, CHANDERIYA, Chittorgarh, Rajasthan, 322230</t>
  </si>
  <si>
    <t>SEZ|Input Service Distributor (ISD)|Service Provision|Supplier of Services</t>
  </si>
  <si>
    <t>SEZ, Input Service Distributor (ISD), Service Provision, Supplier of Services</t>
  </si>
  <si>
    <t>[{'name': 'SURENDRA KUMAR SHARMA', 'email': 'gst@darcl.com', 'emailDomain': 'darcl.com', 'contact': '9355706001'}]</t>
  </si>
  <si>
    <t>09AAACD2086J1ZK</t>
  </si>
  <si>
    <t>9312287824</t>
  </si>
  <si>
    <t>lucknow@darcl.com</t>
  </si>
  <si>
    <t>SHOP NO. 86, , CJ DARCL LOGISTICS LIMITED, TRANSPORT NAGAR, NEAR R.T.O. OFFIECE, Lucknow, Uttar Pradesh, 226004</t>
  </si>
  <si>
    <t>[{'name': 'GULAB CHAND SHARMA', 'email': 'gst@darcl.com', 'emailDomain': 'darcl.com', 'contact': '9355706001'}]</t>
  </si>
  <si>
    <t>10AAACD2086J1Z1</t>
  </si>
  <si>
    <t>7808217033</t>
  </si>
  <si>
    <t>patna@darcl.com</t>
  </si>
  <si>
    <t>CIRCLE NO. 50B HOLDING NO.1286/1AB, 2ND FLOOR, CJ DARCL LOGISTICS LIMITED, WARD NO. 55 MOHALLA BHAGWAT NAGAR, P.S.AGAMKUAN ,KUMHRAR PATNA, Patna, Bihar, 800026</t>
  </si>
  <si>
    <t>[{'name': 'RAMESH KUMAR SINDHU', 'email': 'gst@darcl.com', 'emailDomain': 'darcl.com', 'contact': '9355706001'}]</t>
  </si>
  <si>
    <t>16AAACD2086J1ZP</t>
  </si>
  <si>
    <t>3812325015</t>
  </si>
  <si>
    <t>sujit.roy@darcl.com</t>
  </si>
  <si>
    <t>FLAT NO. 299, KHATIAN NO. 6551, CJ DARCL LOGISTICS LIMITED, SHEET NO. 14 SADAR, PARAGANA AGARTALA, West Tripura, Tripura, 799001</t>
  </si>
  <si>
    <t>[{'name': 'MADAN MOHAN SINGH', 'email': 'gst@darcl.com', 'emailDomain': 'darcl.com', 'contact': '9355706001'}]</t>
  </si>
  <si>
    <t>17AAACD2086J1ZN</t>
  </si>
  <si>
    <t>9706080053</t>
  </si>
  <si>
    <t>sanjib.das@darcl.com</t>
  </si>
  <si>
    <t>STAR CEMENT LTD, JAINTIA HILLS, , CJ DARCL LOGISTICS LIMITED, VILL AND POST LUMSHNONG, LUMSHNONG, West Jaintia Hills, Meghalaya, 793210</t>
  </si>
  <si>
    <t>18AAACD2086J1ZL</t>
  </si>
  <si>
    <t>3612464573</t>
  </si>
  <si>
    <t>guwahati@darcl.com</t>
  </si>
  <si>
    <t>ROOM NO. 2/9, NILGIRI MANSION COMPLEX, , CJ DARCL LOGISTICS LIMITED, G.S ROAD, BHANGAGARH, GUWAHATI, Kamrup, Assam, 781005</t>
  </si>
  <si>
    <t>19AAACD2086J1ZJ</t>
  </si>
  <si>
    <t>3322270731</t>
  </si>
  <si>
    <t>mahaveer.singh@darcl.com</t>
  </si>
  <si>
    <t>118A, RIPPON PALACE, 1ST FLOOR, CJ DARCL LOGISTICS LIMITED, RIPPON STREET, KOLKATA, Kolkata, West Bengal, 700016</t>
  </si>
  <si>
    <t>[{'name': 'MAHAVEER SINGH', 'email': 'gst@darcl.com', 'emailDomain': 'darcl.com', 'contact': '9355706001'}]</t>
  </si>
  <si>
    <t>20AAACD2086J1Z0</t>
  </si>
  <si>
    <t>9308615200</t>
  </si>
  <si>
    <t>jamshedpur@darcl.com</t>
  </si>
  <si>
    <t>24, , CJ DARCL LOGISTICS LIMITED, DIMNA ROAD, TRANSPORT NAGAR DIMNA CHOWK, JAMSHEDPUR, East Singhbhum, Jharkhand, 831012</t>
  </si>
  <si>
    <t>[{'sacCode': '00440262', 'sac1': 'TRANSPORT OF GOODS BY ROAD', 'sac2': None}, {'sacCode': '00440390', 'sac1': 'TRANSPORT OF GOODS BY RAIL', 'sac2': None}, {'sacCode': '00440189', 'sac1': 'CARGO HANDLING SERVICES', 'sac2': None}, {'sacCode': '00440406', 'sac1': 'RENTING OF IMMOVABLE PROPERTY SERVICES', 'sac2': None}, {'sacCode': '00441480', 'sac1': 'OTHER TAXABLE SERVICES - OTHER THAN THE ONES MENTIONED', 'sac2': None}]</t>
  </si>
  <si>
    <t>[{'name': 'RAMESH KUMAR GOYAL', 'email': 'gst@darcl.com', 'emailDomain': 'darcl.com', 'contact': '9355706001'}]</t>
  </si>
  <si>
    <t>21AAACD2086J1ZY</t>
  </si>
  <si>
    <t>9337015100</t>
  </si>
  <si>
    <t>jajpur@darcl.com</t>
  </si>
  <si>
    <t>IN FRONT MIPL GUEST HOUSE, , CJ DARCL LOGISTICS LIMITED, JAJPUR ROAD, SATABAINSIA, DANAGADI, Jajpur, Odisha, 755026</t>
  </si>
  <si>
    <t>[{'name': 'RAJEEV KUMAR SINGH', 'email': 'gst@darcl.com', 'emailDomain': 'darcl.com', 'contact': '9355706001'}]</t>
  </si>
  <si>
    <t>22AAACD2086J1ZW</t>
  </si>
  <si>
    <t>9329419865</t>
  </si>
  <si>
    <t>raigarh@darcl.com</t>
  </si>
  <si>
    <t>GAJENDRA S/O MANKESWAR SINGH, , CJ DARCL LOGISTICS LIMITED, VILLAGE GGORAKHA, RAIGARH, Raigarh, Chhattisgarh, 496001</t>
  </si>
  <si>
    <t>Service Provision|SEZ|Input Service Distributor (ISD)|Supplier of Services</t>
  </si>
  <si>
    <t>Service Provision, SEZ, Input Service Distributor (ISD), Supplier of Services</t>
  </si>
  <si>
    <t>[{'name': 'SURESH KUMAR', 'email': 'gst@darcl.com', 'emailDomain': 'darcl.com', 'contact': '9355706001'}]</t>
  </si>
  <si>
    <t>23AAACD2086J1ZU</t>
  </si>
  <si>
    <t>9355706001</t>
  </si>
  <si>
    <t>gst@cjdarcl.com</t>
  </si>
  <si>
    <t>cjdarcl.com</t>
  </si>
  <si>
    <t>Shop No 1, Plot No. 1, Ward No. 85, , CJ DARCL LOGISTICS LIMITED, Near Kaliyasoat Bridge, HUZUR, Bhopal, Bhopal, Madhya Pradesh, 462047</t>
  </si>
  <si>
    <t>[{'name': 'DINESH KUMAR', 'email': 'gst@darcl.com', 'emailDomain': 'darcl.com', 'contact': '9355706001'}]</t>
  </si>
  <si>
    <t>24AAACD2086J1ZS</t>
  </si>
  <si>
    <t>7932424569</t>
  </si>
  <si>
    <t>ahmedabad@darcl.com</t>
  </si>
  <si>
    <t>OFFICE NO. 302, 3RD FLOOR, CJ DARCL LOGISTICS LIMITED, RADHE KISAN VILLA COMPLEX, Z BLOCK DEV CASTLE, NEAR JAIMALA BUS STOP, ISANPUR, Ahmedabad, Gujarat, 382443</t>
  </si>
  <si>
    <t>27AAACD2086J1ZM</t>
  </si>
  <si>
    <t>9324804204</t>
  </si>
  <si>
    <t>mumbai@darcl.com</t>
  </si>
  <si>
    <t>ELLORA BUILDING, SEC-11, PLOT NO. 27, ABOVE AXIS BANK, BELAPUR CBD, Mumbai City, Maharashtra, 400614</t>
  </si>
  <si>
    <t>[{'name': 'DINESH RADHESHYAM GOYAL', 'email': 'gst@darcl.com', 'emailDomain': 'darcl.com', 'contact': '9355706001'}]</t>
  </si>
  <si>
    <t>29AAACD2086J1ZI</t>
  </si>
  <si>
    <t>9341008701</t>
  </si>
  <si>
    <t>bangalore@darcl.com</t>
  </si>
  <si>
    <t>23, 5th Cross, , CJ DARCL LOGISTICS LIMITED, Raghuvendra Layout, Yeshwantpura, Bangalore, Bengaluru (Bangalore) Urban, Karnataka, 560022</t>
  </si>
  <si>
    <t>[{'name': 'RAMNIK RAJ', 'email': 'gst@darcl.com', 'emailDomain': 'darcl.com', 'contact': '9355706001'}]</t>
  </si>
  <si>
    <t>30AAACD2086J1ZZ</t>
  </si>
  <si>
    <t>9323140169</t>
  </si>
  <si>
    <t>goa@darcl.com</t>
  </si>
  <si>
    <t>Flat no. S-3, 2nd Floor, CJ DARCL LOGISTICS LIMITED, Sharma Building at Varcondem, PONDA, South Goa, Goa, 403401</t>
  </si>
  <si>
    <t>[{'sacCode': '00440390', 'sac1': 'TRANSPORT OF GOODS BY RAIL', 'sac2': None}, {'sacCode': '00440262', 'sac1': 'TRANSPORT OF GOODS BY ROAD', 'sac2': None}, {'sacCode': '00440189', 'sac1': 'CARGO HANDLING SERVICES', 'sac2': None}, {'sacCode': '00440406', 'sac1': 'RENTING OF IMMOVABLE PROPERTY SERVICES', 'sac2': None}, {'sacCode': '00441480', 'sac1': 'OTHER TAXABLE SERVICES - OTHER THAN THE ONES MENTIONED', 'sac2': None}]</t>
  </si>
  <si>
    <t>[{'name': 'ATUL KUMAR TRIPATHI', 'email': 'gst@darcl.com', 'emailDomain': 'darcl.com', 'contact': '9355706001'}]</t>
  </si>
  <si>
    <t>32AAACD2086J1ZV</t>
  </si>
  <si>
    <t>9349042572</t>
  </si>
  <si>
    <t>kochi@darcl.com</t>
  </si>
  <si>
    <t>Building No. 29/1419, , CJ DARCL LOGISTICS LIMITED, Opp. Kseb Guest House, Kochi, Ernakulam, Kerala, 682017</t>
  </si>
  <si>
    <t>[{'name': 'KRISHAN KUMAR', 'email': 'gst@darcl.com', 'emailDomain': 'darcl.com', 'contact': '9355706001'}]</t>
  </si>
  <si>
    <t>33AAACD2086J1ZT</t>
  </si>
  <si>
    <t>9364205505</t>
  </si>
  <si>
    <t>chennai@darcl.com</t>
  </si>
  <si>
    <t>Plot no. 81, 2nd Floor, CJ DARCL LOGISTICS LIMITED, 2ND STREET, Thillai Nagar, Kolathur, Chennai, Tamil Nadu, 600099</t>
  </si>
  <si>
    <t>[{'name': 'AMIT KUMAR', 'email': 'gst@darcl.com', 'emailDomain': 'darcl.com', 'contact': '9355706001'}]</t>
  </si>
  <si>
    <t>34AAACD2086J1ZR</t>
  </si>
  <si>
    <t>9363316080</t>
  </si>
  <si>
    <t>pondicherry@darcl.com</t>
  </si>
  <si>
    <t>No. 5/30, Ground floor G-1, CJ DARCL LOGISTICS LIMITED, second Main Road, Priyanka Homes V.V.P nagar, Thatanchavady, Pondicherry, Puducherry, 605009</t>
  </si>
  <si>
    <t>36AAACD2086J1ZN</t>
  </si>
  <si>
    <t>sanjay.singal@darcl.com</t>
  </si>
  <si>
    <t>16-11-41-42A, First Floor, CJ DARCL Logistics Limited, Near K.G.H.Hospital Super Bazar, Saleem Nagar Malakpet, Hyderabad, Telangana, 500036</t>
  </si>
  <si>
    <t>37AAACD2086J1ZL</t>
  </si>
  <si>
    <t>9346702666</t>
  </si>
  <si>
    <t>visakhapatnam@darcl.com</t>
  </si>
  <si>
    <t>DOOR NO. 7-9-27, , CJ DARCL LOGISTICS LIMITED, WARD NO. 7, PANTHULUGARI MEDA, Visakhapatnam, Andhra Pradesh, 530026</t>
  </si>
  <si>
    <t>01AAACD2086J1Z0</t>
  </si>
  <si>
    <t>9596898638</t>
  </si>
  <si>
    <t>jammu@darcl.com</t>
  </si>
  <si>
    <t>NEAR IOCL GAS PLANT, , CJ DARCL LOGISTICS LIMITED, NATIONAL HIGHWAY, KATHOLI, BARI BRAHMNA, Jammu, Jammu and Kashmir, 181133</t>
  </si>
  <si>
    <t>20AAACD2086J2ZZ</t>
  </si>
  <si>
    <t>9204056006</t>
  </si>
  <si>
    <t>yogesh.bansal@cjdarcl.com</t>
  </si>
  <si>
    <t>AKASH D CHOWDHURY, FIFTH FLOOR, CJ DARCL LOGISTICS LIMITED, Dimna Road, Mango, Jamshedpur, East Singhbhum, Jharkhand, 831018</t>
  </si>
  <si>
    <t>[{'sacCode': '996511', 'sac1': 'Road transport services of Goods including letters, parcels, live animals, household &amp; office furniture, containers etc by refrigerator vehicles, trucks, trailers, man or animal drawn vehicles or any other vehicles.', 'sac2': None}, {'sacCode': '996512', 'sac1': 'Railway transport services of Goods including letters, parcels, live animals, household &amp; office furniture, intermodal containers, bulk cargo etc', 'sac2': None}, {'sacCode': '996719', 'sac1': 'Other cargo and baggage handling services', 'sac2': None}]</t>
  </si>
  <si>
    <t>[{'name': 'YOGESH BANSAL', 'email': 'gst@cjdarcl.com', 'emailDomain': 'cjdarcl.com', 'contact': '9355706001'}]</t>
  </si>
  <si>
    <t>21AAACD2086J2ZX</t>
  </si>
  <si>
    <t>jajpur@cjdarcl.com</t>
  </si>
  <si>
    <t>KHATA NO - 3, 1ST FLOOR, , NEAR SEETA KISAN SEVA KENDRA, TELIBAHALI, DANAGADI, JAJPUR ROAD, Jajpur, Odisha, 755026</t>
  </si>
  <si>
    <t>[{'name': 'ANIL KUMAR', 'email': 'gst@cjdarcl.com', 'emailDomain': 'cjdarcl.com', 'contact': '9355706001'}]</t>
  </si>
  <si>
    <t>06AAACD2086J2ZP</t>
  </si>
  <si>
    <t>9310110636</t>
  </si>
  <si>
    <t>ramesh.goyal@darcl.com</t>
  </si>
  <si>
    <t>PLOT NO. 73, , CJ DARCL LOGISTICS LIMITED, SECTOR-58, TRANSPORT NAGAR, Faridabad, Haryana, 121004</t>
  </si>
  <si>
    <t>[{'name': 'RAMESH KUMAR GOYAL', 'email': 'gst@cjdarcl.com', 'emailDomain': 'cjdarcl.com', 'contact': '9355706001'}]</t>
  </si>
  <si>
    <t>37AAACD2086J2ZK</t>
  </si>
  <si>
    <t>11-Aug-2018</t>
  </si>
  <si>
    <t>Building No 16-370, 4th Road, V.N Puram Colony, CJ DARCL Logistics Limited, Near Anjaneya Swamy Temple, Kesarapalli, GANNAVARAM MANDAL, Krishna, Andhra Pradesh, 521101</t>
  </si>
  <si>
    <t>[{'name': 'KRISHNA KUMAR', 'email': 'gst@cjdarcl.com', 'emailDomain': 'cjdarcl.com', 'contact': '9355706001'}]</t>
  </si>
  <si>
    <t>27AAACD2086J2ZL</t>
  </si>
  <si>
    <t>9373108509</t>
  </si>
  <si>
    <t>sushil.agarwal@cjdarcl.com</t>
  </si>
  <si>
    <t>H.NO. 818, ASHA BHAWAN, CITY SURVEY NO. 343, 3RD FLOOR, CJ DARCL LOGISTICS LIMITED, WARD NO. 30, JALAPURA, MOUZA- NAGPUR, Nagpur, Maharashtra, 441101</t>
  </si>
  <si>
    <t>[{'name': 'SUSHILKUMAR RAMPRAKASH AGARWAL', 'email': 'gst@cjdarcl.com', 'emailDomain': 'cjdarcl.com', 'contact': '9355706001'}]</t>
  </si>
  <si>
    <t>36AAACD2086J2ZM</t>
  </si>
  <si>
    <t>9391017992</t>
  </si>
  <si>
    <t>gnk.singh@cjdarcl.com</t>
  </si>
  <si>
    <t>SYNO-35, PLOT NO-37, , CJ DARCL LOGISTICS LIMITED, BHAWANI NAGAR COLONY, KOTHUR VILLAGE, Mahabubnagar, Telangana, 509228</t>
  </si>
  <si>
    <t>[{'name': 'GNANDA KIISHOR SINGH', 'email': 'gst@cjdarcl.com', 'emailDomain': 'cjdarcl.com', 'contact': '9355706001'}]</t>
  </si>
  <si>
    <t>19AAACD2086J2ZI</t>
  </si>
  <si>
    <t>9051045353</t>
  </si>
  <si>
    <t>sanjay.banerjee@cjdarcl.com</t>
  </si>
  <si>
    <t>118 1A, 1ST FLOOR, CJ DARCL LOGISTICS LIMITED, RIPPON STREET, KOLKATA, Kolkata, West Bengal, 700071</t>
  </si>
  <si>
    <t>[{'name': 'SANJAY BANERJEE', 'email': 'gst@cjdarcl.com', 'emailDomain': 'cjdarcl.com', 'contact': '9355706001'}]</t>
  </si>
  <si>
    <t>08AAACD2086J2ZL</t>
  </si>
  <si>
    <t>7056711611</t>
  </si>
  <si>
    <t>parmod.bansal@cjdarcl.com</t>
  </si>
  <si>
    <t>VAKRE NAUGANV, CJ DARCL LOGISTICS LIMITED, VAKRE NAUGANV, RAMGARH, Alwar, Rajasthan, 301001</t>
  </si>
  <si>
    <t>[{'name': 'PARMOD BANSAL', 'email': 'gst@cjdarcl.com', 'emailDomain': 'cjdarcl.com', 'contact': '9355706001'}]</t>
  </si>
  <si>
    <t>09AAACD2086J2ZJ</t>
  </si>
  <si>
    <t>8318594398</t>
  </si>
  <si>
    <t>sudama.kumar@cjdarcl.com</t>
  </si>
  <si>
    <t>13 A-1, , , Panki Padao Bhausingh kalpi Road, KANPUR NAGAR, Kanpur Nagar, Uttar Pradesh, 208020</t>
  </si>
  <si>
    <t>[{'name': 'SUDAMA SHARMA', 'email': 'gst@cjdarcl.com', 'emailDomain': 'cjdarcl.com', 'contact': '9355706001'}]</t>
  </si>
  <si>
    <t>33AAACD2086J2ZS</t>
  </si>
  <si>
    <t>7082112203</t>
  </si>
  <si>
    <t>PLOT NO 81, 2nd STREET, THILLAI NAGAR, KOLATHUR, CHENNAI, Chennai, Tamil Nadu, 600099</t>
  </si>
  <si>
    <t>[{'name': 'OM PRAKASH', 'email': 'gst@cjdarcl.com', 'emailDomain': 'cjdarcl.com', 'contact': '9355706001'}]</t>
  </si>
  <si>
    <t>29AAACD2086J2ZH</t>
  </si>
  <si>
    <t>RAGUNATHAPURA, CJ DARCL LOGISTICS LIMITED, SHIVAPURA, BNGALURU RURAL, Bengaluru (Bangalore) Rural, Karnataka, 561203</t>
  </si>
  <si>
    <t>[{'name': 'ANIL KUMAR', 'email': 'gst@cjdarcl.com', 'emailDomain': 'cjdarcl.com', 'contact': '8950446785'}]</t>
  </si>
  <si>
    <t>24AAACD2086J2ZR</t>
  </si>
  <si>
    <t>BHAGWATI CHAMBER NO. 2 SHOP NO 7, 1ST FLOOR, , NH-8A NEAR WATER TANK, MORBI, Morbi, Gujarat, 363642</t>
  </si>
  <si>
    <t>[{'name': 'SHERSINGH TELURAM', 'email': 'gst@cjdarcl.com', 'emailDomain': 'cjdarcl.com', 'contact': '9355706001'}]</t>
  </si>
  <si>
    <t>01AAACD2086J2ZZ</t>
  </si>
  <si>
    <t>W.NO. 12, KARTHOLI, BARI BRAHAMANA, Samba, Jammu and Kashmir, 181133</t>
  </si>
  <si>
    <t>07AAACD2086J2ZN</t>
  </si>
  <si>
    <t>BG-315, SANJAY GANDHI TRANSPORT NAGAR, SANJAY GANDHI TRANSPORT NAGAR, North West Delhi, Delhi, 110042</t>
  </si>
  <si>
    <t>[{'name': 'SUNIL KUMAR', 'email': 'gst@cjdarcl.com', 'emailDomain': 'cjdarcl.com', 'contact': '9355706001'}]</t>
  </si>
  <si>
    <t>03AAACD2086J2ZV</t>
  </si>
  <si>
    <t>23, 1-2, , GREEN ENCLAVE, LOHGARH, DERABASSI, SAS Nagar, Punjab, 140603</t>
  </si>
  <si>
    <t>23AAACD2086J2ZT</t>
  </si>
  <si>
    <t>1276, SCHEME NO. 114, PART 1, INDORE, Indore, Madhya Pradesh, 452010</t>
  </si>
  <si>
    <t>05AAACD2086J2ZR</t>
  </si>
  <si>
    <t>KH NO 1589, PLOT NO 1, KRISHNA VIHAR COLONY, SALEMPUR MEHDOOD, Haridwar, Uttarakhand, 249402</t>
  </si>
  <si>
    <t>22AAACD2086J2ZV</t>
  </si>
  <si>
    <t>TAHEL SINGH COMPLEX, TATIBANDH, RAIPUR, Raipur, Chhattisgarh, 492099</t>
  </si>
  <si>
    <t>TPE000012045461Q</t>
  </si>
  <si>
    <t>27ANXPJ8430H1ZG</t>
  </si>
  <si>
    <t>27730807702V</t>
  </si>
  <si>
    <t>[{'name': 'PRATHMESH MAHENDRA JAIN', 'email': 'sam.pac@rediffmail.com', 'emailDomain': 'rediffmail.com', 'contact': '9422203148'}]</t>
  </si>
  <si>
    <t>TPE000116749971M</t>
  </si>
  <si>
    <t>36AAEPG6288J1ZD</t>
  </si>
  <si>
    <t>[{'sacCode': '997212', 'sac1': 'Rental or leasing services involving own or leased non-residential property', 'sac2': None}, {'sacCode': '00440406', 'sac1': 'RENTING OF IMMOVABLE PROPERTY SERVICES', 'sac2': None}]</t>
  </si>
  <si>
    <t>[{'name': 'Praveen Goel', 'email': 'nallanarender@rediffmail.com', 'emailDomain': 'rediffmail.com', 'contact': '9246355876'}]</t>
  </si>
  <si>
    <t>37AAEPG6288J1ZB</t>
  </si>
  <si>
    <t>GOEL FREIGHT CARRIERS (PROP: PRAVEEN GOEL)</t>
  </si>
  <si>
    <t>KEP000001589601O</t>
  </si>
  <si>
    <t>33ACCFS4234J1Z8</t>
  </si>
  <si>
    <t>33745783552</t>
  </si>
  <si>
    <t>RAMASAMY SUBBURAJ|ANTONYMUTHURAJA JEGANRAJAPRABHU|A SASIREKA|PALANIKUMAR SRIDEVI|JOSEPHALAGURAJAN SARGUNACHELLAPANDIAN|MUTHIAH THEVAR ANTONI MUTHURAJA</t>
  </si>
  <si>
    <t>[{'name': 'RAMASAMY SUBBURAJ', 'email': 'salestaxsixercartoons@gmail.com', 'emailDomain': 'gmail.com', 'contact': '9362313366'}]</t>
  </si>
  <si>
    <t>KFI000015315008T</t>
  </si>
  <si>
    <t>33AAAFB2617A1ZF</t>
  </si>
  <si>
    <t>[{'hsnCode': '84822012', 'hsn1': 'BALL OR ROLLER BEARINGS - TAPERED ROLLER BEARINGS, INCLUDING CONE AND TAPERED ROLLER ASSEMBLIES: TAPERED ROLLER BEARINGS (RADIAL TYPE) : OF BORE DIAMETER EXCEEDING 50 MM BUT NOT EXCEEDING 100 MM',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'BALL OR ROLLER BEARINGS - TAPERED ROLLER BEARINGS, INCLUDING CONE AND TAPERED ROLLER ASSEMBLIES: TAPERED ROLLER BEARINGS (RADIAL TYPE) : OF BORE DIAMETER EXCEEDING 50 MM BUT NOT EXCEEDING 100 MM'}]</t>
  </si>
  <si>
    <t>RINA JAISWAL|SUDHA JAISWAL</t>
  </si>
  <si>
    <t>[{'name': 'SUDHA JAISWAL', 'email': 'bearing.c.c@gmail.com', 'emailDomain': 'gmail.com', 'contact': '9840263901'}]</t>
  </si>
  <si>
    <t>TPE001031205689G</t>
  </si>
  <si>
    <t>29DXLPS9208D1ZY</t>
  </si>
  <si>
    <t>08AACCK0420F1Z4</t>
  </si>
  <si>
    <t>accounts@kmtrans.in</t>
  </si>
  <si>
    <t>D-80,, , , CHANDPOLE ANAJ MANDI, CHANDPOLE ANAJ MANDI, Jaipur, Rajasthan, 302001</t>
  </si>
  <si>
    <t>Service Provision|Supplier of Services|Office / Sale Office</t>
  </si>
  <si>
    <t>[{'sacCode': '00440262', 'sac1': 'TRANSPORT OF GOODS BY ROAD', 'sac2': None}, {'sacCode': '00440480', 'sac1': 'LEGAL CONSULTANCY SERVICES', 'sac2': None}, {'sacCode': '00440366', 'sac1': 'BUSINESS SUPPORT SERVICES', 'sac2': None}, {'sacCode': '00440048', 'sac1': 'RENT A CAB OPERATORS', 'sac2': None}, {'sacCode': '00440108', 'sac1': 'SECURITY / DETECTIVE AGENCIES', 'sac2': None}]</t>
  </si>
  <si>
    <t>KAMAL KUMAR CHANDWAR|AMIT CHANDWAR|NARESH KUMAR CHANDWAR|PRABHA CHAND CHANDWAR</t>
  </si>
  <si>
    <t>[{'name': 'KAMAL KUMAR CHANDWAR', 'email': 'bkhosla1949@yahoo.com', 'emailDomain': 'yahoo.com', 'contact': '9414664246'}]</t>
  </si>
  <si>
    <t>27AACCK0420F1Z4</t>
  </si>
  <si>
    <t>06-Feb-2018</t>
  </si>
  <si>
    <t>PLOT NO B57/A , 302, MARUTI CHAMBERS, KWC STEEL MARKET, KALAMBOLI, Mumbai City, Maharashtra, 410218</t>
  </si>
  <si>
    <t>AMIT CHANDWAR|KAMAL KUMAR CHANDWAR|NARESH KUMAR CHANDWAR|PRABHA CHAND CHANDWAR</t>
  </si>
  <si>
    <t>[{'name': 'KAMAL KUMAR CHANDWAR', 'email': 'accounts@kmtrans.in', 'emailDomain': 'kmtrans.in', 'contact': '9414664246'}]</t>
  </si>
  <si>
    <t>02AACCT2257M1ZD</t>
  </si>
  <si>
    <t>04AACCT2257M1Z9</t>
  </si>
  <si>
    <t>05AACCT2257M1Z7</t>
  </si>
  <si>
    <t>06AACCT2257M1Z5</t>
  </si>
  <si>
    <t>07AACCT2257M1Z3</t>
  </si>
  <si>
    <t>gst@safexpress.com</t>
  </si>
  <si>
    <t>11098-B, EAST PARK ROAD, KAROL BAGH, Central Delhi, Delhi, 110005</t>
  </si>
  <si>
    <t>PAWAN KUMAR JAIN|RUBAL JAIN</t>
  </si>
  <si>
    <t>[{'name': 'KUNAL BAID', 'email': 'gst@safexpress.com', 'emailDomain': 'safexpress.com', 'contact': '8595144779'}]</t>
  </si>
  <si>
    <t>08AACCT2257M1Z1</t>
  </si>
  <si>
    <t>09AACCT2257M1ZZ</t>
  </si>
  <si>
    <t>10AACCT2257M1ZG</t>
  </si>
  <si>
    <t>13AACCT2257M1ZA</t>
  </si>
  <si>
    <t>14AACCT2257M1Z8</t>
  </si>
  <si>
    <t>16AACCT2257M1Z4</t>
  </si>
  <si>
    <t>18AACCT2257M1Z0</t>
  </si>
  <si>
    <t>TRANSOLUTION (P) LTD.</t>
  </si>
  <si>
    <t>19AACCT2257M1ZY</t>
  </si>
  <si>
    <t>20AACCT2257M1ZF</t>
  </si>
  <si>
    <t>21AACCT2257M1ZD</t>
  </si>
  <si>
    <t>22AACCT2257M1ZB</t>
  </si>
  <si>
    <t>23AACCT2257M1Z9</t>
  </si>
  <si>
    <t>24AACCT2257M1Z7</t>
  </si>
  <si>
    <t>27AACCT2257M1Z1</t>
  </si>
  <si>
    <t>29AACCT2257M1ZX</t>
  </si>
  <si>
    <t>30AACCT2257M1ZE</t>
  </si>
  <si>
    <t>32AACCT2257M1ZA</t>
  </si>
  <si>
    <t>33AACCT2257M1Z8</t>
  </si>
  <si>
    <t>37AACCT2257M1Z0</t>
  </si>
  <si>
    <t>01AACCT2257M1ZF</t>
  </si>
  <si>
    <t>08AADCG7283P1ZV</t>
  </si>
  <si>
    <t>cfo@gicl.co</t>
  </si>
  <si>
    <t>301-306, PRAKASH DEEP COMPLEX, NEAR MAYANK TRADE CENTER,STATION ROAD, JAIPUR, Jaipur, Rajasthan, 302006</t>
  </si>
  <si>
    <t>[{'sacCode': '00440193', 'sac1': 'STORAGE AND WAREHOUSE SERVICE', 'sac2': None}, {'sacCode': '00440262', 'sac1': 'TRANSPORT OF GOODS BY ROAD', 'sac2': None}, {'sacCode': '00440390', 'sac1': 'TRANSPORT OF GOODS BY RAIL', 'sac2': None}, {'sacCode': '00440480', 'sac1': 'LEGAL CONSULTANCY SERVICES', 'sac2': None}, {'sacCode': '00441480', 'sac1': 'OTHER TAXABLE SERVICES - OTHER THAN THE ONES MENTIONED', 'sac2': None}]</t>
  </si>
  <si>
    <t>SUBHASH AGRAWAL|SUREKHA AGARWAL|SHUBHAM AGRAWAL|BALJINDER SHARMA|UTTAMPRAKASH JAGDISHPRASAD AGARWAL|AKSHAYA GOYAL</t>
  </si>
  <si>
    <t>[{'name': 'SUBHASH AGRAWAL', 'email': 'cfo@gicl.co', 'emailDomain': 'gicl.co', 'contact': '9680836304'}]</t>
  </si>
  <si>
    <t>KFI000010681270D</t>
  </si>
  <si>
    <t>27AAPFS2222P1ZO</t>
  </si>
  <si>
    <t>Warehouse / Depot|Service Provision|Office / Sale Office</t>
  </si>
  <si>
    <t>Warehouse / Depot, Service Provision, Office / Sale Office</t>
  </si>
  <si>
    <t>[{'sacCode': '00440045', 'sac1': 'CLEARING AND FORWARDING AGENCY', 'sac2': None}, {'sacCode': '00440262', 'sac1': 'TRANSPORT OF GOODS BY ROAD', 'sac2': None}, {'sacCode': '00440189', 'sac1': 'CARGO HANDLING SERVICES', 'sac2': None}, {'sacCode': '00440193', 'sac1': 'STORAGE AND WAREHOUSE SERVICE', 'sac2': None}]</t>
  </si>
  <si>
    <t>DHARMESH MUKUND VED|SHAILESH MUKUND VED|BHANUMATI MUKUND VED</t>
  </si>
  <si>
    <t>[{'name': 'PARESH MUKUND VED', 'email': 'accounts@swetallogistics.com', 'emailDomain': 'swetallogistics.com', 'contact': '9823541095'}]</t>
  </si>
  <si>
    <t>TPE000119543436G</t>
  </si>
  <si>
    <t>27AMRPT5867H1Z3</t>
  </si>
  <si>
    <t>[{'name': 'VINAY KUMAR TIWARI', 'email': 'omlogistics7@gmail.com', 'emailDomain': 'gmail.com', 'contact': '9975735897'}]</t>
  </si>
  <si>
    <t>TPE000117085307X</t>
  </si>
  <si>
    <t>27AZYPM5070F1ZU</t>
  </si>
  <si>
    <t>[{'hsnCode': '7610', 'hsn1': 'ALUMINIUM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'chapterCode': '76', 'chapter': 'Aluminium and articles thereof', 'sectionCode': '15', 'section': 'Base Metals and Articles of Base Metal', 'hsn2': 'ALUMINIUM STRUCTURES (EXCLUDING PREFABRICATED BUILDINGS OF HEADING 9406) AND PARTS OF STRUCTURES (FOR EXAMPLE, BRIDGES AND BRIDGE SECTIONS, TOWERS, LATTICE MASTS, ROOFS, ROOFING FRAMEWORKS, DOORS AND WINDOWS AND THEIR FRAMES AND THRESHOLDS FOR DOORS, BALUSTRADES, PILLARS AND COLUMNS); ALUMINIUM PLATES, RODS, PROFILES, TUBES AND THE LIKE, PREPARED FOR USE IN STRUCTURES'}, {'hsnCode': '7608', 'hsn1': 'ALUMINIUM TUBES AND PIPES', 'chapterCode': '76', 'chapter': 'Aluminium and articles thereof', 'sectionCode': '15', 'section': 'Base Metals and Articles of Base Metal', 'hsn2': 'ALUMINIUM TUBES AND PIPES'}]</t>
  </si>
  <si>
    <t>[{'sacCode': '00440480', 'sac1': 'LEGAL CONSULTANCY SERVICES', 'sac2': None}, {'sacCode': '00440225', 'sac1': 'BUSINESS AUXILIARY SERVICES', 'sac2': None}, {'sacCode': '00440060', 'sac1': 'MANPOWER RECRUITMENT AGENCY', 'sac2': None}]</t>
  </si>
  <si>
    <t>[{'name': 'BIRENDAR MOURIYA', 'email': 'patelanoop4@gmail.com', 'emailDomain': 'gmail.com', 'contact': '9404617121'}]</t>
  </si>
  <si>
    <t>TPE000016133647C</t>
  </si>
  <si>
    <t>27AFAPS9389D1ZZ</t>
  </si>
  <si>
    <t>27AFAPS9389D2ZY</t>
  </si>
  <si>
    <t>gst.client001@gmail.com</t>
  </si>
  <si>
    <t>NANDANWAN NAGPUR, HANUMAN NAGAR, SANT JAGNADE SQUARE, CHITANAVIS NAGAR, NAGPUR, Nagpur, Maharashtra, 440009</t>
  </si>
  <si>
    <t>[{'name': 'ARUN BADLUJI SHAHU', 'email': 'gst.client001@gmail.com', 'emailDomain': 'gmail.com', 'contact': '9890718549'}]</t>
  </si>
  <si>
    <t>440009</t>
  </si>
  <si>
    <t>TPE001045282607N</t>
  </si>
  <si>
    <t>27AOLPK0857Q1Z7</t>
  </si>
  <si>
    <t>AMIT PAWANKUMAR KHETAN</t>
  </si>
  <si>
    <t>khetansalesco@gmail.com</t>
  </si>
  <si>
    <t>M-01/ SHOP NO. 14, GROUND FLOOR, NEMINATH APARTMENT, OSTWAL EMPIRE, BOISAR WEST, Palghar, Maharashtra, 401501</t>
  </si>
  <si>
    <t>[{'hsnCode': '38089400', 'hsn1': 'INSECTICIDES, RODENTICIDES, FUNGICIDES, HERBICIDES, ANTI-SPROUTING PRODUCTS AND PLANT-GROWTH REGULATORS, DISINFECTANTS AND SIMILAR PRODUCTS, PUT UP IN FORMS OR PACKINGS FOR RETAIL SALE OR AS PREPARATIONS OR ARTICLES (FOR EXAMPLE, SULPHUR TREATED BANDS, WICKS AND CANDLES, AND FLY-PAPERS)--DISINFECTANTS', 'chapterCode': '38', 'chapter': 'Miscellaneous chemical products.', 'sectionCode': '06', 'section': 'Products of the Chemicals or Allied Industries', 'hsn2': 'INSECTICIDES, RODENTICIDES, FUNGICIDES, HERBICIDES, ANTI-SPROUTING PRODUCTS AND PLANT-GROWTH REGULATORS, DISINFECTANTS AND SIMILAR PRODUCTS, PUT UP IN FORMS OR PACKINGS FOR RETAIL SALE OR AS PREPARATIONS OR ARTICLES (FOR EXAMPLE, SULPHUR TREATED BANDS, WICKS AND CANDLES, AND FLY-PAPERS)--DISINFECTANTS'}, {'hsnCode': '33073090', 'hsn1': 'PRE-SHAVE, SHAVING OR AFTER-SHAVE PREPARATIONS, PERSONAL DEODORANTS, BATH PREPARATIONS, DEPILATORIES AND OTHER PERFUMERY, COSMETIC OR TOILET PREPARATIONS, NOT ELSEWHERE SPECIFIED OR INCLUDED, PREPARED ROOM DEODORISERS, WHETHER OR NOT PERFUMED OR HAVING DISINFECTANT PROPERTIES PERFUMED BATH SALTS AND OTHER BATH PREPARATIONS: OTHER', 'chapterCode': '33', 'chapter': 'Essential oils and resinoids; perfumery, cosmetic or toilet preparations.', 'sectionCode': '06', 'section': 'Products of the Chemicals or Allied Industries', 'hsn2': 'PRE-SHAVE, SHAVING OR AFTER-SHAVE PREPARATIONS, PERSONAL DEODORANTS, BATH PREPARATIONS, DEPILATORIES AND OTHER PERFUMERY, COSMETIC OR TOILET PREPARATIONS, NOT ELSEWHERE SPECIFIED OR INCLUDED, PREPARED ROOM DEODORISERS, WHETHER OR NOT PERFUMED OR HAVING DISINFECTANT PROPERTIES PERFUMED BATH SALTS AND OTHER BATH PREPARATIONS: OTHER'}, {'hsnCode': '33074900', 'hsn1': 'PRE-SHAVE, SHAVING OR AFTER-SHAVE PREPARATIONS, PERSONAL DEODORANTS, BATH PREPARATIONS, DEPILATORIES AND OTHER PERFUMERY, COSMETIC OR TOILET PREPARATIONS, NOT ELSEWHERE SPECIFIED OR INCLUDED, PREPARED ROOM DEODORISERS, WHETHER OR NOT PERFUMED OR HAVING DISINFECTANT PROPERTIES PREPARATIONS FOR PERFUMING OR DEODORIZING ROOMS, INCLUDING ODORIFEROUS PREPARATIONS USED DURING RELIGIOUS RITES: OTHER', 'chapterCode': '33', 'chapter': 'Essential oils and resinoids; perfumery, cosmetic or toilet preparations.', 'sectionCode': '06', 'section': 'Products of the Chemicals or Allied Industries', 'hsn2': 'PRE-SHAVE, SHAVING OR AFTER-SHAVE PREPARATIONS, PERSONAL DEODORANTS, BATH PREPARATIONS, DEPILATORIES AND OTHER PERFUMERY, COSMETIC OR TOILET PREPARATIONS, NOT ELSEWHERE SPECIFIED OR INCLUDED, PREPARED ROOM DEODORISERS, WHETHER OR NOT PERFUMED OR HAVING DISINFECTANT PROPERTIES PREPARATIONS FOR PERFUMING OR DEODORIZING ROOMS, INCLUDING ODORIFEROUS PREPARATIONS USED DURING RELIGIOUS RITES: OTHER'}, {'hsnCode': '3402', 'hsn1': 'ORGANIC SURFACE-ACTIVE AGENTS (OTHER THAN SOAP), SURFACE-ACTIVE PREPARATIONS, WASHING PREPARATIONS (INCLUDING AUXILIARY WASHING PREPARATIONS) AND CLEANING PREPARATIONS, WHETHER OR NOT CONTAINING SOAP, OTHER THAN THOSE OF HEADING 3401',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'ORGANIC SURFACE-ACTIVE AGENTS (OTHER THAN SOAP), SURFACE-ACTIVE PREPARATIONS, WASHING PREPARATIONS (INCLUDING AUXILIARY WASHING PREPARATIONS) AND CLEANING PREPARATIONS, WHETHER OR NOT CONTAINING SOAP, OTHER THAN THOSE OF HEADING 3401'}, {'hsnCode': '3808', 'hsn1': 'INSECTICIDES, RODENTICIDES, FUNGICIDES, HERBICIDES, ANTI - SPROUTING PRODUCTS AND PLANT - GROWTH REGULATORS, DISINFECTANTS AND SIMILAR PRODUCTS, PUT UP IN FORMS OR PACKINGS FOR RETAIL SALE OR AS PREPARATIONS OR ARTICLES (FOR EXAMPLE, SULPHURTREATED BANDS, WICKS AND CANDLES, AND FLY-PAPERS)', 'chapterCode': '38', 'chapter': 'Miscellaneous chemical products.', 'sectionCode': '06', 'section': 'Products of the Chemicals or Allied Industries', 'hsn2': 'INSECTICIDES, RODENTICIDES, FUNGICIDES, HERBICIDES, ANTI-SPROUTING PRODUCTS AND PLANT-GROWTH REGULATORS, DISINFECTANTS AND SIMILAR PRODUCTS, PUT UP IN FORMS OR PACKINGS FOR RETAIL SALE OR AS PREPARATIONS OR ARTICLES (FOR EXAMPLE, SULPHUR-TREATED BANDS,WICKS AND CANDLES, AND FLY-PAPERS)'}]</t>
  </si>
  <si>
    <t>TPE000119890408K</t>
  </si>
  <si>
    <t>27BBPPB8295K1ZY</t>
  </si>
  <si>
    <t>[{'name': 'PANKAJ BHANGE', 'email': 'pravinsurya12345@gmail.com', 'emailDomain': 'gmail.com', 'contact': '9372042037'}]</t>
  </si>
  <si>
    <t>TPE000119412325X</t>
  </si>
  <si>
    <t>27AGMPC1772F1ZI</t>
  </si>
  <si>
    <t>[{'sacCode': '00440245', 'sac1': 'MAINTENANCE OR REPAIR SERVICE', 'sac2': None}, {'sacCode': '00440290', 'sac1': 'CONSTRUCTION SERVICES IN RESPECT OF COMMERCIAL OR INDUSTRIAL BUILDINGS AND CIVIL STRUCTURES', 'sac2': None}, {'sacCode': '00440334', 'sac1': 'CONSTRUCTION OF RES. COMPLEX', 'sac2': None}]</t>
  </si>
  <si>
    <t>[{'name': 'RAMAYAN AMBIKA CHOUHAN', 'email': 'sanjari_tax@yahoo.in', 'emailDomain': 'yahoo.in', 'contact': '9970441798'}]</t>
  </si>
  <si>
    <t>TPE000016991241R</t>
  </si>
  <si>
    <t>23ABFPL6383H1ZL</t>
  </si>
  <si>
    <t>PATEL OM BOARD COURIER</t>
  </si>
  <si>
    <t>23ABFPL6383H2ZK</t>
  </si>
  <si>
    <t>[{'sacCode': '00440014', 'sac1': 'COURIER AGENCY', 'sac2': None}, {'sacCode': '00440189', 'sac1': 'CARGO HANDLING SERVICES', 'sac2': None}, {'sacCode': '00440266', 'sac1': 'TRANSPORT OF GOODS BY AIR', 'sac2': None}, {'sacCode': '00440390', 'sac1': 'TRANSPORT OF GOODS BY RAIL', 'sac2': None}, {'sacCode': '00440262', 'sac1': 'TRANSPORT OF GOODS BY ROAD', 'sac2': None}]</t>
  </si>
  <si>
    <t>[{'name': 'BHARAT LAKHERA', 'email': 'bharatlakhera123@gmail.com', 'emailDomain': 'gmail.com', 'contact': '9303349655'}]</t>
  </si>
  <si>
    <t>02AADCT0663J1ZK</t>
  </si>
  <si>
    <t>pinki.rani@tciexpress.in</t>
  </si>
  <si>
    <t>-, , , BHATTA KOFER THAKUR NIWAS KAMLA NAGAR, NEAR SANJAULI TUNNEL, Shimla, Himachal Pradesh, 171006</t>
  </si>
  <si>
    <t>[{'sacCode': '00440014', 'sac1': 'COURIER AGENCY', 'sac2': None}, {'sacCode': '00440406', 'sac1': 'RENTING OF IMMOVABLE PROPERTY SERVICES', 'sac2': None}, {'sacCode': '00440262', 'sac1': 'TRANSPORT OF GOODS BY ROAD', 'sac2': None}]</t>
  </si>
  <si>
    <t>[{'name': 'MUKTI LAL', 'email': 'pinki.rani@tciexpress.in', 'emailDomain': 'tciexpress.in', 'contact': '9711626359'}]</t>
  </si>
  <si>
    <t>03AADCT0663J1ZI</t>
  </si>
  <si>
    <t>95, TRANSPORT NAGAR, OPP. BSNL EXCHANGE, Ludhiana, Punjab, 141003</t>
  </si>
  <si>
    <t>PHOOL CHAND SHARMA</t>
  </si>
  <si>
    <t>05AADCT0663J1ZE</t>
  </si>
  <si>
    <t>G-01-03 - 04, TRANSPORT NAGAR, JWALAPUR, Village Sarai, Near Sabji Mandi, Haridwar, Uttarakhand, 249404</t>
  </si>
  <si>
    <t>06AADCT0663J1ZC</t>
  </si>
  <si>
    <t>19, , TRANSPORT HOUSE, FAZILPUR, FAZILPUR, Sonipat, Haryana, 131001</t>
  </si>
  <si>
    <t>Service Provision|Recipient of Goods or Services|Works Contract|Others|Supplier of Services</t>
  </si>
  <si>
    <t>Service Provision, Recipient of Goods or Services, Works Contract, Others</t>
  </si>
  <si>
    <t>[{'sacCode': '00440014', 'sac1': 'COURIER AGENCY', 'sac2': None}, {'sacCode': '00440262', 'sac1': 'TRANSPORT OF GOODS BY ROAD', 'sac2': None}, {'sacCode': '00440480', 'sac1': 'LEGAL CONSULTANCY SERVICES', 'sac2': None}, {'sacCode': '00440406', 'sac1': 'RENTING OF IMMOVABLE PROPERTY SERVICES', 'sac2': None}, {'sacCode': '00440108', 'sac1': 'SECURITY / DETECTIVE AGENCIES', 'sac2': None}]</t>
  </si>
  <si>
    <t>06AADCT0663J2ZB</t>
  </si>
  <si>
    <t>TCI Express Limited</t>
  </si>
  <si>
    <t>07AADCT0663J1ZA</t>
  </si>
  <si>
    <t>AG-52, , , SANJAY GANDHI TRANSPORT NAGAR, DELHI, North West Delhi, Delhi, 110042</t>
  </si>
  <si>
    <t>[{'sacCode': '00440014', 'sac1': 'COURIER AGENCY', 'sac2': None}, {'sacCode': '00440406', 'sac1': 'RENTING OF IMMOVABLE PROPERTY SERVICES', 'sac2': None}, {'sacCode': '00440410', 'sac1': 'WORKS CONTRACT SERVICES', 'sac2': None}, {'sacCode': '00440480', 'sac1': 'LEGAL CONSULTANCY SERVICES', 'sac2': None}, {'sacCode': '00440108', 'sac1': 'SECURITY / DETECTIVE AGENCIES', 'sac2': None}]</t>
  </si>
  <si>
    <t>08AADCT0663J1Z8</t>
  </si>
  <si>
    <t>G-4, AGRA ROAD, TRANSPORT NAGAR, Jaipur, Rajasthan, 302004</t>
  </si>
  <si>
    <t>09AADCT0663J1Z6</t>
  </si>
  <si>
    <t>A- 331/332, 1ST FLOOR, TCI HOUSE, TRANSPORT NAGAR, KANPUR ROAD, Lucknow, Uttar Pradesh, 226012</t>
  </si>
  <si>
    <t>10AADCT0663J1ZN</t>
  </si>
  <si>
    <t>B-6, B-7, TRANSPORT NAGAR, PS KADAM KUAN, Patna, Bihar, 800026</t>
  </si>
  <si>
    <t>11AADCT0663J1ZL</t>
  </si>
  <si>
    <t>-, 3RD FLOOR, NEAR RANGPO NAGAR PANCHAYAT OFFICE, IBM RANGPO, East Sikkim, Sikkim, 737132</t>
  </si>
  <si>
    <t>[{'sacCode': '00440014', 'sac1': 'COURIER AGENCY', 'sac2': None}, {'sacCode': '00440262', 'sac1': 'TRANSPORT OF GOODS BY ROAD', 'sac2': None}, {'sacCode': '00440406', 'sac1': 'RENTING OF IMMOVABLE PROPERTY SERVICES', 'sac2': None}]</t>
  </si>
  <si>
    <t>18AADCT0663J1Z7</t>
  </si>
  <si>
    <t>-, G S WAREHOUSE, NEAR HOLYHOME SECONDARY SCHOOL, PAMOHI GORCHUK, GUWAHATI, Kamrup Metropolitan, Assam, 781035</t>
  </si>
  <si>
    <t>19AADCT0663J1Z5</t>
  </si>
  <si>
    <t>P-4, 5TH FLOOR, TRANSPORT HOUSE, NEW C I T ROAD, NEAR TRIHATTY BAZAR, Kolkata, West Bengal, 700073</t>
  </si>
  <si>
    <t>Public Sector Undertaking</t>
  </si>
  <si>
    <t>20AADCT0663J1ZM</t>
  </si>
  <si>
    <t>-, , HEMSING BAGAN, NEW KALIMATI ROAD, JAMSHEDPUR, East Singhbhum, Jharkhand, 831001</t>
  </si>
  <si>
    <t>21AADCT0663J1ZK</t>
  </si>
  <si>
    <t>WARD NO 34-P, , , BHANPUR, PARTAPNAGARI, Cuttack, Odisha, 753011</t>
  </si>
  <si>
    <t>22AADCT0663J1ZI</t>
  </si>
  <si>
    <t>TATIBANDH, , , G E ROAD, N H 6, Raipur, Chhattisgarh, 492099</t>
  </si>
  <si>
    <t>23AADCT0663J1ZG</t>
  </si>
  <si>
    <t>TCI EXPRESS, , , NEAR LASUDIA POLICE STATION, DEWAS NAKA, A B ROAD, Indore, Madhya Pradesh, 452010</t>
  </si>
  <si>
    <t>24AADCT0663J1ZE</t>
  </si>
  <si>
    <t>TCI HOUSE, KAHADAPITH, JUNA LATHI BAZAR, NEAR HP PETROL PUMP, OUTSIDE ASTODIA GATE, Ahmedabad, Gujarat, 380022</t>
  </si>
  <si>
    <t>27AADCT0663J1Z8</t>
  </si>
  <si>
    <t>807, 8TH FLOOR, WINDFALL TOWER, SAHAR PLAZA, J B NAGAR, Mumbai City, Maharashtra, 400059</t>
  </si>
  <si>
    <t>29AADCT0663J1Z4</t>
  </si>
  <si>
    <t>57/58, , 2nd CROSS, KALASI PALYAM, NEW EXTENTION, Bengaluru (Bangalore) Urban, Karnataka, 560002</t>
  </si>
  <si>
    <t>30AADCT0663J1ZL</t>
  </si>
  <si>
    <t>448, , , SANTHOSH WROKSHOP, VIDYA NAGAR, GOGAL, MARGOA, South Goa, Goa, 403601</t>
  </si>
  <si>
    <t>32AADCT0663J1ZH</t>
  </si>
  <si>
    <t>33AADCT0663J1ZF</t>
  </si>
  <si>
    <t>92, , , DR. RADHAKRISHNAN ROAD, MYLAPORE, Chennai, Tamil Nadu, 600004</t>
  </si>
  <si>
    <t>36AADCT0663J1Z9</t>
  </si>
  <si>
    <t>306/307, 3RD FLOOR, 1-8-273, ASHOKA BHOPAL CHAMBERS, S P ROAD, SECUNDERABAD, Hyderabad, Telangana, 500003</t>
  </si>
  <si>
    <t>Service Provision|Others|Supplier of Services|Recipient of Goods or Services</t>
  </si>
  <si>
    <t>[{'sacCode': '00440014', 'sac1': 'COURIER AGENCY', 'sac2': None}, {'sacCode': '00440108', 'sac1': 'SECURITY / DETECTIVE AGENCIES', 'sac2': None}, {'sacCode': '00440406', 'sac1': 'RENTING OF IMMOVABLE PROPERTY SERVICES', 'sac2': None}, {'sacCode': '00440480', 'sac1': 'LEGAL CONSULTANCY SERVICES', 'sac2': None}, {'sacCode': '00440410', 'sac1': 'WORKS CONTRACT SERVICES', 'sac2': None}]</t>
  </si>
  <si>
    <t>37AADCT0663J1Z7</t>
  </si>
  <si>
    <t>29-2-26, , , JAIL ROAD, NEXT CMR MALL, Visakhapatnam, Andhra Pradesh, 530020</t>
  </si>
  <si>
    <t>04AADCT0663J1ZG</t>
  </si>
  <si>
    <t>gst.ch@tciexpress.in</t>
  </si>
  <si>
    <t>PLOT NO 21, , , TRANSPORT AREA, CHANDIGARH IN, SECTOR 26, Chandigarh, Chandigarh, 160019</t>
  </si>
  <si>
    <t>[{'name': 'PHOOL CHAND SHARMA', 'email': 'gst.ch@tciexpress.in', 'emailDomain': 'tciexpress.in', 'contact': '9711626359'}]</t>
  </si>
  <si>
    <t>25AADCT0663J1ZC</t>
  </si>
  <si>
    <t>gst.dd@tciexpress.in</t>
  </si>
  <si>
    <t>PL NO 571/1, OPP. ROYAL GARDEN, NEAR SUNRISE APPARTMENT,, DABHEL CHECK POST ,VAPI-DAMAN ROAD, DAMAN, Daman, Daman and Diu, 396210</t>
  </si>
  <si>
    <t>[{'name': 'PHOOLCHAND SHARMA', 'email': 'gst.dd@tciexpress.in', 'emailDomain': 'tciexpress.in', 'contact': '9711626359'}]</t>
  </si>
  <si>
    <t>26AADCT0663J1ZA</t>
  </si>
  <si>
    <t>gst.dn@tciexpress.in</t>
  </si>
  <si>
    <t>SHOP NO 1, NEAR FIRE STATION, VAPI SILVsa ROAD, PIPARIA BRIDGE, SILVASA, Dadra &amp; Nagar Haveli, Dadra and Nagar Haveli and Daman and Diu, 396230</t>
  </si>
  <si>
    <t>[{'name': 'PHOOL CHAND SHARMA', 'email': 'gst.dn@tciexpress.in', 'emailDomain': 'tciexpress.in', 'contact': '9711626359'}]</t>
  </si>
  <si>
    <t>01AADCT0663J1ZM</t>
  </si>
  <si>
    <t>9711636259</t>
  </si>
  <si>
    <t>PLOT NO 15, TRANSPORT NAGAR, NEAR RAILWAY STATION, Jammu, Jammu and Kashmir, 180006</t>
  </si>
  <si>
    <t>32AADCT0663J2ZG</t>
  </si>
  <si>
    <t>acct.xcrp@tciexpress.in</t>
  </si>
  <si>
    <t>C NO. 155 B, , , ANJIKATH VMB ROAD, PATHADIPPALAM,, Ernakulam, Kerala, 682033</t>
  </si>
  <si>
    <t>[{'name': 'PHOOL CHAND SHARMA', 'email': 'acct.xcrp@tciexpress.in', 'emailDomain': 'tciexpress.in', 'contact': '9711626359'}]</t>
  </si>
  <si>
    <t>34AADCT0663J1ZD</t>
  </si>
  <si>
    <t>gst.py@tciexpress.in</t>
  </si>
  <si>
    <t>RS NO 111-3, GODOWN NO 6, VILLI ANUR ROAD, THIRUMALAI THAAYAR NAGAR, Pondicherry, Puducherry, 605010</t>
  </si>
  <si>
    <t>[{'name': 'PHOOL CHAND SHARMA', 'email': 'gst.py@tciexpress.in', 'emailDomain': 'tciexpress.in', 'contact': '9711626359'}]</t>
  </si>
  <si>
    <t>16AADCT0663J1ZB</t>
  </si>
  <si>
    <t>gst.tr@tciexpress.in</t>
  </si>
  <si>
    <t>-, B K ROAD, BANAMALIPUR, P S AGARTALA, West Tripura, Tripura, 799001</t>
  </si>
  <si>
    <t>[{'name': 'PHOOL CHAND SHARMA', 'email': 'gst.tr@tciexpress.in', 'emailDomain': 'tciexpress.in', 'contact': '9711626359'}]</t>
  </si>
  <si>
    <t>35AADCT0663J1ZB</t>
  </si>
  <si>
    <t>No 100, GROUND FLOOR, , JN ROAD, DELANIPUR, PORT BLAIR, South Andaman, Andaman and Nicobar Islands, 744102</t>
  </si>
  <si>
    <t>[{'name': 'PHOOL CHAND SHARMA', 'email': 'gst.an@tciexpress.in', 'emailDomain': 'tciexpress.in', 'contact': '9711626359'}]</t>
  </si>
  <si>
    <t>06AADCT0663J3ZA</t>
  </si>
  <si>
    <t>gst.xcrp@tciexpress.in</t>
  </si>
  <si>
    <t>PLOT NO 69, GROUND FLOOR, TCI HOUSE, INSTITUTIONAL AREA, SECTOR 32, Gurgaon, Haryana, 122001</t>
  </si>
  <si>
    <t>17-Dec-2020</t>
  </si>
  <si>
    <t>Recipient of Goods or Services|Others</t>
  </si>
  <si>
    <t>Recipient of Goods or Services, Others</t>
  </si>
  <si>
    <t>[{'name': 'PHOOL CHAND SHARMA', 'email': 'gst.xcrp@tciexpress.in', 'emailDomain': 'tciexpress.in', 'contact': '9711626359'}]</t>
  </si>
  <si>
    <t>36AADCT0663J2Z8</t>
  </si>
  <si>
    <t>gtagst.xcrp@tciexpress.in</t>
  </si>
  <si>
    <t>306-307, 1-8-271 TO 273, 3RD FLOOR, ASHOKA BHOPAL CHAMBERS, S P ROAD, SECUNDERABAD, Hyderabad, Telangana, 500003</t>
  </si>
  <si>
    <t>[{'name': 'PHOOL CHAND SHARMA', 'email': 'gtagst.xcrp@tciexpress.in', 'emailDomain': 'tciexpress.in', 'contact': '9711626359'}]</t>
  </si>
  <si>
    <t>06AADCT0663J4Z9</t>
  </si>
  <si>
    <t>9416740984</t>
  </si>
  <si>
    <t>69, TCI HOUSE, INSTITUTIONAL AREA, SECTOR 32, GURUGRAM, Gurgaon, Haryana, 122001</t>
  </si>
  <si>
    <t>[{'name': 'PHOOL CHAND SHARMA', 'email': 'pinki.rani@tciexpress.in', 'emailDomain': 'tciexpress.in', 'contact': '9416740984'}]</t>
  </si>
  <si>
    <t>TCIEXPRESS</t>
  </si>
  <si>
    <t>13AADCT0663J1ZH</t>
  </si>
  <si>
    <t>gst.ngd@tciexpress.in</t>
  </si>
  <si>
    <t>C/o NEW AGE SOLUTION, CIRCULAR ROAD, NEAR CITY TOWER, Dimapur, Nagaland, 797112</t>
  </si>
  <si>
    <t>[{'name': 'PHOOLCHAND SHARMA', 'email': 'gst.ngd@tciexpress.in', 'emailDomain': 'tciexpress.in', 'contact': '9711626359'}]</t>
  </si>
  <si>
    <t>17AADCT0663J1Z9</t>
  </si>
  <si>
    <t>gst.mgh@tciexpress.in</t>
  </si>
  <si>
    <t>C/O SB WORDWIDE COURIER SERVICE, KS COMPLEX, NEAR DREAMLAND PARKING, UMSOHSUN ROAD, SHILLONG, East Garo Hills, Meghalaya, 793001</t>
  </si>
  <si>
    <t>[{'name': 'PHOOLCHAND SHARMA', 'email': 'gst.mgh@tciexpress.in', 'emailDomain': 'tciexpress.in', 'contact': '9711626359'}]</t>
  </si>
  <si>
    <t>TCO001030771553M</t>
  </si>
  <si>
    <t>26AADCT0663J2Z9</t>
  </si>
  <si>
    <t>PL NO 571/1, OPP. ROYAL GARDEN, NEAR SUNRISE APPARTMENT,, DABHEL CHECK POST ,VAPI-DAMAN ROAD, DAMAN, Daman, Dadra and Nagar Haveli and Daman and Diu, 396210</t>
  </si>
  <si>
    <t>TFI000040612963G</t>
  </si>
  <si>
    <t>33ABPFA8619P1ZQ</t>
  </si>
  <si>
    <t>Others|Leasing Business</t>
  </si>
  <si>
    <t>Others, Leasing Business</t>
  </si>
  <si>
    <t>[{'sacCode': '996511', 'sac1': 'Road transport services of Goods including letters, parcels, live animals, household &amp; office furniture, containers etc by refrigerator vehicles, trucks, trailers, man or animal drawn vehicles or any other vehicles.', 'sac2': None}, {'sacCode': '996513', 'sac1': 'Transport services of petroleum &amp; natural gas, water, sewerage and other goods via pipeline', 'sac2': None}, {'sacCode': '996791', 'sac1': 'Goods transport agency services for road transport', 'sac2': None}, {'sacCode': '997329', 'sac1': 'Leasing or rental services concerning other goods', 'sac2': None}, {'sacCode': '996793', 'sac1': 'Other goods transport services', 'sac2': None}]</t>
  </si>
  <si>
    <t>SELVARAJ GOWTHAM|SUGANYA</t>
  </si>
  <si>
    <t>[{'name': 'SELVARAJ GOWTHAM', 'email': 'arlogisticsnkl@gmail.com', 'emailDomain': 'gmail.com', 'contact': '9629496629'}]</t>
  </si>
  <si>
    <t>27AAFCP0261N1Z8</t>
  </si>
  <si>
    <t>27350708680V</t>
  </si>
  <si>
    <t>PLOT NO.C-1,, , VIJAS HOUSE,DESONS, CAMA INDL ESTATE, WALBHATT ROAD, GOREGAON -EAST, Mumbai City, Maharashtra, 400063</t>
  </si>
  <si>
    <t>[{'hsnCode': '48191090', 'hsn1':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'chapterCode': '48', 'chapter': 'Paper and paperboard; articles of paper pulp, of paper or of paperboard.', 'sectionCode': '10', 'section': 'Pulp of wood or of other Fibrous Cellulosic Material; Recovered (Waste and Scrap) Paper or Paperboard; Paper And Paperboard and articles thereof', 'hsn2': 'CARTONS, BOXES, CASES, BAGS AND OTHER PACKING CONTAINERS, OF PAPER, PAPERBOARD, CELLULOSE WADDING OR WEBS OF CELLULOSE FIBRES; BOX FILES, LETTER TRAYS, AND SIMILAR ARTICLES, OF PAPER OR PAPERBOARD OF A KIND USED IN OFFICES, SHOPS OR THE LIKE 4819 10 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 : OTHER'}, {'hsnCode': '39211900', 'hsn1': 'OTHER PLATES, SHEETS, FILM, FOIL AND STRIP, OF PLASTICS - CELLULAR : OF OTHER PLASTICS', 'chapterCode': '39', 'chapter': 'Plastics and articles thereof', 'sectionCode': '07', 'section': 'Plastics and Articles thereof; Rubber and Articles Thereof', 'hsn2': 'OTHER PLATES, SHEETS, FILM, FOIL AND STRIP, OF PLASTICS - CELLULAR : OF OTHER PLASTICS'}, {'hsnCode': '76169990', 'hsn1': 'OTHER ARTICLES OF ALUMINIUM - OTHER : OTHER : OTHER', 'chapterCode': '76', 'chapter': 'Aluminium and articles thereof', 'sectionCode': '15', 'section': 'Base Metals and Articles of Base Metal', 'hsn2': 'OTHER ARTICLES OF ALUMINIUM - OTHER : OTHER : OTHER'}, {'hsnCode': '48237090', 'hsn1': 'OTHER PAPER, PAPERBOARD, CELLULOSE WADDING AND WEBS OF CELLULOSE FIBRES, CUT TO SIZE OR SHAPE; OTHER ARTICLES OF PAPER PULP, PAPER, PAPERBOARD, CELLULOSE WADDING OR WEBS OF CELLULOSE FIBRES - MOULDED OR PRESSED ARTICLE OF PAPER PULP : OTHER', 'chapterCode': '48', 'chapter': 'Paper and paperboard; articles of paper pulp, of paper or of paperboard.', 'sectionCode': '10', 'section': 'Pulp of wood or of other Fibrous Cellulosic Material; Recovered (Waste and Scrap) Paper or Paperboard; Paper And Paperboard and articles thereof', 'hsn2': 'OTHER PAPER, PAPERBOARD, CELLULOSE WADDING AND WEBS OF CELLULOSE FIBRES, CUT TO SIZE OR SHAPE; OTHER ARTICLES OF PAPER PULP, PAPER, PAPERBOARD, CELLULOSE WADDING OR WEBS OF CELLULOSE FIBRES - MOULDED OR PRESSED ARTICLE OF PAPER PULP : OTHER'}]</t>
  </si>
  <si>
    <t>Jamal Kasam Agwan|Anisha Jamal Agwan</t>
  </si>
  <si>
    <t>[{'name': 'Jamal Kasam Agwan', 'email': 'prefect.vasai@gmail.com', 'emailDomain': 'gmail.com', 'contact': '9821244142'}]</t>
  </si>
  <si>
    <t>24AABCB5213G1Z9</t>
  </si>
  <si>
    <t>BALKRISHNA TEXTILE (P) LTD</t>
  </si>
  <si>
    <t>account@balkrishnatextiles.com</t>
  </si>
  <si>
    <t>Sr.No.267,263,264,268, , Balkrishna Textile Private Limited, Bombay Highway, Narol, Ahmedabad, Gujarat, 382405</t>
  </si>
  <si>
    <t>[{'hsnCode': '52083190', 'hsn1': 'WOVEN FABRICS OF COTTON, CONTAINING 85% OR MORE BY WEIGHT OF COTTON, WEIGHING NOT MORE THAN 200 G/M2- DYED : PLAIN WEAVE, WEIGHING NOT MORE THAN 100 G/M2:OTHER', 'chapterCode': '52', 'chapter': 'Cotton', 'sectionCode': '11', 'section': 'Textile and Textile Articles', 'hsn2': 'WOVEN FABRICS OF COTTON, CONTAINING 85% OR MORE BY WEIGHT OF COTTON, WEIGHING NOT MORE THAN 200 G/M2- DYED : PLAIN WEAVE, WEIGHING NOT MORE THAN 100 G/M2:OTHER'}, {'hsnCode': '52085190', 'hsn1': 'WOVEN FABRICS OF COTTON, CONTAINING 85% OR MORE BY WEIGHT OF COTTON, WEIGHING NOT MORE THAN 200 G/M2- PRINTED : PLAIN WEAVE, WEIGHING NOT MORE THAN 100 G/M2 :OTHER', 'chapterCode': '52', 'chapter': 'Cotton', 'sectionCode': '11', 'section': 'Textile and Textile Articles', 'hsn2': 'WOVEN FABRICS OF COTTON, CONTAINING 85% OR MORE BY WEIGHT OF COTTON, WEIGHING NOT MORE THAN 200 G/M2- PRINTED : PLAIN WEAVE, WEIGHING NOT MORE THAN 100 G/M2 :OTHER'}, {'hsnCode': '52083290', 'hsn1': 'WOVEN FABRICS OF COTTON, CONTAINING 85% OR MORE BY WEIGHT OF COTTON, WEIGHING NOT MORE THAN 200 G/M2- DYED : PLAIN WEAVE, WEIGHING MORE THAN 100 G/ M2:OTHER', 'chapterCode': '52', 'chapter': 'Cotton', 'sectionCode': '11', 'section': 'Textile and Textile Articles', 'hsn2': 'WOVEN FABRICS OF COTTON, CONTAINING 85% OR MORE BY WEIGHT OF COTTON, WEIGHING NOT MORE THAN 200 G/M2- DYED : PLAIN WEAVE, WEIGHING MORE THAN 100 G/ M2:OTHER'}, {'hsnCode': '52085290', 'hsn1': 'WOVEN FABRICS OF COTTON, CONTAINING 85% OR MORE BY WEIGHT OF COTTON, WEIGHING NOT MORE THAN 200 G/M2- PRINTED : PLAIN WEAVE, WEIGHING MORE THAN 100 G/M2 :OTHER', 'chapterCode': '52', 'chapter': 'Cotton', 'sectionCode': '11', 'section': 'Textile and Textile Articles', 'hsn2': 'WOVEN FABRICS OF COTTON, CONTAINING 85% OR MORE BY WEIGHT OF COTTON, WEIGHING NOT MORE THAN 200 G/M2- PRINTED : PLAIN WEAVE, WEIGHING MORE THAN 100 G/M2 :OTHER'}, {'hsnCode': '52093190', 'hsn1': 'WOVEN FABRICS OF COTTON, CONTAINING 85% OR MORE BY WEIGHT OF COTTON, WEIGHING MORE THAN 200 G/M2- DYED : PLAIN WEAVE :OTHER', 'chapterCode': '52', 'chapter': 'Cotton', 'sectionCode': '11', 'section': 'Textile and Textile Articles', 'hsn2': 'WOVEN FABRICS OF COTTON, CONTAINING 85% OR MORE BY WEIGHT OF COTTON, WEIGHING MORE THAN 200 G/M2- DYED : PLAIN WEAVE :OTHER'}]</t>
  </si>
  <si>
    <t>Works Contract|Retail Business|Wholesale Business|Factory / Manufacturing</t>
  </si>
  <si>
    <t>Works Contract, Retail Business, Wholesale Business, Factory / Manufacturing</t>
  </si>
  <si>
    <t>NITIN CHANDULAL THAKKAR|KETAN CHANDULAL THAKKAR</t>
  </si>
  <si>
    <t>[{'name': 'NITIN CHANDULAL THAKKAR', 'email': 'account@balkrishnatextiles.com', 'emailDomain': 'balkrishnatextiles.com', 'contact': '9327366224'}]</t>
  </si>
  <si>
    <t>TPE000016002440K</t>
  </si>
  <si>
    <t>27CEIPP5193K1ZT</t>
  </si>
  <si>
    <t>[{'hsnCode': '84311090', 'hsn1': 'PARTS SUITABLE FOR USE SOLELY OR PRINCIPALLY WITH THE MACHINERY OF HEADINGS 8425 TO 8430 - OF MACHINERY OF HEADING 8425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'PARTS SUITABLE FOR USE SOLELY OR PRINCIPALLY WITH THE MACHINERY OF HEADINGS 8425 TO 8430 - OF MACHINERY OF HEADING 8425 :OTHER'}, {'hsnCode': '84629990', 'hsn1': 'MACHINE-TOOLS (INCLUDING PRESSES) FOR WORKING METAL BY FORGING, HAMMERING OR DIE-STAMPING; MACHINE-TOOLS (INCLUDING PRESSES) FOR WORKING METAL BY BENDING, FOLDING, STRAIGHTENING, FLATTENING, SHEARING, PUNCHING OR NOTCHING; PRESSES FOR WORKING METAL OR METAL CARBIDES, NOT SPECIFIED ABOVE - OTHER - OTHER',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'MACHINE-TOOLS (INCLUDING PRESSES) FOR WORKING METAL BY FORGING, HAMMERING OR DIE-STAMPING; MACHINE-TOOLS (INCLUDING PRESSES) FOR WORKING METAL BY BENDING, FOLDING, STRAIGHTENING, FLATTENING, SHEARING, PUNCHING OR NOTCHING; PRESSES FOR WORKING METAL OR METAL CARBIDES, NOT SPECIFIED ABOVE - OTHER - OTHER'}]</t>
  </si>
  <si>
    <t>[{'name': 'SANDEEP SARICHAND PAWAR', 'email': 'ssindustries.automation@gmail.com', 'emailDomain': 'gmail.com', 'contact': '9545247157'}]</t>
  </si>
  <si>
    <t>24AADCR6455L1Z2</t>
  </si>
  <si>
    <t>A/22-23, , , GujaratEco-TextilePark, N H 8, Palsana, Surat, Gujarat, 394315</t>
  </si>
  <si>
    <t>[{'hsnCode': '53091910', 'hsn1': 'WOVEN FABRICS OF FLAX CONTAINING 85% OR MORE BY WEIGHT OF FLAX : OTHER : DYED', 'chapterCode': '53', 'chapter': 'Other vegetable textile fibres; paper yarn and woven fabrics of paper yarn.', 'sectionCode': '11', 'section': 'Textile and Textile Articles', 'hsn2': 'WOVEN FABRICS OF FLAX CONTAINING 85% OR MORE BY WEIGHT OF FLAX : OTHER : DYED'}, {'hsnCode': '60063200', 'hsn1': 'OTHER KNITTED OR CROCHETED FABRICS- OF SYNTHETIC FIBRES: DYED', 'chapterCode': '60', 'chapter': 'Knitted or crocheted fabrics', 'sectionCode': '11', 'section': 'Textile and Textile Articles', 'hsn2': 'OTHER KNITTED OR CROCHETED FABRICS- OF SYNTHETIC FIBRES: DYED'}, {'hsnCode': '50072090', 'hsn1': 'WOVEN FABRICS OF SILK OR OF SILK WASTE OTHER FABRICS, CONTAINING 85 PERCENT OR MORE BY WEIGHT OF SILK OR OF SILK WASTE OTHER THAN NOIL SILK: OTHER', 'chapterCode': '50', 'chapter': 'Silk', 'sectionCode': '11', 'section': 'Textile and Textile Articles', 'hsn2': 'WOVEN FABRICS OF SILK OR OF SILK WASTE OTHER FABRICS, CONTAINING 85 PERCENT OR MORE BY WEIGHT OF SILK OR OF SILK WASTE OTHER THAN NOIL SILK: OTHER'}, {'hsnCode': '54024400', 'hsn1': 'SYNTHETIC FILAMENT YARN (OTHER THAN SEWING THREAD), NOT PUT UP FOR RETAIL SALE, INCLUDING SYNTHETIC MONOFILAMENT OF LESS THAN 67 DECITEX OTHER YARN, SINGLE, UNTWISTED OR WITH A TWIST NOT EXCEEDING 50 TURNS PER METRE : OF ELASTOMERS', 'chapterCode': '54', 'chapter': 'Man-made filaments', 'sectionCode': '11', 'section': 'Textile and Textile Articles', 'hsn2': 'SYNTHETIC FILAMENT YARN (OTHER THAN SEWING THREAD), NOT PUT UP FOR RETAIL SALE, INCLUDING SYNTHETIC MONOFILAMENT OF LESS THAN 67 DECITEX OTHER YARN, SINGLE, UNTWISTED OR WITH A TWIST NOT EXCEEDING 50 TURNS PER METRE : OF ELASTOMERS'}, {'hsnCode': '52084230', 'hsn1': 'WOVEN FABRICS OF COTTON, CONTAINING 85% OR MORE BY WEIGHT OF COTTON, WEIGHING NOT MORE THAN 200 G/M2- OF YARN OF DIFFERENT COLOURS : PLAIN WEAVE, WEIGHING MORE THAN 100 G/M2 :SHIRTING FABRICS', 'chapterCode': '52', 'chapter': 'Cotton', 'sectionCode': '11', 'section': 'Textile and Textile Articles', 'hsn2': 'WOVEN FABRICS OF COTTON, CONTAINING 85% OR MORE BY WEIGHT OF COTTON, WEIGHING NOT MORE THAN 200 G/M2- OF YARN OF DIFFERENT COLOURS : PLAIN WEAVE, WEIGHING MORE THAN 100 G/M2 :SHIRTING FABRICS'}]</t>
  </si>
  <si>
    <t>YOGESH MITTAL|SANJAYKUMAR BABULAL MITTAL|AKSHAT PRAMODKUMAR CHAUDHARY</t>
  </si>
  <si>
    <t>[{'name': 'YOGESH MITTAL', 'email': 'info@kottex.in', 'emailDomain': 'kottex.in', 'contact': '9924149885'}]</t>
  </si>
  <si>
    <t>07AADCE1053D1Z8</t>
  </si>
  <si>
    <t>accounts@eaglecargomovers.com</t>
  </si>
  <si>
    <t>eaglecargomovers.com</t>
  </si>
  <si>
    <t>L-3A STREET NO. 1, MAHIPALPUR EXTENSION, MAHIPALPUR, South West Delhi, Delhi, 110037</t>
  </si>
  <si>
    <t>[{'sacCode': '00440189', 'sac1': 'CARGO HANDLING SERVICES', 'sac2': None}, {'sacCode': '00440266', 'sac1': 'TRANSPORT OF GOODS BY AIR', 'sac2': None}, {'sacCode': '00440390', 'sac1': 'TRANSPORT OF GOODS BY RAIL', 'sac2': None}, {'sacCode': '00441480', 'sac1': 'OTHER TAXABLE SERVICES - OTHER THAN THE ONES MENTIONED', 'sac2': None}]</t>
  </si>
  <si>
    <t>SATBIR|BABITA</t>
  </si>
  <si>
    <t>[{'name': 'SATBIR', 'email': 'account@eaglecargomover.com', 'emailDomain': 'eaglecargomover.com', 'contact': '7840886777'}]</t>
  </si>
  <si>
    <t>29AADCE1053D1Z2</t>
  </si>
  <si>
    <t>9643444006</t>
  </si>
  <si>
    <t>237/3, MEENUKUNTE HOSUR, DODDAJALA POST, JALA HOBALI, Bengaluru (Bangalore) Urban, Karnataka, 562157</t>
  </si>
  <si>
    <t>[{'sacCode': '00440189', 'sac1': 'CARGO HANDLING SERVICES', 'sac2': None}, {'sacCode': '00440225', 'sac1': 'BUSINESS AUXILIARY SERVICES', 'sac2': None}, {'sacCode': '00440266', 'sac1': 'TRANSPORT OF GOODS BY AIR', 'sac2': None}, {'sacCode': '00441480', 'sac1': 'OTHER TAXABLE SERVICES - OTHER THAN THE ONES MENTIONED', 'sac2': None}]</t>
  </si>
  <si>
    <t>[{'name': 'SATBIR', 'email': 'account@eaglecargomover.com', 'emailDomain': 'eaglecargomover.com', 'contact': '9643444006'}]</t>
  </si>
  <si>
    <t>27AADCE1053D1Z6</t>
  </si>
  <si>
    <t>caanilrenu@gmail.com</t>
  </si>
  <si>
    <t>G-1, VISHWARANAND SRA CO.OP.HSG. SOCIETY, BLDH NO.2, BHD, JEEVAN VIKAS HOSPITAL, SHIVAJI NAGAR, VILE PARLE E, Mumbai City, Maharashtra, 400057</t>
  </si>
  <si>
    <t>[{'sacCode': '00440189', 'sac1': 'CARGO HANDLING SERVICES', 'sac2': None}, {'sacCode': '00440266', 'sac1': 'TRANSPORT OF GOODS BY AIR', 'sac2': None}, {'sacCode': '00440225', 'sac1': 'BUSINESS AUXILIARY SERVICES', 'sac2': None}, {'sacCode': '00441480', 'sac1': 'OTHER TAXABLE SERVICES - OTHER THAN THE ONES MENTIONED', 'sac2': None}]</t>
  </si>
  <si>
    <t>[{'name': 'SATBIR', 'email': 'caanilrenu@gmail.com', 'emailDomain': 'gmail.com', 'contact': '9643444006'}]</t>
  </si>
  <si>
    <t>32AADCE1053D1ZF</t>
  </si>
  <si>
    <t>7840886777</t>
  </si>
  <si>
    <t>CC 69/1618 - 43/616B, GROUND FLOOR, NEAR CEMETARY JUNCTION AYYAPPANKAVU, B PAUL ABRO CROSS ROAD, ERNKULAM, COCHIN, Ernakulam, Kerala, 682018</t>
  </si>
  <si>
    <t>Others|Recipient of Goods or Services|Supplier of Services</t>
  </si>
  <si>
    <t>Others, Recipient of Goods or Services, Supplier of Services</t>
  </si>
  <si>
    <t>[{'sacCode': '00440189', 'sac1': 'CARGO HANDLING SERVICES', 'sac2': None}, {'sacCode': '00440266', 'sac1': 'TRANSPORT OF GOODS BY AIR', 'sac2': None}, {'sacCode': '00440225', 'sac1': 'BUSINESS AUXILIARY SERVICES', 'sac2': None}, {'sacCode': '00441480', 'sac1': 'OTHER TAXABLE SERVICES - OTHER THAN THE ONES MENTIONED', 'sac2': None}, {'sacCode': '00440262', 'sac1': 'TRANSPORT OF GOODS BY ROAD', 'sac2': None}]</t>
  </si>
  <si>
    <t>[{'name': 'SATBIR', 'email': 'caanilrenu@gmail.com', 'emailDomain': 'gmail.com', 'contact': '7840886777'}]</t>
  </si>
  <si>
    <t>TFI000009731349U</t>
  </si>
  <si>
    <t>36ABTFS9603D1ZT</t>
  </si>
  <si>
    <t>36ABTFS9603D2ZS</t>
  </si>
  <si>
    <t>SRINIVAS THONKUNOORI|SRIDHAR THONUPUNURI</t>
  </si>
  <si>
    <t>[{'name': 'SRINIVAS THONKUNOORI', 'email': 'praveenkumarp007@gmail.com', 'emailDomain': 'gmail.com', 'contact': '9566222094'}]</t>
  </si>
  <si>
    <t>TPE000116816505O</t>
  </si>
  <si>
    <t>27AAZPJ3296N1ZM</t>
  </si>
  <si>
    <t>[{'hsnCode': '5802', 'hsn1': 'TERRY TOWELLING AND SIMILAR WOVEN TERRY FABRICS, OTHER THAN NARROW FABRICS OF HEADING 5806; TUFTED TEXTILE FABRICS, OTHER THAN PRODUCTS OF HEADING 5703 - Terry towelling and similar woven terry fabrics, of cotton', 'chapterCode': '58', 'chapter': 'Special woven fabrics; tufted textile fabrics; lace; tapestries; trimmings; embroidery.', 'sectionCode': '11', 'section': 'Textile and Textile Articles', 'hsn2': 'TERRY TOWELLING AND SIMILAR WOVEN TERRY FABRICS, OTHER THAN NARROW FABRICS OF HEADING 5806; TUFTED TEXTILE FABRICS, OTHER THAN PRODUCTS OF HEADING 5703'}, {'hsnCode': '6302', 'hsn1': 'BED LINEN, TABLE LINEN, TOILET LINEN AND KITCHEN LINEN', 'chapterCode': '63', 'chapter': 'Other made up textile articles; sets; worn clothing and worn textile articles; rags.', 'sectionCode': '11', 'section': 'Textile and Textile Articles', 'hsn2': 'BED LINEN, TABLE LINEN, TOILET LINEN AND KITCHEN LINEN'}, {'hsnCode': '6304', 'hsn1': 'OTHER FURNISHING ARTICLES, EXCLUDING THOSE OF HEADING 9404 - Bedspreads', 'chapterCode': '63', 'chapter': 'Other made up textile articles; sets; worn clothing and worn textile articles; rags.', 'sectionCode': '11', 'section': 'Textile and Textile Articles', 'hsn2': 'OTHER FURNISHING ARTICLES, EXCLUDING THOSE OF HEADING 9404'}]</t>
  </si>
  <si>
    <t>[{'name': 'MAHESHCHAND PREMCHAND JAIN', 'email': 'maheshfabrics9@rediffmail.com', 'emailDomain': 'rediffmail.com', 'contact': '9423066901'}]</t>
  </si>
  <si>
    <t>TPE000117093589K</t>
  </si>
  <si>
    <t>29AUWPG9765G1ZO</t>
  </si>
  <si>
    <t>28-Aug-2018</t>
  </si>
  <si>
    <t>[{'hsnCode': '7206', 'hsn1': 'IRON AND NON-ALLOY STEEL IN INGOTS OR OTHER PRIMARY FORMS (EXCLUDING IRON OF HEADING 7203)', 'chapterCode': '72', 'chapter': 'Iron and steel', 'sectionCode': '15', 'section': 'Base Metals and Articles of Base Metal', 'hsn2': 'IRON AND NON-ALLOY STEEL IN INGOTS OTHER PRIMARY FORMS (EXCLUDING IRON OF HEADING 7203)'}, {'hsnCode': '7213', 'hsn1': 'BARS AND RODS, HOT-ROLLED, IN IRREGULARLY WOUND COILS, OF IRON OR NON-ALLOY STEEL', 'chapterCode': '72', 'chapter': 'Iron and steel', 'sectionCode': '15', 'section': 'Base Metals and Articles of Base Metal', 'hsn2': 'BARS AND RODS, HOT-ROLLED, IN IRREGULARLY WOUND COILS, OF IRON OR NON-ALLOY STEEL'}, {'hsnCode': '7215', 'hsn1': 'OTHER BARS AND RODS OF IRON OR NON-ALLOY STEEL', 'chapterCode': '72', 'chapter': 'Iron and steel', 'sectionCode': '15', 'section': 'Base Metals and Articles of Base Metal', 'hsn2': 'OTHER BARS AND RODS OF IRON OR NON-ALLOY STEEL'}]</t>
  </si>
  <si>
    <t>[{'name': 'GOPINATH CHINNAPPAN', 'email': 'gopi18889@gmail.com', 'emailDomain': 'gmail.com', 'contact': '9611880003'}]</t>
  </si>
  <si>
    <t>TCO000011546614X</t>
  </si>
  <si>
    <t>29AABCD3801A1ZB</t>
  </si>
  <si>
    <t>29070018452</t>
  </si>
  <si>
    <t>[{'hsnCode': '32141000', 'hsn1': 'GLAZIERS PUTTY, GRAFTING PUTTY, RESIN CEMENTS, CAULKING COMPOUNDS AND OTHER MASTICS; PAINTERS FILLINGS; NON - REFRACTORY SURFACING PREPARTIONS FOR FACADES, INDOOR WALLS, FLOORS, CEILINGS OR THE LIKE- GLAZIERS PUTTY, GRAFTING PUTTY, RESIN CEMENTS, CAULKING COMPOUNDS AND OTHER MASTICS; PAINTERS FILLINGS', 'chapterCode': '32', 'chapter': 'Tanning or dyeing extracts; tannins and their derivatives; dyes, pigments and other colouring matter, paints and varnishes; putty and other mastics; inks.', 'sectionCode': '06', 'section': 'Products of the Chemicals or Allied Industries', 'hsn2': 'GLAZIERS PUTTY, GRAFTING PUTTY, RESIN CEMENTS, CAULKING COMPOUNDS AND OTHER MASTICS; PAINTERS FILLINGS; NON - REFRACTORY SURFACING PREPARTIONS FOR FACADES, INDOOR WALLS, FLOORS, CEILINGS OR THE LIKE- GLAZIERS PUTTY, GRAFTING PUTTY, RESIN CEMENTS, CAULKING COMPOUNDS AND OTHER MASTICS; PAINTERS FILLINGS'}, {'hsnCode': '27101980', 'hsn1':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'chapterCode': '27', 'chapter': 'Mineral fuels, mineral oils and products of their distillation; bituminous substances; mineral waxes.', 'sectionCode': '05', 'section': 'Mineral Products', 'hsn2':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WASTE OILS: - OTHER: LUBRICATING OIL'}, {'hsnCode': '34039900', 'hsn1': 'LUBRICATING PREPARATIONS (INCLUDING CUTTING-OIL PREPARATIONS, BOLT OR NUT RELEASE PREPARATIONS,ANTI-RUST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OTHER: OTHER', 'chapterCode': '34', 'chapter': 'Soap, organic surface-active agents, washing preparations, lubricating preparations, artificial waxes, prepared waxes, polishing or scouring preparations, candles and similar articles, modelling pastes, \\u201cdental waxes\\u201d and dental preparations with a basis', 'sectionCode': '06', 'section': 'Products of the Chemicals or Allied Industries', 'hsn2': 'LUBRICATING PREPARATIONS (INCLUDING CUTTING-OIL PREPARATIONS, BOLT OR NUT RELEASE PREPARATIONS,ANTI-RUST OR ANTI- 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OTHER: OTHER'}, {'hsnCode': '39100090', 'hsn1': 'SILICONES IN PRIMARY FORMS - SILICONES IN PRIMARY FORMS - OTHER', 'chapterCode': '39', 'chapter': 'Plastics and articles thereof', 'sectionCode': '07', 'section': 'Plastics and Articles thereof; Rubber and Articles Thereof', 'hsn2': 'SILICONES IN PRIMARY FORMS - SILICONES IN PRIMARY FORMS - OTHER'}]</t>
  </si>
  <si>
    <t>VINAYAK RAMACHANDRA BHAT|NAGARATHNA VINAYAKA BHAT|RAMACHANDRA MAHABALESHWAR BHAT</t>
  </si>
  <si>
    <t>[{'name': 'VINAYAK RAMACHANDRA BHAT', 'email': 'directors@deebaengineers.com', 'emailDomain': 'deebaengineers.com', 'contact': '9916995955'}]</t>
  </si>
  <si>
    <t>TFI000009887686G</t>
  </si>
  <si>
    <t>19AAHFH9422Q1ZM</t>
  </si>
  <si>
    <t>19AAHFH9422Q2ZL</t>
  </si>
  <si>
    <t>debmahapatra@yahoo.co.in</t>
  </si>
  <si>
    <t>CHOTTA TANGRA, PURI GATE, KHARAGPUR, Paschim Medinipur, West Bengal, 721301</t>
  </si>
  <si>
    <t>[{'hsnCode': '18063100', 'hsn1': 'CHOCOLATE AND OTHER FOOD PREPARATIONS CONTAINING COCOA - OTHER, IN BLOCKS, SLABS OR BARS : FILLED', 'chapterCode': '18', 'chapter': 'Cocoa and cocoa preparations', 'sectionCode': '04', 'section': 'Prepared Foodstuffs; Beverages, Spirits and Vinegar; Tobacco and Manufactured Tabacco substitutes', 'hsn2': 'CHOCOLATE AND OTHER FOOD PREPARATIONS CONTAINING COCOA - OTHER, IN BLOCKS, SLABS OR BARS : FILLED'}]</t>
  </si>
  <si>
    <t>[{'sacCode': '00440221', 'sac1': 'DRY CLEANING SERVICES', 'sac2': None}, {'sacCode': '00440225', 'sac1': 'BUSINESS AUXILIARY SERVICES', 'sac2': None}]</t>
  </si>
  <si>
    <t>DEBNANDAN MAHAPATRA|GITA MAHAPATRA</t>
  </si>
  <si>
    <t>[{'name': 'DEBNANDAN MAHAPATRA', 'email': 'deb_mahapatra@yahoo.co.in', 'emailDomain': 'yahoo.co.in', 'contact': '9434017671'}]</t>
  </si>
  <si>
    <t>27AAACK3198E1ZJ</t>
  </si>
  <si>
    <t>27130329337V</t>
  </si>
  <si>
    <t>bksoni@kopran.com</t>
  </si>
  <si>
    <t>1076, 1 st floor, Parijat House, Dr. Emoses road, Worli, Mumbai City, Maharashtra, 400018</t>
  </si>
  <si>
    <t>[{'hsnCode': '30061010', 'hsn1': 'PHARMACEUTICAL GOODS SPECIFIED IN NOTE 4 TO THIS CHAPTER STERILE SURGICAL CATGUT, SIMILAR STERILE SUTURE MATERIALS (INCLUDING STERILE ABSORBABALE SURGICAL OR DENTAL YARNS)AND STERILE TISSUE ADHESIVES FOR SURGICAL WOUND CLOSURE; STERILE LAMINARIA AND STERILE LAMINARIA TENTS; STERILE ABSORBABLE SURGICAL OR DENTAL HAEMOSTATICS;STERILE SURGICAL OR DENTAL ADHESION BARRIERS, WHETHER OR NOT ABSORBABLE:STERILE SURGICAL CATGUT, SIMILAR STERILE SUTURE MATERIALS (INCLUDING STERILE ABSORBABALE SURGICAL OR DENTAL YARNS)AND STERILE TISSUE ADHESIVES FOR SURGICAL WOUND CLOSURE', 'chapterCode': '30', 'chapter': 'Pharmaceutical products', 'sectionCode': '06', 'section': 'Products of the Chemicals or Allied Industries', 'hsn2': 'PHARMACEUTICAL GOODS SPECIFIED IN NOTE 4 TO THIS CHAPTER STERILE SURGICAL CATGUT, SIMILAR STERILE SUTURE MATERIALS (INCLUDING STERILE ABSORBABALE SURGICAL OR DENTAL YARNS)AND STERILE TISSUE ADHESIVES FOR SURGICAL WOUND CLOSURE; STERILE LAMINARIA AND STERILE LAMINARIA TENTS; STERILE ABSORBABLE SURGICAL OR DENTAL HAEMOSTATICS;STERILE SURGICAL OR DENTAL ADHESION BARRIERS, WHETHER OR NOT ABSORBABLE:STERILE SURGICAL CATGUT, SIMILAR STERILE SUTURE MATERIALS (INCLUDING STERILE ABSORBABALE SURGICAL OR DENTAL YARNS)AND STERILE TISSUE ADHESIVES FOR SURGICAL WOUND CLOSURE'}, {'hsnCode': '30063000', 'hsn1': 'PHARMACEUTICAL GOODS SPECIFIED IN NOTE 4 TO THIS CHAPTER OPACIFYING PREPRATIONS FOR X-RAY EXAMINATIONS; DIAGNOSTIC REAGENTS DESIGNED TO BE ADMINISTERED TO THE PATIENT', 'chapterCode': '30', 'chapter': 'Pharmaceutical products', 'sectionCode': '06', 'section': 'Products of the Chemicals or Allied Industries', 'hsn2': 'PHARMACEUTICAL GOODS SPECIFIED IN NOTE 4 TO THIS CHAPTER OPACIFYING PREPRATIONS FOR X-RAY EXAMINATIONS; DIAGNOSTIC REAGENTS DESIGNED TO BE ADMINISTERED TO THE PATIENT'}, {'hsnCode': '30061020', 'hsn1': 'PHARMACEUTICAL GOODS SPECIFIED IN NOTE 4 TO THIS CHAPTER STERILE SURGICAL CATGUT, SIMILAR STERILE SUTURE MATERIALS (INCLUDING STERILE ABSORBABALE SURGICAL OR DENTAL YARNS)AND STERILE TISSUE ADHESIVES FOR SURGICAL WOUND CLOSURE; STERILE LAMINARIA AND STERILE LAMINARIA TENTS; STERILE ABSORBABLE SURGICAL OR DENTAL HAEMOSTATICS;STERILE SURGICAL OR DENTAL ADHESION BARRIERS, WHETHER OR NOT ABSORBABLE: STERILE LAMINARIA AND STERILE LAMINARIA TENTS; STERILE ABSORBABLE SURGICAL OR DENTAL HAEMOSTATICS;STERILE SURGICAL OR DENTAL ADHESION BARRIERS, WHETHER OR NOT ABSORBABLE', 'chapterCode': '30', 'chapter': 'Pharmaceutical products', 'sectionCode': '06', 'section': 'Products of the Chemicals or Allied Industries', 'hsn2': 'PHARMACEUTICAL GOODS SPECIFIED IN NOTE 4 TO THIS CHAPTER STERILE SURGICAL CATGUT, SIMILAR STERILE SUTURE MATERIALS (INCLUDING STERILE ABSORBABALE SURGICAL OR DENTAL YARNS)AND STERILE TISSUE ADHESIVES FOR SURGICAL WOUND CLOSURE; STERILE LAMINARIA AND STERILE LAMINARIA TENTS; STERILE ABSORBABLE SURGICAL OR DENTAL HAEMOSTATICS;STERILE SURGICAL OR DENTAL ADHESION BARRIERS, WHETHER OR NOT ABSORBABLE: STERILE LAMINARIA AND STERILE LAMINARIA TENTS; STERILE ABSORBABLE SURGICAL OR DENTAL HAEMOSTATICS;STERILE SURGICAL OR DENTAL ADHESION BARRIERS, WHETHER OR NOT ABSORBABLE'}]</t>
  </si>
  <si>
    <t>[{'name': 'CHANDRA MOHAN SINGHI', 'email': 'bksoni@kopran.com', 'emailDomain': 'kopran.com', 'contact': '9152858982'}]</t>
  </si>
  <si>
    <t>24AAACK3198E1ZP</t>
  </si>
  <si>
    <t>663, UMARWADA ROAD, UMARWADA, Bharuch, Gujarat, 394116</t>
  </si>
  <si>
    <t>[{'hsnCode': '3006', 'hsn1': 'PHARMACEUTICAL GOODS SPECIFIED IN NOTE 4 TO THIS CHAPTER', 'chapterCode': '30', 'chapter': 'Pharmaceutical products', 'sectionCode': '06', 'section': 'Products of the Chemicals or Allied Industries', 'hsn2': 'PHARMACEUTICAL GOODS SPECIFIED IN NOTE 4 TO THIS CHAPTER'}]</t>
  </si>
  <si>
    <t>Office / Sale Office|Factory / Manufacturing|Export|Supplier of Services|Recipient of Goods or Services|Import</t>
  </si>
  <si>
    <t>Office / Sale Office, Factory / Manufacturing, Export, Supplier of Services, Recipient of Goods or Services, Import</t>
  </si>
  <si>
    <t>[{'name': 'CHANDRA MOHAN SINGHI', 'email': 'bksoni@kopran.com', 'emailDomain': 'kopran.com', 'contact': '9833124480'}]</t>
  </si>
  <si>
    <t>19AAHCB9291N1ZT</t>
  </si>
  <si>
    <t>PREMISES NO.82 MAILING NO.39/2, GOPAL MISRA ROAD BEHALA SEN PALLY, KOLKATA, South 24 Parganas, West Bengal, 700034</t>
  </si>
  <si>
    <t>[{'sacCode': '996729', 'sac1': 'Other storage and warehousing services', 'sac2': None}, {'sacCode': '996511', 'sac1': 'Road transport services of Goods including letters, parcels, live animals, household &amp; office furniture, containers etc by refrigerator vehicles, trucks, trailers, man or animal drawn vehicles or any other vehicles.', 'sac2': None}, {'sacCode': '996519', 'sac1': 'Other land transport services of goods n.e.c.', 'sac2': None}, {'sacCode': '996793', 'sac1': 'Other goods transport services', 'sac2': None}, {'sacCode': '996791', 'sac1': 'Goods transport agency services for road transport', 'sac2': None}]</t>
  </si>
  <si>
    <t>BIBEKANANDA DAS|SUSMITA DAS</t>
  </si>
  <si>
    <t>[{'name': 'BIBEKANANDA DAS', 'email': 'bibeka.das@gmail.com', 'emailDomain': 'gmail.com', 'contact': '9804973329'}]</t>
  </si>
  <si>
    <t>TPE000116375848K</t>
  </si>
  <si>
    <t>24ABWPY6648K1ZI</t>
  </si>
  <si>
    <t>9624042504</t>
  </si>
  <si>
    <t>bluebirdexpress2011@gmail.com</t>
  </si>
  <si>
    <t>G706, NATURE VALLEY, KUMBHARIYA ROAD, KUMBHARIYA, Surat, Gujarat, 395010</t>
  </si>
  <si>
    <t>[{'name': 'JAYENDRASINGH RAJPALSINGH YADAV', 'email': 'bluebirdexpress2011@gmail.com', 'emailDomain': 'gmail.com', 'contact': '9624042504'}]</t>
  </si>
  <si>
    <t>TPE000124588701L</t>
  </si>
  <si>
    <t>24ABWPY6648K2ZH</t>
  </si>
  <si>
    <t>9727754841</t>
  </si>
  <si>
    <t>vastrasutti@gmail.com</t>
  </si>
  <si>
    <t>SHOP NO -230, , TIMES GALLERIA, SAROLI ROAD, SAROLI, Surat, Gujarat, 395010</t>
  </si>
  <si>
    <t>[{'hsnCode': '5209', 'hsn1': 'WOVEN FABRICS OF COTTON, CONTAINING 85% OR MORE BY WEIGHT OF COTTON, WEIGHING MORE THAN 200 G/M 2 - Unbleached :', 'chapterCode': '52', 'chapter': 'Cotton', 'sectionCode': '11', 'section': 'Textile and Textile Articles', 'hsn2': 'WOVEN FABRICS OF COTTON, CONTAINING 85% OR MORE BY WEIGHT OF COTTON, WEIGHING MORE THAN 200 G/M2'}, {'hsnCode': '52010012', 'hsn1': 'COTTON, NOT CARDED OR COMBED COTTON, NOT CARDED OR COMBED : INDIAN COTTON : INDIAN COTTON OF STAPLE LENGTHS 20.5 MM (25/32) AND BELOW (E. G. OOMRAS, YELLOW PICKING, ASSAM COMILLAS)', 'chapterCode': '52', 'chapter': 'Cotton', 'sectionCode': '11', 'section': 'Textile and Textile Articles', 'hsn2': 'COTTON, NOT CARDED OR COMBED COTTON, NOT CARDED OR COMBED : INDIAN COTTON : INDIAN COTTON OF STAPLE LENGTHS 20.5 MM (25/32) AND BELOW (E. G. OOMRAS, YELLOW PICKING, ASSAM COMILLAS)'}, {'hsnCode': '52083290', 'hsn1': 'WOVEN FABRICS OF COTTON, CONTAINING 85% OR MORE BY WEIGHT OF COTTON, WEIGHING NOT MORE THAN 200 G/M2- DYED : PLAIN WEAVE, WEIGHING MORE THAN 100 G/ M2:OTHER', 'chapterCode': '52', 'chapter': 'Cotton', 'sectionCode': '11', 'section': 'Textile and Textile Articles', 'hsn2': 'WOVEN FABRICS OF COTTON, CONTAINING 85% OR MORE BY WEIGHT OF COTTON, WEIGHING NOT MORE THAN 200 G/M2- DYED : PLAIN WEAVE, WEIGHING MORE THAN 100 G/ M2:OTHER'}, {'hsnCode': '62', 'hsn1': 'Articles of apparel and clothing accessories, not knitted or crocheted', 'chapterCode': '62', 'chapter': 'Articles of apparel and clothing accessories, not knitted or crocheted.', 'sectionCode': '11', 'section': 'Textile and Textile Articles', 'hsn2': None}, {'hsnCode': '52082160', 'hsn1': 'WOVEN FABRICS OF COTTON, CONTAINING 85% OR MORE BY WEIGHT OF COTTON, WEIGHING NOT MORE THAN 200 G/M2- - BLEACHED : PLAIN WEAVE, WEIGHING NOT MORE THAN 100 G/M2 : MULLS (INCLUDING LIMBRIC AND WILLAYA)', 'chapterCode': '52', 'chapter': 'Cotton', 'sectionCode': '11', 'section': 'Textile and Textile Articles', 'hsn2': 'WOVEN FABRICS OF COTTON, CONTAINING 85% OR MORE BY WEIGHT OF COTTON, WEIGHING NOT MORE THAN 200 G/M2- - BLEACHED : PLAIN WEAVE, WEIGHING NOT MORE THAN 100 G/M2 : MULLS (INCLUDING LIMBRIC AND WILLAYA)'}]</t>
  </si>
  <si>
    <t>Shuti Vastra</t>
  </si>
  <si>
    <t>07AAACT1979L1ZW</t>
  </si>
  <si>
    <t>T S R DARASHAW LIMITED</t>
  </si>
  <si>
    <t>19AAACT1979L1ZR</t>
  </si>
  <si>
    <t>20AAACT1979L1Z8</t>
  </si>
  <si>
    <t>27AAACT1979L1ZU</t>
  </si>
  <si>
    <t>6-10, , Haji Moosa Patrawala Industrial Estate, 20, Dr. E Moses Road, Mahalaxmi, Mumbai City, Maharashtra, 400011</t>
  </si>
  <si>
    <t>Service Provision|Recipient of Goods or Services|Supplier of Services|Warehouse / Depot|Office / Sale Office</t>
  </si>
  <si>
    <t>[{'sacCode': '00440342', 'sac1': 'SHARE TRANSFER AGENT', 'sac2': None}, {'sacCode': '00440366', 'sac1': 'BUSINESS SUPPORT SERVICES', 'sac2': None}, {'sacCode': '00440060', 'sac1': 'MANPOWER RECRUITMENT AGENCY', 'sac2': None}, {'sacCode': '00440480', 'sac1': 'LEGAL CONSULTANCY SERVICES', 'sac2': None}, {'sacCode': '00440410', 'sac1': 'WORKS CONTRACT SERVICES', 'sac2': None}]</t>
  </si>
  <si>
    <t>Darashaw Keki Mehta|Baman Keki Dinshah Bamanji Mehta|Daisy Keki Dinshah Bamanji Mehta</t>
  </si>
  <si>
    <t>[{'name': 'RAJENKUMAR RAMESHBHAI DESAI', 'email': 'rdesai@tsrdarashaw.com', 'emailDomain': 'tsrdarashaw.com', 'contact': '9892904447'}]</t>
  </si>
  <si>
    <t>29AAACT1979L1ZQ</t>
  </si>
  <si>
    <t>07AAACT1979L2ZV</t>
  </si>
  <si>
    <t>shwetapatani77@gmail.com</t>
  </si>
  <si>
    <t>H-N-2/42, F/F, GALLI NO. 2, ANSARI ROAD, DARYA GANJ, DELHI, Central Delhi, Delhi, 110002</t>
  </si>
  <si>
    <t>[{'sacCode': '00440342', 'sac1': 'SHARE TRANSFER AGENT', 'sac2': None}, {'sacCode': '00440366', 'sac1': 'BUSINESS SUPPORT SERVICES', 'sac2': None}]</t>
  </si>
  <si>
    <t>[{'name': 'Rajenkumar Rameshbhai Desai', 'email': 'shwetapatani77@gmail.com', 'emailDomain': 'gmail.com', 'contact': '7014415220'}]</t>
  </si>
  <si>
    <t>Tsr Darashaw Limited</t>
  </si>
  <si>
    <t>20AAACT1979L2Z7</t>
  </si>
  <si>
    <t>nareshkhetan@gmail.com</t>
  </si>
  <si>
    <t>Bunglow No. 1, , E Road, Northern Town Bistupur, Jamshedpur, East Singhbhum, Jharkhand, 831001</t>
  </si>
  <si>
    <t>[{'name': 'Rajenkumar Rameshbhai Desai', 'email': 'rdesai@tsrdarashaw.com', 'emailDomain': 'tsrdarashaw.com', 'contact': '7014415520'}]</t>
  </si>
  <si>
    <t>TSR Darashaw limited</t>
  </si>
  <si>
    <t>19AAACT1979L2ZQ</t>
  </si>
  <si>
    <t>rajendesai2015@gmail.com</t>
  </si>
  <si>
    <t>1st floor, tata centre 43, jawaharlal nehru road, kolkata, Kolkata, West Bengal, 700071</t>
  </si>
  <si>
    <t>[{'sacCode': '00440342', 'sac1': None, 'sac2': None}, {'sacCode': '00440366', 'sac1': None, 'sac2': None}]</t>
  </si>
  <si>
    <t>Darashaw Keki Mehta|BAMAN KEKI DINSHAH BAMANJI MEHTA|DAISY KEKI DINSHAH BAMANJI MEHTA</t>
  </si>
  <si>
    <t>[{'name': 'RAJENKUMAR RAMESHBHAI DESAI', 'email': 'rajendesai2015@gmail.com', 'emailDomain': 'gmail.com', 'contact': '9892904447'}]</t>
  </si>
  <si>
    <t>29AAACT1979L2ZP</t>
  </si>
  <si>
    <t>503, 5th Floor, Barton Centre Bearing No. 84, Mahatma Gandhi Road, Civil Station, Banglore, Bengaluru (Bangalore) Urban, Karnataka, 560001</t>
  </si>
  <si>
    <t>Darashaw Keki Mehta|Baman Keki Dinshah Bamanji Mehta|DAISY KEKI DINSHAH BAMANJI MEHTA</t>
  </si>
  <si>
    <t>[{'name': 'RAJENKUMAR RAMESHBHAI DESAI', 'email': 'accounts@tsrdarashaw.com', 'emailDomain': 'tsrdarashaw.com', 'contact': '9892904447'}]</t>
  </si>
  <si>
    <t>TSR Darashaw Ltd</t>
  </si>
  <si>
    <t>36AAACC8374N1Z5</t>
  </si>
  <si>
    <t>COSMO CARRYING PRIVATE LIMITED</t>
  </si>
  <si>
    <t>15-1-503/5, , 2ND FLOOR, OLD FEELKHANA, BEGUM BAZAR, Hyderabad, Telangana, 500012</t>
  </si>
  <si>
    <t>WARIS KHAN KHAJA|SALMAN BIN HAMED AL KASHRI</t>
  </si>
  <si>
    <t>[{'name': 'WARIS KHAN KHAJA', 'email': 'accounts@cosmocarrying.com', 'emailDomain': 'cosmocarrying.com', 'contact': '9989444465'}]</t>
  </si>
  <si>
    <t>37AAACC8374N1Z3</t>
  </si>
  <si>
    <t>36AAACC8374N2Z4</t>
  </si>
  <si>
    <t>9121144959</t>
  </si>
  <si>
    <t>accounts@cosmocarrying.in</t>
  </si>
  <si>
    <t>15-1-503/5, 2ND FLOOR, , OLD FEELKHANA, HYDERABAD, Hyderabad, Telangana, 500012</t>
  </si>
  <si>
    <t>WARIS KHAN KHAJA|SALMAN BIN HAMED ALKASHRI</t>
  </si>
  <si>
    <t>[{'name': 'WARIS KHAN KHAJA', 'email': 'accounts@cosmocarrying.com', 'emailDomain': 'cosmocarrying.com', 'contact': '9121144959'}]</t>
  </si>
  <si>
    <t>37AAACC8374N2Z2</t>
  </si>
  <si>
    <t>9573200083</t>
  </si>
  <si>
    <t>finance@cosmocarrying.in</t>
  </si>
  <si>
    <t>H.NO.18-12-51, , SAI RAM COMPLEX, NEAR MANIPAL HOSPITAL, TADEPALLY,VIJAYAWADA, Guntur, Andhra Pradesh, 522501</t>
  </si>
  <si>
    <t>[{'name': 'WARIS KHAN KHAJA', 'email': 'finance@cosmocarrying.com', 'emailDomain': 'cosmocarrying.com', 'contact': '9573200083'}]</t>
  </si>
  <si>
    <t>21AAACC8374N1ZG</t>
  </si>
  <si>
    <t>BHASKARGANJ-B, , SAHADEVKHUNTA, P.O. SAHADEVKHUNTA, P.S. SAHADEVKHUNTA, Balasore, Odisha, 756001</t>
  </si>
  <si>
    <t>[{'name': 'WARIS KHAN KHAJA', 'email': 'ho@cosmocarrying.com', 'emailDomain': 'cosmocarrying.com', 'contact': '9989444465'}]</t>
  </si>
  <si>
    <t>10AANCS5537N1ZZ</t>
  </si>
  <si>
    <t>10106272074</t>
  </si>
  <si>
    <t>acount.salaspharma@gmail.com</t>
  </si>
  <si>
    <t>401, MAMATA APARTMENT, SHASTRI NAGAR, BORING ROAD, Patna, Bihar, 800001</t>
  </si>
  <si>
    <t>[{'hsnCode': '29420011', 'hsn1': 'OTHER ORGANIC COMPOUNDS - OTHER ORGANIC COMPOUNDS : CEFADROXIL AND ITS SALTS, IBUPROFANE, NIFEDIPINE, RANITIDINE, DANES SALT OF D(-) PHENYL GLYCINE, D(-) PARA HYDROXY DANES SALTS : CEFADROXIL AND ITS SALTS', 'chapterCode': '29', 'chapter': 'Organic chemicals', 'sectionCode': '06', 'section': 'Products of the Chemicals or Allied Industries', 'hsn2': 'OTHER ORGANIC COMPOUNDS - OTHER ORGANIC COMPOUNDS : CEFADROXIL AND ITS SALTS, IBUPROFANE, NIFEDIPINE, RANITIDINE, DANES SALT OF D(-) PHENYL GLYCINE, D(-) PARA HYDROXY DANES SALTS : CEFADROXIL AND ITS SALTS'}, {'hsnCode': '17021110', 'hsn1': 'OTHER SUGARS, INCLUDING CHEMICALLY PURE LACTOSE, MALTOSE, GLUCOSE AND FRUCTOSE, IN SOLID FORM; SUGAR SYRUPS NOT CONTAINING ADDED FLAVOURING OR COLOURING MATTER; ARTIFICIAL HONEY, WHETHER OR NOT MIXED WITH NATURAL HONEY; CARAMEL - LACTOSE AND LACTOSE SYRUP : - CONTAINING BY WEIGHT 99% OR MORE LACTOSE, EXPRESSED AS ANHYDROUS LACTOSE, CALCULATED ON THE DRY MATTER : IN SOLID FORM', 'chapterCode': '17', 'chapter': 'Sugars and sugar confectionery.', 'sectionCode': '04', 'section': 'Prepared Foodstuffs; Beverages, Spirits and Vinegar; Tobacco and Manufactured Tabacco substitutes', 'hsn2': 'OTHER SUGARS, INCLUDING CHEMICALLY PURE LACTOSE, MALTOSE, GLUCOSE AND FRUCTOSE, IN SOLID FORM; SUGAR SYRUPS NOT CONTAINING ADDED FLAVOURING OR COLOURING MATTER; ARTIFICIAL HONEY, WHETHER OR NOT MIXED WITH NATURAL HONEY; CARAMEL - LACTOSE AND LACTOSE SYRUP : - CONTAINING BY WEIGHT 99% OR MORE LACTOSE, EXPRESSED AS ANHYDROUS LACTOSE, CALCULATED ON THE DRY MATTER : IN SOLID FORM'}, {'hsnCode': '90211000', 'hsn1': 'ORTHOPAEDIC APPLIANCES, INCLUDING CRUTCHES, SURGICAL BELTS AND TRUSSES; SPLINTS AND OTHER FRACTURE APPLIANCES; ARTIFICIAL PARTS OF THE BODY; HEARING AIDS AND OTHER APPLIANCES WHICH ARE WORN OR CARRIED, OR IMPLANTED IN THE BODY, TO COMPENSATE FOR A DEFECT OR DISABILITY ORTHOPEAEDIC OR FRACTURE APPLIANCES',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'ORTHOPAEDIC APPLIANCES, INCLUDING CRUTCHES, SURGICAL BELTS AND TRUSSES; SPLINTS AND OTHER FRACTURE APPLIANCES; ARTIFICIAL PARTS OF THE BODY; HEARING AIDS AND OTHER APPLIANCES WHICH ARE WORN OR CARRIED, OR IMPLANTED IN THE BODY, TO COMPENSATE FOR A DEFECT OR DISABILITY ORTHOPEAEDIC OR FRACTURE APPLIANCES'}, {'hsnCode': '30031000', 'hsn1': 'MEDICAMENTS (EXCLUDING GOODS OF HEADING 3002, 3005 OR 3006) CONSISTING OF TWO OR MORE CONSTITUENTS WHICH HAVE BEEN MIXED TOGETHER FOR THERAPEUTIC OR PROPHYLACTIC USES, NOT PUT UP IN MEASURED DOSES OR IN FORMS OR PACKINGS FOR RETAIL SALE CONTAINING PENICILLINS OR DERIVATIVES THEREOF, WITH A PENICILLANIC ACID STRUCTURE, OR STREPTOMYCINS OR THEIR DERIVATIVES', 'chapterCode': '30', 'chapter': 'Pharmaceutical products', 'sectionCode': '06', 'section': 'Products of the Chemicals or Allied Industries', 'hsn2': 'MEDICAMENTS (EXCLUDING GOODS OF HEADING 3002, 3005 OR 3006) CONSISTING OF TWO OR MORE CONSTITUENTS WHICH HAVE BEEN MIXED TOGETHER FOR THERAPEUTIC OR PROPHYLACTIC USES, NOT PUT UP IN MEASURED DOSES OR IN FORMS OR PACKINGS FOR RETAIL SALE CONTAINING PENICILLINS OR DERIVATIVES THEREOF, WITH A PENICILLANIC ACID STRUCTURE, OR STREPTOMYCINS OR THEIR DERIVATIVES'}]</t>
  </si>
  <si>
    <t>SUMAN KUMAR CHAUDHARY|VINDHYA PRAKASH|VIRESH KUMAR VERMA|PREM SAGAR</t>
  </si>
  <si>
    <t>[{'name': 'SUMAN KUMAR CHAUDHARY', 'email': 'distribution.salaspharma@gmail.com', 'emailDomain': 'gmail.com', 'contact': '9334395495'}]</t>
  </si>
  <si>
    <t>10AANCS5537N2ZY</t>
  </si>
  <si>
    <t>10154364077</t>
  </si>
  <si>
    <t>M/S SALAS PHARMACEUTICLS PVT. LTD</t>
  </si>
  <si>
    <t>11AANCS5537N1ZX</t>
  </si>
  <si>
    <t>11340445716</t>
  </si>
  <si>
    <t>salas.pharma@gmail.com</t>
  </si>
  <si>
    <t>PLOT NO 3 TO 4, MAMRING, VILLAGE-KHARPANI, South Sikkim, Sikkim, 737132</t>
  </si>
  <si>
    <t>08-Apr-2016</t>
  </si>
  <si>
    <t>[{'hsnCode': '30049039', 'hsn1': 'MEDICAMENTS (EXCLUDING GOODS OF HEADING 3002, 3005 OR 3006) CONSISTING OF MIXED OR UNMIXED PRODUCTS FOR THERAPEUTIC OR PROPHYLACTIC USES, PUT UP IN MEASURED DOSES (INCLUDING THOSE IN THE FORM OF TRANSDERMAL ADMINISTRATION SYSTEMS) OR IN FORMS OR PACKINGS FOR RETAIL SALE OTHER : ANTIHISTAMINICS DRUGS; ANTACIDS PREPARATIONS; ANTIULCER DRUGS; ANTIEMITICS AND OTHER GASTROINTESTINAL DRUGS OTHER',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 ANTIHISTAMINICS DRUGS; ANTACIDS PREPARATIONS; ANTIULCER DRUGS; ANTIEMITICS AND OTHER GASTROINTESTINAL DRUGS OTHER'}, {'hsnCode': '30049069', 'hsn1': 'MEDICAMENTS (EXCLUDING GOODS OF HEADING 3002, 3005 OR 3006) CONSISTING OF MIXED OR UNMIXED PRODUCTS FOR THERAPEUTIC OR PROPHYLACTIC USES, PUT UP IN MEASURED DOSES (INCLUDING THOSE IN THE FORM OF TRANSDERMAL ADMINISTRATION SYSTEMS) OR IN FORMS OR PACKINGS FOR RETAIL SALE OTHER : NONSTEROIDAL ANTIINFLAMMATORY, ANALGESICS AND ANTIPYRATIC DRUGS : OTHER', 'chapterCode': '30', 'chapter': 'Pharmaceutical products', 'sectionCode': '06', 'section': 'Products of the Chemicals or Allied Industries', 'hsn2': 'MEDICAMENTS (EXCLUDING GOODS OF HEADING 3002, 3005 OR 3006) CONSISTING OF MIXED OR UNMIXED PRODUCTS FOR THERAPEUTIC OR PROPHYLACTIC USES, PUT UP IN MEASURED DOSES (INCLUDING THOSE IN THE FORM OF TRANSDERMAL ADMINISTRATION SYSTEMS) OR IN FORMS OR PACKINGS FOR RETAIL SALE OTHER : NONSTEROIDAL ANTIINFLAMMATORY, ANALGESICS AND ANTIPYRATIC DRUGS : OTHER'}]</t>
  </si>
  <si>
    <t>VINDHYA PRAKASH|SUMAN KUMAR CHAUDHARY|PREM SAGAR|VIRESH KUMAR VERMA</t>
  </si>
  <si>
    <t>[{'name': 'SUMAN KUMAR CHAUDHARY', 'email': 'salas.pharma@gmail.com', 'emailDomain': 'gmail.com', 'contact': '9334487642'}]</t>
  </si>
  <si>
    <t>SALAS PHARMACEUTICALS PVT LTD</t>
  </si>
  <si>
    <t>TPE000116831342O</t>
  </si>
  <si>
    <t>24AIYPP9927H1ZD</t>
  </si>
  <si>
    <t>[{'name': 'VINAYBHAI PRAVINCHANDRA PANCHAL', 'email': 'carahulpanchal@gmail.com', 'emailDomain': 'gmail.com', 'contact': '8000209111'}]</t>
  </si>
  <si>
    <t>07AJEPB2548M1Z7</t>
  </si>
  <si>
    <t>07-Apr-2019</t>
  </si>
  <si>
    <t>A-1/166, SECTOR-17, ROHINI SECTOR-17, North West Delhi, Delhi, 110089</t>
  </si>
  <si>
    <t>[{'sacCode': '996791', 'sac1': 'Goods transport agency services for road transport', 'sac2': None}, {'sacCode': '996793', 'sac1': 'Other goods transport services', 'sac2': None}, {'sacCode': '996519', 'sac1': 'Other land transport services of goods n.e.c.', 'sac2': None}]</t>
  </si>
  <si>
    <t>[{'name': 'RAJPAL SINGH BISHT', 'email': 'rajpal.bisht100@gmail.com', 'emailDomain': 'gmail.com', 'contact': '9212786478'}]</t>
  </si>
  <si>
    <t>TPE000017543265Y</t>
  </si>
  <si>
    <t>24CZYPS7276K1Z5</t>
  </si>
  <si>
    <t>[{'hsnCode': '52081110', 'hsn1': 'WOVEN FABRICS OF COTTON, CONTAINING 85% OR MORE BY WEIGHT OF COTTON, WEIGHING NOT MORE THAN 200 G/M2- - UNBLEACHED: PLAIN WEAVE, WEIGHING NOT MORE THAN 100 G/M2 : DHOTI', 'chapterCode': '52', 'chapter': 'Cotton', 'sectionCode': '11', 'section': 'Textile and Textile Articles', 'hsn2': 'WOVEN FABRICS OF COTTON, CONTAINING 85% OR MORE BY WEIGHT OF COTTON, WEIGHING NOT MORE THAN 200 G/M2- - UNBLEACHED: PLAIN WEAVE, WEIGHING NOT MORE THAN 100 G/M2 : DHOTI'}]</t>
  </si>
  <si>
    <t>[{'name': 'PARAG KRISHNALAL SHAH', 'email': 'ppshah2002@gmail.com', 'emailDomain': 'gmail.com', 'contact': '9227213490'}]</t>
  </si>
  <si>
    <t>TFI000015777359V</t>
  </si>
  <si>
    <t>19AAJFC6435A1ZN</t>
  </si>
  <si>
    <t>[{'hsnCode': '98010019', 'hsn1': 'For other projects', 'chapterCode': '98', 'chapter': 'Project imports, Laboratory chemicals, passenger\\u2019s baggage, personal importation by air or post; ship stores.', 'sectionCode': '21', 'section': 'Works of art, Collectors\\u2019 Pieces and Antiques', 'hsn2': 'For other projects'}]</t>
  </si>
  <si>
    <t>[{'name': 'TIMIR BARAN MAITI', 'email': 'timir@convergencesolutions.in', 'emailDomain': 'convergencesolutions.in', 'contact': '9831080825'}]</t>
  </si>
  <si>
    <t>TPE000016505927Z</t>
  </si>
  <si>
    <t>29ABLPB4876D1ZJ</t>
  </si>
  <si>
    <t>29250357174</t>
  </si>
  <si>
    <t>[{'hsnCode': '85351010', 'hsn1': 'ELECTRICAL APPARATUS FOR SWITCHING OR PROTECTING ELECTRICAL CIRCUITS, OR FOR MAKING CONNECTIONS TO OR IN ELECTRICAL CIRCUITS (FOR EXAMPLE, SWITCHES, FUSES, LIGHTNING ARRESTERS, VOLTAGE LIMITERS, SURGE SUPPRESSORS, PLUGS, JUNCTION BOXES), FOR A VOLTAGE EXCEEDING 1,000 VOLTS -FUSES: FOR SWITCHES HAVING RATING UPTO 15 AMPS, REWIREABLE',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FUSES, LIGHTNING ARRESTERS, VOLTAGE LIMITERS, SURGE SUPPRESSORS, PLUGS, JUNCTION BOXES), FOR A VOLTAGE EXCEEDING 1,000 VOLTS -FUSES: FOR SWITCHES HAVING RATING UPTO 15 AMPS, REWIREABLE'}, {'hsnCode': '85361010', 'hsn1': 'ELECTRICAL APPARATUS FOR SWITCHING OR PROTECTING ELECTRICAL CIRCUITS, OR FOR MAKING CONNECTIONS TO OR IN ELECTRICAL CIRCUITS (FOR EXAMPLE, SWITCHES, RELAYS, FUSES, SURGE SUPPRESSORS, PLUGS, SOCKETS, LAMP-HOLDERS, JUNCTION BOXES), FOR A VOLTAGE NOT EXCEEDING 1,000 VOLTS - FUSES: FOR SWITCHES HAVING RATING UPTO 15 AMPS, REWIREABLE',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RELAYS, FUSES, SURGE SUPPRESSORS, PLUGS, SOCKETS, LAMP-HOLDERS, JUNCTION BOXES), FOR A VOLTAGE NOT EXCEEDING 1,000 VOLTS - FUSES: FOR SWITCHES HAVING RATING UPTO 15 AMPS, REWIREABLE'}]</t>
  </si>
  <si>
    <t>[{'name': 'Mangilal Bhansali', 'email': 'mangalindlsuppliers@gmail.com', 'emailDomain': 'gmail.com', 'contact': '9845297239'}]</t>
  </si>
  <si>
    <t>27AACCR6373A1ZJ</t>
  </si>
  <si>
    <t>27251145332C</t>
  </si>
  <si>
    <t>gst@rajamane.com</t>
  </si>
  <si>
    <t>PLOT NO 75 SECTOR 10, GROUND FLOOR, RAJAMANE AND HEGDE SERVICES PVT.LTD, MIDC, BHOSARI, Pune, Maharashtra, 411026</t>
  </si>
  <si>
    <t>[{'hsnCode': '85013310', 'hsn1': 'ELECTRIC MOTORS AND GENERATORS (EXCLUDING GENERATING SETS) - OTHER DC MOTORS; DC GENERATORS:- OF AN OUTPUT EXCEEDING 75 KW BUT NOT EXCEEDING 375 KW: DC MOTORS',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MOTORS AND GENERATORS (EXCLUDING GENERATING SETS) - OTHER DC MOTORS; DC GENERATORS:- OF AN OUTPUT EXCEEDING 75 KW BUT NOT EXCEEDING 375 KW: DC MOTORS'}]</t>
  </si>
  <si>
    <t>SHIVAPPA KALAPPA RAJAMANE|RAJARAM NARAYANA HEGDE|MAHADEVI SHIVAPPA RAJAMANE|SAVITHA RAJARAM HEGDE|RAJENDRA SHIVAPPA RAJAMANE|VANI RAJENDRA RAJAMANE</t>
  </si>
  <si>
    <t>[{'name': 'RAJENDRA SHIVAPPA RAJAMANE', 'email': 'hegde@rajamane.com', 'emailDomain': 'rajamane.com', 'contact': '9900105091'}]</t>
  </si>
  <si>
    <t>29AACCR6373A1ZF</t>
  </si>
  <si>
    <t>29540071883</t>
  </si>
  <si>
    <t>3/1, RAJAMANE AND HEGDE SERVICES PVT.LTD, WHITEFIELD ROAD, MAHADEVAPURA POST, Bengaluru (Bangalore) Rural, Karnataka, 560048</t>
  </si>
  <si>
    <t>[{'hsnCode': '85016480', 'hsn1': 'ELECTRIC MOTORS AND GENERATORS (EXCLUDING GENERATING SETS) - AC GENERATORS (ALTERNATORS): - OF AN OUTPUT EXCEEDING 750 KVA: OF AN OUTPUT EXCEEDING 3,12,500 KVA',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MOTORS AND GENERATORS (EXCLUDING GENERATING SETS) - AC GENERATORS (ALTERNATORS): - OF AN OUTPUT EXCEEDING 750 KVA: OF AN OUTPUT EXCEEDING 3,12,500 KVA'}]</t>
  </si>
  <si>
    <t>Factory / Manufacturing|Service Provision|Others</t>
  </si>
  <si>
    <t>Factory / Manufacturing, Service Provision, Others</t>
  </si>
  <si>
    <t>RAJARAM NARAYANA HEGDE|RAJENDRA SHIVAPPA RAJAMANE</t>
  </si>
  <si>
    <t>[{'name': None, 'email': 'rajendra@rajamane.com', 'emailDomain': 'rajamane.com', 'contact': '9844008911'}]</t>
  </si>
  <si>
    <t>RAJAMANE AND HEGDE SERVICES PRIVATE LTD</t>
  </si>
  <si>
    <t>07AACCR6373A1ZL</t>
  </si>
  <si>
    <t>A 121, GROUND, RAJAMANE AND HEGDE SERVICES PRIVATE LIMITED, DDA SHED, OKHLA INDUSTRAIL AREA PHASE II, New Delhi, Delhi, 110020</t>
  </si>
  <si>
    <t>Supplier of Services|Office / Sale Office|Others</t>
  </si>
  <si>
    <t>Supplier of Services, Office / Sale Office, Others</t>
  </si>
  <si>
    <t>[{'name': 'RAJARAM NARAYANA HEGDE', 'email': 'mahesh@rajamane.com', 'emailDomain': 'rajamane.com', 'contact': '9900592261'}]</t>
  </si>
  <si>
    <t>27AAACU4456H1Z8</t>
  </si>
  <si>
    <t>27340030995V</t>
  </si>
  <si>
    <t>TODI BUILDING, MATHURDAS MILL, SENAPATI BAPAT MARGDELISLE ROAD, LOWER PAREL, Mumbai City, Maharashtra, 400013</t>
  </si>
  <si>
    <t>SUMIT SUDESH SURI|TARU SUMIT SURI</t>
  </si>
  <si>
    <t>[{'name': 'SUMIT SUDESH SURI', 'email': 'sumit@uto.in', 'emailDomain': 'uto.in', 'contact': '9820183037'}]</t>
  </si>
  <si>
    <t>10AACCR1605D1ZB</t>
  </si>
  <si>
    <t>10080097768</t>
  </si>
  <si>
    <t>18AACCR1605D1ZV</t>
  </si>
  <si>
    <t>RADHIKA EXPRESS PRIVATE LTD.</t>
  </si>
  <si>
    <t>19AACCR1605D1ZT</t>
  </si>
  <si>
    <t>7, 1, TARA CHAND DUTTA STREET, BURRABAZAR, Kolkata, West Bengal, 700007</t>
  </si>
  <si>
    <t>[{'sacCode': '00440048', 'sac1': 'RENT A CAB OPERATORS', 'sac2': None}, {'sacCode': '00440014', 'sac1': 'COURIER AGENCY', 'sac2': None}, {'sacCode': '00440193', 'sac1': 'STORAGE AND WAREHOUSE SERVICE', 'sac2': None}, {'sacCode': '00440262', 'sac1': 'TRANSPORT OF GOODS BY ROAD', 'sac2': None}]</t>
  </si>
  <si>
    <t>VIJAY KUMAR AGARWAL|VINEET AGARWAL</t>
  </si>
  <si>
    <t>[{'name': 'VIJAY KUMAR AGARWAL', 'email': 'accounts@radhikaexp.com', 'emailDomain': 'radhikaexp.com', 'contact': '9433058155'}]</t>
  </si>
  <si>
    <t>20AACCR1605D1ZA</t>
  </si>
  <si>
    <t>24AAACM7880P1ZV</t>
  </si>
  <si>
    <t>vyas@mangalamdrugs.com</t>
  </si>
  <si>
    <t>Plot No.187,, Unit No.1, 2ND PHASE, GIDC,, VAPI, GUJ, Valsad, Gujarat, 396195</t>
  </si>
  <si>
    <t>[{'hsnCode': '29350090', 'hsn1': 'SULPHONAMIDES - SULPHONAMIDES : OTHER', 'chapterCode': '29', 'chapter': 'Organic chemicals', 'sectionCode': '06', 'section': 'Products of the Chemicals or Allied Industries', 'hsn2': 'SULPHONAMIDES - SULPHONAMIDES : OTHER'}, {'hsnCode': '29394200', 'hsn1': 'VEGETABLE ALKALOIDS, NATURAL OR REPRODUCED BY SYNTHESIS, AND THEIR SALTS, ETHERS, ESTERS AND OTHER DERIVATIVES - EPHEDRINES AND THEIR SALTS : PSEUDOEPHEDRINE (INN) AND ITS SALTS', 'chapterCode': '29', 'chapter': 'Organic chemicals', 'sectionCode': '06', 'section': 'Products of the Chemicals or Allied Industries', 'hsn2': 'VEGETABLE ALKALOIDS, NATURAL OR REPRODUCED BY SYNTHESIS, AND THEIR SALTS, ETHERS, ESTERS AND OTHER DERIVATIVES - EPHEDRINES AND THEIR SALTS : PSEUDOEPHEDRINE (INN) AND ITS SALTS'}, {'hsnCode': '29420090', 'hsn1': 'OTHER ORGANIC COMPOUNDS - OTHER ORGANIC COMPOUNDS : OTHER', 'chapterCode': '29', 'chapter': 'Organic chemicals', 'sectionCode': '06', 'section': 'Products of the Chemicals or Allied Industries', 'hsn2': 'OTHER ORGANIC COMPOUNDS - OTHER ORGANIC COMPOUNDS : OTHER'}, {'hsnCode': '29333919', 'hsn1': 'HETEROCYCLIC COMPOUNDS WITH NITROGEN HETEROATOM( S) ONLY - COMPOUNDS CONTAING AN UNFUSED PYRIDINE RING (WHETHER OR NOT HYDROGENATED) IN THE STRUCTURE :-OTHER : DERIVATIVES OF PYRIDINE : OTHER', 'chapterCode': '29', 'chapter': 'Organic chemicals', 'sectionCode': '06', 'section': 'Products of the Chemicals or Allied Industries', 'hsn2': 'HETEROCYCLIC COMPOUNDS WITH NITROGEN HETEROATOM( S) ONLY - COMPOUNDS CONTAING AN UNFUSED PYRIDINE RING (WHETHER OR NOT HYDROGENATED) IN THE STRUCTURE :-OTHER : DERIVATIVES OF PYRIDINE : OTHER'}, {'hsnCode': '29334900', 'hsn1': 'HETEROCYCLIC COMPOUNDS WITH NITROGEN HETEROATOM( S) ONLY - COMPOUNDS CONTAINING IN THE STRUCTURE A QUINOLINE OR ISOQUINOLINE RING-SYSTEM (WHETHER OR NOT HYDROGENATED), NOT FURTHER FUSED : OTHER', 'chapterCode': '29', 'chapter': 'Organic chemicals', 'sectionCode': '06', 'section': 'Products of the Chemicals or Allied Industries', 'hsn2': 'HETEROCYCLIC COMPOUNDS WITH NITROGEN HETEROATOM( S) ONLY - COMPOUNDS CONTAINING IN THE STRUCTURE A QUINOLINE OR ISOQUINOLINE RING-SYSTEM (WHETHER OR NOT HYDROGENATED), NOT FURTHER FUSED : OTHER'}]</t>
  </si>
  <si>
    <t>Factory / Manufacturing|Service Provision|Recipient of Goods or Services|Others|Warehouse / Depot</t>
  </si>
  <si>
    <t>Factory / Manufacturing, Service Provision, Recipient of Goods or Services, Others</t>
  </si>
  <si>
    <t>[{'sacCode': '00440262', 'sac1': 'TRANSPORT OF GOODS BY ROAD', 'sac2': None}, {'sacCode': '00440060', 'sac1': 'MANPOWER RECRUITMENT AGENCY', 'sac2': None}, {'sacCode': '00440410', 'sac1': 'WORKS CONTRACT SERVICES', 'sac2': None}, {'sacCode': '00440108', 'sac1': 'SECURITY / DETECTIVE AGENCIES', 'sac2': None}, {'sacCode': '00440480', 'sac1': 'LEGAL CONSULTANCY SERVICES', 'sac2': None}]</t>
  </si>
  <si>
    <t>GOVARDHAN MURLIDHAR DHOOT|BRIJMOHAN MURLIDHAR DHOOT</t>
  </si>
  <si>
    <t>[{'name': 'MAHESHKUMAR NATYARLAL VYAS', 'email': 'vyas@mangalamdrugs.com', 'emailDomain': 'mangalamdrugs.com', 'contact': '9898932613'}]</t>
  </si>
  <si>
    <t>27AAACM7880P1ZP</t>
  </si>
  <si>
    <t>27710410110V</t>
  </si>
  <si>
    <t>MANGLAM DRUGS AND ORGANICS LTD</t>
  </si>
  <si>
    <t>27AAACM7880P2ZO</t>
  </si>
  <si>
    <t>MANGALAM DRUGS AND ORGANICS LTD</t>
  </si>
  <si>
    <t>27AAACM7880P3ZN</t>
  </si>
  <si>
    <t>9967809907</t>
  </si>
  <si>
    <t>deshpande@mangalamdrugs.com</t>
  </si>
  <si>
    <t>30-Jul-2017</t>
  </si>
  <si>
    <t>239, 3RD FLOOR, RUPAM BUILDING, P D MELLO ROAD, MUMBAI, Mumbai City, Maharashtra, 400001</t>
  </si>
  <si>
    <t>[{'sacCode': '00440262', 'sac1': None, 'sac2': None}, {'sacCode': '00440480', 'sac1': None, 'sac2': None}]</t>
  </si>
  <si>
    <t>GOVERDHAN MURLIDHAR DHOOT</t>
  </si>
  <si>
    <t>[{'name': 'SHRIKANT KRISHNA DESHPANDE', 'email': 'deshpande@mangalamdrugs.com', 'emailDomain': 'mangalamdrugs.com', 'contact': '9967809907'}]</t>
  </si>
  <si>
    <t>19AAMCA1507F1ZV</t>
  </si>
  <si>
    <t>info@absr.in</t>
  </si>
  <si>
    <t>Unit No. 208, 2nd Floor, The Terminus, BG12, AA-1B, New Town, Kolkata, Kolkata, West Bengal, 700156</t>
  </si>
  <si>
    <t>[{'hsnCode': '84169000', 'hsn1': 'FURNACE BURNERS FOR LIQUID FUEL, FOR PULVERISED SOLID FUEL OR FOR GAS; MECHANICAL STOKERS, INCLUDING THEIR MECHANICAL GRATES, MECHANICAL ASH DISCHARGERS AND SIMILAR APPLIANCES - PARTS',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'FURNACE BURNERS FOR LIQUID FUEL, FOR PULVERISED SOLID FUEL OR FOR GAS; MECHANICAL STOKERS, INCLUDING THEIR MECHANICAL GRATES, MECHANICAL ASH DISCHARGERS AND SIMILAR APPLIANCES - PARTS'}]</t>
  </si>
  <si>
    <t>Subir Roy|Sandeep Nigam</t>
  </si>
  <si>
    <t>[{'name': 'Subir Roy', 'email': 'subir@absr.in', 'emailDomain': 'absr.in', 'contact': '9433325579'}]</t>
  </si>
  <si>
    <t>24AACCK2674D1ZU</t>
  </si>
  <si>
    <t>info@keshariindustries.com</t>
  </si>
  <si>
    <t>keshariindustries.com</t>
  </si>
  <si>
    <t>BLOCK NO 65, PLOT NO- B1-B2-C-D, , TEMPO GALI, PIPODARA G.I.D.C, MANGROL, Surat, Gujarat, 394110</t>
  </si>
  <si>
    <t>[{'hsnCode': '39269099', 'hsn1': 'OTHER ARTICLES OF PLASTICS AND ARTICLES OF OTHER MATERIALS OF HEADINGS 3901 TO 3914- OTHER : OTHER: OTHER', 'chapterCode': '39', 'chapter': 'Plastics and articles thereof', 'sectionCode': '07', 'section': 'Plastics and Articles thereof; Rubber and Articles Thereof', 'hsn2': 'OTHER ARTICLES OF PLASTICS AND ARTICLES OF OTHER MATERIALS OF HEADINGS 3901 TO 3914- OTHER : OTHER: OTHER'}, {'hsnCode': '4015', 'hsn1': 'ARTICLES OF APPARELM AND CLOTHING ACCESSORIES (INCLUDING GLOVES , MITTENS AND MITTS ) FOR ALL PURPOSES , OF VULCANISED RUBBER OTHER THAN HARD RUBBER - Gloves, mittens and mitts:', 'chapterCode': '40', 'chapter': 'Rubber and articles thereof', 'sectionCode': '07', 'section': 'Plastics and Articles thereof; Rubber and Articles Thereof', 'hsn2': 'ARTICLES OF APPAREL AND CLOTHING ACCESSORIES (INCLUDING GLOVES, MITTENS AND MITTS) FOR ALL PURPOSES, OR VULCANISED RUBBER OTHER THAN HARD RUBBER'}, {'hsnCode': '6210', 'hsn1': 'GARMENTS, MADE UP OF FABRICS OF HEADING 5602, 5603, 5903, 5906 OR 5907', 'chapterCode': '62', 'chapter': 'Articles of apparel and clothing accessories, not knitted or crocheted.', 'sectionCode': '11', 'section': 'Textile and Textile Articles', 'hsn2': 'GARMENTS, MADE UP OF FABRICS OF HEADING 5602, 5603, 5903, 5906 OR 5907'}, {'hsnCode': '3808', 'hsn1': 'INSECTICIDES, RODENTICIDES, FUNGICIDES, HERBICIDES, ANTI - SPROUTING PRODUCTS AND PLANT - GROWTH REGULATORS, DISINFECTANTS AND SIMILAR PRODUCTS, PUT UP IN FORMS OR PACKINGS FOR RETAIL SALE OR AS PREPARATIONS OR ARTICLES (FOR EXAMPLE, SULPHURTREATED BANDS, WICKS AND CANDLES, AND FLY-PAPERS)', 'chapterCode': '38', 'chapter': 'Miscellaneous chemical products.', 'sectionCode': '06', 'section': 'Products of the Chemicals or Allied Industries', 'hsn2': 'INSECTICIDES, RODENTICIDES, FUNGICIDES, HERBICIDES, ANTI-SPROUTING PRODUCTS AND PLANT-GROWTH REGULATORS, DISINFECTANTS AND SIMILAR PRODUCTS, PUT UP IN FORMS OR PACKINGS FOR RETAIL SALE OR AS PREPARATIONS OR ARTICLES (FOR EXAMPLE, SULPHUR-TREATED BANDS,WICKS AND CANDLES, AND FLY-PAPERS)'}, {'hsnCode': '54071011', 'hsn1': 'WOVEN FABRICS OF SYNTHETIC FILAMENT YARN, INCLUDING WOVEN FABRICS OBTAINED FROM MATERIALS OF HEADING 5404 WOVEN FABRICS OBTAINED FROM HIGH TENACITY YARN OF NYLON OR OTHER POLYAMIDES OR OF POLYESTERS : UNBLEACHED : PARACHUTE FABRICS', 'chapterCode': '54', 'chapter': 'Man-made filaments', 'sectionCode': '11', 'section': 'Textile and Textile Articles', 'hsn2': 'WOVEN FABRICS OF SYNTHETIC FILAMENT YARN, INCLUDING WOVEN FABRICS OBTAINED FROM MATERIALS OF HEADING 5404 WOVEN FABRICS OBTAINED FROM HIGH TENACITY YARN OF NYLON OR OTHER POLYAMIDES OR OF POLYESTERS : UNBLEACHED : PARACHUTE FABRICS'}]</t>
  </si>
  <si>
    <t>GOPIKISHAN LAHOTI|GOPAL MUNDRA|LAXMI NARAYAN MUNDHARA|AASHISH RAMKUMAR MUNDHARA|UMESH KAILASHPRASAD MUNDHARA</t>
  </si>
  <si>
    <t>[{'name': 'LAXMINARAYAN MUNDHARA', 'email': 'kesharidesigns@yahoo.co.in', 'emailDomain': 'yahoo.co.in', 'contact': '9904050950'}]</t>
  </si>
  <si>
    <t>TPE000017073423L</t>
  </si>
  <si>
    <t>19AXUPS8392L1Z1</t>
  </si>
  <si>
    <t>ANIBRATA SEN</t>
  </si>
  <si>
    <t>sageasso1@hotmail.com</t>
  </si>
  <si>
    <t>154, 4TH, LENIN SARANI, DHARAMATALA, Kolkata, West Bengal, 700013</t>
  </si>
  <si>
    <t>[{'hsnCode': '9026', 'hsn1': 'INSTRUMENTS AND APPARATUS FOR MEASURING OR CHECKING THE FLOW, LEVEL, PRESSURE OR OTHER VARIABLES OF LIQUIDS OR GASES (FOR EXAMPLE, FLOW METERS, LEVEL GAUGES, MANOMETERS, HEAT METERS), EXCLUDING INSTRUMENTS AND APPARATUS OF HEADING 9014, 9015, 9028 OR 9032',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'INSTRUMENTS AND APPARATUS FOR MEASURING OR CHECKING THE FLOW, LEVEL, PRESSURE OR OTHER VARIABLES OF LIQUIDS OR GASES (FOR EXAMPLE, FLOW METERS, LEVEL GAUGES, MANOMETERS, HEAT METERS), EXCLUDING INSTRUMENTS AND APPARATUS OF HEADING 9014, 9015, 9028 OR 9032'}, {'hsnCode': '8536', 'hsn1':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FIBER BUNDLES OR CABLES.',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{'hsnCode': '9032', 'hsn1': 'AUTOMATIC REGULATING OR CONTROLLING INSTRUMENTS AND APPARATUS', 'chapterCode': '90', 'chapter': 'Optical, photographic, cinematographic, measuring, checking, precision, medical or surgical instruments and apparatus; parts and accessories thereof.', 'sectionCode': '18', 'section': 'Optical, Photographic, Cinematographic, measuring, checking, precision, medical or surgical Instruments and apparatus; clocks and watches; musical instruments; part and accessories thereof', 'hsn2': 'AUTOMATIC REGULATING OR CONTROLLIING INSTRUMENTS AND APPARATUS'}, {'hsnCode': '8481', 'hsn1': 'TAPS, COCKS, VALVES AND SIMILAR APPLIANCES FOR PIPES, BOILER SHELLS, TANKS, VATS OR THE LIKE, INCLUDING PRESSURE-REDUCING VALVES AND THE RMOSTATICALLY CONTROLLED VALVES', 'chapterCode': '84', 'chapter': 'Nuclear reactors, boilers, machinery and mechanical appliances; parts thereof.',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'TAPS, COCKS, VALVES AND SIMILAR APPLIANCES FOR PIPES, BOILER SHELLS, TANKS, VATS OR THE LIKE, INCLUDING PRESSURE-REDUCING VALVES AND THERMOSTATICALLY CONTROLLED VALVES'}, {'hsnCode': '8501', 'hsn1': 'ELECTRIC MOTORS AND GENERATORS (EXCLUDING GENERATING SETS)',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 MOTORS AND GENERATORS (EXCLUDING GENERATING SETS)'}]</t>
  </si>
  <si>
    <t>[{'name': 'ANIBRATA SEN', 'email': 'snnag@rediffmail.com', 'emailDomain': 'rediffmail.com', 'contact': '9830170308'}]</t>
  </si>
  <si>
    <t>33AAGCP8007P1Z2</t>
  </si>
  <si>
    <t>kamatchi@islgroups.in</t>
  </si>
  <si>
    <t>NO.95, 10TH CROSS STREET, SENTHIL NAGAR, KOLATHUR, Chennai, Tamil Nadu, 600099</t>
  </si>
  <si>
    <t>[{'sacCode': '00440060', 'sac1': 'MANPOWER RECRUITMENT AGENCY', 'sac2': None}, {'sacCode': '00440262', 'sac1': 'TRANSPORT OF GOODS BY ROAD', 'sac2': None}, {'sacCode': '00440314', 'sac1': 'SURVEY AND MAP MAKING', 'sac2': None}, {'sacCode': '00441480', 'sac1': 'OTHER TAXABLE SERVICES - OTHER THAN THE ONES MENTIONED', 'sac2': None}]</t>
  </si>
  <si>
    <t>GOPI SRIPRIYA|KARTHIKEYAN</t>
  </si>
  <si>
    <t>[{'name': 'GOPI SRIPRIYA', 'email': 'kamatchi@islgroups.in', 'emailDomain': 'islgroups.in', 'contact': '9500019215'}]</t>
  </si>
  <si>
    <t>entityType</t>
  </si>
  <si>
    <t>RICH OFFSET INDIA PRIVATE LIMITED</t>
  </si>
  <si>
    <t>KESHARI INDUSTRIES LTD</t>
  </si>
  <si>
    <t>27-Apr-2017</t>
  </si>
  <si>
    <t>25-May-2017</t>
  </si>
  <si>
    <t>6</t>
  </si>
  <si>
    <t>19</t>
  </si>
  <si>
    <t>Proconnect Supply Chain Solutions Limited</t>
  </si>
  <si>
    <t>Pon Pure Chemical India Private Limited</t>
  </si>
  <si>
    <t>Amartara Private Limited</t>
  </si>
  <si>
    <t>Chembond Water Technologies Limited</t>
  </si>
  <si>
    <t>Everest Organics Ltd.</t>
  </si>
  <si>
    <t>Globe Capacitors Ltd</t>
  </si>
  <si>
    <t>Raviraj Foils Limited</t>
  </si>
  <si>
    <t>Dalas Biotech Limited</t>
  </si>
  <si>
    <t>Darcl Logistics Limited</t>
  </si>
  <si>
    <t>CJ Darcl Logistics Limited</t>
  </si>
  <si>
    <t>27-Dec-2018</t>
  </si>
  <si>
    <t>ratingAgency</t>
  </si>
  <si>
    <t>instrument</t>
  </si>
  <si>
    <t>absoluteAmount_</t>
  </si>
  <si>
    <t>action</t>
  </si>
  <si>
    <t>currencyType</t>
  </si>
  <si>
    <t>dateOfIssuance</t>
  </si>
  <si>
    <t>entityLocation</t>
  </si>
  <si>
    <t>instrument_</t>
  </si>
  <si>
    <t>instrumentType_</t>
  </si>
  <si>
    <t>internalRelativeUri</t>
  </si>
  <si>
    <t>internalUri</t>
  </si>
  <si>
    <t>isCreditRatingOutlookPositive</t>
  </si>
  <si>
    <t>isCreditRatingOutlookStable</t>
  </si>
  <si>
    <t>isCreditRatingReaffirmed</t>
  </si>
  <si>
    <t>isCreditRatingUpgraded</t>
  </si>
  <si>
    <t>isCreditWatchWithPositiveImplication</t>
  </si>
  <si>
    <t>lastUpdated</t>
  </si>
  <si>
    <t>outlook</t>
  </si>
  <si>
    <t>product</t>
  </si>
  <si>
    <t>promoter</t>
  </si>
  <si>
    <t>rating</t>
  </si>
  <si>
    <t>rating_</t>
  </si>
  <si>
    <t>ratingDescription</t>
  </si>
  <si>
    <t>ratingRationale</t>
  </si>
  <si>
    <t>ratingTerm</t>
  </si>
  <si>
    <t>segmentType</t>
  </si>
  <si>
    <t>subsegmentType</t>
  </si>
  <si>
    <t>Rich Offset (india) Private Limited</t>
  </si>
  <si>
    <t>CARE</t>
  </si>
  <si>
    <t>Long Term</t>
  </si>
  <si>
    <t>133.00</t>
  </si>
  <si>
    <t>rating_doc/care_22032021105648_Rich_Offset_India_Private_Limited.pdf</t>
  </si>
  <si>
    <t>https://scraping-common-docs.s3.ap-south-1.amazonaws.com/rating_doc/care_22032021105648_Rich_Offset_India_Private_Limited.pdf</t>
  </si>
  <si>
    <t>Stable</t>
  </si>
  <si>
    <t>Term Loan</t>
  </si>
  <si>
    <t>CARE BB+</t>
  </si>
  <si>
    <t>BB+</t>
  </si>
  <si>
    <t>Instruments with this rating are considered to have moderate risk of default regarding timely servicing of financial obligations.</t>
  </si>
  <si>
    <t>https://www.careratings.com/upload/CompanyFiles/PR/22032021105648_Rich_Offset_(India)_Private_Limited.pdf</t>
  </si>
  <si>
    <t>LONG TERM</t>
  </si>
  <si>
    <t>Corporates</t>
  </si>
  <si>
    <t>2021-11-15 10:18:38.682Z</t>
  </si>
  <si>
    <t>0.00</t>
  </si>
  <si>
    <t>Withdrawn</t>
  </si>
  <si>
    <t>WITHDRAWN</t>
  </si>
  <si>
    <t>2022-01-10 19:33:45.779Z</t>
  </si>
  <si>
    <t>Rich Offset (I) Private Limited</t>
  </si>
  <si>
    <t>ICRA</t>
  </si>
  <si>
    <t>Corporate_Debt_Rating</t>
  </si>
  <si>
    <t>rating_doc/icra_97254.pdf</t>
  </si>
  <si>
    <t>https://scraping-common-docs.s3.ap-south-1.amazonaws.com/rating_doc/icra_97254.pdf</t>
  </si>
  <si>
    <t>[ICRA]B+ ISSUER NOT COOPERATING</t>
  </si>
  <si>
    <t>B+</t>
  </si>
  <si>
    <t>https://www.icra.in/Rationale/ShowRationaleReport/?Id=97254</t>
  </si>
  <si>
    <t>short term</t>
  </si>
  <si>
    <t>Packaging</t>
  </si>
  <si>
    <t>2021-08-11 14:52:04.712Z</t>
  </si>
  <si>
    <t>rating_doc/icra_94961.pdf</t>
  </si>
  <si>
    <t>https://scraping-common-docs.s3.ap-south-1.amazonaws.com/rating_doc/icra_94961.pdf</t>
  </si>
  <si>
    <t>[ICRA]BB+ ISSUER NOT COOPERATING</t>
  </si>
  <si>
    <t>https://www.icra.in/Rationale/ShowRationaleReport/?Id=94961</t>
  </si>
  <si>
    <t>medium term</t>
  </si>
  <si>
    <t>2020-08-13 16:49:27.429Z</t>
  </si>
  <si>
    <t>rating_doc/care_Rich_Offset_India_Private_Limited_02_03_2020.pdf</t>
  </si>
  <si>
    <t>https://scraping-common-docs.s3.ap-south-1.amazonaws.com/rating_doc/care_Rich_Offset_India_Private_Limited_02_03_2020.pdf</t>
  </si>
  <si>
    <t>https://www.careratings.com/upload/CompanyFiles/PR/Rich Offset (India) Private Limited-02-03-2020.pdf</t>
  </si>
  <si>
    <t>2021-02-01 03:37:12.091Z</t>
  </si>
  <si>
    <t>159.60</t>
  </si>
  <si>
    <t>CARE BB+; STABLE</t>
  </si>
  <si>
    <t>Cash Credit</t>
  </si>
  <si>
    <t>90.00</t>
  </si>
  <si>
    <t>2020-12-04 21:00:29.354Z</t>
  </si>
  <si>
    <t>https://www.icra.in/Rationale/ShowRationaleReport/?Id=77672</t>
  </si>
  <si>
    <t>2020-04-01 03:14:13.279Z</t>
  </si>
  <si>
    <t>https://www.careratings.com/upload/CompanyFiles/PR/Rich Offset (India) Private Limited-01-07-2019.pdf</t>
  </si>
  <si>
    <t>None</t>
  </si>
  <si>
    <t>2019-12-31 23:12:46.646Z</t>
  </si>
  <si>
    <t>Bank Facilities</t>
  </si>
  <si>
    <t>350.4</t>
  </si>
  <si>
    <t>https://www.careratings.com/upload/CompanyFiles/PR/Rich Offset India Private Limited-02-02-2018.pdf</t>
  </si>
  <si>
    <t>Bank Line of Credit</t>
  </si>
  <si>
    <t>2018-10-15 10:11:11.699Z</t>
  </si>
  <si>
    <t>https://www.icra.in/Rationale/ShowRationaleReport/?Id=65061</t>
  </si>
  <si>
    <t>long term</t>
  </si>
  <si>
    <t>2019-02-11 06:13:11.967Z</t>
  </si>
  <si>
    <t>2021-04-05 18:16:47.747Z</t>
  </si>
  <si>
    <t>Rich Prints Pvt. Ltd</t>
  </si>
  <si>
    <t>BRICKWORK</t>
  </si>
  <si>
    <t>Short Term Bank Loan 0.14 Crore</t>
  </si>
  <si>
    <t>bank loan</t>
  </si>
  <si>
    <t>02-Apr-2020</t>
  </si>
  <si>
    <t>BWR A4 +</t>
  </si>
  <si>
    <t>A4+</t>
  </si>
  <si>
    <t>Instruments with this rating are considered to have minimal degree of safety regarding timely payment of financial obligations. Such instruments carry very high credit risk and are susceptible to default.</t>
  </si>
  <si>
    <t>2021-01-05 00:39:41.176Z</t>
  </si>
  <si>
    <t>credit</t>
  </si>
  <si>
    <t>2021-01-04 21:04:10.841Z</t>
  </si>
  <si>
    <t>BANK LOAN</t>
  </si>
  <si>
    <t>0.14 Crore</t>
  </si>
  <si>
    <t>brickwork_Rich_Prints_02April2020.pdf</t>
  </si>
  <si>
    <t>https://scraping-common-docs.s3.ap-south-1.amazonaws.com/rating_doc/brickwork_Rich_Prints_02April2020.pdf</t>
  </si>
  <si>
    <t>http://www.brickworkratings.com/Admin/PressRelease/Rich-Prints-02April2020.pdf</t>
  </si>
  <si>
    <t>Short Term</t>
  </si>
  <si>
    <t>2021-08-11 05:17:00.660Z</t>
  </si>
  <si>
    <t>2021-08-12 02:19:45.331Z</t>
  </si>
  <si>
    <t>Long Term Bank Loan 21.30 Crore</t>
  </si>
  <si>
    <t>BWR BB +</t>
  </si>
  <si>
    <t>Issuers with this rating are considered to offer moderate risk of default.</t>
  </si>
  <si>
    <t>https://www.careratings.com/upload/CompanyFiles/PR/Rich Prints Private Limited-11-27-2018.pdf</t>
  </si>
  <si>
    <t>2019-10-31 22:18:33.129Z</t>
  </si>
  <si>
    <t>Short Term Bank Loan 0.65 Crore</t>
  </si>
  <si>
    <t>2020-03-31 22:47:40.753Z</t>
  </si>
  <si>
    <t>Long Term Bank Loan 7 Crore</t>
  </si>
  <si>
    <t>2020-04-01 04:14:38.529Z</t>
  </si>
  <si>
    <t>2020-04-01 04:14:59.540Z</t>
  </si>
  <si>
    <t>Unallocated limit</t>
  </si>
  <si>
    <t>7.52</t>
  </si>
  <si>
    <t>rating_doc/icra_70400.pdf</t>
  </si>
  <si>
    <t>https://scraping-common-docs.s3.ap-south-1.amazonaws.com/rating_doc/icra_70400.pdf</t>
  </si>
  <si>
    <t>RATING WITHDRAWN</t>
  </si>
  <si>
    <t>https://www.icra.in/Rationale/ShowRationaleReport/?Id=70400</t>
  </si>
  <si>
    <t>2021-08-11 14:52:04.830Z</t>
  </si>
  <si>
    <t>105.2</t>
  </si>
  <si>
    <t>CARE BB; STABLE</t>
  </si>
  <si>
    <t>BB</t>
  </si>
  <si>
    <t>https://www.careratings.com/upload/CompanyFiles/PR/Rich Prints Private Limited-02-02-2018.pdf</t>
  </si>
  <si>
    <t>2018-11-19 06:35:21.730Z</t>
  </si>
  <si>
    <t>[ICRA]A4 ISSUER NOT COOPERATING</t>
  </si>
  <si>
    <t>A4</t>
  </si>
  <si>
    <t>https://www.icra.in/Rationale/ShowRationaleReport/?Id=65047</t>
  </si>
  <si>
    <t>2018-05-07 11:31:14.972Z</t>
  </si>
  <si>
    <t>2019-08-01 16:08:34.455Z</t>
  </si>
  <si>
    <t>2021-04-05 18:16:47.750Z</t>
  </si>
  <si>
    <t>Futuristic Packaging Private Limited</t>
  </si>
  <si>
    <t>CRISIL</t>
  </si>
  <si>
    <t>5 Crore</t>
  </si>
  <si>
    <t>Bank Loan</t>
  </si>
  <si>
    <t>rating_doc/crisil_FuturisticPackagingPrivateLimited_July 07, 2021_RR_271234.html</t>
  </si>
  <si>
    <t>https://scraping-common-docs.s3.ap-south-1.amazonaws.com/rating_doc/crisil_FuturisticPackagingPrivateLimited_July 07, 2021_RR_271234.html</t>
  </si>
  <si>
    <t>Letter of Credit</t>
  </si>
  <si>
    <t>CRISIL A4+</t>
  </si>
  <si>
    <t>https://www.crisil.com/mnt/winshare/Ratings/RatingList/RatingDocs/FuturisticPackagingPrivateLimited_July 07, 2021_RR_271234.html</t>
  </si>
  <si>
    <t>2021-08-15 04:14:52.793Z</t>
  </si>
  <si>
    <t>0.15 Crore</t>
  </si>
  <si>
    <t>Bank Guarantee</t>
  </si>
  <si>
    <t>9.1 Crore</t>
  </si>
  <si>
    <t>CRISIL BB</t>
  </si>
  <si>
    <t>1.9 Crore</t>
  </si>
  <si>
    <t>Proposed Fund-Based Bank Limits</t>
  </si>
  <si>
    <t>4.38 Crore</t>
  </si>
  <si>
    <t>rating_doc/crisil_Futuristic_Packaging_Private_Limited_May_22_2020_RR.html</t>
  </si>
  <si>
    <t>https://scraping-common-docs.s3.ap-south-1.amazonaws.com/rating_doc/crisil_Futuristic_Packaging_Private_Limited_May_22_2020_RR.html</t>
  </si>
  <si>
    <t>https://www.crisil.com/mnt/winshare/Ratings/RatingList/RatingDocs/Futuristic_Packaging_Private_Limited_May_22_2020_RR.html</t>
  </si>
  <si>
    <t>2021-06-11 05:07:01.561Z</t>
  </si>
  <si>
    <t>Packaging - Metal, plastic and Glass</t>
  </si>
  <si>
    <t>Credit Rating</t>
  </si>
  <si>
    <t>2021-04-08 09:21:54.862Z</t>
  </si>
  <si>
    <t>2021-04-08 11:10:28.239Z</t>
  </si>
  <si>
    <t>0 Crore</t>
  </si>
  <si>
    <t>9 Crore</t>
  </si>
  <si>
    <t>1 Crore</t>
  </si>
  <si>
    <t>2021-04-05 10:22:59.930Z</t>
  </si>
  <si>
    <t>Futuristic Packaging Pvt. Ltd.</t>
  </si>
  <si>
    <t>rating_doc/icra_89721.pdf</t>
  </si>
  <si>
    <t>https://scraping-common-docs.s3.ap-south-1.amazonaws.com/rating_doc/icra_89721.pdf</t>
  </si>
  <si>
    <t>https://www.icra.in/Rationale/ShowRationaleReport/?Id=89721</t>
  </si>
  <si>
    <t>2021-08-11 00:03:16.959Z</t>
  </si>
  <si>
    <t>Forward Exchange Contract</t>
  </si>
  <si>
    <t>0.35</t>
  </si>
  <si>
    <t>https://www.icra.in/Rationale/ShowRationaleReport/?Id=88540</t>
  </si>
  <si>
    <t>2019-10-07 20:09:56.400Z</t>
  </si>
  <si>
    <t>[ICRA]A4</t>
  </si>
  <si>
    <t>https://www.icra.in/Rationale/ShowRationaleReport/?Id=81592</t>
  </si>
  <si>
    <t>2019-09-07 23:17:08.042Z</t>
  </si>
  <si>
    <t>https://www.crisil.com/mnt/winshare/Ratings/RatingList/RatingDocs/Futuristic_Packaging_Private_Limited_February_27_2019_RR.html</t>
  </si>
  <si>
    <t>2020-05-06 05:06:06.471Z</t>
  </si>
  <si>
    <t>2020-05-06 05:07:03.032Z</t>
  </si>
  <si>
    <t>[ICRA]BB-</t>
  </si>
  <si>
    <t>BB-</t>
  </si>
  <si>
    <t>Instruments with this rating are considered to have moderate risk of default regarding timely servicing of financial obligations</t>
  </si>
  <si>
    <t>https://www.icra.in/Rationale/ShowRationaleReport/?Id=68196</t>
  </si>
  <si>
    <t>2019-06-12 11:22:47.762Z</t>
  </si>
  <si>
    <t>https://www.icra.in/Rationale/ShowRationaleReport/?Id=65759</t>
  </si>
  <si>
    <t>2018-03-27 10:20:14.298Z</t>
  </si>
  <si>
    <t>2021-09-06 19:55:27.061Z</t>
  </si>
  <si>
    <t>2021-11-08 21:50:14.110Z</t>
  </si>
  <si>
    <t>Aarti Structures Private Limited</t>
  </si>
  <si>
    <t>rating_doc/crisil_Aarti_Structures_Private_Limited_December_10_2020_RR.html</t>
  </si>
  <si>
    <t>https://scraping-common-docs.s3.ap-south-1.amazonaws.com/rating_doc/crisil_Aarti_Structures_Private_Limited_December_10_2020_RR.html</t>
  </si>
  <si>
    <t>https://www.crisil.com/mnt/winshare/Ratings/RatingList/RatingDocs/Aarti_Structures_Private_Limited_December_10_2020_RR.html</t>
  </si>
  <si>
    <t>2021-04-08 10:44:28.703Z</t>
  </si>
  <si>
    <t>Engineering &amp; Capital Goods</t>
  </si>
  <si>
    <t>2021-10-05 11:49:32.170Z</t>
  </si>
  <si>
    <t>2021-04-08 09:21:42.425Z</t>
  </si>
  <si>
    <t>6 Crore</t>
  </si>
  <si>
    <t>2021-09-07 08:25:50.974Z</t>
  </si>
  <si>
    <t>2021-10-05 08:36:50.510Z</t>
  </si>
  <si>
    <t>rating_doc/crisil_Aarti_Structures_Private_Limited_September_04_2019_RR.html</t>
  </si>
  <si>
    <t>https://scraping-common-docs.s3.ap-south-1.amazonaws.com/rating_doc/crisil_Aarti_Structures_Private_Limited_September_04_2019_RR.html</t>
  </si>
  <si>
    <t>https://www.crisil.com/mnt/winshare/Ratings/RatingList/RatingDocs/Aarti_Structures_Private_Limited_September_04_2019_RR.html</t>
  </si>
  <si>
    <t>2020-12-07 11:52:07.684Z</t>
  </si>
  <si>
    <t>Engineering \u0026 Capital Goods</t>
  </si>
  <si>
    <t>2020-12-07 11:51:29.501Z</t>
  </si>
  <si>
    <t>https://www.crisil.com/mnt/winshare/Ratings/RatingList/RatingDocs/Aarti_Structures_Private_Limited_March_14_2019_RR.html</t>
  </si>
  <si>
    <t>2019-08-01 06:36:02.480Z</t>
  </si>
  <si>
    <t>CRISIL BB-</t>
  </si>
  <si>
    <t>https://www.crisil.com/mnt/winshare/Ratings/RatingList/RatingDocs/Aarti_Structures_Private_Limited_December_27_2017_RR.html</t>
  </si>
  <si>
    <t>2019-03-09 08:48:18.092Z</t>
  </si>
  <si>
    <t>BLR Logistiks India Limited</t>
  </si>
  <si>
    <t>rating_doc/crisil_BLR_Logistiks_India_Limited_December_08_2020_RR.html</t>
  </si>
  <si>
    <t>https://scraping-common-docs.s3.ap-south-1.amazonaws.com/rating_doc/crisil_BLR_Logistiks_India_Limited_December_08_2020_RR.html</t>
  </si>
  <si>
    <t>CRISIL BBB-</t>
  </si>
  <si>
    <t>BBB-</t>
  </si>
  <si>
    <t>Instruments with this rating are considered to have moderate degree of safety regarding timely servicing of financial obligations. Such instruments carry moderate credit risk.</t>
  </si>
  <si>
    <t>https://www.crisil.com/mnt/winshare/Ratings/RatingList/RatingDocs/BLR_Logistiks_India_Limited_December_08_2020_RR.html</t>
  </si>
  <si>
    <t>2021-04-08 10:53:50.106Z</t>
  </si>
  <si>
    <t>CRISIL A3</t>
  </si>
  <si>
    <t>A3</t>
  </si>
  <si>
    <t>Instruments with this rating are considered to have moderate degree of safety regarding timely payment of financial obligations. Such instruments carry higher credit risk as compared to instruments rated in the two higher categories.</t>
  </si>
  <si>
    <t>10 Crore</t>
  </si>
  <si>
    <t>Positive</t>
  </si>
  <si>
    <t>2021-09-07 17:13:37.542Z</t>
  </si>
  <si>
    <t>75 Crore</t>
  </si>
  <si>
    <t>Long Term Loan</t>
  </si>
  <si>
    <t>2021-08-14 11:08:13.746Z</t>
  </si>
  <si>
    <t>rating_doc/crisil_BLR_Logistiks_India_Limited_April_02_2020_RR.html</t>
  </si>
  <si>
    <t>https://scraping-common-docs.s3.ap-south-1.amazonaws.com/rating_doc/crisil_BLR_Logistiks_India_Limited_April_02_2020_RR.html</t>
  </si>
  <si>
    <t>https://www.crisil.com/mnt/winshare/Ratings/RatingList/RatingDocs/BLR_Logistiks_India_Limited_April_02_2020_RR.html</t>
  </si>
  <si>
    <t>2020-12-07 11:52:19.100Z</t>
  </si>
  <si>
    <t>CRISIL BBB</t>
  </si>
  <si>
    <t>BBB</t>
  </si>
  <si>
    <t>https://www.crisil.com/mnt/winshare/Ratings/RatingList/RatingDocs/BLR_Logistiks_India_Limited_January_07_2019_RR.html</t>
  </si>
  <si>
    <t>2020-03-02 06:19:57.085Z</t>
  </si>
  <si>
    <t>CRISIL A3+</t>
  </si>
  <si>
    <t>A3+</t>
  </si>
  <si>
    <t>https://www.crisil.com/mnt/winshare/Ratings/RatingList/RatingDocs/BLR_Logistiks_India_Limited_October_16_2017_RR.html</t>
  </si>
  <si>
    <t>2019-01-08 12:15:42.567Z</t>
  </si>
  <si>
    <t>Proposed Long Term Bank Loan Facility</t>
  </si>
  <si>
    <t>Short Term Loan</t>
  </si>
  <si>
    <t>470.00</t>
  </si>
  <si>
    <t>rating_doc/care_10032021072201_Temple_Packaging_Private_Limited.pdf</t>
  </si>
  <si>
    <t>https://scraping-common-docs.s3.ap-south-1.amazonaws.com/rating_doc/care_10032021072201_Temple_Packaging_Private_Limited.pdf</t>
  </si>
  <si>
    <t>CARE BBB-</t>
  </si>
  <si>
    <t>https://www.careratings.com/upload/CompanyFiles/PR/10032021072201_Temple_Packaging_Private_Limited.pdf</t>
  </si>
  <si>
    <t>2021-11-15 09:12:49.424Z</t>
  </si>
  <si>
    <t>70.00</t>
  </si>
  <si>
    <t>BG/LC</t>
  </si>
  <si>
    <t>CARE A3</t>
  </si>
  <si>
    <t>Instruments with this rating are considered to have moderate degree of safety regarding timely payment of financial obligations. Such instruments carry higher credit risk as compared to instruments rated in the two higher</t>
  </si>
  <si>
    <t>2022-01-10 19:42:42.731Z</t>
  </si>
  <si>
    <t>67.50</t>
  </si>
  <si>
    <t>Term loan</t>
  </si>
  <si>
    <t>969.50</t>
  </si>
  <si>
    <t>External Commercial Borrowings</t>
  </si>
  <si>
    <t>rating_doc/crisil_Temple_Packaging_Private_Limited_August_27_2020_RR.html</t>
  </si>
  <si>
    <t>https://scraping-common-docs.s3.ap-south-1.amazonaws.com/rating_doc/crisil_Temple_Packaging_Private_Limited_August_27_2020_RR.html</t>
  </si>
  <si>
    <t>WITHDRAWAL</t>
  </si>
  <si>
    <t>https://www.crisil.com/mnt/winshare/Ratings/RatingList/RatingDocs/Temple_Packaging_Private_Limited_August_27_2020_RR.html</t>
  </si>
  <si>
    <t>2021-04-08 12:24:59.623Z</t>
  </si>
  <si>
    <t>rating_doc/care_Temple_Packaging_Private_Limited_08_24_2020.pdf</t>
  </si>
  <si>
    <t>https://scraping-common-docs.s3.ap-south-1.amazonaws.com/rating_doc/care_Temple_Packaging_Private_Limited_08_24_2020.pdf</t>
  </si>
  <si>
    <t>CARE BBB-; NEGATIVE</t>
  </si>
  <si>
    <t>https://www.careratings.com/upload/CompanyFiles/PR/Temple Packaging Private Limited-08-24-2020.pdf</t>
  </si>
  <si>
    <t>2021-02-01 03:37:08.610Z</t>
  </si>
  <si>
    <t>50.00</t>
  </si>
  <si>
    <t>53.10</t>
  </si>
  <si>
    <t>926.90</t>
  </si>
  <si>
    <t>2020-12-04 20:30:32.062Z</t>
  </si>
  <si>
    <t>rating_doc/crisil_Temple_Packaging_Private_Limited_August_04_2020_RR.html</t>
  </si>
  <si>
    <t>https://scraping-common-docs.s3.ap-south-1.amazonaws.com/rating_doc/crisil_Temple_Packaging_Private_Limited_August_04_2020_RR.html</t>
  </si>
  <si>
    <t>https://www.crisil.com/mnt/winshare/Ratings/RatingList/RatingDocs/Temple_Packaging_Private_Limited_August_04_2020_RR.html</t>
  </si>
  <si>
    <t>2020-08-12 08:08:46.273Z</t>
  </si>
  <si>
    <t>CRISIL BB+</t>
  </si>
  <si>
    <t>2020-08-12 07:55:21.324Z</t>
  </si>
  <si>
    <t>Bill Discounting</t>
  </si>
  <si>
    <t>Corporate Loan</t>
  </si>
  <si>
    <t>13 Crore</t>
  </si>
  <si>
    <t>2021-07-16 05:06:59.501Z</t>
  </si>
  <si>
    <t>rating_doc/care_Temple_Packaging_Private_Limited_03_17_2020.pdf</t>
  </si>
  <si>
    <t>https://scraping-common-docs.s3.ap-south-1.amazonaws.com/rating_doc/care_Temple_Packaging_Private_Limited_03_17_2020.pdf</t>
  </si>
  <si>
    <t>https://www.careratings.com/upload/CompanyFiles/PR/Temple Packaging Private Limited-03-17-2020.pdf</t>
  </si>
  <si>
    <t>2020-08-11 17:30:47.383Z</t>
  </si>
  <si>
    <t>294.60</t>
  </si>
  <si>
    <t>CARE BBB-; STABLE</t>
  </si>
  <si>
    <t>rating_doc/crisil_Temple_Packaging_Private_Limited_February_05_2020_RR.html</t>
  </si>
  <si>
    <t>https://scraping-common-docs.s3.ap-south-1.amazonaws.com/rating_doc/crisil_Temple_Packaging_Private_Limited_February_05_2020_RR.html</t>
  </si>
  <si>
    <t>https://www.crisil.com/mnt/winshare/Ratings/RatingList/RatingDocs/Temple_Packaging_Private_Limited_February_05_2020_RR.html</t>
  </si>
  <si>
    <t>2020-07-04 22:29:28.698Z</t>
  </si>
  <si>
    <t>Negative</t>
  </si>
  <si>
    <t>2020-07-04 22:21:44.794Z</t>
  </si>
  <si>
    <t>https://www.careratings.com/upload/CompanyFiles/PR/Temple Packaging Private Limited-04-03-2019.pdf</t>
  </si>
  <si>
    <t>2020-02-29 21:06:27.794Z</t>
  </si>
  <si>
    <t>44.60</t>
  </si>
  <si>
    <t>CARE BBB; STABLE; ISSUER NOT COOPERATING*</t>
  </si>
  <si>
    <t>https://www.crisil.com/mnt/winshare/Ratings/RatingList/RatingDocs/Temple_Packaging_Private_Limited_March_19_2019_RR.html</t>
  </si>
  <si>
    <t>2020-02-04 06:42:59.263Z</t>
  </si>
  <si>
    <t>2020-02-04 06:40:28.929Z</t>
  </si>
  <si>
    <t>CRISIL BBB+</t>
  </si>
  <si>
    <t>BBB+</t>
  </si>
  <si>
    <t>https://www.crisil.com/mnt/winshare/Ratings/RatingList/RatingDocs/Temple_Packaging_Private_Limited_April_23_2018_RR.html</t>
  </si>
  <si>
    <t>2019-03-09 08:56:07.398Z</t>
  </si>
  <si>
    <t>CRISIL A2</t>
  </si>
  <si>
    <t>A2</t>
  </si>
  <si>
    <t>Instruments with this rating are considered to have strong degree of safety regarding timely payment of financial obligations. Such instruments carry low credit risk.</t>
  </si>
  <si>
    <t>984.5</t>
  </si>
  <si>
    <t>23-Mar-2018</t>
  </si>
  <si>
    <t>CARE BBB; STABLE/ CARE A3+</t>
  </si>
  <si>
    <t>BBB / A3+</t>
  </si>
  <si>
    <t>https://www.careratings.com/upload/CompanyFiles/PR/Temple Packaging Private Limited-03-23-2018.pdf</t>
  </si>
  <si>
    <t>2019-01-08 12:25:33.250Z</t>
  </si>
  <si>
    <t>12-May-2017</t>
  </si>
  <si>
    <t>https://www.crisil.com/mnt/winshare/Ratings/RatingList/RatingDocs/Temple_Packaging_Private_Limited_May_12_2017_RR.html</t>
  </si>
  <si>
    <t>2018-04-05 10:35:23.737Z</t>
  </si>
  <si>
    <t>2018-04-05 10:35:23.732Z</t>
  </si>
  <si>
    <t>rating_doc/crisil_Temple_Packaging_Private_Limited_May_12_2017_RR.html</t>
  </si>
  <si>
    <t>https://scraping-common-docs.s3.ap-south-1.amazonaws.com/rating_doc/crisil_Temple_Packaging_Private_Limited_May_12_2017_RR.html</t>
  </si>
  <si>
    <t>2021-02-26 03:39:41.835Z</t>
  </si>
  <si>
    <t>Universal Chemicals and Industries Private Limited</t>
  </si>
  <si>
    <t>555 Million</t>
  </si>
  <si>
    <t>Chemicals - Bulk &amp; Polymers</t>
  </si>
  <si>
    <t>rating_doc/crisil_Universal_Chemicals_and_Industries_Private_Limited_April_13_2016_RR.html</t>
  </si>
  <si>
    <t>https://scraping-common-docs.s3.ap-south-1.amazonaws.com/rating_doc/crisil_Universal_Chemicals_and_Industries_Private_Limited_April_13_2016_RR.html</t>
  </si>
  <si>
    <t>https://www.crisil.com/mnt/winshare/Ratings/RatingList/RatingDocs/Universal_Chemicals_and_Industries_Private_Limited_April_13_2016_RR.html</t>
  </si>
  <si>
    <t>2021-08-12 23:57:47.621Z</t>
  </si>
  <si>
    <t>Import Letter of Credit Limit</t>
  </si>
  <si>
    <t>2021-04-08 12:27:39.566Z</t>
  </si>
  <si>
    <t>53 Million</t>
  </si>
  <si>
    <t>Working Capital Term Loan</t>
  </si>
  <si>
    <t>90 Million</t>
  </si>
  <si>
    <t>136 Million</t>
  </si>
  <si>
    <t>Funded Interest Term Loan</t>
  </si>
  <si>
    <t>2021-06-23 15:07:11.103Z</t>
  </si>
  <si>
    <t>66 Million</t>
  </si>
  <si>
    <t>Export Packing Credit</t>
  </si>
  <si>
    <t>2021-10-22 01:57:52.858Z</t>
  </si>
  <si>
    <t>9 Million</t>
  </si>
  <si>
    <t>109 Million</t>
  </si>
  <si>
    <t>2021-04-08 09:22:37.407Z</t>
  </si>
  <si>
    <t>SH-Haryana Wires Limited</t>
  </si>
  <si>
    <t>rating_doc/crisil_SH_Haryana_Wires_Limited_November_18_2016_RR.html</t>
  </si>
  <si>
    <t>https://scraping-common-docs.s3.ap-south-1.amazonaws.com/rating_doc/crisil_SH_Haryana_Wires_Limited_November_18_2016_RR.html</t>
  </si>
  <si>
    <t>https://www.crisil.com/mnt/winshare/Ratings/RatingList/RatingDocs/SH_Haryana_Wires_Limited_November_18_2016_RR.html</t>
  </si>
  <si>
    <t>2021-04-08 12:02:17.184Z</t>
  </si>
  <si>
    <t>160 Million</t>
  </si>
  <si>
    <t>2021-10-20 15:23:45.383Z</t>
  </si>
  <si>
    <t>110 Million</t>
  </si>
  <si>
    <t>20 Million</t>
  </si>
  <si>
    <t>2021-08-19 03:48:32.719Z</t>
  </si>
  <si>
    <t>10 Million</t>
  </si>
  <si>
    <t>Solid State Systems Private Limited</t>
  </si>
  <si>
    <t>rating_doc/icra_99495.pdf</t>
  </si>
  <si>
    <t>https://scraping-common-docs.s3.ap-south-1.amazonaws.com/rating_doc/icra_99495.pdf</t>
  </si>
  <si>
    <t>https://www.icra.in/Rationale/ShowRationaleReport/?Id=99495</t>
  </si>
  <si>
    <t>Electronics and Electricals</t>
  </si>
  <si>
    <t>2021-08-11 19:32:03.950Z</t>
  </si>
  <si>
    <t>rating_doc/icra_87893.pdf</t>
  </si>
  <si>
    <t>https://scraping-common-docs.s3.ap-south-1.amazonaws.com/rating_doc/icra_87893.pdf</t>
  </si>
  <si>
    <t>https://www.icra.in/Rationale/ShowRationaleReport/?Id=87893</t>
  </si>
  <si>
    <t>2020-10-07 12:29:35.070Z</t>
  </si>
  <si>
    <t>https://www.icra.in/Rationale/ShowRationaleReport/?Id=70427</t>
  </si>
  <si>
    <t>2019-07-01 14:48:22.210Z</t>
  </si>
  <si>
    <t>[ICRA]BB- ISSUER NOT COOPERATING</t>
  </si>
  <si>
    <t>https://www.icra.in/Rationale/ShowRationaleReport/?Id=67528</t>
  </si>
  <si>
    <t>2018-05-07 11:31:14.144Z</t>
  </si>
  <si>
    <t>Rupee Term Loan</t>
  </si>
  <si>
    <t>22-Dec-2014</t>
  </si>
  <si>
    <t>rating_doc/crisil_Solid_State_Systems_Private_Limited_December_22_2014_RR.html</t>
  </si>
  <si>
    <t>https://scraping-common-docs.s3.ap-south-1.amazonaws.com/rating_doc/crisil_Solid_State_Systems_Private_Limited_December_22_2014_RR.html</t>
  </si>
  <si>
    <t>https://www.crisil.com/mnt/winshare/Ratings/RatingList/RatingDocs/Solid_State_Systems_Private_Limited_December_22_2014_RR.html</t>
  </si>
  <si>
    <t>2021-04-08 12:16:38.433Z</t>
  </si>
  <si>
    <t>85 Million</t>
  </si>
  <si>
    <t>2021-07-15 20:21:19.057Z</t>
  </si>
  <si>
    <t>2021-04-05 18:48:34.847Z</t>
  </si>
  <si>
    <t>rating_doc/care_07042021074900_ProConnect_Supply_Chain_Solutions_Limited.pdf</t>
  </si>
  <si>
    <t>https://scraping-common-docs.s3.ap-south-1.amazonaws.com/rating_doc/care_07042021074900_ProConnect_Supply_Chain_Solutions_Limited.pdf</t>
  </si>
  <si>
    <t>Commercial Paper</t>
  </si>
  <si>
    <t>https://www.careratings.com/upload/CompanyFiles/PR/07042021074900_ProConnect_Supply_Chain_Solutions_Limited.pdf</t>
  </si>
  <si>
    <t>2021-11-15 09:42:52.542Z</t>
  </si>
  <si>
    <t>2021-04-08 06:36:15.806Z</t>
  </si>
  <si>
    <t>900.00</t>
  </si>
  <si>
    <t>Working Capital Limits</t>
  </si>
  <si>
    <t>CARE A+</t>
  </si>
  <si>
    <t>A+</t>
  </si>
  <si>
    <t>Instruments with this rating are considered to have high degree of safety regarding timely servicing of financial obligations. Such instruments carry very low credit risk.</t>
  </si>
  <si>
    <t>300.00</t>
  </si>
  <si>
    <t>190.00</t>
  </si>
  <si>
    <t>Bank Guarantees</t>
  </si>
  <si>
    <t>CARE A1+</t>
  </si>
  <si>
    <t>A1+</t>
  </si>
  <si>
    <t>Instruments with this rating are considered to have very strong degree of safety regarding timely payment of financial obligations. Such instruments carry lowest credit risk.</t>
  </si>
  <si>
    <t>2022-01-10 19:00:30.216Z</t>
  </si>
  <si>
    <t>600.00</t>
  </si>
  <si>
    <t>rating_doc/care_ProConnect_Supply_Chain_Solutions_Limited_03_31_2020.pdf</t>
  </si>
  <si>
    <t>https://scraping-common-docs.s3.ap-south-1.amazonaws.com/rating_doc/care_ProConnect_Supply_Chain_Solutions_Limited_03_31_2020.pdf</t>
  </si>
  <si>
    <t>CARE A+; NEGATIVE</t>
  </si>
  <si>
    <t>https://www.careratings.com/upload/CompanyFiles/PR/ProConnect Supply Chain Solutions Limited-03-31-2020.pdf</t>
  </si>
  <si>
    <t>2020-12-04 20:25:30.387Z</t>
  </si>
  <si>
    <t>2021-02-01 03:37:08.045Z</t>
  </si>
  <si>
    <t>650.00</t>
  </si>
  <si>
    <t>CARE A+; NEGATIVE / CARE A1+</t>
  </si>
  <si>
    <t>A+ / A1+</t>
  </si>
  <si>
    <t>140.00</t>
  </si>
  <si>
    <t>260.00</t>
  </si>
  <si>
    <t>CARE A+; STABLE</t>
  </si>
  <si>
    <t>https://www.careratings.com/upload/CompanyFiles/PR/ProConnect Supply Chain Solutions Limited-04-01-2019.pdf</t>
  </si>
  <si>
    <t>2020-02-29 21:15:24.785Z</t>
  </si>
  <si>
    <t>150.00</t>
  </si>
  <si>
    <t>CARE A; STABLE/ CARE A1</t>
  </si>
  <si>
    <t>A / A1</t>
  </si>
  <si>
    <t>Corporate Debt Instrument</t>
  </si>
  <si>
    <t>2019-06-06 10:21:41.725Z</t>
  </si>
  <si>
    <t>100.00</t>
  </si>
  <si>
    <t>CARE A+; STABLE / CARE A1+</t>
  </si>
  <si>
    <t>150</t>
  </si>
  <si>
    <t>https://www.careratings.com/upload/CompanyFiles/PR/ProConnect Supply Chain Solutions Limited-09-05-2018.pdf</t>
  </si>
  <si>
    <t>2019-01-08 12:24:23.468Z</t>
  </si>
  <si>
    <t>100</t>
  </si>
  <si>
    <t>CARE A1</t>
  </si>
  <si>
    <t>A1</t>
  </si>
  <si>
    <t>Sure Cargo Control Private Limited</t>
  </si>
  <si>
    <t>rating_doc/crisil_Sure_Cargo_Control_Private_Limited_November_19_2019_RR.html</t>
  </si>
  <si>
    <t>https://scraping-common-docs.s3.ap-south-1.amazonaws.com/rating_doc/crisil_Sure_Cargo_Control_Private_Limited_November_19_2019_RR.html</t>
  </si>
  <si>
    <t>CRISIL A4</t>
  </si>
  <si>
    <t>https://www.crisil.com/mnt/winshare/Ratings/RatingList/RatingDocs/Sure_Cargo_Control_Private_Limited_November_19_2019_RR.html</t>
  </si>
  <si>
    <t>2020-12-07 11:54:05.159Z</t>
  </si>
  <si>
    <t>CRISIL B-</t>
  </si>
  <si>
    <t>B-</t>
  </si>
  <si>
    <t>Instruments with this rating are considered to have high risk of default regarding timely servicing of financial obligations.</t>
  </si>
  <si>
    <t>2020-12-07 11:51:53.761Z</t>
  </si>
  <si>
    <t>Overdraft</t>
  </si>
  <si>
    <t>https://www.crisil.com/mnt/winshare/Ratings/RatingList/RatingDocs/Sure_Cargo_Control_Private_Limited_August_10_2018_RR.html</t>
  </si>
  <si>
    <t>2019-11-03 04:19:45.739Z</t>
  </si>
  <si>
    <t>https://www.crisil.com/mnt/winshare/Ratings/RatingList/RatingDocs/Sure_Cargo_Control_Private_Limited_May_15_2017_RR.html</t>
  </si>
  <si>
    <t>2018-08-09 14:18:14.202Z</t>
  </si>
  <si>
    <t>rating_doc/crisil_SureCargoControlPrivateLimited_February 19, 2021_RR_264925.html</t>
  </si>
  <si>
    <t>https://scraping-common-docs.s3.ap-south-1.amazonaws.com/rating_doc/crisil_SureCargoControlPrivateLimited_February 19, 2021_RR_264925.html</t>
  </si>
  <si>
    <t>https://www.crisil.com/mnt/winshare/Ratings/RatingList/RatingDocs/SureCargoControlPrivateLimited_February 19, 2021_RR_264925.html</t>
  </si>
  <si>
    <t>2021-04-08 09:22:33.713Z</t>
  </si>
  <si>
    <t>3.9 Crore</t>
  </si>
  <si>
    <t>CRISIL B- (ISSUER NOT COOPERATING)</t>
  </si>
  <si>
    <t>2021-08-12 21:23:27.715Z</t>
  </si>
  <si>
    <t>0.1 Crore</t>
  </si>
  <si>
    <t>CRISIL A4 (ISSUER NOT COOPERATING)</t>
  </si>
  <si>
    <t>Overdraft Facility</t>
  </si>
  <si>
    <t>Suketu Organics Private Limited</t>
  </si>
  <si>
    <t>35 Million</t>
  </si>
  <si>
    <t>16-Sep-2016</t>
  </si>
  <si>
    <t>rating_doc/crisil_Suketu_Organics_Private_Limited_September_16_2016_RR.html</t>
  </si>
  <si>
    <t>https://scraping-common-docs.s3.ap-south-1.amazonaws.com/rating_doc/crisil_Suketu_Organics_Private_Limited_September_16_2016_RR.html</t>
  </si>
  <si>
    <t>https://www.crisil.com/mnt/winshare/Ratings/RatingList/RatingDocs/Suketu_Organics_Private_Limited_September_16_2016_RR.html</t>
  </si>
  <si>
    <t>2021-10-21 18:05:23.569Z</t>
  </si>
  <si>
    <t>15 Million</t>
  </si>
  <si>
    <t>2021-04-08 12:21:10.172Z</t>
  </si>
  <si>
    <t>2021-07-16 01:06:19.070Z</t>
  </si>
  <si>
    <t>60 Million</t>
  </si>
  <si>
    <t>RCI Logistics Private Limited</t>
  </si>
  <si>
    <t>180 Million</t>
  </si>
  <si>
    <t>rating_doc/crisil_RCILogisticsPrivateLimited_080413.html</t>
  </si>
  <si>
    <t>https://scraping-common-docs.s3.ap-south-1.amazonaws.com/rating_doc/crisil_RCILogisticsPrivateLimited_080413.html</t>
  </si>
  <si>
    <t>Working Capital Demand Loan</t>
  </si>
  <si>
    <t>https://www.crisil.com/mnt/winshare/Ratings/RatingList/RatingDocs/RCILogisticsPrivateLimited_080413.html</t>
  </si>
  <si>
    <t>2021-08-18 20:38:53.650Z</t>
  </si>
  <si>
    <t>2021-04-08 11:53:34.705Z</t>
  </si>
  <si>
    <t>RCI Logistics Pvt Ltd</t>
  </si>
  <si>
    <t>Long Term Bank Loan 63 Crore</t>
  </si>
  <si>
    <t>Non-accepted</t>
  </si>
  <si>
    <t>BWR BB</t>
  </si>
  <si>
    <t>2019-02-11 06:17:12.910Z</t>
  </si>
  <si>
    <t>Short Term Bank Loan 9 Crore</t>
  </si>
  <si>
    <t>Ivalue Infosolutions Pvt Ltd</t>
  </si>
  <si>
    <t>rating_doc/icra_99704.pdf</t>
  </si>
  <si>
    <t>https://scraping-common-docs.s3.ap-south-1.amazonaws.com/rating_doc/icra_99704.pdf</t>
  </si>
  <si>
    <t>[ICRA]A2+</t>
  </si>
  <si>
    <t>A2+</t>
  </si>
  <si>
    <t>https://www.icra.in/Rationale/ShowRationaleReport/?Id=99704</t>
  </si>
  <si>
    <t>Miscellaneous</t>
  </si>
  <si>
    <t>2021-08-10 14:51:47.818Z</t>
  </si>
  <si>
    <t>rating_doc/icra_87441.pdf</t>
  </si>
  <si>
    <t>https://scraping-common-docs.s3.ap-south-1.amazonaws.com/rating_doc/icra_87441.pdf</t>
  </si>
  <si>
    <t>[ICRA]A2</t>
  </si>
  <si>
    <t>https://www.icra.in/Rationale/ShowRationaleReport/?Id=87441</t>
  </si>
  <si>
    <t>2020-10-06 04:54:48.347Z</t>
  </si>
  <si>
    <t>24-Oct-2018</t>
  </si>
  <si>
    <t>[ICRA]BBB</t>
  </si>
  <si>
    <t>https://www.icra.in/Rationale/ShowRationaleReport/?Id=74341</t>
  </si>
  <si>
    <t>2019-08-01 14:18:06.989Z</t>
  </si>
  <si>
    <t>[ICRA]A3</t>
  </si>
  <si>
    <t>https://www.icra.in/Rationale/ShowRationaleReport/?Id=67395</t>
  </si>
  <si>
    <t>2018-10-15 10:20:18.885Z</t>
  </si>
  <si>
    <t>Ivalue Infosolutions Private Limited</t>
  </si>
  <si>
    <t>[ICRA]BBB-</t>
  </si>
  <si>
    <t>2018-09-18 09:10:21.198Z</t>
  </si>
  <si>
    <t>12 Crore</t>
  </si>
  <si>
    <t>rating_doc/crisil_Ivalue_Infosolutions_Private_Limited_November_17_2017_RR.html</t>
  </si>
  <si>
    <t>https://scraping-common-docs.s3.ap-south-1.amazonaws.com/rating_doc/crisil_Ivalue_Infosolutions_Private_Limited_November_17_2017_RR.html</t>
  </si>
  <si>
    <t>Buyer`s Credit</t>
  </si>
  <si>
    <t>https://www.crisil.com/mnt/winshare/Ratings/RatingList/RatingDocs/Ivalue_Infosolutions_Private_Limited_November_17_2017_RR.html</t>
  </si>
  <si>
    <t>2021-08-15 14:27:46.644Z</t>
  </si>
  <si>
    <t>7 Crore</t>
  </si>
  <si>
    <t>2021-04-08 11:20:13.142Z</t>
  </si>
  <si>
    <t>2021-11-09 01:13:33.974Z</t>
  </si>
  <si>
    <t>Silkon Synthetics And Cotton Dyeing Private Limited</t>
  </si>
  <si>
    <t>SMERA</t>
  </si>
  <si>
    <t>Proposed Long Term Loan</t>
  </si>
  <si>
    <t>INR 4 CR</t>
  </si>
  <si>
    <t>bank_loan_ratings</t>
  </si>
  <si>
    <t>ACUITE BB</t>
  </si>
  <si>
    <t>https://www.smera.in/documents/ratings/revised/26436-RR-20180529.pdf</t>
  </si>
  <si>
    <t>2018-06-05 08:23:10.419Z</t>
  </si>
  <si>
    <t>INR 6 CR</t>
  </si>
  <si>
    <t>INR</t>
  </si>
  <si>
    <t>2019-06-17 10:09:33.270Z</t>
  </si>
  <si>
    <t>Proposed Bank Facility</t>
  </si>
  <si>
    <t>07-Nov-2012</t>
  </si>
  <si>
    <t>rating_doc/icra_20569.pdf</t>
  </si>
  <si>
    <t>https://scraping-common-docs.s3.ap-south-1.amazonaws.com/rating_doc/icra_20569.pdf</t>
  </si>
  <si>
    <t>https://www.icra.in/Rationale/ShowRationaleReport/?Id=20569</t>
  </si>
  <si>
    <t>Textiles</t>
  </si>
  <si>
    <t>2021-08-11 18:52:24.543Z</t>
  </si>
  <si>
    <t>2021-04-05 18:47:46.853Z</t>
  </si>
  <si>
    <t>Rotostat Services Private Limited</t>
  </si>
  <si>
    <t>rating_doc/icra_82120.pdf</t>
  </si>
  <si>
    <t>https://scraping-common-docs.s3.ap-south-1.amazonaws.com/rating_doc/icra_82120.pdf</t>
  </si>
  <si>
    <t>https://www.icra.in/Rationale/ShowRationaleReport/?Id=82120</t>
  </si>
  <si>
    <t>Engineering</t>
  </si>
  <si>
    <t>2021-08-11 15:08:04.366Z</t>
  </si>
  <si>
    <t>Long-term Non-fund based BankGuarantee</t>
  </si>
  <si>
    <t>3.50</t>
  </si>
  <si>
    <t>[ICRA]BB ISSUER NOT COOPERATING</t>
  </si>
  <si>
    <t>https://www.icra.in/Rationale/ShowRationaleReport/?Id=69584</t>
  </si>
  <si>
    <t>2019-07-01 13:48:11.684Z</t>
  </si>
  <si>
    <t>[ICRA]BB</t>
  </si>
  <si>
    <t>https://www.icra.in/Rationale/ShowRationaleReport/?Id=63959</t>
  </si>
  <si>
    <t>2018-04-05 10:46:24.932Z</t>
  </si>
  <si>
    <t>2021-04-05 18:18:43.121Z</t>
  </si>
  <si>
    <t>rating_doc/care_Shemaroo_Entertainment_Limited_08_07_2020.pdf</t>
  </si>
  <si>
    <t>https://scraping-common-docs.s3.ap-south-1.amazonaws.com/rating_doc/care_Shemaroo_Entertainment_Limited_08_07_2020.pdf</t>
  </si>
  <si>
    <t>Bills discounting/ Bills purchasing</t>
  </si>
  <si>
    <t>https://www.careratings.com/upload/CompanyFiles/PR/Shemaroo Entertainment Limited-08-07-2020.pdf</t>
  </si>
  <si>
    <t>2021-02-01 03:37:05.900Z</t>
  </si>
  <si>
    <t>Bank Overdraft</t>
  </si>
  <si>
    <t>440.00</t>
  </si>
  <si>
    <t>CARE BBB+ (UNDER CREDIT WATCH WITH NEGATIVE IMPLICATIONS)</t>
  </si>
  <si>
    <t>2020-12-04 20:05:37.513Z</t>
  </si>
  <si>
    <t>358.00</t>
  </si>
  <si>
    <t>1750.00</t>
  </si>
  <si>
    <t>https://www.careratings.com/upload/CompanyFiles/PR/Shemaroo Entertainment Limited-04-06-2020.pdf</t>
  </si>
  <si>
    <t>2020-06-18 08:51:29.233Z</t>
  </si>
  <si>
    <t>rating_doc/care_Shemaroo_Entertainment_Limited_04_06_2020.pdf</t>
  </si>
  <si>
    <t>https://scraping-common-docs.s3.ap-south-1.amazonaws.com/rating_doc/care_Shemaroo_Entertainment_Limited_04_06_2020.pdf</t>
  </si>
  <si>
    <t>CARE A-; STABLE</t>
  </si>
  <si>
    <t>A-</t>
  </si>
  <si>
    <t>2020-07-05 06:41:42.105Z</t>
  </si>
  <si>
    <t>INDIA</t>
  </si>
  <si>
    <t>229.5</t>
  </si>
  <si>
    <t>rating_doc/india_38340_India_Ratings_Affirms_and_Withdraws_Shemaroo_Entertainment%E2%80%99s_Ratings.html</t>
  </si>
  <si>
    <t>https://scraping-common-docs.s3.ap-south-1.amazonaws.com/rating_doc/india_38340_India_Ratings_Affirms_and_Withdraws_Shemaroo_Entertainment%E2%80%99s_Ratings.html</t>
  </si>
  <si>
    <t>WD</t>
  </si>
  <si>
    <t>https://www.indiaratings.co.in/PressRelease?pressReleaseID=38340&amp;title=India-Ratings-Affirms-and-Withdraws-Shemaroo-Entertainment%E2%80%99s-Ratings</t>
  </si>
  <si>
    <t>2020-08-11 20:10:36.596Z</t>
  </si>
  <si>
    <t>Fund Based Working Capital Limit</t>
  </si>
  <si>
    <t>1250</t>
  </si>
  <si>
    <t>Long Term Issuer Rating</t>
  </si>
  <si>
    <t>CARE A; STABLE</t>
  </si>
  <si>
    <t>A</t>
  </si>
  <si>
    <t>https://www.careratings.com/upload/CompanyFiles/PR/Shemaroo Entertainment Limited-04-01-2019.pdf</t>
  </si>
  <si>
    <t>2020-03-31 21:33:34.695Z</t>
  </si>
  <si>
    <t>617.00</t>
  </si>
  <si>
    <t>1599.50</t>
  </si>
  <si>
    <t>2019-06-06 10:21:41.552Z</t>
  </si>
  <si>
    <t>Affirmed</t>
  </si>
  <si>
    <t>IND A</t>
  </si>
  <si>
    <t>Instruments with this rating are considered to have adequate degree of safety regarding timely servicing of financial obligations. Such instruments carry low credit risk.</t>
  </si>
  <si>
    <t>https://www.indiaratings.co.in/PressRelease?pressReleaseID=33389&amp;title=India-Ratings-Affirms-Shemaroo-Entertainment-at-%E2%80%98IND-A%E2%80%99%2FStable-</t>
  </si>
  <si>
    <t>2019-08-01 08:07:29.144Z</t>
  </si>
  <si>
    <t>rating_doc/crisil_Shemaroo_Entertainment_Limited_July_08_2017_RR.html</t>
  </si>
  <si>
    <t>https://scraping-common-docs.s3.ap-south-1.amazonaws.com/rating_doc/crisil_Shemaroo_Entertainment_Limited_July_08_2017_RR.html</t>
  </si>
  <si>
    <t>https://www.crisil.com/mnt/winshare/Ratings/RatingList/RatingDocs/Shemaroo_Entertainment_Limited_July_08_2017_RR.html</t>
  </si>
  <si>
    <t>2021-04-08 12:09:49.813Z</t>
  </si>
  <si>
    <t>225</t>
  </si>
  <si>
    <t>10-Apr-2017</t>
  </si>
  <si>
    <t>https://www.indiaratings.co.in/PressRelease?pressReleaseID=27039&amp;title=India-Ratings-Affirms-Shemaroo-Entertainment-at-%E2%80%98IND-A%E2%80%99%3B-Outlook-Stable</t>
  </si>
  <si>
    <t>2018-07-05 07:58:10.968Z</t>
  </si>
  <si>
    <t>Shemaroo Entertainment Private Limited</t>
  </si>
  <si>
    <t>Rating withdrawn</t>
  </si>
  <si>
    <t>https://www.icra.in/Rationale/ShowRationaleReport/?Id=19455</t>
  </si>
  <si>
    <t>Media &amp; Entertainment</t>
  </si>
  <si>
    <t>2020-04-01 03:57:18.088Z</t>
  </si>
  <si>
    <t>Sigma Galvanizing Pvt Ltd</t>
  </si>
  <si>
    <t>2 Crore</t>
  </si>
  <si>
    <t>rating_doc/crisil_SigmaGalvanizingPvtLtd_April 22, 2021_RR_268568.html</t>
  </si>
  <si>
    <t>https://scraping-common-docs.s3.ap-south-1.amazonaws.com/rating_doc/crisil_SigmaGalvanizingPvtLtd_April 22, 2021_RR_268568.html</t>
  </si>
  <si>
    <t>https://www.crisil.com/mnt/winshare/Ratings/RatingList/RatingDocs/SigmaGalvanizingPvtLtd_April 22, 2021_RR_268568.html</t>
  </si>
  <si>
    <t>2021-07-15 19:19:57.660Z</t>
  </si>
  <si>
    <t>11.76 Crore</t>
  </si>
  <si>
    <t>0.5 Crore</t>
  </si>
  <si>
    <t>2021-10-21 09:46:30.171Z</t>
  </si>
  <si>
    <t>7.5 Crore</t>
  </si>
  <si>
    <t>rating_doc/crisil_Sigma_Galvanizing_Pvt_Ltd_January_28_2020_RR.html</t>
  </si>
  <si>
    <t>https://scraping-common-docs.s3.ap-south-1.amazonaws.com/rating_doc/crisil_Sigma_Galvanizing_Pvt_Ltd_January_28_2020_RR.html</t>
  </si>
  <si>
    <t>https://www.crisil.com/mnt/winshare/Ratings/RatingList/RatingDocs/Sigma_Galvanizing_Pvt_Ltd_January_28_2020_RR.html</t>
  </si>
  <si>
    <t>2021-04-08 12:15:43.246Z</t>
  </si>
  <si>
    <t>2021-03-11 06:03:44.306Z</t>
  </si>
  <si>
    <t>https://www.crisil.com/mnt/winshare/Ratings/RatingList/RatingDocs/Sigma_Galvanizing_Pvt_Ltd_October_10_2018_RR.html</t>
  </si>
  <si>
    <t>2020-01-06 12:40:16.815Z</t>
  </si>
  <si>
    <t>https://www.crisil.com/mnt/winshare/Ratings/RatingList/RatingDocs/Sigma_Galvanizing_Pvt_Ltd-ad_RR.pdf</t>
  </si>
  <si>
    <t>2018-10-15 10:07:08.387Z</t>
  </si>
  <si>
    <t>https://www.crisil.com/mnt/winshare/Ratings/RatingList/RatingDocs/Sigma_Galvanizing_Pvt_Ltd_RR.pdf</t>
  </si>
  <si>
    <t>2018-09-18 09:06:09.334Z</t>
  </si>
  <si>
    <t>https://www.crisil.com/mnt/winshare/Ratings/RatingList/RatingDocs/Sigma_Galvanizing_Pvt_Ltd_June_28_2017_RR.html</t>
  </si>
  <si>
    <t>2018-08-09 14:17:09.099Z</t>
  </si>
  <si>
    <t>Steel - Others</t>
  </si>
  <si>
    <t>2021-08-12 18:41:02.645Z</t>
  </si>
  <si>
    <t>Bilcare Limited</t>
  </si>
  <si>
    <t>Proposed fixed deposit (FD)programme</t>
  </si>
  <si>
    <t>125.00</t>
  </si>
  <si>
    <t>rating_doc/icra_87640.pdf</t>
  </si>
  <si>
    <t>https://scraping-common-docs.s3.ap-south-1.amazonaws.com/rating_doc/icra_87640.pdf</t>
  </si>
  <si>
    <t>https://www.icra.in/Rationale/ShowRationaleReport/?Id=87640</t>
  </si>
  <si>
    <t>Medical Products and Devices</t>
  </si>
  <si>
    <t>2021-08-10 19:52:31.648Z</t>
  </si>
  <si>
    <t>MCISSUERNOTCOOPERATING*</t>
  </si>
  <si>
    <t>MC</t>
  </si>
  <si>
    <t>https://www.icra.in/Rationale/ShowRationaleReport/?Id=77691</t>
  </si>
  <si>
    <t>2019-08-01 10:27:12.305Z</t>
  </si>
  <si>
    <t>The risk-prone-credit-quality rating assigned by ICRA. The rated deposits programme carries very high credit risk.</t>
  </si>
  <si>
    <t>https://www.icra.in/Rationale/ShowRationaleReport/?Id=77155</t>
  </si>
  <si>
    <t>2019-02-11 06:08:21.366Z</t>
  </si>
  <si>
    <t>https://www.icra.in/Rationale/ShowRationaleReport/?Id=75297</t>
  </si>
  <si>
    <t>2019-01-08 12:28:25.049Z</t>
  </si>
  <si>
    <t>24-Oct-2017</t>
  </si>
  <si>
    <t>https://www.icra.in/Rationale/ShowRationaleReport/?Id=63644</t>
  </si>
  <si>
    <t>2018-11-19 06:39:16.063Z</t>
  </si>
  <si>
    <t>2021-11-08 17:31:37.664Z</t>
  </si>
  <si>
    <t>Inland World Logistics Private Limited</t>
  </si>
  <si>
    <t>15.18 Crore</t>
  </si>
  <si>
    <t>rating_doc/crisil_InlandWorldLogisticsPrivateLimited_June 09, 2021_RR_272862.html</t>
  </si>
  <si>
    <t>https://scraping-common-docs.s3.ap-south-1.amazonaws.com/rating_doc/crisil_InlandWorldLogisticsPrivateLimited_June 09, 2021_RR_272862.html</t>
  </si>
  <si>
    <t>https://www.crisil.com/mnt/winshare/Ratings/RatingList/RatingDocs/InlandWorldLogisticsPrivateLimited_June 09, 2021_RR_272862.html</t>
  </si>
  <si>
    <t>2021-08-15 13:52:53.539Z</t>
  </si>
  <si>
    <t>8 Crore</t>
  </si>
  <si>
    <t>7.82 Crore</t>
  </si>
  <si>
    <t>Proposed Rupee Term Loan</t>
  </si>
  <si>
    <t>29 Crore</t>
  </si>
  <si>
    <t>Non-Fund Based Limit</t>
  </si>
  <si>
    <t>130 Crore</t>
  </si>
  <si>
    <t>Fund-Based Facilities</t>
  </si>
  <si>
    <t>15 Crore</t>
  </si>
  <si>
    <t>15-Jul-2020</t>
  </si>
  <si>
    <t>rating_doc/crisil_Inland_World_Logistics_Private_Limited_July_15_2020_RR.html</t>
  </si>
  <si>
    <t>https://scraping-common-docs.s3.ap-south-1.amazonaws.com/rating_doc/crisil_Inland_World_Logistics_Private_Limited_July_15_2020_RR.html</t>
  </si>
  <si>
    <t>https://www.crisil.com/mnt/winshare/Ratings/RatingList/RatingDocs/Inland_World_Logistics_Private_Limited_July_15_2020_RR.html</t>
  </si>
  <si>
    <t>2021-05-31 23:19:12.007Z</t>
  </si>
  <si>
    <t>Transport &amp; Logistics</t>
  </si>
  <si>
    <t>2021-04-08 09:21:59.621Z</t>
  </si>
  <si>
    <t>2021-04-08 11:19:48.252Z</t>
  </si>
  <si>
    <t>24 Crore</t>
  </si>
  <si>
    <t>Transport \u0026 Logistics</t>
  </si>
  <si>
    <t>2021-03-07 11:30:03.202Z</t>
  </si>
  <si>
    <t>135 Crore</t>
  </si>
  <si>
    <t>rating_doc/crisil_Inland_World_Logistics_Private_Limited_January_30_2020_RR.html</t>
  </si>
  <si>
    <t>https://scraping-common-docs.s3.ap-south-1.amazonaws.com/rating_doc/crisil_Inland_World_Logistics_Private_Limited_January_30_2020_RR.html</t>
  </si>
  <si>
    <t>https://www.crisil.com/mnt/winshare/Ratings/RatingList/RatingDocs/Inland_World_Logistics_Private_Limited_January_30_2020_RR.html</t>
  </si>
  <si>
    <t>2020-07-04 22:21:16.848Z</t>
  </si>
  <si>
    <t>2020-07-04 22:26:07.144Z</t>
  </si>
  <si>
    <t>https://www.crisil.com/mnt/winshare/Ratings/RatingList/RatingDocs/Inland_World_Logistics_Private_Limited_March_01_2019_RR.html</t>
  </si>
  <si>
    <t>2020-01-06 12:36:32.539Z</t>
  </si>
  <si>
    <t>2020-01-06 12:38:21.774Z</t>
  </si>
  <si>
    <t>https://www.crisil.com/mnt/winshare/Ratings/RatingList/RatingDocs/Inland_World_Logistics_Private_Limited_July_02_2018_RR.html</t>
  </si>
  <si>
    <t>2019-02-11 05:59:15.922Z</t>
  </si>
  <si>
    <t>Proposed Term Loan</t>
  </si>
  <si>
    <t>https://www.crisil.com/mnt/winshare/Ratings/RatingList/RatingDocs/Inland_World_Logistics_Private_Limited_April_04_2018_RR.html</t>
  </si>
  <si>
    <t>2018-06-05 08:18:12.563Z</t>
  </si>
  <si>
    <t>https://www.crisil.com/mnt/winshare/Ratings/RatingList/RatingDocs/Inland_World_Logistics_Private_Limited_January_03_2018_RR.html</t>
  </si>
  <si>
    <t>2018-04-05 10:31:18.981Z</t>
  </si>
  <si>
    <t>Inland Road Transport Private Limited</t>
  </si>
  <si>
    <t>rating_doc/icra_8827.pdf</t>
  </si>
  <si>
    <t>https://scraping-common-docs.s3.ap-south-1.amazonaws.com/rating_doc/icra_8827.pdf</t>
  </si>
  <si>
    <t>https://www.icra.in/Rationale/ShowRationaleReport/?Id=8827</t>
  </si>
  <si>
    <t>2021-11-09 01:00:48.265Z</t>
  </si>
  <si>
    <t>rating_doc/crisil_InlandWorldLogisticsPrivateLimited_September 29, 2021_RR_279025.html</t>
  </si>
  <si>
    <t>https://scraping-common-docs.s3.ap-south-1.amazonaws.com/rating_doc/crisil_InlandWorldLogisticsPrivateLimited_September 29, 2021_RR_279025.html</t>
  </si>
  <si>
    <t>https://www.crisil.com/mnt/winshare/Ratings/RatingList/RatingDocs/InlandWorldLogisticsPrivateLimited_September 29, 2021_RR_279025.html</t>
  </si>
  <si>
    <t>2021-11-15 18:43:49.687Z</t>
  </si>
  <si>
    <t>2021-09-06 23:36:58.655Z</t>
  </si>
  <si>
    <t>13.55 Crore</t>
  </si>
  <si>
    <t>2021-10-06 19:59:50.460Z</t>
  </si>
  <si>
    <t>7.45 Crore</t>
  </si>
  <si>
    <t>2021-04-05 17:16:32.254Z</t>
  </si>
  <si>
    <t>Proposed Non Fund based limits</t>
  </si>
  <si>
    <t>rating_doc/crisil_Garuda_Power_Private_Limited_October_22_2020_RR.html</t>
  </si>
  <si>
    <t>https://scraping-common-docs.s3.ap-south-1.amazonaws.com/rating_doc/crisil_Garuda_Power_Private_Limited_October_22_2020_RR.html</t>
  </si>
  <si>
    <t>https://www.crisil.com/mnt/winshare/Ratings/RatingList/RatingDocs/Garuda_Power_Private_Limited_October_22_2020_RR.html</t>
  </si>
  <si>
    <t>2021-04-08 11:11:39.975Z</t>
  </si>
  <si>
    <t>3 Crore</t>
  </si>
  <si>
    <t>2021-08-15 06:00:07.083Z</t>
  </si>
  <si>
    <t>4 Crore</t>
  </si>
  <si>
    <t>rating_doc/crisil_Garuda_Power_Private_Limited_September_16_2019_RR.html</t>
  </si>
  <si>
    <t>https://scraping-common-docs.s3.ap-south-1.amazonaws.com/rating_doc/crisil_Garuda_Power_Private_Limited_September_16_2019_RR.html</t>
  </si>
  <si>
    <t>https://www.crisil.com/mnt/winshare/Ratings/RatingList/RatingDocs/Garuda_Power_Private_Limited_September_16_2019_RR.html</t>
  </si>
  <si>
    <t>2020-10-05 05:58:16.365Z</t>
  </si>
  <si>
    <t>Proposed Cash Credit Limit</t>
  </si>
  <si>
    <t>https://www.crisil.com/mnt/winshare/Ratings/RatingList/RatingDocs/Garuda_Power_Private_Limited_June_28_2018_RR.html</t>
  </si>
  <si>
    <t>2019-09-07 16:00:49.416Z</t>
  </si>
  <si>
    <t>2019-09-07 16:00:49.415Z</t>
  </si>
  <si>
    <t>3.5 Crore</t>
  </si>
  <si>
    <t>Traders</t>
  </si>
  <si>
    <t>rating_doc/crisil_GarudaPowerPrivateLimited_September 16, 2021_RR_272830.html</t>
  </si>
  <si>
    <t>https://scraping-common-docs.s3.ap-south-1.amazonaws.com/rating_doc/crisil_GarudaPowerPrivateLimited_September 16, 2021_RR_272830.html</t>
  </si>
  <si>
    <t>https://www.crisil.com/mnt/winshare/Ratings/RatingList/RatingDocs/GarudaPowerPrivateLimited_September 16, 2021_RR_272830.html</t>
  </si>
  <si>
    <t>2021-11-15 16:16:11.457Z</t>
  </si>
  <si>
    <t>K.P.Manish Global Ingredients Private Limited</t>
  </si>
  <si>
    <t>20 Crore</t>
  </si>
  <si>
    <t>rating_doc/crisil_KPManishGlobalIngredientsPrivateLimited_November 26, 2021_RR_270782.html</t>
  </si>
  <si>
    <t>https://scraping-common-docs.s3.ap-south-1.amazonaws.com/rating_doc/crisil_KPManishGlobalIngredientsPrivateLimited_November 26, 2021_RR_270782.html</t>
  </si>
  <si>
    <t>https://www.crisil.com/mnt/winshare/Ratings/RatingList/RatingDocs/KPManishGlobalIngredientsPrivateLimited_November 26, 2021_RR_270782.html</t>
  </si>
  <si>
    <t>2021-11-29 08:10:03.747Z</t>
  </si>
  <si>
    <t>rating_doc/crisil_K_P_Manish_Global_Ingredients_Private_Limited_August_26_2020_RR.html</t>
  </si>
  <si>
    <t>https://scraping-common-docs.s3.ap-south-1.amazonaws.com/rating_doc/crisil_K_P_Manish_Global_Ingredients_Private_Limited_August_26_2020_RR.html</t>
  </si>
  <si>
    <t>https://www.crisil.com/mnt/winshare/Ratings/RatingList/RatingDocs/K_P_Manish_Global_Ingredients_Private_Limited_August_26_2020_RR.html</t>
  </si>
  <si>
    <t>2021-08-17 17:23:29.794Z</t>
  </si>
  <si>
    <t>2021-04-08 11:23:52.746Z</t>
  </si>
  <si>
    <t>02-May-2019</t>
  </si>
  <si>
    <t>rating_doc/crisil_K_P_Manish_Global_Ingredients_Private_Limited_May_02_2019_RR.html</t>
  </si>
  <si>
    <t>https://scraping-common-docs.s3.ap-south-1.amazonaws.com/rating_doc/crisil_K_P_Manish_Global_Ingredients_Private_Limited_May_02_2019_RR.html</t>
  </si>
  <si>
    <t>https://www.crisil.com/mnt/winshare/Ratings/RatingList/RatingDocs/K_P_Manish_Global_Ingredients_Private_Limited_May_02_2019_RR.html</t>
  </si>
  <si>
    <t>2020-08-12 08:07:39.502Z</t>
  </si>
  <si>
    <t>https://www.crisil.com/mnt/winshare/Ratings/RatingList/RatingDocs/K_P_Manish_Global_Ingredients_Private_Limited_January_04_2019_RR.html</t>
  </si>
  <si>
    <t>2019-05-03 06:18:21.103Z</t>
  </si>
  <si>
    <t>https://www.crisil.com/mnt/winshare/Ratings/RatingList/RatingDocs/K_P_Manish_Global_Ingredients_Private_Limited_November_03_2017_RR.html</t>
  </si>
  <si>
    <t>2019-01-08 12:17:20.219Z</t>
  </si>
  <si>
    <t>K P Manish Global Ingredients Private Limited</t>
  </si>
  <si>
    <t>27-Jan-2014</t>
  </si>
  <si>
    <t>rating_doc/icra_9802.pdf</t>
  </si>
  <si>
    <t>https://scraping-common-docs.s3.ap-south-1.amazonaws.com/rating_doc/icra_9802.pdf</t>
  </si>
  <si>
    <t>RATING SUSPENDED</t>
  </si>
  <si>
    <t>https://www.icra.in/Rationale/ShowRationaleReport/?Id=9802</t>
  </si>
  <si>
    <t>Trading</t>
  </si>
  <si>
    <t>2021-08-11 04:06:36.067Z</t>
  </si>
  <si>
    <t>2021-11-09 02:15:12.631Z</t>
  </si>
  <si>
    <t>rating_doc/care_Ansapack_Private_Limited_09_13_2019.pdf</t>
  </si>
  <si>
    <t>https://scraping-common-docs.s3.ap-south-1.amazonaws.com/rating_doc/care_Ansapack_Private_Limited_09_13_2019.pdf</t>
  </si>
  <si>
    <t>https://www.careratings.com/upload/CompanyFiles/PR/Ansapack Private Limited-09-13-2019.pdf</t>
  </si>
  <si>
    <t>2020-09-04 21:40:40.285Z</t>
  </si>
  <si>
    <t>WITHDRAWAL BASED ON NOC</t>
  </si>
  <si>
    <t>https://www.careratings.com/upload/CompanyFiles/PR/Ansapack Private Limited-03-13-2019.pdf</t>
  </si>
  <si>
    <t>2019-08-31 20:42:23.381Z</t>
  </si>
  <si>
    <t>30.80</t>
  </si>
  <si>
    <t>CARE BB; STABLE; ISSUER NOT COOPERATING*</t>
  </si>
  <si>
    <t>598.3</t>
  </si>
  <si>
    <t>CARE BB+; STABLE/ CARE A4+</t>
  </si>
  <si>
    <t>BB+ / A4+</t>
  </si>
  <si>
    <t>https://www.careratings.com/upload/CompanyFiles/PR/Ansapack Private Limited-04-05-2018.pdf</t>
  </si>
  <si>
    <t>2019-01-08 12:25:28.967Z</t>
  </si>
  <si>
    <t>Long-term/Short-term, Fund- based/Non-fund Based (Sublimit)</t>
  </si>
  <si>
    <t>(37.50)</t>
  </si>
  <si>
    <t>rating_doc/icra_101138.pdf</t>
  </si>
  <si>
    <t>https://scraping-common-docs.s3.ap-south-1.amazonaws.com/rating_doc/icra_101138.pdf</t>
  </si>
  <si>
    <t>[ICRA]BBB+</t>
  </si>
  <si>
    <t>https://www.icra.in/Rationale/ShowRationaleReport/?Id=101138</t>
  </si>
  <si>
    <t>2021-08-11 12:19:03.050Z</t>
  </si>
  <si>
    <t>50 Crore</t>
  </si>
  <si>
    <t>rating_doc/crisil_Pon_Pure_Chemical_India_Private_Limited_December_24_2020_RR.html</t>
  </si>
  <si>
    <t>https://scraping-common-docs.s3.ap-south-1.amazonaws.com/rating_doc/crisil_Pon_Pure_Chemical_India_Private_Limited_December_24_2020_RR.html</t>
  </si>
  <si>
    <t>Proposed Letter of Credit</t>
  </si>
  <si>
    <t>CRISIL A2+</t>
  </si>
  <si>
    <t>https://www.crisil.com/mnt/winshare/Ratings/RatingList/RatingDocs/Pon_Pure_Chemical_India_Private_Limited_December_24_2020_RR.html</t>
  </si>
  <si>
    <t>2021-08-18 16:53:54.449Z</t>
  </si>
  <si>
    <t>138 Crore</t>
  </si>
  <si>
    <t>CRISIL A-</t>
  </si>
  <si>
    <t>2021-04-08 11:50:24.355Z</t>
  </si>
  <si>
    <t>344 Crore</t>
  </si>
  <si>
    <t>Long-term/Short-term, Fund-based/Non-fund Based (Sublimit)</t>
  </si>
  <si>
    <t>rating_doc/icra_100043.pdf</t>
  </si>
  <si>
    <t>https://scraping-common-docs.s3.ap-south-1.amazonaws.com/rating_doc/icra_100043.pdf</t>
  </si>
  <si>
    <t>https://www.icra.in/Rationale/ShowRationaleReport/?Id=100043</t>
  </si>
  <si>
    <t>2021-01-31 15:59:46.418Z</t>
  </si>
  <si>
    <t>2021-02-26 03:36:36.871Z</t>
  </si>
  <si>
    <t>rating_doc/crisil_Pon_Pure_Chemical_India_Private_Limited_September_24_2019_RR.html</t>
  </si>
  <si>
    <t>https://scraping-common-docs.s3.ap-south-1.amazonaws.com/rating_doc/crisil_Pon_Pure_Chemical_India_Private_Limited_September_24_2019_RR.html</t>
  </si>
  <si>
    <t>https://www.crisil.com/mnt/winshare/Ratings/RatingList/RatingDocs/Pon_Pure_Chemical_India_Private_Limited_September_24_2019_RR.html</t>
  </si>
  <si>
    <t>2020-12-07 11:53:28.665Z</t>
  </si>
  <si>
    <t>rating_doc/icra_88288.pdf</t>
  </si>
  <si>
    <t>https://scraping-common-docs.s3.ap-south-1.amazonaws.com/rating_doc/icra_88288.pdf</t>
  </si>
  <si>
    <t>https://www.icra.in/Rationale/ShowRationaleReport/?Id=88288</t>
  </si>
  <si>
    <t>2020-12-08 18:25:20.397Z</t>
  </si>
  <si>
    <t>https://www.crisil.com/mnt/winshare/Ratings/RatingList/RatingDocs/Pon_Pure_Chemical_India_Private_Limited_August_31_2019_RR.html</t>
  </si>
  <si>
    <t>2019-09-07 16:01:46.411Z</t>
  </si>
  <si>
    <t>27-May-2019</t>
  </si>
  <si>
    <t>https://www.crisil.com/mnt/winshare/Ratings/RatingList/RatingDocs/Pon_Pure_Chemical_India_Private_Limited_May_27_2019_RR.html</t>
  </si>
  <si>
    <t>2019-10-07 08:15:30.447Z</t>
  </si>
  <si>
    <t>https://www.crisil.com/mnt/winshare/Ratings/RatingList/RatingDocs/Pon_Pure_Chemical_India_Private_Limited_October_29_2018_RR.html</t>
  </si>
  <si>
    <t>2019-05-03 06:15:19.454Z</t>
  </si>
  <si>
    <t>2019-05-03 06:20:09.085Z</t>
  </si>
  <si>
    <t>https://www.icra.in/Rationale/ShowRationaleReport/?Id=72939</t>
  </si>
  <si>
    <t>2019-09-08 02:56:59.821Z</t>
  </si>
  <si>
    <t>https://www.crisil.com/mnt/winshare/Ratings/RatingList/RatingDocs/Pon_Pure_Chemical_India_Private_Limited_RR.pdf</t>
  </si>
  <si>
    <t>2018-10-15 10:05:17.799Z</t>
  </si>
  <si>
    <t>https://www.icra.in/Rationale/ShowRationaleReport/?Id=66847</t>
  </si>
  <si>
    <t>2018-08-09 14:28:06.854Z</t>
  </si>
  <si>
    <t>https://www.crisil.com/mnt/winshare/Ratings/RatingList/RatingDocs/Pon_Pure_Chemical_India_Private_Limited_September_28_2017_RR.html</t>
  </si>
  <si>
    <t>2018-06-05 08:20:12.492Z</t>
  </si>
  <si>
    <t>2018-06-05 08:16:08.128Z</t>
  </si>
  <si>
    <t>2018-10-15 09:59:20.890Z</t>
  </si>
  <si>
    <t>2021-04-05 18:02:47.069Z</t>
  </si>
  <si>
    <t>Filco Trade Centre Private Limited</t>
  </si>
  <si>
    <t>4.5 Crore</t>
  </si>
  <si>
    <t>rating_doc/crisil_FilcoTradeCentrePrivateLimited_January 29, 2021_RR.html</t>
  </si>
  <si>
    <t>https://scraping-common-docs.s3.ap-south-1.amazonaws.com/rating_doc/crisil_FilcoTradeCentrePrivateLimited_January 29, 2021_RR.html</t>
  </si>
  <si>
    <t>CRISIL BB- (ISSUER NOT COOPERATING)</t>
  </si>
  <si>
    <t>https://www.crisil.com/mnt/winshare/Ratings/RatingList/RatingDocs/FilcoTradeCentrePrivateLimited_January 29, 2021_RR.html</t>
  </si>
  <si>
    <t>2021-08-15 03:09:04.570Z</t>
  </si>
  <si>
    <t>2021-04-08 11:09:28.580Z</t>
  </si>
  <si>
    <t>5.5 Crore</t>
  </si>
  <si>
    <t>2021-04-08 09:21:54.330Z</t>
  </si>
  <si>
    <t>2021-11-15 15:23:16.996Z</t>
  </si>
  <si>
    <t>2021-09-06 19:36:02.302Z</t>
  </si>
  <si>
    <t>rating_doc/crisil_Filco_Trade_Centre_Private_Limited_October_25_2019_RR.html</t>
  </si>
  <si>
    <t>https://scraping-common-docs.s3.ap-south-1.amazonaws.com/rating_doc/crisil_Filco_Trade_Centre_Private_Limited_October_25_2019_RR.html</t>
  </si>
  <si>
    <t>https://www.crisil.com/mnt/winshare/Ratings/RatingList/RatingDocs/Filco_Trade_Centre_Private_Limited_October_25_2019_RR.html</t>
  </si>
  <si>
    <t>2020-10-05 05:58:08.974Z</t>
  </si>
  <si>
    <t>CRISIL B+</t>
  </si>
  <si>
    <t>https://www.crisil.com/mnt/winshare/Ratings/RatingList/RatingDocs/Filco_Trade_Centre_Private_Limited_July_13_2018_RR.html</t>
  </si>
  <si>
    <t>2019-09-07 16:00:46.227Z</t>
  </si>
  <si>
    <t>Shree Rayon Private Limited</t>
  </si>
  <si>
    <t>rating_doc/icra_19944.pdf</t>
  </si>
  <si>
    <t>https://scraping-common-docs.s3.ap-south-1.amazonaws.com/rating_doc/icra_19944.pdf</t>
  </si>
  <si>
    <t>https://www.icra.in/Rationale/ShowRationaleReport/?Id=19944</t>
  </si>
  <si>
    <t>2021-08-11 18:06:06.017Z</t>
  </si>
  <si>
    <t>2021-04-05 18:30:49.055Z</t>
  </si>
  <si>
    <t>rating_doc/crisil_NetconTechnologiesIndiaPrivateLimited_August 04, 2021_RR_273843.html</t>
  </si>
  <si>
    <t>https://scraping-common-docs.s3.ap-south-1.amazonaws.com/rating_doc/crisil_NetconTechnologiesIndiaPrivateLimited_August 04, 2021_RR_273843.html</t>
  </si>
  <si>
    <t>https://www.crisil.com/mnt/winshare/Ratings/RatingList/RatingDocs/NetconTechnologiesIndiaPrivateLimited_August 04, 2021_RR_273843.html</t>
  </si>
  <si>
    <t>2021-08-18 10:20:04.014Z</t>
  </si>
  <si>
    <t>22 Crore</t>
  </si>
  <si>
    <t>2021-12-01 18:33:38.680Z</t>
  </si>
  <si>
    <t>rating_doc/crisil_NetconTechnologiesIndiaPrivateLimited_June 28, 2021_RR_265173.html</t>
  </si>
  <si>
    <t>https://scraping-common-docs.s3.ap-south-1.amazonaws.com/rating_doc/crisil_NetconTechnologiesIndiaPrivateLimited_June 28, 2021_RR_265173.html</t>
  </si>
  <si>
    <t>CRISIL A4+ (ISSUER NOT COOPERATING)</t>
  </si>
  <si>
    <t>https://www.crisil.com/mnt/winshare/Ratings/RatingList/RatingDocs/NetconTechnologiesIndiaPrivateLimited_June 28, 2021_RR_265173.html</t>
  </si>
  <si>
    <t>2021-07-14 00:19:28.282Z</t>
  </si>
  <si>
    <t>CRISIL BB+ (ISSUER NOT COOPERATING)</t>
  </si>
  <si>
    <t>rating_doc/crisil_Netcon Technologies India Private Limited_ad.pdf</t>
  </si>
  <si>
    <t>https://scraping-common-docs.s3.ap-south-1.amazonaws.com/rating_doc/crisil_Netcon Technologies India Private Limited_ad.pdf</t>
  </si>
  <si>
    <t>https://www.crisil.com/mnt/winshare/Ratings/RatingList/RatingDocs/Netcon Technologies India Private Limited_ad.pdf</t>
  </si>
  <si>
    <t>2021-06-18 23:28:34.542Z</t>
  </si>
  <si>
    <t>rating_doc/crisil_Netcon_Technologies_India_Private_Limited_March_05_2020_RR.html</t>
  </si>
  <si>
    <t>https://scraping-common-docs.s3.ap-south-1.amazonaws.com/rating_doc/crisil_Netcon_Technologies_India_Private_Limited_March_05_2020_RR.html</t>
  </si>
  <si>
    <t>https://www.crisil.com/mnt/winshare/Ratings/RatingList/RatingDocs/Netcon_Technologies_India_Private_Limited_March_05_2020_RR.html</t>
  </si>
  <si>
    <t>2021-04-08 11:41:06.789Z</t>
  </si>
  <si>
    <t>2021-06-01 21:35:47.649Z</t>
  </si>
  <si>
    <t>https://www.crisil.com/mnt/winshare/Ratings/RatingList/RatingDocs/Netcon_Technologies_India_Private_Limited_January_18_2019_RR.html</t>
  </si>
  <si>
    <t>2020-03-02 06:21:15.147Z</t>
  </si>
  <si>
    <t>Internet Software &amp; Services</t>
  </si>
  <si>
    <t>2021-08-12 06:57:25.116Z</t>
  </si>
  <si>
    <t>2021-10-07 05:07:49.326Z</t>
  </si>
  <si>
    <t>2021-11-16 01:35:41.266Z</t>
  </si>
  <si>
    <t>Magcore Lamination (India) Pvt. Ltd.</t>
  </si>
  <si>
    <t>Long Term Bank Loan 16.50 Crore</t>
  </si>
  <si>
    <t>2021-01-04 20:16:13.130Z</t>
  </si>
  <si>
    <t>Short Term Bank Loan 8.50 Crore</t>
  </si>
  <si>
    <t>16.50 Crore</t>
  </si>
  <si>
    <t>brickwork_Magcore_Lamination_India_PR_18Sep2018%20_1_.pdf</t>
  </si>
  <si>
    <t>https://scraping-common-docs.s3.ap-south-1.amazonaws.com/rating_doc/brickwork_Magcore_Lamination_India_PR_18Sep2018%20_1_.pdf</t>
  </si>
  <si>
    <t>http://www.brickworkratings.com/Admin/PressRelease/Magcore-Lamination-India-PR-18Sep2018%20(1).pdf</t>
  </si>
  <si>
    <t>2021-10-05 20:22:57.521Z</t>
  </si>
  <si>
    <t>2021-01-04 23:52:34.337Z</t>
  </si>
  <si>
    <t>8.50 Crore</t>
  </si>
  <si>
    <t>2022-01-11 11:11:21.435Z</t>
  </si>
  <si>
    <t>BWR B +</t>
  </si>
  <si>
    <t>Issuers with this rating are considered to offer high risk of default.</t>
  </si>
  <si>
    <t>2018-09-18 09:04:10.724Z</t>
  </si>
  <si>
    <t>BWR A4</t>
  </si>
  <si>
    <t>2018-09-18 09:15:12.023Z</t>
  </si>
  <si>
    <t>2019-08-01 14:26:53.339Z</t>
  </si>
  <si>
    <t>Biophore India Pharmaceuticals Private Limited</t>
  </si>
  <si>
    <t>Pharmaceuticals - Formulation</t>
  </si>
  <si>
    <t>rating_doc/crisil_Biophore_India_Pharmaceuticals_Private_Limited_July_14_2020_RR.html</t>
  </si>
  <si>
    <t>https://scraping-common-docs.s3.ap-south-1.amazonaws.com/rating_doc/crisil_Biophore_India_Pharmaceuticals_Private_Limited_July_14_2020_RR.html</t>
  </si>
  <si>
    <t>https://www.crisil.com/mnt/winshare/Ratings/RatingList/RatingDocs/Biophore_India_Pharmaceuticals_Private_Limited_July_14_2020_RR.html</t>
  </si>
  <si>
    <t>2021-09-06 15:02:58.679Z</t>
  </si>
  <si>
    <t>2021-04-08 10:57:21.544Z</t>
  </si>
  <si>
    <t>23 Crore</t>
  </si>
  <si>
    <t>Foreign Currency Term Loan</t>
  </si>
  <si>
    <t>2021-08-14 14:54:44.934Z</t>
  </si>
  <si>
    <t>2021-09-07 20:52:35.183Z</t>
  </si>
  <si>
    <t>2021-04-08 09:21:48.757Z</t>
  </si>
  <si>
    <t>2021-10-06 11:13:14.736Z</t>
  </si>
  <si>
    <t>rating_doc/crisil_Biophore_India_Pharmaceuticals_Private_Limited_April_16_2019_RR.html</t>
  </si>
  <si>
    <t>https://scraping-common-docs.s3.ap-south-1.amazonaws.com/rating_doc/crisil_Biophore_India_Pharmaceuticals_Private_Limited_April_16_2019_RR.html</t>
  </si>
  <si>
    <t>https://www.crisil.com/mnt/winshare/Ratings/RatingList/RatingDocs/Biophore_India_Pharmaceuticals_Private_Limited_April_16_2019_RR.html</t>
  </si>
  <si>
    <t>2020-07-04 22:24:59.878Z</t>
  </si>
  <si>
    <t>Working Capital Facility</t>
  </si>
  <si>
    <t>https://www.crisil.com/mnt/winshare/Ratings/RatingList/RatingDocs/Biophore_India_Pharmaceuticals_Private_Limited_January_24_2018_RR.html</t>
  </si>
  <si>
    <t>2019-04-25 07:08:08.460Z</t>
  </si>
  <si>
    <t>Short Term Bank Loan 495.40 Crore</t>
  </si>
  <si>
    <t>BWR A2 +</t>
  </si>
  <si>
    <t>2019-09-30 21:47:47.064Z</t>
  </si>
  <si>
    <t>2019-10-01 03:20:15.444Z</t>
  </si>
  <si>
    <t>Long Term Bank Loan 989.25 Crore</t>
  </si>
  <si>
    <t>BWR A</t>
  </si>
  <si>
    <t>Issuers with this rating are considered to offer adequate degree of safety and carry low credit risk.</t>
  </si>
  <si>
    <t>2018-11-19 06:40:32.743Z</t>
  </si>
  <si>
    <t>2018-11-19 06:47:14.736Z</t>
  </si>
  <si>
    <t>2018-10-15 10:14:08.696Z</t>
  </si>
  <si>
    <t>2018-10-15 10:16:11.985Z</t>
  </si>
  <si>
    <t>2018-08-09 14:18:13.534Z</t>
  </si>
  <si>
    <t>2018-08-09 14:25:07.756Z</t>
  </si>
  <si>
    <t>2019-08-01 15:03:43.413Z</t>
  </si>
  <si>
    <t>30.00</t>
  </si>
  <si>
    <t>rating_doc/care_21012021082946_Amartara_Private_Limited.pdf</t>
  </si>
  <si>
    <t>https://scraping-common-docs.s3.ap-south-1.amazonaws.com/rating_doc/care_21012021082946_Amartara_Private_Limited.pdf</t>
  </si>
  <si>
    <t>CARE A4</t>
  </si>
  <si>
    <t>I ategories. cnstruments with this rating are considered to have minimal degree of safety regarding timely payment of financial obligations. Such instruments carry very high credit risk and are susceptible to default.</t>
  </si>
  <si>
    <t>https://www.careratings.com/upload/CompanyFiles/PR/21012021082946_Amartara_Private_Limited.pdf</t>
  </si>
  <si>
    <t>2021-12-06 07:48:29.470Z</t>
  </si>
  <si>
    <t>15.00</t>
  </si>
  <si>
    <t>Forward Contract</t>
  </si>
  <si>
    <t>2021-11-15 09:07:05.799Z</t>
  </si>
  <si>
    <t>2022-01-10 18:27:25.948Z</t>
  </si>
  <si>
    <t>20.00</t>
  </si>
  <si>
    <t>rating_doc/care_Amartara_Private_Limited_12_18_2019.pdf</t>
  </si>
  <si>
    <t>https://scraping-common-docs.s3.ap-south-1.amazonaws.com/rating_doc/care_Amartara_Private_Limited_12_18_2019.pdf</t>
  </si>
  <si>
    <t>https://www.careratings.com/upload/CompanyFiles/PR/Amartara Private Limited-12-18-2019.pdf</t>
  </si>
  <si>
    <t>2021-02-01 03:37:14.638Z</t>
  </si>
  <si>
    <t>1.00</t>
  </si>
  <si>
    <t>CARE B+; STABLE</t>
  </si>
  <si>
    <t>2020-12-04 21:20:37.925Z</t>
  </si>
  <si>
    <t>252.50</t>
  </si>
  <si>
    <t>CARE B+; STABLE / CARE A4</t>
  </si>
  <si>
    <t>B+ / A4</t>
  </si>
  <si>
    <t>EPC/PSC</t>
  </si>
  <si>
    <t>12.50</t>
  </si>
  <si>
    <t>https://www.careratings.com/upload/CompanyFiles/PR/Amartara Private Limited-02-25-2019.pdf</t>
  </si>
  <si>
    <t>2019-11-30 21:24:33.067Z</t>
  </si>
  <si>
    <t>CARE BB; STABLE / CARE A4</t>
  </si>
  <si>
    <t>BB / A4</t>
  </si>
  <si>
    <t>12.00</t>
  </si>
  <si>
    <t>rating_doc/crisil_Amartara_Private_Limited_March_28_2018_RR.html</t>
  </si>
  <si>
    <t>https://scraping-common-docs.s3.ap-south-1.amazonaws.com/rating_doc/crisil_Amartara_Private_Limited_March_28_2018_RR.html</t>
  </si>
  <si>
    <t>https://www.crisil.com/mnt/winshare/Ratings/RatingList/RatingDocs/Amartara_Private_Limited_March_28_2018_RR.html</t>
  </si>
  <si>
    <t>2021-04-08 10:48:35.651Z</t>
  </si>
  <si>
    <t>Line of Credit</t>
  </si>
  <si>
    <t>https://www.crisil.com/mnt/winshare/Ratings/RatingList/RatingDocs/Amartara_Private_Limited_May_19_2017_RR.html</t>
  </si>
  <si>
    <t>2018-03-27 10:13:22.221Z</t>
  </si>
  <si>
    <t>Taurus Packaging Pvt. Ltd.</t>
  </si>
  <si>
    <t>1.50 Crore</t>
  </si>
  <si>
    <t>brickwork_Taurus_Packaging_22April2021.pdf</t>
  </si>
  <si>
    <t>https://scraping-common-docs.s3.ap-south-1.amazonaws.com/rating_doc/brickwork_Taurus_Packaging_22April2021.pdf</t>
  </si>
  <si>
    <t>http://www.brickworkratings.com/Admin/PressRelease/Taurus-Packaging-22April2021.pdf</t>
  </si>
  <si>
    <t>2021-10-07 02:18:26.024Z</t>
  </si>
  <si>
    <t>2021-08-11 10:22:41.053Z</t>
  </si>
  <si>
    <t>Taurus Packaging Private Limited</t>
  </si>
  <si>
    <t>rating_doc/icra_100830.pdf</t>
  </si>
  <si>
    <t>https://scraping-common-docs.s3.ap-south-1.amazonaws.com/rating_doc/icra_100830.pdf</t>
  </si>
  <si>
    <t>https://www.icra.in/Rationale/ShowRationaleReport/?Id=100830</t>
  </si>
  <si>
    <t>2021-08-10 15:23:05.597Z</t>
  </si>
  <si>
    <t>rating_doc/crisil_Taurus_Packaging_Private_Limited_December_09_2020_RR.html</t>
  </si>
  <si>
    <t>https://scraping-common-docs.s3.ap-south-1.amazonaws.com/rating_doc/crisil_Taurus_Packaging_Private_Limited_December_09_2020_RR.html</t>
  </si>
  <si>
    <t>https://www.crisil.com/mnt/winshare/Ratings/RatingList/RatingDocs/Taurus_Packaging_Private_Limited_December_09_2020_RR.html</t>
  </si>
  <si>
    <t>2021-07-16 04:42:50.974Z</t>
  </si>
  <si>
    <t>2021-04-08 12:24:32.483Z</t>
  </si>
  <si>
    <t>Long Term Bank Loan 8.07 Crore</t>
  </si>
  <si>
    <t>2021-01-04 21:56:54.119Z</t>
  </si>
  <si>
    <t>8.07 Crore</t>
  </si>
  <si>
    <t>brickwork_Taurus_Packaging_Private_Limited_03Mar2020.pdf</t>
  </si>
  <si>
    <t>https://scraping-common-docs.s3.ap-south-1.amazonaws.com/rating_doc/brickwork_Taurus_Packaging_Private_Limited_03Mar2020.pdf</t>
  </si>
  <si>
    <t>http://www.brickworkratings.com/Admin/PressRelease/Taurus-Packaging-Private-Limited-03Mar2020.pdf</t>
  </si>
  <si>
    <t>2021-04-06 09:47:03.473Z</t>
  </si>
  <si>
    <t>Short Term Bank Loan 1.50 Crore</t>
  </si>
  <si>
    <t>2021-01-05 01:28:57.857Z</t>
  </si>
  <si>
    <t>2021-04-06 08:34:52.527Z</t>
  </si>
  <si>
    <t>rating_doc/icra_89540.pdf</t>
  </si>
  <si>
    <t>https://scraping-common-docs.s3.ap-south-1.amazonaws.com/rating_doc/icra_89540.pdf</t>
  </si>
  <si>
    <t>https://www.icra.in/Rationale/ShowRationaleReport/?Id=89540</t>
  </si>
  <si>
    <t>2020-10-07 18:07:00.873Z</t>
  </si>
  <si>
    <t>rating_doc/crisil_Taurus_Packaging_Private_Limited_September_16_2019_RR.html</t>
  </si>
  <si>
    <t>https://scraping-common-docs.s3.ap-south-1.amazonaws.com/rating_doc/crisil_Taurus_Packaging_Private_Limited_September_16_2019_RR.html</t>
  </si>
  <si>
    <t>https://www.crisil.com/mnt/winshare/Ratings/RatingList/RatingDocs/Taurus_Packaging_Private_Limited_September_16_2019_RR.html</t>
  </si>
  <si>
    <t>2020-12-07 11:54:08.776Z</t>
  </si>
  <si>
    <t>https://www.icra.in/Rationale/ShowRationaleReport/?Id=87143</t>
  </si>
  <si>
    <t>2019-10-08 04:14:36.755Z</t>
  </si>
  <si>
    <t>https://www.crisil.com/mnt/winshare/Ratings/RatingList/RatingDocs/Taurus_Packaging_Private_Limited_October_22_2018_RR.html</t>
  </si>
  <si>
    <t>2019-09-07 16:02:32.679Z</t>
  </si>
  <si>
    <t>https://www.crisil.com/mnt/winshare/Ratings/RatingList/RatingDocs/Taurus_Packaging_Private_Limited_RR.pdf</t>
  </si>
  <si>
    <t>2018-10-15 10:08:06.786Z</t>
  </si>
  <si>
    <t>03-Apr-2018</t>
  </si>
  <si>
    <t>https://www.icra.in/Rationale/ShowRationaleReport/?Id=68918</t>
  </si>
  <si>
    <t>2019-07-01 15:22:23.269Z</t>
  </si>
  <si>
    <t>https://www.icra.in/Rationale/ShowRationaleReport/?Id=66002</t>
  </si>
  <si>
    <t>2018-04-05 10:43:29.214Z</t>
  </si>
  <si>
    <t>2020-03-01 04:34:56.083Z</t>
  </si>
  <si>
    <t>2020-02-29 23:16:10.823Z</t>
  </si>
  <si>
    <t>https://www.crisil.com/mnt/winshare/Ratings/RatingList/RatingDocs/Taurus_Packaging_Private_Limited_September_28_2017_RR.html</t>
  </si>
  <si>
    <t>2018-09-18 09:07:13.321Z</t>
  </si>
  <si>
    <t>2019-08-01 19:06:53.457Z</t>
  </si>
  <si>
    <t>2021-04-05 19:04:27.948Z</t>
  </si>
  <si>
    <t>Sambodhi Synthetics Private Limited</t>
  </si>
  <si>
    <t>INR 5 CR</t>
  </si>
  <si>
    <t>ACUITE B</t>
  </si>
  <si>
    <t>B</t>
  </si>
  <si>
    <t>https://www.smera.in/documents/ratings/revised/26435-RR-20180529.pdf</t>
  </si>
  <si>
    <t>2019-06-17 10:09:33.276Z</t>
  </si>
  <si>
    <t>INR 3.9 CR</t>
  </si>
  <si>
    <t>Sonale Fabrics Private Limited</t>
  </si>
  <si>
    <t>rating_doc/india_39951_39951.html</t>
  </si>
  <si>
    <t>https://scraping-common-docs.s3.ap-south-1.amazonaws.com/rating_doc/india_39951_39951.html</t>
  </si>
  <si>
    <t>IND BB(ISSUER NOT COOPERATING)*</t>
  </si>
  <si>
    <t>https://www.indiaratings.co.in/PressRelease?pressReleaseID=39951</t>
  </si>
  <si>
    <t>2021-11-15 11:21:22.352Z</t>
  </si>
  <si>
    <t>165</t>
  </si>
  <si>
    <t>IND BB(ISSUER NOT COOPERATING)*/IND A4+(ISSUER NOT COOPERATING)*</t>
  </si>
  <si>
    <t>BB/ A4+</t>
  </si>
  <si>
    <t>2021-10-06 13:33:08.751Z</t>
  </si>
  <si>
    <t>New Rating</t>
  </si>
  <si>
    <t>IND BB</t>
  </si>
  <si>
    <t>https://www.indiaratings.co.in/PressRelease?pressReleaseID=35709&amp;title=India-Ratings-Assigns-Sonale-Fabrics-%E2%80%98IND-BB%E2%80%99%2FStable</t>
  </si>
  <si>
    <t>2020-01-01 00:01:22.658Z</t>
  </si>
  <si>
    <t>IND A4+</t>
  </si>
  <si>
    <t>100 Million</t>
  </si>
  <si>
    <t>rating_doc/crisil_Sonale_Fabrics_Private_Limited_July_15_2016_RR.html</t>
  </si>
  <si>
    <t>https://scraping-common-docs.s3.ap-south-1.amazonaws.com/rating_doc/crisil_Sonale_Fabrics_Private_Limited_July_15_2016_RR.html</t>
  </si>
  <si>
    <t>https://www.crisil.com/mnt/winshare/Ratings/RatingList/RatingDocs/Sonale_Fabrics_Private_Limited_July_15_2016_RR.html</t>
  </si>
  <si>
    <t>2021-07-15 20:38:22.202Z</t>
  </si>
  <si>
    <t>2021-04-08 12:16:40.895Z</t>
  </si>
  <si>
    <t>30 Million</t>
  </si>
  <si>
    <t>08-Jan-2014</t>
  </si>
  <si>
    <t>rating_doc/icra_21025.pdf</t>
  </si>
  <si>
    <t>https://scraping-common-docs.s3.ap-south-1.amazonaws.com/rating_doc/icra_21025.pdf</t>
  </si>
  <si>
    <t>https://www.icra.in/Rationale/ShowRationaleReport/?Id=21025</t>
  </si>
  <si>
    <t>2021-08-11 19:35:38.851Z</t>
  </si>
  <si>
    <t>2021-04-05 18:48:42.911Z</t>
  </si>
  <si>
    <t>Jainam Fab Private Limited</t>
  </si>
  <si>
    <t>1.7 Crore</t>
  </si>
  <si>
    <t>14-Apr-2021</t>
  </si>
  <si>
    <t>rating_doc/crisil_JainamFabPrivateLimited_April 14, 2021_RR_268790.html</t>
  </si>
  <si>
    <t>https://scraping-common-docs.s3.ap-south-1.amazonaws.com/rating_doc/crisil_JainamFabPrivateLimited_April 14, 2021_RR_268790.html</t>
  </si>
  <si>
    <t>https://www.crisil.com/mnt/winshare/Ratings/RatingList/RatingDocs/JainamFabPrivateLimited_April 14, 2021_RR_268790.html</t>
  </si>
  <si>
    <t>2021-08-17 15:07:20.365Z</t>
  </si>
  <si>
    <t>1.65 Crore</t>
  </si>
  <si>
    <t>2021-11-29 06:07:00.451Z</t>
  </si>
  <si>
    <t>rating_doc/crisil_Jainam Fab Private Limited_October_12_2020_RR202010120151.html</t>
  </si>
  <si>
    <t>https://scraping-common-docs.s3.ap-south-1.amazonaws.com/rating_doc/crisil_Jainam Fab Private Limited_October_12_2020_RR202010120151.html</t>
  </si>
  <si>
    <t>https://www.crisil.com/mnt/winshare/Ratings/RatingList/RatingDocs/Jainam Fab Private Limited_October_12_2020_RR202010120151.html</t>
  </si>
  <si>
    <t>2021-04-08 11:22:25.913Z</t>
  </si>
  <si>
    <t>Textile - Weaving, Knitting and Processing</t>
  </si>
  <si>
    <t>2021-03-07 11:35:21.152Z</t>
  </si>
  <si>
    <t>2021-04-08 09:22:01.208Z</t>
  </si>
  <si>
    <t>2021-03-10 15:39:48.366Z</t>
  </si>
  <si>
    <t>10-Sep-2019</t>
  </si>
  <si>
    <t>rating_doc/crisil_Jainam_Fab_Private_Limited_September_10_2019_RR.html</t>
  </si>
  <si>
    <t>https://scraping-common-docs.s3.ap-south-1.amazonaws.com/rating_doc/crisil_Jainam_Fab_Private_Limited_September_10_2019_RR.html</t>
  </si>
  <si>
    <t>https://www.crisil.com/mnt/winshare/Ratings/RatingList/RatingDocs/Jainam_Fab_Private_Limited_September_10_2019_RR.html</t>
  </si>
  <si>
    <t>2020-10-05 05:59:13.563Z</t>
  </si>
  <si>
    <t>2020-10-05 05:55:39.371Z</t>
  </si>
  <si>
    <t>https://www.careratings.com/upload/CompanyFiles/PR/Jainam Fab Private Limited-11-20-2018.pdf</t>
  </si>
  <si>
    <t>2019-10-31 22:21:29.512Z</t>
  </si>
  <si>
    <t>https://www.crisil.com/mnt/winshare/Ratings/RatingList/RatingDocs/Jainam_Fab_Private_Limited_September_17_2018_RR.html</t>
  </si>
  <si>
    <t>2019-09-07 16:01:09.886Z</t>
  </si>
  <si>
    <t>64</t>
  </si>
  <si>
    <t>https://www.careratings.com/upload/CompanyFiles/PR/Jainam Fab Private Limited-08-28-2017.pdf</t>
  </si>
  <si>
    <t>2018-11-19 06:36:12.322Z</t>
  </si>
  <si>
    <t>2021-09-07 00:37:53.259Z</t>
  </si>
  <si>
    <t>Ritco Logistics Limited</t>
  </si>
  <si>
    <t>500.00</t>
  </si>
  <si>
    <t>rating_doc/care_05012021051309_Ritco_Logistics_Limited.pdf</t>
  </si>
  <si>
    <t>https://scraping-common-docs.s3.ap-south-1.amazonaws.com/rating_doc/care_05012021051309_Ritco_Logistics_Limited.pdf</t>
  </si>
  <si>
    <t>CARE BBB+</t>
  </si>
  <si>
    <t>https://www.careratings.com/upload/CompanyFiles/PR/05012021051309_Ritco_Logistics_Limited.pdf</t>
  </si>
  <si>
    <t>2021-12-06 07:12:54.828Z</t>
  </si>
  <si>
    <t>2021-11-15 08:39:28.564Z</t>
  </si>
  <si>
    <t>Long-term: Fund Based/Cash Credit</t>
  </si>
  <si>
    <t>128.75</t>
  </si>
  <si>
    <t>rating_doc/icra_101007.pdf</t>
  </si>
  <si>
    <t>https://scraping-common-docs.s3.ap-south-1.amazonaws.com/rating_doc/icra_101007.pdf</t>
  </si>
  <si>
    <t>https://www.icra.in/Rationale/ShowRationaleReport/?Id=101007</t>
  </si>
  <si>
    <t>Logistics</t>
  </si>
  <si>
    <t>2021-08-11 14:53:07.229Z</t>
  </si>
  <si>
    <t>rating_doc/icra_92064.pdf</t>
  </si>
  <si>
    <t>https://scraping-common-docs.s3.ap-south-1.amazonaws.com/rating_doc/icra_92064.pdf</t>
  </si>
  <si>
    <t>https://www.icra.in/Rationale/ShowRationaleReport/?Id=92064</t>
  </si>
  <si>
    <t>2020-12-08 22:02:43.787Z</t>
  </si>
  <si>
    <t>https://www.icra.in/Rationale/ShowRationaleReport/?Id=91248</t>
  </si>
  <si>
    <t>2020-01-01 00:46:12.268Z</t>
  </si>
  <si>
    <t>rating_doc/care_Ritco_Logistics_Limited_12_24_2019.pdf</t>
  </si>
  <si>
    <t>https://scraping-common-docs.s3.ap-south-1.amazonaws.com/rating_doc/care_Ritco_Logistics_Limited_12_24_2019.pdf</t>
  </si>
  <si>
    <t>CARE BBB+; STABLE</t>
  </si>
  <si>
    <t>https://www.careratings.com/upload/CompanyFiles/PR/Ritco Logistics Limited-12-24-2019.pdf</t>
  </si>
  <si>
    <t>2021-02-01 03:37:14.532Z</t>
  </si>
  <si>
    <t>2020-12-04 21:20:33.065Z</t>
  </si>
  <si>
    <t>https://www.icra.in/Rationale/ShowRationaleReport/?Id=77690</t>
  </si>
  <si>
    <t>2019-12-01 01:38:11.066Z</t>
  </si>
  <si>
    <t>https://www.icra.in/Rationale/ShowRationaleReport/?Id=73079</t>
  </si>
  <si>
    <t>2019-02-11 06:13:12.512Z</t>
  </si>
  <si>
    <t>Ritco Logistics Private Limited</t>
  </si>
  <si>
    <t>https://www.icra.in/Rationale/ShowRationaleReport/?Id=37400</t>
  </si>
  <si>
    <t>2018-08-09 14:28:13.613Z</t>
  </si>
  <si>
    <t>50 Million</t>
  </si>
  <si>
    <t>rating_doc/crisil_RitcoLogisticsPvt.Ltd.__080513.html</t>
  </si>
  <si>
    <t>https://scraping-common-docs.s3.ap-south-1.amazonaws.com/rating_doc/crisil_RitcoLogisticsPvt.Ltd.__080513.html</t>
  </si>
  <si>
    <t>https://www.crisil.com/mnt/winshare/Ratings/RatingList/RatingDocs/RitcoLogisticsPvt.Ltd.__080513.html</t>
  </si>
  <si>
    <t>2021-10-20 12:46:51.994Z</t>
  </si>
  <si>
    <t>2019-02-11 06:02:22.739Z</t>
  </si>
  <si>
    <t>2021-04-08 11:59:04.030Z</t>
  </si>
  <si>
    <t>2021-08-19 01:21:23.795Z</t>
  </si>
  <si>
    <t>350 Million</t>
  </si>
  <si>
    <t>2021-04-05 18:16:51.498Z</t>
  </si>
  <si>
    <t>ACUITE BBB-</t>
  </si>
  <si>
    <t>https://www.smera.in/documents/ratings/revised/22786-RR-20181015.pdf</t>
  </si>
  <si>
    <t>2018-11-19 06:32:13.094Z</t>
  </si>
  <si>
    <t>INR 1 CR</t>
  </si>
  <si>
    <t>https://www.smera.in/documents/ratings/revised/22786-RR-20180802.pdf</t>
  </si>
  <si>
    <t>Secur Credentials Private Limited</t>
  </si>
  <si>
    <t>https://www.smera.in/documents/ratings/revised/22786-RR-20170525.pdf</t>
  </si>
  <si>
    <t>2018-10-15 10:01:06.012Z</t>
  </si>
  <si>
    <t>2019-06-17 10:09:37.167Z</t>
  </si>
  <si>
    <t>rating_doc/crisil_Mech_Well_Industries_Limited_December_18_2018_RR.html</t>
  </si>
  <si>
    <t>https://scraping-common-docs.s3.ap-south-1.amazonaws.com/rating_doc/crisil_Mech_Well_Industries_Limited_December_18_2018_RR.html</t>
  </si>
  <si>
    <t>https://www.crisil.com/mnt/winshare/Ratings/RatingList/RatingDocs/Mech_Well_Industries_Limited_December_18_2018_RR.html</t>
  </si>
  <si>
    <t>2021-04-08 11:35:03.493Z</t>
  </si>
  <si>
    <t>2021-08-18 05:06:37.306Z</t>
  </si>
  <si>
    <t>https://www.crisil.com/mnt/winshare/Ratings/RatingList/RatingDocs/Mech_Well_Industries_Limited_September_17_2018_RR.html</t>
  </si>
  <si>
    <t>2018-12-11 13:44:17.179Z</t>
  </si>
  <si>
    <t>06-Nov-2017</t>
  </si>
  <si>
    <t>https://www.crisil.com/mnt/winshare/Ratings/RatingList/RatingDocs/Mech_Well_Industries_Limited_November_06_2017_RR.html</t>
  </si>
  <si>
    <t>2018-08-09 14:11:09.193Z</t>
  </si>
  <si>
    <t>Kalyani Steels Limited</t>
  </si>
  <si>
    <t>1500.00</t>
  </si>
  <si>
    <t>rating_doc/care_07102021094237_Kalyani_Steels_Limited.pdf</t>
  </si>
  <si>
    <t>https://scraping-common-docs.s3.ap-south-1.amazonaws.com/rating_doc/care_07102021094237_Kalyani_Steels_Limited.pdf</t>
  </si>
  <si>
    <t>CARE AA</t>
  </si>
  <si>
    <t>AA</t>
  </si>
  <si>
    <t>https://www.careratings.com/upload/CompanyFiles/PR/07102021094237_Kalyani_Steels_Limited.pdf</t>
  </si>
  <si>
    <t>2021-11-15 18:24:39.825Z</t>
  </si>
  <si>
    <t>5000.00</t>
  </si>
  <si>
    <t>rating_doc/care_07122021062624_Kalyani_Steels_Limited.pdf</t>
  </si>
  <si>
    <t>https://scraping-common-docs.s3.ap-south-1.amazonaws.com/rating_doc/care_07122021062624_Kalyani_Steels_Limited.pdf</t>
  </si>
  <si>
    <t>https://www.careratings.com/upload/CompanyFiles/PR/07122021062624_Kalyani_Steels_Limited.pdf</t>
  </si>
  <si>
    <t>2022-01-11 08:39:43.513Z</t>
  </si>
  <si>
    <t>rating_doc/care_Kalyani_Steels_Limited_10_08_2020.pdf</t>
  </si>
  <si>
    <t>https://scraping-common-docs.s3.ap-south-1.amazonaws.com/rating_doc/care_Kalyani_Steels_Limited_10_08_2020.pdf</t>
  </si>
  <si>
    <t>https://www.careratings.com/upload/CompanyFiles/PR/Kalyani Steels Limited-10-08-2020.pdf</t>
  </si>
  <si>
    <t>2021-02-01 03:36:57.004Z</t>
  </si>
  <si>
    <t>Commercial Paper (Standalone)</t>
  </si>
  <si>
    <t>750.00</t>
  </si>
  <si>
    <t>2020-12-04 18:55:46.732Z</t>
  </si>
  <si>
    <t>EPC / PCFC / FBP / FBD / WCDL / OD / BG / SBLC</t>
  </si>
  <si>
    <t>419.90</t>
  </si>
  <si>
    <t>CARE AA; STABLE / CARE A1+</t>
  </si>
  <si>
    <t>AA / A1+</t>
  </si>
  <si>
    <t>CARE AA; STABLE</t>
  </si>
  <si>
    <t>rating_doc/care_Kalyani_Steels_Limited_09_30_2019.pdf</t>
  </si>
  <si>
    <t>https://scraping-common-docs.s3.ap-south-1.amazonaws.com/rating_doc/care_Kalyani_Steels_Limited_09_30_2019.pdf</t>
  </si>
  <si>
    <t>https://www.careratings.com/upload/CompanyFiles/PR/Kalyani Steels Limited-09-30-2019.pdf</t>
  </si>
  <si>
    <t>2020-09-04 21:30:34.296Z</t>
  </si>
  <si>
    <t>89.90</t>
  </si>
  <si>
    <t>330.00</t>
  </si>
  <si>
    <t>https://www.careratings.com/upload/CompanyFiles/PR/Kalyani Steels Limited-10-31-2018.pdf</t>
  </si>
  <si>
    <t>2019-08-31 22:06:24.203Z</t>
  </si>
  <si>
    <t>424.10</t>
  </si>
  <si>
    <t>750</t>
  </si>
  <si>
    <t>https://www.careratings.com/upload/CompanyFiles/PR/Kalyani Steels Limited-08-18-2017.pdf</t>
  </si>
  <si>
    <t>2018-10-15 10:12:14.238Z</t>
  </si>
  <si>
    <t>7356</t>
  </si>
  <si>
    <t>CARE AA; STABLE/ CARE A1+</t>
  </si>
  <si>
    <t>rating_doc/icra_27057.pdf</t>
  </si>
  <si>
    <t>https://scraping-common-docs.s3.ap-south-1.amazonaws.com/rating_doc/icra_27057.pdf</t>
  </si>
  <si>
    <t>https://www.icra.in/Rationale/ShowRationaleReport/?Id=27057</t>
  </si>
  <si>
    <t>Ferrous metals</t>
  </si>
  <si>
    <t>2021-08-11 04:35:14.309Z</t>
  </si>
  <si>
    <t>2021-04-05 17:33:26.036Z</t>
  </si>
  <si>
    <t>Dusters Total Solutions Services Private Limited</t>
  </si>
  <si>
    <t>rating_doc/crisil_Dusters_Total_Solutions_Services_Private_Limited_September_30_2020_RR.html</t>
  </si>
  <si>
    <t>https://scraping-common-docs.s3.ap-south-1.amazonaws.com/rating_doc/crisil_Dusters_Total_Solutions_Services_Private_Limited_September_30_2020_RR.html</t>
  </si>
  <si>
    <t>CRISIL A1</t>
  </si>
  <si>
    <t>https://www.crisil.com/mnt/winshare/Ratings/RatingList/RatingDocs/Dusters_Total_Solutions_Services_Private_Limited_September_30_2020_RR.html</t>
  </si>
  <si>
    <t>2021-04-08 11:06:03.464Z</t>
  </si>
  <si>
    <t>CRISIL A</t>
  </si>
  <si>
    <t>2021-08-14 23:54:02.564Z</t>
  </si>
  <si>
    <t>67 Crore</t>
  </si>
  <si>
    <t>2021-09-08 05:15:13.087Z</t>
  </si>
  <si>
    <t>rating_doc/crisil_Dusters_Total_Solutions_Services_Private_Limited_August_07_2019_RR.html</t>
  </si>
  <si>
    <t>https://scraping-common-docs.s3.ap-south-1.amazonaws.com/rating_doc/crisil_Dusters_Total_Solutions_Services_Private_Limited_August_07_2019_RR.html</t>
  </si>
  <si>
    <t>https://www.crisil.com/mnt/winshare/Ratings/RatingList/RatingDocs/Dusters_Total_Solutions_Services_Private_Limited_August_07_2019_RR.html</t>
  </si>
  <si>
    <t>2020-09-06 02:33:35.373Z</t>
  </si>
  <si>
    <t>https://www.crisil.com/mnt/winshare/Ratings/RatingList/RatingDocs/Dusters_Total_Solutions_Services_Private_Limited_March_07_2019_RR.html</t>
  </si>
  <si>
    <t>2019-08-01 06:37:29.623Z</t>
  </si>
  <si>
    <t>https://www.crisil.com/mnt/winshare/Ratings/RatingList/RatingDocs/Dusters_Total_Solutions_Services_Private_Limited_November_06_2018_RR.html</t>
  </si>
  <si>
    <t>2019-03-09 08:49:18.916Z</t>
  </si>
  <si>
    <t>Dusters Total Solutions Services Pvt. Ltd.</t>
  </si>
  <si>
    <t>Short Term Bank Loan 1 Crore</t>
  </si>
  <si>
    <t>2021-01-04 23:01:05.769Z</t>
  </si>
  <si>
    <t>brickwork_Dusters_Total_Solutions_Services_BL_21Aug2018%20_1_.pdf</t>
  </si>
  <si>
    <t>https://scraping-common-docs.s3.ap-south-1.amazonaws.com/rating_doc/brickwork_Dusters_Total_Solutions_Services_BL_21Aug2018%20_1_.pdf</t>
  </si>
  <si>
    <t>http://www.brickworkratings.com/Admin/PressRelease/Dusters-Total-Solutions-Services-BL-21Aug2018%20(1).pdf</t>
  </si>
  <si>
    <t>2022-01-10 18:45:07.047Z</t>
  </si>
  <si>
    <t>2022-01-11 08:12:03.036Z</t>
  </si>
  <si>
    <t>Long Term Bank Loan 44 Crore</t>
  </si>
  <si>
    <t>2021-01-04 19:20:23.454Z</t>
  </si>
  <si>
    <t>https://www.crisil.com/mnt/winshare/Ratings/RatingList/RatingDocs/Dusters_Total_Solutions_Services_Private_Limited_December_20_2017_RR.html</t>
  </si>
  <si>
    <t>2018-10-15 10:02:14.692Z</t>
  </si>
  <si>
    <t>07-Nov-2017</t>
  </si>
  <si>
    <t>BWR A3</t>
  </si>
  <si>
    <t>2018-08-09 14:23:09.664Z</t>
  </si>
  <si>
    <t>BWR BBB</t>
  </si>
  <si>
    <t>Issuers with this rating are considered to offer moderate degree of safety and carry moderate credit risk.</t>
  </si>
  <si>
    <t>2018-08-09 14:14:07.785Z</t>
  </si>
  <si>
    <t>23-Jul-2012</t>
  </si>
  <si>
    <t>rating_doc/icra_5401.pdf</t>
  </si>
  <si>
    <t>https://scraping-common-docs.s3.ap-south-1.amazonaws.com/rating_doc/icra_5401.pdf</t>
  </si>
  <si>
    <t>https://www.icra.in/Rationale/ShowRationaleReport/?Id=5401</t>
  </si>
  <si>
    <t>2021-08-10 22:39:47.074Z</t>
  </si>
  <si>
    <t>brickwork_Durgesh_Block_28April2020.pdf</t>
  </si>
  <si>
    <t>https://scraping-common-docs.s3.ap-south-1.amazonaws.com/rating_doc/brickwork_Durgesh_Block_28April2020.pdf</t>
  </si>
  <si>
    <t>2021-11-08 15:30:08.324Z</t>
  </si>
  <si>
    <t>2021-04-05 16:49:47.514Z</t>
  </si>
  <si>
    <t>2018-03-27 10:27:21.293Z</t>
  </si>
  <si>
    <t>Ketul Chem Private Limited</t>
  </si>
  <si>
    <t>rating_doc/crisil_Ketul_Chem_Private_Limited_June_25_2019_RR.html</t>
  </si>
  <si>
    <t>https://scraping-common-docs.s3.ap-south-1.amazonaws.com/rating_doc/crisil_Ketul_Chem_Private_Limited_June_25_2019_RR.html</t>
  </si>
  <si>
    <t>https://www.crisil.com/mnt/winshare/Ratings/RatingList/RatingDocs/Ketul_Chem_Private_Limited_June_25_2019_RR.html</t>
  </si>
  <si>
    <t>2021-04-08 11:26:01.904Z</t>
  </si>
  <si>
    <t>Foreign Exchange Forward</t>
  </si>
  <si>
    <t>WITHDRAWAL (ISSUER NOT COOPERATING)</t>
  </si>
  <si>
    <t>2021-11-29 10:23:10.593Z</t>
  </si>
  <si>
    <t>86 Crore</t>
  </si>
  <si>
    <t>2021-08-17 20:11:58.151Z</t>
  </si>
  <si>
    <t>https://www.crisil.com/mnt/winshare/Ratings/RatingList/RatingDocs/Ketul_Chem_Private_Limited_April_26_2019_RR.html</t>
  </si>
  <si>
    <t>2019-06-06 11:11:26.141Z</t>
  </si>
  <si>
    <t>https://www.crisil.com/mnt/winshare/Ratings/RatingList/RatingDocs/Ketul_Chem_Private_Limited_August_30_2018_RR.html</t>
  </si>
  <si>
    <t>2019-04-25 07:10:10.855Z</t>
  </si>
  <si>
    <t>ACUITE BBB</t>
  </si>
  <si>
    <t>https://www.smera.in/documents/ratings/revised/25382-RR-20180205.pdf</t>
  </si>
  <si>
    <t>2019-06-17 10:09:35.010Z</t>
  </si>
  <si>
    <t>INR 25 CR</t>
  </si>
  <si>
    <t>ACUITE A3+</t>
  </si>
  <si>
    <t>https://www.crisil.com/mnt/winshare/Ratings/RatingList/RatingDocs/Ketul_Chem_Private_Limited_July_11_2017_RR.html</t>
  </si>
  <si>
    <t>2018-08-09 14:10:06.941Z</t>
  </si>
  <si>
    <t>rating_doc/crisil_Chembond_Water_Technologies_Limited_July_20_2018_RR.html</t>
  </si>
  <si>
    <t>https://scraping-common-docs.s3.ap-south-1.amazonaws.com/rating_doc/crisil_Chembond_Water_Technologies_Limited_July_20_2018_RR.html</t>
  </si>
  <si>
    <t>https://www.crisil.com/mnt/winshare/Ratings/RatingList/RatingDocs/Chembond_Water_Technologies_Limited_July_20_2018_RR.html</t>
  </si>
  <si>
    <t>2020-12-07 11:52:27.921Z</t>
  </si>
  <si>
    <t>2020-10-05 05:57:43.830Z</t>
  </si>
  <si>
    <t>https://www.crisil.com/mnt/winshare/Ratings/RatingList/RatingDocs/Chembond_Water_Technologies_Limited_May_31_2018_RR.html</t>
  </si>
  <si>
    <t>2018-06-05 08:17:08.755Z</t>
  </si>
  <si>
    <t>rating_doc/crisil_Chembond_Solenis_Water_Technologies_Limited_February_24_2017-ad_RR.pdf</t>
  </si>
  <si>
    <t>https://scraping-common-docs.s3.ap-south-1.amazonaws.com/rating_doc/crisil_Chembond_Solenis_Water_Technologies_Limited_February_24_2017-ad_RR.pdf</t>
  </si>
  <si>
    <t>https://www.crisil.com/mnt/winshare/Ratings/RatingList/RatingDocs/Chembond_Solenis_Water_Technologies_Limited_February_24_2017-ad_RR.pdf</t>
  </si>
  <si>
    <t>2020-09-06 02:33:19.548Z</t>
  </si>
  <si>
    <t>2020-12-07 11:52:27.923Z</t>
  </si>
  <si>
    <t>https://www.crisil.com/mnt/winshare/Ratings/RatingList/RatingDocs/Chembond_Solenis_Water_Technologies_Limited_February_24_2017_RR.pdf</t>
  </si>
  <si>
    <t>2020-03-02 06:20:07.460Z</t>
  </si>
  <si>
    <t>rating_doc/crisil_Chembond_Solenis_Water_Technologies_Limited_February_24_2017_RR.pdf</t>
  </si>
  <si>
    <t>https://scraping-common-docs.s3.ap-south-1.amazonaws.com/rating_doc/crisil_Chembond_Solenis_Water_Technologies_Limited_February_24_2017_RR.pdf</t>
  </si>
  <si>
    <t>2021-04-08 11:00:20.073Z</t>
  </si>
  <si>
    <t>24-Feb-2017</t>
  </si>
  <si>
    <t>rating_doc/crisil_Chembond_Solenis_Water_Technologies_Limited_February_24_2017_RR.html</t>
  </si>
  <si>
    <t>https://scraping-common-docs.s3.ap-south-1.amazonaws.com/rating_doc/crisil_Chembond_Solenis_Water_Technologies_Limited_February_24_2017_RR.html</t>
  </si>
  <si>
    <t>https://www.crisil.com/mnt/winshare/Ratings/RatingList/RatingDocs/Chembond_Solenis_Water_Technologies_Limited_February_24_2017_RR.html</t>
  </si>
  <si>
    <t>2020-08-12 08:07:15.186Z</t>
  </si>
  <si>
    <t>LT/ST-Unallocated</t>
  </si>
  <si>
    <t>24.63</t>
  </si>
  <si>
    <t>rating_doc/icra_101411.pdf</t>
  </si>
  <si>
    <t>https://scraping-common-docs.s3.ap-south-1.amazonaws.com/rating_doc/icra_101411.pdf</t>
  </si>
  <si>
    <t>https://www.icra.in/Rationale/ShowRationaleReport/?Id=101411</t>
  </si>
  <si>
    <t>Pharmaceuticals</t>
  </si>
  <si>
    <t>2021-08-10 23:26:46.355Z</t>
  </si>
  <si>
    <t>33.90 Crore</t>
  </si>
  <si>
    <t>brickwork_Everest_%20Organics_6jan2021.pdf</t>
  </si>
  <si>
    <t>https://scraping-common-docs.s3.ap-south-1.amazonaws.com/rating_doc/brickwork_Everest_%20Organics_6jan2021.pdf</t>
  </si>
  <si>
    <t>BWR BBB -</t>
  </si>
  <si>
    <t>http://www.brickworkratings.com/Admin/PressRelease/Everest-%20Organics-6jan2021.pdf</t>
  </si>
  <si>
    <t>2021-10-06 12:34:29.909Z</t>
  </si>
  <si>
    <t>13.10 Crore</t>
  </si>
  <si>
    <t>2021-10-05 15:59:05.929Z</t>
  </si>
  <si>
    <t>Long Term Bank Loan 33.90 Crore</t>
  </si>
  <si>
    <t>2021-01-04 19:24:32.448Z</t>
  </si>
  <si>
    <t>2021-01-04 23:04:19.357Z</t>
  </si>
  <si>
    <t>Short Term Bank Loan 13.10 Crore</t>
  </si>
  <si>
    <t>rating_doc/icra_97734.pdf</t>
  </si>
  <si>
    <t>https://scraping-common-docs.s3.ap-south-1.amazonaws.com/rating_doc/icra_97734.pdf</t>
  </si>
  <si>
    <t>https://www.icra.in/Rationale/ShowRationaleReport/?Id=97734</t>
  </si>
  <si>
    <t>2021-02-26 03:36:22.703Z</t>
  </si>
  <si>
    <t>rating_doc/icra_97593.pdf</t>
  </si>
  <si>
    <t>https://scraping-common-docs.s3.ap-south-1.amazonaws.com/rating_doc/icra_97593.pdf</t>
  </si>
  <si>
    <t>https://www.icra.in/Rationale/ShowRationaleReport/?Id=97593</t>
  </si>
  <si>
    <t>2020-09-05 05:49:32.323Z</t>
  </si>
  <si>
    <t>rating_doc/icra_95170.pdf</t>
  </si>
  <si>
    <t>https://scraping-common-docs.s3.ap-south-1.amazonaws.com/rating_doc/icra_95170.pdf</t>
  </si>
  <si>
    <t>https://www.icra.in/Rationale/ShowRationaleReport/?Id=95170</t>
  </si>
  <si>
    <t>2020-08-12 19:25:28.525Z</t>
  </si>
  <si>
    <t>[ICRA]A4+</t>
  </si>
  <si>
    <t>https://www.icra.in/Rationale/ShowRationaleReport/?Id=94247</t>
  </si>
  <si>
    <t>2020-04-30 21:08:45.931Z</t>
  </si>
  <si>
    <t>Long Term Bank Loan 26.49 Crore</t>
  </si>
  <si>
    <t>2020-11-04 19:42:55.010Z</t>
  </si>
  <si>
    <t>Short Term Bank Loan 18.50 Crore</t>
  </si>
  <si>
    <t>2020-11-05 00:27:16.116Z</t>
  </si>
  <si>
    <t>https://www.icra.in/Rationale/ShowRationaleReport/?Id=78181</t>
  </si>
  <si>
    <t>2020-03-31 22:42:27.729Z</t>
  </si>
  <si>
    <t>[ICRA]A4@</t>
  </si>
  <si>
    <t>https://www.icra.in/Rationale/ShowRationaleReport/?Id=75243</t>
  </si>
  <si>
    <t>2019-02-11 06:09:15.949Z</t>
  </si>
  <si>
    <t>[ICRA]BB-@</t>
  </si>
  <si>
    <t>https://www.icra.in/Rationale/ShowRationaleReport/?Id=74499</t>
  </si>
  <si>
    <t>2018-11-19 06:40:33.595Z</t>
  </si>
  <si>
    <t>rating_doc/crisil_Everest_Organics_Limited_March_28_2018_RR.html</t>
  </si>
  <si>
    <t>https://scraping-common-docs.s3.ap-south-1.amazonaws.com/rating_doc/crisil_Everest_Organics_Limited_March_28_2018_RR.html</t>
  </si>
  <si>
    <t>https://www.crisil.com/mnt/winshare/Ratings/RatingList/RatingDocs/Everest_Organics_Limited_March_28_2018_RR.html</t>
  </si>
  <si>
    <t>2021-04-08 11:08:42.557Z</t>
  </si>
  <si>
    <t>2021-09-08 10:26:08.119Z</t>
  </si>
  <si>
    <t>Letter of Credit Bill Discounting</t>
  </si>
  <si>
    <t>2021-08-15 02:17:07.801Z</t>
  </si>
  <si>
    <t>https://www.crisil.com/mnt/winshare/Ratings/RatingList/RatingDocs/Everest_Organics_Limited_September_26_2017_RR.html</t>
  </si>
  <si>
    <t>2018-03-27 10:17:16.943Z</t>
  </si>
  <si>
    <t>https://www.icra.in/Rationale/ShowRationaleReport/?Id=38671</t>
  </si>
  <si>
    <t>2018-10-15 10:19:12.316Z</t>
  </si>
  <si>
    <t>2021-07-07 11:35:40.167Z</t>
  </si>
  <si>
    <t>2021-11-08 21:16:21.395Z</t>
  </si>
  <si>
    <t>rating_doc/icra_77112.pdf</t>
  </si>
  <si>
    <t>https://scraping-common-docs.s3.ap-south-1.amazonaws.com/rating_doc/icra_77112.pdf</t>
  </si>
  <si>
    <t>https://www.icra.in/Rationale/ShowRationaleReport/?Id=77112</t>
  </si>
  <si>
    <t>2021-08-11 18:03:53.000Z</t>
  </si>
  <si>
    <t>Long-term/Short term/Unallocated</t>
  </si>
  <si>
    <t>0.20</t>
  </si>
  <si>
    <t>2021-09-08 10:05:50.062Z</t>
  </si>
  <si>
    <t>https://www.icra.in/Rationale/ShowRationaleReport/?Id=73332</t>
  </si>
  <si>
    <t>2019-01-08 12:34:34.643Z</t>
  </si>
  <si>
    <t>rating_doc/crisil_Shree_Packers_MP_Private_Limited_April_09_2018_RR.html</t>
  </si>
  <si>
    <t>https://scraping-common-docs.s3.ap-south-1.amazonaws.com/rating_doc/crisil_Shree_Packers_MP_Private_Limited_April_09_2018_RR.html</t>
  </si>
  <si>
    <t>https://www.crisil.com/mnt/winshare/Ratings/RatingList/RatingDocs/Shree_Packers_MP_Private_Limited_April_09_2018_RR.html</t>
  </si>
  <si>
    <t>2021-04-08 12:12:11.688Z</t>
  </si>
  <si>
    <t>2021-07-15 16:28:53.029Z</t>
  </si>
  <si>
    <t>2021-10-21 00:06:03.037Z</t>
  </si>
  <si>
    <t>https://www.crisil.com/mnt/winshare/Ratings/RatingList/RatingDocs/Shree_Packers_MP_Private_Limited_September_14_2017_RR.html</t>
  </si>
  <si>
    <t>2018-04-05 10:34:27.784Z</t>
  </si>
  <si>
    <t>https://www.icra.in/Rationale/ShowRationaleReport/?Id=37638</t>
  </si>
  <si>
    <t>2018-09-18 09:15:09.815Z</t>
  </si>
  <si>
    <t>ONICRA</t>
  </si>
  <si>
    <t>msme</t>
  </si>
  <si>
    <t>09-Aug-2013</t>
  </si>
  <si>
    <t>ujjain</t>
  </si>
  <si>
    <t>SE 1C</t>
  </si>
  <si>
    <t>highest Performance Capability and low Financial Strength</t>
  </si>
  <si>
    <t>2018-03-27 10:12:16.183Z</t>
  </si>
  <si>
    <t>2021-04-05 18:32:44.905Z</t>
  </si>
  <si>
    <t>Surat Goods Transport Private Limited</t>
  </si>
  <si>
    <t>8.5 Crore</t>
  </si>
  <si>
    <t>rating_doc/crisil_SuratGoodsTransportPrivateLimited_April 23, 2021_RR_268567.html</t>
  </si>
  <si>
    <t>https://scraping-common-docs.s3.ap-south-1.amazonaws.com/rating_doc/crisil_SuratGoodsTransportPrivateLimited_April 23, 2021_RR_268567.html</t>
  </si>
  <si>
    <t>https://www.crisil.com/mnt/winshare/Ratings/RatingList/RatingDocs/SuratGoodsTransportPrivateLimited_April 23, 2021_RR_268567.html</t>
  </si>
  <si>
    <t>2021-07-16 02:28:58.166Z</t>
  </si>
  <si>
    <t>65 Crore</t>
  </si>
  <si>
    <t>CRISIL B+ (ISSUER NOT COOPERATING)</t>
  </si>
  <si>
    <t>2021-10-21 19:20:40.429Z</t>
  </si>
  <si>
    <t>Infrastructure_Sector_Rating</t>
  </si>
  <si>
    <t>rating_doc/icra_101709.pdf</t>
  </si>
  <si>
    <t>https://scraping-common-docs.s3.ap-south-1.amazonaws.com/rating_doc/icra_101709.pdf</t>
  </si>
  <si>
    <t>https://www.icra.in/Rationale/ShowRationaleReport/?Id=101709</t>
  </si>
  <si>
    <t>2021-11-08 15:25:07.969Z</t>
  </si>
  <si>
    <t>rating_doc/crisil_Surat_Goods_Transport_Private_Limited_January_28_2020_RR.html</t>
  </si>
  <si>
    <t>https://scraping-common-docs.s3.ap-south-1.amazonaws.com/rating_doc/crisil_Surat_Goods_Transport_Private_Limited_January_28_2020_RR.html</t>
  </si>
  <si>
    <t>https://www.crisil.com/mnt/winshare/Ratings/RatingList/RatingDocs/Surat_Goods_Transport_Private_Limited_January_28_2020_RR.html</t>
  </si>
  <si>
    <t>2021-03-11 09:04:53.766Z</t>
  </si>
  <si>
    <t>2021-04-08 12:22:25.952Z</t>
  </si>
  <si>
    <t>Long-term / Short-term: Non-fundBased Limit - Bank Guarantee</t>
  </si>
  <si>
    <t>33.50</t>
  </si>
  <si>
    <t>rating_doc/icra_90858.pdf</t>
  </si>
  <si>
    <t>https://scraping-common-docs.s3.ap-south-1.amazonaws.com/rating_doc/icra_90858.pdf</t>
  </si>
  <si>
    <t>[ICRA]A-</t>
  </si>
  <si>
    <t>https://www.icra.in/Rationale/ShowRationaleReport/?Id=90858</t>
  </si>
  <si>
    <t>2021-02-08 14:39:49.376Z</t>
  </si>
  <si>
    <t>https://www.icra.in/Rationale/ShowRationaleReport/?Id=79176</t>
  </si>
  <si>
    <t>2019-11-30 20:27:45.299Z</t>
  </si>
  <si>
    <t>https://www.crisil.com/mnt/winshare/Ratings/RatingList/RatingDocs/Surat_Goods_Transport_Private_Limited_October_24_2018_RR.html</t>
  </si>
  <si>
    <t>2020-01-06 12:40:32.503Z</t>
  </si>
  <si>
    <t>https://www.icra.in/Rationale/ShowRationaleReport/?Id=68482</t>
  </si>
  <si>
    <t>2019-03-09 08:58:43.396Z</t>
  </si>
  <si>
    <t>https://www.icra.in/Rationale/ShowRationaleReport/?Id=67355</t>
  </si>
  <si>
    <t>2018-03-27 10:13:16.135Z</t>
  </si>
  <si>
    <t>https://www.crisil.com/mnt/winshare/Ratings/RatingList/RatingDocs/Surat_Goods_Transport_Private_Limited_July_31_2017_RR.html</t>
  </si>
  <si>
    <t>2018-10-15 10:08:05.072Z</t>
  </si>
  <si>
    <t>2018-10-15 10:08:05.074Z</t>
  </si>
  <si>
    <t>2021-08-12 21:22:42.393Z</t>
  </si>
  <si>
    <t>2021-04-05 19:31:51.969Z</t>
  </si>
  <si>
    <t>Lakhotia Transport Co. Pvt. Ltd.</t>
  </si>
  <si>
    <t>rating_doc/icra_98024.pdf</t>
  </si>
  <si>
    <t>https://scraping-common-docs.s3.ap-south-1.amazonaws.com/rating_doc/icra_98024.pdf</t>
  </si>
  <si>
    <t>https://www.icra.in/Rationale/ShowRationaleReport/?Id=98024</t>
  </si>
  <si>
    <t>2021-08-11 06:07:32.577Z</t>
  </si>
  <si>
    <t>rating_doc/icra_96022.pdf</t>
  </si>
  <si>
    <t>https://scraping-common-docs.s3.ap-south-1.amazonaws.com/rating_doc/icra_96022.pdf</t>
  </si>
  <si>
    <t>https://www.icra.in/Rationale/ShowRationaleReport/?Id=96022</t>
  </si>
  <si>
    <t>2020-09-05 15:49:17.386Z</t>
  </si>
  <si>
    <t>[ICRA]A4+ ISSUER NOT COOPERATING</t>
  </si>
  <si>
    <t>https://www.icra.in/Rationale/ShowRationaleReport/?Id=93149</t>
  </si>
  <si>
    <t>2020-06-12 15:07:11.527Z</t>
  </si>
  <si>
    <t>[ICRA]BB+</t>
  </si>
  <si>
    <t>https://www.icra.in/Rationale/ShowRationaleReport/?Id=78849</t>
  </si>
  <si>
    <t>2020-03-01 00:27:04.658Z</t>
  </si>
  <si>
    <t>https://www.icra.in/Rationale/ShowRationaleReport/?Id=76157</t>
  </si>
  <si>
    <t>2019-03-09 09:02:15.946Z</t>
  </si>
  <si>
    <t>https://www.icra.in/Rationale/ShowRationaleReport/?Id=62561</t>
  </si>
  <si>
    <t>2018-12-11 14:00:44.942Z</t>
  </si>
  <si>
    <t>Lakhotia Transport Co. Private Limited</t>
  </si>
  <si>
    <t>rating_doc/crisil_Lakhotia_Transport_Co_Private_Limited_December_15_2015_RR.html</t>
  </si>
  <si>
    <t>https://scraping-common-docs.s3.ap-south-1.amazonaws.com/rating_doc/crisil_Lakhotia_Transport_Co_Private_Limited_December_15_2015_RR.html</t>
  </si>
  <si>
    <t>https://www.crisil.com/mnt/winshare/Ratings/RatingList/RatingDocs/Lakhotia_Transport_Co_Private_Limited_December_15_2015_RR.html</t>
  </si>
  <si>
    <t>2021-04-08 11:28:05.898Z</t>
  </si>
  <si>
    <t>0 Million</t>
  </si>
  <si>
    <t>2021-11-30 05:03:30.971Z</t>
  </si>
  <si>
    <t>2021-09-07 03:38:02.672Z</t>
  </si>
  <si>
    <t>255 Million</t>
  </si>
  <si>
    <t>4 Million</t>
  </si>
  <si>
    <t>2021-11-30 04:58:13.698Z</t>
  </si>
  <si>
    <t>2021-04-08 09:22:05.785Z</t>
  </si>
  <si>
    <t>2021-11-15 21:56:53.392Z</t>
  </si>
  <si>
    <t>2021-08-17 22:51:41.254Z</t>
  </si>
  <si>
    <t>2021-10-07 00:11:54.516Z</t>
  </si>
  <si>
    <t>2021-04-05 17:30:36.582Z</t>
  </si>
  <si>
    <t>CARE BBB-; STABLE / CARE A3+</t>
  </si>
  <si>
    <t>BBB- / A3+</t>
  </si>
  <si>
    <t>https://www.careratings.com/upload/CompanyFiles/PR/Multimetals Limited-01-04-2018.pdf</t>
  </si>
  <si>
    <t>2018-10-15 10:12:08.270Z</t>
  </si>
  <si>
    <t>rating_doc/crisil_Multimetals_Limited_January_07_2016_RR.html</t>
  </si>
  <si>
    <t>https://scraping-common-docs.s3.ap-south-1.amazonaws.com/rating_doc/crisil_Multimetals_Limited_January_07_2016_RR.html</t>
  </si>
  <si>
    <t>https://www.crisil.com/mnt/winshare/Ratings/RatingList/RatingDocs/Multimetals_Limited_January_07_2016_RR.html</t>
  </si>
  <si>
    <t>2021-08-18 07:46:05.529Z</t>
  </si>
  <si>
    <t>Letter of credit &amp; Bank Guarantee</t>
  </si>
  <si>
    <t>2021-04-08 11:38:48.936Z</t>
  </si>
  <si>
    <t>400 Million</t>
  </si>
  <si>
    <t>2021-12-01 16:26:13.835Z</t>
  </si>
  <si>
    <t>Solara Active Pharma Sciences Limited</t>
  </si>
  <si>
    <t>rating_doc/crisil_SolaraActivePharmaSciencesLimited_October 07, 2021_RR_278747.html</t>
  </si>
  <si>
    <t>https://scraping-common-docs.s3.ap-south-1.amazonaws.com/rating_doc/crisil_SolaraActivePharmaSciencesLimited_October 07, 2021_RR_278747.html</t>
  </si>
  <si>
    <t>https://www.crisil.com/mnt/winshare/Ratings/RatingList/RatingDocs/SolaraActivePharmaSciencesLimited_October 07, 2021_RR_278747.html</t>
  </si>
  <si>
    <t>2021-10-21 11:01:47.820Z</t>
  </si>
  <si>
    <t>165 Crore</t>
  </si>
  <si>
    <t>rating_doc/crisil_Solara_Active_Pharma_Sciences_Limited_September_24_2020_RR.html</t>
  </si>
  <si>
    <t>https://scraping-common-docs.s3.ap-south-1.amazonaws.com/rating_doc/crisil_Solara_Active_Pharma_Sciences_Limited_September_24_2020_RR.html</t>
  </si>
  <si>
    <t>Proposed Working Capital Facility</t>
  </si>
  <si>
    <t>https://www.crisil.com/mnt/winshare/Ratings/RatingList/RatingDocs/Solara_Active_Pharma_Sciences_Limited_September_24_2020_RR.html</t>
  </si>
  <si>
    <t>2021-07-15 20:21:19.037Z</t>
  </si>
  <si>
    <t>169 Crore</t>
  </si>
  <si>
    <t>Export Packing Credit &amp; Export Bills Negotiation/Foreign Bill discounting</t>
  </si>
  <si>
    <t>2021-04-08 12:16:35.998Z</t>
  </si>
  <si>
    <t>410 Crore</t>
  </si>
  <si>
    <t>Cash Term Loan</t>
  </si>
  <si>
    <t>40 Crore</t>
  </si>
  <si>
    <t>176 Crore</t>
  </si>
  <si>
    <t>155 Crore</t>
  </si>
  <si>
    <t>rating_doc/crisil_Solara_Active_Pharma_Sciences_Limited_August_14_2019_RR.html</t>
  </si>
  <si>
    <t>https://scraping-common-docs.s3.ap-south-1.amazonaws.com/rating_doc/crisil_Solara_Active_Pharma_Sciences_Limited_August_14_2019_RR.html</t>
  </si>
  <si>
    <t>https://www.crisil.com/mnt/winshare/Ratings/RatingList/RatingDocs/Solara_Active_Pharma_Sciences_Limited_August_14_2019_RR.html</t>
  </si>
  <si>
    <t>2020-09-06 02:36:43.272Z</t>
  </si>
  <si>
    <t>https://www.crisil.com/mnt/winshare/Ratings/RatingList/RatingDocs/Solara_Active_Pharma_Sciences_Limited_February_01_2019_RR.html</t>
  </si>
  <si>
    <t>2019-08-01 06:39:45.549Z</t>
  </si>
  <si>
    <t>2019-08-01 06:39:45.548Z</t>
  </si>
  <si>
    <t>Inland/Import Letter of Credit</t>
  </si>
  <si>
    <t>https://www.crisil.com/mnt/winshare/Ratings/RatingList/RatingDocs/Solara_Active_Pharma_Sciences_Limited_September_29_2018_RR.html</t>
  </si>
  <si>
    <t>2019-01-08 12:21:33.350Z</t>
  </si>
  <si>
    <t>Development Consultants Private Limited</t>
  </si>
  <si>
    <t>rating_doc/icra_105027.pdf</t>
  </si>
  <si>
    <t>https://scraping-common-docs.s3.ap-south-1.amazonaws.com/rating_doc/icra_105027.pdf</t>
  </si>
  <si>
    <t>https://www.icra.in/Rationale/ShowRationaleReport/?Id=105027</t>
  </si>
  <si>
    <t>Consulting</t>
  </si>
  <si>
    <t>2021-11-08 19:50:31.162Z</t>
  </si>
  <si>
    <t>rating_doc/icra_100624.pdf</t>
  </si>
  <si>
    <t>https://scraping-common-docs.s3.ap-south-1.amazonaws.com/rating_doc/icra_100624.pdf</t>
  </si>
  <si>
    <t>https://www.icra.in/Rationale/ShowRationaleReport/?Id=100624</t>
  </si>
  <si>
    <t>2021-07-06 22:05:49.398Z</t>
  </si>
  <si>
    <t>Unallocated Limit</t>
  </si>
  <si>
    <t>2.95</t>
  </si>
  <si>
    <t>rating_doc/icra_92214.pdf</t>
  </si>
  <si>
    <t>https://scraping-common-docs.s3.ap-south-1.amazonaws.com/rating_doc/icra_92214.pdf</t>
  </si>
  <si>
    <t>https://www.icra.in/Rationale/ShowRationaleReport/?Id=92214</t>
  </si>
  <si>
    <t>2020-12-07 21:49:32.937Z</t>
  </si>
  <si>
    <t>https://www.icra.in/Rationale/ShowRationaleReport/?Id=91472</t>
  </si>
  <si>
    <t>2020-01-31 21:57:13.510Z</t>
  </si>
  <si>
    <t>[ICRA]A</t>
  </si>
  <si>
    <t>https://www.icra.in/Rationale/ShowRationaleReport/?Id=89232</t>
  </si>
  <si>
    <t>2019-12-31 21:07:27.173Z</t>
  </si>
  <si>
    <t>https://www.icra.in/Rationale/ShowRationaleReport/?Id=71476</t>
  </si>
  <si>
    <t>2019-09-07 21:06:50.384Z</t>
  </si>
  <si>
    <t>[ICRA]A1</t>
  </si>
  <si>
    <t>https://www.icra.in/Rationale/ShowRationaleReport/?Id=34535</t>
  </si>
  <si>
    <t>2018-07-05 08:01:11.830Z</t>
  </si>
  <si>
    <t>2021-04-05 16:49:34.810Z</t>
  </si>
  <si>
    <t>47 Crore</t>
  </si>
  <si>
    <t>brickwork_Nextgen_%20Printers_%2017sep2020.pdf</t>
  </si>
  <si>
    <t>https://scraping-common-docs.s3.ap-south-1.amazonaws.com/rating_doc/brickwork_Nextgen_%20Printers_%2017sep2020.pdf</t>
  </si>
  <si>
    <t>http://www.brickworkratings.com/Admin/PressRelease/Nextgen-%20Printers-%2017sep2020.pdf</t>
  </si>
  <si>
    <t>2022-01-10 23:19:44.844Z</t>
  </si>
  <si>
    <t>Short Term Bank Loan 4.70 Crore</t>
  </si>
  <si>
    <t>2021-01-04 20:35:20.680Z</t>
  </si>
  <si>
    <t>2021-10-06 18:58:45.902Z</t>
  </si>
  <si>
    <t>Long Term Bank Loan 47 Crore</t>
  </si>
  <si>
    <t>2021-01-05 00:12:11.584Z</t>
  </si>
  <si>
    <t>2020-09-04 21:24:31.935Z</t>
  </si>
  <si>
    <t>2020-09-05 00:47:18.993Z</t>
  </si>
  <si>
    <t>2020-09-05 00:46:54.722Z</t>
  </si>
  <si>
    <t>2019-03-09 09:02:28.529Z</t>
  </si>
  <si>
    <t>2019-03-09 09:08:11.491Z</t>
  </si>
  <si>
    <t>Nextgen Printers Private Limited</t>
  </si>
  <si>
    <t>rating_doc/icra_14197.pdf</t>
  </si>
  <si>
    <t>https://scraping-common-docs.s3.ap-south-1.amazonaws.com/rating_doc/icra_14197.pdf</t>
  </si>
  <si>
    <t>https://www.icra.in/Rationale/ShowRationaleReport/?Id=14197</t>
  </si>
  <si>
    <t>2021-08-11 10:20:51.252Z</t>
  </si>
  <si>
    <t>2021-11-08 20:23:44.524Z</t>
  </si>
  <si>
    <t>2019-08-01 15:06:59.420Z</t>
  </si>
  <si>
    <t>2021-04-05 18:02:55.149Z</t>
  </si>
  <si>
    <t>401.12 Crore</t>
  </si>
  <si>
    <t>rating_doc/crisil_ManjushreeTechnopackLimited_August 24, 2021_RR_276767.html</t>
  </si>
  <si>
    <t>https://scraping-common-docs.s3.ap-south-1.amazonaws.com/rating_doc/crisil_ManjushreeTechnopackLimited_August 24, 2021_RR_276767.html</t>
  </si>
  <si>
    <t>CRISIL AA-</t>
  </si>
  <si>
    <t>AA-</t>
  </si>
  <si>
    <t>https://www.crisil.com/mnt/winshare/Ratings/RatingList/RatingDocs/ManjushreeTechnopackLimited_August 24, 2021_RR_276767.html</t>
  </si>
  <si>
    <t>2021-12-01 13:27:44.912Z</t>
  </si>
  <si>
    <t>401.88 Crore</t>
  </si>
  <si>
    <t>rating_doc/crisil_ManjushreeTechnopackLimited_June 30, 2021_RR_273514.html</t>
  </si>
  <si>
    <t>https://scraping-common-docs.s3.ap-south-1.amazonaws.com/rating_doc/crisil_ManjushreeTechnopackLimited_June 30, 2021_RR_273514.html</t>
  </si>
  <si>
    <t>CRISIL A1+</t>
  </si>
  <si>
    <t>https://www.crisil.com/mnt/winshare/Ratings/RatingList/RatingDocs/ManjushreeTechnopackLimited_June 30, 2021_RR_273514.html</t>
  </si>
  <si>
    <t>2021-08-18 04:05:26.483Z</t>
  </si>
  <si>
    <t>340 Crore</t>
  </si>
  <si>
    <t>25 Crore</t>
  </si>
  <si>
    <t>rating_doc/crisil_Manjushree_Technopack_Limited_March_04_2020_RR.html</t>
  </si>
  <si>
    <t>https://scraping-common-docs.s3.ap-south-1.amazonaws.com/rating_doc/crisil_Manjushree_Technopack_Limited_March_04_2020_RR.html</t>
  </si>
  <si>
    <t>https://www.crisil.com/mnt/winshare/Ratings/RatingList/RatingDocs/Manjushree_Technopack_Limited_March_04_2020_RR.html</t>
  </si>
  <si>
    <t>2021-06-18 17:04:39.644Z</t>
  </si>
  <si>
    <t>CRISIL A+</t>
  </si>
  <si>
    <t>2021-04-08 11:34:25.444Z</t>
  </si>
  <si>
    <t>218 Crore</t>
  </si>
  <si>
    <t>167 Crore</t>
  </si>
  <si>
    <t>260 Crore</t>
  </si>
  <si>
    <t>https://www.crisil.com/mnt/winshare/Ratings/RatingList/RatingDocs/Manjushree_Technopack_Limited_December_26_2018_RR.html</t>
  </si>
  <si>
    <t>2020-03-02 06:21:06.296Z</t>
  </si>
  <si>
    <t>2020-03-02 06:21:06.297Z</t>
  </si>
  <si>
    <t>https://www.crisil.com/mnt/winshare/Ratings/RatingList/RatingDocs/Manjushree_Technopack_Limited_November_23_2018_RR.html</t>
  </si>
  <si>
    <t>2018-12-11 13:44:16.306Z</t>
  </si>
  <si>
    <t>https://www.crisil.com/mnt/winshare/Ratings/RatingList/RatingDocs/Manjushree_Technopack_Limited_September_03_2018_RR.html</t>
  </si>
  <si>
    <t>2018-11-19 06:27:13.559Z</t>
  </si>
  <si>
    <t>https://www.crisil.com/mnt/winshare/Ratings/RatingList/RatingDocs/Manjushree_Technopack_Limited_June_19_2017_RR.html</t>
  </si>
  <si>
    <t>2018-08-09 14:11:07.284Z</t>
  </si>
  <si>
    <t>2021-09-07 05:41:56.056Z</t>
  </si>
  <si>
    <t>2021-11-15 23:39:52.660Z</t>
  </si>
  <si>
    <t>2021-10-07 02:29:14.344Z</t>
  </si>
  <si>
    <t>Neogen Chemicals Limited</t>
  </si>
  <si>
    <t>72 Crore</t>
  </si>
  <si>
    <t>rating_doc/crisil_NeogenChemicalsLimited_January 27, 2021_RR.html</t>
  </si>
  <si>
    <t>https://scraping-common-docs.s3.ap-south-1.amazonaws.com/rating_doc/crisil_NeogenChemicalsLimited_January 27, 2021_RR.html</t>
  </si>
  <si>
    <t>https://www.crisil.com/mnt/winshare/Ratings/RatingList/RatingDocs/NeogenChemicalsLimited_January 27, 2021_RR.html</t>
  </si>
  <si>
    <t>2021-08-18 10:12:54.631Z</t>
  </si>
  <si>
    <t>Chemicals - Speciality</t>
  </si>
  <si>
    <t>2021-04-08 09:22:12.562Z</t>
  </si>
  <si>
    <t>147.5 Crore</t>
  </si>
  <si>
    <t>2021-04-08 11:40:49.337Z</t>
  </si>
  <si>
    <t>2021-08-12 06:55:16.445Z</t>
  </si>
  <si>
    <t>2021-10-07 05:04:59.993Z</t>
  </si>
  <si>
    <t>2021-11-16 01:34:07.689Z</t>
  </si>
  <si>
    <t>rating_doc/crisil_Neogen_Chemicals_Limited_October_31_2019_RR.html</t>
  </si>
  <si>
    <t>https://scraping-common-docs.s3.ap-south-1.amazonaws.com/rating_doc/crisil_Neogen_Chemicals_Limited_October_31_2019_RR.html</t>
  </si>
  <si>
    <t>https://www.crisil.com/mnt/winshare/Ratings/RatingList/RatingDocs/Neogen_Chemicals_Limited_October_31_2019_RR.html</t>
  </si>
  <si>
    <t>2020-12-07 11:53:20.067Z</t>
  </si>
  <si>
    <t>2020-12-07 11:51:45.475Z</t>
  </si>
  <si>
    <t>https://www.crisil.com/mnt/winshare/Ratings/RatingList/RatingDocs/Neogen_Chemicals_Limited_January_07_2019_RR.html</t>
  </si>
  <si>
    <t>2019-10-07 08:15:20.433Z</t>
  </si>
  <si>
    <t>https://www.crisil.com/mnt/winshare/Ratings/RatingList/RatingDocs/Neogen_Chemicals_Limited_December_31_2018_RR.html</t>
  </si>
  <si>
    <t>2019-01-08 12:19:12.267Z</t>
  </si>
  <si>
    <t>https://www.crisil.com/mnt/winshare/Ratings/RatingList/RatingDocs/Neogen_Chemicals_Limited_RR.pdf</t>
  </si>
  <si>
    <t>2018-12-11 13:45:22.174Z</t>
  </si>
  <si>
    <t>https://www.crisil.com/mnt/winshare/Ratings/RatingList/RatingDocs/Neogen_Chemicals_Limited_August_11_2017_RR.html</t>
  </si>
  <si>
    <t>2018-11-19 06:28:06.357Z</t>
  </si>
  <si>
    <t>Dembla Valves Limited</t>
  </si>
  <si>
    <t>rating_doc/care_28062021065129_Dembla_Valves_Limited.pdf</t>
  </si>
  <si>
    <t>https://scraping-common-docs.s3.ap-south-1.amazonaws.com/rating_doc/care_28062021065129_Dembla_Valves_Limited.pdf</t>
  </si>
  <si>
    <t>https://www.careratings.com/upload/CompanyFiles/PR/28062021065129_Dembla_Valves_Limited.pdf</t>
  </si>
  <si>
    <t>2021-11-15 12:15:51.582Z</t>
  </si>
  <si>
    <t>24.5 Crore</t>
  </si>
  <si>
    <t>11-Jun-2021</t>
  </si>
  <si>
    <t>rating_doc/crisil_DemblaValvesLimited_June 11, 2021_RR_271804.html</t>
  </si>
  <si>
    <t>https://scraping-common-docs.s3.ap-south-1.amazonaws.com/rating_doc/crisil_DemblaValvesLimited_June 11, 2021_RR_271804.html</t>
  </si>
  <si>
    <t>https://www.crisil.com/mnt/winshare/Ratings/RatingList/RatingDocs/DemblaValvesLimited_June 11, 2021_RR_271804.html</t>
  </si>
  <si>
    <t>2021-09-08 03:24:50.608Z</t>
  </si>
  <si>
    <t>Proposed Bank Guarantee</t>
  </si>
  <si>
    <t>2021-08-14 21:56:26.445Z</t>
  </si>
  <si>
    <t>13.5 Crore</t>
  </si>
  <si>
    <t>Packing Credit</t>
  </si>
  <si>
    <t>Foreign Bill Discounting</t>
  </si>
  <si>
    <t>245.00</t>
  </si>
  <si>
    <t>CARE BB</t>
  </si>
  <si>
    <t>2022-01-11 07:03:31.357Z</t>
  </si>
  <si>
    <t>235.00</t>
  </si>
  <si>
    <t>rating_doc/care_Dembla_Valves_Limited_04_02_2020.pdf</t>
  </si>
  <si>
    <t>https://scraping-common-docs.s3.ap-south-1.amazonaws.com/rating_doc/care_Dembla_Valves_Limited_04_02_2020.pdf</t>
  </si>
  <si>
    <t>CARE BB+; STABLE; ISSUER NOT COOPERATING*</t>
  </si>
  <si>
    <t>https://www.careratings.com/upload/CompanyFiles/PR/Dembla Valves Limited-04-02-2020.pdf</t>
  </si>
  <si>
    <t>2021-02-01 03:37:06.728Z</t>
  </si>
  <si>
    <t>80.00</t>
  </si>
  <si>
    <t>CARE A4+; ISSUER NOT COOPERATING*</t>
  </si>
  <si>
    <t>2020-12-04 20:10:49.382Z</t>
  </si>
  <si>
    <t>rating_doc/crisil_Dembla_Valves_Limited_March_09_2020_RR.html</t>
  </si>
  <si>
    <t>https://scraping-common-docs.s3.ap-south-1.amazonaws.com/rating_doc/crisil_Dembla_Valves_Limited_March_09_2020_RR.html</t>
  </si>
  <si>
    <t>https://www.crisil.com/mnt/winshare/Ratings/RatingList/RatingDocs/Dembla_Valves_Limited_March_09_2020_RR.html</t>
  </si>
  <si>
    <t>2021-06-10 22:46:35.678Z</t>
  </si>
  <si>
    <t>2021-04-08 11:03:42.482Z</t>
  </si>
  <si>
    <t>14 Crore</t>
  </si>
  <si>
    <t>https://www.careratings.com/upload/CompanyFiles/PR/Dembla Valves Limited-04-03-2019.pdf</t>
  </si>
  <si>
    <t>2020-03-31 21:27:33.467Z</t>
  </si>
  <si>
    <t>https://www.crisil.com/mnt/winshare/Ratings/RatingList/RatingDocs/Dembla_Valves_Limited_December_26_2018_RR.html</t>
  </si>
  <si>
    <t>2020-03-02 06:20:12.779Z</t>
  </si>
  <si>
    <t>https://www.crisil.com/mnt/winshare/Ratings/RatingList/RatingDocs/Dembla_Valves_Limited-ad_RR.pdf</t>
  </si>
  <si>
    <t>2018-12-11 13:42:15.300Z</t>
  </si>
  <si>
    <t>https://www.crisil.com/mnt/winshare/Ratings/RatingList/RatingDocs/Dembla_Valves_Limited_RR.pdf</t>
  </si>
  <si>
    <t>2018-11-19 06:25:18.801Z</t>
  </si>
  <si>
    <t>https://www.crisil.com/mnt/winshare/Ratings/RatingList/RatingDocs/Dembla_Valves_Limited_September_04_2017_RR.html</t>
  </si>
  <si>
    <t>2018-10-15 10:02:13.547Z</t>
  </si>
  <si>
    <t>08-Jul-2016</t>
  </si>
  <si>
    <t>rating_doc/icra_27814.pdf</t>
  </si>
  <si>
    <t>https://scraping-common-docs.s3.ap-south-1.amazonaws.com/rating_doc/icra_27814.pdf</t>
  </si>
  <si>
    <t>https://www.icra.in/Rationale/ShowRationaleReport/?Id=27814</t>
  </si>
  <si>
    <t>2021-11-08 19:48:00.300Z</t>
  </si>
  <si>
    <t>Industrial Machinery and consumables</t>
  </si>
  <si>
    <t>2021-10-06 13:51:37.012Z</t>
  </si>
  <si>
    <t>2021-11-15 13:51:31.703Z</t>
  </si>
  <si>
    <t>2021-04-05 16:45:28.546Z</t>
  </si>
  <si>
    <t>2021-09-06 17:49:51.860Z</t>
  </si>
  <si>
    <t>rating_doc/crisil_Aeon_Formulations_Private_Limited_August_08_2019_RR.html</t>
  </si>
  <si>
    <t>https://scraping-common-docs.s3.ap-south-1.amazonaws.com/rating_doc/crisil_Aeon_Formulations_Private_Limited_August_08_2019_RR.html</t>
  </si>
  <si>
    <t>https://www.crisil.com/mnt/winshare/Ratings/RatingList/RatingDocs/Aeon_Formulations_Private_Limited_August_08_2019_RR.html</t>
  </si>
  <si>
    <t>2021-08-13 18:00:58.372Z</t>
  </si>
  <si>
    <t>2021-04-08 10:45:39.957Z</t>
  </si>
  <si>
    <t>2021-09-07 09:48:29.905Z</t>
  </si>
  <si>
    <t>https://www.crisil.com/mnt/winshare/Ratings/RatingList/RatingDocs/Aeon_Formulations_Private_Limited_July_04_2019_RR.html</t>
  </si>
  <si>
    <t>2019-08-01 06:36:04.833Z</t>
  </si>
  <si>
    <t>https://www.crisil.com/mnt/winshare/Ratings/RatingList/RatingDocs/Aeon_Formulations_Private_Limited_April_23_2018_RR.html</t>
  </si>
  <si>
    <t>2019-07-01 07:29:23.913Z</t>
  </si>
  <si>
    <t>https://www.crisil.com/mnt/winshare/Ratings/RatingList/RatingDocs/Aeon_Formulations_Private_Limited_December_26_2016_RR.pdf</t>
  </si>
  <si>
    <t>2018-04-05 10:29:22.143Z</t>
  </si>
  <si>
    <t>https://www.smera.in/documents/ratings/revised/25822-RR-20180321.pdf</t>
  </si>
  <si>
    <t>2019-06-17 10:09:34.183Z</t>
  </si>
  <si>
    <t>https://www.crisil.com/mnt/winshare/Ratings/RatingList/RatingDocs/Aeon_Formulations_Private_Limited_December_26_2016_RR.html</t>
  </si>
  <si>
    <t>2018-03-27 10:13:17.358Z</t>
  </si>
  <si>
    <t>Bharat Steel Yard Private Limited</t>
  </si>
  <si>
    <t>rating_doc/crisil_BharatSteelYardPrivateLimited_May 25, 2021_RR_270646.html</t>
  </si>
  <si>
    <t>https://scraping-common-docs.s3.ap-south-1.amazonaws.com/rating_doc/crisil_BharatSteelYardPrivateLimited_May 25, 2021_RR_270646.html</t>
  </si>
  <si>
    <t>Channel Financing</t>
  </si>
  <si>
    <t>CRISIL B (ISSUER NOT COOPERATING)</t>
  </si>
  <si>
    <t>https://www.crisil.com/mnt/winshare/Ratings/RatingList/RatingDocs/BharatSteelYardPrivateLimited_May 25, 2021_RR_270646.html</t>
  </si>
  <si>
    <t>2021-09-07 20:03:16.908Z</t>
  </si>
  <si>
    <t>2021-08-14 14:00:08.716Z</t>
  </si>
  <si>
    <t>rating_doc/crisil_Bharat_Steel_Yard_Private_Limited_February_27_2020_RR.html</t>
  </si>
  <si>
    <t>https://scraping-common-docs.s3.ap-south-1.amazonaws.com/rating_doc/crisil_Bharat_Steel_Yard_Private_Limited_February_27_2020_RR.html</t>
  </si>
  <si>
    <t>https://www.crisil.com/mnt/winshare/Ratings/RatingList/RatingDocs/Bharat_Steel_Yard_Private_Limited_February_27_2020_RR.html</t>
  </si>
  <si>
    <t>2021-04-08 10:56:20.368Z</t>
  </si>
  <si>
    <t>2021-03-08 11:03:21.767Z</t>
  </si>
  <si>
    <t>https://www.crisil.com/mnt/winshare/Ratings/RatingList/RatingDocs/Bharat_Steel_Yard_Private_Limited_November_30_2018_RR.html</t>
  </si>
  <si>
    <t>2020-02-04 06:40:54.899Z</t>
  </si>
  <si>
    <t>https://www.crisil.com/mnt/winshare/Ratings/RatingList/RatingDocs/Bharat_Steel_Yard_Private_Limited-ad_RR.pdf</t>
  </si>
  <si>
    <t>2018-11-19 06:25:12.951Z</t>
  </si>
  <si>
    <t>https://www.crisil.com/mnt/winshare/Ratings/RatingList/RatingDocs/Bharat_Steel_Yard_Private_Limited_RR.pdf</t>
  </si>
  <si>
    <t>2018-09-18 08:53:06.928Z</t>
  </si>
  <si>
    <t>https://www.crisil.com/mnt/winshare/Ratings/RatingList/RatingDocs/Bharat_Steel_Yard_Private_Limited_August_10_2017_RR.html</t>
  </si>
  <si>
    <t>2018-08-09 14:07:03.812Z</t>
  </si>
  <si>
    <t>Metrochem API Private Limited</t>
  </si>
  <si>
    <t>508.8</t>
  </si>
  <si>
    <t>rating_doc/india_54067_54067.html</t>
  </si>
  <si>
    <t>https://scraping-common-docs.s3.ap-south-1.amazonaws.com/rating_doc/india_54067_54067.html</t>
  </si>
  <si>
    <t>Rating Watch Evolving</t>
  </si>
  <si>
    <t>IND BBB+</t>
  </si>
  <si>
    <t>https://www.indiaratings.co.in/PressRelease?pressReleaseID=54067</t>
  </si>
  <si>
    <t>2021-11-15 10:06:23.383Z</t>
  </si>
  <si>
    <t>Non-Fund Based Working Capital Limit</t>
  </si>
  <si>
    <t>1000</t>
  </si>
  <si>
    <t>IND A2</t>
  </si>
  <si>
    <t>2021-09-06 14:03:37.752Z</t>
  </si>
  <si>
    <t>2200</t>
  </si>
  <si>
    <t>Rating Watch Evolving/Rating Watch Evolving</t>
  </si>
  <si>
    <t>IND BBB+/IND A2</t>
  </si>
  <si>
    <t>BBB+/ A2</t>
  </si>
  <si>
    <t>rating_doc/india_52565_India_Ratings_Affirms_Metrochem_API_at_%E2%80%98IND_BBB%2B%E2%80%99%2FPositive%3B_Rates_Additional_Loan.html</t>
  </si>
  <si>
    <t>https://scraping-common-docs.s3.ap-south-1.amazonaws.com/rating_doc/india_52565_India_Ratings_Affirms_Metrochem_API_at_%E2%80%98IND_BBB%2B%E2%80%99%2FPositive%3B_Rates_Additional_Loan.html</t>
  </si>
  <si>
    <t>https://www.indiaratings.co.in/PressRelease?pressReleaseID=52565&amp;title=India-Ratings-Affirms-Metrochem-API-at-%E2%80%98IND-BBB%2B%E2%80%99%2FPositive%3B-Rates-Additional-Loan</t>
  </si>
  <si>
    <t>2021-02-16 17:10:34.283Z</t>
  </si>
  <si>
    <t>700</t>
  </si>
  <si>
    <t>363.6</t>
  </si>
  <si>
    <t>rating_doc/india_52132_Update_on_Metrochem_API.html</t>
  </si>
  <si>
    <t>https://scraping-common-docs.s3.ap-south-1.amazonaws.com/rating_doc/india_52132_Update_on_Metrochem_API.html</t>
  </si>
  <si>
    <t>https://www.indiaratings.co.in/PressRelease?pressReleaseID=52132&amp;title=Update-on-Metrochem-API</t>
  </si>
  <si>
    <t>2020-09-06 04:16:33.480Z</t>
  </si>
  <si>
    <t>189</t>
  </si>
  <si>
    <t>374.9</t>
  </si>
  <si>
    <t>rating_doc/india_37679_India_Ratings_Revises_Metrochem_API%E2%80%99s_Outlook_to_Positive%3B_Affirms_%E2%80%98IND_BBB%2B%E2%80%99%3B_Limits_Enhanced.html</t>
  </si>
  <si>
    <t>https://scraping-common-docs.s3.ap-south-1.amazonaws.com/rating_doc/india_37679_India_Ratings_Revises_Metrochem_API%E2%80%99s_Outlook_to_Positive%3B_Affirms_%E2%80%98IND_BBB%2B%E2%80%99%3B_Limits_Enhanced.html</t>
  </si>
  <si>
    <t>https://www.indiaratings.co.in/PressRelease?pressReleaseID=37679&amp;title=India-Ratings-Revises-Metrochem-API%E2%80%99s-Outlook-to-Positive%3B-Affirms-%E2%80%98IND-BBB%2B%E2%80%99%3B-Limits-Enhanced</t>
  </si>
  <si>
    <t>2020-08-11 17:55:43.492Z</t>
  </si>
  <si>
    <t>rating_doc/crisil_Metrochem_API_Private_Limited_February_22_2019_RR.html</t>
  </si>
  <si>
    <t>https://scraping-common-docs.s3.ap-south-1.amazonaws.com/rating_doc/crisil_Metrochem_API_Private_Limited_February_22_2019_RR.html</t>
  </si>
  <si>
    <t>https://www.crisil.com/mnt/winshare/Ratings/RatingList/RatingDocs/Metrochem_API_Private_Limited_February_22_2019_RR.html</t>
  </si>
  <si>
    <t>2021-04-08 11:36:08.913Z</t>
  </si>
  <si>
    <t>90 Crore</t>
  </si>
  <si>
    <t>2021-12-01 15:03:12.088Z</t>
  </si>
  <si>
    <t>55 Crore</t>
  </si>
  <si>
    <t>2021-08-18 06:00:19.102Z</t>
  </si>
  <si>
    <t>52 Crore</t>
  </si>
  <si>
    <t>https://www.crisil.com/mnt/winshare/Ratings/RatingList/RatingDocs/Metrochem_API_Private_Limited_November_15_2018_RR.html</t>
  </si>
  <si>
    <t>2019-02-11 06:00:37.082Z</t>
  </si>
  <si>
    <t>400</t>
  </si>
  <si>
    <t>https://www.indiaratings.co.in/PressRelease?pressReleaseID=32513&amp;title=India-Ratings-Affirms-Metrochem-API-at-%E2%80%98IND-BBB%2B%E2%80%99%2FStable%3B-Rates-Additional-Bank-Loans</t>
  </si>
  <si>
    <t>2019-07-01 09:19:07.550Z</t>
  </si>
  <si>
    <t>850</t>
  </si>
  <si>
    <t>Expected Rating</t>
  </si>
  <si>
    <t>PROVISIONAL IND A2</t>
  </si>
  <si>
    <t>https://www.crisil.com/mnt/winshare/Ratings/RatingList/RatingDocs/Metrochem_API_Private_Limited_August_28_2017_RR.html</t>
  </si>
  <si>
    <t>2018-11-19 06:27:15.010Z</t>
  </si>
  <si>
    <t>https://www.indiaratings.co.in/PressRelease?pressReleaseID=26894&amp;title=India-Ratings-Assigns-Metrochem-API-%E2%80%98IND-BBB%2B%E2%80%99%3B-Outlook-Stable</t>
  </si>
  <si>
    <t>2018-05-07 11:28:13.096Z</t>
  </si>
  <si>
    <t>INR 30 CR</t>
  </si>
  <si>
    <t>SMERA A3</t>
  </si>
  <si>
    <t>Moderate degree of Safety, Higher Credit Risk as compared to instruments rated in the two higher categories</t>
  </si>
  <si>
    <t>https://www.smera.in/documents/ratings/revised/12253-RR-20160318.pdf</t>
  </si>
  <si>
    <t>2018-03-27 10:16:18.001Z</t>
  </si>
  <si>
    <t>INR 52 CR</t>
  </si>
  <si>
    <t>SMERA BBB-</t>
  </si>
  <si>
    <t>Moderate Safety, Moderate Credit Risk</t>
  </si>
  <si>
    <t>2018-04-05 10:36:45.044Z</t>
  </si>
  <si>
    <t>INR 32 CR</t>
  </si>
  <si>
    <t>2018-09-18 09:04:16.038Z</t>
  </si>
  <si>
    <t>Proposed Cash Credit</t>
  </si>
  <si>
    <t>INR 10 CR</t>
  </si>
  <si>
    <t>2018-08-09 14:11:14.351Z</t>
  </si>
  <si>
    <t>Standby Line of Credit</t>
  </si>
  <si>
    <t>ACUITE A3</t>
  </si>
  <si>
    <t>https://www.smera.in/documents/ratings/revised/12253-RR-20141223.pdf</t>
  </si>
  <si>
    <t>2019-06-17 10:09:42.076Z</t>
  </si>
  <si>
    <t>Herald Publications Private Limited</t>
  </si>
  <si>
    <t>rating_doc/crisil_Herald Publications Private Limited_rev.pdf</t>
  </si>
  <si>
    <t>https://scraping-common-docs.s3.ap-south-1.amazonaws.com/rating_doc/crisil_Herald Publications Private Limited_rev.pdf</t>
  </si>
  <si>
    <t>https://www.crisil.com/mnt/winshare/Ratings/RatingList/RatingDocs/Herald Publications Private Limited_rev.pdf</t>
  </si>
  <si>
    <t>2021-08-15 10:58:06.910Z</t>
  </si>
  <si>
    <t>12.5 Crore</t>
  </si>
  <si>
    <t>0.05 Crore</t>
  </si>
  <si>
    <t>7.05 Crore</t>
  </si>
  <si>
    <t>rating_doc/crisil_Herald Publications Private Limited_ad3.pdf</t>
  </si>
  <si>
    <t>https://scraping-common-docs.s3.ap-south-1.amazonaws.com/rating_doc/crisil_Herald Publications Private Limited_ad3.pdf</t>
  </si>
  <si>
    <t>https://www.crisil.com/mnt/winshare/Ratings/RatingList/RatingDocs/Herald Publications Private Limited_ad3.pdf</t>
  </si>
  <si>
    <t>2021-07-12 22:55:11.869Z</t>
  </si>
  <si>
    <t>rating_doc/crisil_Herald_Publications_Private_Limited_May_07_2020_RR.html</t>
  </si>
  <si>
    <t>https://scraping-common-docs.s3.ap-south-1.amazonaws.com/rating_doc/crisil_Herald_Publications_Private_Limited_May_07_2020_RR.html</t>
  </si>
  <si>
    <t>https://www.crisil.com/mnt/winshare/Ratings/RatingList/RatingDocs/Herald_Publications_Private_Limited_May_07_2020_RR.html</t>
  </si>
  <si>
    <t>2021-04-08 11:17:05.905Z</t>
  </si>
  <si>
    <t>2021-06-11 11:56:37.577Z</t>
  </si>
  <si>
    <t>Publishing</t>
  </si>
  <si>
    <t>2021-05-28 12:15:03.681Z</t>
  </si>
  <si>
    <t>2021-04-08 09:21:58.032Z</t>
  </si>
  <si>
    <t>https://www.crisil.com/mnt/winshare/Ratings/RatingList/RatingDocs/Herald_Publications_Private_Limited_July_31_2019_RR.html</t>
  </si>
  <si>
    <t>2020-05-06 05:07:11.265Z</t>
  </si>
  <si>
    <t>2020-05-06 05:06:07.884Z</t>
  </si>
  <si>
    <t>https://www.crisil.com/mnt/winshare/Ratings/RatingList/RatingDocs/Herald_Publications_Private_Limited_May_31_2018_RR.html</t>
  </si>
  <si>
    <t>2019-07-01 07:29:54.516Z</t>
  </si>
  <si>
    <t>https://www.crisil.com/mnt/winshare/Ratings/RatingList/RatingDocs/Herald_Publications_Private_Limited_July_07_2017_RR.html</t>
  </si>
  <si>
    <t>2018-05-07 11:21:10.160Z</t>
  </si>
  <si>
    <t>rating_doc/crisil_HeraldPublicationsPrivateLimited_August 24, 2021_RR_274987.html</t>
  </si>
  <si>
    <t>https://scraping-common-docs.s3.ap-south-1.amazonaws.com/rating_doc/crisil_HeraldPublicationsPrivateLimited_August 24, 2021_RR_274987.html</t>
  </si>
  <si>
    <t>https://www.crisil.com/mnt/winshare/Ratings/RatingList/RatingDocs/HeraldPublicationsPrivateLimited_August 24, 2021_RR_274987.html</t>
  </si>
  <si>
    <t>2021-09-06 22:23:17.796Z</t>
  </si>
  <si>
    <t>2021-10-06 18:42:52.567Z</t>
  </si>
  <si>
    <t>Mobicule Technologies Private Limited</t>
  </si>
  <si>
    <t>INR 8 CR</t>
  </si>
  <si>
    <t>ACUITE C</t>
  </si>
  <si>
    <t>C</t>
  </si>
  <si>
    <t>https://www.smera.in/documents/ratings/revised/24334-RR-20171010.pdf</t>
  </si>
  <si>
    <t>2019-06-17 10:09:36.106Z</t>
  </si>
  <si>
    <t>brickwork_Globe_Capacitors_14Dec2021.pdf</t>
  </si>
  <si>
    <t>https://scraping-common-docs.s3.ap-south-1.amazonaws.com/rating_doc/brickwork_Globe_Capacitors_14Dec2021.pdf</t>
  </si>
  <si>
    <t>BWR A3 +</t>
  </si>
  <si>
    <t>http://www.brickworkratings.com/Admin/PressRelease/Globe-Capacitors-14Dec2021.pdf</t>
  </si>
  <si>
    <t>2022-01-10 19:28:38.448Z</t>
  </si>
  <si>
    <t>brickwork_Globe_%20Capacitors_15dec2020.pdf</t>
  </si>
  <si>
    <t>https://scraping-common-docs.s3.ap-south-1.amazonaws.com/rating_doc/brickwork_Globe_%20Capacitors_15dec2020.pdf</t>
  </si>
  <si>
    <t>http://www.brickworkratings.com/Admin/PressRelease/Globe-%20Capacitors-15dec2020.pdf</t>
  </si>
  <si>
    <t>2021-10-05 16:43:54.958Z</t>
  </si>
  <si>
    <t>Short Term Bank Loan 12 Crore</t>
  </si>
  <si>
    <t>2021-01-04 19:32:56.917Z</t>
  </si>
  <si>
    <t>2021-01-04 23:12:32.354Z</t>
  </si>
  <si>
    <t>Long Term Bank Loan 28.50 Crore</t>
  </si>
  <si>
    <t>2021-10-06 13:19:45.675Z</t>
  </si>
  <si>
    <t>2020-12-07 11:04:17.866Z</t>
  </si>
  <si>
    <t>2020-12-07 14:58:33.755Z</t>
  </si>
  <si>
    <t>2019-10-31 20:04:22.674Z</t>
  </si>
  <si>
    <t>2019-11-01 01:32:26.686Z</t>
  </si>
  <si>
    <t>2018-06-05 08:25:10.341Z</t>
  </si>
  <si>
    <t>2018-06-05 08:34:15.946Z</t>
  </si>
  <si>
    <t>Globe Capacitors Limited</t>
  </si>
  <si>
    <t>rating_doc/icra_31788.pdf</t>
  </si>
  <si>
    <t>https://scraping-common-docs.s3.ap-south-1.amazonaws.com/rating_doc/icra_31788.pdf</t>
  </si>
  <si>
    <t>https://www.icra.in/Rationale/ShowRationaleReport/?Id=31788</t>
  </si>
  <si>
    <t>2021-08-11 00:36:47.025Z</t>
  </si>
  <si>
    <t>rating_doc/crisil_GlobeCapacitorsLimited_090413.html</t>
  </si>
  <si>
    <t>https://scraping-common-docs.s3.ap-south-1.amazonaws.com/rating_doc/crisil_GlobeCapacitorsLimited_090413.html</t>
  </si>
  <si>
    <t>https://www.crisil.com/mnt/winshare/Ratings/RatingList/RatingDocs/GlobeCapacitorsLimited_090413.html</t>
  </si>
  <si>
    <t>2021-04-08 11:12:46.214Z</t>
  </si>
  <si>
    <t>2021-08-15 07:17:47.532Z</t>
  </si>
  <si>
    <t>152 Million</t>
  </si>
  <si>
    <t>Electronic Components-Others</t>
  </si>
  <si>
    <t>2021-09-06 20:58:13.518Z</t>
  </si>
  <si>
    <t>28.50 Crore</t>
  </si>
  <si>
    <t>2021-11-08 16:25:48.455Z</t>
  </si>
  <si>
    <t>2018-03-27 10:13:19.644Z</t>
  </si>
  <si>
    <t>2021-04-05 17:01:37.110Z</t>
  </si>
  <si>
    <t>2021-04-08 09:21:56.285Z</t>
  </si>
  <si>
    <t>2021-11-15 16:36:42.187Z</t>
  </si>
  <si>
    <t>Five Star Logistics Private Limited</t>
  </si>
  <si>
    <t>40.00</t>
  </si>
  <si>
    <t>rating_doc/care_02032021065234_Five_Star_Logistics_Private_Limited.pdf</t>
  </si>
  <si>
    <t>https://scraping-common-docs.s3.ap-south-1.amazonaws.com/rating_doc/care_02032021065234_Five_Star_Logistics_Private_Limited.pdf</t>
  </si>
  <si>
    <t>CARE B+</t>
  </si>
  <si>
    <t>https://www.careratings.com/upload/CompanyFiles/PR/02032021065234_Five_Star_Logistics_Private_Limited.pdf</t>
  </si>
  <si>
    <t>2022-01-10 18:36:50.820Z</t>
  </si>
  <si>
    <t>rating_doc/care_Five_Star_Logistics_Private_Limited_03_26_2020.pdf</t>
  </si>
  <si>
    <t>https://scraping-common-docs.s3.ap-south-1.amazonaws.com/rating_doc/care_Five_Star_Logistics_Private_Limited_03_26_2020.pdf</t>
  </si>
  <si>
    <t>CARE BB-; STABLE</t>
  </si>
  <si>
    <t>https://www.careratings.com/upload/CompanyFiles/PR/Five Star Logistics Private Limited-03-26-2020.pdf</t>
  </si>
  <si>
    <t>2021-02-01 03:37:07.547Z</t>
  </si>
  <si>
    <t>2020-12-04 20:20:31.348Z</t>
  </si>
  <si>
    <t>SME Ratings</t>
  </si>
  <si>
    <t>SME 5</t>
  </si>
  <si>
    <t>https://www.careratings.com/upload/CompanyFiles/PR/Five Star Logistics Private Limited-04-04-2019.pdf</t>
  </si>
  <si>
    <t>2019-06-30 19:03:45.105Z</t>
  </si>
  <si>
    <t>2020-02-29 21:03:19.994Z</t>
  </si>
  <si>
    <t>80 Million</t>
  </si>
  <si>
    <t>rating_doc/crisil_FiveStarLogisticsPvtLtd_22Jan13.html</t>
  </si>
  <si>
    <t>https://scraping-common-docs.s3.ap-south-1.amazonaws.com/rating_doc/crisil_FiveStarLogisticsPvtLtd_22Jan13.html</t>
  </si>
  <si>
    <t>https://www.crisil.com/mnt/winshare/Ratings/RatingList/RatingDocs/FiveStarLogisticsPvtLtd_22Jan13.html</t>
  </si>
  <si>
    <t>2021-08-15 03:24:15.232Z</t>
  </si>
  <si>
    <t>95 Million</t>
  </si>
  <si>
    <t>2021-04-08 11:09:48.437Z</t>
  </si>
  <si>
    <t>SME Rating</t>
  </si>
  <si>
    <t>SME_Rating</t>
  </si>
  <si>
    <t>CARE SME 5</t>
  </si>
  <si>
    <t>2018-03-27 10:22:16.244Z</t>
  </si>
  <si>
    <t>Pontika Aerotech Limited</t>
  </si>
  <si>
    <t>rating_doc/crisil_PontikaAerotechLimited_January 06, 2021_RR.html</t>
  </si>
  <si>
    <t>https://scraping-common-docs.s3.ap-south-1.amazonaws.com/rating_doc/crisil_PontikaAerotechLimited_January 06, 2021_RR.html</t>
  </si>
  <si>
    <t>https://www.crisil.com/mnt/winshare/Ratings/RatingList/RatingDocs/PontikaAerotechLimited_January 06, 2021_RR.html</t>
  </si>
  <si>
    <t>2021-04-08 11:50:24.378Z</t>
  </si>
  <si>
    <t>27.75 Crore</t>
  </si>
  <si>
    <t>Pharmaceuticals - Contract Manufacturing</t>
  </si>
  <si>
    <t>2021-10-07 08:02:03.389Z</t>
  </si>
  <si>
    <t>35 Crore</t>
  </si>
  <si>
    <t>2021-08-18 17:04:23.827Z</t>
  </si>
  <si>
    <t>2021-04-08 09:22:16.451Z</t>
  </si>
  <si>
    <t>38 Crore</t>
  </si>
  <si>
    <t>2021-11-16 03:45:31.608Z</t>
  </si>
  <si>
    <t>2021-10-19 09:51:49.323Z</t>
  </si>
  <si>
    <t>11.25 Crore</t>
  </si>
  <si>
    <t>2021-08-12 09:40:36.056Z</t>
  </si>
  <si>
    <t>rating_doc/crisil_Pontika_Aerotech_Limited_September_25_2020_RR.html</t>
  </si>
  <si>
    <t>https://scraping-common-docs.s3.ap-south-1.amazonaws.com/rating_doc/crisil_Pontika_Aerotech_Limited_September_25_2020_RR.html</t>
  </si>
  <si>
    <t>https://www.crisil.com/mnt/winshare/Ratings/RatingList/RatingDocs/Pontika_Aerotech_Limited_September_25_2020_RR.html</t>
  </si>
  <si>
    <t>2020-12-07 11:53:28.786Z</t>
  </si>
  <si>
    <t>2020-12-07 11:51:47.000Z</t>
  </si>
  <si>
    <t>rating_doc/crisil_Pontika_Aerotech_Limited_June_29_2019_RR.html</t>
  </si>
  <si>
    <t>https://scraping-common-docs.s3.ap-south-1.amazonaws.com/rating_doc/crisil_Pontika_Aerotech_Limited_June_29_2019_RR.html</t>
  </si>
  <si>
    <t>https://www.crisil.com/mnt/winshare/Ratings/RatingList/RatingDocs/Pontika_Aerotech_Limited_June_29_2019_RR.html</t>
  </si>
  <si>
    <t>2020-09-06 02:35:29.784Z</t>
  </si>
  <si>
    <t>2020-09-06 02:31:52.974Z</t>
  </si>
  <si>
    <t>https://www.crisil.com/mnt/winshare/Ratings/RatingList/RatingDocs/Pontika_Aerotech_Limited_March_01_2018_RR.html</t>
  </si>
  <si>
    <t>2019-06-06 11:11:48.764Z</t>
  </si>
  <si>
    <t>Pyrotech Electronics Private Limited</t>
  </si>
  <si>
    <t>rating_doc/icra_101840.pdf</t>
  </si>
  <si>
    <t>https://scraping-common-docs.s3.ap-south-1.amazonaws.com/rating_doc/icra_101840.pdf</t>
  </si>
  <si>
    <t>https://www.icra.in/Rationale/ShowRationaleReport/?Id=101840</t>
  </si>
  <si>
    <t>2021-08-11 13:18:44.209Z</t>
  </si>
  <si>
    <t>rating_doc/icra_94398.pdf</t>
  </si>
  <si>
    <t>https://scraping-common-docs.s3.ap-south-1.amazonaws.com/rating_doc/icra_94398.pdf</t>
  </si>
  <si>
    <t>https://www.icra.in/Rationale/ShowRationaleReport/?Id=94398</t>
  </si>
  <si>
    <t>2021-02-26 03:36:37.655Z</t>
  </si>
  <si>
    <t>https://www.icra.in/Rationale/ShowRationaleReport/?Id=76824</t>
  </si>
  <si>
    <t>2020-04-01 02:49:13.991Z</t>
  </si>
  <si>
    <t>https://www.icra.in/Rationale/ShowRationaleReport/?Id=65510</t>
  </si>
  <si>
    <t>2019-01-08 12:33:38.842Z</t>
  </si>
  <si>
    <t>2021-04-05 18:17:28.467Z</t>
  </si>
  <si>
    <t>Spectrum Scan Private Limited</t>
  </si>
  <si>
    <t>rating_doc/crisil_Spectrum_Scan_Private_Limited_June_20_2019_RR.html</t>
  </si>
  <si>
    <t>https://scraping-common-docs.s3.ap-south-1.amazonaws.com/rating_doc/crisil_Spectrum_Scan_Private_Limited_June_20_2019_RR.html</t>
  </si>
  <si>
    <t>https://www.crisil.com/mnt/winshare/Ratings/RatingList/RatingDocs/Spectrum_Scan_Private_Limited_June_20_2019_RR.html</t>
  </si>
  <si>
    <t>2021-07-15 21:14:43.554Z</t>
  </si>
  <si>
    <t>2021-10-21 11:54:12.731Z</t>
  </si>
  <si>
    <t>2021-04-08 12:17:09.089Z</t>
  </si>
  <si>
    <t>CRISIL B</t>
  </si>
  <si>
    <t>https://www.crisil.com/mnt/winshare/Ratings/RatingList/RatingDocs/Spectrum_Scan_Private_Limited_August_09_2018_RR.html</t>
  </si>
  <si>
    <t>2019-06-06 11:12:14.808Z</t>
  </si>
  <si>
    <t>29-May-2017</t>
  </si>
  <si>
    <t>https://www.crisil.com/mnt/winshare/Ratings/RatingList/RatingDocs/Spectrum_Scan_Private_Limited_May_29_2017_RR.html</t>
  </si>
  <si>
    <t>2018-08-09 14:17:13.043Z</t>
  </si>
  <si>
    <t>Raviraj Foils Ltd.</t>
  </si>
  <si>
    <t>93.02 Crore</t>
  </si>
  <si>
    <t>brickwork_Raviraj_foils_5feb2021.pdf</t>
  </si>
  <si>
    <t>https://scraping-common-docs.s3.ap-south-1.amazonaws.com/rating_doc/brickwork_Raviraj_foils_5feb2021.pdf</t>
  </si>
  <si>
    <t>http://www.brickworkratings.com/Admin/PressRelease/Raviraj-foils-5feb2021.pdf</t>
  </si>
  <si>
    <t>2021-10-06 21:25:41.695Z</t>
  </si>
  <si>
    <t>6.75 Crore</t>
  </si>
  <si>
    <t>2022-01-11 00:58:25.724Z</t>
  </si>
  <si>
    <t>brickwork_Raviraj_Foils_29Dec2020.pdf</t>
  </si>
  <si>
    <t>https://scraping-common-docs.s3.ap-south-1.amazonaws.com/rating_doc/brickwork_Raviraj_Foils_29Dec2020.pdf</t>
  </si>
  <si>
    <t>http://www.brickworkratings.com/Admin/PressRelease/Raviraj-Foils-29Dec2020.pdf</t>
  </si>
  <si>
    <t>2021-02-04 20:25:19.011Z</t>
  </si>
  <si>
    <t>Long Term Bank Loan 93.02 Crore</t>
  </si>
  <si>
    <t>2021-01-05 00:37:14.312Z</t>
  </si>
  <si>
    <t>Short Term Bank Loan 6.75 Crore</t>
  </si>
  <si>
    <t>2021-01-04 21:01:28.180Z</t>
  </si>
  <si>
    <t>2021-02-04 19:16:58.058Z</t>
  </si>
  <si>
    <t>2020-12-07 16:23:20.735Z</t>
  </si>
  <si>
    <t>2020-12-07 12:42:35.777Z</t>
  </si>
  <si>
    <t>rating_doc/india_41547_India_Ratings_Maintains_Raviraj_Foils_in_Non_Cooperating_Category_and_Withdraws_Rating.html</t>
  </si>
  <si>
    <t>https://scraping-common-docs.s3.ap-south-1.amazonaws.com/rating_doc/india_41547_India_Ratings_Maintains_Raviraj_Foils_in_Non_Cooperating_Category_and_Withdraws_Rating.html</t>
  </si>
  <si>
    <t>https://www.indiaratings.co.in/PressRelease?pressReleaseID=41547&amp;title=India-Ratings-Maintains-Raviraj-Foils-in-Non-Cooperating-Category-and-Withdraws-Rating</t>
  </si>
  <si>
    <t>2021-06-17 11:24:25.059Z</t>
  </si>
  <si>
    <t>67.5</t>
  </si>
  <si>
    <t>54.3</t>
  </si>
  <si>
    <t>140</t>
  </si>
  <si>
    <t>Downgraded</t>
  </si>
  <si>
    <t>IND BB+(ISSUER NOT COOPERATING)*</t>
  </si>
  <si>
    <t>https://www.indiaratings.co.in/PressRelease?pressReleaseID=39299&amp;title=India-Ratings-Downgrades-Raviraj-Foils-to-%E2%80%98IND-BB%2B%E2%80%99-and-Migrates-Ratings-to-Non-Cooperating-Category</t>
  </si>
  <si>
    <t>2020-06-12 09:30:53.228Z</t>
  </si>
  <si>
    <t>IND A4+(ISSUER NOT COOPERATING)*</t>
  </si>
  <si>
    <t>rating_doc/india_39299_India_Ratings_Downgrades_Raviraj_Foils_to_%E2%80%98IND_BB%2B%E2%80%99_and_Migrates_Ratings_to_Non_Cooperating_Category.html</t>
  </si>
  <si>
    <t>https://scraping-common-docs.s3.ap-south-1.amazonaws.com/rating_doc/india_39299_India_Ratings_Downgrades_Raviraj_Foils_to_%E2%80%98IND_BB%2B%E2%80%99_and_Migrates_Ratings_to_Non_Cooperating_Category.html</t>
  </si>
  <si>
    <t>2020-07-04 22:39:46.766Z</t>
  </si>
  <si>
    <t>2020-11-05 02:24:48.910Z</t>
  </si>
  <si>
    <t>2020-11-04 21:51:46.937Z</t>
  </si>
  <si>
    <t>IND BBB-</t>
  </si>
  <si>
    <t>https://www.indiaratings.co.in/PressRelease?pressReleaseID=36696&amp;title=India-Ratings-Affirms-Raviraj-Foils-at-%E2%80%98IND-BBB-%E2%80%99%3B-Outlook-Negative</t>
  </si>
  <si>
    <t>2019-10-31 19:09:28.846Z</t>
  </si>
  <si>
    <t>IND A3</t>
  </si>
  <si>
    <t>https://www.indiaratings.co.in/PressRelease?pressReleaseID=31910&amp;title=India-Ratings-Downgrades-Raviraj-Foils-to-%27IND-BBB-%27%2FNegative</t>
  </si>
  <si>
    <t>2019-04-25 07:14:15.893Z</t>
  </si>
  <si>
    <t>93.54</t>
  </si>
  <si>
    <t>Upgraded</t>
  </si>
  <si>
    <t>IND BBB</t>
  </si>
  <si>
    <t>https://www.indiaratings.co.in/PressRelease?pressReleaseID=26459&amp;title=India-Ratings-Upgrades-Raviraj-Foils-to-%E2%80%98IND-BBB%E2%80%99%3B-Outlook-Stable</t>
  </si>
  <si>
    <t>2018-05-07 11:29:05.453Z</t>
  </si>
  <si>
    <t>IND A3+</t>
  </si>
  <si>
    <t>111.5</t>
  </si>
  <si>
    <t>98.5</t>
  </si>
  <si>
    <t>11-Jun-2015</t>
  </si>
  <si>
    <t>rating_doc/crisil_Raviraj_Foils_Limited_June_11_2015_RR.html</t>
  </si>
  <si>
    <t>https://scraping-common-docs.s3.ap-south-1.amazonaws.com/rating_doc/crisil_Raviraj_Foils_Limited_June_11_2015_RR.html</t>
  </si>
  <si>
    <t>https://www.crisil.com/mnt/winshare/Ratings/RatingList/RatingDocs/Raviraj_Foils_Limited_June_11_2015_RR.html</t>
  </si>
  <si>
    <t>2021-08-12 12:31:33.236Z</t>
  </si>
  <si>
    <t>120 Million</t>
  </si>
  <si>
    <t>2021-10-07 11:06:09.205Z</t>
  </si>
  <si>
    <t>82 Million</t>
  </si>
  <si>
    <t>2021-08-19 00:13:39.862Z</t>
  </si>
  <si>
    <t>2021-04-08 11:57:55.289Z</t>
  </si>
  <si>
    <t>32 Million</t>
  </si>
  <si>
    <t>2021-10-20 11:44:58.077Z</t>
  </si>
  <si>
    <t>2021-04-08 09:22:20.450Z</t>
  </si>
  <si>
    <t>Sri Vyjayanthi Labs Private Limited</t>
  </si>
  <si>
    <t>rating_doc/crisil_Sri_Vyjayanthi_Labs_Private_Limited_September_21_2020_RR.html</t>
  </si>
  <si>
    <t>https://scraping-common-docs.s3.ap-south-1.amazonaws.com/rating_doc/crisil_Sri_Vyjayanthi_Labs_Private_Limited_September_21_2020_RR.html</t>
  </si>
  <si>
    <t>Foreign Letter of Credit</t>
  </si>
  <si>
    <t>CRISIL D (ISSUER NOT COOPERATING)</t>
  </si>
  <si>
    <t>D</t>
  </si>
  <si>
    <t>https://www.crisil.com/mnt/winshare/Ratings/RatingList/RatingDocs/Sri_Vyjayanthi_Labs_Private_Limited_September_21_2020_RR.html</t>
  </si>
  <si>
    <t>2021-10-21 16:29:26.939Z</t>
  </si>
  <si>
    <t>CRISIL D</t>
  </si>
  <si>
    <t>Instruments with this rating are in default or expected to be in default on maturity.</t>
  </si>
  <si>
    <t>2021-04-08 12:19:54.393Z</t>
  </si>
  <si>
    <t>2021-07-15 23:49:20.547Z</t>
  </si>
  <si>
    <t>rating_doc/crisil_Sri_Vyjayanthi_Labs_Private_Limited_June_11_2019_RR.html</t>
  </si>
  <si>
    <t>https://scraping-common-docs.s3.ap-south-1.amazonaws.com/rating_doc/crisil_Sri_Vyjayanthi_Labs_Private_Limited_June_11_2019_RR.html</t>
  </si>
  <si>
    <t>https://www.crisil.com/mnt/winshare/Ratings/RatingList/RatingDocs/Sri_Vyjayanthi_Labs_Private_Limited_June_11_2019_RR.html</t>
  </si>
  <si>
    <t>2020-09-06 02:36:54.104Z</t>
  </si>
  <si>
    <t>https://www.crisil.com/mnt/winshare/Ratings/RatingList/RatingDocs/Sri_Vyjayanthi_Labs_Private_Limited_March_19_2018_RR.html</t>
  </si>
  <si>
    <t>2019-06-06 11:12:17.697Z</t>
  </si>
  <si>
    <t>18-Jan-2018</t>
  </si>
  <si>
    <t>https://www.crisil.com/mnt/winshare/Ratings/RatingList/RatingDocs/Sri_Vyjayanthi_Labs_Private_Limited_November_14_2016_RR.pdf</t>
  </si>
  <si>
    <t>2018-03-27 10:25:19.946Z</t>
  </si>
  <si>
    <t>3972.00</t>
  </si>
  <si>
    <t>rating_doc/care_Coffee_Day_Global_Limited_12_02_2020.pdf</t>
  </si>
  <si>
    <t>https://scraping-common-docs.s3.ap-south-1.amazonaws.com/rating_doc/care_Coffee_Day_Global_Limited_12_02_2020.pdf</t>
  </si>
  <si>
    <t>CARE D; ISSUER NOT COOPERATING*</t>
  </si>
  <si>
    <t>https://www.careratings.com/upload/CompanyFiles/PR/Coffee Day Global Limited-12-02-2020.pdf</t>
  </si>
  <si>
    <t>2020-12-04 18:40:18.350Z</t>
  </si>
  <si>
    <t>724.10</t>
  </si>
  <si>
    <t>2021-02-01 03:36:54.956Z</t>
  </si>
  <si>
    <t>Non Convertible Debentures</t>
  </si>
  <si>
    <t>CARE D</t>
  </si>
  <si>
    <t>2021-11-15 08:09:41.695Z</t>
  </si>
  <si>
    <t>rating_doc/care_Coffee_Day_Global_Limited_09_05_2019.pdf</t>
  </si>
  <si>
    <t>https://scraping-common-docs.s3.ap-south-1.amazonaws.com/rating_doc/care_Coffee_Day_Global_Limited_09_05_2019.pdf</t>
  </si>
  <si>
    <t>https://www.careratings.com/upload/CompanyFiles/PR/Coffee Day Global Limited-09-05-2019.pdf</t>
  </si>
  <si>
    <t>2020-09-04 21:40:37.867Z</t>
  </si>
  <si>
    <t>CARE BBB (UNDER CREDIT WATCH WITH NEGATIVE IMPLICATIONS)</t>
  </si>
  <si>
    <t>https://www.careratings.com/upload/CompanyFiles/PR/Coffee Day Global Limited-08-27-2019.pdf</t>
  </si>
  <si>
    <t>2019-08-31 22:21:19.600Z</t>
  </si>
  <si>
    <t>CARE AA-; STABLE</t>
  </si>
  <si>
    <t>https://www.careratings.com/upload/CompanyFiles/PR/Coffee Day Global Limited-10-17-2018.pdf</t>
  </si>
  <si>
    <t>2019-07-31 21:45:29.557Z</t>
  </si>
  <si>
    <t>Proposed Non Convertible Debentures 115 Crore</t>
  </si>
  <si>
    <t>2021-01-04 19:11:29.357Z</t>
  </si>
  <si>
    <t>Jupiter Dye Chem Private Limited</t>
  </si>
  <si>
    <t>INR 385 CR</t>
  </si>
  <si>
    <t>ACUITE A2</t>
  </si>
  <si>
    <t>https://www.smera.in/documents/ratings/revised/21432-RR-20180418.pdf</t>
  </si>
  <si>
    <t>2018-07-05 07:59:03.530Z</t>
  </si>
  <si>
    <t>Proposed Short Term Loan</t>
  </si>
  <si>
    <t>INR 0.55 CR</t>
  </si>
  <si>
    <t>2018-10-15 10:00:20.679Z</t>
  </si>
  <si>
    <t>Warehouse Receipt Financing</t>
  </si>
  <si>
    <t>INR 0.2 CR</t>
  </si>
  <si>
    <t>SMERA A2</t>
  </si>
  <si>
    <t>Strong degree of Safety, Low Credit Risk</t>
  </si>
  <si>
    <t>https://www.smera.in/documents/ratings/revised/21432-RR-20170309.pdf</t>
  </si>
  <si>
    <t>2018-04-05 10:37:26.478Z</t>
  </si>
  <si>
    <t>2019-06-17 10:09:37.762Z</t>
  </si>
  <si>
    <t>Proposed Working Capital Demand Loan</t>
  </si>
  <si>
    <t>https://www.smera.in/documents/ratings/revised/16938-RR-20151102.pdf</t>
  </si>
  <si>
    <t>2019-06-17 10:09:40.740Z</t>
  </si>
  <si>
    <t>Bills Discounting</t>
  </si>
  <si>
    <t>IT Consulting &amp; Other Services</t>
  </si>
  <si>
    <t>rating_doc/crisil_ESDSSoftwareSolutionPrivateLimited_January 18, 2021_RR.html</t>
  </si>
  <si>
    <t>https://scraping-common-docs.s3.ap-south-1.amazonaws.com/rating_doc/crisil_ESDSSoftwareSolutionPrivateLimited_January 18, 2021_RR.html</t>
  </si>
  <si>
    <t>CRISIL BB+ INC</t>
  </si>
  <si>
    <t>BB+ INC</t>
  </si>
  <si>
    <t>https://www.crisil.com/mnt/winshare/Ratings/RatingList/RatingDocs/ESDSSoftwareSolutionPrivateLimited_January 18, 2021_RR.html</t>
  </si>
  <si>
    <t>2021-09-06 18:38:33.709Z</t>
  </si>
  <si>
    <t>2021-04-08 11:06:25.165Z</t>
  </si>
  <si>
    <t>24.25 Crore</t>
  </si>
  <si>
    <t>2021-09-08 05:32:29.534Z</t>
  </si>
  <si>
    <t>15.75 Crore</t>
  </si>
  <si>
    <t>CRISIL A4+ INC</t>
  </si>
  <si>
    <t>A4+ INC</t>
  </si>
  <si>
    <t>2021-04-08 09:21:53.012Z</t>
  </si>
  <si>
    <t>2021-08-15 00:12:13.995Z</t>
  </si>
  <si>
    <t>2021-11-15 14:31:09.872Z</t>
  </si>
  <si>
    <t>ESDS Software Solution Limited(Formerly ESDS Software Solution Private Limited)</t>
  </si>
  <si>
    <t>50</t>
  </si>
  <si>
    <t>rating_doc/india_41740_41740.html</t>
  </si>
  <si>
    <t>https://scraping-common-docs.s3.ap-south-1.amazonaws.com/rating_doc/india_41740_41740.html</t>
  </si>
  <si>
    <t>https://www.indiaratings.co.in/PressRelease?pressReleaseID=41740</t>
  </si>
  <si>
    <t>2021-09-06 14:36:43.593Z</t>
  </si>
  <si>
    <t>rating_doc/india_41740_India%20Ratings%20Downgrades%20ESDS%20Software%20Solution%20Private%20Limited%20to%20%E2%80%98IND%20BB%28ISSUER%20NOT%20COOPERATING%29%E2%80%99.html</t>
  </si>
  <si>
    <t>https://scraping-common-docs.s3.ap-south-1.amazonaws.com/rating_doc/india_41740_India%20Ratings%20Downgrades%20ESDS%20Software%20Solution%20Private%20Limited%20to%20%E2%80%98IND%20BB%28ISSUER%20NOT%20COOPERATING%29%E2%80%99.html</t>
  </si>
  <si>
    <t>https://www.indiaratings.co.in/PressRelease?pressReleaseID=41740&amp;title=India%20Ratings%20Downgrades%20ESDS%20Software%20Solution%20Private%20Limited%20to%20%E2%80%98IND%20BB%28ISSUER%20NOT%20COOPERATING%29%E2%80%99</t>
  </si>
  <si>
    <t>2021-07-06 15:12:11.271Z</t>
  </si>
  <si>
    <t>70</t>
  </si>
  <si>
    <t>2021-10-06 12:57:16.143Z</t>
  </si>
  <si>
    <t>23.67</t>
  </si>
  <si>
    <t>rating_doc/crisil_ESDS_Software_Solution_Private_Limited_October_14_2019_RR.html</t>
  </si>
  <si>
    <t>https://scraping-common-docs.s3.ap-south-1.amazonaws.com/rating_doc/crisil_ESDS_Software_Solution_Private_Limited_October_14_2019_RR.html</t>
  </si>
  <si>
    <t>https://www.crisil.com/mnt/winshare/Ratings/RatingList/RatingDocs/ESDS_Software_Solution_Private_Limited_October_14_2019_RR.html</t>
  </si>
  <si>
    <t>2020-12-07 11:52:34.815Z</t>
  </si>
  <si>
    <t>IT Consulting \u0026 Other Services</t>
  </si>
  <si>
    <t>2020-12-07 11:51:34.866Z</t>
  </si>
  <si>
    <t>https://www.crisil.com/mnt/winshare/Ratings/RatingList/RatingDocs/ESDS_Software_Solution_Private_Limited_August_31_2019_RR.html</t>
  </si>
  <si>
    <t>2019-10-07 08:14:26.220Z</t>
  </si>
  <si>
    <t>rating_doc/india_38430_India_Ratings_Migrates_ESDS_Software_Solution_to_Non_Cooperating_Category.html</t>
  </si>
  <si>
    <t>https://scraping-common-docs.s3.ap-south-1.amazonaws.com/rating_doc/india_38430_India_Ratings_Migrates_ESDS_Software_Solution_to_Non_Cooperating_Category.html</t>
  </si>
  <si>
    <t>IND BBB-(ISSUER NOT COOPERATING)*</t>
  </si>
  <si>
    <t>https://www.indiaratings.co.in/PressRelease?pressReleaseID=38430&amp;title=India-Ratings-Migrates-ESDS-Software-Solution-to-Non-Cooperating-Category</t>
  </si>
  <si>
    <t>2020-07-05 00:27:45.640Z</t>
  </si>
  <si>
    <t>IND A3(ISSUER NOT COOPERATING)*</t>
  </si>
  <si>
    <t>https://www.crisil.com/mnt/winshare/Ratings/RatingList/RatingDocs/ESDS_Software_Solution_Private_Limited_June_06_2019_RR.html</t>
  </si>
  <si>
    <t>2019-08-01 06:37:29.945Z</t>
  </si>
  <si>
    <t>https://www.indiaratings.co.in/PressRelease?pressReleaseID=33696&amp;title=India-Ratings-Revises-ESDS-Software-Solution%E2%80%99s-Outlook-to-Positive%3B-Affirms-%E2%80%98IND-BBB-%E2%80%99</t>
  </si>
  <si>
    <t>2019-08-01 09:09:27.662Z</t>
  </si>
  <si>
    <t>40</t>
  </si>
  <si>
    <t>https://www.crisil.com/mnt/winshare/Ratings/RatingList/RatingDocs/ESDS_Software_Solution_Private_Limited_March_14_2018_RR.html</t>
  </si>
  <si>
    <t>2019-06-06 11:11:04.074Z</t>
  </si>
  <si>
    <t>https://www.crisil.com/mnt/winshare/Ratings/RatingList/RatingDocs/ESDS_Software_Solution_Private_Limited_November_28_2017_RR.html</t>
  </si>
  <si>
    <t>2018-03-27 10:17:14.769Z</t>
  </si>
  <si>
    <t>https://www.indiaratings.co.in/PressRelease?pressReleaseID=28461&amp;title=India-Ratings-Assigns-ESDS-Software-Solution-%E2%80%98IND-BBB-%E2%80%99%3B-Outlook-Stable</t>
  </si>
  <si>
    <t>2018-08-09 14:14:14.304Z</t>
  </si>
  <si>
    <t>30</t>
  </si>
  <si>
    <t>60</t>
  </si>
  <si>
    <t>PROVISIONAL IND A3</t>
  </si>
  <si>
    <t>Gem Corpochem Private Limited</t>
  </si>
  <si>
    <t>18 Crore</t>
  </si>
  <si>
    <t>rating_doc/crisil_Gem_Corpochem_Private_Limited_August_31_2020_RR.html</t>
  </si>
  <si>
    <t>https://scraping-common-docs.s3.ap-south-1.amazonaws.com/rating_doc/crisil_Gem_Corpochem_Private_Limited_August_31_2020_RR.html</t>
  </si>
  <si>
    <t>https://www.crisil.com/mnt/winshare/Ratings/RatingList/RatingDocs/Gem_Corpochem_Private_Limited_August_31_2020_RR.html</t>
  </si>
  <si>
    <t>2021-08-15 06:24:27.765Z</t>
  </si>
  <si>
    <t>2021-04-08 11:12:17.243Z</t>
  </si>
  <si>
    <t>rating_doc/crisil_Gem_Corpochem_Private_Limited_May_15_2019_RR.html</t>
  </si>
  <si>
    <t>https://scraping-common-docs.s3.ap-south-1.amazonaws.com/rating_doc/crisil_Gem_Corpochem_Private_Limited_May_15_2019_RR.html</t>
  </si>
  <si>
    <t>https://www.crisil.com/mnt/winshare/Ratings/RatingList/RatingDocs/Gem_Corpochem_Private_Limited_May_15_2019_RR.html</t>
  </si>
  <si>
    <t>2020-08-12 08:07:27.871Z</t>
  </si>
  <si>
    <t>https://www.crisil.com/mnt/winshare/Ratings/RatingList/RatingDocs/Gem_Corpochem_Private_Limited_September_20_2018_RR.html</t>
  </si>
  <si>
    <t>2019-05-03 06:17:09.097Z</t>
  </si>
  <si>
    <t>https://www.crisil.com/mnt/winshare/Ratings/RatingList/RatingDocs/Gem_Corpochem_Private_Limited_RR.pdf</t>
  </si>
  <si>
    <t>2018-09-18 08:54:07.717Z</t>
  </si>
  <si>
    <t>2018-09-18 08:54:07.715Z</t>
  </si>
  <si>
    <t>https://www.crisil.com/mnt/winshare/Ratings/RatingList/RatingDocs/Gem_Corpochem_Private_Limited_April_27_2017_RR.html</t>
  </si>
  <si>
    <t>2018-06-05 08:18:07.061Z</t>
  </si>
  <si>
    <t>Accu Sharp Cutting Tools Private Limited</t>
  </si>
  <si>
    <t>rating_doc/care_07042021073944_Accu_Sharp_Cutting_Tools_Private_Limited.pdf</t>
  </si>
  <si>
    <t>https://scraping-common-docs.s3.ap-south-1.amazonaws.com/rating_doc/care_07042021073944_Accu_Sharp_Cutting_Tools_Private_Limited.pdf</t>
  </si>
  <si>
    <t>https://www.careratings.com/upload/CompanyFiles/PR/07042021073944_Accu_Sharp_Cutting_Tools_Private_Limited.pdf</t>
  </si>
  <si>
    <t>2021-11-15 09:45:22.875Z</t>
  </si>
  <si>
    <t>16.70</t>
  </si>
  <si>
    <t>2021-04-08 09:27:39.113Z</t>
  </si>
  <si>
    <t>Letter of credit</t>
  </si>
  <si>
    <t>2022-01-10 19:00:49.247Z</t>
  </si>
  <si>
    <t>27.20</t>
  </si>
  <si>
    <t>rating_doc/care_Accu_Sharp_Cutting_Tools_Private_Limited_09_11_2020.pdf</t>
  </si>
  <si>
    <t>https://scraping-common-docs.s3.ap-south-1.amazonaws.com/rating_doc/care_Accu_Sharp_Cutting_Tools_Private_Limited_09_11_2020.pdf</t>
  </si>
  <si>
    <t>https://www.careratings.com/upload/CompanyFiles/PR/Accu Sharp Cutting Tools Private Limited-09-11-2020.pdf</t>
  </si>
  <si>
    <t>2021-02-01 03:37:10.638Z</t>
  </si>
  <si>
    <t>2020-12-04 20:45:50.116Z</t>
  </si>
  <si>
    <t>rating_doc/care_Accu_Sharp_Cutting_Tools_Private_Limited_02_25_2020.pdf</t>
  </si>
  <si>
    <t>https://scraping-common-docs.s3.ap-south-1.amazonaws.com/rating_doc/care_Accu_Sharp_Cutting_Tools_Private_Limited_02_25_2020.pdf</t>
  </si>
  <si>
    <t>https://www.careratings.com/upload/CompanyFiles/PR/Accu Sharp Cutting Tools Private Limited-02-25-2020.pdf</t>
  </si>
  <si>
    <t>2020-09-04 20:20:44.268Z</t>
  </si>
  <si>
    <t>Pharmaceuticals - Bulk Drugs</t>
  </si>
  <si>
    <t>rating_doc/crisil_Dalas_Biotech_Limited_May_29_2020_RR.html</t>
  </si>
  <si>
    <t>https://scraping-common-docs.s3.ap-south-1.amazonaws.com/rating_doc/crisil_Dalas_Biotech_Limited_May_29_2020_RR.html</t>
  </si>
  <si>
    <t>https://www.crisil.com/mnt/winshare/Ratings/RatingList/RatingDocs/Dalas_Biotech_Limited_May_29_2020_RR.html</t>
  </si>
  <si>
    <t>2021-08-11 15:25:09.117Z</t>
  </si>
  <si>
    <t>2021-08-14 21:06:07.287Z</t>
  </si>
  <si>
    <t>2021-04-08 09:21:51.353Z</t>
  </si>
  <si>
    <t>2021-04-08 11:02:57.818Z</t>
  </si>
  <si>
    <t>Dalas Biotech Ltd</t>
  </si>
  <si>
    <t>BLR Rating - Long Term</t>
  </si>
  <si>
    <t>475</t>
  </si>
  <si>
    <t>Pharma &amp; Healthcare</t>
  </si>
  <si>
    <t>2020-04-01 06:04:44.155Z</t>
  </si>
  <si>
    <t>BLR Rating - Short Term</t>
  </si>
  <si>
    <t>https://www.crisil.com/mnt/winshare/Ratings/RatingList/RatingDocs/Dalas_Biotech_Limited_February_22_2019_RR.html</t>
  </si>
  <si>
    <t>2020-05-06 05:06:05.202Z</t>
  </si>
  <si>
    <t>2020-05-06 05:06:54.180Z</t>
  </si>
  <si>
    <t>https://www.crisil.com/mnt/winshare/Ratings/RatingList/RatingDocs/Dalas_Biotech_Limited_October_31_2018_RR.html</t>
  </si>
  <si>
    <t>2019-02-11 05:58:23.716Z</t>
  </si>
  <si>
    <t>https://www.crisil.com/mnt/winshare/Ratings/RatingList/RatingDocs/Dalas_Biotech_Limited_June_06_2018_RR.html</t>
  </si>
  <si>
    <t>2018-10-15 10:02:12.047Z</t>
  </si>
  <si>
    <t>https://www.crisil.com/mnt/winshare/Ratings/RatingList/RatingDocs/Dalas_Biotech_Limited_February_28_2018_RR.html</t>
  </si>
  <si>
    <t>2018-06-05 08:17:10.964Z</t>
  </si>
  <si>
    <t>rating_doc/crisil_DalasBiotechLimited_August 27, 2021_RR_273366.html</t>
  </si>
  <si>
    <t>https://scraping-common-docs.s3.ap-south-1.amazonaws.com/rating_doc/crisil_DalasBiotechLimited_August 27, 2021_RR_273366.html</t>
  </si>
  <si>
    <t>https://www.crisil.com/mnt/winshare/Ratings/RatingList/RatingDocs/DalasBiotechLimited_August 27, 2021_RR_273366.html</t>
  </si>
  <si>
    <t>2021-09-06 17:28:28.515Z</t>
  </si>
  <si>
    <t>Galaxy Office Automation Private Limited</t>
  </si>
  <si>
    <t>rating_doc/crisil_GalaxyOfficeAutomationPrivateLimited_March 02, 2021_RR_256592.html</t>
  </si>
  <si>
    <t>https://scraping-common-docs.s3.ap-south-1.amazonaws.com/rating_doc/crisil_GalaxyOfficeAutomationPrivateLimited_March 02, 2021_RR_256592.html</t>
  </si>
  <si>
    <t>https://www.crisil.com/mnt/winshare/Ratings/RatingList/RatingDocs/GalaxyOfficeAutomationPrivateLimited_March 02, 2021_RR_256592.html</t>
  </si>
  <si>
    <t>2021-08-15 05:20:31.135Z</t>
  </si>
  <si>
    <t>2021-04-08 11:11:15.616Z</t>
  </si>
  <si>
    <t>05-Dec-2019</t>
  </si>
  <si>
    <t>rating_doc/crisil_Galaxy Office Automation Private Limited_December_05_2019_RR202009240420.html</t>
  </si>
  <si>
    <t>https://scraping-common-docs.s3.ap-south-1.amazonaws.com/rating_doc/crisil_Galaxy Office Automation Private Limited_December_05_2019_RR202009240420.html</t>
  </si>
  <si>
    <t>https://www.crisil.com/mnt/winshare/Ratings/RatingList/RatingDocs/Galaxy Office Automation Private Limited_December_05_2019_RR202009240420.html</t>
  </si>
  <si>
    <t>2021-02-23 09:16:45.258Z</t>
  </si>
  <si>
    <t>2020-12-07 11:52:40.616Z</t>
  </si>
  <si>
    <t>https://www.crisil.com/mnt/winshare/Ratings/RatingList/RatingDocs/Galaxy_Office_Automation_Private_Limited_March_05_2019_RR.html</t>
  </si>
  <si>
    <t>2019-11-03 04:18:23.876Z</t>
  </si>
  <si>
    <t>https://www.crisil.com/mnt/winshare/Ratings/RatingList/RatingDocs/Galaxy_Office_Automation_Private_Limited_February_06_2019_RR.html</t>
  </si>
  <si>
    <t>2019-03-09 08:50:19.340Z</t>
  </si>
  <si>
    <t>https://www.crisil.com/mnt/winshare/Ratings/RatingList/RatingDocs/Galaxy_Office_Automation_Private_Limited_June_30_2018_RR.html</t>
  </si>
  <si>
    <t>2019-02-11 05:59:10.577Z</t>
  </si>
  <si>
    <t>https://www.crisil.com/mnt/winshare/Ratings/RatingList/RatingDocs/Galaxy_Office_Automation_Private_Limited_March_09_2017_RR.html</t>
  </si>
  <si>
    <t>2018-06-05 08:17:17.310Z</t>
  </si>
  <si>
    <t>Computer &amp; Electronics Retail</t>
  </si>
  <si>
    <t>2021-04-08 09:21:55.271Z</t>
  </si>
  <si>
    <t>2021-09-06 20:19:00.612Z</t>
  </si>
  <si>
    <t>rating_doc/crisil_CelebrityBiopharmaLimited_June 28, 2021_RR_273270.html</t>
  </si>
  <si>
    <t>https://scraping-common-docs.s3.ap-south-1.amazonaws.com/rating_doc/crisil_CelebrityBiopharmaLimited_June 28, 2021_RR_273270.html</t>
  </si>
  <si>
    <t>https://www.crisil.com/mnt/winshare/Ratings/RatingList/RatingDocs/CelebrityBiopharmaLimited_June 28, 2021_RR_273270.html</t>
  </si>
  <si>
    <t>2021-08-14 17:18:59.553Z</t>
  </si>
  <si>
    <t>rating_doc/crisil_Celebrity Biopharma Limited_ad3.pdf</t>
  </si>
  <si>
    <t>https://scraping-common-docs.s3.ap-south-1.amazonaws.com/rating_doc/crisil_Celebrity Biopharma Limited_ad3.pdf</t>
  </si>
  <si>
    <t>https://www.crisil.com/mnt/winshare/Ratings/RatingList/RatingDocs/Celebrity Biopharma Limited_ad3.pdf</t>
  </si>
  <si>
    <t>2021-06-10 18:05:22.198Z</t>
  </si>
  <si>
    <t>Celebrity Biopharma Ltd.</t>
  </si>
  <si>
    <t>rating_doc/icra_102930.pdf</t>
  </si>
  <si>
    <t>https://scraping-common-docs.s3.ap-south-1.amazonaws.com/rating_doc/icra_102930.pdf</t>
  </si>
  <si>
    <t>https://www.icra.in/Rationale/ShowRationaleReport/?Id=102930</t>
  </si>
  <si>
    <t>2021-08-10 20:41:43.427Z</t>
  </si>
  <si>
    <t>rating_doc/crisil_Celebrity_Biopharma_Limited_May_29_2020_RR.html</t>
  </si>
  <si>
    <t>https://scraping-common-docs.s3.ap-south-1.amazonaws.com/rating_doc/crisil_Celebrity_Biopharma_Limited_May_29_2020_RR.html</t>
  </si>
  <si>
    <t>https://www.crisil.com/mnt/winshare/Ratings/RatingList/RatingDocs/Celebrity_Biopharma_Limited_May_29_2020_RR.html</t>
  </si>
  <si>
    <t>2021-05-30 22:33:01.570Z</t>
  </si>
  <si>
    <t>2021-04-08 10:59:11.935Z</t>
  </si>
  <si>
    <t>https://www.crisil.com/mnt/winshare/Ratings/RatingList/RatingDocs/Celebrity_Biopharma_Limited_July_04_2019_RR.html</t>
  </si>
  <si>
    <t>2020-04-03 13:19:17.810Z</t>
  </si>
  <si>
    <t>https://www.crisil.com/mnt/winshare/Ratings/RatingList/RatingDocs/Celebrity_Biopharma_Limited_July_04_2018_RR.html</t>
  </si>
  <si>
    <t>2019-07-01 07:29:37.172Z</t>
  </si>
  <si>
    <t>https://www.crisil.com/mnt/winshare/Ratings/RatingList/RatingDocs/Celebrity_Biopharma_Limited_June_16_2017_RR.html</t>
  </si>
  <si>
    <t>2018-06-05 08:17:08.201Z</t>
  </si>
  <si>
    <t>2021-11-08 18:25:02.889Z</t>
  </si>
  <si>
    <t>Updater Services Private Limited</t>
  </si>
  <si>
    <t>CP</t>
  </si>
  <si>
    <t>30.0</t>
  </si>
  <si>
    <t>rating_doc/icra_97664.pdf</t>
  </si>
  <si>
    <t>https://scraping-common-docs.s3.ap-south-1.amazonaws.com/rating_doc/icra_97664.pdf</t>
  </si>
  <si>
    <t>[ICRA]A1+</t>
  </si>
  <si>
    <t>https://www.icra.in/Rationale/ShowRationaleReport/?Id=97664</t>
  </si>
  <si>
    <t>Manpower Outsourcing and Security Services</t>
  </si>
  <si>
    <t>2021-08-11 23:51:12.897Z</t>
  </si>
  <si>
    <t>[ICRA]A+</t>
  </si>
  <si>
    <t>rating_doc/icra_92164.pdf</t>
  </si>
  <si>
    <t>https://scraping-common-docs.s3.ap-south-1.amazonaws.com/rating_doc/icra_92164.pdf</t>
  </si>
  <si>
    <t>https://www.icra.in/Rationale/ShowRationaleReport/?Id=92164</t>
  </si>
  <si>
    <t>2020-08-14 05:28:16.758Z</t>
  </si>
  <si>
    <t>https://www.icra.in/Rationale/ShowRationaleReport/?Id=74068</t>
  </si>
  <si>
    <t>2020-01-01 02:44:08.984Z</t>
  </si>
  <si>
    <t>https://www.icra.in/Rationale/ShowRationaleReport/?Id=71832</t>
  </si>
  <si>
    <t>2018-10-15 10:23:14.290Z</t>
  </si>
  <si>
    <t>https://www.icra.in/Rationale/ShowRationaleReport/?Id=34694</t>
  </si>
  <si>
    <t>2018-07-05 08:06:03.996Z</t>
  </si>
  <si>
    <t>24-Jun-2016</t>
  </si>
  <si>
    <t>rating_doc/crisil_Updater_Services_Private_Limited_June_24_2016_RR.html</t>
  </si>
  <si>
    <t>https://scraping-common-docs.s3.ap-south-1.amazonaws.com/rating_doc/crisil_Updater_Services_Private_Limited_June_24_2016_RR.html</t>
  </si>
  <si>
    <t>https://www.crisil.com/mnt/winshare/Ratings/RatingList/RatingDocs/Updater_Services_Private_Limited_June_24_2016_RR.html</t>
  </si>
  <si>
    <t>2021-04-08 12:27:59.103Z</t>
  </si>
  <si>
    <t>2021-10-22 01:57:52.902Z</t>
  </si>
  <si>
    <t>2021-06-23 15:16:54.170Z</t>
  </si>
  <si>
    <t>2021-04-05 19:16:38.836Z</t>
  </si>
  <si>
    <t>395 Crore</t>
  </si>
  <si>
    <t>rating_doc/crisil_CJDarclLogisticsLimited_June 29, 2021_RR_273335.html</t>
  </si>
  <si>
    <t>https://scraping-common-docs.s3.ap-south-1.amazonaws.com/rating_doc/crisil_CJDarclLogisticsLimited_June 29, 2021_RR_273335.html</t>
  </si>
  <si>
    <t>https://www.crisil.com/mnt/winshare/Ratings/RatingList/RatingDocs/CJDarclLogisticsLimited_June 29, 2021_RR_273335.html</t>
  </si>
  <si>
    <t>2021-09-07 22:06:43.420Z</t>
  </si>
  <si>
    <t>110 Crore</t>
  </si>
  <si>
    <t>45 Crore</t>
  </si>
  <si>
    <t>Proposed Short Term Bank Loan Facility</t>
  </si>
  <si>
    <t>F A</t>
  </si>
  <si>
    <t>360 Crore</t>
  </si>
  <si>
    <t>rating_doc/crisil_CJ_Darcl_Logistics_Limited_June_29_2020_RR.html</t>
  </si>
  <si>
    <t>https://scraping-common-docs.s3.ap-south-1.amazonaws.com/rating_doc/crisil_CJ_Darcl_Logistics_Limited_June_29_2020_RR.html</t>
  </si>
  <si>
    <t>https://www.crisil.com/mnt/winshare/Ratings/RatingList/RatingDocs/CJ_Darcl_Logistics_Limited_June_29_2020_RR.html</t>
  </si>
  <si>
    <t>2021-06-10 17:16:54.699Z</t>
  </si>
  <si>
    <t>2021-04-08 10:58:57.547Z</t>
  </si>
  <si>
    <t>2021-06-08 17:22:30.010Z</t>
  </si>
  <si>
    <t>FA</t>
  </si>
  <si>
    <t>This rating indicates that the degree of safety regarding timely payment of interest and principal is satisfactory. Changes in circumstances can affect such issues more than those in the higher rated categories.</t>
  </si>
  <si>
    <t>2021-04-08 09:21:49.281Z</t>
  </si>
  <si>
    <t>https://www.crisil.com/mnt/winshare/Ratings/RatingList/RatingDocs/CJ_Darcl_Logistics_Limited_June_06_2019_RR.html</t>
  </si>
  <si>
    <t>2020-06-01 05:47:51.883Z</t>
  </si>
  <si>
    <t>2020-06-01 05:47:51.884Z</t>
  </si>
  <si>
    <t>2020-06-01 05:46:23.536Z</t>
  </si>
  <si>
    <t>https://www.crisil.com/mnt/winshare/Ratings/RatingList/RatingDocs/CJ_Darcl_Logistics_Limited_June_27_2018_RR.html</t>
  </si>
  <si>
    <t>2019-06-06 11:10:56.457Z</t>
  </si>
  <si>
    <t>2019-06-06 11:10:31.551Z</t>
  </si>
  <si>
    <t>https://www.crisil.com/mnt/winshare/Ratings/RatingList/RatingDocs/Darcl_Logistics_Limited_August_31_2017_RR.html</t>
  </si>
  <si>
    <t>2018-04-05 10:30:27.703Z</t>
  </si>
  <si>
    <t>2018-06-05 08:17:07.629Z</t>
  </si>
  <si>
    <t>2018-06-05 08:16:07.296Z</t>
  </si>
  <si>
    <t>2018-04-05 10:29:16.845Z</t>
  </si>
  <si>
    <t>CP Programme</t>
  </si>
  <si>
    <t>Rs. 25.0 Crore</t>
  </si>
  <si>
    <t>rating_doc/icra_4640.pdf</t>
  </si>
  <si>
    <t>https://scraping-common-docs.s3.ap-south-1.amazonaws.com/rating_doc/icra_4640.pdf</t>
  </si>
  <si>
    <t>https://www.icra.in/Rationale/ShowRationaleReport/?Id=4640</t>
  </si>
  <si>
    <t>2021-08-10 21:40:17.226Z</t>
  </si>
  <si>
    <t>2021-10-06 11:48:19.991Z</t>
  </si>
  <si>
    <t>2021-11-15 12:08:44.028Z</t>
  </si>
  <si>
    <t>2021-11-08 19:28:14.036Z</t>
  </si>
  <si>
    <t>2021-09-06 15:40:51.676Z</t>
  </si>
  <si>
    <t>K M Trans Logistics Private Limited</t>
  </si>
  <si>
    <t>341.00</t>
  </si>
  <si>
    <t>rating_doc/care_08042021063610_K_M_Trans_Logistics_Private_Limited.pdf</t>
  </si>
  <si>
    <t>https://scraping-common-docs.s3.ap-south-1.amazonaws.com/rating_doc/care_08042021063610_K_M_Trans_Logistics_Private_Limited.pdf</t>
  </si>
  <si>
    <t>https://www.careratings.com/upload/CompanyFiles/PR/08042021063610_K_M_Trans_Logistics_Private_Limited.pdf</t>
  </si>
  <si>
    <t>2021-11-15 09:48:36.136Z</t>
  </si>
  <si>
    <t>48.00</t>
  </si>
  <si>
    <t>2022-01-10 19:03:47.254Z</t>
  </si>
  <si>
    <t>370.00</t>
  </si>
  <si>
    <t>03-Apr-2020</t>
  </si>
  <si>
    <t>rating_doc/care_K_M_Trans_Logistics_Private_Limited_04_03_2020.pdf</t>
  </si>
  <si>
    <t>https://scraping-common-docs.s3.ap-south-1.amazonaws.com/rating_doc/care_K_M_Trans_Logistics_Private_Limited_04_03_2020.pdf</t>
  </si>
  <si>
    <t>https://www.careratings.com/upload/CompanyFiles/PR/K M Trans Logistics Private Limited-04-03-2020.pdf</t>
  </si>
  <si>
    <t>2020-12-04 20:10:29.929Z</t>
  </si>
  <si>
    <t>2021-02-01 03:37:06.318Z</t>
  </si>
  <si>
    <t>CARE A4; ISSUER NOT COOPERATING*</t>
  </si>
  <si>
    <t>Working capital Term Loan</t>
  </si>
  <si>
    <t>60.00</t>
  </si>
  <si>
    <t>https://www.careratings.com/upload/CompanyFiles/PR/K M Trans Logistics Private Limited-03-29-2019.pdf</t>
  </si>
  <si>
    <t>2020-02-29 21:18:25.216Z</t>
  </si>
  <si>
    <t>CARE A4+</t>
  </si>
  <si>
    <t>498.00</t>
  </si>
  <si>
    <t>2019-06-06 10:21:47.046Z</t>
  </si>
  <si>
    <t>498</t>
  </si>
  <si>
    <t>https://www.careratings.com/upload/CompanyFiles/PR/K M Trans Logistics Private Limited-03-15-2018.pdf</t>
  </si>
  <si>
    <t>2019-01-08 12:25:34.986Z</t>
  </si>
  <si>
    <t>rating_doc/crisil_KundanmalMukanmalTradersPrivateLimited_091213.html</t>
  </si>
  <si>
    <t>https://scraping-common-docs.s3.ap-south-1.amazonaws.com/rating_doc/crisil_KundanmalMukanmalTradersPrivateLimited_091213.html</t>
  </si>
  <si>
    <t>https://www.crisil.com/mnt/winshare/Ratings/RatingList/RatingDocs/KundanmalMukanmalTradersPrivateLimited_091213.html</t>
  </si>
  <si>
    <t>2021-04-08 11:23:45.001Z</t>
  </si>
  <si>
    <t>2021-04-08 11:23:44.999Z</t>
  </si>
  <si>
    <t>rating_doc/crisil_TCIExpressLimited_June 11, 2021_RR_272912.html</t>
  </si>
  <si>
    <t>https://scraping-common-docs.s3.ap-south-1.amazonaws.com/rating_doc/crisil_TCIExpressLimited_June 11, 2021_RR_272912.html</t>
  </si>
  <si>
    <t>https://www.crisil.com/mnt/winshare/Ratings/RatingList/RatingDocs/TCIExpressLimited_June 11, 2021_RR_272912.html</t>
  </si>
  <si>
    <t>2021-07-16 04:04:44.415Z</t>
  </si>
  <si>
    <t>2021-10-21 20:58:13.259Z</t>
  </si>
  <si>
    <t>60 Crore</t>
  </si>
  <si>
    <t>rating_doc/crisil_TCIExpressLimited_April 28, 2021_RR_269774.html</t>
  </si>
  <si>
    <t>https://scraping-common-docs.s3.ap-south-1.amazonaws.com/rating_doc/crisil_TCIExpressLimited_April 28, 2021_RR_269774.html</t>
  </si>
  <si>
    <t>https://www.crisil.com/mnt/winshare/Ratings/RatingList/RatingDocs/TCIExpressLimited_April 28, 2021_RR_269774.html</t>
  </si>
  <si>
    <t>2021-06-03 15:03:11.165Z</t>
  </si>
  <si>
    <t>30 Crore</t>
  </si>
  <si>
    <t>25.0</t>
  </si>
  <si>
    <t>rating_doc/icra_99379.pdf</t>
  </si>
  <si>
    <t>https://scraping-common-docs.s3.ap-south-1.amazonaws.com/rating_doc/icra_99379.pdf</t>
  </si>
  <si>
    <t>https://www.icra.in/Rationale/ShowRationaleReport/?Id=99379</t>
  </si>
  <si>
    <t>2021-08-10 15:23:05.727Z</t>
  </si>
  <si>
    <t>rating_doc/crisil_TCI_Express_Limited_January_29_2020_RR.html</t>
  </si>
  <si>
    <t>https://scraping-common-docs.s3.ap-south-1.amazonaws.com/rating_doc/crisil_TCI_Express_Limited_January_29_2020_RR.html</t>
  </si>
  <si>
    <t>https://www.crisil.com/mnt/winshare/Ratings/RatingList/RatingDocs/TCI_Express_Limited_January_29_2020_RR.html</t>
  </si>
  <si>
    <t>2021-04-08 12:23:49.957Z</t>
  </si>
  <si>
    <t>2021-03-11 09:34:14.858Z</t>
  </si>
  <si>
    <t>rating_doc/icra_89459.pdf</t>
  </si>
  <si>
    <t>https://scraping-common-docs.s3.ap-south-1.amazonaws.com/rating_doc/icra_89459.pdf</t>
  </si>
  <si>
    <t>https://www.icra.in/Rationale/ShowRationaleReport/?Id=89459</t>
  </si>
  <si>
    <t>2020-10-07 18:07:00.915Z</t>
  </si>
  <si>
    <t>19-Oct-2018</t>
  </si>
  <si>
    <t>https://www.crisil.com/mnt/winshare/Ratings/RatingList/RatingDocs/TCI_Express_Limited_October_19_2018_RR.html</t>
  </si>
  <si>
    <t>2020-01-06 12:40:34.873Z</t>
  </si>
  <si>
    <t>https://www.icra.in/Rationale/ShowRationaleReport/?Id=73329</t>
  </si>
  <si>
    <t>2019-10-08 04:14:36.787Z</t>
  </si>
  <si>
    <t>21-Aug-2017</t>
  </si>
  <si>
    <t>https://www.crisil.com/mnt/winshare/Ratings/RatingList/RatingDocs/TCI_Express_Limited_August_21_2017_RR.html</t>
  </si>
  <si>
    <t>2018-10-15 10:08:06.352Z</t>
  </si>
  <si>
    <t>https://www.icra.in/Rationale/ShowRationaleReport/?Id=38979</t>
  </si>
  <si>
    <t>2018-09-18 09:16:08.254Z</t>
  </si>
  <si>
    <t>2021-08-12 22:02:15.619Z</t>
  </si>
  <si>
    <t>2021-04-05 19:01:32.563Z</t>
  </si>
  <si>
    <t>Prefect Packaging Private Limited</t>
  </si>
  <si>
    <t>32.10</t>
  </si>
  <si>
    <t>rating_doc/care_21062021044145_Prefect_Packaging_Private_Limited.pdf</t>
  </si>
  <si>
    <t>https://scraping-common-docs.s3.ap-south-1.amazonaws.com/rating_doc/care_21062021044145_Prefect_Packaging_Private_Limited.pdf</t>
  </si>
  <si>
    <t>CARE BB-</t>
  </si>
  <si>
    <t>https://www.careratings.com/upload/CompanyFiles/PR/21062021044145_Prefect_Packaging_Private_Limited.pdf</t>
  </si>
  <si>
    <t>2021-11-15 12:27:44.167Z</t>
  </si>
  <si>
    <t>2022-01-11 07:00:56.882Z</t>
  </si>
  <si>
    <t>35.90</t>
  </si>
  <si>
    <t>02-Jul-2020</t>
  </si>
  <si>
    <t>rating_doc/care_Prefect_Packaging_Private_Limited_07_02_2020.pdf</t>
  </si>
  <si>
    <t>https://scraping-common-docs.s3.ap-south-1.amazonaws.com/rating_doc/care_Prefect_Packaging_Private_Limited_07_02_2020.pdf</t>
  </si>
  <si>
    <t>https://www.careratings.com/upload/CompanyFiles/PR/Prefect Packaging Private Limited-07-02-2020.pdf</t>
  </si>
  <si>
    <t>2020-12-04 19:35:38.204Z</t>
  </si>
  <si>
    <t>2021-02-01 03:37:01.686Z</t>
  </si>
  <si>
    <t>42.60</t>
  </si>
  <si>
    <t>https://www.careratings.com/upload/CompanyFiles/PR/Prefect Packaging Private Limited-06-17-2019.pdf</t>
  </si>
  <si>
    <t>2020-04-30 21:15:35.168Z</t>
  </si>
  <si>
    <t>119.80</t>
  </si>
  <si>
    <t>https://www.careratings.com/upload/CompanyFiles/PR/Prefect Packaging Private Limited-07-31-2018.pdf</t>
  </si>
  <si>
    <t>2019-06-06 10:39:35.289Z</t>
  </si>
  <si>
    <t>127.4</t>
  </si>
  <si>
    <t>https://www.careratings.com/upload/CompanyFiles/PR/Prefect Packaging Private Limited-08-14-2017.pdf</t>
  </si>
  <si>
    <t>2018-07-05 07:56:10.643Z</t>
  </si>
  <si>
    <t>Balkrishna Textile Private Limited</t>
  </si>
  <si>
    <t>203.30</t>
  </si>
  <si>
    <t>rating_doc/care_05042021065213_Balkrishna_Textile_Private_Limited.pdf</t>
  </si>
  <si>
    <t>https://scraping-common-docs.s3.ap-south-1.amazonaws.com/rating_doc/care_05042021065213_Balkrishna_Textile_Private_Limited.pdf</t>
  </si>
  <si>
    <t>https://www.careratings.com/upload/CompanyFiles/PR/05042021065213_Balkrishna_Textile_Private_Limited.pdf</t>
  </si>
  <si>
    <t>2021-12-06 07:39:52.546Z</t>
  </si>
  <si>
    <t>170.00</t>
  </si>
  <si>
    <t>2021-11-15 09:49:05.042Z</t>
  </si>
  <si>
    <t>200.00</t>
  </si>
  <si>
    <t>2021-11-15 09:03:49.067Z</t>
  </si>
  <si>
    <t>21.56 Crore</t>
  </si>
  <si>
    <t>rating_doc/crisil_BalkrishnaTextilePrivateLimited_January 25, 2021_RR.html</t>
  </si>
  <si>
    <t>https://scraping-common-docs.s3.ap-south-1.amazonaws.com/rating_doc/crisil_BalkrishnaTextilePrivateLimited_January 25, 2021_RR.html</t>
  </si>
  <si>
    <t>https://www.crisil.com/mnt/winshare/Ratings/RatingList/RatingDocs/BalkrishnaTextilePrivateLimited_January 25, 2021_RR.html</t>
  </si>
  <si>
    <t>2021-09-07 18:23:06.561Z</t>
  </si>
  <si>
    <t>17 Crore</t>
  </si>
  <si>
    <t>2021-11-15 10:46:48.143Z</t>
  </si>
  <si>
    <t>2021-09-06 13:58:34.933Z</t>
  </si>
  <si>
    <t>2021-04-08 09:21:47.301Z</t>
  </si>
  <si>
    <t>2021-04-08 10:55:03.387Z</t>
  </si>
  <si>
    <t>2021-08-14 12:24:04.296Z</t>
  </si>
  <si>
    <t>2022-01-10 19:06:46.806Z</t>
  </si>
  <si>
    <t>rating_doc/care_Balkrishna_Textile_Private_Limited_01_27_2020.pdf</t>
  </si>
  <si>
    <t>https://scraping-common-docs.s3.ap-south-1.amazonaws.com/rating_doc/care_Balkrishna_Textile_Private_Limited_01_27_2020.pdf</t>
  </si>
  <si>
    <t>https://www.careratings.com/upload/CompanyFiles/PR/Balkrishna Textile Private Limited-01-27-2020.pdf</t>
  </si>
  <si>
    <t>2020-12-04 21:00:49.852Z</t>
  </si>
  <si>
    <t>207.10</t>
  </si>
  <si>
    <t>CARE BBB; NEGATIVE</t>
  </si>
  <si>
    <t>2021-02-01 03:37:12.524Z</t>
  </si>
  <si>
    <t>https://www.careratings.com/upload/CompanyFiles/PR/Balkrishna Textile Private Limited-11-22-2018.pdf</t>
  </si>
  <si>
    <t>2019-10-31 22:18:33.399Z</t>
  </si>
  <si>
    <t>240.40</t>
  </si>
  <si>
    <t>CARE BBB; STABLE</t>
  </si>
  <si>
    <t>rating_doc/crisil_Balkrishna_Textile_Private_Limited_August_20_2015_RR.html</t>
  </si>
  <si>
    <t>https://scraping-common-docs.s3.ap-south-1.amazonaws.com/rating_doc/crisil_Balkrishna_Textile_Private_Limited_August_20_2015_RR.html</t>
  </si>
  <si>
    <t>https://www.crisil.com/mnt/winshare/Ratings/RatingList/RatingDocs/Balkrishna_Textile_Private_Limited_August_20_2015_RR.html</t>
  </si>
  <si>
    <t>2020-12-07 11:52:20.756Z</t>
  </si>
  <si>
    <t>2020-12-07 11:51:31.613Z</t>
  </si>
  <si>
    <t>Balkrishna Textiles Private Limited</t>
  </si>
  <si>
    <t>rating_doc/icra_2635.pdf</t>
  </si>
  <si>
    <t>https://scraping-common-docs.s3.ap-south-1.amazonaws.com/rating_doc/icra_2635.pdf</t>
  </si>
  <si>
    <t>https://www.icra.in/Rationale/ShowRationaleReport/?Id=2635</t>
  </si>
  <si>
    <t>2021-11-08 16:36:07.184Z</t>
  </si>
  <si>
    <t>2021-04-05 16:32:37.141Z</t>
  </si>
  <si>
    <t>Kottex Industries Private Limited</t>
  </si>
  <si>
    <t>20.21 Crore</t>
  </si>
  <si>
    <t>rating_doc/crisil_KottexIndustriesPrivateLimited_May 21, 2021_RR_270242.html</t>
  </si>
  <si>
    <t>https://scraping-common-docs.s3.ap-south-1.amazonaws.com/rating_doc/crisil_KottexIndustriesPrivateLimited_May 21, 2021_RR_270242.html</t>
  </si>
  <si>
    <t>https://www.crisil.com/mnt/winshare/Ratings/RatingList/RatingDocs/KottexIndustriesPrivateLimited_May 21, 2021_RR_270242.html</t>
  </si>
  <si>
    <t>2021-08-17 21:24:20.761Z</t>
  </si>
  <si>
    <t>7.54 Crore</t>
  </si>
  <si>
    <t>2021-11-29 11:20:13.178Z</t>
  </si>
  <si>
    <t>Kottex Industries Pvt. Ltd.</t>
  </si>
  <si>
    <t>Short Term Bank Loan 27.06 Crore</t>
  </si>
  <si>
    <t>2021-01-04 20:06:57.408Z</t>
  </si>
  <si>
    <t>Long Term Bank Loan 73.37 Crore</t>
  </si>
  <si>
    <t>BWR BB -</t>
  </si>
  <si>
    <t>2021-01-04 23:43:43.379Z</t>
  </si>
  <si>
    <t>27.06 Crore</t>
  </si>
  <si>
    <t>brickwork_Kottex_Industries_19Oct2020%20.pdf</t>
  </si>
  <si>
    <t>https://scraping-common-docs.s3.ap-south-1.amazonaws.com/rating_doc/brickwork_Kottex_Industries_19Oct2020%20.pdf</t>
  </si>
  <si>
    <t>http://www.brickworkratings.com/Admin/PressRelease/Kottex-Industries-19Oct2020%20.pdf</t>
  </si>
  <si>
    <t>2021-10-06 16:22:44.037Z</t>
  </si>
  <si>
    <t>2021-11-08 18:38:47.889Z</t>
  </si>
  <si>
    <t>Textile - Others</t>
  </si>
  <si>
    <t>rating_doc/crisil_Kottex_Industries_Private_Limited_October_15_2020_RR.html</t>
  </si>
  <si>
    <t>https://scraping-common-docs.s3.ap-south-1.amazonaws.com/rating_doc/crisil_Kottex_Industries_Private_Limited_October_15_2020_RR.html</t>
  </si>
  <si>
    <t>https://www.crisil.com/mnt/winshare/Ratings/RatingList/RatingDocs/Kottex_Industries_Private_Limited_October_15_2020_RR.html</t>
  </si>
  <si>
    <t>2021-04-08 09:22:04.848Z</t>
  </si>
  <si>
    <t>2021-04-08 11:27:09.849Z</t>
  </si>
  <si>
    <t>2021-03-10 17:29:29.356Z</t>
  </si>
  <si>
    <t>2021-03-07 11:56:46.868Z</t>
  </si>
  <si>
    <t>rating_doc/crisil_Kottex_Industries_Private_Limited_September_18_2019_RR.html</t>
  </si>
  <si>
    <t>https://scraping-common-docs.s3.ap-south-1.amazonaws.com/rating_doc/crisil_Kottex_Industries_Private_Limited_September_18_2019_RR.html</t>
  </si>
  <si>
    <t>https://www.crisil.com/mnt/winshare/Ratings/RatingList/RatingDocs/Kottex_Industries_Private_Limited_September_18_2019_RR.html</t>
  </si>
  <si>
    <t>2020-10-05 05:55:42.297Z</t>
  </si>
  <si>
    <t>2020-10-05 05:59:32.650Z</t>
  </si>
  <si>
    <t>14-Sep-2019</t>
  </si>
  <si>
    <t>CE</t>
  </si>
  <si>
    <t>BWR A3 (CE)</t>
  </si>
  <si>
    <t>2020-10-04 20:08:56.347Z</t>
  </si>
  <si>
    <t>BWR BBB - (CE)</t>
  </si>
  <si>
    <t>2020-10-04 23:45:18.843Z</t>
  </si>
  <si>
    <t>https://www.crisil.com/mnt/winshare/Ratings/RatingList/RatingDocs/Kottex_Industries_Private_Limited_August_31_2018_RR.html</t>
  </si>
  <si>
    <t>2019-09-07 16:01:18.394Z</t>
  </si>
  <si>
    <t>2019-09-07 16:01:18.392Z</t>
  </si>
  <si>
    <t>SO</t>
  </si>
  <si>
    <t>BWR A3 (SO)</t>
  </si>
  <si>
    <t>Instruments with this rating are considered to have moderate degree of safety regarding timely payment of financial obligation. Such instruments carry higher credit risk as compared to instruments rated in the two higher categories.</t>
  </si>
  <si>
    <t>2019-08-31 21:02:58.435Z</t>
  </si>
  <si>
    <t>BWR BBB - (SO)</t>
  </si>
  <si>
    <t>2019-09-01 02:11:41.944Z</t>
  </si>
  <si>
    <t>30-May-2017</t>
  </si>
  <si>
    <t>https://www.crisil.com/mnt/winshare/Ratings/RatingList/RatingDocs/Kottex_Industries_Private_Limited_May_30_2017_RR.html</t>
  </si>
  <si>
    <t>2018-08-09 14:10:09.275Z</t>
  </si>
  <si>
    <t>Fund &amp; Non Fund Based Limits</t>
  </si>
  <si>
    <t>2018-03-27 10:27:16.812Z</t>
  </si>
  <si>
    <t>2018-03-27 10:32:18.094Z</t>
  </si>
  <si>
    <t>2021-11-15 21:29:08.453Z</t>
  </si>
  <si>
    <t>2019-08-01 14:03:40.624Z</t>
  </si>
  <si>
    <t>2021-10-06 23:38:21.863Z</t>
  </si>
  <si>
    <t>2021-09-07 03:08:04.929Z</t>
  </si>
  <si>
    <t>Kopran Research Laboratories Limited</t>
  </si>
  <si>
    <t>41 Crore</t>
  </si>
  <si>
    <t>rating_doc/crisil_KopranResearchLaboratoriesLimited_September 09, 2021_RR_277987.html</t>
  </si>
  <si>
    <t>https://scraping-common-docs.s3.ap-south-1.amazonaws.com/rating_doc/crisil_KopranResearchLaboratoriesLimited_September 09, 2021_RR_277987.html</t>
  </si>
  <si>
    <t>https://www.crisil.com/mnt/winshare/Ratings/RatingList/RatingDocs/KopranResearchLaboratoriesLimited_September 09, 2021_RR_277987.html</t>
  </si>
  <si>
    <t>2021-11-29 11:12:24.715Z</t>
  </si>
  <si>
    <t>40.5 Crore</t>
  </si>
  <si>
    <t>rating_doc/crisil_KopranResearchLaboratoriesLimited_August 06, 2021_RR_272793.html</t>
  </si>
  <si>
    <t>https://scraping-common-docs.s3.ap-south-1.amazonaws.com/rating_doc/crisil_KopranResearchLaboratoriesLimited_August 06, 2021_RR_272793.html</t>
  </si>
  <si>
    <t>https://www.crisil.com/mnt/winshare/Ratings/RatingList/RatingDocs/KopranResearchLaboratoriesLimited_August 06, 2021_RR_272793.html</t>
  </si>
  <si>
    <t>2021-08-17 21:17:28.312Z</t>
  </si>
  <si>
    <t>0.75 Crore</t>
  </si>
  <si>
    <t>1.75 Crore</t>
  </si>
  <si>
    <t>31 Crore</t>
  </si>
  <si>
    <t>rating_doc/crisil_KopranResearchLaboratoriesLimited_June 03, 2021_RR_269888.html</t>
  </si>
  <si>
    <t>https://scraping-common-docs.s3.ap-south-1.amazonaws.com/rating_doc/crisil_KopranResearchLaboratoriesLimited_June 03, 2021_RR_269888.html</t>
  </si>
  <si>
    <t>https://www.crisil.com/mnt/winshare/Ratings/RatingList/RatingDocs/KopranResearchLaboratoriesLimited_June 03, 2021_RR_269888.html</t>
  </si>
  <si>
    <t>2021-07-13 10:49:30.456Z</t>
  </si>
  <si>
    <t>rating_doc/crisil_KopranResearchLaboratoriesLimited_January 13, 2021_RR.html</t>
  </si>
  <si>
    <t>https://scraping-common-docs.s3.ap-south-1.amazonaws.com/rating_doc/crisil_KopranResearchLaboratoriesLimited_January 13, 2021_RR.html</t>
  </si>
  <si>
    <t>https://www.crisil.com/mnt/winshare/Ratings/RatingList/RatingDocs/KopranResearchLaboratoriesLimited_January 13, 2021_RR.html</t>
  </si>
  <si>
    <t>2021-06-01 07:58:57.422Z</t>
  </si>
  <si>
    <t>2021-04-08 11:26:52.119Z</t>
  </si>
  <si>
    <t>2021-05-28 12:21:01.775Z</t>
  </si>
  <si>
    <t>2021-04-08 09:22:04.805Z</t>
  </si>
  <si>
    <t>rating_doc/crisil_Kopran_Research_Laboratories_Limited_October_07_2020_RR.html</t>
  </si>
  <si>
    <t>https://scraping-common-docs.s3.ap-south-1.amazonaws.com/rating_doc/crisil_Kopran_Research_Laboratories_Limited_October_07_2020_RR.html</t>
  </si>
  <si>
    <t>https://www.crisil.com/mnt/winshare/Ratings/RatingList/RatingDocs/Kopran_Research_Laboratories_Limited_October_07_2020_RR.html</t>
  </si>
  <si>
    <t>2020-12-07 11:53:01.743Z</t>
  </si>
  <si>
    <t>2020-12-07 11:53:01.745Z</t>
  </si>
  <si>
    <t>2020-12-07 11:51:40.818Z</t>
  </si>
  <si>
    <t>12-Mar-2020</t>
  </si>
  <si>
    <t>rating_doc/crisil_Kopran_Research_Laboratories_Limited_March_12_2020_RR.html</t>
  </si>
  <si>
    <t>https://scraping-common-docs.s3.ap-south-1.amazonaws.com/rating_doc/crisil_Kopran_Research_Laboratories_Limited_March_12_2020_RR.html</t>
  </si>
  <si>
    <t>https://www.crisil.com/mnt/winshare/Ratings/RatingList/RatingDocs/Kopran_Research_Laboratories_Limited_March_12_2020_RR.html</t>
  </si>
  <si>
    <t>2020-10-05 05:59:32.437Z</t>
  </si>
  <si>
    <t>https://www.crisil.com/mnt/winshare/Ratings/RatingList/RatingDocs/Kopran_Research_Laboratories_Limited_January_07_2019_RR.html</t>
  </si>
  <si>
    <t>2020-03-02 06:20:45.503Z</t>
  </si>
  <si>
    <t>https://www.crisil.com/mnt/winshare/Ratings/RatingList/RatingDocs/Kopran_Research_Laboratories_Limited_February_14_2018_RR.html</t>
  </si>
  <si>
    <t>2019-01-08 12:18:22.951Z</t>
  </si>
  <si>
    <t>2021-09-07 03:05:31.552Z</t>
  </si>
  <si>
    <t>Salas Pharmaceuticals Private Limited</t>
  </si>
  <si>
    <t>74.40</t>
  </si>
  <si>
    <t>rating_doc/care_28102021064257_Salas_Pharmaceuticals_Private_Limited.pdf</t>
  </si>
  <si>
    <t>https://scraping-common-docs.s3.ap-south-1.amazonaws.com/rating_doc/care_28102021064257_Salas_Pharmaceuticals_Private_Limited.pdf</t>
  </si>
  <si>
    <t>CARE B-</t>
  </si>
  <si>
    <t>https://www.careratings.com/upload/CompanyFiles/PR/28102021064257_Salas_Pharmaceuticals_Private_Limited.pdf</t>
  </si>
  <si>
    <t>2021-11-16 06:42:48.631Z</t>
  </si>
  <si>
    <t>2022-01-11 08:21:38.312Z</t>
  </si>
  <si>
    <t>rating_doc/care_Salas_Pharmaceuticals_Private_Limited_11_19_2020.pdf</t>
  </si>
  <si>
    <t>https://scraping-common-docs.s3.ap-south-1.amazonaws.com/rating_doc/care_Salas_Pharmaceuticals_Private_Limited_11_19_2020.pdf</t>
  </si>
  <si>
    <t>CARE B-; STABLE; ISSUER NOT COOPERATING*</t>
  </si>
  <si>
    <t>https://www.careratings.com/upload/CompanyFiles/PR/Salas Pharmaceuticals Private Limited-11-19-2020.pdf</t>
  </si>
  <si>
    <t>2020-12-04 18:40:40.977Z</t>
  </si>
  <si>
    <t>2021-02-01 03:36:55.181Z</t>
  </si>
  <si>
    <t>2021-11-15 08:18:48.604Z</t>
  </si>
  <si>
    <t>rating_doc/care_Salas_Pharmaceuticals_Private_Limited_09_16_2019.pdf</t>
  </si>
  <si>
    <t>https://scraping-common-docs.s3.ap-south-1.amazonaws.com/rating_doc/care_Salas_Pharmaceuticals_Private_Limited_09_16_2019.pdf</t>
  </si>
  <si>
    <t>CARE B; STABLE; ISSUER NOT COOPERATING*</t>
  </si>
  <si>
    <t>https://www.careratings.com/upload/CompanyFiles/PR/Salas Pharmaceuticals Private Limited-09-16-2019.pdf</t>
  </si>
  <si>
    <t>2020-09-04 21:35:44.643Z</t>
  </si>
  <si>
    <t>CARE B+; STABLE; ISSUER NOT COOPERATING*</t>
  </si>
  <si>
    <t>https://www.careratings.com/upload/CompanyFiles/PR/Salas Pharmaceuticals Private Limited-10-29-2018.pdf</t>
  </si>
  <si>
    <t>2019-08-31 22:06:34.064Z</t>
  </si>
  <si>
    <t>94.4</t>
  </si>
  <si>
    <t>https://www.careratings.com/upload/CompanyFiles/PR/Salas Pharmaceuticals Private Limited-10-06-2017.pdf</t>
  </si>
  <si>
    <t>2018-10-15 10:12:12.904Z</t>
  </si>
  <si>
    <t>Mangalam Drugs and Organics Limited</t>
  </si>
  <si>
    <t>95</t>
  </si>
  <si>
    <t>rating_doc/india_55537_55537.html</t>
  </si>
  <si>
    <t>https://scraping-common-docs.s3.ap-south-1.amazonaws.com/rating_doc/india_55537_55537.html</t>
  </si>
  <si>
    <t>https://www.indiaratings.co.in/PressRelease?pressReleaseID=55537</t>
  </si>
  <si>
    <t>2021-10-05 14:09:21.211Z</t>
  </si>
  <si>
    <t>2021-10-06 11:33:07.736Z</t>
  </si>
  <si>
    <t>114.30</t>
  </si>
  <si>
    <t>500</t>
  </si>
  <si>
    <t>IND BBB/IND A3+</t>
  </si>
  <si>
    <t>BBB/ A3+</t>
  </si>
  <si>
    <t>2021-11-15 09:12:35.766Z</t>
  </si>
  <si>
    <t>rating_doc/india_52219_India%20Ratings%20Revises%20Mangalam%20Drugs%20and%20Organics%E2%80%99%20Outlook%20to%20Stable%3B%20Affirms%20%E2%80%98IND%20BBB_%E2%80%99.html</t>
  </si>
  <si>
    <t>https://scraping-common-docs.s3.ap-south-1.amazonaws.com/rating_doc/india_52219_India%20Ratings%20Revises%20Mangalam%20Drugs%20and%20Organics%E2%80%99%20Outlook%20to%20Stable%3B%20Affirms%20%E2%80%98IND%20BBB_%E2%80%99.html</t>
  </si>
  <si>
    <t>https://www.indiaratings.co.in/PressRelease?pressReleaseID=52219&amp;title=India%20Ratings%20Revises%20Mangalam%20Drugs%20and%20Organics%E2%80%99%20Outlook%20to%20Stable%3B%20Affirms%20%E2%80%98IND%20BBB-%E2%80%99</t>
  </si>
  <si>
    <t>2021-07-06 14:03:11.146Z</t>
  </si>
  <si>
    <t>55.24</t>
  </si>
  <si>
    <t>IND BBB-/IND A3</t>
  </si>
  <si>
    <t>BBB-/ A3</t>
  </si>
  <si>
    <t>rating_doc/india_38736_India_Ratings_Affirms_Mangalam_Drugs_and_Organics_at_%E2%80%98IND_BBB_%E2%80%99%2FNegative.html</t>
  </si>
  <si>
    <t>https://scraping-common-docs.s3.ap-south-1.amazonaws.com/rating_doc/india_38736_India_Ratings_Affirms_Mangalam_Drugs_and_Organics_at_%E2%80%98IND_BBB_%E2%80%99%2FNegative.html</t>
  </si>
  <si>
    <t>https://www.indiaratings.co.in/PressRelease?pressReleaseID=38736&amp;title=India-Ratings-Affirms-Mangalam-Drugs-and-Organics-at-%E2%80%98IND-BBB-%E2%80%99%2FNegative</t>
  </si>
  <si>
    <t>2020-08-11 17:32:18.231Z</t>
  </si>
  <si>
    <t>80.1</t>
  </si>
  <si>
    <t>https://www.indiaratings.co.in/PressRelease?pressReleaseID=35966&amp;title=India-Ratings-Downgrades-Mangalam-Drugs-and-Organics-to-%E2%80%98IND-BBB-%E2%80%99%3B-Outlook-Negative</t>
  </si>
  <si>
    <t>2019-09-07 17:25:37.134Z</t>
  </si>
  <si>
    <t>99.2</t>
  </si>
  <si>
    <t>https://www.indiaratings.co.in/PressRelease?pressReleaseID=33586&amp;title=India-Ratings-Revises-Mangalam-Drugs-and-Organics%E2%80%99-Outlook-to-Negative%3B-Affirms-%E2%80%98IND-BBB%2B%E2%80%99</t>
  </si>
  <si>
    <t>2019-02-11 06:05:27.186Z</t>
  </si>
  <si>
    <t>rating_doc/crisil_Mangalam_Drugs_and_Organics_Limited_July_13_2017_RR.html</t>
  </si>
  <si>
    <t>https://scraping-common-docs.s3.ap-south-1.amazonaws.com/rating_doc/crisil_Mangalam_Drugs_and_Organics_Limited_July_13_2017_RR.html</t>
  </si>
  <si>
    <t>https://www.crisil.com/mnt/winshare/Ratings/RatingList/RatingDocs/Mangalam_Drugs_and_Organics_Limited_July_13_2017_RR.html</t>
  </si>
  <si>
    <t>2021-04-08 11:34:21.023Z</t>
  </si>
  <si>
    <t>2020-12-07 11:53:11.264Z</t>
  </si>
  <si>
    <t>2020-09-06 02:34:52.200Z</t>
  </si>
  <si>
    <t>2020-10-05 05:59:51.829Z</t>
  </si>
  <si>
    <t>255.6</t>
  </si>
  <si>
    <t>https://www.indiaratings.co.in/PressRelease?pressReleaseID=28147&amp;title=India-Ratings-Upgrades-Mangalam-Drugs-and-Organics-to-%E2%80%98IND-BBB%2B%E2%80%99%2FStable%3B-Limits-Enhanced</t>
  </si>
  <si>
    <t>2018-08-09 14:14:10.992Z</t>
  </si>
  <si>
    <t>140.3</t>
  </si>
  <si>
    <t>397.9</t>
  </si>
  <si>
    <t>rating_doc/crisil_Mangalam_Drugs_and_Organics_Limited_March_03_2017_RR.html</t>
  </si>
  <si>
    <t>https://scraping-common-docs.s3.ap-south-1.amazonaws.com/rating_doc/crisil_Mangalam_Drugs_and_Organics_Limited_March_03_2017_RR.html</t>
  </si>
  <si>
    <t>https://www.crisil.com/mnt/winshare/Ratings/RatingList/RatingDocs/Mangalam_Drugs_and_Organics_Limited_March_03_2017_RR.html</t>
  </si>
  <si>
    <t>rating_doc/crisil_Mangalam_Drugs_and_Organics_Limited_July_11_2016_RR.html</t>
  </si>
  <si>
    <t>https://scraping-common-docs.s3.ap-south-1.amazonaws.com/rating_doc/crisil_Mangalam_Drugs_and_Organics_Limited_July_11_2016_RR.html</t>
  </si>
  <si>
    <t>https://www.crisil.com/mnt/winshare/Ratings/RatingList/RatingDocs/Mangalam_Drugs_and_Organics_Limited_July_11_2016_RR.html</t>
  </si>
  <si>
    <t>2019-04-25 07:10:16.706Z</t>
  </si>
  <si>
    <t>2020-07-04 22:26:56.045Z</t>
  </si>
  <si>
    <t>LT/ST</t>
  </si>
  <si>
    <t>https://www.careratings.com/upload/CompanyFiles/PR/Keshari Industries Limited-04-09-2019.pdf</t>
  </si>
  <si>
    <t>2020-03-31 21:18:24.360Z</t>
  </si>
  <si>
    <t>SME 4</t>
  </si>
  <si>
    <t>INR 2.13 CR</t>
  </si>
  <si>
    <t>ACUITE B+</t>
  </si>
  <si>
    <t>https://www.smera.in/documents/ratings/revised/25249-RR-20180122.pdf</t>
  </si>
  <si>
    <t>2019-06-17 10:09:35.167Z</t>
  </si>
  <si>
    <t>INR 0.17 CR</t>
  </si>
  <si>
    <t>68.6</t>
  </si>
  <si>
    <t>CARE B+/CARE A4 \u00a3</t>
  </si>
  <si>
    <t>B+/ A4</t>
  </si>
  <si>
    <t>https://www.careratings.com/upload/CompanyFiles/PR/Keshari Industries Limited-01-09-2018.pdf</t>
  </si>
  <si>
    <t>2019-01-08 12:26:12.525Z</t>
  </si>
  <si>
    <t>2018-08-09 14:20:15.691Z</t>
  </si>
  <si>
    <t>NA</t>
  </si>
  <si>
    <t xml:space="preserve">Slab: Rs. 25 Cr. to 100 Cr. </t>
  </si>
  <si>
    <t>agregate Turnover</t>
  </si>
  <si>
    <t>profile</t>
  </si>
  <si>
    <t>registered address</t>
  </si>
  <si>
    <t>alternate address</t>
  </si>
  <si>
    <t>aggregateTurnover</t>
  </si>
  <si>
    <t>dateofincorrporation</t>
  </si>
  <si>
    <t>Total Invoice Amount (last 3 months)</t>
  </si>
  <si>
    <t>Total Invoice Amount (last 6 months)</t>
  </si>
  <si>
    <t>Total Count of invoice (last 3 months)</t>
  </si>
  <si>
    <t>Total Count of invoice (last 6 months)</t>
  </si>
  <si>
    <t>Maximum invoice amount (last 3 months)</t>
  </si>
  <si>
    <t>Maximum invoice amount (last 6 months)</t>
  </si>
  <si>
    <t>Minimum invoice amount (last 3 months)</t>
  </si>
  <si>
    <t>Minimum invoice amount (last 6 months)</t>
  </si>
  <si>
    <t>Average IRR per annum (last 3 months)</t>
  </si>
  <si>
    <t>Average IRR per annum (last 6 months)</t>
  </si>
  <si>
    <t>Average discounting days (last 3 months)</t>
  </si>
  <si>
    <t>Average discounting days (last 6 months)</t>
  </si>
  <si>
    <t>Maximum discouting days (last 3 months)</t>
  </si>
  <si>
    <t>Maximum discounting days (last 6 months)</t>
  </si>
  <si>
    <t>Minimum discouting days (last 3 months)</t>
  </si>
  <si>
    <t>Minimum discounting days (last 6 months)</t>
  </si>
  <si>
    <t>Effective Discount rate average (last 3 months)</t>
  </si>
  <si>
    <t>Effective Discount rate average (last 6 months)</t>
  </si>
  <si>
    <t>Total effective discount amount (last 3 months)</t>
  </si>
  <si>
    <t>Total effective discount amount (last 6 months)</t>
  </si>
  <si>
    <t>Txn files</t>
  </si>
  <si>
    <t>Maximum discounting days (last 3 months)</t>
  </si>
  <si>
    <t>Minimum discounting days (last 3 months)</t>
  </si>
  <si>
    <t>ASHA COMPUTER &amp; STATIONERS</t>
  </si>
  <si>
    <t>DELUX PLASTIC WORKS</t>
  </si>
  <si>
    <t>ELMEC HEATERS AND APPLIANCES</t>
  </si>
  <si>
    <t>GOEL FREIGHT CARRIERS</t>
  </si>
  <si>
    <t>HLSL LOGISTICS</t>
  </si>
  <si>
    <t>J S PLASTICS</t>
  </si>
  <si>
    <t>JAI DURGA PACKERS</t>
  </si>
  <si>
    <t>M S ENTERPRISES</t>
  </si>
  <si>
    <t>MADURAI NAMAKKAL ROADWAYS</t>
  </si>
  <si>
    <t>MEGHDOOT PACKAGING</t>
  </si>
  <si>
    <t>MINAKSHI ENTERPRISES</t>
  </si>
  <si>
    <t>MINAKSHI PACKAGING</t>
  </si>
  <si>
    <t>MULTI PAC INC</t>
  </si>
  <si>
    <t>NAV BHARAT LOGISTICS</t>
  </si>
  <si>
    <t>SIDDHIVINAYAK PET MFG CO</t>
  </si>
  <si>
    <t>SRI ANNAPOORNA LOGISTICS</t>
  </si>
  <si>
    <t>SRI DHANALAKSHMI TRANSPORT</t>
  </si>
  <si>
    <t>SRI SAPTHAGIRI STATIONERY</t>
  </si>
  <si>
    <t>TAURUS PACKAGING PVT LTD</t>
  </si>
  <si>
    <t>VAYUDOOT ROAD CARRIERS PRIVATE LIMITED</t>
  </si>
  <si>
    <t>York Print Pvt. Ltd.</t>
  </si>
  <si>
    <t>ZENITH METALS</t>
  </si>
  <si>
    <t>BEARING AND CHAIN ENTERPRISES</t>
  </si>
  <si>
    <t>CTI  LOGISTIC PRIVATE LIMITED</t>
  </si>
  <si>
    <t>Name</t>
  </si>
  <si>
    <t>CompanyName</t>
  </si>
  <si>
    <t>BA AND SONS</t>
  </si>
  <si>
    <t>MANNAT TOOLS AND ENGINEERING</t>
  </si>
  <si>
    <t>Diptab Ventures Private Limited</t>
  </si>
  <si>
    <t>Ganpati Road Lines</t>
  </si>
  <si>
    <t>M10 Logistics</t>
  </si>
  <si>
    <t>MiddleMile Pro LLP</t>
  </si>
  <si>
    <t>Nilam Tiwari</t>
  </si>
  <si>
    <t>Radgo Supply Chain Private Limited</t>
  </si>
  <si>
    <t>Rajam Logistics</t>
  </si>
  <si>
    <t>Sri Kranthi Transport</t>
  </si>
  <si>
    <t>A R LOGISTICS</t>
  </si>
  <si>
    <t>A2Z Logistic Solution</t>
  </si>
  <si>
    <t>ADITYA CARGO MOVERS</t>
  </si>
  <si>
    <t>Aditya Service</t>
  </si>
  <si>
    <t>Ahmedabad Roadlines Pvt Ltd</t>
  </si>
  <si>
    <t>AIM INC</t>
  </si>
  <si>
    <t>Alfa Packers &amp; Movers</t>
  </si>
  <si>
    <t>Annu Tour And Travels</t>
  </si>
  <si>
    <t>ARIMDOM GOGOI TRANSPORTING</t>
  </si>
  <si>
    <t>ARL Express Logistics Pvt Ltd</t>
  </si>
  <si>
    <t>Blue Bird Express</t>
  </si>
  <si>
    <t>Choubey Transport Service</t>
  </si>
  <si>
    <t>D.K.ROAD CARRIER</t>
  </si>
  <si>
    <t>Das Road Lines</t>
  </si>
  <si>
    <t>ETN Services Pvt ltd</t>
  </si>
  <si>
    <t>Fast Track Logistics</t>
  </si>
  <si>
    <t>FAXLE Logistics</t>
  </si>
  <si>
    <t>Forza Logistics Techlabs Pvt Ltd</t>
  </si>
  <si>
    <t>GOJAR LOGISTICS</t>
  </si>
  <si>
    <t>High Way Transport</t>
  </si>
  <si>
    <t>Instant Transport Solution private limited</t>
  </si>
  <si>
    <t>Ishika Polyfab Pvt Ltd</t>
  </si>
  <si>
    <t>Janaki Logistics</t>
  </si>
  <si>
    <t>K.S. Transport Co.</t>
  </si>
  <si>
    <t>Kanhaiya Transport Service</t>
  </si>
  <si>
    <t>Kanifnath Enterprises</t>
  </si>
  <si>
    <t>Kapoor Diesels Garage Pvt. Ltd.</t>
  </si>
  <si>
    <t>KARAN LOGISTICS</t>
  </si>
  <si>
    <t>MAVI TRANSPORT</t>
  </si>
  <si>
    <t>Mayank Logistics</t>
  </si>
  <si>
    <t>MAYURESHWAR LOGISTICS PVT LTD</t>
  </si>
  <si>
    <t>Mukut Ch. Das - APHPD3826K</t>
  </si>
  <si>
    <t>N.K. FREIGHT CARRIERS</t>
  </si>
  <si>
    <t>New Tech India-Coloader</t>
  </si>
  <si>
    <t>Nicky Traders</t>
  </si>
  <si>
    <t>Omkar Transport</t>
  </si>
  <si>
    <t>Prakash Auto Consultant</t>
  </si>
  <si>
    <t>Pranik Logistics Pvt Ltd</t>
  </si>
  <si>
    <t>Preet Cargo Services</t>
  </si>
  <si>
    <t>Ranjeet Kumar Transport Service</t>
  </si>
  <si>
    <t>RAPID EXRPESS</t>
  </si>
  <si>
    <t>Rudhra Logistices Services</t>
  </si>
  <si>
    <t>S Devi Transport</t>
  </si>
  <si>
    <t>Shiv Shambho Transport(FMOPS6754N)</t>
  </si>
  <si>
    <t>Shree Mahakali Transport</t>
  </si>
  <si>
    <t>Shree Shyam Logistics India #BHWPS3745N#BHWPS3745N</t>
  </si>
  <si>
    <t>Swami Transport Services</t>
  </si>
  <si>
    <t>Tejas Cargo</t>
  </si>
  <si>
    <t>Trans Cargo India</t>
  </si>
  <si>
    <t>Trocko Logi Private Limited</t>
  </si>
  <si>
    <t>V logistics</t>
  </si>
  <si>
    <t>VAISHALI services #BCMPT8668N</t>
  </si>
  <si>
    <t>Vandana Road Carriers Mumbai</t>
  </si>
  <si>
    <t>Venture Supply Chain Private Limited #AAECV9487H</t>
  </si>
  <si>
    <t>WHISTLEDRIVE PRIVATE LIMITED</t>
  </si>
  <si>
    <t>BHARAT CHEMICALS CO.</t>
  </si>
  <si>
    <t>JAY REFRIGERATION</t>
  </si>
  <si>
    <t>Kawarlal &amp; Co.,</t>
  </si>
  <si>
    <t>MAYUR ENTERPRISES</t>
  </si>
  <si>
    <t>V.K. TRADERS</t>
  </si>
  <si>
    <t>VAIBHAVI ENTERPRISES</t>
  </si>
  <si>
    <t>VAIBHAVLAXMI SALES &amp; SERVICES</t>
  </si>
  <si>
    <t>VARDHMAN INDUSTRIES</t>
  </si>
  <si>
    <t>VIJAY RUBBER PRODUCTS</t>
  </si>
  <si>
    <t>VIJAYSHREE ENTEPRISES</t>
  </si>
  <si>
    <t>VIMAL STORES</t>
  </si>
  <si>
    <t>YASIN MALIK INDUSTRY</t>
  </si>
  <si>
    <t>ASHWINI WATER SUPPLY &amp; EQUIPMENTS</t>
  </si>
  <si>
    <t>BAGLA ENTERPRISES</t>
  </si>
  <si>
    <t>GALAXY TRADING COMPANY</t>
  </si>
  <si>
    <t>HINDUSTAN MARKETING</t>
  </si>
  <si>
    <t>Joister Infoserve Pvt Ltd</t>
  </si>
  <si>
    <t>K.P.Manish Global Ingredients Pvt L</t>
  </si>
  <si>
    <t>Nectar Lifesciences Ltd</t>
  </si>
  <si>
    <t>RK ENTERPRISES</t>
  </si>
  <si>
    <t>SHUBHAM ENGINEERING WORKS</t>
  </si>
  <si>
    <t>A.V.M. SALES CORPORATION</t>
  </si>
  <si>
    <t>ABSR ENGINEERS AND SERVICES PVT LTD</t>
  </si>
  <si>
    <t>Adak Electricals Pvt. Ltd.</t>
  </si>
  <si>
    <t>Asoke Engineering Works</t>
  </si>
  <si>
    <t>ASSOCIATED TOOLINGS(INDIA)PVT.LTD.</t>
  </si>
  <si>
    <t>Belgaum Aqua Valves Pvt. Ltd.</t>
  </si>
  <si>
    <t>Bera Enterprise</t>
  </si>
  <si>
    <t>Bhanwarlal Jhanwar</t>
  </si>
  <si>
    <t>Bharat Engineering Construction</t>
  </si>
  <si>
    <t>BNP ENGINEERING</t>
  </si>
  <si>
    <t>Chembond Drewtreat Chemicals Ltd</t>
  </si>
  <si>
    <t>CHEMTRON SCIENCE LABORATORIES PVT.L</t>
  </si>
  <si>
    <t>Convergence Solutions</t>
  </si>
  <si>
    <t>Cygnet Infra Solutions</t>
  </si>
  <si>
    <t>DCC Services Private Limited</t>
  </si>
  <si>
    <t>DEMBLA VALVES LTD.</t>
  </si>
  <si>
    <t>DEVELOPMENT CONSULTANTS</t>
  </si>
  <si>
    <t>Garuda Power Pvt. Ltd.</t>
  </si>
  <si>
    <t>GERMICIDE HOUSE KEEPING</t>
  </si>
  <si>
    <t>Goutam Trading</t>
  </si>
  <si>
    <t>Guha &amp; Co</t>
  </si>
  <si>
    <t>House Keeping and Catering</t>
  </si>
  <si>
    <t>Industrial Engineering Corporation</t>
  </si>
  <si>
    <t>INLAND WORLD LOGISTICS PVT LTD</t>
  </si>
  <si>
    <t>INSULREF TECHNOLOGIES PVT. LTD.</t>
  </si>
  <si>
    <t>Kalyani Catering Services</t>
  </si>
  <si>
    <t>Kamakshi Integrated Facility</t>
  </si>
  <si>
    <t>LINK-SERVICE</t>
  </si>
  <si>
    <t>M. M. Construction</t>
  </si>
  <si>
    <t>M.S. Construction</t>
  </si>
  <si>
    <t>Matri Enterprise</t>
  </si>
  <si>
    <t>McCoy Engineering</t>
  </si>
  <si>
    <t>Middleton Logistics Solutions</t>
  </si>
  <si>
    <t>Milan Construction Co</t>
  </si>
  <si>
    <t>N.G. Construction</t>
  </si>
  <si>
    <t>N.G.Print</t>
  </si>
  <si>
    <t>P K NATH &amp; GHOSHAL</t>
  </si>
  <si>
    <t>Petrochem Engineering Construction</t>
  </si>
  <si>
    <t>PON PURE CHEMICAL INDIA PRIVATE LIM</t>
  </si>
  <si>
    <t>Praxis Automation Services</t>
  </si>
  <si>
    <t>R S LOGISTICS</t>
  </si>
  <si>
    <t>R. K. ENTERPRISES</t>
  </si>
  <si>
    <t>Radiant Hitech Eng. Pvt. Ltd.</t>
  </si>
  <si>
    <t>RCI LOGISTICS PVT. LTD</t>
  </si>
  <si>
    <t>RITCO LOGISTICS LTD</t>
  </si>
  <si>
    <t>Shanker Logistics Pvt Ltd.</t>
  </si>
  <si>
    <t>Shilpi Engineering Pvt. Ltd.</t>
  </si>
  <si>
    <t>Sky Forge Pvt Ltd</t>
  </si>
  <si>
    <t>SKYTECH SYSTEMS (INDIA) PVT. LTD.</t>
  </si>
  <si>
    <t>SPECTRA LOGISTICS SERVICES</t>
  </si>
  <si>
    <t>Supreme Transport Corporation</t>
  </si>
  <si>
    <t>SURAT GOODS TRANSPORT PVT LTD.</t>
  </si>
  <si>
    <t>SURUCHI HOTEL &amp; RESTAURANT</t>
  </si>
  <si>
    <t>Tarama Trading Company</t>
  </si>
  <si>
    <t>Trisita Marketing Pvt. Ltd.</t>
  </si>
  <si>
    <t>Varuna Integrated Logistics Pvt. Ltd.</t>
  </si>
  <si>
    <t>Zinka Logistics Solutions Pvt Ltd</t>
  </si>
  <si>
    <t/>
  </si>
  <si>
    <t>Match Check</t>
  </si>
  <si>
    <t>Check</t>
  </si>
  <si>
    <t>Match 2 Checker</t>
  </si>
  <si>
    <t>Match Checker</t>
  </si>
  <si>
    <t>Match 2 Check</t>
  </si>
  <si>
    <t>Vendor</t>
  </si>
  <si>
    <t>AABCV7049J</t>
  </si>
  <si>
    <t>AZGPS0887G</t>
  </si>
  <si>
    <t>AADCF1904A</t>
  </si>
  <si>
    <t>AABCW1030C</t>
  </si>
  <si>
    <t>AAMFV2939D</t>
  </si>
  <si>
    <t>AAECV9487H</t>
  </si>
  <si>
    <t>SANTOSH ENTERPRISES</t>
  </si>
  <si>
    <t>WATERMEN JINDAL INDIA PRIVATE LIMITED</t>
  </si>
  <si>
    <t>VASPAL PACKAGING LLP</t>
  </si>
  <si>
    <t>VIKARSH STAMPINGS INDIA PRIVATE LIMITED</t>
  </si>
  <si>
    <t>VIKARSH STAMPINGS INDIA PVT LTD</t>
  </si>
  <si>
    <t>csvikarsh@vikarsh.com</t>
  </si>
  <si>
    <t>Manufacture of machinery for metallurgy: converters, ingot moulds, ladles and casting machines; metal rolling mills and rolls for such mills</t>
  </si>
  <si>
    <t>S.NO. 25, Vijaya Chambers, Office No. 5, 6, Opp SBI, Sinhgad Road, Hingne Khurd, Pune Pune MH 411051 IN</t>
  </si>
  <si>
    <t>U29230PN2003PTC018260</t>
  </si>
  <si>
    <t>vikarshstampings.com</t>
  </si>
  <si>
    <t>27AABCV7049J1ZY</t>
  </si>
  <si>
    <t>SANTOSH PAL SINGH</t>
  </si>
  <si>
    <t>246santosh.singh@gmail.com</t>
  </si>
  <si>
    <t>HOUSE NO.1438, OLD WZ-283-C, KH. NO.3046/731, FRONT PORTION,, BLOCK-D, 1ST FLOOR,, SUDARSHAN PARK, NEW DELHI, New Delhi, Delhi, 110015</t>
  </si>
  <si>
    <t>SOLE_PROPRIETOR</t>
  </si>
  <si>
    <t>U74999DL2017PTC322997</t>
  </si>
  <si>
    <t>siddharthjindal@hotmail.com</t>
  </si>
  <si>
    <t>T-5/241, First Floor, Phase-1 Mangolpuri Industrial Area, New Delhi-110083 New Delhi New Delhi DL 110083 IN</t>
  </si>
  <si>
    <t>FLUIDMASTER JINDAL SANITARYWARE INDIA PRIVATE LIMITED</t>
  </si>
  <si>
    <t>Other business activit ies n.e.c.[This class includes service activities generally delivered to commercial clients</t>
  </si>
  <si>
    <t>U29292DL2011PTC220411</t>
  </si>
  <si>
    <t>WIREFORM COMPONENTS (INDIA) PRIVATE LIMITED</t>
  </si>
  <si>
    <t>kiran@wireformindia.com</t>
  </si>
  <si>
    <t>wireformindia.com</t>
  </si>
  <si>
    <t>E-186, BASEMENT, GREATER KAILASH- I NEW DELHI DL 110048 IN</t>
  </si>
  <si>
    <t>Manufacture of other special purpose machinery</t>
  </si>
  <si>
    <t>Manufacture of machinery for producing tiles, bricks, shaped ceramic pastes, pipes, graphite electrodes, blackboard chalk, foundry mo ulds etc.</t>
  </si>
  <si>
    <t>AAD-2126</t>
  </si>
  <si>
    <t>info@vaspalpackaging.com</t>
  </si>
  <si>
    <t>vaspalpackaging.com</t>
  </si>
  <si>
    <t>Flat No.204, Brigade Elegance No.33,1st Cross, 4th Block, Jayalakshmip uram Mysore Mysore KA 570012 IN</t>
  </si>
  <si>
    <t>INDAVARA NANJAPPA SRIDHAR</t>
  </si>
  <si>
    <t>Manufacture of fabricated metal products, except machinery and equipments</t>
  </si>
  <si>
    <t>U60300DL2014PTC273346</t>
  </si>
  <si>
    <t>VENTURE SUPPLY CHAIN PRIVATE LIMITED</t>
  </si>
  <si>
    <t>gsnassociates@yahoo.com</t>
  </si>
  <si>
    <t>SHOP IN SEQ. NO. MHP-5950, G/F, BLOCK K-2, KH. NO.-831, MAHIPALPUR, NEW DELHI South West Delhi DL 110037 IN</t>
  </si>
  <si>
    <t>KANTI PRASAD SINGH</t>
  </si>
  <si>
    <t>ANAND SARUP</t>
  </si>
  <si>
    <t>KPE000119736305O</t>
  </si>
  <si>
    <t>2022-02-11 15:51:26.909Z</t>
  </si>
  <si>
    <t>TPE000117089564P</t>
  </si>
  <si>
    <t>2020-07-31 10:00:00.547Z</t>
  </si>
  <si>
    <t>KPE000005247972A</t>
  </si>
  <si>
    <t>2022-02-19 11:00:42.587Z</t>
  </si>
  <si>
    <t>2022-02-10 22:51:21.726Z</t>
  </si>
  <si>
    <t>KPE000001247148W</t>
  </si>
  <si>
    <t>2022-02-17 01:00:41.048Z</t>
  </si>
  <si>
    <t>KCO000008063146K</t>
  </si>
  <si>
    <t>2022-02-06 20:33:20.637Z</t>
  </si>
  <si>
    <t>Slab: Rs. 25 Cr. to 100 Cr.</t>
  </si>
  <si>
    <t>27690010772V</t>
  </si>
  <si>
    <t>SR NO 25, OFFICE NO 5 AND 6, VIJAYA CHAMBERS , OPP SBI BANK, SINHGAD ROAD, HINGNE ROAD, PUNE, Pune, Maharashtra, 411051</t>
  </si>
  <si>
    <t>[
            {
              "hsnCode": "85049010",
              "hsn1": "ELECTRICAL TRANSFORMERS, STATIC CONVERTERS (FOR EXAMPLE, RECTIFIERS) AND INDUCTORS - OTHER INDUCTORS: -PARTS : OF TRANSFORMERS",
              "chapterCode": "85",
              "chapter": "Electrical machinery and equipment and parts thereof; sound recorders and reproducers, television image and sound recorders and reproducers, and parts and accessories of such articles.",
              "sectionCode": "16",
              "section": "Machinery and Mechanical Appliances; Electrical Equipment; Parts thereof; sound Recorders and Reproducers, Television Image and Sound Recorders and reproducers, Television Image and sound Recorders and Reproducers, and Parts and Accessories of such article",
              "hsn2": "ELECTRICAL TRANSFORMERS, STATIC CONVERTERS (FOR EXAMPLE, RECTIFIERS) AND INDUCTORS - OTHER INDUCTORS: -PARTS : OF TRANSFORMERS"
            },
            {
              "hsnCode": "72044100",
              "hsn1": "FERROUS WASTE AND SCRAP; REMELTING SCRAP INGOTS OF IRON OR STEEL - OTHER WASTE AND SCRAP : TURNINGS, SHAVINGS, CHIPS, MILLING WASTE, SAW DUST, FILLINGS, TRIMMINGS AND STAMPINGS, WHETHER OR NOT ` IN BUNDLES",
              "chapterCode": "72",
              "chapter": "Iron and steel",
              "sectionCode": "15",
              "section": "Base Metals and Articles of Base Metal",
              "hsn2": "FERROUS WASTE AND SCRAP; REMELTING SCRAP INGOTS OF IRON OR STEEL - OTHER WASTE AND SCRAP : TURNINGS, SHAVINGS, CHIPS, MILLING WASTE, SAW DUST, FILLINGS, TRIMMINGS AND STAMPINGS, WHETHER OR NOT ` IN BUNDLES"
            },
            {
              "hsnCode": "74040019",
              "hsn1": "COPPER WASTE AND SCRAP - COPPER WASTE AND SCRAP: OF COPPER :OTHER",
              "chapterCode": "74",
              "chapter": "Copper and articles thereof",
              "sectionCode": "15",
              "section": "Base Metals and Articles of Base Metal",
              "hsn2": "COPPER WASTE AND SCRAP - COPPER WASTE AND SCRAP: OF COPPER :OTHER"
            },
            {
              "hsnCode": "72251100",
              "hsn1": "FLAT-ROLLED PRODUCTS OF OTHER ALLOY STEEL, OF A WIDTH OF 600 MM OR MORE - OF SILICON-ELECTRICAL STEEL : GRAIN-ORIENTED",
              "chapterCode": "72",
              "chapter": "Iron and steel",
              "sectionCode": "15",
              "section": "Base Metals and Articles of Base Metal",
              "hsn2": "FLAT-ROLLED PRODUCTS OF OTHER ALLOY STEEL, OF A WIDTH OF 600 MM OR MORE - OF SILICON-ELECTRICAL STEEL : GRAIN-ORIENTED"
            },
            {
              "hsnCode": "72261100",
              "hsn1": "FLAT-ROLLED PRODUCTS OF OTHER ALLOY STEEL, OF A WIDTH OF LESS THAN 600 MM - OF SILICON-ELECTRICAL STEEL : GRAIN-ORIENTED",
              "chapterCode": "72",
              "chapter": "Iron and steel",
              "sectionCode": "15",
              "section": "Base Metals and Articles of Base Metal",
              "hsn2": "FLAT-ROLLED PRODUCTS OF OTHER ALLOY STEEL, OF A WIDTH OF LESS THAN 600 MM - OF SILICON-ELECTRICAL STEEL : GRAIN-ORIENTED"
            }
          ]</t>
  </si>
  <si>
    <t>[
            {
              "income": "Up to Rs. 2.5 lakhs",
              "financialYear": "2018-2019"
            }
          ]</t>
  </si>
  <si>
    <t>"LAXMIKANT NATHURAM TRIVEDI",
            "SHEETAL LAXMIKANT TRIVEDI"</t>
  </si>
  <si>
    <t>"name": "LAXMIKANT NATHURAM TRIVEDI",
              "email": "vikarsh@yahoo.com",
              "emailDomain": "yahoo.com",
              "contact": "9371211879"</t>
  </si>
  <si>
    <t>07AZGPS0887G1ZZ</t>
  </si>
  <si>
    <t xml:space="preserve">
            {
              "hsnCode": "6310",
              "hsn1": "USED OR NEW RAGS, SCRAP TWINE, CORDAGE, ROPE AND CABLES AND WORN OUT ARTICLES OF TWINE, CORDAGE, ROPE OR CABLES, OF TEXTILE MATERIALS",
              "chapterCode": "63",
              "chapter": "Other made up textile articles; sets; worn clothing and worn textile articles; rags.",
              "sectionCode": "11",
              "section": "Textile and Textile Articles",
              "hsn2": "USED OR NEW RAGS, SCRAP TWINE, CORDAGE, ROPE AND CABLES AND WORN OUT ARTICLES OF TWINE, CORDAGE, ROPE OR CABLES, OF TEXTILE MATERIALS"
            }
          ]</t>
  </si>
  <si>
    <t>[
            {
              "income": "Rs. 2.5 lakhs to Rs. 5 lakhs",
              "financialYear": "2018-2019"
            }
          ]</t>
  </si>
  <si>
    <t xml:space="preserve">              "name": "SANTOSH PAL SINGH",
              "email": "abcassociates12@gmail.com",
              "emailDomain": "gmail.com",
              "contact": "9899557701"</t>
  </si>
  <si>
    <t>07AADCF1904A1ZD</t>
  </si>
  <si>
    <t>A-64,PUSHPANJALI ,ENCLAVE PITAM PURA, ,NORTH WEST ,Delhi ,110034 ,India</t>
  </si>
  <si>
    <t>[
            {
              "hsnCode": "3917",
              "hsn1": "TUBES, PIPES AND HOSES, AND FITTINGS THEREFOR (FOR EXAMPLE, JOINTS, ELBOWS, FLANGES), OF PLASTICS",
              "chapterCode": "39",
              "chapter": "Plastics and articles thereof",
              "sectionCode": "07",
              "section": "Plastics and Articles thereof; Rubber and Articles Thereof",
              "hsn2": "TUBES, PIPES AND HOSES, AND FITTINGS THEREFOR (FOR EXAMPLE, JOINTS, ELBOWS, FLANGES), OF PLASTICS"
            },
            {
              "hsnCode": "3922",
              "hsn1": "BATHS, SHOWER-BATHS, SINKS, WASH-BASINS, BIDETS, LAVATORY PANS, SEATS AND COVERS, FLUSHING CISTERNS AND SIMILAR SANITARY WARE, OF PLASTICS",
              "chapterCode": "39",
              "chapter": "Plastics and articles thereof",
              "sectionCode": "07",
              "section": "Plastics and Articles thereof; Rubber and Articles Thereof",
              "hsn2": "BATHS, SHOWER-BATHS, SINKS, WASH-BASINS, BIDETS, LAVATORY PANS, SEATS AND COVERS, FLUSHING CISTERNS AND SIMILAR SANITARY WARE, OF PLASTICS"
            },
            {
              "hsnCode": "3915",
              "hsn1": "WASTE, PARINGS AND SCRAP, OF PLASTICS",
              "chapterCode": "39",
              "chapter": "Plastics and articles thereof",
              "sectionCode": "07",
              "section": "Plastics and Articles thereof; Rubber and Articles Thereof",
              "hsn2": "ACRYLIC POLYMERS IN PRIMARY FORMS"
            }
          ]</t>
  </si>
  <si>
    <t>Siddharth Jindal</t>
  </si>
  <si>
    <t>"name": "Siddharth Jindal",
              "email": "siddharthjindal@hotmail.com",
              "emailDomain": "hotmail.com",
              "contact": "9810096079"</t>
  </si>
  <si>
    <t>07AABCW1030C1Z1</t>
  </si>
  <si>
    <t>: Rs. 5 Cr. to 25 Cr.</t>
  </si>
  <si>
    <t>[
            {
              "hsnCode": "83113010",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RODS AND CORED WIRE, OF BASE METAL, FOR SOLDERING, BRAZING OR WELDING BY FLAME:WIRE AND RODS OF AGGLOMERATED BASE METAL",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RODS AND CORED WIRE, OF BASE METAL, FOR SOLDERING, BRAZING OR WELDING BY FLAME:WIRE AND RODS OF AGGLOMERATED BASE METAL"
            },
            {
              "hsnCode": "83119000",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OTHER",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OTHER"
            },
            {
              "hsnCode": "83111000",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ELECTRODES OF BASE METAL, FOR ELECTRIC ARC - WELDING",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ELECTRODES OF BASE METAL, FOR ELECTRIC ARC - WELDING"
            },
            {
              "hsnCode": "83112000",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CORED WIRE OF BASE METAL, FOR ELECTRIC ARC - WELDING",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CORED WIRE OF BASE METAL, FOR ELECTRIC ARC - WELDING"
            },
            {
              "hsnCode": "83113090",
              "hsn1":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RODS AND CORED WIRE, OF BASE METAL, FOR SOLDERING, BRAZING OR WELDING BY FLAME:OTHER",
              "chapterCode": "83",
              "chapter": "Miscellaneous articles of base metal",
              "sectionCode": "15",
              "section": "Base Metals and Articles of Base Metal",
              "hsn2":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 COATED RODS AND CORED WIRE, OF BASE METAL, FOR SOLDERING, BRAZING OR WELDING BY FLAME:OTHER"
            }
          ]</t>
  </si>
  <si>
    <t>"ANSHOO RAKESHWAR SACHATHAMAKUL",
            "RAKESHWAR KRASIAN SACHATHAMAKUL"</t>
  </si>
  <si>
    <t>"name": "SIDDHALINGESH RAJASHEKHAR GANGAWATI",
              "email": "siddhug@wireformindia.com",
              "emailDomain": "wireformindia.com",
              "contact": "9677088113"</t>
  </si>
  <si>
    <t>29AAMFV2939D1ZT</t>
  </si>
  <si>
    <t>SPL PLOT - 81, , , INDUSTRIAL ESTATE, HEBBAL INDUSTRIAL AREA, Mysuru (Mysore), Karnataka, 570016</t>
  </si>
  <si>
    <t>[
            {
              "hsnCode": "73102110",
              "hsn1": "TANKS, CASKS, DRUMS, CANS, BOXES AND SIMILAR CONTAINERS, FOR ANY MATERIAL (OTHER THAN COMPRESSED OR LIQUEFIED GAS), OF IRON OR STEEL, OF A CAPACITY NOT EXCEEDING 300 L, WHETHER OR NOT LINED OR HEATINSULATED, BUT NOT FITTED WITH MECHANICAL OR THERMAL EQUIPMENT - OF A CAPACITY OF LESS THAN 50 L : CANS WHICH ARE TO BE CLOSED BY SOLDERING OR CRIMPING : TIN PLATE CONTAINERS",
              "chapterCode": "73",
              "chapter": "Articles of iron or steel",
              "sectionCode": "15",
              "section": "Base Metals and Articles of Base Metal",
              "hsn2": "TANKS, CASKS, DRUMS, CANS, BOXES AND SIMILAR CONTAINERS, FOR ANY MATERIAL (OTHER THAN COMPRESSED OR LIQUEFIED GAS), OF IRON OR STEEL, OF A CAPACITY NOT EXCEEDING 300 L, WHETHER OR NOT LINED OR HEATINSULATED, BUT NOT FITTED WITH MECHANICAL OR THERMAL EQUIPMENT - OF A CAPACITY OF LESS THAN 50 L : CANS WHICH ARE TO BE CLOSED BY SOLDERING OR CRIMPING : TIN PLATE CONTAINERS"
            },
            {
              "hsnCode": "74040012",
              "hsn1": "COPPER WASTE AND SCRAP - COPPER WASTE AND SCRAP: OF COPPER :COPPER SCRAP, NAMELY THE FOLLOWING : COPPER WIRE SCRAP COVERED BY ISRI CODE WORDS BARLEY, BERRY AND BIRCH; HEAVY COPPER SCRAP COVERED BY ISRI CODE WORD CANDY; UNALLOYED COPPER SCRAP COVERED BY ISRI CODE WORD CLIFF; COPPER WIRE NODULES SCRAP COVERED BY ISRI CODE WORDS CLOVE, COBRA AND COCOA; LIGHT COPPER SCRAP COVERED BY ISRI CODE WORD DREAM; MUNTZ METAL TUBES COVERED BY ISRI CODE WORD PALMS",
              "chapterCode": "74",
              "chapter": "Copper and articles thereof",
              "sectionCode": "15",
              "section": "Base Metals and Articles of Base Metal",
              "hsn2": "COPPER WASTE AND SCRAP - COPPER WASTE AND SCRAP: OF COPPER :COPPER SCRAP, NAMELY THE FOLLOWING : COPPER WIRE SCRAP COVERED BY ISRI CODE WORDS BARLEY, BERRY AND BIRCH; HEAVY COPPER SCRAP COVERED BY ISRI CODE WORD CANDY; UNALLOYED COPPER SCRAP COVERED BY ISRI CODE WORD CLIFF; COPPER WIRE NODULES SCRAP COVERED BY ISRI CODE WORDS CLOVE, COBRA AND COCOA; LIGHT COPPER SCRAP COVERED BY ISRI CODE WORD DREAM; MUNTZ METAL TUBES COVERED BY ISRI CODE WORD PALMS"
            }
          ]</t>
  </si>
  <si>
    <t>[
            {
              "income": "Rs. 10 lakhs to Rs. 50 lakhs",
              "financialYear": "2018-2019"
            },
            {
              "income": "Up to Rs. 2.5 lakhs",
              "financialYear": "2019-2020"
            }
          ]</t>
  </si>
  <si>
    <t>Factory / Manufacturing",
            "Others",
            "Warehouse / Depot",
            "Import",
            "Export",
            Office / Sale Office</t>
  </si>
  <si>
    <t>INDAVAR SRIDHAR BADRINATH",
            "RAGHAVAN RATHISRI</t>
  </si>
  <si>
    <t>"name": "INDAVAR SRIDHAR BADRINATH",
              "email": "isbadri@vaspalpackaging.com",
              "emailDomain": "vaspalpackaging.com",
              "contact": "9845124333"</t>
  </si>
  <si>
    <t>07AAECV9487H1ZO</t>
  </si>
  <si>
    <t>SHOP IN SEQ NO. MHP 5950, G/F BLOCK K2, , KH NO 831, MAHIPALPUR, South West Delhi, Delhi, 110037</t>
  </si>
  <si>
    <t>"income": "Above Rs. 50 lakhs",
              "financialYear": "2018-2019"</t>
  </si>
  <si>
    <t>"Office / Sale Office",
            "Service Provision"</t>
  </si>
  <si>
    <t>": [
            {
              "sacCode": "00440262",
              "sac1": "TRANSPORT OF GOODS BY ROAD",
              "sac2": null
            },
            {
              "sacCode": "00440390",
              "sac1": "TRANSPORT OF GOODS BY RAIL",
              "sac2": null
            },
            {
              "sacCode": "00440014",
              "sac1": "COURIER AGENCY",
              "sac2": null
            },
            {
              "sacCode": "00440189",
              "sac1": "CARGO HANDLING SERVICES",
              "sac2": null
            },
            {
              "sacCode": "00440060",
              "sac1": "MANPOWER RECRUITMENT AGENCY",
              "sac2": null
            }
          ]</t>
  </si>
  <si>
    <t>"RAJESH KUMAR SINGH",
            "FAIZAN ALI KHAN",
            "ANAND KUMAR SINGH",
            "TRUPTI YADAV"</t>
  </si>
  <si>
    <t>"name": "RAJESH KUMAR SINGH",
              "email": "gsnassociates@yahoo.com",
              "emailDomain": "yahoo.com",
              "contact": "9313772243"</t>
  </si>
  <si>
    <t>": [
            {
              "hsnCode": "39203090",
              "hsn1": "OTHER PLATES, SHEETS, FILM, FOIL AND STRIP, OF PLASTICS, NON - CELLULAR AND NOT REINFORCED, LAMINATED, SUPPORTED OR SIMILARLY COMBINED WITH OTHER MATERIALS - OF POLYMERS OF STYRENE :OTHER",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STYRENE :OTHER"
            },
            {
              "hsnCode": "76072090",
              "hsn1": "ALUMINIUM FOIL (WHETHER OR NOT PRINTED OR BACKED WITH PAPER, PAPERBOARD, PLASTICS OR SIMILAR BACKING MATERIALS) OF A THICKNESS (EXCLUDING ANY BACKING) NOT EXCEEDING 0.2 MM - BACKED : OTHER",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BACKED : OTHER"
            },
            {
              "hsnCode": "39204900",
              "hsn1": "OTHER PLATES, SHEETS, FILM, FOIL AND STRIP, OF PLASTICS, NON - CELLULAR AND NOT REINFORCED, LAMINATED, SUPPORTED OR SIMILARLY COMBINED WITH OTHER MATERIALS - OF POLYMERS OF VINYL CHLORIDE:OTHER",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VINYL CHLORIDE:OTHER"
            },
            {
              "hsnCode": "76071991",
              "hsn1": "ALUMINIUM FOIL (WHETHER OR NOT PRINTED OR BACKED WITH PAPER, PAPERBOARD, PLASTICS OR SIMILAR BACKING MATERIALS) OF A THICKNESS (EXCLUDING ANY BACKING) NOT EXCEEDING 0.2 MM - NOT BACKED : OTHER : OTHER : PLAIN",
              "chapterCode": "76",
              "chapter": "Aluminium and articles thereof",
              "sectionCode": "15",
              "section": "Base Metals and Articles of Base Metal",
              "hsn2": "ALUMINIUM FOIL (WHETHER OR NOT PRINTED OR BACKED WITH PAPER, PAPERBOARD, PLASTICS OR SIMILAR BACKING MATERIALS) OF A THICKNESS (EXCLUDING ANY BACKING) NOT EXCEEDING 0.2 MM - NOT BACKED : OTHER : OTHER : PLAIN"
            },
            {
              "hsnCode": "39204300",
              "hsn1": "OTHER PLATES, SHEETS, FILM, FOIL AND STRIP, OF PLASTICS, NON - CELLULAR AND NOT REINFORCED, LAMINATED, SUPPORTED OR SIMILARLY COMBINED WITH OTHER MATERIALS - OF POLYMERS OF VINYL CHLORIDE:CONTAINING BY WEIGHT NOT LESS THAN 6% OF PLASTICIZERS",
              "chapterCode": "39",
              "chapter": "Plastics and articles thereof",
              "sectionCode": "07",
              "section": "Plastics and Articles thereof; Rubber and Articles Thereof",
              "hsn2": "OTHER PLATES, SHEETS, FILM, FOIL AND STRIP, OF PLASTICS, NON - CELLULAR AND NOT REINFORCED, LAMINATED, SUPPORTED OR SIMILARLY COMBINED WITH OTHER MATERIALS - OF POLYMERS OF VINYL CHLORIDE:CONTAINING BY WEIGHT NOT LESS THAN 6% OF PLASTICIZERS"
            }
          ]</t>
  </si>
  <si>
    <t>[
            {
              "income": "Above Rs. 50 lakhs",
              "financialYear": "2018-2019"
            }
          ]</t>
  </si>
  <si>
    <t xml:space="preserve">        "Warehouse / Depot",
        "Export",
        "Recipient of Goods or Services",
        "Import",
        "Office / Sale Office",
        "Factory / Manufacturing"</t>
  </si>
  <si>
    <t>Factory / Manufacturing, Import, Export, Office / Sale Office</t>
  </si>
  <si>
    <t>"ARUN ANAND SARUP",
            "ARJUN ARUN SARUP",
            "GEETA ARUN SARUP",
            "FARZANA ARJUN SARUP"</t>
  </si>
  <si>
    <t>"name": "ARUN ANAND SARUP",
              "email": "atl.cfb@amartara.co.in",
              "emailDomain": "amartara.co.in",
              "contact": "7874779807"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</si>
</sst>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2"/>
      <color theme="1"/>
      <name val="Calibri"/>
      <family val="2"/>
      <scheme val="minor"/>
    </font>
    <font>
      <sz val="10"/>
      <color rgb="FF000000"/>
      <name val="Tahoma"/>
      <family val="2"/>
    </font>
    <font>
      <b/>
      <sz val="10"/>
      <color rgb="FF000000"/>
      <name val="Tahoma"/>
      <family val="2"/>
    </font>
    <font>
      <sz val="11"/>
      <color rgb="FF000000"/>
      <name val="Calibri"/>
      <family val="2"/>
      <scheme val="minor"/>
    </font>
    <font>
      <b/>
      <sz val="11"/>
      <color theme="0"/>
      <name val="Calibri (Body)"/>
    </font>
    <font>
      <sz val="11"/>
      <color theme="0"/>
      <name val="Calibri (Body)"/>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9">
    <xf numFmtId="0" fontId="0" fillId="0" borderId="0" xfId="0"/>
    <xf numFmtId="0" fontId="4" fillId="0" borderId="0" xfId="0" applyFont="1"/>
    <xf numFmtId="0" fontId="0" fillId="0" borderId="0" xfId="0" applyFill="1"/>
    <xf numFmtId="0" fontId="1" fillId="0" borderId="0" xfId="0" applyFont="1"/>
    <xf numFmtId="15" fontId="0" fillId="0" borderId="0" xfId="0" applyNumberFormat="1"/>
    <xf numFmtId="0" fontId="5" fillId="0" borderId="1" xfId="0" applyFont="1" applyBorder="1" applyAlignment="1">
      <alignment horizontal="center" vertical="top" wrapText="1"/>
    </xf>
    <xf numFmtId="0" fontId="6" fillId="0" borderId="0" xfId="0" applyFont="1" applyAlignment="1">
      <alignment wrapText="1"/>
    </xf>
    <xf numFmtId="0" fontId="5" fillId="0" borderId="2" xfId="0" applyFont="1" applyBorder="1" applyAlignment="1">
      <alignment horizontal="center" vertical="top"/>
    </xf>
    <xf numFmtId="0" fontId="6" fillId="0" borderId="0" xfId="0" applyFont="1"/>
  </cellXfs>
  <cellStyles count="1">
    <cellStyle name="Normal" xfId="0" builtinId="0"/>
  </cellStyles>
  <dxfs count="13">
    <dxf>
      <numFmt numFmtId="0" formatCode="General"/>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1"/>
        <color theme="0"/>
        <name val="Calibri (Body)"/>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theme="0"/>
        <name val="Calibri (Body)"/>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theme="0"/>
        <name val="Calibri (Body)"/>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theme="0"/>
        <name val="Calibri (Body)"/>
        <scheme val="none"/>
      </font>
      <alignment horizontal="center" vertical="top" textRotation="0" wrapText="1"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border outline="0">
        <top style="thin">
          <color auto="1"/>
        </top>
      </border>
    </dxf>
    <dxf>
      <border outline="0">
        <bottom style="thin">
          <color auto="1"/>
        </bottom>
      </border>
    </dxf>
    <dxf>
      <border outline="0">
        <top style="thin">
          <color auto="1"/>
        </top>
      </border>
    </dxf>
    <dxf>
      <border outline="0">
        <bottom style="thin">
          <color auto="1"/>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Transaction%20Files/Transaction%20Working%20File-%20Vendors%20of%20Hald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V.M. SALES CORPORATION"/>
      <sheetName val="ABSR ENGINEERS AND SERVICES PVT"/>
      <sheetName val="Adak Electricals Pvt. Ltd."/>
      <sheetName val="Asoke Engineering Works"/>
      <sheetName val="ASSOCIATED TOOLINGS(INDIA)PVT.L"/>
      <sheetName val="Belgaum Aqua Valves Pvt. Ltd."/>
      <sheetName val="Bera Enterprise"/>
      <sheetName val="Bhanwarlal Jhanwar"/>
      <sheetName val="Bharat Engineering Construction"/>
      <sheetName val="BLR LOGISTIKS (I) LIMITED"/>
      <sheetName val="BNP ENGINEERING"/>
      <sheetName val="Chembond Drewtreat Chemicals Lt"/>
      <sheetName val="CHEMTRON SCIENCE LABORATORIES P"/>
      <sheetName val="CJ DARCL LOGISTICS LIMITED"/>
      <sheetName val="Convergence Solutions"/>
      <sheetName val="COSMO CARRYING PVT LTD"/>
      <sheetName val="Cygnet Infra Solutions"/>
      <sheetName val="DCC Services Private Limited"/>
      <sheetName val="DEMBLA VALVES LTD."/>
      <sheetName val="DEVELOPMENT CONSULTANTS"/>
      <sheetName val="EFC LOGISTICS INDIA PVT LTD"/>
      <sheetName val="FIVE STAR LOGISTICS PVT. LTD."/>
      <sheetName val="Garuda Power Pvt. Ltd."/>
      <sheetName val="GERMICIDE HOUSE KEEPING"/>
      <sheetName val="GIRISH CHANDRA GHOSH &amp; G.G.S"/>
      <sheetName val="Goutam Trading"/>
      <sheetName val="Guha &amp; Co"/>
      <sheetName val="HINDUSTAN LOGISTICS"/>
      <sheetName val="House Keeping and Catering"/>
      <sheetName val="Industrial Engineering Corporat"/>
      <sheetName val="INLAND WORLD LOGISTICS PVT LTD"/>
      <sheetName val="INSULREF TECHNOLOGIES PVT. LTD."/>
      <sheetName val="INTEGRATED SUPPLY CHAIN SOLUTIO"/>
      <sheetName val="JAI MA TARA BUS SERVICE"/>
      <sheetName val="Kalyani Catering Services"/>
      <sheetName val="Kamakshi Integrated Facility"/>
      <sheetName val="LAKHOTIA TRANSPORT CO. PVT. LTD"/>
      <sheetName val="LINK-SERVICE"/>
      <sheetName val="M. M. Construction"/>
      <sheetName val="M.S. Construction"/>
      <sheetName val="Matri Enterprise"/>
      <sheetName val="McCoy Engineering"/>
      <sheetName val="Middleton Logistics Solutions"/>
      <sheetName val="Milan Construction Co"/>
      <sheetName val="MOTILAL LAXMICHAND SANGHAVI"/>
      <sheetName val="N.G. Construction"/>
      <sheetName val="N.G.Print"/>
      <sheetName val="P K NATH &amp; GHOSHAL"/>
      <sheetName val="PEST CONTROLLER"/>
      <sheetName val="Petrochem Engineering Construct"/>
      <sheetName val="PON PURE CHEMICAL INDIA PRIVATE"/>
      <sheetName val="Praxis Automation Services"/>
      <sheetName val="PYROTECH ELECTRONICS PVT LTD"/>
      <sheetName val="R S LOGISTICS"/>
      <sheetName val="R. K. ENTERPRISES"/>
      <sheetName val="Radiant Hitech Eng. Pvt. Ltd."/>
      <sheetName val="RCI LOGISTICS PVT. LTD"/>
      <sheetName val="RITCO LOGISTICS LTD"/>
      <sheetName val="Rotostat Services Private Limit"/>
      <sheetName val="SAGE ASSOCIATES"/>
      <sheetName val="SAR PARIVAHAN PVT. LTD."/>
      <sheetName val="SHAKTI ENGINEERING CONSTRUCTION"/>
      <sheetName val="Shanker Logistics Pvt Ltd."/>
      <sheetName val="Shilpi Engineering Pvt. Ltd."/>
      <sheetName val="Sky Forge Pvt Ltd"/>
      <sheetName val="SKYTECH SYSTEMS (INDIA) PVT. LT"/>
      <sheetName val="SOUTHERN CARGO CARRIERS (INDIA)"/>
      <sheetName val="SPECTRA LOGISTICS SERVICES"/>
      <sheetName val="Spirare Energy Private Limited"/>
      <sheetName val="Supreme Transport Corporation"/>
      <sheetName val="SURAT GOODS TRANSPORT PVT LTD."/>
      <sheetName val="SURUCHI HOTEL &amp; RESTAURANT"/>
      <sheetName val="Tarama Trading Company"/>
      <sheetName val="Trisita Marketing Pvt. Ltd."/>
      <sheetName val="USHA ENTERPRISES"/>
      <sheetName val="Varuna Integrated Logistics Pvt"/>
      <sheetName val="Zinka Logistics Solutions Pvt L"/>
      <sheetName val="Accumulate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F8A26C-FD0B-344C-8F37-8690F34A37FD}" name="Profile" displayName="Profile" ref="A1:AA853" totalsRowShown="0" headerRowDxfId="6" dataCellStyle="Normal">
  <autoFilter ref="A1:AA853" xr:uid="{DCF8A26C-FD0B-344C-8F37-8690F34A37FD}"/>
  <tableColumns count="27">
    <tableColumn id="1" xr3:uid="{28976F26-FEF4-734B-B932-00FC9F0D297A}" name="inputId" dataCellStyle="Normal"/>
    <tableColumn id="2" xr3:uid="{B2F167AD-FA33-8A44-8BCF-00179FFC229E}" name="entityId" dataCellStyle="Normal"/>
    <tableColumn id="3" xr3:uid="{755962CC-678F-ED4A-9909-73D425C026CC}" name="name" dataCellStyle="Normal"/>
    <tableColumn id="4" xr3:uid="{9F8C0B61-0B81-9246-87FD-BA8BCDDB8C48}" name="pans" dataCellStyle="Normal"/>
    <tableColumn id="5" xr3:uid="{B6F4A709-4AE5-BD45-B6C1-8D4CC7D5A6A1}" name="contact" dataCellStyle="Normal"/>
    <tableColumn id="6" xr3:uid="{EE1F0293-A442-794F-A9FE-48BFD0F5AC1A}" name="email" dataCellStyle="Normal"/>
    <tableColumn id="7" xr3:uid="{92480218-CBC5-A249-9A36-569EA6F073FF}" name="emailDomain" dataCellStyle="Normal"/>
    <tableColumn id="8" xr3:uid="{0B2D8CE6-41FC-7743-AC0D-ED3B0E60AE21}" name="dateofincorrporation" dataCellStyle="Normal"/>
    <tableColumn id="9" xr3:uid="{EC33FBF9-E4CB-DC4F-A40A-920544BC2BD5}" name="registeredAddress" dataCellStyle="Normal"/>
    <tableColumn id="10" xr3:uid="{C4129549-9EF1-9C46-A817-A448CCD59F8B}" name="tradeName" dataCellStyle="Normal"/>
    <tableColumn id="11" xr3:uid="{F659CC18-59D6-8E49-9731-4785E5B28450}" name="industry" dataCellStyle="Normal"/>
    <tableColumn id="12" xr3:uid="{F324C869-F1B8-F84D-89B5-DD13D7AB3456}" name="subIndustry" dataCellStyle="Normal"/>
    <tableColumn id="13" xr3:uid="{A566185E-F92F-204F-8CFE-E368C9BEA000}" name="activityGroup" dataCellStyle="Normal"/>
    <tableColumn id="14" xr3:uid="{814E887C-42FD-4A4E-8AEB-4D8A755DC82B}" name="activityClass" dataCellStyle="Normal"/>
    <tableColumn id="15" xr3:uid="{E6FA9FED-B9C4-9F47-AA1C-0580F4AAB73E}" name="activitySubClass" dataCellStyle="Normal"/>
    <tableColumn id="16" xr3:uid="{F4F14B7D-80BA-004C-9022-76D970CCDDF3}" name="entityClass" dataCellStyle="Normal"/>
    <tableColumn id="17" xr3:uid="{784B14DF-14FB-5A49-BF71-839A3A4B4DEB}" name="city" dataCellStyle="Normal"/>
    <tableColumn id="18" xr3:uid="{8FC7EFFD-DA99-9344-9B06-3193BD855B09}" name="state" dataCellStyle="Normal"/>
    <tableColumn id="19" xr3:uid="{45A7B0A7-289C-554F-BAD9-8EF7F8B8BE82}" name="pin" dataCellStyle="Normal"/>
    <tableColumn id="20" xr3:uid="{6A6094CB-B190-894D-B0F0-F55038AED637}" name="type" dataCellStyle="Normal"/>
    <tableColumn id="21" xr3:uid="{0382118A-FBFC-0949-811D-3BA4BB5D984C}" name="addressSource" dataCellStyle="Normal"/>
    <tableColumn id="22" xr3:uid="{C2D08BC2-090B-A643-9D19-F452663F441C}" name="constitutionOfBusiness" dataCellStyle="Normal"/>
    <tableColumn id="23" xr3:uid="{68D9BBCA-AF53-F549-BB44-DC26BD2AA2F9}" name="dateOfVatRegistration" dataCellStyle="Normal"/>
    <tableColumn id="24" xr3:uid="{DB610F4C-B5D2-E442-93B1-E8C4A51C8D03}" name="fatherName" dataCellStyle="Normal"/>
    <tableColumn id="25" xr3:uid="{86C95B68-1BFD-E344-A97C-723345889BCE}" name="dateOfBirth" dataCellStyle="Normal"/>
    <tableColumn id="26" xr3:uid="{EFF15303-FC14-764D-9AB3-35E8BE1F8C66}" name="descriptionOfMainDivision" dataCellStyle="Normal"/>
    <tableColumn id="27" xr3:uid="{E86F74CC-5DBC-DF4C-8FC3-8BEC2DC81914}" name="mainDivisonOfBusinessActivity" dataCellStyle="Normal"/>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D185C78-D81D-0E48-9880-1505D46F9203}" name="Mcas" displayName="Mcas" ref="A1:AP274" totalsRowShown="0" headerRowDxfId="5" headerRowBorderDxfId="12" tableBorderDxfId="11">
  <autoFilter ref="A1:AP274" xr:uid="{7D185C78-D81D-0E48-9880-1505D46F9203}"/>
  <tableColumns count="42">
    <tableColumn id="1" xr3:uid="{CF3321EC-DDD5-B645-A8A1-3A453CAB1509}" name="entityId"/>
    <tableColumn id="2" xr3:uid="{601A511E-7120-CE4B-8DDD-EA4E302395B6}" name="kid"/>
    <tableColumn id="3" xr3:uid="{F4D28A15-2030-EA4B-8A8B-AD1A2685A059}" name="name"/>
    <tableColumn id="4" xr3:uid="{59A9422B-3E86-5345-9A60-344FC3628B2A}" name="pans"/>
    <tableColumn id="5" xr3:uid="{7690BA0B-1800-BF4B-8961-F9EC3A03CC0C}" name="email"/>
    <tableColumn id="6" xr3:uid="{F863826C-E7A2-3C42-8B6A-092B024E1715}" name="emailDomain"/>
    <tableColumn id="7" xr3:uid="{670668CF-46C4-4740-A130-D3A50D3E75B8}" name="status"/>
    <tableColumn id="8" xr3:uid="{B6A620DD-9649-D442-A903-974BF3E785AD}" name="dateOfIncorporation"/>
    <tableColumn id="9" xr3:uid="{1AFC34EA-14F0-EA46-AD61-D174AC75809C}" name="class"/>
    <tableColumn id="10" xr3:uid="{05DB87E1-AC5D-5C43-BA78-C6CFE849BA23}" name="listingStatus"/>
    <tableColumn id="11" xr3:uid="{E8F5AEEE-89A1-2542-9727-42FA8D7E2585}" name="registeredAddress"/>
    <tableColumn id="12" xr3:uid="{AE978F6E-0EFC-BA45-A040-36462CFD74C7}" name="authorisedCapital"/>
    <tableColumn id="13" xr3:uid="{90A6E61F-CF6B-F246-810D-F5705B331A24}" name="paidUpCapital"/>
    <tableColumn id="14" xr3:uid="{C0111BE0-084C-B446-B931-64034E9F6D64}" name="dateOfLastAgm"/>
    <tableColumn id="15" xr3:uid="{FFBF6461-6269-2347-800A-391EBBF659D7}" name="dateOfBalanceSheet"/>
    <tableColumn id="16" xr3:uid="{237DB129-913E-EC42-9DBA-FDB94D87E96C}" name="activeCompliance"/>
    <tableColumn id="17" xr3:uid="{881DBE7E-9A83-DD4F-A410-6E7731914B19}" name="activityClass_"/>
    <tableColumn id="18" xr3:uid="{4F9AD897-5FE3-FC4B-8FDA-ADF82AD09F59}" name="activityGroup_"/>
    <tableColumn id="19" xr3:uid="{71302B16-0D18-8544-B587-09BFF3126AC6}" name="activitySubClass_"/>
    <tableColumn id="20" xr3:uid="{A823B59A-6434-1345-A1CD-286EF4DB53D7}" name="alternateAddress"/>
    <tableColumn id="21" xr3:uid="{1B160F81-8EDD-B643-A6D4-4385E391393F}" name="category"/>
    <tableColumn id="22" xr3:uid="{6FBCED7A-1B9D-6742-80E1-6907851CFE05}" name="countryOfIncorporation"/>
    <tableColumn id="23" xr3:uid="{AD360414-BA2A-0645-A778-A25B98B65609}" name="dateOfAnnualReturnFiled"/>
    <tableColumn id="24" xr3:uid="{58444D8E-1DB1-9042-BEAC-546C3697BB23}" name="dateOfStatementOfAccountsAndSolvencyFiled"/>
    <tableColumn id="25" xr3:uid="{6B05A89C-D647-394E-9D54-B2F21C3D1B8B}" name="descriptionOfMainDivision"/>
    <tableColumn id="26" xr3:uid="{8F441D8A-A281-734B-8817-2678258E3862}" name="foreignCompanyWithShareCapital"/>
    <tableColumn id="27" xr3:uid="{E448AC4A-D7E6-BF44-9372-77FCA9E0721F}" name="industry_"/>
    <tableColumn id="28" xr3:uid="{64DC0E36-B315-3E48-9BE9-FB4BDD00169A}" name="mainDivisonOfBusinessActivity"/>
    <tableColumn id="29" xr3:uid="{A31C60FF-F5B7-0042-9772-F38DE108609E}" name="numberOfAuthorisedRepresentatives"/>
    <tableColumn id="30" xr3:uid="{D35C8785-16CB-0A40-9AA7-8062968D7591}" name="numberOfDesignatedPartners"/>
    <tableColumn id="31" xr3:uid="{A4192A3A-6843-9E46-AB97-9665F1C63B2F}" name="numberOfMembers"/>
    <tableColumn id="32" xr3:uid="{E341D667-F17D-2A45-8A40-73294BBE78B7}" name="numberOfPartners"/>
    <tableColumn id="33" xr3:uid="{AA71EC6F-1375-B849-BFEB-A599727D80F6}" name="officeDetails"/>
    <tableColumn id="34" xr3:uid="{6C4E162D-3C27-984E-8347-A07E95C028C8}" name="registrationNumber"/>
    <tableColumn id="35" xr3:uid="{A3403672-7FD1-E141-A436-AC882CB343D0}" name="rocCode"/>
    <tableColumn id="36" xr3:uid="{28E805E6-6B71-6B44-896B-DF093D01CB60}" name="sourceUri"/>
    <tableColumn id="37" xr3:uid="{EE5C3401-A339-8647-A784-6DF6F078B556}" name="subIndustry_"/>
    <tableColumn id="38" xr3:uid="{9086CA80-2E49-2846-9094-07ED7FDFBE18}" name="subcategory"/>
    <tableColumn id="39" xr3:uid="{9F554AF5-F7CB-344C-908E-1C0AE0EB48A2}" name="totalObligationOfContribution"/>
    <tableColumn id="40" xr3:uid="{01F6B96A-6A71-B24A-B9D7-223924C5A75F}" name="type_"/>
    <tableColumn id="41" xr3:uid="{C83C5B61-8CDB-A84F-A6C0-F770419D8DE7}" name="typeOfOffice"/>
    <tableColumn id="42" xr3:uid="{9BD2D833-AAC8-FF44-9578-11164D00CBC3}" name="timestamp"/>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A00E713-5C6F-484C-AE41-4B103F432264}" name="Gsts" displayName="Gsts" ref="A1:AP1924" totalsRowShown="0" headerRowDxfId="4" headerRowBorderDxfId="10" tableBorderDxfId="9">
  <autoFilter ref="A1:AP1924" xr:uid="{00000000-0001-0000-0800-000000000000}"/>
  <tableColumns count="42">
    <tableColumn id="1" xr3:uid="{1F4113C4-F6F5-524D-AC87-A4CE6DA0B6DD}" name="inputId"/>
    <tableColumn id="2" xr3:uid="{8784AFF7-BC2A-0C4A-AC66-CAC0261C06CE}" name="entityId"/>
    <tableColumn id="3" xr3:uid="{7A39192D-B6A1-CD42-B53A-587F2CC04424}" name="entityName"/>
    <tableColumn id="4" xr3:uid="{0B95FBFA-DCE2-7445-BC44-81A4224F957F}" name="kid"/>
    <tableColumn id="5" xr3:uid="{37FD7FFC-8E90-0A47-905E-83DF23747C5F}" name="gstin"/>
    <tableColumn id="6" xr3:uid="{5CB7D49E-9066-A547-8CFE-4BBF2192316C}" name="agregate Turnover"/>
    <tableColumn id="7" xr3:uid="{286AF3FD-D9DE-8443-B90A-409E2BD7B345}" name="legalName"/>
    <tableColumn id="8" xr3:uid="{DA53BD25-1E6C-DA4A-A5E8-374409F733AE}" name="pan"/>
    <tableColumn id="9" xr3:uid="{7769C87E-48A9-2F42-9605-E27F3D3308D7}" name="tin"/>
    <tableColumn id="10" xr3:uid="{D5C27D3F-3DE9-7747-8563-2C390A204C6A}" name="contact"/>
    <tableColumn id="11" xr3:uid="{98836B20-7FCE-1748-AB0E-9855A56F4179}" name="email"/>
    <tableColumn id="12" xr3:uid="{3CF9A394-BBEB-8145-83F2-C96E4A52437D}" name="emailDomain"/>
    <tableColumn id="13" xr3:uid="{621D0460-501E-F744-A1BF-AEA9926480F9}" name="status"/>
    <tableColumn id="14" xr3:uid="{0FA0BBEB-330E-4247-9119-C74551C8990E}" name="dateOfRegistration"/>
    <tableColumn id="15" xr3:uid="{89FEB5FE-6BF8-1E4C-AC61-F8D9B32BC1FC}" name="aadhaarAuthenticated"/>
    <tableColumn id="16" xr3:uid="{31A442D6-845D-DD4F-85C7-0B60BEBB7D42}" name="address"/>
    <tableColumn id="17" xr3:uid="{26D2AA5C-0789-874B-8856-2FEC96EBC9AA}" name="cancellationFlag"/>
    <tableColumn id="18" xr3:uid="{41824677-AB97-284D-8EC7-A0D2673AAA1E}" name="compdetl"/>
    <tableColumn id="19" xr3:uid="{D175199C-5DA0-E249-B99B-302D4D0D1A82}" name="complianceRating"/>
    <tableColumn id="20" xr3:uid="{B6E61134-EDE2-F243-B4E2-C40E26175CC8}" name="constitutionOfBusiness"/>
    <tableColumn id="21" xr3:uid="{2B4EF014-D7D0-0947-B031-E490BEFABD48}" name="contacted"/>
    <tableColumn id="22" xr3:uid="{6D28D3CA-B4D1-8F45-A714-ED482C20F5DD}" name="dateOfAadharAuthentication"/>
    <tableColumn id="23" xr3:uid="{F05E1C35-A73E-7F4A-84F6-AFED15F735BA}" name="dateOfEkyc"/>
    <tableColumn id="24" xr3:uid="{681D72B3-2FF8-A742-AF77-D66159010E15}" name="dateOfRegistrationCancellation"/>
    <tableColumn id="25" xr3:uid="{92E97C87-5D24-B94F-9CB9-D932F7D6BA66}" name="dateOfVatRegistration"/>
    <tableColumn id="26" xr3:uid="{A00F5698-C3AB-E843-9FBF-8135225B950C}" name="dealerType"/>
    <tableColumn id="27" xr3:uid="{CC41D105-B2E0-944B-BCFC-D93D89381A37}" name="ekycVerified"/>
    <tableColumn id="28" xr3:uid="{7976CD85-0AA6-9644-A01F-5992507951DE}" name="goodsDetails"/>
    <tableColumn id="29" xr3:uid="{7AEF22D6-43A5-7C4B-938F-9D7192D4483B}" name="grossTotalIncomes"/>
    <tableColumn id="30" xr3:uid="{6F1F8F32-E9FC-BB4E-8DB6-FE5D55E0361A}" name="isFieldVisitConducted"/>
    <tableColumn id="31" xr3:uid="{0B1CD1E3-F952-3949-A5AF-E34DC454467D}" name="mandatedEinvoice"/>
    <tableColumn id="32" xr3:uid="{652243CB-3E4E-1A4C-8B66-41026AD80AA8}" name="natureOfBusiness"/>
    <tableColumn id="33" xr3:uid="{E4CD677E-0DEF-B442-B48A-EA816DE94D08}" name="natureOfTrade"/>
    <tableColumn id="34" xr3:uid="{6603430D-7064-9847-A82E-C2956C457BBD}" name="ntcrbs"/>
    <tableColumn id="35" xr3:uid="{91CECEC3-213A-8740-8596-57CC3A92199E}" name="servicesDetails"/>
    <tableColumn id="36" xr3:uid="{0216A250-A662-6C4D-90EE-6004A90D6BCF}" name="signatories"/>
    <tableColumn id="37" xr3:uid="{83F5CFF4-410C-AC46-91C2-1FB89C375CC3}" name="signatoriesContact"/>
    <tableColumn id="38" xr3:uid="{6DE80CEA-D1F9-3848-BE35-D1310765B606}" name="state_"/>
    <tableColumn id="39" xr3:uid="{6FA163BD-B257-094C-868A-F98E529764A0}" name="tradeName"/>
    <tableColumn id="40" xr3:uid="{E1BDFA6A-FB79-8448-8231-DFCD05E6CEFE}" name="city"/>
    <tableColumn id="41" xr3:uid="{3532F556-3576-1F4E-A4C5-BAA97AC69707}" name="state"/>
    <tableColumn id="42" xr3:uid="{0B58FF96-10D5-8843-87D9-0FEA44D84A47}" name="pin"/>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EA89498-6E5F-E44A-B74F-D0E8DEAB2D6F}" name="accumulated_data" displayName="accumulated_data" ref="A1:W320" totalsRowShown="0" headerRowCellStyle="Normal" dataCellStyle="Normal">
  <autoFilter ref="A1:W320" xr:uid="{CEA89498-6E5F-E44A-B74F-D0E8DEAB2D6F}"/>
  <tableColumns count="23">
    <tableColumn id="1" xr3:uid="{41409085-CC2F-574A-B72F-F62A58D8C477}" name="Name" dataCellStyle="Normal"/>
    <tableColumn id="2" xr3:uid="{64475EE7-A444-AD45-8B09-D58ACC6C9BE2}" name="inputId" dataDxfId="0" dataCellStyle="Normal">
      <calculatedColumnFormula>INDEX(Profile[pans],MATCH(accumulated_data!A2,Profile[name],0))</calculatedColumnFormula>
    </tableColumn>
    <tableColumn id="3" xr3:uid="{45DF56A5-1B7C-934E-B61F-3508C1823D96}" name="CompanyName" dataCellStyle="Normal"/>
    <tableColumn id="4" xr3:uid="{24137DE4-7A0D-1F45-9EEB-3F271AAEEEBA}" name="Total Invoice Amount (last 3 months)" dataCellStyle="Normal"/>
    <tableColumn id="5" xr3:uid="{14D20BC0-2D93-3844-8F46-5CC3A90C93FD}" name="Total Invoice Amount (last 6 months)" dataCellStyle="Normal"/>
    <tableColumn id="6" xr3:uid="{1BC58311-F9A7-AA40-98CD-929CFB8E44FA}" name="Total Count of invoice (last 3 months)" dataCellStyle="Normal"/>
    <tableColumn id="7" xr3:uid="{B1852735-F716-D947-93B3-FFE9BE38DB58}" name="Total Count of invoice (last 6 months)" dataCellStyle="Normal"/>
    <tableColumn id="8" xr3:uid="{2211DF8C-D644-7147-8046-57717CB05B47}" name="Maximum invoice amount (last 3 months)" dataCellStyle="Normal"/>
    <tableColumn id="9" xr3:uid="{0C8BF5E1-812A-B745-B328-67BA8619D85C}" name="Maximum invoice amount (last 6 months)" dataCellStyle="Normal"/>
    <tableColumn id="10" xr3:uid="{D99FE9BE-24F5-4940-837A-9EFB4AE50F64}" name="Minimum invoice amount (last 3 months)" dataCellStyle="Normal"/>
    <tableColumn id="11" xr3:uid="{5697ED13-37D3-3C47-BB26-C74F7E109326}" name="Minimum invoice amount (last 6 months)" dataCellStyle="Normal"/>
    <tableColumn id="12" xr3:uid="{5DE1C3CD-6FE7-8247-8570-A6F3267DB851}" name="Average IRR per annum (last 3 months)" dataCellStyle="Normal"/>
    <tableColumn id="13" xr3:uid="{B3EC41FB-15A0-F446-B02E-75D14CBB9D32}" name="Average IRR per annum (last 6 months)" dataCellStyle="Normal"/>
    <tableColumn id="14" xr3:uid="{927B4BB0-8956-414A-AE15-D6D72BBC250D}" name="Average discounting days (last 3 months)" dataCellStyle="Normal"/>
    <tableColumn id="15" xr3:uid="{C3D438D8-1103-4D49-A333-3465F2B86D8A}" name="Average discounting days (last 6 months)" dataCellStyle="Normal"/>
    <tableColumn id="16" xr3:uid="{F41B6348-EE70-DB46-BFDD-6CB88AFBA498}" name="Maximum discounting days (last 3 months)" dataCellStyle="Normal"/>
    <tableColumn id="17" xr3:uid="{1182C617-10E6-0045-9972-5456A73C43F2}" name="Maximum discounting days (last 6 months)" dataCellStyle="Normal"/>
    <tableColumn id="18" xr3:uid="{8F5024A7-CED8-6843-8A36-F810225F31DB}" name="Minimum discounting days (last 3 months)" dataCellStyle="Normal"/>
    <tableColumn id="19" xr3:uid="{805F11D5-3535-9047-8A0F-EB4C107CDE8F}" name="Minimum discounting days (last 6 months)" dataCellStyle="Normal"/>
    <tableColumn id="20" xr3:uid="{E7E83FB9-33CC-4B44-B461-3EAC0B877C3F}" name="Effective Discount rate average (last 3 months)" dataCellStyle="Normal"/>
    <tableColumn id="21" xr3:uid="{F8F1050A-5210-7F4D-846A-7F8C91217FFC}" name="Effective Discount rate average (last 6 months)" dataCellStyle="Normal"/>
    <tableColumn id="22" xr3:uid="{2CC8BC27-0E9F-2846-A4BF-2B19B2E1118C}" name="Total effective discount amount (last 3 months)" dataCellStyle="Normal"/>
    <tableColumn id="23" xr3:uid="{A0FC3A4F-F00D-3E41-9A5C-7CD8ED6094F7}" name="Total effective discount amount (last 6 months)" dataCellStyle="Normal"/>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1170CE-6E08-C54A-A7A2-F30363167208}" name="Credit_Ratings" displayName="Credit_Ratings" ref="A1:AN1845" totalsRowShown="0" headerRowDxfId="3" headerRowBorderDxfId="8" tableBorderDxfId="7">
  <autoFilter ref="A1:AN1845" xr:uid="{00000000-0001-0000-1700-000000000000}">
    <filterColumn colId="30">
      <filters>
        <filter val="[ICRA]A4"/>
        <filter val="[ICRA]A4 ISSUER NOT COOPERATING"/>
        <filter val="[ICRA]A4@"/>
        <filter val="[ICRA]A4+"/>
        <filter val="[ICRA]A4+ ISSUER NOT COOPERATING"/>
        <filter val="[ICRA]B+ ISSUER NOT COOPERATING"/>
        <filter val="[ICRA]BB"/>
        <filter val="[ICRA]BB ISSUER NOT COOPERATING"/>
        <filter val="[ICRA]BB- ISSUER NOT COOPERATING"/>
        <filter val="[ICRA]BB-@"/>
        <filter val="[ICRA]BB+"/>
        <filter val="[ICRA]BB+ ISSUER NOT COOPERATING"/>
        <filter val="ACUITE B+"/>
        <filter val="ACUITE BB"/>
        <filter val="ACUITE C"/>
        <filter val="BWR A4"/>
        <filter val="BWR A4 +"/>
        <filter val="BWR B +"/>
        <filter val="BWR BB"/>
        <filter val="BWR BB -"/>
        <filter val="BWR BB +"/>
        <filter val="CARE A4"/>
        <filter val="CARE A4; ISSUER NOT COOPERATING*"/>
        <filter val="CARE A4+"/>
        <filter val="CARE A4+; ISSUER NOT COOPERATING*"/>
        <filter val="CARE B-"/>
        <filter val="CARE B-; STABLE; ISSUER NOT COOPERATING*"/>
        <filter val="CARE B; STABLE; ISSUER NOT COOPERATING*"/>
        <filter val="CARE B+"/>
        <filter val="CARE B+; STABLE"/>
        <filter val="CARE B+; STABLE / CARE A4"/>
        <filter val="CARE B+; STABLE; ISSUER NOT COOPERATING*"/>
        <filter val="CARE B+/CARE A4 \u00a3"/>
        <filter val="CARE BB"/>
        <filter val="CARE BB-"/>
        <filter val="CARE BB-; STABLE"/>
        <filter val="CARE BB; STABLE"/>
        <filter val="CARE BB; STABLE / CARE A4"/>
        <filter val="CARE BB; STABLE; ISSUER NOT COOPERATING*"/>
        <filter val="CARE BB+"/>
        <filter val="CARE BB+; STABLE"/>
        <filter val="CARE BB+; STABLE; ISSUER NOT COOPERATING*"/>
        <filter val="CARE BB+; STABLE/ CARE A4+"/>
        <filter val="CARE D"/>
        <filter val="CARE D; ISSUER NOT COOPERATING*"/>
        <filter val="CRISIL A4"/>
        <filter val="CRISIL A4 (ISSUER NOT COOPERATING)"/>
        <filter val="CRISIL A4+"/>
        <filter val="CRISIL A4+ (ISSUER NOT COOPERATING)"/>
        <filter val="CRISIL A4+ INC"/>
        <filter val="CRISIL B"/>
        <filter val="CRISIL B (ISSUER NOT COOPERATING)"/>
        <filter val="CRISIL B-"/>
        <filter val="CRISIL B- (ISSUER NOT COOPERATING)"/>
        <filter val="CRISIL B+"/>
        <filter val="CRISIL B+ (ISSUER NOT COOPERATING)"/>
        <filter val="CRISIL BB"/>
        <filter val="CRISIL BB-"/>
        <filter val="CRISIL BB- (ISSUER NOT COOPERATING)"/>
        <filter val="CRISIL BB+"/>
        <filter val="CRISIL BB+ (ISSUER NOT COOPERATING)"/>
        <filter val="CRISIL BB+ INC"/>
        <filter val="CRISIL D"/>
        <filter val="CRISIL D (ISSUER NOT COOPERATING)"/>
        <filter val="IND A4+"/>
        <filter val="IND A4+(ISSUER NOT COOPERATING)*"/>
        <filter val="IND BB"/>
        <filter val="IND BB(ISSUER NOT COOPERATING)*"/>
        <filter val="IND BB(ISSUER NOT COOPERATING)*/IND A4+(ISSUER NOT COOPERATING)*"/>
        <filter val="IND BB+(ISSUER NOT COOPERATING)*"/>
      </filters>
    </filterColumn>
  </autoFilter>
  <tableColumns count="40">
    <tableColumn id="1" xr3:uid="{17B221EE-A016-884A-A0F1-0597089FD71C}" name="inputId"/>
    <tableColumn id="2" xr3:uid="{168D623D-2654-F84B-9CE1-4C82E98A500C}" name="entityId"/>
    <tableColumn id="3" xr3:uid="{5C61D57F-B519-D14E-AF4D-3A870917EC44}" name="entityName"/>
    <tableColumn id="4" xr3:uid="{B1FC9686-1951-AE44-ACD5-EE820EC515D9}" name="kid"/>
    <tableColumn id="5" xr3:uid="{F9F6A121-462D-FE47-ADFB-A5D45C0796A7}" name="name"/>
    <tableColumn id="6" xr3:uid="{F5506C4E-9637-1347-BAE7-00C0151B8940}" name="ratingAgency"/>
    <tableColumn id="7" xr3:uid="{04C80EB3-2B3B-3B43-AFDA-3BC4718F6F40}" name="instrument"/>
    <tableColumn id="8" xr3:uid="{93C79B69-9FD9-D845-88BB-AD4668B19532}" name="amount"/>
    <tableColumn id="9" xr3:uid="{5E9CB246-EB5F-BE4A-9171-53CBF1F9FF60}" name="absoluteAmount_"/>
    <tableColumn id="10" xr3:uid="{F144F0AE-D9BA-9C49-94E2-8779EAE24EA6}" name="action"/>
    <tableColumn id="11" xr3:uid="{9363FA80-7FD5-E243-B158-FAB7B956DAB4}" name="address"/>
    <tableColumn id="12" xr3:uid="{6A90AF7C-D19C-9048-95FD-C156CAF40BAD}" name="category"/>
    <tableColumn id="13" xr3:uid="{08531157-1419-F147-8427-E2694BE6F31D}" name="currencyType"/>
    <tableColumn id="14" xr3:uid="{D18761B2-D2CD-2442-9692-672E697DD714}" name="dateOfIssuance"/>
    <tableColumn id="15" xr3:uid="{C4B74AFB-CB7D-5842-8553-7E2A6A61CBED}" name="entityLocation"/>
    <tableColumn id="16" xr3:uid="{66D700B7-4375-154E-9B71-B7DBB4DFDE72}" name="entityType"/>
    <tableColumn id="17" xr3:uid="{FF84A02C-5730-DE47-9E7B-455EA29070FB}" name="industry"/>
    <tableColumn id="18" xr3:uid="{C91F54E5-2566-2343-8685-E53F392F3548}" name="instrument_"/>
    <tableColumn id="19" xr3:uid="{5AEE59B1-1846-EE4D-A5C6-B51F5C26CD3A}" name="instrumentType_"/>
    <tableColumn id="20" xr3:uid="{56E81741-F761-E144-A87F-D60A8DE3E4FC}" name="internalRelativeUri"/>
    <tableColumn id="21" xr3:uid="{56539C81-4B24-554D-A51B-06C3A7150924}" name="internalUri"/>
    <tableColumn id="22" xr3:uid="{DD7D8E4C-5534-834D-90B8-CFFDB1B7C15E}" name="isCreditRatingOutlookPositive"/>
    <tableColumn id="23" xr3:uid="{167D9F3C-EFD0-8A4D-8999-F3D078BF3951}" name="isCreditRatingOutlookStable"/>
    <tableColumn id="24" xr3:uid="{BBF74CDA-C6B8-8E4C-8474-463AA2A8B7B1}" name="isCreditRatingReaffirmed"/>
    <tableColumn id="25" xr3:uid="{EDE5F47B-0DD6-4C4B-9C1E-8DE7536D9474}" name="isCreditRatingUpgraded"/>
    <tableColumn id="26" xr3:uid="{52C7924E-348C-7040-AB8B-7C4E102CC4ED}" name="isCreditWatchWithPositiveImplication"/>
    <tableColumn id="27" xr3:uid="{4FA805FC-0BDE-C048-83DA-0CE6FFFD836C}" name="lastUpdated"/>
    <tableColumn id="28" xr3:uid="{FB945897-1AF5-7548-AAE1-DBD943541226}" name="outlook"/>
    <tableColumn id="29" xr3:uid="{26388D97-81C6-1B48-BAD8-86C9D7081B73}" name="product"/>
    <tableColumn id="30" xr3:uid="{6D8B1D01-B510-5740-9859-B51A3465876E}" name="promoter"/>
    <tableColumn id="31" xr3:uid="{496C330A-A85B-534E-8755-E64E8C12ADF7}" name="rating"/>
    <tableColumn id="32" xr3:uid="{329F7274-00B3-F44A-AC06-611095E9B7D1}" name="rating_"/>
    <tableColumn id="33" xr3:uid="{6140822F-FFF2-8043-A46C-75702BCB2F17}" name="ratingDescription"/>
    <tableColumn id="34" xr3:uid="{D027A877-89BD-B24D-8ED1-ADB8D76EEE15}" name="ratingRationale"/>
    <tableColumn id="35" xr3:uid="{42EB99EB-9C8E-3845-A8B9-6CC2B15CAC2E}" name="ratingTerm"/>
    <tableColumn id="36" xr3:uid="{D5FDBB19-3BF6-9A45-8EE4-E384DDBF131E}" name="registrationNumber"/>
    <tableColumn id="37" xr3:uid="{D96F2C85-5AC7-7243-8DAF-1FD21C0CF1DD}" name="segmentType"/>
    <tableColumn id="38" xr3:uid="{D6BDCCC7-BB5B-8145-BB22-2B46628D1E11}" name="sourceUri"/>
    <tableColumn id="39" xr3:uid="{FD4B1984-D3F3-524E-B94E-BF50A5A2BA2F}" name="subsegmentType"/>
    <tableColumn id="40" xr3:uid="{F1DEE107-67AB-FD4A-A7A7-AEC1E330A262}" name="timestamp"/>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4.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BCE03-C3D0-44C1-86F4-C9BD133C25A6}">
  <dimension ref="A1:BB38"/>
  <sheetViews>
    <sheetView topLeftCell="S1" workbookViewId="0">
      <pane ySplit="1" topLeftCell="A2" activePane="bottomLeft" state="frozen"/>
      <selection pane="bottomLeft" activeCell="AI3" sqref="AI3"/>
    </sheetView>
  </sheetViews>
  <sheetFormatPr baseColWidth="10" defaultColWidth="8.83203125" defaultRowHeight="15" x14ac:dyDescent="0.2"/>
  <cols>
    <col min="1" max="1" width="12.33203125" bestFit="1" customWidth="1"/>
    <col min="2" max="2" width="23.1640625" bestFit="1" customWidth="1"/>
    <col min="4" max="4" width="41.5" bestFit="1" customWidth="1"/>
    <col min="5" max="5" width="43.83203125" bestFit="1" customWidth="1"/>
    <col min="6" max="6" width="11.1640625" bestFit="1" customWidth="1"/>
    <col min="7" max="7" width="12.1640625" customWidth="1"/>
    <col min="8" max="8" width="11.33203125" customWidth="1"/>
    <col min="9" max="9" width="18.33203125" customWidth="1"/>
    <col min="10" max="10" width="14.1640625" customWidth="1"/>
    <col min="17" max="17" width="9.1640625" bestFit="1" customWidth="1"/>
    <col min="18" max="18" width="20.5" bestFit="1" customWidth="1"/>
    <col min="20" max="20" width="10" customWidth="1"/>
    <col min="30" max="30" width="15.1640625" bestFit="1" customWidth="1"/>
    <col min="31" max="31" width="12.33203125" bestFit="1" customWidth="1"/>
    <col min="32" max="32" width="12.83203125" bestFit="1" customWidth="1"/>
    <col min="33" max="33" width="17" bestFit="1" customWidth="1"/>
    <col min="34" max="34" width="7.83203125" bestFit="1" customWidth="1"/>
    <col min="35" max="35" width="11" customWidth="1"/>
    <col min="36" max="36" width="12.33203125" bestFit="1" customWidth="1"/>
    <col min="37" max="38" width="9.1640625" bestFit="1" customWidth="1"/>
    <col min="39" max="40" width="10.1640625" bestFit="1" customWidth="1"/>
    <col min="41" max="52" width="9.1640625" bestFit="1" customWidth="1"/>
    <col min="53" max="53" width="12.33203125" bestFit="1" customWidth="1"/>
    <col min="54" max="54" width="11.33203125" bestFit="1" customWidth="1"/>
  </cols>
  <sheetData>
    <row r="1" spans="1:54" x14ac:dyDescent="0.2">
      <c r="A1" t="s">
        <v>0</v>
      </c>
      <c r="B1" t="s">
        <v>1</v>
      </c>
      <c r="C1" t="s">
        <v>3</v>
      </c>
      <c r="E1" t="s">
        <v>9</v>
      </c>
      <c r="F1" t="s">
        <v>4</v>
      </c>
      <c r="G1" t="s">
        <v>5</v>
      </c>
      <c r="H1" t="s">
        <v>6</v>
      </c>
      <c r="I1" t="s">
        <v>21011</v>
      </c>
      <c r="J1" t="s">
        <v>21012</v>
      </c>
      <c r="K1" t="s">
        <v>16</v>
      </c>
      <c r="L1" t="s">
        <v>17</v>
      </c>
      <c r="M1" t="s">
        <v>18</v>
      </c>
      <c r="N1" t="s">
        <v>10</v>
      </c>
      <c r="O1" t="s">
        <v>11</v>
      </c>
      <c r="P1" t="s">
        <v>14</v>
      </c>
      <c r="Q1" t="s">
        <v>7</v>
      </c>
      <c r="R1" t="s">
        <v>21</v>
      </c>
      <c r="S1" t="s">
        <v>7007</v>
      </c>
      <c r="T1" t="s">
        <v>8863</v>
      </c>
      <c r="U1" t="s">
        <v>21013</v>
      </c>
      <c r="V1" t="s">
        <v>8873</v>
      </c>
      <c r="W1" t="s">
        <v>8875</v>
      </c>
      <c r="X1" t="s">
        <v>8878</v>
      </c>
      <c r="Y1" t="s">
        <v>7007</v>
      </c>
      <c r="Z1" t="s">
        <v>7972</v>
      </c>
      <c r="AA1" t="s">
        <v>7973</v>
      </c>
      <c r="AB1" t="s">
        <v>7950</v>
      </c>
      <c r="AC1" t="s">
        <v>7951</v>
      </c>
      <c r="AD1" t="s">
        <v>7952</v>
      </c>
      <c r="AE1" t="s">
        <v>7953</v>
      </c>
      <c r="AF1" t="s">
        <v>7954</v>
      </c>
      <c r="AG1" t="s">
        <v>7955</v>
      </c>
      <c r="AH1" t="s">
        <v>7961</v>
      </c>
      <c r="AI1" t="s">
        <v>21015</v>
      </c>
      <c r="AJ1" t="s">
        <v>21016</v>
      </c>
      <c r="AK1" t="s">
        <v>21017</v>
      </c>
      <c r="AL1" t="s">
        <v>21018</v>
      </c>
      <c r="AM1" t="s">
        <v>21019</v>
      </c>
      <c r="AN1" t="s">
        <v>21020</v>
      </c>
      <c r="AO1" t="s">
        <v>21021</v>
      </c>
      <c r="AP1" t="s">
        <v>21022</v>
      </c>
      <c r="AQ1" t="s">
        <v>21023</v>
      </c>
      <c r="AR1" t="s">
        <v>21024</v>
      </c>
      <c r="AS1" t="s">
        <v>21025</v>
      </c>
      <c r="AT1" t="s">
        <v>21026</v>
      </c>
      <c r="AU1" t="s">
        <v>21027</v>
      </c>
      <c r="AV1" t="s">
        <v>21028</v>
      </c>
      <c r="AW1" t="s">
        <v>21029</v>
      </c>
      <c r="AX1" t="s">
        <v>21030</v>
      </c>
      <c r="AY1" t="s">
        <v>21031</v>
      </c>
      <c r="AZ1" t="s">
        <v>21032</v>
      </c>
      <c r="BA1" t="s">
        <v>21033</v>
      </c>
      <c r="BB1" t="s">
        <v>21034</v>
      </c>
    </row>
    <row r="2" spans="1:54" x14ac:dyDescent="0.2">
      <c r="D2" t="s">
        <v>21010</v>
      </c>
      <c r="E2" t="s">
        <v>21010</v>
      </c>
      <c r="F2" t="s">
        <v>21010</v>
      </c>
      <c r="G2" t="s">
        <v>21010</v>
      </c>
      <c r="H2" t="s">
        <v>21010</v>
      </c>
      <c r="I2" t="s">
        <v>21010</v>
      </c>
      <c r="J2" t="s">
        <v>44</v>
      </c>
      <c r="K2" t="s">
        <v>21010</v>
      </c>
      <c r="L2" t="s">
        <v>21010</v>
      </c>
      <c r="M2" t="s">
        <v>21010</v>
      </c>
      <c r="N2" t="s">
        <v>21010</v>
      </c>
      <c r="O2" t="s">
        <v>21010</v>
      </c>
      <c r="P2" t="s">
        <v>21010</v>
      </c>
      <c r="Q2" t="s">
        <v>21010</v>
      </c>
      <c r="R2" t="s">
        <v>84</v>
      </c>
      <c r="S2" t="s">
        <v>84</v>
      </c>
      <c r="T2" t="s">
        <v>84</v>
      </c>
      <c r="U2" t="s">
        <v>84</v>
      </c>
      <c r="V2" t="s">
        <v>84</v>
      </c>
      <c r="W2" t="s">
        <v>84</v>
      </c>
      <c r="X2" t="s">
        <v>84</v>
      </c>
      <c r="Y2" t="s">
        <v>44</v>
      </c>
      <c r="Z2" t="s">
        <v>44</v>
      </c>
      <c r="AA2" t="s">
        <v>44</v>
      </c>
      <c r="AB2" t="s">
        <v>44</v>
      </c>
      <c r="AC2" t="s">
        <v>44</v>
      </c>
      <c r="AD2" t="s">
        <v>44</v>
      </c>
      <c r="AE2" t="s">
        <v>44</v>
      </c>
      <c r="AF2" t="s">
        <v>44</v>
      </c>
      <c r="AG2" t="s">
        <v>44</v>
      </c>
      <c r="AH2" t="s">
        <v>44</v>
      </c>
      <c r="AI2" t="s">
        <v>21035</v>
      </c>
      <c r="AJ2" t="s">
        <v>21035</v>
      </c>
      <c r="AK2" t="s">
        <v>21035</v>
      </c>
      <c r="AL2" t="s">
        <v>21035</v>
      </c>
      <c r="AM2" t="s">
        <v>21035</v>
      </c>
      <c r="AN2" t="s">
        <v>21035</v>
      </c>
      <c r="AO2" t="s">
        <v>21035</v>
      </c>
      <c r="AP2" t="s">
        <v>21035</v>
      </c>
      <c r="AQ2" t="s">
        <v>21035</v>
      </c>
      <c r="AR2" t="s">
        <v>21035</v>
      </c>
      <c r="AS2" t="s">
        <v>21035</v>
      </c>
      <c r="AT2" t="s">
        <v>21035</v>
      </c>
      <c r="AU2" t="s">
        <v>21035</v>
      </c>
      <c r="AV2" t="s">
        <v>21035</v>
      </c>
      <c r="AW2" t="s">
        <v>21035</v>
      </c>
      <c r="AX2" t="s">
        <v>21035</v>
      </c>
      <c r="AY2" t="s">
        <v>21035</v>
      </c>
      <c r="AZ2" t="s">
        <v>21035</v>
      </c>
      <c r="BA2" t="s">
        <v>21035</v>
      </c>
      <c r="BB2" t="s">
        <v>21035</v>
      </c>
    </row>
    <row r="3" spans="1:54" x14ac:dyDescent="0.2">
      <c r="A3" t="str">
        <f>IFERROR(INDEX(Profile[inputId],MATCH(D3,Profile[name],0)),"N/A")</f>
        <v>AABCI6781J</v>
      </c>
      <c r="B3" t="str">
        <f>IFERROR(INDEX(Profile[entityId],MATCH(D3,Profile[name],0)),"N/A")</f>
        <v>U70109DL2007PTC161723</v>
      </c>
      <c r="C3" t="s">
        <v>2232</v>
      </c>
      <c r="D3" t="str">
        <f>IFERROR(INDEX(Profile[name],MATCH(C3,Profile[pans],0)),"N/A")</f>
        <v>INSTANT TRANSPORT SOLUTION PRIVATE LIMITED</v>
      </c>
      <c r="E3" t="str">
        <f>IFERROR(INDEX(Profile[tradeName],MATCH(C3,Profile[pans],0)),"N/A")</f>
        <v>INSTANT TRANSPORT SOLUTION PVT. LTD.</v>
      </c>
      <c r="F3" t="str">
        <f>IF(IFERROR(INDEX(Profile[contact],MATCH(C3,Profile[pans],0)),"N/A")=0,"N/A",IFERROR(INDEX(Profile[contact],MATCH(C3,Profile[pans],0)),"N/A"))</f>
        <v>9810505417</v>
      </c>
      <c r="G3" t="str">
        <f>IF(IFERROR(INDEX(Profile[email],MATCH(C3,Profile[pans],0)),"N/A")=0,"N/A",IFERROR(INDEX(Profile[email],MATCH(C3,Profile[pans],0)),"N/A"))</f>
        <v>jasveers@instanttransport.co.in</v>
      </c>
      <c r="H3" t="str">
        <f>IF(IFERROR(INDEX(Profile[emailDomain],MATCH(C3,Profile[pans],0)),"N/A")=0,"N/A",IFERROR(INDEX(Profile[emailDomain],MATCH(C3,Profile[pans],0)),"N/A"))</f>
        <v>instanttransport.co.in</v>
      </c>
      <c r="I3" t="str">
        <f>IF(IFERROR(INDEX(Profile[registeredAddress],MATCH(C3,Profile[pans],0)),"N/A")=0,"N/A",IFERROR(INDEX(Profile[registeredAddress],MATCH(C3,Profile[pans],0)),"N/A"))</f>
        <v>FLAT NO-662, PKT-3, PKT-3, SEC-19 DWARKA, NEW DELHI New Delhi DL 110075 IN</v>
      </c>
      <c r="J3" t="str">
        <f>IF(IFERROR(INDEX(Mcas[alternateAddress],MATCH(C3,Mcas[pans],0)),"N/A")=0,"",IFERROR(INDEX(Mcas[alternateAddress],MATCH(C3,Mcas[pans],0)),""))</f>
        <v/>
      </c>
      <c r="K3" t="str">
        <f>IF(IFERROR(INDEX(Profile[city],MATCH(C3,Profile[pans],0)),)=0,,IFERROR(INDEX(Profile[city],MATCH(C3,Profile[pans],0)),))</f>
        <v>Delhi</v>
      </c>
      <c r="L3" t="str">
        <f>IF(IFERROR(INDEX(Profile[state],MATCH(C3,Profile[pans],0)),)=0,,IFERROR(INDEX(Profile[state],MATCH(C3,Profile[pans],0)),))</f>
        <v>Delhi</v>
      </c>
      <c r="M3" t="str">
        <f>IF(IFERROR(INDEX(Profile[pin],MATCH(C3,Profile[pans],0)),)=0,,IFERROR(INDEX(Profile[pin],MATCH(C3,Profile[pans],0)),))</f>
        <v>110075</v>
      </c>
      <c r="N3" t="str">
        <f>IF(IFERROR(INDEX(Profile[industry],MATCH(C3,Profile[pans],0)),)=0,,IFERROR(INDEX(Profile[industry],MATCH(C3,Profile[pans],0)),))</f>
        <v>Real estate, renting and business activities</v>
      </c>
      <c r="O3" t="str">
        <f>IF(IFERROR(INDEX(Profile[subIndustry],MATCH(C3,Profile[pans],0)),)=0,,IFERROR(INDEX(Profile[subIndustry],MATCH(C3,Profile[pans],0)),))</f>
        <v>Real estate activities</v>
      </c>
      <c r="P3" t="str">
        <f>IF(IFERROR(INDEX(Profile[activitySubClass],MATCH(C3,Profile[pans],0)),)=0,,IFERROR(INDEX(Profile[activitySubClass],MATCH(C3,Profile[pans],0)),))</f>
        <v>Real estate activities with own or leased property n.e.c.</v>
      </c>
      <c r="Q3" s="4" t="str">
        <f>IF(IFERROR(INDEX(Profile[dateofincorrporation],MATCH(C3,Profile[pans],0)),)=0,,IFERROR(INDEX(Profile[dateofincorrporation],MATCH(C3,Profile[pans],0)),))</f>
        <v>09-Apr-2007</v>
      </c>
      <c r="R3" t="s">
        <v>45</v>
      </c>
      <c r="S3" t="str">
        <f>IF(IFERROR(INDEX(Gsts[status],MATCH(C3,Gsts[pan],0)),)=0,,IFERROR(INDEX(Gsts[status],MATCH(C3,Gsts[pan],0)),))</f>
        <v>PROVISIONAL</v>
      </c>
      <c r="T3" t="str">
        <f>IF(IFERROR(INDEX(Gsts[dateOfRegistration],MATCH(C3,Gsts[pan],0)),)=0,,IFERROR(INDEX(Gsts[dateOfRegistration],MATCH(C3,Gsts[pan],0)),))</f>
        <v>01-Jul-2017</v>
      </c>
      <c r="U3" t="str">
        <f>IF(IFERROR(INDEX(Gsts[agregate Turnover],MATCH(C3,Gsts[pan],0)),)=0,,IFERROR(INDEX(Gsts[agregate Turnover],MATCH(C3,Gsts[pan],0)),))</f>
        <v>Slab: Rs. 100 Cr. to 500 Cr.</v>
      </c>
      <c r="V3" t="str">
        <f>IF(IFERROR(INDEX(Gsts[ekycVerified],MATCH(C3,Gsts[pan],0)),)=0,,IFERROR(INDEX(Gsts[ekycVerified],MATCH(C3,Gsts[pan],0)),))</f>
        <v>No</v>
      </c>
      <c r="W3" t="str">
        <f>IF(IFERROR(INDEX(Gsts[grossTotalIncomes],MATCH(C3,Gsts[pan],0)),)=0,,IFERROR(INDEX(Gsts[grossTotalIncomes],MATCH(C3,Gsts[pan],0)),))</f>
        <v>[{'income': 'Above Rs. 50 lakhs', 'financialYear': '2018-2019'}]</v>
      </c>
      <c r="X3">
        <f>IF(IFERROR(INDEX(Gsts[natureOfBusiness],MATCH(C3,Gsts[pan],0)),)=0,,IFERROR(INDEX(Gsts[natureOfBusiness],MATCH(C3,Gsts[pan],0)),))</f>
        <v>0</v>
      </c>
      <c r="Y3" t="str">
        <f>IF(IFERROR(INDEX(Mcas[status],MATCH(C3,Mcas[pans],0)),)=0,,IFERROR(INDEX(Mcas[status],MATCH(C3,Mcas[pans],0)),))</f>
        <v>ACTIVE</v>
      </c>
      <c r="Z3" t="str">
        <f>IF(IFERROR(INDEX(Mcas[registrationNumber],MATCH(C3,Mcas[pans],0)),)=0,,IFERROR(INDEX(Mcas[registrationNumber],MATCH(C3,Mcas[pans],0)),))</f>
        <v>161723</v>
      </c>
      <c r="AA3" t="str">
        <f>IFERROR(_xlfn.XLOOKUP(C3,mcas!$D$2:$D$10000,mcas!$AI$2:$AI$10000,,0),"")</f>
        <v>RoC-Delhi</v>
      </c>
      <c r="AB3" t="str">
        <f>IF(IFERROR(INDEX(Mcas[class],MATCH(C3,Mcas[pans],0)),)=0,,IFERROR(INDEX(Mcas[class],MATCH(C3,Mcas[pans],0)),))</f>
        <v>Private</v>
      </c>
      <c r="AC3" t="str">
        <f>IF(IFERROR(INDEX(Mcas[listingStatus],MATCH(C3,Mcas[pans],0)),)=0,,IFERROR(INDEX(Mcas[listingStatus],MATCH(C3,Mcas[pans],0)),))</f>
        <v>Unlisted</v>
      </c>
      <c r="AD3">
        <f>IF(IFERROR(INDEX(Mcas[authorisedCapital],MATCH(C3,Mcas[pans],0)),)=0,,IFERROR(INDEX(Mcas[authorisedCapital],MATCH(C3,Mcas[pans],0)),))</f>
        <v>8000000</v>
      </c>
      <c r="AE3">
        <f>IF(IFERROR(INDEX(Mcas[paidUpCapital],MATCH(C3,Mcas[pans],0)),)=0,,IFERROR(INDEX(Mcas[paidUpCapital],MATCH(C3,Mcas[pans],0)),))</f>
        <v>8000000</v>
      </c>
      <c r="AF3" t="str">
        <f>IF(IFERROR(INDEX(Mcas[dateOfLastAgm],MATCH(C3,Mcas[pans],0)),)=0,,IFERROR(INDEX(Mcas[dateOfLastAgm],MATCH(C3,Mcas[pans],0)),))</f>
        <v>30-Nov-2021</v>
      </c>
      <c r="AG3" t="str">
        <f>IF(IFERROR(INDEX(Mcas[dateOfBalanceSheet],MATCH(C3,Mcas[pans],0)),)=0,,IFERROR(INDEX(Mcas[dateOfBalanceSheet],MATCH(C3,Mcas[pans],0)),))</f>
        <v>31-Mar-2021</v>
      </c>
      <c r="AH3" t="str">
        <f>IF(IFERROR(INDEX(Mcas[category],MATCH(C3,Mcas[pans],0)),)=0,,IFERROR(INDEX(Mcas[category],MATCH(C3,Mcas[pans],0)),))</f>
        <v>Company limited by Shares</v>
      </c>
      <c r="AI3">
        <f>IF(IFERROR(INDEX(accumulated_data[Total Count of invoice (last 3 months)],MATCH($A3,accumulated_data[inputId],0)),"N/A")=0,"N/A",IFERROR(INDEX(accumulated_data[Total Invoice Amount (last 3 months)],MATCH($A3,accumulated_data[inputId],0)),"N/A"))</f>
        <v>155372721.34999996</v>
      </c>
      <c r="AJ3">
        <f>IF(IFERROR(INDEX(accumulated_data[Total Count of invoice (last 6 months)],MATCH($A3,accumulated_data[inputId],0)),"N/A")=0,"N/A",IFERROR(INDEX(accumulated_data[Total Invoice Amount (last 6 months)],MATCH($A3,accumulated_data[inputId],0)),"N/A"))</f>
        <v>378755202.59000015</v>
      </c>
      <c r="AK3">
        <f>IF(IFERROR(INDEX(accumulated_data[Total Count of invoice (last 3 months)],MATCH($A3,accumulated_data[inputId],0)),"N/A")=0,"N/A",IFERROR(INDEX(accumulated_data[Total Count of invoice (last 3 months)],MATCH($A3,accumulated_data[inputId],0)),"N/A"))</f>
        <v>168</v>
      </c>
      <c r="AL3">
        <f>IF(IFERROR(INDEX(accumulated_data[Total Count of invoice (last 6 months)],MATCH($A3,accumulated_data[inputId],0)),"N/A")=0,"N/A",IFERROR(INDEX(accumulated_data[Total Count of invoice (last 6 months)],MATCH($A3,accumulated_data[inputId],0)),"N/A"))</f>
        <v>428</v>
      </c>
      <c r="AM3">
        <f>IF(IFERROR(INDEX(accumulated_data[Maximum invoice amount (last 3 months)],MATCH($A3,accumulated_data[inputId],0)),"N/A")=0,"N/A",IFERROR(INDEX(accumulated_data[Maximum invoice amount (last 3 months)],MATCH($A3,accumulated_data[inputId],0)),"N/A"))</f>
        <v>4182841</v>
      </c>
      <c r="AN3">
        <f>IF(IFERROR(INDEX(accumulated_data[Maximum invoice amount (last 6 months)],MATCH($A3,accumulated_data[inputId],0)),"N/A")=0,"N/A",IFERROR(INDEX(accumulated_data[Maximum invoice amount (last 6 months)],MATCH($A3,accumulated_data[inputId],0)),"N/A"))</f>
        <v>4182841</v>
      </c>
      <c r="AO3">
        <f>IF(IFERROR(INDEX(accumulated_data[Minimum invoice amount (last 3 months)],MATCH($A3,accumulated_data[inputId],0)),"N/A")=0,"N/A",IFERROR(INDEX(accumulated_data[Minimum invoice amount (last 3 months)],MATCH($A3,accumulated_data[inputId],0)),"N/A"))</f>
        <v>13703.22</v>
      </c>
      <c r="AP3">
        <f>IF(IFERROR(INDEX(accumulated_data[Minimum invoice amount (last 6 months)],MATCH($A3,accumulated_data[inputId],0)),"N/A")=0,"N/A",IFERROR(INDEX(accumulated_data[Minimum invoice amount (last 6 months)],MATCH($A3,accumulated_data[inputId],0)),"N/A"))</f>
        <v>13703.22</v>
      </c>
      <c r="AQ3">
        <f>IF(IFERROR(INDEX(accumulated_data[Average IRR per annum (last 3 months)],MATCH($A3,accumulated_data[inputId],0)),"N/A")=0,"N/A",IFERROR(INDEX(accumulated_data[Average IRR per annum (last 3 months)],MATCH($A3,accumulated_data[inputId],0)),"N/A"))</f>
        <v>10.120892857142863</v>
      </c>
      <c r="AR3">
        <f>IF(IFERROR(INDEX(accumulated_data[Average IRR per annum (last 6 months)],MATCH($A3,accumulated_data[inputId],0)),"N/A")=0,"N/A",IFERROR(INDEX(accumulated_data[Average IRR per annum (last 6 months)],MATCH($A3,accumulated_data[inputId],0)),"N/A"))</f>
        <v>10.039626168224272</v>
      </c>
      <c r="AS3">
        <f>IF(IFERROR(INDEX(accumulated_data[Average discounting days (last 3 months)],MATCH($A3,accumulated_data[inputId],0)),"N/A")=0,"N/A",IFERROR(INDEX(accumulated_data[Average discounting days (last 3 months)],MATCH($A3,accumulated_data[inputId],0)),"N/A"))</f>
        <v>28.44047619047619</v>
      </c>
      <c r="AT3">
        <f>IF(IFERROR(INDEX(accumulated_data[Average discounting days (last 6 months)],MATCH($A3,accumulated_data[inputId],0)),"N/A")=0,"N/A",IFERROR(INDEX(accumulated_data[Average discounting days (last 6 months)],MATCH($A3,accumulated_data[inputId],0)),"N/A"))</f>
        <v>29.11214953271028</v>
      </c>
      <c r="AU3">
        <f>IF(IFERROR(INDEX(accumulated_data[Maximum discounting days (last 3 months)],MATCH($A3,accumulated_data[inputId],0)),"N/A")=0,"N/A",IFERROR(INDEX(accumulated_data[Maximum discounting days (last 3 months)],MATCH($A3,accumulated_data[inputId],0)),"N/A"))</f>
        <v>32</v>
      </c>
      <c r="AV3">
        <f>IF(IFERROR(INDEX(accumulated_data[Maximum discounting days (last 6 months)],MATCH($A3,accumulated_data[inputId],0)),"N/A")=0,"N/A",IFERROR(INDEX(accumulated_data[Maximum discounting days (last 6 months)],MATCH($A3,accumulated_data[inputId],0)),"N/A"))</f>
        <v>34</v>
      </c>
      <c r="AW3">
        <f>IF(IFERROR(INDEX(accumulated_data[Minimum discounting days (last 3 months)],MATCH($A3,accumulated_data[inputId],0)),"N/A")=0,"N/A",IFERROR(INDEX(accumulated_data[Minimum discounting days (last 3 months)],MATCH($A3,accumulated_data[inputId],0)),"N/A"))</f>
        <v>25</v>
      </c>
      <c r="AX3">
        <f>IF(IFERROR(INDEX(accumulated_data[Minimum discounting days (last 6 months)],MATCH($A3,accumulated_data[inputId],0)),"N/A")=0,"N/A",IFERROR(INDEX(accumulated_data[Minimum discounting days (last 6 months)],MATCH($A3,accumulated_data[inputId],0)),"N/A"))</f>
        <v>23</v>
      </c>
      <c r="AY3">
        <f>IF(IFERROR(INDEX(accumulated_data[Effective Discount rate average (last 3 months)],MATCH($A3,accumulated_data[inputId],0)),"N/A")=0,"N/A",IFERROR(INDEX(accumulated_data[Effective Discount rate average (last 3 months)],MATCH($A3,accumulated_data[inputId],0)),"N/A"))</f>
        <v>0.78886904761904708</v>
      </c>
      <c r="AZ3">
        <f>IF(IFERROR(INDEX(accumulated_data[Effective Discount rate average (last 6 months)],MATCH($A3,accumulated_data[inputId],0)),"N/A")=0,"N/A",IFERROR(INDEX(accumulated_data[Effective Discount rate average (last 6 months)],MATCH($A3,accumulated_data[inputId],0)),"N/A"))</f>
        <v>0.80081775700934699</v>
      </c>
      <c r="BA3">
        <f>IF(IFERROR(INDEX(accumulated_data[Total effective discount amount (last 3 months)],MATCH($A3,accumulated_data[inputId],0)),"N/A")=0,"N/A",IFERROR(INDEX(accumulated_data[Total effective discount amount (last 3 months)],MATCH($A3,accumulated_data[inputId],0)),"N/A"))</f>
        <v>1227244.3799999999</v>
      </c>
      <c r="BB3">
        <f>IF(IFERROR(INDEX(accumulated_data[Total effective discount amount (last 6 months)],MATCH($A3,accumulated_data[inputId],0)),"N/A")=0,"N/A",IFERROR(INDEX(accumulated_data[Total effective discount amount (last 6 months)],MATCH($A3,accumulated_data[inputId],0)),"N/A"))</f>
        <v>3041515.2600000002</v>
      </c>
    </row>
    <row r="4" spans="1:54" x14ac:dyDescent="0.2">
      <c r="A4" t="str">
        <f>IFERROR(INDEX(Profile[inputId],MATCH(D4,Profile[name],0)),"N/A")</f>
        <v>AFHPP5349H</v>
      </c>
      <c r="B4" t="str">
        <f>IFERROR(INDEX(Profile[entityId],MATCH(D4,Profile[name],0)),"N/A")</f>
        <v>0000437821</v>
      </c>
      <c r="C4" t="s">
        <v>1490</v>
      </c>
      <c r="D4" t="str">
        <f>IFERROR(INDEX(Profile[name],MATCH(C4,Profile[pans],0)),"N/A")</f>
        <v>KULBIR SINGH PABBY</v>
      </c>
      <c r="E4" t="str">
        <f>IFERROR(INDEX(Profile[tradeName],MATCH(C4,Profile[pans],0)),"N/A")</f>
        <v>FAST TRACK LOGISTICS</v>
      </c>
      <c r="F4" t="str">
        <f>IF(IFERROR(INDEX(Profile[contact],MATCH(C4,Profile[pans],0)),"N/A")=0,"N/A",IFERROR(INDEX(Profile[contact],MATCH(C4,Profile[pans],0)),"N/A"))</f>
        <v>9811173742</v>
      </c>
      <c r="G4" t="str">
        <f>IF(IFERROR(INDEX(Profile[email],MATCH(C4,Profile[pans],0)),"N/A")=0,"N/A",IFERROR(INDEX(Profile[email],MATCH(C4,Profile[pans],0)),"N/A"))</f>
        <v>kulbir_32@yahoo.com</v>
      </c>
      <c r="H4" t="str">
        <f>IF(IFERROR(INDEX(Profile[emailDomain],MATCH(C4,Profile[pans],0)),"N/A")=0,"N/A",IFERROR(INDEX(Profile[emailDomain],MATCH(C4,Profile[pans],0)),"N/A"))</f>
        <v>yahoo.com</v>
      </c>
      <c r="I4" t="str">
        <f>IF(IFERROR(INDEX(Profile[registeredAddress],MATCH(C4,Profile[pans],0)),"N/A")=0,"N/A",IFERROR(INDEX(Profile[registeredAddress],MATCH(C4,Profile[pans],0)),"N/A"))</f>
        <v>215,SECTOR-14 ,ESCORTS NAGAR ,FARIDABAD ,Haryana ,121007 ,India</v>
      </c>
      <c r="J4" t="str">
        <f>IF(IFERROR(INDEX(Mcas[alternateAddress],MATCH(C4,Mcas[pans],0)),"N/A")=0,"",IFERROR(INDEX(Mcas[alternateAddress],MATCH(C4,Mcas[pans],0)),""))</f>
        <v/>
      </c>
      <c r="K4" t="str">
        <f>IF(IFERROR(INDEX(Profile[city],MATCH(C4,Profile[pans],0)),)=0,,IFERROR(INDEX(Profile[city],MATCH(C4,Profile[pans],0)),))</f>
        <v>Faridabad</v>
      </c>
      <c r="L4" t="str">
        <f>IF(IFERROR(INDEX(Profile[state],MATCH(C4,Profile[pans],0)),)=0,,IFERROR(INDEX(Profile[state],MATCH(C4,Profile[pans],0)),))</f>
        <v>Haryana</v>
      </c>
      <c r="M4" t="str">
        <f>IF(IFERROR(INDEX(Profile[pin],MATCH(C4,Profile[pans],0)),)=0,,IFERROR(INDEX(Profile[pin],MATCH(C4,Profile[pans],0)),))</f>
        <v>121007</v>
      </c>
      <c r="N4">
        <f>IF(IFERROR(INDEX(Profile[industry],MATCH(C4,Profile[pans],0)),)=0,,IFERROR(INDEX(Profile[industry],MATCH(C4,Profile[pans],0)),))</f>
        <v>0</v>
      </c>
      <c r="O4">
        <f>IF(IFERROR(INDEX(Profile[subIndustry],MATCH(C4,Profile[pans],0)),)=0,,IFERROR(INDEX(Profile[subIndustry],MATCH(C4,Profile[pans],0)),))</f>
        <v>0</v>
      </c>
      <c r="P4">
        <f>IF(IFERROR(INDEX(Profile[activitySubClass],MATCH(C4,Profile[pans],0)),)=0,,IFERROR(INDEX(Profile[activitySubClass],MATCH(C4,Profile[pans],0)),))</f>
        <v>0</v>
      </c>
      <c r="Q4" s="4">
        <f>IF(IFERROR(INDEX(Profile[dateofincorrporation],MATCH(C4,Profile[pans],0)),)=0,,IFERROR(INDEX(Profile[dateofincorrporation],MATCH(C4,Profile[pans],0)),))</f>
        <v>0</v>
      </c>
      <c r="R4" t="str">
        <f>IF(IFERROR(INDEX(Gsts[constitutionOfBusiness],MATCH(C4,Gsts[pan],0)),)=0,,IFERROR(INDEX(Gsts[constitutionOfBusiness],MATCH(C4,Gsts[pan],0)),))</f>
        <v>Proprietorship</v>
      </c>
      <c r="S4" t="str">
        <f>IF(IFERROR(INDEX(Gsts[status],MATCH(C4,Gsts[pan],0)),)=0,,IFERROR(INDEX(Gsts[status],MATCH(C4,Gsts[pan],0)),))</f>
        <v>ACTIVE</v>
      </c>
      <c r="T4" t="str">
        <f>IF(IFERROR(INDEX(Gsts[dateOfRegistration],MATCH(C4,Gsts[pan],0)),)=0,,IFERROR(INDEX(Gsts[dateOfRegistration],MATCH(C4,Gsts[pan],0)),))</f>
        <v>01-Jul-2017</v>
      </c>
      <c r="U4" t="str">
        <f>IF(IFERROR(INDEX(Gsts[agregate Turnover],MATCH(C4,Gsts[pan],0)),)=0,,IFERROR(INDEX(Gsts[agregate Turnover],MATCH(C4,Gsts[pan],0)),))</f>
        <v>Slab: Rs. 100 Cr. to 500 Cr.</v>
      </c>
      <c r="V4" t="str">
        <f>IF(IFERROR(INDEX(Gsts[ekycVerified],MATCH(C4,Gsts[pan],0)),)=0,,IFERROR(INDEX(Gsts[ekycVerified],MATCH(C4,Gsts[pan],0)),))</f>
        <v>No</v>
      </c>
      <c r="W4" t="str">
        <f>IF(IFERROR(INDEX(Gsts[grossTotalIncomes],MATCH(C4,Gsts[pan],0)),)=0,,IFERROR(INDEX(Gsts[grossTotalIncomes],MATCH(C4,Gsts[pan],0)),))</f>
        <v>[{'income': 'Above Rs. 50 lakhs', 'financialYear': '2018-2019'}]</v>
      </c>
      <c r="X4" t="str">
        <f>IF(IFERROR(INDEX(Gsts[natureOfBusiness],MATCH(C4,Gsts[pan],0)),)=0,,IFERROR(INDEX(Gsts[natureOfBusiness],MATCH(C4,Gsts[pan],0)),))</f>
        <v>Service Provision|Office / Sale Office|Supplier of Services|Retail Business</v>
      </c>
      <c r="Y4">
        <f>IF(IFERROR(INDEX(Mcas[status],MATCH(C4,Mcas[pans],0)),)=0,,IFERROR(INDEX(Mcas[status],MATCH(C4,Mcas[pans],0)),))</f>
        <v>0</v>
      </c>
      <c r="Z4">
        <f>IF(IFERROR(INDEX(Mcas[registrationNumber],MATCH(C4,Mcas[pans],0)),)=0,,IFERROR(INDEX(Mcas[registrationNumber],MATCH(C4,Mcas[pans],0)),))</f>
        <v>0</v>
      </c>
      <c r="AA4" t="str">
        <f>IFERROR(_xlfn.XLOOKUP(C4,mcas!$D$2:$D$10000,mcas!$AI$2:$AI$10000,,0),"")</f>
        <v/>
      </c>
      <c r="AB4">
        <f>IF(IFERROR(INDEX(Mcas[class],MATCH(C4,Mcas[pans],0)),)=0,,IFERROR(INDEX(Mcas[class],MATCH(C4,Mcas[pans],0)),))</f>
        <v>0</v>
      </c>
      <c r="AC4">
        <f>IF(IFERROR(INDEX(Mcas[listingStatus],MATCH(C4,Mcas[pans],0)),)=0,,IFERROR(INDEX(Mcas[listingStatus],MATCH(C4,Mcas[pans],0)),))</f>
        <v>0</v>
      </c>
      <c r="AD4">
        <f>IF(IFERROR(INDEX(Mcas[authorisedCapital],MATCH(C4,Mcas[pans],0)),)=0,,IFERROR(INDEX(Mcas[authorisedCapital],MATCH(C4,Mcas[pans],0)),))</f>
        <v>0</v>
      </c>
      <c r="AE4">
        <f>IF(IFERROR(INDEX(Mcas[paidUpCapital],MATCH(C4,Mcas[pans],0)),)=0,,IFERROR(INDEX(Mcas[paidUpCapital],MATCH(C4,Mcas[pans],0)),))</f>
        <v>0</v>
      </c>
      <c r="AF4">
        <f>IF(IFERROR(INDEX(Mcas[dateOfLastAgm],MATCH(C4,Mcas[pans],0)),)=0,,IFERROR(INDEX(Mcas[dateOfLastAgm],MATCH(C4,Mcas[pans],0)),))</f>
        <v>0</v>
      </c>
      <c r="AG4">
        <f>IF(IFERROR(INDEX(Mcas[dateOfBalanceSheet],MATCH(C4,Mcas[pans],0)),)=0,,IFERROR(INDEX(Mcas[dateOfBalanceSheet],MATCH(C4,Mcas[pans],0)),))</f>
        <v>0</v>
      </c>
      <c r="AH4">
        <f>IF(IFERROR(INDEX(Mcas[category],MATCH(C4,Mcas[pans],0)),)=0,,IFERROR(INDEX(Mcas[category],MATCH(C4,Mcas[pans],0)),))</f>
        <v>0</v>
      </c>
      <c r="AI4">
        <f>IF(IFERROR(INDEX(accumulated_data[Total Count of invoice (last 3 months)],MATCH($A4,accumulated_data[inputId],0)),"N/A")=0,"N/A",IFERROR(INDEX(accumulated_data[Total Invoice Amount (last 3 months)],MATCH($A4,accumulated_data[inputId],0)),"N/A"))</f>
        <v>117543749.83999997</v>
      </c>
      <c r="AJ4">
        <f>IF(IFERROR(INDEX(accumulated_data[Total Count of invoice (last 6 months)],MATCH($A4,accumulated_data[inputId],0)),"N/A")=0,"N/A",IFERROR(INDEX(accumulated_data[Total Invoice Amount (last 6 months)],MATCH($A4,accumulated_data[inputId],0)),"N/A"))</f>
        <v>270939872.04999983</v>
      </c>
      <c r="AK4">
        <f>IF(IFERROR(INDEX(accumulated_data[Total Count of invoice (last 3 months)],MATCH($A4,accumulated_data[inputId],0)),"N/A")=0,"N/A",IFERROR(INDEX(accumulated_data[Total Count of invoice (last 3 months)],MATCH($A4,accumulated_data[inputId],0)),"N/A"))</f>
        <v>180</v>
      </c>
      <c r="AL4">
        <f>IF(IFERROR(INDEX(accumulated_data[Total Count of invoice (last 6 months)],MATCH($A4,accumulated_data[inputId],0)),"N/A")=0,"N/A",IFERROR(INDEX(accumulated_data[Total Count of invoice (last 6 months)],MATCH($A4,accumulated_data[inputId],0)),"N/A"))</f>
        <v>474</v>
      </c>
      <c r="AM4">
        <f>IF(IFERROR(INDEX(accumulated_data[Maximum invoice amount (last 3 months)],MATCH($A4,accumulated_data[inputId],0)),"N/A")=0,"N/A",IFERROR(INDEX(accumulated_data[Maximum invoice amount (last 3 months)],MATCH($A4,accumulated_data[inputId],0)),"N/A"))</f>
        <v>3594752</v>
      </c>
      <c r="AN4">
        <f>IF(IFERROR(INDEX(accumulated_data[Maximum invoice amount (last 6 months)],MATCH($A4,accumulated_data[inputId],0)),"N/A")=0,"N/A",IFERROR(INDEX(accumulated_data[Maximum invoice amount (last 6 months)],MATCH($A4,accumulated_data[inputId],0)),"N/A"))</f>
        <v>3801861</v>
      </c>
      <c r="AO4">
        <f>IF(IFERROR(INDEX(accumulated_data[Minimum invoice amount (last 3 months)],MATCH($A4,accumulated_data[inputId],0)),"N/A")=0,"N/A",IFERROR(INDEX(accumulated_data[Minimum invoice amount (last 3 months)],MATCH($A4,accumulated_data[inputId],0)),"N/A"))</f>
        <v>18816</v>
      </c>
      <c r="AP4">
        <f>IF(IFERROR(INDEX(accumulated_data[Minimum invoice amount (last 6 months)],MATCH($A4,accumulated_data[inputId],0)),"N/A")=0,"N/A",IFERROR(INDEX(accumulated_data[Minimum invoice amount (last 6 months)],MATCH($A4,accumulated_data[inputId],0)),"N/A"))</f>
        <v>18816</v>
      </c>
      <c r="AQ4">
        <f>IF(IFERROR(INDEX(accumulated_data[Average IRR per annum (last 3 months)],MATCH($A4,accumulated_data[inputId],0)),"N/A")=0,"N/A",IFERROR(INDEX(accumulated_data[Average IRR per annum (last 3 months)],MATCH($A4,accumulated_data[inputId],0)),"N/A"))</f>
        <v>9.5969999999999889</v>
      </c>
      <c r="AR4">
        <f>IF(IFERROR(INDEX(accumulated_data[Average IRR per annum (last 6 months)],MATCH($A4,accumulated_data[inputId],0)),"N/A")=0,"N/A",IFERROR(INDEX(accumulated_data[Average IRR per annum (last 6 months)],MATCH($A4,accumulated_data[inputId],0)),"N/A"))</f>
        <v>9.4071729957805754</v>
      </c>
      <c r="AS4">
        <f>IF(IFERROR(INDEX(accumulated_data[Average discounting days (last 3 months)],MATCH($A4,accumulated_data[inputId],0)),"N/A")=0,"N/A",IFERROR(INDEX(accumulated_data[Average discounting days (last 3 months)],MATCH($A4,accumulated_data[inputId],0)),"N/A"))</f>
        <v>24.711111111111112</v>
      </c>
      <c r="AT4">
        <f>IF(IFERROR(INDEX(accumulated_data[Average discounting days (last 6 months)],MATCH($A4,accumulated_data[inputId],0)),"N/A")=0,"N/A",IFERROR(INDEX(accumulated_data[Average discounting days (last 6 months)],MATCH($A4,accumulated_data[inputId],0)),"N/A"))</f>
        <v>25.056962025316455</v>
      </c>
      <c r="AU4">
        <f>IF(IFERROR(INDEX(accumulated_data[Maximum discounting days (last 3 months)],MATCH($A4,accumulated_data[inputId],0)),"N/A")=0,"N/A",IFERROR(INDEX(accumulated_data[Maximum discounting days (last 3 months)],MATCH($A4,accumulated_data[inputId],0)),"N/A"))</f>
        <v>35</v>
      </c>
      <c r="AV4">
        <f>IF(IFERROR(INDEX(accumulated_data[Maximum discounting days (last 6 months)],MATCH($A4,accumulated_data[inputId],0)),"N/A")=0,"N/A",IFERROR(INDEX(accumulated_data[Maximum discounting days (last 6 months)],MATCH($A4,accumulated_data[inputId],0)),"N/A"))</f>
        <v>35</v>
      </c>
      <c r="AW4">
        <f>IF(IFERROR(INDEX(accumulated_data[Minimum discounting days (last 3 months)],MATCH($A4,accumulated_data[inputId],0)),"N/A")=0,"N/A",IFERROR(INDEX(accumulated_data[Minimum discounting days (last 3 months)],MATCH($A4,accumulated_data[inputId],0)),"N/A"))</f>
        <v>11</v>
      </c>
      <c r="AX4">
        <f>IF(IFERROR(INDEX(accumulated_data[Minimum discounting days (last 6 months)],MATCH($A4,accumulated_data[inputId],0)),"N/A")=0,"N/A",IFERROR(INDEX(accumulated_data[Minimum discounting days (last 6 months)],MATCH($A4,accumulated_data[inputId],0)),"N/A"))</f>
        <v>11</v>
      </c>
      <c r="AY4">
        <f>IF(IFERROR(INDEX(accumulated_data[Effective Discount rate average (last 3 months)],MATCH($A4,accumulated_data[inputId],0)),"N/A")=0,"N/A",IFERROR(INDEX(accumulated_data[Effective Discount rate average (last 3 months)],MATCH($A4,accumulated_data[inputId],0)),"N/A"))</f>
        <v>0.64749999999999852</v>
      </c>
      <c r="AZ4">
        <f>IF(IFERROR(INDEX(accumulated_data[Effective Discount rate average (last 6 months)],MATCH($A4,accumulated_data[inputId],0)),"N/A")=0,"N/A",IFERROR(INDEX(accumulated_data[Effective Discount rate average (last 6 months)],MATCH($A4,accumulated_data[inputId],0)),"N/A"))</f>
        <v>0.64476793248945097</v>
      </c>
      <c r="BA4">
        <f>IF(IFERROR(INDEX(accumulated_data[Total effective discount amount (last 3 months)],MATCH($A4,accumulated_data[inputId],0)),"N/A")=0,"N/A",IFERROR(INDEX(accumulated_data[Total effective discount amount (last 3 months)],MATCH($A4,accumulated_data[inputId],0)),"N/A"))</f>
        <v>758445.31000000017</v>
      </c>
      <c r="BB4">
        <f>IF(IFERROR(INDEX(accumulated_data[Total effective discount amount (last 6 months)],MATCH($A4,accumulated_data[inputId],0)),"N/A")=0,"N/A",IFERROR(INDEX(accumulated_data[Total effective discount amount (last 6 months)],MATCH($A4,accumulated_data[inputId],0)),"N/A"))</f>
        <v>1743730.4300000023</v>
      </c>
    </row>
    <row r="5" spans="1:54" x14ac:dyDescent="0.2">
      <c r="A5" t="str">
        <f>IFERROR(INDEX(Profile[inputId],MATCH(D5,Profile[name],0)),"N/A")</f>
        <v>ABPFM9583J</v>
      </c>
      <c r="B5" t="str">
        <f>IFERROR(INDEX(Profile[entityId],MATCH(D5,Profile[name],0)),"N/A")</f>
        <v>ABPFM9583J</v>
      </c>
      <c r="C5" t="s">
        <v>1237</v>
      </c>
      <c r="D5" t="str">
        <f>IFERROR(INDEX(Profile[name],MATCH(C5,Profile[pans],0)),"N/A")</f>
        <v>M10 LOGISTICS</v>
      </c>
      <c r="E5" t="str">
        <f>IFERROR(INDEX(Profile[tradeName],MATCH(C5,Profile[pans],0)),"N/A")</f>
        <v>M10 LOGISTICS</v>
      </c>
      <c r="F5" t="str">
        <f>IF(IFERROR(INDEX(Profile[contact],MATCH(C5,Profile[pans],0)),"N/A")=0,"N/A",IFERROR(INDEX(Profile[contact],MATCH(C5,Profile[pans],0)),"N/A"))</f>
        <v>9952723310</v>
      </c>
      <c r="G5" t="str">
        <f>IF(IFERROR(INDEX(Profile[email],MATCH(C5,Profile[pans],0)),"N/A")=0,"N/A",IFERROR(INDEX(Profile[email],MATCH(C5,Profile[pans],0)),"N/A"))</f>
        <v>hemalatha732@gmail.com</v>
      </c>
      <c r="H5" t="str">
        <f>IF(IFERROR(INDEX(Profile[emailDomain],MATCH(C5,Profile[pans],0)),"N/A")=0,"N/A",IFERROR(INDEX(Profile[emailDomain],MATCH(C5,Profile[pans],0)),"N/A"))</f>
        <v>gmail.com</v>
      </c>
      <c r="I5" t="str">
        <f>IF(IFERROR(INDEX(Profile[registeredAddress],MATCH(C5,Profile[pans],0)),"N/A")=0,"N/A",IFERROR(INDEX(Profile[registeredAddress],MATCH(C5,Profile[pans],0)),"N/A"))</f>
        <v>NO.28, ANDAPURAM ROAD, KATTUPUTHUR, Tiruchirappalli, Tamil Nadu, 621207</v>
      </c>
      <c r="J5" t="str">
        <f>IF(IFERROR(INDEX(Mcas[alternateAddress],MATCH(C5,Mcas[pans],0)),"N/A")=0,"",IFERROR(INDEX(Mcas[alternateAddress],MATCH(C5,Mcas[pans],0)),""))</f>
        <v/>
      </c>
      <c r="K5" t="str">
        <f>IF(IFERROR(INDEX(Profile[city],MATCH(C5,Profile[pans],0)),)=0,,IFERROR(INDEX(Profile[city],MATCH(C5,Profile[pans],0)),))</f>
        <v>Tiruchirappalli</v>
      </c>
      <c r="L5" t="str">
        <f>IF(IFERROR(INDEX(Profile[state],MATCH(C5,Profile[pans],0)),)=0,,IFERROR(INDEX(Profile[state],MATCH(C5,Profile[pans],0)),))</f>
        <v>Tamil nadu</v>
      </c>
      <c r="M5" t="str">
        <f>IF(IFERROR(INDEX(Profile[pin],MATCH(C5,Profile[pans],0)),)=0,,IFERROR(INDEX(Profile[pin],MATCH(C5,Profile[pans],0)),))</f>
        <v>621207</v>
      </c>
      <c r="N5">
        <f>IF(IFERROR(INDEX(Profile[industry],MATCH(C5,Profile[pans],0)),)=0,,IFERROR(INDEX(Profile[industry],MATCH(C5,Profile[pans],0)),))</f>
        <v>0</v>
      </c>
      <c r="O5">
        <f>IF(IFERROR(INDEX(Profile[subIndustry],MATCH(C5,Profile[pans],0)),)=0,,IFERROR(INDEX(Profile[subIndustry],MATCH(C5,Profile[pans],0)),))</f>
        <v>0</v>
      </c>
      <c r="P5">
        <f>IF(IFERROR(INDEX(Profile[activitySubClass],MATCH(C5,Profile[pans],0)),)=0,,IFERROR(INDEX(Profile[activitySubClass],MATCH(C5,Profile[pans],0)),))</f>
        <v>0</v>
      </c>
      <c r="Q5" s="4" t="str">
        <f>IF(IFERROR(INDEX(Profile[dateofincorrporation],MATCH(C5,Profile[pans],0)),)=0,,IFERROR(INDEX(Profile[dateofincorrporation],MATCH(C5,Profile[pans],0)),))</f>
        <v>14-Jan-2021</v>
      </c>
      <c r="R5" t="str">
        <f>IF(IFERROR(INDEX(Gsts[constitutionOfBusiness],MATCH(C5,Gsts[pan],0)),)=0,,IFERROR(INDEX(Gsts[constitutionOfBusiness],MATCH(C5,Gsts[pan],0)),))</f>
        <v>Partnership</v>
      </c>
      <c r="S5" t="str">
        <f>IF(IFERROR(INDEX(Gsts[status],MATCH(C5,Gsts[pan],0)),)=0,,IFERROR(INDEX(Gsts[status],MATCH(C5,Gsts[pan],0)),))</f>
        <v>ACTIVE</v>
      </c>
      <c r="T5" t="str">
        <f>IF(IFERROR(INDEX(Gsts[dateOfRegistration],MATCH(C5,Gsts[pan],0)),)=0,,IFERROR(INDEX(Gsts[dateOfRegistration],MATCH(C5,Gsts[pan],0)),))</f>
        <v>04-Mar-2021</v>
      </c>
      <c r="U5" t="str">
        <f>IF(IFERROR(INDEX(Gsts[agregate Turnover],MATCH(C5,Gsts[pan],0)),)=0,,IFERROR(INDEX(Gsts[agregate Turnover],MATCH(C5,Gsts[pan],0)),))</f>
        <v>Slab: Rs. 0 to 40 lakhs</v>
      </c>
      <c r="V5" t="str">
        <f>IF(IFERROR(INDEX(Gsts[ekycVerified],MATCH(C5,Gsts[pan],0)),)=0,,IFERROR(INDEX(Gsts[ekycVerified],MATCH(C5,Gsts[pan],0)),))</f>
        <v>No</v>
      </c>
      <c r="W5">
        <f>IF(IFERROR(INDEX(Gsts[grossTotalIncomes],MATCH(C5,Gsts[pan],0)),)=0,,IFERROR(INDEX(Gsts[grossTotalIncomes],MATCH(C5,Gsts[pan],0)),))</f>
        <v>0</v>
      </c>
      <c r="X5" t="str">
        <f>IF(IFERROR(INDEX(Gsts[natureOfBusiness],MATCH(C5,Gsts[pan],0)),)=0,,IFERROR(INDEX(Gsts[natureOfBusiness],MATCH(C5,Gsts[pan],0)),))</f>
        <v>Export|Import|Recipient of Goods or Services|Supplier of Services|Warehouse / Depot|Service Provision|Bonded Warehouse|Leasing Business|Retail Business</v>
      </c>
      <c r="Y5">
        <f>IF(IFERROR(INDEX(Mcas[status],MATCH(C5,Mcas[pans],0)),)=0,,IFERROR(INDEX(Mcas[status],MATCH(C5,Mcas[pans],0)),))</f>
        <v>0</v>
      </c>
      <c r="Z5">
        <f>IF(IFERROR(INDEX(Mcas[registrationNumber],MATCH(C5,Mcas[pans],0)),)=0,,IFERROR(INDEX(Mcas[registrationNumber],MATCH(C5,Mcas[pans],0)),))</f>
        <v>0</v>
      </c>
      <c r="AA5" t="str">
        <f>IFERROR(_xlfn.XLOOKUP(C5,mcas!$D$2:$D$10000,mcas!$AI$2:$AI$10000,,0),"")</f>
        <v/>
      </c>
      <c r="AB5">
        <f>IF(IFERROR(INDEX(Mcas[class],MATCH(C5,Mcas[pans],0)),)=0,,IFERROR(INDEX(Mcas[class],MATCH(C5,Mcas[pans],0)),))</f>
        <v>0</v>
      </c>
      <c r="AC5">
        <f>IF(IFERROR(INDEX(Mcas[listingStatus],MATCH(C5,Mcas[pans],0)),)=0,,IFERROR(INDEX(Mcas[listingStatus],MATCH(C5,Mcas[pans],0)),))</f>
        <v>0</v>
      </c>
      <c r="AD5">
        <f>IF(IFERROR(INDEX(Mcas[authorisedCapital],MATCH(C5,Mcas[pans],0)),)=0,,IFERROR(INDEX(Mcas[authorisedCapital],MATCH(C5,Mcas[pans],0)),))</f>
        <v>0</v>
      </c>
      <c r="AE5">
        <f>IF(IFERROR(INDEX(Mcas[paidUpCapital],MATCH(C5,Mcas[pans],0)),)=0,,IFERROR(INDEX(Mcas[paidUpCapital],MATCH(C5,Mcas[pans],0)),))</f>
        <v>0</v>
      </c>
      <c r="AF5">
        <f>IF(IFERROR(INDEX(Mcas[dateOfLastAgm],MATCH(C5,Mcas[pans],0)),)=0,,IFERROR(INDEX(Mcas[dateOfLastAgm],MATCH(C5,Mcas[pans],0)),))</f>
        <v>0</v>
      </c>
      <c r="AG5">
        <f>IF(IFERROR(INDEX(Mcas[dateOfBalanceSheet],MATCH(C5,Mcas[pans],0)),)=0,,IFERROR(INDEX(Mcas[dateOfBalanceSheet],MATCH(C5,Mcas[pans],0)),))</f>
        <v>0</v>
      </c>
      <c r="AH5">
        <f>IF(IFERROR(INDEX(Mcas[category],MATCH(C5,Mcas[pans],0)),)=0,,IFERROR(INDEX(Mcas[category],MATCH(C5,Mcas[pans],0)),))</f>
        <v>0</v>
      </c>
      <c r="AI5">
        <f>IF(IFERROR(INDEX(accumulated_data[Total Count of invoice (last 3 months)],MATCH($A5,accumulated_data[inputId],0)),"N/A")=0,"N/A",IFERROR(INDEX(accumulated_data[Total Invoice Amount (last 3 months)],MATCH($A5,accumulated_data[inputId],0)),"N/A"))</f>
        <v>72325746.319999993</v>
      </c>
      <c r="AJ5">
        <f>IF(IFERROR(INDEX(accumulated_data[Total Count of invoice (last 6 months)],MATCH($A5,accumulated_data[inputId],0)),"N/A")=0,"N/A",IFERROR(INDEX(accumulated_data[Total Invoice Amount (last 6 months)],MATCH($A5,accumulated_data[inputId],0)),"N/A"))</f>
        <v>143548495.51999998</v>
      </c>
      <c r="AK5">
        <f>IF(IFERROR(INDEX(accumulated_data[Total Count of invoice (last 3 months)],MATCH($A5,accumulated_data[inputId],0)),"N/A")=0,"N/A",IFERROR(INDEX(accumulated_data[Total Count of invoice (last 3 months)],MATCH($A5,accumulated_data[inputId],0)),"N/A"))</f>
        <v>131</v>
      </c>
      <c r="AL5">
        <f>IF(IFERROR(INDEX(accumulated_data[Total Count of invoice (last 6 months)],MATCH($A5,accumulated_data[inputId],0)),"N/A")=0,"N/A",IFERROR(INDEX(accumulated_data[Total Count of invoice (last 6 months)],MATCH($A5,accumulated_data[inputId],0)),"N/A"))</f>
        <v>297</v>
      </c>
      <c r="AM5">
        <f>IF(IFERROR(INDEX(accumulated_data[Maximum invoice amount (last 3 months)],MATCH($A5,accumulated_data[inputId],0)),"N/A")=0,"N/A",IFERROR(INDEX(accumulated_data[Maximum invoice amount (last 3 months)],MATCH($A5,accumulated_data[inputId],0)),"N/A"))</f>
        <v>1603681.41</v>
      </c>
      <c r="AN5">
        <f>IF(IFERROR(INDEX(accumulated_data[Maximum invoice amount (last 6 months)],MATCH($A5,accumulated_data[inputId],0)),"N/A")=0,"N/A",IFERROR(INDEX(accumulated_data[Maximum invoice amount (last 6 months)],MATCH($A5,accumulated_data[inputId],0)),"N/A"))</f>
        <v>1794400</v>
      </c>
      <c r="AO5">
        <f>IF(IFERROR(INDEX(accumulated_data[Minimum invoice amount (last 3 months)],MATCH($A5,accumulated_data[inputId],0)),"N/A")=0,"N/A",IFERROR(INDEX(accumulated_data[Minimum invoice amount (last 3 months)],MATCH($A5,accumulated_data[inputId],0)),"N/A"))</f>
        <v>35123</v>
      </c>
      <c r="AP5">
        <f>IF(IFERROR(INDEX(accumulated_data[Minimum invoice amount (last 6 months)],MATCH($A5,accumulated_data[inputId],0)),"N/A")=0,"N/A",IFERROR(INDEX(accumulated_data[Minimum invoice amount (last 6 months)],MATCH($A5,accumulated_data[inputId],0)),"N/A"))</f>
        <v>10400</v>
      </c>
      <c r="AQ5">
        <f>IF(IFERROR(INDEX(accumulated_data[Average IRR per annum (last 3 months)],MATCH($A5,accumulated_data[inputId],0)),"N/A")=0,"N/A",IFERROR(INDEX(accumulated_data[Average IRR per annum (last 3 months)],MATCH($A5,accumulated_data[inputId],0)),"N/A"))</f>
        <v>14.255954198473272</v>
      </c>
      <c r="AR5">
        <f>IF(IFERROR(INDEX(accumulated_data[Average IRR per annum (last 6 months)],MATCH($A5,accumulated_data[inputId],0)),"N/A")=0,"N/A",IFERROR(INDEX(accumulated_data[Average IRR per annum (last 6 months)],MATCH($A5,accumulated_data[inputId],0)),"N/A"))</f>
        <v>13.767070707070676</v>
      </c>
      <c r="AS5">
        <f>IF(IFERROR(INDEX(accumulated_data[Average discounting days (last 3 months)],MATCH($A5,accumulated_data[inputId],0)),"N/A")=0,"N/A",IFERROR(INDEX(accumulated_data[Average discounting days (last 3 months)],MATCH($A5,accumulated_data[inputId],0)),"N/A"))</f>
        <v>36.595419847328245</v>
      </c>
      <c r="AT5">
        <f>IF(IFERROR(INDEX(accumulated_data[Average discounting days (last 6 months)],MATCH($A5,accumulated_data[inputId],0)),"N/A")=0,"N/A",IFERROR(INDEX(accumulated_data[Average discounting days (last 6 months)],MATCH($A5,accumulated_data[inputId],0)),"N/A"))</f>
        <v>37.36700336700337</v>
      </c>
      <c r="AU5">
        <f>IF(IFERROR(INDEX(accumulated_data[Maximum discounting days (last 3 months)],MATCH($A5,accumulated_data[inputId],0)),"N/A")=0,"N/A",IFERROR(INDEX(accumulated_data[Maximum discounting days (last 3 months)],MATCH($A5,accumulated_data[inputId],0)),"N/A"))</f>
        <v>40</v>
      </c>
      <c r="AV5">
        <f>IF(IFERROR(INDEX(accumulated_data[Maximum discounting days (last 6 months)],MATCH($A5,accumulated_data[inputId],0)),"N/A")=0,"N/A",IFERROR(INDEX(accumulated_data[Maximum discounting days (last 6 months)],MATCH($A5,accumulated_data[inputId],0)),"N/A"))</f>
        <v>41</v>
      </c>
      <c r="AW5">
        <f>IF(IFERROR(INDEX(accumulated_data[Minimum discounting days (last 3 months)],MATCH($A5,accumulated_data[inputId],0)),"N/A")=0,"N/A",IFERROR(INDEX(accumulated_data[Minimum discounting days (last 3 months)],MATCH($A5,accumulated_data[inputId],0)),"N/A"))</f>
        <v>22</v>
      </c>
      <c r="AX5">
        <f>IF(IFERROR(INDEX(accumulated_data[Minimum discounting days (last 6 months)],MATCH($A5,accumulated_data[inputId],0)),"N/A")=0,"N/A",IFERROR(INDEX(accumulated_data[Minimum discounting days (last 6 months)],MATCH($A5,accumulated_data[inputId],0)),"N/A"))</f>
        <v>22</v>
      </c>
      <c r="AY5">
        <f>IF(IFERROR(INDEX(accumulated_data[Effective Discount rate average (last 3 months)],MATCH($A5,accumulated_data[inputId],0)),"N/A")=0,"N/A",IFERROR(INDEX(accumulated_data[Effective Discount rate average (last 3 months)],MATCH($A5,accumulated_data[inputId],0)),"N/A"))</f>
        <v>1.4284732824427469</v>
      </c>
      <c r="AZ5">
        <f>IF(IFERROR(INDEX(accumulated_data[Effective Discount rate average (last 6 months)],MATCH($A5,accumulated_data[inputId],0)),"N/A")=0,"N/A",IFERROR(INDEX(accumulated_data[Effective Discount rate average (last 6 months)],MATCH($A5,accumulated_data[inputId],0)),"N/A"))</f>
        <v>1.4081144781144781</v>
      </c>
      <c r="BA5">
        <f>IF(IFERROR(INDEX(accumulated_data[Total effective discount amount (last 3 months)],MATCH($A5,accumulated_data[inputId],0)),"N/A")=0,"N/A",IFERROR(INDEX(accumulated_data[Total effective discount amount (last 3 months)],MATCH($A5,accumulated_data[inputId],0)),"N/A"))</f>
        <v>1030075.0400000002</v>
      </c>
      <c r="BB5">
        <f>IF(IFERROR(INDEX(accumulated_data[Total effective discount amount (last 6 months)],MATCH($A5,accumulated_data[inputId],0)),"N/A")=0,"N/A",IFERROR(INDEX(accumulated_data[Total effective discount amount (last 6 months)],MATCH($A5,accumulated_data[inputId],0)),"N/A"))</f>
        <v>2024290.7899999975</v>
      </c>
    </row>
    <row r="6" spans="1:54" x14ac:dyDescent="0.2">
      <c r="A6" t="str">
        <f>IFERROR(INDEX(Profile[inputId],MATCH(D6,Profile[name],0)),"N/A")</f>
        <v>AAFCD3098K</v>
      </c>
      <c r="B6" t="str">
        <f>IFERROR(INDEX(Profile[entityId],MATCH(D6,Profile[name],0)),"N/A")</f>
        <v>U74999HR2015PTC055197</v>
      </c>
      <c r="C6" t="s">
        <v>1507</v>
      </c>
      <c r="D6" t="str">
        <f>IFERROR(INDEX(Profile[name],MATCH(C6,Profile[pans],0)),"N/A")</f>
        <v>DIPTAB VENTURES PRIVATE LIMITED</v>
      </c>
      <c r="E6" t="str">
        <f>IFERROR(INDEX(Profile[tradeName],MATCH(C6,Profile[pans],0)),"N/A")</f>
        <v>DIPTAB VENTURES PRIVATE LIMITED</v>
      </c>
      <c r="F6" t="str">
        <f>IF(IFERROR(INDEX(Profile[contact],MATCH(C6,Profile[pans],0)),"N/A")=0,"N/A",IFERROR(INDEX(Profile[contact],MATCH(C6,Profile[pans],0)),"N/A"))</f>
        <v>7795651895</v>
      </c>
      <c r="G6" t="str">
        <f>IF(IFERROR(INDEX(Profile[email],MATCH(C6,Profile[pans],0)),"N/A")=0,"N/A",IFERROR(INDEX(Profile[email],MATCH(C6,Profile[pans],0)),"N/A"))</f>
        <v>finance@letstransport.in</v>
      </c>
      <c r="H6" t="str">
        <f>IF(IFERROR(INDEX(Profile[emailDomain],MATCH(C6,Profile[pans],0)),"N/A")=0,"N/A",IFERROR(INDEX(Profile[emailDomain],MATCH(C6,Profile[pans],0)),"N/A"))</f>
        <v>letstransport.in</v>
      </c>
      <c r="I6" t="str">
        <f>IF(IFERROR(INDEX(Profile[registeredAddress],MATCH(C6,Profile[pans],0)),"N/A")=0,"N/A",IFERROR(INDEX(Profile[registeredAddress],MATCH(C6,Profile[pans],0)),"N/A"))</f>
        <v>Work life Desk, Ground Floor, Plot No. 740, Phase 5 , Udyog Vihar, Gurgaon-122008, Haryana Gurgaon Gurgaon HR 122008 IN</v>
      </c>
      <c r="J6" t="str">
        <f>IF(IFERROR(INDEX(Mcas[alternateAddress],MATCH(C6,Mcas[pans],0)),"N/A")=0,"",IFERROR(INDEX(Mcas[alternateAddress],MATCH(C6,Mcas[pans],0)),""))</f>
        <v>#307, SREE VASAVI ARCADE,2ND FLOOR HRBR LAYOUT, 1ST BLOCK BANGALORE 560043 KA IN</v>
      </c>
      <c r="K6" t="str">
        <f>IF(IFERROR(INDEX(Profile[city],MATCH(C6,Profile[pans],0)),)=0,,IFERROR(INDEX(Profile[city],MATCH(C6,Profile[pans],0)),))</f>
        <v>Gurgaon</v>
      </c>
      <c r="L6" t="str">
        <f>IF(IFERROR(INDEX(Profile[state],MATCH(C6,Profile[pans],0)),)=0,,IFERROR(INDEX(Profile[state],MATCH(C6,Profile[pans],0)),))</f>
        <v>Haryana</v>
      </c>
      <c r="M6" t="str">
        <f>IF(IFERROR(INDEX(Profile[pin],MATCH(C6,Profile[pans],0)),)=0,,IFERROR(INDEX(Profile[pin],MATCH(C6,Profile[pans],0)),))</f>
        <v>122008</v>
      </c>
      <c r="N6" t="str">
        <f>IF(IFERROR(INDEX(Profile[industry],MATCH(C6,Profile[pans],0)),)=0,,IFERROR(INDEX(Profile[industry],MATCH(C6,Profile[pans],0)),))</f>
        <v>Real estate, renting and business activities</v>
      </c>
      <c r="O6" t="str">
        <f>IF(IFERROR(INDEX(Profile[subIndustry],MATCH(C6,Profile[pans],0)),)=0,,IFERROR(INDEX(Profile[subIndustry],MATCH(C6,Profile[pans],0)),))</f>
        <v>Other business activities</v>
      </c>
      <c r="P6" t="str">
        <f>IF(IFERROR(INDEX(Profile[activitySubClass],MATCH(C6,Profile[pans],0)),)=0,,IFERROR(INDEX(Profile[activitySubClass],MATCH(C6,Profile[pans],0)),))</f>
        <v>Other business activities n.e.c.</v>
      </c>
      <c r="Q6" s="4" t="str">
        <f>IF(IFERROR(INDEX(Profile[dateofincorrporation],MATCH(C6,Profile[pans],0)),)=0,,IFERROR(INDEX(Profile[dateofincorrporation],MATCH(C6,Profile[pans],0)),))</f>
        <v>20-Apr-2015</v>
      </c>
      <c r="R6" t="str">
        <f>IF(IFERROR(INDEX(Gsts[constitutionOfBusiness],MATCH(C6,Gsts[pan],0)),)=0,,IFERROR(INDEX(Gsts[constitutionOfBusiness],MATCH(C6,Gsts[pan],0)),))</f>
        <v>Private Limited Company</v>
      </c>
      <c r="S6" t="str">
        <f>IF(IFERROR(INDEX(Gsts[status],MATCH(C6,Gsts[pan],0)),)=0,,IFERROR(INDEX(Gsts[status],MATCH(C6,Gsts[pan],0)),))</f>
        <v>ACTIVE</v>
      </c>
      <c r="T6" t="str">
        <f>IF(IFERROR(INDEX(Gsts[dateOfRegistration],MATCH(C6,Gsts[pan],0)),)=0,,IFERROR(INDEX(Gsts[dateOfRegistration],MATCH(C6,Gsts[pan],0)),))</f>
        <v>01-Jul-2017</v>
      </c>
      <c r="U6" t="str">
        <f>IF(IFERROR(INDEX(Gsts[agregate Turnover],MATCH(C6,Gsts[pan],0)),)=0,,IFERROR(INDEX(Gsts[agregate Turnover],MATCH(C6,Gsts[pan],0)),))</f>
        <v>Slab: Rs. 100 Cr. to 500 Cr.</v>
      </c>
      <c r="V6" t="str">
        <f>IF(IFERROR(INDEX(Gsts[ekycVerified],MATCH(C6,Gsts[pan],0)),)=0,,IFERROR(INDEX(Gsts[ekycVerified],MATCH(C6,Gsts[pan],0)),))</f>
        <v>No</v>
      </c>
      <c r="W6" t="str">
        <f>IF(IFERROR(INDEX(Gsts[grossTotalIncomes],MATCH(C6,Gsts[pan],0)),)=0,,IFERROR(INDEX(Gsts[grossTotalIncomes],MATCH(C6,Gsts[pan],0)),))</f>
        <v>[{'income': 'Up to Rs. 2.5 lakhs', 'financialYear': '2018-2019'}]</v>
      </c>
      <c r="X6" t="str">
        <f>IF(IFERROR(INDEX(Gsts[natureOfBusiness],MATCH(C6,Gsts[pan],0)),)=0,,IFERROR(INDEX(Gsts[natureOfBusiness],MATCH(C6,Gsts[pan],0)),))</f>
        <v>Supplier of Services|Recipient of Goods or Services</v>
      </c>
      <c r="Y6" t="str">
        <f>IF(IFERROR(INDEX(Mcas[status],MATCH(C6,Mcas[pans],0)),)=0,,IFERROR(INDEX(Mcas[status],MATCH(C6,Mcas[pans],0)),))</f>
        <v>ACTIVE</v>
      </c>
      <c r="Z6" t="str">
        <f>IF(IFERROR(INDEX(Mcas[registrationNumber],MATCH(C6,Mcas[pans],0)),)=0,,IFERROR(INDEX(Mcas[registrationNumber],MATCH(C6,Mcas[pans],0)),))</f>
        <v>055197</v>
      </c>
      <c r="AA6" t="str">
        <f>IFERROR(_xlfn.XLOOKUP(C6,mcas!$D$2:$D$10000,mcas!$AI$2:$AI$10000,,0),"")</f>
        <v>RoC-Delhi</v>
      </c>
      <c r="AB6" t="str">
        <f>IF(IFERROR(INDEX(Mcas[class],MATCH(C6,Mcas[pans],0)),)=0,,IFERROR(INDEX(Mcas[class],MATCH(C6,Mcas[pans],0)),))</f>
        <v>Private</v>
      </c>
      <c r="AC6" t="str">
        <f>IF(IFERROR(INDEX(Mcas[listingStatus],MATCH(C6,Mcas[pans],0)),)=0,,IFERROR(INDEX(Mcas[listingStatus],MATCH(C6,Mcas[pans],0)),))</f>
        <v>Unlisted</v>
      </c>
      <c r="AD6">
        <f>IF(IFERROR(INDEX(Mcas[authorisedCapital],MATCH(C6,Mcas[pans],0)),)=0,,IFERROR(INDEX(Mcas[authorisedCapital],MATCH(C6,Mcas[pans],0)),))</f>
        <v>2000000</v>
      </c>
      <c r="AE6">
        <f>IF(IFERROR(INDEX(Mcas[paidUpCapital],MATCH(C6,Mcas[pans],0)),)=0,,IFERROR(INDEX(Mcas[paidUpCapital],MATCH(C6,Mcas[pans],0)),))</f>
        <v>356611</v>
      </c>
      <c r="AF6" t="str">
        <f>IF(IFERROR(INDEX(Mcas[dateOfLastAgm],MATCH(C6,Mcas[pans],0)),)=0,,IFERROR(INDEX(Mcas[dateOfLastAgm],MATCH(C6,Mcas[pans],0)),))</f>
        <v>20-Dec-2021</v>
      </c>
      <c r="AG6" t="str">
        <f>IF(IFERROR(INDEX(Mcas[dateOfBalanceSheet],MATCH(C6,Mcas[pans],0)),)=0,,IFERROR(INDEX(Mcas[dateOfBalanceSheet],MATCH(C6,Mcas[pans],0)),))</f>
        <v>31-Mar-2021</v>
      </c>
      <c r="AH6" t="str">
        <f>IF(IFERROR(INDEX(Mcas[category],MATCH(C6,Mcas[pans],0)),)=0,,IFERROR(INDEX(Mcas[category],MATCH(C6,Mcas[pans],0)),))</f>
        <v>Company limited by Shares</v>
      </c>
      <c r="AI6">
        <f>IF(IFERROR(INDEX(accumulated_data[Total Count of invoice (last 3 months)],MATCH($A6,accumulated_data[inputId],0)),"N/A")=0,"N/A",IFERROR(INDEX(accumulated_data[Total Invoice Amount (last 3 months)],MATCH($A6,accumulated_data[inputId],0)),"N/A"))</f>
        <v>41768138.50999999</v>
      </c>
      <c r="AJ6">
        <f>IF(IFERROR(INDEX(accumulated_data[Total Count of invoice (last 6 months)],MATCH($A6,accumulated_data[inputId],0)),"N/A")=0,"N/A",IFERROR(INDEX(accumulated_data[Total Invoice Amount (last 6 months)],MATCH($A6,accumulated_data[inputId],0)),"N/A"))</f>
        <v>132121166.60000001</v>
      </c>
      <c r="AK6">
        <f>IF(IFERROR(INDEX(accumulated_data[Total Count of invoice (last 3 months)],MATCH($A6,accumulated_data[inputId],0)),"N/A")=0,"N/A",IFERROR(INDEX(accumulated_data[Total Count of invoice (last 3 months)],MATCH($A6,accumulated_data[inputId],0)),"N/A"))</f>
        <v>68</v>
      </c>
      <c r="AL6">
        <f>IF(IFERROR(INDEX(accumulated_data[Total Count of invoice (last 6 months)],MATCH($A6,accumulated_data[inputId],0)),"N/A")=0,"N/A",IFERROR(INDEX(accumulated_data[Total Count of invoice (last 6 months)],MATCH($A6,accumulated_data[inputId],0)),"N/A"))</f>
        <v>171</v>
      </c>
      <c r="AM6">
        <f>IF(IFERROR(INDEX(accumulated_data[Maximum invoice amount (last 3 months)],MATCH($A6,accumulated_data[inputId],0)),"N/A")=0,"N/A",IFERROR(INDEX(accumulated_data[Maximum invoice amount (last 3 months)],MATCH($A6,accumulated_data[inputId],0)),"N/A"))</f>
        <v>5289626</v>
      </c>
      <c r="AN6">
        <f>IF(IFERROR(INDEX(accumulated_data[Maximum invoice amount (last 6 months)],MATCH($A6,accumulated_data[inputId],0)),"N/A")=0,"N/A",IFERROR(INDEX(accumulated_data[Maximum invoice amount (last 6 months)],MATCH($A6,accumulated_data[inputId],0)),"N/A"))</f>
        <v>5717422.4000000004</v>
      </c>
      <c r="AO6">
        <f>IF(IFERROR(INDEX(accumulated_data[Minimum invoice amount (last 3 months)],MATCH($A6,accumulated_data[inputId],0)),"N/A")=0,"N/A",IFERROR(INDEX(accumulated_data[Minimum invoice amount (last 3 months)],MATCH($A6,accumulated_data[inputId],0)),"N/A"))</f>
        <v>1604.8</v>
      </c>
      <c r="AP6">
        <f>IF(IFERROR(INDEX(accumulated_data[Minimum invoice amount (last 6 months)],MATCH($A6,accumulated_data[inputId],0)),"N/A")=0,"N/A",IFERROR(INDEX(accumulated_data[Minimum invoice amount (last 6 months)],MATCH($A6,accumulated_data[inputId],0)),"N/A"))</f>
        <v>1416</v>
      </c>
      <c r="AQ6">
        <f>IF(IFERROR(INDEX(accumulated_data[Average IRR per annum (last 3 months)],MATCH($A6,accumulated_data[inputId],0)),"N/A")=0,"N/A",IFERROR(INDEX(accumulated_data[Average IRR per annum (last 3 months)],MATCH($A6,accumulated_data[inputId],0)),"N/A"))</f>
        <v>16.151323529411769</v>
      </c>
      <c r="AR6">
        <f>IF(IFERROR(INDEX(accumulated_data[Average IRR per annum (last 6 months)],MATCH($A6,accumulated_data[inputId],0)),"N/A")=0,"N/A",IFERROR(INDEX(accumulated_data[Average IRR per annum (last 6 months)],MATCH($A6,accumulated_data[inputId],0)),"N/A"))</f>
        <v>13.537953216374268</v>
      </c>
      <c r="AS6">
        <f>IF(IFERROR(INDEX(accumulated_data[Average discounting days (last 3 months)],MATCH($A6,accumulated_data[inputId],0)),"N/A")=0,"N/A",IFERROR(INDEX(accumulated_data[Average discounting days (last 3 months)],MATCH($A6,accumulated_data[inputId],0)),"N/A"))</f>
        <v>35.308823529411768</v>
      </c>
      <c r="AT6">
        <f>IF(IFERROR(INDEX(accumulated_data[Average discounting days (last 6 months)],MATCH($A6,accumulated_data[inputId],0)),"N/A")=0,"N/A",IFERROR(INDEX(accumulated_data[Average discounting days (last 6 months)],MATCH($A6,accumulated_data[inputId],0)),"N/A"))</f>
        <v>30.549707602339183</v>
      </c>
      <c r="AU6">
        <f>IF(IFERROR(INDEX(accumulated_data[Maximum discounting days (last 3 months)],MATCH($A6,accumulated_data[inputId],0)),"N/A")=0,"N/A",IFERROR(INDEX(accumulated_data[Maximum discounting days (last 3 months)],MATCH($A6,accumulated_data[inputId],0)),"N/A"))</f>
        <v>42</v>
      </c>
      <c r="AV6">
        <f>IF(IFERROR(INDEX(accumulated_data[Maximum discounting days (last 6 months)],MATCH($A6,accumulated_data[inputId],0)),"N/A")=0,"N/A",IFERROR(INDEX(accumulated_data[Maximum discounting days (last 6 months)],MATCH($A6,accumulated_data[inputId],0)),"N/A"))</f>
        <v>42</v>
      </c>
      <c r="AW6">
        <f>IF(IFERROR(INDEX(accumulated_data[Minimum discounting days (last 3 months)],MATCH($A6,accumulated_data[inputId],0)),"N/A")=0,"N/A",IFERROR(INDEX(accumulated_data[Minimum discounting days (last 3 months)],MATCH($A6,accumulated_data[inputId],0)),"N/A"))</f>
        <v>24</v>
      </c>
      <c r="AX6">
        <f>IF(IFERROR(INDEX(accumulated_data[Minimum discounting days (last 6 months)],MATCH($A6,accumulated_data[inputId],0)),"N/A")=0,"N/A",IFERROR(INDEX(accumulated_data[Minimum discounting days (last 6 months)],MATCH($A6,accumulated_data[inputId],0)),"N/A"))</f>
        <v>19</v>
      </c>
      <c r="AY6">
        <f>IF(IFERROR(INDEX(accumulated_data[Effective Discount rate average (last 3 months)],MATCH($A6,accumulated_data[inputId],0)),"N/A")=0,"N/A",IFERROR(INDEX(accumulated_data[Effective Discount rate average (last 3 months)],MATCH($A6,accumulated_data[inputId],0)),"N/A"))</f>
        <v>1.5572058823529402</v>
      </c>
      <c r="AZ6">
        <f>IF(IFERROR(INDEX(accumulated_data[Effective Discount rate average (last 6 months)],MATCH($A6,accumulated_data[inputId],0)),"N/A")=0,"N/A",IFERROR(INDEX(accumulated_data[Effective Discount rate average (last 6 months)],MATCH($A6,accumulated_data[inputId],0)),"N/A"))</f>
        <v>1.1521637426900588</v>
      </c>
      <c r="BA6">
        <f>IF(IFERROR(INDEX(accumulated_data[Total effective discount amount (last 3 months)],MATCH($A6,accumulated_data[inputId],0)),"N/A")=0,"N/A",IFERROR(INDEX(accumulated_data[Total effective discount amount (last 3 months)],MATCH($A6,accumulated_data[inputId],0)),"N/A"))</f>
        <v>658945.95999999985</v>
      </c>
      <c r="BB6">
        <f>IF(IFERROR(INDEX(accumulated_data[Total effective discount amount (last 6 months)],MATCH($A6,accumulated_data[inputId],0)),"N/A")=0,"N/A",IFERROR(INDEX(accumulated_data[Total effective discount amount (last 6 months)],MATCH($A6,accumulated_data[inputId],0)),"N/A"))</f>
        <v>1449491.9000000001</v>
      </c>
    </row>
    <row r="7" spans="1:54" x14ac:dyDescent="0.2">
      <c r="A7" t="str">
        <f>IFERROR(INDEX(Profile[inputId],MATCH(D7,Profile[name],0)),"N/A")</f>
        <v>AASFR7378A</v>
      </c>
      <c r="B7" t="str">
        <f>IFERROR(INDEX(Profile[entityId],MATCH(D7,Profile[name],0)),"N/A")</f>
        <v>AASFR7378A</v>
      </c>
      <c r="C7" t="s">
        <v>2549</v>
      </c>
      <c r="D7" t="str">
        <f>IFERROR(INDEX(Profile[name],MATCH(C7,Profile[pans],0)),"N/A")</f>
        <v>RAJAM LOGISTICS</v>
      </c>
      <c r="E7" t="str">
        <f>IFERROR(INDEX(Profile[tradeName],MATCH(C7,Profile[pans],0)),"N/A")</f>
        <v>RAJAM LOGISTICS</v>
      </c>
      <c r="F7" t="str">
        <f>IF(IFERROR(INDEX(Profile[contact],MATCH(C7,Profile[pans],0)),"N/A")=0,"N/A",IFERROR(INDEX(Profile[contact],MATCH(C7,Profile[pans],0)),"N/A"))</f>
        <v>9487504410</v>
      </c>
      <c r="G7" t="str">
        <f>IF(IFERROR(INDEX(Profile[email],MATCH(C7,Profile[pans],0)),"N/A")=0,"N/A",IFERROR(INDEX(Profile[email],MATCH(C7,Profile[pans],0)),"N/A"))</f>
        <v>rajamkarthi@gmail.com</v>
      </c>
      <c r="H7" t="str">
        <f>IF(IFERROR(INDEX(Profile[emailDomain],MATCH(C7,Profile[pans],0)),"N/A")=0,"N/A",IFERROR(INDEX(Profile[emailDomain],MATCH(C7,Profile[pans],0)),"N/A"))</f>
        <v>gmail.com</v>
      </c>
      <c r="I7" t="str">
        <f>IF(IFERROR(INDEX(Profile[registeredAddress],MATCH(C7,Profile[pans],0)),"N/A")=0,"N/A",IFERROR(INDEX(Profile[registeredAddress],MATCH(C7,Profile[pans],0)),"N/A"))</f>
        <v>149 B, RAJAM COMPLEX, SAVADI STREET,SALEM ROAD, NAMAKKAL, Namakkal, Tamil Nadu, 637001</v>
      </c>
      <c r="J7" t="str">
        <f>IF(IFERROR(INDEX(Mcas[alternateAddress],MATCH(C7,Mcas[pans],0)),"N/A")=0,"",IFERROR(INDEX(Mcas[alternateAddress],MATCH(C7,Mcas[pans],0)),""))</f>
        <v/>
      </c>
      <c r="K7" t="str">
        <f>IF(IFERROR(INDEX(Profile[city],MATCH(C7,Profile[pans],0)),)=0,,IFERROR(INDEX(Profile[city],MATCH(C7,Profile[pans],0)),))</f>
        <v>Namakkal</v>
      </c>
      <c r="L7" t="str">
        <f>IF(IFERROR(INDEX(Profile[state],MATCH(C7,Profile[pans],0)),)=0,,IFERROR(INDEX(Profile[state],MATCH(C7,Profile[pans],0)),))</f>
        <v>Tamil nadu</v>
      </c>
      <c r="M7" t="str">
        <f>IF(IFERROR(INDEX(Profile[pin],MATCH(C7,Profile[pans],0)),)=0,,IFERROR(INDEX(Profile[pin],MATCH(C7,Profile[pans],0)),))</f>
        <v>637001</v>
      </c>
      <c r="N7">
        <f>IF(IFERROR(INDEX(Profile[industry],MATCH(C7,Profile[pans],0)),)=0,,IFERROR(INDEX(Profile[industry],MATCH(C7,Profile[pans],0)),))</f>
        <v>0</v>
      </c>
      <c r="O7">
        <f>IF(IFERROR(INDEX(Profile[subIndustry],MATCH(C7,Profile[pans],0)),)=0,,IFERROR(INDEX(Profile[subIndustry],MATCH(C7,Profile[pans],0)),))</f>
        <v>0</v>
      </c>
      <c r="P7">
        <f>IF(IFERROR(INDEX(Profile[activitySubClass],MATCH(C7,Profile[pans],0)),)=0,,IFERROR(INDEX(Profile[activitySubClass],MATCH(C7,Profile[pans],0)),))</f>
        <v>0</v>
      </c>
      <c r="Q7" s="4" t="str">
        <f>IF(IFERROR(INDEX(Profile[dateofincorrporation],MATCH(C7,Profile[pans],0)),)=0,,IFERROR(INDEX(Profile[dateofincorrporation],MATCH(C7,Profile[pans],0)),))</f>
        <v>01-Apr-2015</v>
      </c>
      <c r="R7" t="str">
        <f>IF(IFERROR(INDEX(Gsts[constitutionOfBusiness],MATCH(C7,Gsts[pan],0)),)=0,,IFERROR(INDEX(Gsts[constitutionOfBusiness],MATCH(C7,Gsts[pan],0)),))</f>
        <v>Partnership</v>
      </c>
      <c r="S7" t="str">
        <f>IF(IFERROR(INDEX(Gsts[status],MATCH(C7,Gsts[pan],0)),)=0,,IFERROR(INDEX(Gsts[status],MATCH(C7,Gsts[pan],0)),))</f>
        <v>ACTIVE</v>
      </c>
      <c r="T7" t="str">
        <f>IF(IFERROR(INDEX(Gsts[dateOfRegistration],MATCH(C7,Gsts[pan],0)),)=0,,IFERROR(INDEX(Gsts[dateOfRegistration],MATCH(C7,Gsts[pan],0)),))</f>
        <v>01-Sep-2017</v>
      </c>
      <c r="U7" t="str">
        <f>IF(IFERROR(INDEX(Gsts[agregate Turnover],MATCH(C7,Gsts[pan],0)),)=0,,IFERROR(INDEX(Gsts[agregate Turnover],MATCH(C7,Gsts[pan],0)),))</f>
        <v xml:space="preserve">Slab: Rs. 25 Cr. to 100 Cr. </v>
      </c>
      <c r="V7" t="str">
        <f>IF(IFERROR(INDEX(Gsts[ekycVerified],MATCH(C7,Gsts[pan],0)),)=0,,IFERROR(INDEX(Gsts[ekycVerified],MATCH(C7,Gsts[pan],0)),))</f>
        <v>No</v>
      </c>
      <c r="W7" t="str">
        <f>IF(IFERROR(INDEX(Gsts[grossTotalIncomes],MATCH(C7,Gsts[pan],0)),)=0,,IFERROR(INDEX(Gsts[grossTotalIncomes],MATCH(C7,Gsts[pan],0)),))</f>
        <v>[{'income': 'Above Rs. 50 lakhs', 'financialYear': '2018-2019'}]</v>
      </c>
      <c r="X7" t="str">
        <f>IF(IFERROR(INDEX(Gsts[natureOfBusiness],MATCH(C7,Gsts[pan],0)),)=0,,IFERROR(INDEX(Gsts[natureOfBusiness],MATCH(C7,Gsts[pan],0)),))</f>
        <v>Supplier of Services</v>
      </c>
      <c r="Y7">
        <f>IF(IFERROR(INDEX(Mcas[status],MATCH(C7,Mcas[pans],0)),)=0,,IFERROR(INDEX(Mcas[status],MATCH(C7,Mcas[pans],0)),))</f>
        <v>0</v>
      </c>
      <c r="Z7">
        <f>IF(IFERROR(INDEX(Mcas[registrationNumber],MATCH(C7,Mcas[pans],0)),)=0,,IFERROR(INDEX(Mcas[registrationNumber],MATCH(C7,Mcas[pans],0)),))</f>
        <v>0</v>
      </c>
      <c r="AA7" t="str">
        <f>IFERROR(_xlfn.XLOOKUP(C7,mcas!$D$2:$D$10000,mcas!$AI$2:$AI$10000,,0),"")</f>
        <v/>
      </c>
      <c r="AB7">
        <f>IF(IFERROR(INDEX(Mcas[class],MATCH(C7,Mcas[pans],0)),)=0,,IFERROR(INDEX(Mcas[class],MATCH(C7,Mcas[pans],0)),))</f>
        <v>0</v>
      </c>
      <c r="AC7">
        <f>IF(IFERROR(INDEX(Mcas[listingStatus],MATCH(C7,Mcas[pans],0)),)=0,,IFERROR(INDEX(Mcas[listingStatus],MATCH(C7,Mcas[pans],0)),))</f>
        <v>0</v>
      </c>
      <c r="AD7">
        <f>IF(IFERROR(INDEX(Mcas[authorisedCapital],MATCH(C7,Mcas[pans],0)),)=0,,IFERROR(INDEX(Mcas[authorisedCapital],MATCH(C7,Mcas[pans],0)),))</f>
        <v>0</v>
      </c>
      <c r="AE7">
        <f>IF(IFERROR(INDEX(Mcas[paidUpCapital],MATCH(C7,Mcas[pans],0)),)=0,,IFERROR(INDEX(Mcas[paidUpCapital],MATCH(C7,Mcas[pans],0)),))</f>
        <v>0</v>
      </c>
      <c r="AF7">
        <f>IF(IFERROR(INDEX(Mcas[dateOfLastAgm],MATCH(C7,Mcas[pans],0)),)=0,,IFERROR(INDEX(Mcas[dateOfLastAgm],MATCH(C7,Mcas[pans],0)),))</f>
        <v>0</v>
      </c>
      <c r="AG7">
        <f>IF(IFERROR(INDEX(Mcas[dateOfBalanceSheet],MATCH(C7,Mcas[pans],0)),)=0,,IFERROR(INDEX(Mcas[dateOfBalanceSheet],MATCH(C7,Mcas[pans],0)),))</f>
        <v>0</v>
      </c>
      <c r="AH7">
        <f>IF(IFERROR(INDEX(Mcas[category],MATCH(C7,Mcas[pans],0)),)=0,,IFERROR(INDEX(Mcas[category],MATCH(C7,Mcas[pans],0)),))</f>
        <v>0</v>
      </c>
      <c r="AI7">
        <f>IF(IFERROR(INDEX(accumulated_data[Total Count of invoice (last 3 months)],MATCH($A7,accumulated_data[inputId],0)),"N/A")=0,"N/A",IFERROR(INDEX(accumulated_data[Total Invoice Amount (last 3 months)],MATCH($A7,accumulated_data[inputId],0)),"N/A"))</f>
        <v>49333915.219999999</v>
      </c>
      <c r="AJ7">
        <f>IF(IFERROR(INDEX(accumulated_data[Total Count of invoice (last 6 months)],MATCH($A7,accumulated_data[inputId],0)),"N/A")=0,"N/A",IFERROR(INDEX(accumulated_data[Total Invoice Amount (last 6 months)],MATCH($A7,accumulated_data[inputId],0)),"N/A"))</f>
        <v>107596312.19000007</v>
      </c>
      <c r="AK7">
        <f>IF(IFERROR(INDEX(accumulated_data[Total Count of invoice (last 3 months)],MATCH($A7,accumulated_data[inputId],0)),"N/A")=0,"N/A",IFERROR(INDEX(accumulated_data[Total Count of invoice (last 3 months)],MATCH($A7,accumulated_data[inputId],0)),"N/A"))</f>
        <v>73</v>
      </c>
      <c r="AL7">
        <f>IF(IFERROR(INDEX(accumulated_data[Total Count of invoice (last 6 months)],MATCH($A7,accumulated_data[inputId],0)),"N/A")=0,"N/A",IFERROR(INDEX(accumulated_data[Total Count of invoice (last 6 months)],MATCH($A7,accumulated_data[inputId],0)),"N/A"))</f>
        <v>198</v>
      </c>
      <c r="AM7">
        <f>IF(IFERROR(INDEX(accumulated_data[Maximum invoice amount (last 3 months)],MATCH($A7,accumulated_data[inputId],0)),"N/A")=0,"N/A",IFERROR(INDEX(accumulated_data[Maximum invoice amount (last 3 months)],MATCH($A7,accumulated_data[inputId],0)),"N/A"))</f>
        <v>2371020.7999999998</v>
      </c>
      <c r="AN7">
        <f>IF(IFERROR(INDEX(accumulated_data[Maximum invoice amount (last 6 months)],MATCH($A7,accumulated_data[inputId],0)),"N/A")=0,"N/A",IFERROR(INDEX(accumulated_data[Maximum invoice amount (last 6 months)],MATCH($A7,accumulated_data[inputId],0)),"N/A"))</f>
        <v>2371020.7999999998</v>
      </c>
      <c r="AO7">
        <f>IF(IFERROR(INDEX(accumulated_data[Minimum invoice amount (last 3 months)],MATCH($A7,accumulated_data[inputId],0)),"N/A")=0,"N/A",IFERROR(INDEX(accumulated_data[Minimum invoice amount (last 3 months)],MATCH($A7,accumulated_data[inputId],0)),"N/A"))</f>
        <v>10200</v>
      </c>
      <c r="AP7">
        <f>IF(IFERROR(INDEX(accumulated_data[Minimum invoice amount (last 6 months)],MATCH($A7,accumulated_data[inputId],0)),"N/A")=0,"N/A",IFERROR(INDEX(accumulated_data[Minimum invoice amount (last 6 months)],MATCH($A7,accumulated_data[inputId],0)),"N/A"))</f>
        <v>10200</v>
      </c>
      <c r="AQ7">
        <f>IF(IFERROR(INDEX(accumulated_data[Average IRR per annum (last 3 months)],MATCH($A7,accumulated_data[inputId],0)),"N/A")=0,"N/A",IFERROR(INDEX(accumulated_data[Average IRR per annum (last 3 months)],MATCH($A7,accumulated_data[inputId],0)),"N/A"))</f>
        <v>13.33999999999998</v>
      </c>
      <c r="AR7">
        <f>IF(IFERROR(INDEX(accumulated_data[Average IRR per annum (last 6 months)],MATCH($A7,accumulated_data[inputId],0)),"N/A")=0,"N/A",IFERROR(INDEX(accumulated_data[Average IRR per annum (last 6 months)],MATCH($A7,accumulated_data[inputId],0)),"N/A"))</f>
        <v>12.871767676767666</v>
      </c>
      <c r="AS7">
        <f>IF(IFERROR(INDEX(accumulated_data[Average discounting days (last 3 months)],MATCH($A7,accumulated_data[inputId],0)),"N/A")=0,"N/A",IFERROR(INDEX(accumulated_data[Average discounting days (last 3 months)],MATCH($A7,accumulated_data[inputId],0)),"N/A"))</f>
        <v>34.260273972602739</v>
      </c>
      <c r="AT7">
        <f>IF(IFERROR(INDEX(accumulated_data[Average discounting days (last 6 months)],MATCH($A7,accumulated_data[inputId],0)),"N/A")=0,"N/A",IFERROR(INDEX(accumulated_data[Average discounting days (last 6 months)],MATCH($A7,accumulated_data[inputId],0)),"N/A"))</f>
        <v>34.974747474747474</v>
      </c>
      <c r="AU7">
        <f>IF(IFERROR(INDEX(accumulated_data[Maximum discounting days (last 3 months)],MATCH($A7,accumulated_data[inputId],0)),"N/A")=0,"N/A",IFERROR(INDEX(accumulated_data[Maximum discounting days (last 3 months)],MATCH($A7,accumulated_data[inputId],0)),"N/A"))</f>
        <v>37</v>
      </c>
      <c r="AV7">
        <f>IF(IFERROR(INDEX(accumulated_data[Maximum discounting days (last 6 months)],MATCH($A7,accumulated_data[inputId],0)),"N/A")=0,"N/A",IFERROR(INDEX(accumulated_data[Maximum discounting days (last 6 months)],MATCH($A7,accumulated_data[inputId],0)),"N/A"))</f>
        <v>39</v>
      </c>
      <c r="AW7">
        <f>IF(IFERROR(INDEX(accumulated_data[Minimum discounting days (last 3 months)],MATCH($A7,accumulated_data[inputId],0)),"N/A")=0,"N/A",IFERROR(INDEX(accumulated_data[Minimum discounting days (last 3 months)],MATCH($A7,accumulated_data[inputId],0)),"N/A"))</f>
        <v>20</v>
      </c>
      <c r="AX7">
        <f>IF(IFERROR(INDEX(accumulated_data[Minimum discounting days (last 6 months)],MATCH($A7,accumulated_data[inputId],0)),"N/A")=0,"N/A",IFERROR(INDEX(accumulated_data[Minimum discounting days (last 6 months)],MATCH($A7,accumulated_data[inputId],0)),"N/A"))</f>
        <v>20</v>
      </c>
      <c r="AY7">
        <f>IF(IFERROR(INDEX(accumulated_data[Effective Discount rate average (last 3 months)],MATCH($A7,accumulated_data[inputId],0)),"N/A")=0,"N/A",IFERROR(INDEX(accumulated_data[Effective Discount rate average (last 3 months)],MATCH($A7,accumulated_data[inputId],0)),"N/A"))</f>
        <v>1.2534246575342471</v>
      </c>
      <c r="AZ7">
        <f>IF(IFERROR(INDEX(accumulated_data[Effective Discount rate average (last 6 months)],MATCH($A7,accumulated_data[inputId],0)),"N/A")=0,"N/A",IFERROR(INDEX(accumulated_data[Effective Discount rate average (last 6 months)],MATCH($A7,accumulated_data[inputId],0)),"N/A"))</f>
        <v>1.2334343434343438</v>
      </c>
      <c r="BA7">
        <f>IF(IFERROR(INDEX(accumulated_data[Total effective discount amount (last 3 months)],MATCH($A7,accumulated_data[inputId],0)),"N/A")=0,"N/A",IFERROR(INDEX(accumulated_data[Total effective discount amount (last 3 months)],MATCH($A7,accumulated_data[inputId],0)),"N/A"))</f>
        <v>609892.04</v>
      </c>
      <c r="BB7">
        <f>IF(IFERROR(INDEX(accumulated_data[Total effective discount amount (last 6 months)],MATCH($A7,accumulated_data[inputId],0)),"N/A")=0,"N/A",IFERROR(INDEX(accumulated_data[Total effective discount amount (last 6 months)],MATCH($A7,accumulated_data[inputId],0)),"N/A"))</f>
        <v>1318861.9200000013</v>
      </c>
    </row>
    <row r="8" spans="1:54" x14ac:dyDescent="0.2">
      <c r="A8" t="str">
        <f>IFERROR(INDEX(Profile[inputId],MATCH(D8,Profile[name],0)),"N/A")</f>
        <v>AAECN9892N</v>
      </c>
      <c r="B8" t="str">
        <f>IFERROR(INDEX(Profile[entityId],MATCH(D8,Profile[name],0)),"N/A")</f>
        <v>U63000DL2015PTC283161</v>
      </c>
      <c r="C8" t="s">
        <v>2557</v>
      </c>
      <c r="D8" t="str">
        <f>IFERROR(INDEX(Profile[name],MATCH(C8,Profile[pans],0)),"N/A")</f>
        <v>NK FREIGHT CARRIERS PRIVATE LIMITED</v>
      </c>
      <c r="E8" t="str">
        <f>IFERROR(INDEX(Profile[tradeName],MATCH(C8,Profile[pans],0)),"N/A")</f>
        <v>NK FREIGHT CARRIERS PRIVATE LIMITED</v>
      </c>
      <c r="F8" t="str">
        <f>IF(IFERROR(INDEX(Profile[contact],MATCH(C8,Profile[pans],0)),"N/A")=0,"N/A",IFERROR(INDEX(Profile[contact],MATCH(C8,Profile[pans],0)),"N/A"))</f>
        <v>9811695037</v>
      </c>
      <c r="G8" t="str">
        <f>IF(IFERROR(INDEX(Profile[email],MATCH(C8,Profile[pans],0)),"N/A")=0,"N/A",IFERROR(INDEX(Profile[email],MATCH(C8,Profile[pans],0)),"N/A"))</f>
        <v>minky.bedi@gmail.com</v>
      </c>
      <c r="H8" t="str">
        <f>IF(IFERROR(INDEX(Profile[emailDomain],MATCH(C8,Profile[pans],0)),"N/A")=0,"N/A",IFERROR(INDEX(Profile[emailDomain],MATCH(C8,Profile[pans],0)),"N/A"))</f>
        <v>gmail.com</v>
      </c>
      <c r="I8" t="str">
        <f>IF(IFERROR(INDEX(Profile[registeredAddress],MATCH(C8,Profile[pans],0)),"N/A")=0,"N/A",IFERROR(INDEX(Profile[registeredAddress],MATCH(C8,Profile[pans],0)),"N/A"))</f>
        <v>SHOP NO 5,ROOP NAGAR,UGF SHAKTI NAGAR CHOWK, SYNDICATE MARKET New Delhi North West DL 110007 IN</v>
      </c>
      <c r="J8" t="str">
        <f>IF(IFERROR(INDEX(Mcas[alternateAddress],MATCH(C8,Mcas[pans],0)),"N/A")=0,"",IFERROR(INDEX(Mcas[alternateAddress],MATCH(C8,Mcas[pans],0)),""))</f>
        <v/>
      </c>
      <c r="K8" t="str">
        <f>IF(IFERROR(INDEX(Profile[city],MATCH(C8,Profile[pans],0)),)=0,,IFERROR(INDEX(Profile[city],MATCH(C8,Profile[pans],0)),))</f>
        <v>Delhi</v>
      </c>
      <c r="L8" t="str">
        <f>IF(IFERROR(INDEX(Profile[state],MATCH(C8,Profile[pans],0)),)=0,,IFERROR(INDEX(Profile[state],MATCH(C8,Profile[pans],0)),))</f>
        <v>Delhi</v>
      </c>
      <c r="M8" t="str">
        <f>IF(IFERROR(INDEX(Profile[pin],MATCH(C8,Profile[pans],0)),)=0,,IFERROR(INDEX(Profile[pin],MATCH(C8,Profile[pans],0)),))</f>
        <v>110007</v>
      </c>
      <c r="N8" t="str">
        <f>IF(IFERROR(INDEX(Profile[industry],MATCH(C8,Profile[pans],0)),)=0,,IFERROR(INDEX(Profile[industry],MATCH(C8,Profile[pans],0)),))</f>
        <v>Transport, storage and communications</v>
      </c>
      <c r="O8" t="str">
        <f>IF(IFERROR(INDEX(Profile[subIndustry],MATCH(C8,Profile[pans],0)),)=0,,IFERROR(INDEX(Profile[subIndustry],MATCH(C8,Profile[pans],0)),))</f>
        <v>Supporting and auxiliary transport activities; activities of travel agencies</v>
      </c>
      <c r="P8" t="str">
        <f>IF(IFERROR(INDEX(Profile[activitySubClass],MATCH(C8,Profile[pans],0)),)=0,,IFERROR(INDEX(Profile[activitySubClass],MATCH(C8,Profile[pans],0)),))</f>
        <v>Supporting and auxiliary transport activities; activities of travel agencies</v>
      </c>
      <c r="Q8" s="4" t="str">
        <f>IF(IFERROR(INDEX(Profile[dateofincorrporation],MATCH(C8,Profile[pans],0)),)=0,,IFERROR(INDEX(Profile[dateofincorrporation],MATCH(C8,Profile[pans],0)),))</f>
        <v>24-Jul-2015</v>
      </c>
      <c r="R8" t="str">
        <f>IF(IFERROR(INDEX(Gsts[constitutionOfBusiness],MATCH(C8,Gsts[pan],0)),)=0,,IFERROR(INDEX(Gsts[constitutionOfBusiness],MATCH(C8,Gsts[pan],0)),))</f>
        <v>Private Limited Company</v>
      </c>
      <c r="S8" t="str">
        <f>IF(IFERROR(INDEX(Gsts[status],MATCH(C8,Gsts[pan],0)),)=0,,IFERROR(INDEX(Gsts[status],MATCH(C8,Gsts[pan],0)),))</f>
        <v>ACTIVE</v>
      </c>
      <c r="T8" t="str">
        <f>IF(IFERROR(INDEX(Gsts[dateOfRegistration],MATCH(C8,Gsts[pan],0)),)=0,,IFERROR(INDEX(Gsts[dateOfRegistration],MATCH(C8,Gsts[pan],0)),))</f>
        <v>30-Nov-2018</v>
      </c>
      <c r="U8" t="str">
        <f>IF(IFERROR(INDEX(Gsts[agregate Turnover],MATCH(C8,Gsts[pan],0)),)=0,,IFERROR(INDEX(Gsts[agregate Turnover],MATCH(C8,Gsts[pan],0)),))</f>
        <v>Slab: Rs. 1.5 Cr. to 5 Cr.</v>
      </c>
      <c r="V8" t="str">
        <f>IF(IFERROR(INDEX(Gsts[ekycVerified],MATCH(C8,Gsts[pan],0)),)=0,,IFERROR(INDEX(Gsts[ekycVerified],MATCH(C8,Gsts[pan],0)),))</f>
        <v>No</v>
      </c>
      <c r="W8" t="str">
        <f>IF(IFERROR(INDEX(Gsts[grossTotalIncomes],MATCH(C8,Gsts[pan],0)),)=0,,IFERROR(INDEX(Gsts[grossTotalIncomes],MATCH(C8,Gsts[pan],0)),))</f>
        <v>[{'income': 'Up to Rs. 2.5 lakhs', 'financialYear': '2018-2019'}]</v>
      </c>
      <c r="X8" t="str">
        <f>IF(IFERROR(INDEX(Gsts[natureOfBusiness],MATCH(C8,Gsts[pan],0)),)=0,,IFERROR(INDEX(Gsts[natureOfBusiness],MATCH(C8,Gsts[pan],0)),))</f>
        <v>Supplier of Services</v>
      </c>
      <c r="Y8" t="str">
        <f>IF(IFERROR(INDEX(Mcas[status],MATCH(C8,Mcas[pans],0)),)=0,,IFERROR(INDEX(Mcas[status],MATCH(C8,Mcas[pans],0)),))</f>
        <v>ACTIVE</v>
      </c>
      <c r="Z8" t="str">
        <f>IF(IFERROR(INDEX(Mcas[registrationNumber],MATCH(C8,Mcas[pans],0)),)=0,,IFERROR(INDEX(Mcas[registrationNumber],MATCH(C8,Mcas[pans],0)),))</f>
        <v>283161</v>
      </c>
      <c r="AA8" t="str">
        <f>IFERROR(_xlfn.XLOOKUP(C8,mcas!$D$2:$D$10000,mcas!$AI$2:$AI$10000,,0),"")</f>
        <v>RoC-Delhi</v>
      </c>
      <c r="AB8" t="str">
        <f>IF(IFERROR(INDEX(Mcas[class],MATCH(C8,Mcas[pans],0)),)=0,,IFERROR(INDEX(Mcas[class],MATCH(C8,Mcas[pans],0)),))</f>
        <v>Private</v>
      </c>
      <c r="AC8" t="str">
        <f>IF(IFERROR(INDEX(Mcas[listingStatus],MATCH(C8,Mcas[pans],0)),)=0,,IFERROR(INDEX(Mcas[listingStatus],MATCH(C8,Mcas[pans],0)),))</f>
        <v>Unlisted</v>
      </c>
      <c r="AD8">
        <f>IF(IFERROR(INDEX(Mcas[authorisedCapital],MATCH(C8,Mcas[pans],0)),)=0,,IFERROR(INDEX(Mcas[authorisedCapital],MATCH(C8,Mcas[pans],0)),))</f>
        <v>100000</v>
      </c>
      <c r="AE8">
        <f>IF(IFERROR(INDEX(Mcas[paidUpCapital],MATCH(C8,Mcas[pans],0)),)=0,,IFERROR(INDEX(Mcas[paidUpCapital],MATCH(C8,Mcas[pans],0)),))</f>
        <v>100000</v>
      </c>
      <c r="AF8" t="str">
        <f>IF(IFERROR(INDEX(Mcas[dateOfLastAgm],MATCH(C8,Mcas[pans],0)),)=0,,IFERROR(INDEX(Mcas[dateOfLastAgm],MATCH(C8,Mcas[pans],0)),))</f>
        <v>31-Dec-2020</v>
      </c>
      <c r="AG8" t="str">
        <f>IF(IFERROR(INDEX(Mcas[dateOfBalanceSheet],MATCH(C8,Mcas[pans],0)),)=0,,IFERROR(INDEX(Mcas[dateOfBalanceSheet],MATCH(C8,Mcas[pans],0)),))</f>
        <v>31-Mar-2020</v>
      </c>
      <c r="AH8" t="str">
        <f>IF(IFERROR(INDEX(Mcas[category],MATCH(C8,Mcas[pans],0)),)=0,,IFERROR(INDEX(Mcas[category],MATCH(C8,Mcas[pans],0)),))</f>
        <v>Company limited by Shares</v>
      </c>
      <c r="AI8">
        <f>IF(IFERROR(INDEX(accumulated_data[Total Count of invoice (last 3 months)],MATCH($A8,accumulated_data[inputId],0)),"N/A")=0,"N/A",IFERROR(INDEX(accumulated_data[Total Invoice Amount (last 3 months)],MATCH($A8,accumulated_data[inputId],0)),"N/A"))</f>
        <v>10070142.210000001</v>
      </c>
      <c r="AJ8">
        <f>IF(IFERROR(INDEX(accumulated_data[Total Count of invoice (last 6 months)],MATCH($A8,accumulated_data[inputId],0)),"N/A")=0,"N/A",IFERROR(INDEX(accumulated_data[Total Invoice Amount (last 6 months)],MATCH($A8,accumulated_data[inputId],0)),"N/A"))</f>
        <v>19221674.210000001</v>
      </c>
      <c r="AK8">
        <f>IF(IFERROR(INDEX(accumulated_data[Total Count of invoice (last 3 months)],MATCH($A8,accumulated_data[inputId],0)),"N/A")=0,"N/A",IFERROR(INDEX(accumulated_data[Total Count of invoice (last 3 months)],MATCH($A8,accumulated_data[inputId],0)),"N/A"))</f>
        <v>36</v>
      </c>
      <c r="AL8">
        <f>IF(IFERROR(INDEX(accumulated_data[Total Count of invoice (last 6 months)],MATCH($A8,accumulated_data[inputId],0)),"N/A")=0,"N/A",IFERROR(INDEX(accumulated_data[Total Count of invoice (last 6 months)],MATCH($A8,accumulated_data[inputId],0)),"N/A"))</f>
        <v>66</v>
      </c>
      <c r="AM8">
        <f>IF(IFERROR(INDEX(accumulated_data[Maximum invoice amount (last 3 months)],MATCH($A8,accumulated_data[inputId],0)),"N/A")=0,"N/A",IFERROR(INDEX(accumulated_data[Maximum invoice amount (last 3 months)],MATCH($A8,accumulated_data[inputId],0)),"N/A"))</f>
        <v>928896</v>
      </c>
      <c r="AN8">
        <f>IF(IFERROR(INDEX(accumulated_data[Maximum invoice amount (last 6 months)],MATCH($A8,accumulated_data[inputId],0)),"N/A")=0,"N/A",IFERROR(INDEX(accumulated_data[Maximum invoice amount (last 6 months)],MATCH($A8,accumulated_data[inputId],0)),"N/A"))</f>
        <v>928896</v>
      </c>
      <c r="AO8">
        <f>IF(IFERROR(INDEX(accumulated_data[Minimum invoice amount (last 3 months)],MATCH($A8,accumulated_data[inputId],0)),"N/A")=0,"N/A",IFERROR(INDEX(accumulated_data[Minimum invoice amount (last 3 months)],MATCH($A8,accumulated_data[inputId],0)),"N/A"))</f>
        <v>9440</v>
      </c>
      <c r="AP8">
        <f>IF(IFERROR(INDEX(accumulated_data[Minimum invoice amount (last 6 months)],MATCH($A8,accumulated_data[inputId],0)),"N/A")=0,"N/A",IFERROR(INDEX(accumulated_data[Minimum invoice amount (last 6 months)],MATCH($A8,accumulated_data[inputId],0)),"N/A"))</f>
        <v>9440</v>
      </c>
      <c r="AQ8">
        <f>IF(IFERROR(INDEX(accumulated_data[Average IRR per annum (last 3 months)],MATCH($A8,accumulated_data[inputId],0)),"N/A")=0,"N/A",IFERROR(INDEX(accumulated_data[Average IRR per annum (last 3 months)],MATCH($A8,accumulated_data[inputId],0)),"N/A"))</f>
        <v>15.013888888888886</v>
      </c>
      <c r="AR8">
        <f>IF(IFERROR(INDEX(accumulated_data[Average IRR per annum (last 6 months)],MATCH($A8,accumulated_data[inputId],0)),"N/A")=0,"N/A",IFERROR(INDEX(accumulated_data[Average IRR per annum (last 6 months)],MATCH($A8,accumulated_data[inputId],0)),"N/A"))</f>
        <v>16.059393939393924</v>
      </c>
      <c r="AS8">
        <f>IF(IFERROR(INDEX(accumulated_data[Average discounting days (last 3 months)],MATCH($A8,accumulated_data[inputId],0)),"N/A")=0,"N/A",IFERROR(INDEX(accumulated_data[Average discounting days (last 3 months)],MATCH($A8,accumulated_data[inputId],0)),"N/A"))</f>
        <v>34.5</v>
      </c>
      <c r="AT8">
        <f>IF(IFERROR(INDEX(accumulated_data[Average discounting days (last 6 months)],MATCH($A8,accumulated_data[inputId],0)),"N/A")=0,"N/A",IFERROR(INDEX(accumulated_data[Average discounting days (last 6 months)],MATCH($A8,accumulated_data[inputId],0)),"N/A"))</f>
        <v>27.727272727272727</v>
      </c>
      <c r="AU8">
        <f>IF(IFERROR(INDEX(accumulated_data[Maximum discounting days (last 3 months)],MATCH($A8,accumulated_data[inputId],0)),"N/A")=0,"N/A",IFERROR(INDEX(accumulated_data[Maximum discounting days (last 3 months)],MATCH($A8,accumulated_data[inputId],0)),"N/A"))</f>
        <v>38</v>
      </c>
      <c r="AV8">
        <f>IF(IFERROR(INDEX(accumulated_data[Maximum discounting days (last 6 months)],MATCH($A8,accumulated_data[inputId],0)),"N/A")=0,"N/A",IFERROR(INDEX(accumulated_data[Maximum discounting days (last 6 months)],MATCH($A8,accumulated_data[inputId],0)),"N/A"))</f>
        <v>38</v>
      </c>
      <c r="AW8">
        <f>IF(IFERROR(INDEX(accumulated_data[Minimum discounting days (last 3 months)],MATCH($A8,accumulated_data[inputId],0)),"N/A")=0,"N/A",IFERROR(INDEX(accumulated_data[Minimum discounting days (last 3 months)],MATCH($A8,accumulated_data[inputId],0)),"N/A"))</f>
        <v>31</v>
      </c>
      <c r="AX8">
        <f>IF(IFERROR(INDEX(accumulated_data[Minimum discounting days (last 6 months)],MATCH($A8,accumulated_data[inputId],0)),"N/A")=0,"N/A",IFERROR(INDEX(accumulated_data[Minimum discounting days (last 6 months)],MATCH($A8,accumulated_data[inputId],0)),"N/A"))</f>
        <v>7</v>
      </c>
      <c r="AY8">
        <f>IF(IFERROR(INDEX(accumulated_data[Effective Discount rate average (last 3 months)],MATCH($A8,accumulated_data[inputId],0)),"N/A")=0,"N/A",IFERROR(INDEX(accumulated_data[Effective Discount rate average (last 3 months)],MATCH($A8,accumulated_data[inputId],0)),"N/A"))</f>
        <v>1.4188888888888878</v>
      </c>
      <c r="AZ8">
        <f>IF(IFERROR(INDEX(accumulated_data[Effective Discount rate average (last 6 months)],MATCH($A8,accumulated_data[inputId],0)),"N/A")=0,"N/A",IFERROR(INDEX(accumulated_data[Effective Discount rate average (last 6 months)],MATCH($A8,accumulated_data[inputId],0)),"N/A"))</f>
        <v>1.1393939393939385</v>
      </c>
      <c r="BA8">
        <f>IF(IFERROR(INDEX(accumulated_data[Total effective discount amount (last 3 months)],MATCH($A8,accumulated_data[inputId],0)),"N/A")=0,"N/A",IFERROR(INDEX(accumulated_data[Total effective discount amount (last 3 months)],MATCH($A8,accumulated_data[inputId],0)),"N/A"))</f>
        <v>141683.82</v>
      </c>
      <c r="BB8">
        <f>IF(IFERROR(INDEX(accumulated_data[Total effective discount amount (last 6 months)],MATCH($A8,accumulated_data[inputId],0)),"N/A")=0,"N/A",IFERROR(INDEX(accumulated_data[Total effective discount amount (last 6 months)],MATCH($A8,accumulated_data[inputId],0)),"N/A"))</f>
        <v>215606.65</v>
      </c>
    </row>
    <row r="9" spans="1:54" x14ac:dyDescent="0.2">
      <c r="A9" t="str">
        <f>IFERROR(INDEX(Profile[inputId],MATCH(D9,Profile[name],0)),"N/A")</f>
        <v>ADJFS6996B</v>
      </c>
      <c r="B9" t="str">
        <f>IFERROR(INDEX(Profile[entityId],MATCH(D9,Profile[name],0)),"N/A")</f>
        <v>ADJFS6996B</v>
      </c>
      <c r="C9" t="s">
        <v>1758</v>
      </c>
      <c r="D9" t="str">
        <f>IFERROR(INDEX(Profile[name],MATCH(C9,Profile[pans],0)),"N/A")</f>
        <v>SHRI GANPATI LOGISTICS</v>
      </c>
      <c r="E9" t="str">
        <f>IFERROR(INDEX(Profile[tradeName],MATCH(C9,Profile[pans],0)),"N/A")</f>
        <v>SHRI GANPATI LOGISTICS</v>
      </c>
      <c r="F9" t="str">
        <f>IF(IFERROR(INDEX(Profile[contact],MATCH(C9,Profile[pans],0)),"N/A")=0,"N/A",IFERROR(INDEX(Profile[contact],MATCH(C9,Profile[pans],0)),"N/A"))</f>
        <v>7357511777</v>
      </c>
      <c r="G9" t="str">
        <f>IF(IFERROR(INDEX(Profile[email],MATCH(C9,Profile[pans],0)),"N/A")=0,"N/A",IFERROR(INDEX(Profile[email],MATCH(C9,Profile[pans],0)),"N/A"))</f>
        <v>jineshca@rediffmail.com</v>
      </c>
      <c r="H9" t="str">
        <f>IF(IFERROR(INDEX(Profile[emailDomain],MATCH(C9,Profile[pans],0)),"N/A")=0,"N/A",IFERROR(INDEX(Profile[emailDomain],MATCH(C9,Profile[pans],0)),"N/A"))</f>
        <v>rediffmail.com</v>
      </c>
      <c r="I9" t="str">
        <f>IF(IFERROR(INDEX(Profile[registeredAddress],MATCH(C9,Profile[pans],0)),"N/A")=0,"N/A",IFERROR(INDEX(Profile[registeredAddress],MATCH(C9,Profile[pans],0)),"N/A"))</f>
        <v>A-150, TRANSPORT NAGAR, ALWAR, Alwar, Rajasthan, 301001</v>
      </c>
      <c r="J9" t="str">
        <f>IF(IFERROR(INDEX(Mcas[alternateAddress],MATCH(C9,Mcas[pans],0)),"N/A")=0,"",IFERROR(INDEX(Mcas[alternateAddress],MATCH(C9,Mcas[pans],0)),""))</f>
        <v/>
      </c>
      <c r="K9" t="str">
        <f>IF(IFERROR(INDEX(Profile[city],MATCH(C9,Profile[pans],0)),)=0,,IFERROR(INDEX(Profile[city],MATCH(C9,Profile[pans],0)),))</f>
        <v>Alwar</v>
      </c>
      <c r="L9" t="str">
        <f>IF(IFERROR(INDEX(Profile[state],MATCH(C9,Profile[pans],0)),)=0,,IFERROR(INDEX(Profile[state],MATCH(C9,Profile[pans],0)),))</f>
        <v>Rajasthan</v>
      </c>
      <c r="M9" t="str">
        <f>IF(IFERROR(INDEX(Profile[pin],MATCH(C9,Profile[pans],0)),)=0,,IFERROR(INDEX(Profile[pin],MATCH(C9,Profile[pans],0)),))</f>
        <v>301001</v>
      </c>
      <c r="N9">
        <f>IF(IFERROR(INDEX(Profile[industry],MATCH(C9,Profile[pans],0)),)=0,,IFERROR(INDEX(Profile[industry],MATCH(C9,Profile[pans],0)),))</f>
        <v>0</v>
      </c>
      <c r="O9">
        <f>IF(IFERROR(INDEX(Profile[subIndustry],MATCH(C9,Profile[pans],0)),)=0,,IFERROR(INDEX(Profile[subIndustry],MATCH(C9,Profile[pans],0)),))</f>
        <v>0</v>
      </c>
      <c r="P9">
        <f>IF(IFERROR(INDEX(Profile[activitySubClass],MATCH(C9,Profile[pans],0)),)=0,,IFERROR(INDEX(Profile[activitySubClass],MATCH(C9,Profile[pans],0)),))</f>
        <v>0</v>
      </c>
      <c r="Q9" s="4" t="str">
        <f>IF(IFERROR(INDEX(Profile[dateofincorrporation],MATCH(C9,Profile[pans],0)),)=0,,IFERROR(INDEX(Profile[dateofincorrporation],MATCH(C9,Profile[pans],0)),))</f>
        <v>07-Jun-2017</v>
      </c>
      <c r="R9" t="str">
        <f>IF(IFERROR(INDEX(Gsts[constitutionOfBusiness],MATCH(C9,Gsts[pan],0)),)=0,,IFERROR(INDEX(Gsts[constitutionOfBusiness],MATCH(C9,Gsts[pan],0)),))</f>
        <v>Partnership</v>
      </c>
      <c r="S9" t="str">
        <f>IF(IFERROR(INDEX(Gsts[status],MATCH(C9,Gsts[pan],0)),)=0,,IFERROR(INDEX(Gsts[status],MATCH(C9,Gsts[pan],0)),))</f>
        <v>ACTIVE</v>
      </c>
      <c r="T9" t="str">
        <f>IF(IFERROR(INDEX(Gsts[dateOfRegistration],MATCH(C9,Gsts[pan],0)),)=0,,IFERROR(INDEX(Gsts[dateOfRegistration],MATCH(C9,Gsts[pan],0)),))</f>
        <v>03-Aug-2017</v>
      </c>
      <c r="U9" t="str">
        <f>IF(IFERROR(INDEX(Gsts[agregate Turnover],MATCH(C9,Gsts[pan],0)),)=0,,IFERROR(INDEX(Gsts[agregate Turnover],MATCH(C9,Gsts[pan],0)),))</f>
        <v xml:space="preserve">Slab: Rs. 25 Cr. to 100 Cr. </v>
      </c>
      <c r="V9" t="str">
        <f>IF(IFERROR(INDEX(Gsts[ekycVerified],MATCH(C9,Gsts[pan],0)),)=0,,IFERROR(INDEX(Gsts[ekycVerified],MATCH(C9,Gsts[pan],0)),))</f>
        <v>No</v>
      </c>
      <c r="W9" t="str">
        <f>IF(IFERROR(INDEX(Gsts[grossTotalIncomes],MATCH(C9,Gsts[pan],0)),)=0,,IFERROR(INDEX(Gsts[grossTotalIncomes],MATCH(C9,Gsts[pan],0)),))</f>
        <v>[{'income': 'Rs. 2.5 lakhs to Rs. 5 lakhs', 'financialYear': '2018-2019'}]</v>
      </c>
      <c r="X9" t="str">
        <f>IF(IFERROR(INDEX(Gsts[natureOfBusiness],MATCH(C9,Gsts[pan],0)),)=0,,IFERROR(INDEX(Gsts[natureOfBusiness],MATCH(C9,Gsts[pan],0)),))</f>
        <v>Others</v>
      </c>
      <c r="Y9">
        <f>IF(IFERROR(INDEX(Mcas[status],MATCH(C9,Mcas[pans],0)),)=0,,IFERROR(INDEX(Mcas[status],MATCH(C9,Mcas[pans],0)),))</f>
        <v>0</v>
      </c>
      <c r="Z9">
        <f>IF(IFERROR(INDEX(Mcas[registrationNumber],MATCH(C9,Mcas[pans],0)),)=0,,IFERROR(INDEX(Mcas[registrationNumber],MATCH(C9,Mcas[pans],0)),))</f>
        <v>0</v>
      </c>
      <c r="AA9" t="str">
        <f>IFERROR(_xlfn.XLOOKUP(C9,mcas!$D$2:$D$10000,mcas!$AI$2:$AI$10000,,0),"")</f>
        <v/>
      </c>
      <c r="AB9">
        <f>IF(IFERROR(INDEX(Mcas[class],MATCH(C9,Mcas[pans],0)),)=0,,IFERROR(INDEX(Mcas[class],MATCH(C9,Mcas[pans],0)),))</f>
        <v>0</v>
      </c>
      <c r="AC9">
        <f>IF(IFERROR(INDEX(Mcas[listingStatus],MATCH(C9,Mcas[pans],0)),)=0,,IFERROR(INDEX(Mcas[listingStatus],MATCH(C9,Mcas[pans],0)),))</f>
        <v>0</v>
      </c>
      <c r="AD9">
        <f>IF(IFERROR(INDEX(Mcas[authorisedCapital],MATCH(C9,Mcas[pans],0)),)=0,,IFERROR(INDEX(Mcas[authorisedCapital],MATCH(C9,Mcas[pans],0)),))</f>
        <v>0</v>
      </c>
      <c r="AE9">
        <f>IF(IFERROR(INDEX(Mcas[paidUpCapital],MATCH(C9,Mcas[pans],0)),)=0,,IFERROR(INDEX(Mcas[paidUpCapital],MATCH(C9,Mcas[pans],0)),))</f>
        <v>0</v>
      </c>
      <c r="AF9">
        <f>IF(IFERROR(INDEX(Mcas[dateOfLastAgm],MATCH(C9,Mcas[pans],0)),)=0,,IFERROR(INDEX(Mcas[dateOfLastAgm],MATCH(C9,Mcas[pans],0)),))</f>
        <v>0</v>
      </c>
      <c r="AG9">
        <f>IF(IFERROR(INDEX(Mcas[dateOfBalanceSheet],MATCH(C9,Mcas[pans],0)),)=0,,IFERROR(INDEX(Mcas[dateOfBalanceSheet],MATCH(C9,Mcas[pans],0)),))</f>
        <v>0</v>
      </c>
      <c r="AH9">
        <f>IF(IFERROR(INDEX(Mcas[category],MATCH(C9,Mcas[pans],0)),)=0,,IFERROR(INDEX(Mcas[category],MATCH(C9,Mcas[pans],0)),))</f>
        <v>0</v>
      </c>
      <c r="AI9">
        <f>IF(IFERROR(INDEX(accumulated_data[Total Count of invoice (last 3 months)],MATCH($A9,accumulated_data[inputId],0)),"N/A")=0,"N/A",IFERROR(INDEX(accumulated_data[Total Invoice Amount (last 3 months)],MATCH($A9,accumulated_data[inputId],0)),"N/A"))</f>
        <v>8715625.370000001</v>
      </c>
      <c r="AJ9">
        <f>IF(IFERROR(INDEX(accumulated_data[Total Count of invoice (last 6 months)],MATCH($A9,accumulated_data[inputId],0)),"N/A")=0,"N/A",IFERROR(INDEX(accumulated_data[Total Invoice Amount (last 6 months)],MATCH($A9,accumulated_data[inputId],0)),"N/A"))</f>
        <v>21764254.170000002</v>
      </c>
      <c r="AK9">
        <f>IF(IFERROR(INDEX(accumulated_data[Total Count of invoice (last 3 months)],MATCH($A9,accumulated_data[inputId],0)),"N/A")=0,"N/A",IFERROR(INDEX(accumulated_data[Total Count of invoice (last 3 months)],MATCH($A9,accumulated_data[inputId],0)),"N/A"))</f>
        <v>17</v>
      </c>
      <c r="AL9">
        <f>IF(IFERROR(INDEX(accumulated_data[Total Count of invoice (last 6 months)],MATCH($A9,accumulated_data[inputId],0)),"N/A")=0,"N/A",IFERROR(INDEX(accumulated_data[Total Count of invoice (last 6 months)],MATCH($A9,accumulated_data[inputId],0)),"N/A"))</f>
        <v>41</v>
      </c>
      <c r="AM9">
        <f>IF(IFERROR(INDEX(accumulated_data[Maximum invoice amount (last 3 months)],MATCH($A9,accumulated_data[inputId],0)),"N/A")=0,"N/A",IFERROR(INDEX(accumulated_data[Maximum invoice amount (last 3 months)],MATCH($A9,accumulated_data[inputId],0)),"N/A"))</f>
        <v>1911600</v>
      </c>
      <c r="AN9">
        <f>IF(IFERROR(INDEX(accumulated_data[Maximum invoice amount (last 6 months)],MATCH($A9,accumulated_data[inputId],0)),"N/A")=0,"N/A",IFERROR(INDEX(accumulated_data[Maximum invoice amount (last 6 months)],MATCH($A9,accumulated_data[inputId],0)),"N/A"))</f>
        <v>2753176</v>
      </c>
      <c r="AO9">
        <f>IF(IFERROR(INDEX(accumulated_data[Minimum invoice amount (last 3 months)],MATCH($A9,accumulated_data[inputId],0)),"N/A")=0,"N/A",IFERROR(INDEX(accumulated_data[Minimum invoice amount (last 3 months)],MATCH($A9,accumulated_data[inputId],0)),"N/A"))</f>
        <v>31152</v>
      </c>
      <c r="AP9">
        <f>IF(IFERROR(INDEX(accumulated_data[Minimum invoice amount (last 6 months)],MATCH($A9,accumulated_data[inputId],0)),"N/A")=0,"N/A",IFERROR(INDEX(accumulated_data[Minimum invoice amount (last 6 months)],MATCH($A9,accumulated_data[inputId],0)),"N/A"))</f>
        <v>22184</v>
      </c>
      <c r="AQ9">
        <f>IF(IFERROR(INDEX(accumulated_data[Average IRR per annum (last 3 months)],MATCH($A9,accumulated_data[inputId],0)),"N/A")=0,"N/A",IFERROR(INDEX(accumulated_data[Average IRR per annum (last 3 months)],MATCH($A9,accumulated_data[inputId],0)),"N/A"))</f>
        <v>15.117058823529408</v>
      </c>
      <c r="AR9">
        <f>IF(IFERROR(INDEX(accumulated_data[Average IRR per annum (last 6 months)],MATCH($A9,accumulated_data[inputId],0)),"N/A")=0,"N/A",IFERROR(INDEX(accumulated_data[Average IRR per annum (last 6 months)],MATCH($A9,accumulated_data[inputId],0)),"N/A"))</f>
        <v>15.04560975609756</v>
      </c>
      <c r="AS9">
        <f>IF(IFERROR(INDEX(accumulated_data[Average discounting days (last 3 months)],MATCH($A9,accumulated_data[inputId],0)),"N/A")=0,"N/A",IFERROR(INDEX(accumulated_data[Average discounting days (last 3 months)],MATCH($A9,accumulated_data[inputId],0)),"N/A"))</f>
        <v>26.411764705882351</v>
      </c>
      <c r="AT9">
        <f>IF(IFERROR(INDEX(accumulated_data[Average discounting days (last 6 months)],MATCH($A9,accumulated_data[inputId],0)),"N/A")=0,"N/A",IFERROR(INDEX(accumulated_data[Average discounting days (last 6 months)],MATCH($A9,accumulated_data[inputId],0)),"N/A"))</f>
        <v>30.487804878048781</v>
      </c>
      <c r="AU9">
        <f>IF(IFERROR(INDEX(accumulated_data[Maximum discounting days (last 3 months)],MATCH($A9,accumulated_data[inputId],0)),"N/A")=0,"N/A",IFERROR(INDEX(accumulated_data[Maximum discounting days (last 3 months)],MATCH($A9,accumulated_data[inputId],0)),"N/A"))</f>
        <v>31</v>
      </c>
      <c r="AV9">
        <f>IF(IFERROR(INDEX(accumulated_data[Maximum discounting days (last 6 months)],MATCH($A9,accumulated_data[inputId],0)),"N/A")=0,"N/A",IFERROR(INDEX(accumulated_data[Maximum discounting days (last 6 months)],MATCH($A9,accumulated_data[inputId],0)),"N/A"))</f>
        <v>38</v>
      </c>
      <c r="AW9">
        <f>IF(IFERROR(INDEX(accumulated_data[Minimum discounting days (last 3 months)],MATCH($A9,accumulated_data[inputId],0)),"N/A")=0,"N/A",IFERROR(INDEX(accumulated_data[Minimum discounting days (last 3 months)],MATCH($A9,accumulated_data[inputId],0)),"N/A"))</f>
        <v>21</v>
      </c>
      <c r="AX9">
        <f>IF(IFERROR(INDEX(accumulated_data[Minimum discounting days (last 6 months)],MATCH($A9,accumulated_data[inputId],0)),"N/A")=0,"N/A",IFERROR(INDEX(accumulated_data[Minimum discounting days (last 6 months)],MATCH($A9,accumulated_data[inputId],0)),"N/A"))</f>
        <v>19</v>
      </c>
      <c r="AY9">
        <f>IF(IFERROR(INDEX(accumulated_data[Effective Discount rate average (last 3 months)],MATCH($A9,accumulated_data[inputId],0)),"N/A")=0,"N/A",IFERROR(INDEX(accumulated_data[Effective Discount rate average (last 3 months)],MATCH($A9,accumulated_data[inputId],0)),"N/A"))</f>
        <v>1.0952941176470588</v>
      </c>
      <c r="AZ9">
        <f>IF(IFERROR(INDEX(accumulated_data[Effective Discount rate average (last 6 months)],MATCH($A9,accumulated_data[inputId],0)),"N/A")=0,"N/A",IFERROR(INDEX(accumulated_data[Effective Discount rate average (last 6 months)],MATCH($A9,accumulated_data[inputId],0)),"N/A"))</f>
        <v>1.256829268292682</v>
      </c>
      <c r="BA9">
        <f>IF(IFERROR(INDEX(accumulated_data[Total effective discount amount (last 3 months)],MATCH($A9,accumulated_data[inputId],0)),"N/A")=0,"N/A",IFERROR(INDEX(accumulated_data[Total effective discount amount (last 3 months)],MATCH($A9,accumulated_data[inputId],0)),"N/A"))</f>
        <v>101092.92</v>
      </c>
      <c r="BB9">
        <f>IF(IFERROR(INDEX(accumulated_data[Total effective discount amount (last 6 months)],MATCH($A9,accumulated_data[inputId],0)),"N/A")=0,"N/A",IFERROR(INDEX(accumulated_data[Total effective discount amount (last 6 months)],MATCH($A9,accumulated_data[inputId],0)),"N/A"))</f>
        <v>282028.13000000012</v>
      </c>
    </row>
    <row r="10" spans="1:54" x14ac:dyDescent="0.2">
      <c r="A10" t="str">
        <f>IFERROR(INDEX(Profile[inputId],MATCH(D10,Profile[name],0)),"N/A")</f>
        <v>AAFCE1409F</v>
      </c>
      <c r="B10" t="str">
        <f>IFERROR(INDEX(Profile[entityId],MATCH(D10,Profile[name],0)),"N/A")</f>
        <v>U74999JK2018PTC010569</v>
      </c>
      <c r="C10" t="s">
        <v>1875</v>
      </c>
      <c r="D10" t="str">
        <f>IFERROR(INDEX(Profile[name],MATCH(C10,Profile[pans],0)),"N/A")</f>
        <v>ETN SERVICES PRIVATE LIMITED</v>
      </c>
      <c r="E10" t="str">
        <f>IFERROR(INDEX(Profile[tradeName],MATCH(C10,Profile[pans],0)),"N/A")</f>
        <v>ETN SERVICES PRIVATE LIMITED</v>
      </c>
      <c r="F10" t="str">
        <f>IF(IFERROR(INDEX(Profile[contact],MATCH(C10,Profile[pans],0)),"N/A")=0,"N/A",IFERROR(INDEX(Profile[contact],MATCH(C10,Profile[pans],0)),"N/A"))</f>
        <v>9831049375</v>
      </c>
      <c r="G10" t="str">
        <f>IF(IFERROR(INDEX(Profile[email],MATCH(C10,Profile[pans],0)),"N/A")=0,"N/A",IFERROR(INDEX(Profile[email],MATCH(C10,Profile[pans],0)),"N/A"))</f>
        <v>khurshidbhatt@hotmail.com</v>
      </c>
      <c r="H10" t="str">
        <f>IF(IFERROR(INDEX(Profile[emailDomain],MATCH(C10,Profile[pans],0)),"N/A")=0,"N/A",IFERROR(INDEX(Profile[emailDomain],MATCH(C10,Profile[pans],0)),"N/A"))</f>
        <v>etnservices.in</v>
      </c>
      <c r="I10" t="str">
        <f>IF(IFERROR(INDEX(Profile[registeredAddress],MATCH(C10,Profile[pans],0)),"N/A")=0,"N/A",IFERROR(INDEX(Profile[registeredAddress],MATCH(C10,Profile[pans],0)),"N/A"))</f>
        <v>148-A, UMARABAD PEERBAGH SRINAGAR Srinagar JK 190014 IN</v>
      </c>
      <c r="J10" t="str">
        <f>IF(IFERROR(INDEX(Mcas[alternateAddress],MATCH(C10,Mcas[pans],0)),"N/A")=0,"",IFERROR(INDEX(Mcas[alternateAddress],MATCH(C10,Mcas[pans],0)),""))</f>
        <v/>
      </c>
      <c r="K10" t="str">
        <f>IF(IFERROR(INDEX(Profile[city],MATCH(C10,Profile[pans],0)),)=0,,IFERROR(INDEX(Profile[city],MATCH(C10,Profile[pans],0)),))</f>
        <v>Jammu</v>
      </c>
      <c r="L10" t="str">
        <f>IF(IFERROR(INDEX(Profile[state],MATCH(C10,Profile[pans],0)),)=0,,IFERROR(INDEX(Profile[state],MATCH(C10,Profile[pans],0)),))</f>
        <v>Jammu and kashmir</v>
      </c>
      <c r="M10" t="str">
        <f>IF(IFERROR(INDEX(Profile[pin],MATCH(C10,Profile[pans],0)),)=0,,IFERROR(INDEX(Profile[pin],MATCH(C10,Profile[pans],0)),))</f>
        <v>190014</v>
      </c>
      <c r="N10" t="str">
        <f>IF(IFERROR(INDEX(Profile[industry],MATCH(C10,Profile[pans],0)),)=0,,IFERROR(INDEX(Profile[industry],MATCH(C10,Profile[pans],0)),))</f>
        <v>Real estate, renting and business activities</v>
      </c>
      <c r="O10" t="str">
        <f>IF(IFERROR(INDEX(Profile[subIndustry],MATCH(C10,Profile[pans],0)),)=0,,IFERROR(INDEX(Profile[subIndustry],MATCH(C10,Profile[pans],0)),))</f>
        <v>Other business activities</v>
      </c>
      <c r="P10" t="str">
        <f>IF(IFERROR(INDEX(Profile[activitySubClass],MATCH(C10,Profile[pans],0)),)=0,,IFERROR(INDEX(Profile[activitySubClass],MATCH(C10,Profile[pans],0)),))</f>
        <v>Other business activities n.e.c.</v>
      </c>
      <c r="Q10" s="4" t="str">
        <f>IF(IFERROR(INDEX(Profile[dateofincorrporation],MATCH(C10,Profile[pans],0)),)=0,,IFERROR(INDEX(Profile[dateofincorrporation],MATCH(C10,Profile[pans],0)),))</f>
        <v>13-Aug-2018</v>
      </c>
      <c r="R10" t="str">
        <f>IF(IFERROR(INDEX(Gsts[constitutionOfBusiness],MATCH(C10,Gsts[pan],0)),)=0,,IFERROR(INDEX(Gsts[constitutionOfBusiness],MATCH(C10,Gsts[pan],0)),))</f>
        <v>Private Limited Company</v>
      </c>
      <c r="S10" t="str">
        <f>IF(IFERROR(INDEX(Gsts[status],MATCH(C10,Gsts[pan],0)),)=0,,IFERROR(INDEX(Gsts[status],MATCH(C10,Gsts[pan],0)),))</f>
        <v>SUSPENDED</v>
      </c>
      <c r="T10" t="str">
        <f>IF(IFERROR(INDEX(Gsts[dateOfRegistration],MATCH(C10,Gsts[pan],0)),)=0,,IFERROR(INDEX(Gsts[dateOfRegistration],MATCH(C10,Gsts[pan],0)),))</f>
        <v>12-Oct-2018</v>
      </c>
      <c r="U10" t="str">
        <f>IF(IFERROR(INDEX(Gsts[agregate Turnover],MATCH(C10,Gsts[pan],0)),)=0,,IFERROR(INDEX(Gsts[agregate Turnover],MATCH(C10,Gsts[pan],0)),))</f>
        <v>Slab: Rs. 1.5 Cr. to 5 Cr.</v>
      </c>
      <c r="V10" t="str">
        <f>IF(IFERROR(INDEX(Gsts[ekycVerified],MATCH(C10,Gsts[pan],0)),)=0,,IFERROR(INDEX(Gsts[ekycVerified],MATCH(C10,Gsts[pan],0)),))</f>
        <v>No</v>
      </c>
      <c r="W10" t="str">
        <f>IF(IFERROR(INDEX(Gsts[grossTotalIncomes],MATCH(C10,Gsts[pan],0)),)=0,,IFERROR(INDEX(Gsts[grossTotalIncomes],MATCH(C10,Gsts[pan],0)),))</f>
        <v>[{'income': 'Up to Rs. 2.5 lakhs', 'financialYear': '2018-2019'}]</v>
      </c>
      <c r="X10" t="str">
        <f>IF(IFERROR(INDEX(Gsts[natureOfBusiness],MATCH(C10,Gsts[pan],0)),)=0,,IFERROR(INDEX(Gsts[natureOfBusiness],MATCH(C10,Gsts[pan],0)),))</f>
        <v>Works Contract|Supplier of Services|Recipient of Goods or Services</v>
      </c>
      <c r="Y10" t="str">
        <f>IF(IFERROR(INDEX(Mcas[status],MATCH(C10,Mcas[pans],0)),)=0,,IFERROR(INDEX(Mcas[status],MATCH(C10,Mcas[pans],0)),))</f>
        <v>ACTIVE</v>
      </c>
      <c r="Z10" t="str">
        <f>IF(IFERROR(INDEX(Mcas[registrationNumber],MATCH(C10,Mcas[pans],0)),)=0,,IFERROR(INDEX(Mcas[registrationNumber],MATCH(C10,Mcas[pans],0)),))</f>
        <v>010569</v>
      </c>
      <c r="AA10" t="str">
        <f>IFERROR(_xlfn.XLOOKUP(C10,mcas!$D$2:$D$10000,mcas!$AI$2:$AI$10000,,0),"")</f>
        <v>RoC-Jammu</v>
      </c>
      <c r="AB10" t="str">
        <f>IF(IFERROR(INDEX(Mcas[class],MATCH(C10,Mcas[pans],0)),)=0,,IFERROR(INDEX(Mcas[class],MATCH(C10,Mcas[pans],0)),))</f>
        <v>Private</v>
      </c>
      <c r="AC10" t="str">
        <f>IF(IFERROR(INDEX(Mcas[listingStatus],MATCH(C10,Mcas[pans],0)),)=0,,IFERROR(INDEX(Mcas[listingStatus],MATCH(C10,Mcas[pans],0)),))</f>
        <v>Unlisted</v>
      </c>
      <c r="AD10">
        <f>IF(IFERROR(INDEX(Mcas[authorisedCapital],MATCH(C10,Mcas[pans],0)),)=0,,IFERROR(INDEX(Mcas[authorisedCapital],MATCH(C10,Mcas[pans],0)),))</f>
        <v>100000</v>
      </c>
      <c r="AE10">
        <f>IF(IFERROR(INDEX(Mcas[paidUpCapital],MATCH(C10,Mcas[pans],0)),)=0,,IFERROR(INDEX(Mcas[paidUpCapital],MATCH(C10,Mcas[pans],0)),))</f>
        <v>100000</v>
      </c>
      <c r="AF10" t="str">
        <f>IF(IFERROR(INDEX(Mcas[dateOfLastAgm],MATCH(C10,Mcas[pans],0)),)=0,,IFERROR(INDEX(Mcas[dateOfLastAgm],MATCH(C10,Mcas[pans],0)),))</f>
        <v>31-Dec-2020</v>
      </c>
      <c r="AG10" t="str">
        <f>IF(IFERROR(INDEX(Mcas[dateOfBalanceSheet],MATCH(C10,Mcas[pans],0)),)=0,,IFERROR(INDEX(Mcas[dateOfBalanceSheet],MATCH(C10,Mcas[pans],0)),))</f>
        <v>31-Mar-2020</v>
      </c>
      <c r="AH10" t="str">
        <f>IF(IFERROR(INDEX(Mcas[category],MATCH(C10,Mcas[pans],0)),)=0,,IFERROR(INDEX(Mcas[category],MATCH(C10,Mcas[pans],0)),))</f>
        <v>Company limited by Shares</v>
      </c>
      <c r="AI10">
        <f>IF(IFERROR(INDEX(accumulated_data[Total Count of invoice (last 3 months)],MATCH($A10,accumulated_data[inputId],0)),"N/A")=0,"N/A",IFERROR(INDEX(accumulated_data[Total Invoice Amount (last 3 months)],MATCH($A10,accumulated_data[inputId],0)),"N/A"))</f>
        <v>3412412.8000000003</v>
      </c>
      <c r="AJ10">
        <f>IF(IFERROR(INDEX(accumulated_data[Total Count of invoice (last 6 months)],MATCH($A10,accumulated_data[inputId],0)),"N/A")=0,"N/A",IFERROR(INDEX(accumulated_data[Total Invoice Amount (last 6 months)],MATCH($A10,accumulated_data[inputId],0)),"N/A"))</f>
        <v>5796629.8000000007</v>
      </c>
      <c r="AK10">
        <f>IF(IFERROR(INDEX(accumulated_data[Total Count of invoice (last 3 months)],MATCH($A10,accumulated_data[inputId],0)),"N/A")=0,"N/A",IFERROR(INDEX(accumulated_data[Total Count of invoice (last 3 months)],MATCH($A10,accumulated_data[inputId],0)),"N/A"))</f>
        <v>6</v>
      </c>
      <c r="AL10">
        <f>IF(IFERROR(INDEX(accumulated_data[Total Count of invoice (last 6 months)],MATCH($A10,accumulated_data[inputId],0)),"N/A")=0,"N/A",IFERROR(INDEX(accumulated_data[Total Count of invoice (last 6 months)],MATCH($A10,accumulated_data[inputId],0)),"N/A"))</f>
        <v>12</v>
      </c>
      <c r="AM10">
        <f>IF(IFERROR(INDEX(accumulated_data[Maximum invoice amount (last 3 months)],MATCH($A10,accumulated_data[inputId],0)),"N/A")=0,"N/A",IFERROR(INDEX(accumulated_data[Maximum invoice amount (last 3 months)],MATCH($A10,accumulated_data[inputId],0)),"N/A"))</f>
        <v>954357.6</v>
      </c>
      <c r="AN10">
        <f>IF(IFERROR(INDEX(accumulated_data[Maximum invoice amount (last 6 months)],MATCH($A10,accumulated_data[inputId],0)),"N/A")=0,"N/A",IFERROR(INDEX(accumulated_data[Maximum invoice amount (last 6 months)],MATCH($A10,accumulated_data[inputId],0)),"N/A"))</f>
        <v>954357.6</v>
      </c>
      <c r="AO10">
        <f>IF(IFERROR(INDEX(accumulated_data[Minimum invoice amount (last 3 months)],MATCH($A10,accumulated_data[inputId],0)),"N/A")=0,"N/A",IFERROR(INDEX(accumulated_data[Minimum invoice amount (last 3 months)],MATCH($A10,accumulated_data[inputId],0)),"N/A"))</f>
        <v>316051.20000000001</v>
      </c>
      <c r="AP10">
        <f>IF(IFERROR(INDEX(accumulated_data[Minimum invoice amount (last 6 months)],MATCH($A10,accumulated_data[inputId],0)),"N/A")=0,"N/A",IFERROR(INDEX(accumulated_data[Minimum invoice amount (last 6 months)],MATCH($A10,accumulated_data[inputId],0)),"N/A"))</f>
        <v>26737.599999999999</v>
      </c>
      <c r="AQ10">
        <f>IF(IFERROR(INDEX(accumulated_data[Average IRR per annum (last 3 months)],MATCH($A10,accumulated_data[inputId],0)),"N/A")=0,"N/A",IFERROR(INDEX(accumulated_data[Average IRR per annum (last 3 months)],MATCH($A10,accumulated_data[inputId],0)),"N/A"))</f>
        <v>13.11</v>
      </c>
      <c r="AR10">
        <f>IF(IFERROR(INDEX(accumulated_data[Average IRR per annum (last 6 months)],MATCH($A10,accumulated_data[inputId],0)),"N/A")=0,"N/A",IFERROR(INDEX(accumulated_data[Average IRR per annum (last 6 months)],MATCH($A10,accumulated_data[inputId],0)),"N/A"))</f>
        <v>14.094999999999999</v>
      </c>
      <c r="AS10">
        <f>IF(IFERROR(INDEX(accumulated_data[Average discounting days (last 3 months)],MATCH($A10,accumulated_data[inputId],0)),"N/A")=0,"N/A",IFERROR(INDEX(accumulated_data[Average discounting days (last 3 months)],MATCH($A10,accumulated_data[inputId],0)),"N/A"))</f>
        <v>27</v>
      </c>
      <c r="AT10">
        <f>IF(IFERROR(INDEX(accumulated_data[Average discounting days (last 6 months)],MATCH($A10,accumulated_data[inputId],0)),"N/A")=0,"N/A",IFERROR(INDEX(accumulated_data[Average discounting days (last 6 months)],MATCH($A10,accumulated_data[inputId],0)),"N/A"))</f>
        <v>23.75</v>
      </c>
      <c r="AU10">
        <f>IF(IFERROR(INDEX(accumulated_data[Maximum discounting days (last 3 months)],MATCH($A10,accumulated_data[inputId],0)),"N/A")=0,"N/A",IFERROR(INDEX(accumulated_data[Maximum discounting days (last 3 months)],MATCH($A10,accumulated_data[inputId],0)),"N/A"))</f>
        <v>27</v>
      </c>
      <c r="AV10">
        <f>IF(IFERROR(INDEX(accumulated_data[Maximum discounting days (last 6 months)],MATCH($A10,accumulated_data[inputId],0)),"N/A")=0,"N/A",IFERROR(INDEX(accumulated_data[Maximum discounting days (last 6 months)],MATCH($A10,accumulated_data[inputId],0)),"N/A"))</f>
        <v>27</v>
      </c>
      <c r="AW10">
        <f>IF(IFERROR(INDEX(accumulated_data[Minimum discounting days (last 3 months)],MATCH($A10,accumulated_data[inputId],0)),"N/A")=0,"N/A",IFERROR(INDEX(accumulated_data[Minimum discounting days (last 3 months)],MATCH($A10,accumulated_data[inputId],0)),"N/A"))</f>
        <v>27</v>
      </c>
      <c r="AX10">
        <f>IF(IFERROR(INDEX(accumulated_data[Minimum discounting days (last 6 months)],MATCH($A10,accumulated_data[inputId],0)),"N/A")=0,"N/A",IFERROR(INDEX(accumulated_data[Minimum discounting days (last 6 months)],MATCH($A10,accumulated_data[inputId],0)),"N/A"))</f>
        <v>16</v>
      </c>
      <c r="AY10">
        <f>IF(IFERROR(INDEX(accumulated_data[Effective Discount rate average (last 3 months)],MATCH($A10,accumulated_data[inputId],0)),"N/A")=0,"N/A",IFERROR(INDEX(accumulated_data[Effective Discount rate average (last 3 months)],MATCH($A10,accumulated_data[inputId],0)),"N/A"))</f>
        <v>0.96999999999999986</v>
      </c>
      <c r="AZ10">
        <f>IF(IFERROR(INDEX(accumulated_data[Effective Discount rate average (last 6 months)],MATCH($A10,accumulated_data[inputId],0)),"N/A")=0,"N/A",IFERROR(INDEX(accumulated_data[Effective Discount rate average (last 6 months)],MATCH($A10,accumulated_data[inputId],0)),"N/A"))</f>
        <v>0.90833333333333321</v>
      </c>
      <c r="BA10">
        <f>IF(IFERROR(INDEX(accumulated_data[Total effective discount amount (last 3 months)],MATCH($A10,accumulated_data[inputId],0)),"N/A")=0,"N/A",IFERROR(INDEX(accumulated_data[Total effective discount amount (last 3 months)],MATCH($A10,accumulated_data[inputId],0)),"N/A"))</f>
        <v>33100.410000000003</v>
      </c>
      <c r="BB10">
        <f>IF(IFERROR(INDEX(accumulated_data[Total effective discount amount (last 6 months)],MATCH($A10,accumulated_data[inputId],0)),"N/A")=0,"N/A",IFERROR(INDEX(accumulated_data[Total effective discount amount (last 6 months)],MATCH($A10,accumulated_data[inputId],0)),"N/A"))</f>
        <v>52529.150000000016</v>
      </c>
    </row>
    <row r="11" spans="1:54" x14ac:dyDescent="0.2">
      <c r="A11" t="str">
        <f>IFERROR(INDEX(Profile[inputId],MATCH(D11,Profile[name],0)),"N/A")</f>
        <v>AALCS5872J</v>
      </c>
      <c r="B11" t="str">
        <f>IFERROR(INDEX(Profile[entityId],MATCH(D11,Profile[name],0)),"N/A")</f>
        <v>U32109DL2008PTC173809</v>
      </c>
      <c r="C11" t="s">
        <v>3512</v>
      </c>
      <c r="D11" t="str">
        <f>IFERROR(INDEX(Profile[name],MATCH(C11,Profile[pans],0)),"N/A")</f>
        <v>SHH-TECHNOLOGIES PRIVATE LIMITED</v>
      </c>
      <c r="E11" t="str">
        <f>IFERROR(INDEX(Profile[tradeName],MATCH(C11,Profile[pans],0)),"N/A")</f>
        <v>SHH TECHNOLOGIES PVT LTD</v>
      </c>
      <c r="F11" t="str">
        <f>IF(IFERROR(INDEX(Profile[contact],MATCH(C11,Profile[pans],0)),"N/A")=0,"N/A",IFERROR(INDEX(Profile[contact],MATCH(C11,Profile[pans],0)),"N/A"))</f>
        <v>9992998910</v>
      </c>
      <c r="G11" t="str">
        <f>IF(IFERROR(INDEX(Profile[email],MATCH(C11,Profile[pans],0)),"N/A")=0,"N/A",IFERROR(INDEX(Profile[email],MATCH(C11,Profile[pans],0)),"N/A"))</f>
        <v>finance1@haryanawires.com</v>
      </c>
      <c r="H11" t="str">
        <f>IF(IFERROR(INDEX(Profile[emailDomain],MATCH(C11,Profile[pans],0)),"N/A")=0,"N/A",IFERROR(INDEX(Profile[emailDomain],MATCH(C11,Profile[pans],0)),"N/A"))</f>
        <v>haryanawires.com</v>
      </c>
      <c r="I11" t="str">
        <f>IF(IFERROR(INDEX(Profile[registeredAddress],MATCH(C11,Profile[pans],0)),"N/A")=0,"N/A",IFERROR(INDEX(Profile[registeredAddress],MATCH(C11,Profile[pans],0)),"N/A"))</f>
        <v>B-9, KALINDI COLONY NEW DELHI NEW DELHI DL 110065 IN</v>
      </c>
      <c r="J11" t="str">
        <f>IF(IFERROR(INDEX(Mcas[alternateAddress],MATCH(C11,Mcas[pans],0)),"N/A")=0,"",IFERROR(INDEX(Mcas[alternateAddress],MATCH(C11,Mcas[pans],0)),""))</f>
        <v/>
      </c>
      <c r="K11" t="str">
        <f>IF(IFERROR(INDEX(Profile[city],MATCH(C11,Profile[pans],0)),)=0,,IFERROR(INDEX(Profile[city],MATCH(C11,Profile[pans],0)),))</f>
        <v>Delhi</v>
      </c>
      <c r="L11" t="str">
        <f>IF(IFERROR(INDEX(Profile[state],MATCH(C11,Profile[pans],0)),)=0,,IFERROR(INDEX(Profile[state],MATCH(C11,Profile[pans],0)),))</f>
        <v>Delhi</v>
      </c>
      <c r="M11" t="str">
        <f>IF(IFERROR(INDEX(Profile[pin],MATCH(C11,Profile[pans],0)),)=0,,IFERROR(INDEX(Profile[pin],MATCH(C11,Profile[pans],0)),))</f>
        <v>110065</v>
      </c>
      <c r="N11" t="str">
        <f>IF(IFERROR(INDEX(Profile[industry],MATCH(C11,Profile[pans],0)),)=0,,IFERROR(INDEX(Profile[industry],MATCH(C11,Profile[pans],0)),))</f>
        <v>Manufacturing</v>
      </c>
      <c r="O11" t="str">
        <f>IF(IFERROR(INDEX(Profile[subIndustry],MATCH(C11,Profile[pans],0)),)=0,,IFERROR(INDEX(Profile[subIndustry],MATCH(C11,Profile[pans],0)),))</f>
        <v>Manufacture of radio, television and communication equipment and apparatus</v>
      </c>
      <c r="P11" t="str">
        <f>IF(IFERROR(INDEX(Profile[activitySubClass],MATCH(C11,Profile[pans],0)),)=0,,IFERROR(INDEX(Profile[activitySubClass],MATCH(C11,Profile[pans],0)),))</f>
        <v>Manufacture of other electronic components n.e.c</v>
      </c>
      <c r="Q11" s="4" t="str">
        <f>IF(IFERROR(INDEX(Profile[dateofincorrporation],MATCH(C11,Profile[pans],0)),)=0,,IFERROR(INDEX(Profile[dateofincorrporation],MATCH(C11,Profile[pans],0)),))</f>
        <v>08-Feb-2008</v>
      </c>
      <c r="R11">
        <f>IF(IFERROR(INDEX(Gsts[constitutionOfBusiness],MATCH(C11,Gsts[pan],0)),)=0,,IFERROR(INDEX(Gsts[constitutionOfBusiness],MATCH(C11,Gsts[pan],0)),))</f>
        <v>0</v>
      </c>
      <c r="S11" t="str">
        <f>IF(IFERROR(INDEX(Gsts[status],MATCH(C11,Gsts[pan],0)),)=0,,IFERROR(INDEX(Gsts[status],MATCH(C11,Gsts[pan],0)),))</f>
        <v>PROVISIONAL</v>
      </c>
      <c r="T11" t="str">
        <f>IF(IFERROR(INDEX(Gsts[dateOfRegistration],MATCH(C11,Gsts[pan],0)),)=0,,IFERROR(INDEX(Gsts[dateOfRegistration],MATCH(C11,Gsts[pan],0)),))</f>
        <v>01-Jul-2017</v>
      </c>
      <c r="U11" t="str">
        <f>IF(IFERROR(INDEX(Gsts[agregate Turnover],MATCH(C11,Gsts[pan],0)),)=0,,IFERROR(INDEX(Gsts[agregate Turnover],MATCH(C11,Gsts[pan],0)),))</f>
        <v>Slab: Rs. 40 lakhs to 1.5 Cr.</v>
      </c>
      <c r="V11" t="str">
        <f>IF(IFERROR(INDEX(Gsts[ekycVerified],MATCH(C11,Gsts[pan],0)),)=0,,IFERROR(INDEX(Gsts[ekycVerified],MATCH(C11,Gsts[pan],0)),))</f>
        <v>No</v>
      </c>
      <c r="W11" t="str">
        <f>IF(IFERROR(INDEX(Gsts[grossTotalIncomes],MATCH(C11,Gsts[pan],0)),)=0,,IFERROR(INDEX(Gsts[grossTotalIncomes],MATCH(C11,Gsts[pan],0)),))</f>
        <v>[{'income': 'Up to Rs. 2.5 lakhs', 'financialYear': '2018-2019'}]</v>
      </c>
      <c r="X11">
        <f>IF(IFERROR(INDEX(Gsts[natureOfBusiness],MATCH(C11,Gsts[pan],0)),)=0,,IFERROR(INDEX(Gsts[natureOfBusiness],MATCH(C11,Gsts[pan],0)),))</f>
        <v>0</v>
      </c>
      <c r="Y11" t="str">
        <f>IF(IFERROR(INDEX(Mcas[status],MATCH(C11,Mcas[pans],0)),)=0,,IFERROR(INDEX(Mcas[status],MATCH(C11,Mcas[pans],0)),))</f>
        <v>ACTIVE</v>
      </c>
      <c r="Z11" t="str">
        <f>IF(IFERROR(INDEX(Mcas[registrationNumber],MATCH(C11,Mcas[pans],0)),)=0,,IFERROR(INDEX(Mcas[registrationNumber],MATCH(C11,Mcas[pans],0)),))</f>
        <v>173809</v>
      </c>
      <c r="AA11" t="str">
        <f>IFERROR(_xlfn.XLOOKUP(C11,mcas!$D$2:$D$10000,mcas!$AI$2:$AI$10000,,0),"")</f>
        <v>RoC-Delhi</v>
      </c>
      <c r="AB11" t="str">
        <f>IF(IFERROR(INDEX(Mcas[class],MATCH(C11,Mcas[pans],0)),)=0,,IFERROR(INDEX(Mcas[class],MATCH(C11,Mcas[pans],0)),))</f>
        <v>Private</v>
      </c>
      <c r="AC11" t="str">
        <f>IF(IFERROR(INDEX(Mcas[listingStatus],MATCH(C11,Mcas[pans],0)),)=0,,IFERROR(INDEX(Mcas[listingStatus],MATCH(C11,Mcas[pans],0)),))</f>
        <v>Unlisted</v>
      </c>
      <c r="AD11">
        <f>IF(IFERROR(INDEX(Mcas[authorisedCapital],MATCH(C11,Mcas[pans],0)),)=0,,IFERROR(INDEX(Mcas[authorisedCapital],MATCH(C11,Mcas[pans],0)),))</f>
        <v>12500000</v>
      </c>
      <c r="AE11">
        <f>IF(IFERROR(INDEX(Mcas[paidUpCapital],MATCH(C11,Mcas[pans],0)),)=0,,IFERROR(INDEX(Mcas[paidUpCapital],MATCH(C11,Mcas[pans],0)),))</f>
        <v>2800000</v>
      </c>
      <c r="AF11" t="str">
        <f>IF(IFERROR(INDEX(Mcas[dateOfLastAgm],MATCH(C11,Mcas[pans],0)),)=0,,IFERROR(INDEX(Mcas[dateOfLastAgm],MATCH(C11,Mcas[pans],0)),))</f>
        <v>30-Sep-2021</v>
      </c>
      <c r="AG11" t="str">
        <f>IF(IFERROR(INDEX(Mcas[dateOfBalanceSheet],MATCH(C11,Mcas[pans],0)),)=0,,IFERROR(INDEX(Mcas[dateOfBalanceSheet],MATCH(C11,Mcas[pans],0)),))</f>
        <v>31-Mar-2021</v>
      </c>
      <c r="AH11" t="str">
        <f>IF(IFERROR(INDEX(Mcas[category],MATCH(C11,Mcas[pans],0)),)=0,,IFERROR(INDEX(Mcas[category],MATCH(C11,Mcas[pans],0)),))</f>
        <v>Company limited by Shares</v>
      </c>
      <c r="AI11">
        <v>54154463.419999987</v>
      </c>
      <c r="AJ11">
        <v>54154463.419999987</v>
      </c>
      <c r="AK11">
        <v>61</v>
      </c>
      <c r="AL11">
        <v>61</v>
      </c>
      <c r="AM11">
        <v>2467495.96</v>
      </c>
      <c r="AN11">
        <v>2467495.96</v>
      </c>
      <c r="AO11">
        <v>39798.080000000002</v>
      </c>
      <c r="AP11">
        <v>39798.080000000002</v>
      </c>
      <c r="AQ11">
        <v>8</v>
      </c>
      <c r="AR11">
        <v>8</v>
      </c>
      <c r="AS11">
        <v>23.442622950819672</v>
      </c>
      <c r="AT11">
        <v>23.442622950819672</v>
      </c>
      <c r="AU11">
        <v>38</v>
      </c>
      <c r="AV11">
        <v>38</v>
      </c>
      <c r="AW11">
        <v>4</v>
      </c>
      <c r="AX11">
        <v>4</v>
      </c>
      <c r="AY11">
        <v>0.51360655737704897</v>
      </c>
      <c r="AZ11">
        <v>0.51360655737704897</v>
      </c>
      <c r="BA11">
        <v>278697.14000000007</v>
      </c>
      <c r="BB11">
        <v>278697.14000000007</v>
      </c>
    </row>
    <row r="12" spans="1:54" x14ac:dyDescent="0.2">
      <c r="A12" t="str">
        <f>IFERROR(INDEX(Profile[inputId],MATCH(D12,Profile[name],0)),"N/A")</f>
        <v>AABFE1809N</v>
      </c>
      <c r="B12" t="str">
        <f>IFERROR(INDEX(Profile[entityId],MATCH(D12,Profile[name],0)),"N/A")</f>
        <v>AABFE1809N</v>
      </c>
      <c r="C12" t="s">
        <v>3226</v>
      </c>
      <c r="D12" t="str">
        <f>IFERROR(INDEX(Profile[name],MATCH(C12,Profile[pans],0)),"N/A")</f>
        <v>EFFICIENT METHODS</v>
      </c>
      <c r="E12" t="str">
        <f>IFERROR(INDEX(Profile[tradeName],MATCH(C12,Profile[pans],0)),"N/A")</f>
        <v>EFFICIENT METHODS</v>
      </c>
      <c r="F12" t="str">
        <f>IF(IFERROR(INDEX(Profile[contact],MATCH(C12,Profile[pans],0)),"N/A")=0,"N/A",IFERROR(INDEX(Profile[contact],MATCH(C12,Profile[pans],0)),"N/A"))</f>
        <v>9822009878</v>
      </c>
      <c r="G12" t="str">
        <f>IF(IFERROR(INDEX(Profile[email],MATCH(C12,Profile[pans],0)),"N/A")=0,"N/A",IFERROR(INDEX(Profile[email],MATCH(C12,Profile[pans],0)),"N/A"))</f>
        <v>milind.pagar@efficientmethods.in</v>
      </c>
      <c r="H12" t="str">
        <f>IF(IFERROR(INDEX(Profile[emailDomain],MATCH(C12,Profile[pans],0)),"N/A")=0,"N/A",IFERROR(INDEX(Profile[emailDomain],MATCH(C12,Profile[pans],0)),"N/A"))</f>
        <v>efficientmethods.in</v>
      </c>
      <c r="I12" t="str">
        <f>IF(IFERROR(INDEX(Profile[registeredAddress],MATCH(C12,Profile[pans],0)),"N/A")=0,"N/A",IFERROR(INDEX(Profile[registeredAddress],MATCH(C12,Profile[pans],0)),"N/A"))</f>
        <v>14, UDAY NAGAR LANE NO 2, RAJNIGANDHA, GANGAPUR ROAD, NASHIK, Nashik, Maharashtra, 422013</v>
      </c>
      <c r="J12" t="str">
        <f>IF(IFERROR(INDEX(Mcas[alternateAddress],MATCH(C12,Mcas[pans],0)),"N/A")=0,"",IFERROR(INDEX(Mcas[alternateAddress],MATCH(C12,Mcas[pans],0)),""))</f>
        <v/>
      </c>
      <c r="K12" t="str">
        <f>IF(IFERROR(INDEX(Profile[city],MATCH(C12,Profile[pans],0)),)=0,,IFERROR(INDEX(Profile[city],MATCH(C12,Profile[pans],0)),))</f>
        <v>Nashik</v>
      </c>
      <c r="L12" t="str">
        <f>IF(IFERROR(INDEX(Profile[state],MATCH(C12,Profile[pans],0)),)=0,,IFERROR(INDEX(Profile[state],MATCH(C12,Profile[pans],0)),))</f>
        <v>Maharashtra</v>
      </c>
      <c r="M12" t="str">
        <f>IF(IFERROR(INDEX(Profile[pin],MATCH(C12,Profile[pans],0)),)=0,,IFERROR(INDEX(Profile[pin],MATCH(C12,Profile[pans],0)),))</f>
        <v>422013</v>
      </c>
      <c r="N12">
        <f>IF(IFERROR(INDEX(Profile[industry],MATCH(C12,Profile[pans],0)),)=0,,IFERROR(INDEX(Profile[industry],MATCH(C12,Profile[pans],0)),))</f>
        <v>0</v>
      </c>
      <c r="O12">
        <f>IF(IFERROR(INDEX(Profile[subIndustry],MATCH(C12,Profile[pans],0)),)=0,,IFERROR(INDEX(Profile[subIndustry],MATCH(C12,Profile[pans],0)),))</f>
        <v>0</v>
      </c>
      <c r="P12">
        <f>IF(IFERROR(INDEX(Profile[activitySubClass],MATCH(C12,Profile[pans],0)),)=0,,IFERROR(INDEX(Profile[activitySubClass],MATCH(C12,Profile[pans],0)),))</f>
        <v>0</v>
      </c>
      <c r="Q12" s="4" t="str">
        <f>IF(IFERROR(INDEX(Profile[dateofincorrporation],MATCH(C12,Profile[pans],0)),)=0,,IFERROR(INDEX(Profile[dateofincorrporation],MATCH(C12,Profile[pans],0)),))</f>
        <v>15-May-2000</v>
      </c>
      <c r="R12" t="str">
        <f>IF(IFERROR(INDEX(Gsts[constitutionOfBusiness],MATCH(C12,Gsts[pan],0)),)=0,,IFERROR(INDEX(Gsts[constitutionOfBusiness],MATCH(C12,Gsts[pan],0)),))</f>
        <v>Partnership</v>
      </c>
      <c r="S12" t="str">
        <f>IF(IFERROR(INDEX(Gsts[status],MATCH(C12,Gsts[pan],0)),)=0,,IFERROR(INDEX(Gsts[status],MATCH(C12,Gsts[pan],0)),))</f>
        <v>ACTIVE</v>
      </c>
      <c r="T12" t="str">
        <f>IF(IFERROR(INDEX(Gsts[dateOfRegistration],MATCH(C12,Gsts[pan],0)),)=0,,IFERROR(INDEX(Gsts[dateOfRegistration],MATCH(C12,Gsts[pan],0)),))</f>
        <v>01-Jul-2017</v>
      </c>
      <c r="U12" t="str">
        <f>IF(IFERROR(INDEX(Gsts[agregate Turnover],MATCH(C12,Gsts[pan],0)),)=0,,IFERROR(INDEX(Gsts[agregate Turnover],MATCH(C12,Gsts[pan],0)),))</f>
        <v>Slab: Rs. 5 Cr. to 25 Cr.</v>
      </c>
      <c r="V12" t="str">
        <f>IF(IFERROR(INDEX(Gsts[ekycVerified],MATCH(C12,Gsts[pan],0)),)=0,,IFERROR(INDEX(Gsts[ekycVerified],MATCH(C12,Gsts[pan],0)),))</f>
        <v>No</v>
      </c>
      <c r="W12" t="str">
        <f>IF(IFERROR(INDEX(Gsts[grossTotalIncomes],MATCH(C12,Gsts[pan],0)),)=0,,IFERROR(INDEX(Gsts[grossTotalIncomes],MATCH(C12,Gsts[pan],0)),))</f>
        <v>[{'income': 'Rs. 5 lakhs to Rs. 10 lakhs', 'financialYear': '2018-2019'}]</v>
      </c>
      <c r="X12" t="str">
        <f>IF(IFERROR(INDEX(Gsts[natureOfBusiness],MATCH(C12,Gsts[pan],0)),)=0,,IFERROR(INDEX(Gsts[natureOfBusiness],MATCH(C12,Gsts[pan],0)),))</f>
        <v>Retail Business|Others|Factory / Manufacturing|Recipient of Goods or Services|Supplier of Services</v>
      </c>
      <c r="Y12">
        <f>IF(IFERROR(INDEX(Mcas[status],MATCH(C12,Mcas[pans],0)),)=0,,IFERROR(INDEX(Mcas[status],MATCH(C12,Mcas[pans],0)),))</f>
        <v>0</v>
      </c>
      <c r="Z12">
        <f>IF(IFERROR(INDEX(Mcas[registrationNumber],MATCH(C12,Mcas[pans],0)),)=0,,IFERROR(INDEX(Mcas[registrationNumber],MATCH(C12,Mcas[pans],0)),))</f>
        <v>0</v>
      </c>
      <c r="AA12" t="str">
        <f>IFERROR(_xlfn.XLOOKUP(C12,mcas!$D$2:$D$10000,mcas!$AI$2:$AI$10000,,0),"")</f>
        <v/>
      </c>
      <c r="AB12">
        <f>IF(IFERROR(INDEX(Mcas[class],MATCH(C12,Mcas[pans],0)),)=0,,IFERROR(INDEX(Mcas[class],MATCH(C12,Mcas[pans],0)),))</f>
        <v>0</v>
      </c>
      <c r="AC12">
        <f>IF(IFERROR(INDEX(Mcas[listingStatus],MATCH(C12,Mcas[pans],0)),)=0,,IFERROR(INDEX(Mcas[listingStatus],MATCH(C12,Mcas[pans],0)),))</f>
        <v>0</v>
      </c>
      <c r="AD12">
        <f>IF(IFERROR(INDEX(Mcas[authorisedCapital],MATCH(C12,Mcas[pans],0)),)=0,,IFERROR(INDEX(Mcas[authorisedCapital],MATCH(C12,Mcas[pans],0)),))</f>
        <v>0</v>
      </c>
      <c r="AE12">
        <f>IF(IFERROR(INDEX(Mcas[paidUpCapital],MATCH(C12,Mcas[pans],0)),)=0,,IFERROR(INDEX(Mcas[paidUpCapital],MATCH(C12,Mcas[pans],0)),))</f>
        <v>0</v>
      </c>
      <c r="AF12">
        <f>IF(IFERROR(INDEX(Mcas[dateOfLastAgm],MATCH(C12,Mcas[pans],0)),)=0,,IFERROR(INDEX(Mcas[dateOfLastAgm],MATCH(C12,Mcas[pans],0)),))</f>
        <v>0</v>
      </c>
      <c r="AG12">
        <f>IF(IFERROR(INDEX(Mcas[dateOfBalanceSheet],MATCH(C12,Mcas[pans],0)),)=0,,IFERROR(INDEX(Mcas[dateOfBalanceSheet],MATCH(C12,Mcas[pans],0)),))</f>
        <v>0</v>
      </c>
      <c r="AH12">
        <f>IF(IFERROR(INDEX(Mcas[category],MATCH(C12,Mcas[pans],0)),)=0,,IFERROR(INDEX(Mcas[category],MATCH(C12,Mcas[pans],0)),))</f>
        <v>0</v>
      </c>
      <c r="AI12">
        <v>9875771.1999999955</v>
      </c>
      <c r="AJ12">
        <v>9875771.1999999955</v>
      </c>
      <c r="AK12">
        <v>161</v>
      </c>
      <c r="AL12">
        <v>161</v>
      </c>
      <c r="AM12">
        <v>412813.63</v>
      </c>
      <c r="AN12">
        <v>412813.63</v>
      </c>
      <c r="AO12">
        <v>6.08</v>
      </c>
      <c r="AP12">
        <v>6.08</v>
      </c>
      <c r="AQ12">
        <v>46.193913043478275</v>
      </c>
      <c r="AR12">
        <v>46.193913043478275</v>
      </c>
      <c r="AS12">
        <v>12.975155279503106</v>
      </c>
      <c r="AT12">
        <v>12.975155279503106</v>
      </c>
      <c r="AU12">
        <v>32</v>
      </c>
      <c r="AV12">
        <v>32</v>
      </c>
      <c r="AW12">
        <v>1</v>
      </c>
      <c r="AX12">
        <v>1</v>
      </c>
      <c r="AY12">
        <v>0.65000000000000158</v>
      </c>
      <c r="AZ12">
        <v>0.65000000000000158</v>
      </c>
      <c r="BA12">
        <v>64192.509999999995</v>
      </c>
      <c r="BB12">
        <v>64192.509999999995</v>
      </c>
    </row>
    <row r="13" spans="1:54" x14ac:dyDescent="0.2">
      <c r="A13" t="str">
        <f>IFERROR(INDEX(Profile[inputId],MATCH(D13,Profile[name],0)),"N/A")</f>
        <v>AAACB9394F</v>
      </c>
      <c r="B13" t="str">
        <f>IFERROR(INDEX(Profile[entityId],MATCH(D13,Profile[name],0)),"N/A")</f>
        <v>U74999PN1990PTC056771</v>
      </c>
      <c r="C13" t="s">
        <v>3595</v>
      </c>
      <c r="D13" t="str">
        <f>IFERROR(INDEX(Profile[name],MATCH(C13,Profile[pans],0)),"N/A")</f>
        <v>BHAVSAR FOUNDRIES PRIVATE LIMITED</v>
      </c>
      <c r="E13" t="str">
        <f>IFERROR(INDEX(Profile[tradeName],MATCH(C13,Profile[pans],0)),"N/A")</f>
        <v>BHVSAR FOUNDRIES PVT LTD</v>
      </c>
      <c r="F13" t="str">
        <f>IF(IFERROR(INDEX(Profile[contact],MATCH(C13,Profile[pans],0)),"N/A")=0,"N/A",IFERROR(INDEX(Profile[contact],MATCH(C13,Profile[pans],0)),"N/A"))</f>
        <v>9545191777</v>
      </c>
      <c r="G13" t="str">
        <f>IF(IFERROR(INDEX(Profile[email],MATCH(C13,Profile[pans],0)),"N/A")=0,"N/A",IFERROR(INDEX(Profile[email],MATCH(C13,Profile[pans],0)),"N/A"))</f>
        <v>bhavsar_foundries@rediffmail.com</v>
      </c>
      <c r="H13" t="str">
        <f>IF(IFERROR(INDEX(Profile[emailDomain],MATCH(C13,Profile[pans],0)),"N/A")=0,"N/A",IFERROR(INDEX(Profile[emailDomain],MATCH(C13,Profile[pans],0)),"N/A"))</f>
        <v>rediffmail.com</v>
      </c>
      <c r="I13" t="str">
        <f>IF(IFERROR(INDEX(Profile[registeredAddress],MATCH(C13,Profile[pans],0)),"N/A")=0,"N/A",IFERROR(INDEX(Profile[registeredAddress],MATCH(C13,Profile[pans],0)),"N/A"))</f>
        <v>PLOT NO 40, MIDC AREA, AHMEDNAGAR-414111. AHMEDNAGAR MH 414111 IN</v>
      </c>
      <c r="J13" t="str">
        <f>IF(IFERROR(INDEX(Mcas[alternateAddress],MATCH(C13,Mcas[pans],0)),"N/A")=0,"",IFERROR(INDEX(Mcas[alternateAddress],MATCH(C13,Mcas[pans],0)),""))</f>
        <v/>
      </c>
      <c r="K13">
        <f>IF(IFERROR(INDEX(Profile[city],MATCH(C13,Profile[pans],0)),)=0,,IFERROR(INDEX(Profile[city],MATCH(C13,Profile[pans],0)),))</f>
        <v>0</v>
      </c>
      <c r="L13" t="str">
        <f>IF(IFERROR(INDEX(Profile[state],MATCH(C13,Profile[pans],0)),)=0,,IFERROR(INDEX(Profile[state],MATCH(C13,Profile[pans],0)),))</f>
        <v>Maharashtra</v>
      </c>
      <c r="M13" t="str">
        <f>IF(IFERROR(INDEX(Profile[pin],MATCH(C13,Profile[pans],0)),)=0,,IFERROR(INDEX(Profile[pin],MATCH(C13,Profile[pans],0)),))</f>
        <v>414111</v>
      </c>
      <c r="N13" t="str">
        <f>IF(IFERROR(INDEX(Profile[industry],MATCH(C13,Profile[pans],0)),)=0,,IFERROR(INDEX(Profile[industry],MATCH(C13,Profile[pans],0)),))</f>
        <v>Real estate, renting and business activities</v>
      </c>
      <c r="O13" t="str">
        <f>IF(IFERROR(INDEX(Profile[subIndustry],MATCH(C13,Profile[pans],0)),)=0,,IFERROR(INDEX(Profile[subIndustry],MATCH(C13,Profile[pans],0)),))</f>
        <v>Other business activities</v>
      </c>
      <c r="P13" t="str">
        <f>IF(IFERROR(INDEX(Profile[activitySubClass],MATCH(C13,Profile[pans],0)),)=0,,IFERROR(INDEX(Profile[activitySubClass],MATCH(C13,Profile[pans],0)),))</f>
        <v>Other business activities n.e.c.</v>
      </c>
      <c r="Q13" s="4" t="str">
        <f>IF(IFERROR(INDEX(Profile[dateofincorrporation],MATCH(C13,Profile[pans],0)),)=0,,IFERROR(INDEX(Profile[dateofincorrporation],MATCH(C13,Profile[pans],0)),))</f>
        <v>07-Jun-1990</v>
      </c>
      <c r="R13" t="str">
        <f>IF(IFERROR(INDEX(Gsts[constitutionOfBusiness],MATCH(C13,Gsts[pan],0)),)=0,,IFERROR(INDEX(Gsts[constitutionOfBusiness],MATCH(C13,Gsts[pan],0)),))</f>
        <v>Private Limited Company</v>
      </c>
      <c r="S13" t="str">
        <f>IF(IFERROR(INDEX(Gsts[status],MATCH(C13,Gsts[pan],0)),)=0,,IFERROR(INDEX(Gsts[status],MATCH(C13,Gsts[pan],0)),))</f>
        <v>ACTIVE</v>
      </c>
      <c r="T13" t="str">
        <f>IF(IFERROR(INDEX(Gsts[dateOfRegistration],MATCH(C13,Gsts[pan],0)),)=0,,IFERROR(INDEX(Gsts[dateOfRegistration],MATCH(C13,Gsts[pan],0)),))</f>
        <v>01-Jul-2017</v>
      </c>
      <c r="U13" t="str">
        <f>IF(IFERROR(INDEX(Gsts[agregate Turnover],MATCH(C13,Gsts[pan],0)),)=0,,IFERROR(INDEX(Gsts[agregate Turnover],MATCH(C13,Gsts[pan],0)),))</f>
        <v>Slab: Rs. 5 Cr. to 25 Cr.</v>
      </c>
      <c r="V13" t="str">
        <f>IF(IFERROR(INDEX(Gsts[ekycVerified],MATCH(C13,Gsts[pan],0)),)=0,,IFERROR(INDEX(Gsts[ekycVerified],MATCH(C13,Gsts[pan],0)),))</f>
        <v>No</v>
      </c>
      <c r="W13" t="str">
        <f>IF(IFERROR(INDEX(Gsts[grossTotalIncomes],MATCH(C13,Gsts[pan],0)),)=0,,IFERROR(INDEX(Gsts[grossTotalIncomes],MATCH(C13,Gsts[pan],0)),))</f>
        <v>[{'income': 'Above Rs. 50 lakhs', 'financialYear': '2018-2019'}]</v>
      </c>
      <c r="X13" t="str">
        <f>IF(IFERROR(INDEX(Gsts[natureOfBusiness],MATCH(C13,Gsts[pan],0)),)=0,,IFERROR(INDEX(Gsts[natureOfBusiness],MATCH(C13,Gsts[pan],0)),))</f>
        <v>Factory / Manufacturing</v>
      </c>
      <c r="Y13" t="str">
        <f>IF(IFERROR(INDEX(Mcas[status],MATCH(C13,Mcas[pans],0)),)=0,,IFERROR(INDEX(Mcas[status],MATCH(C13,Mcas[pans],0)),))</f>
        <v>ACTIVE</v>
      </c>
      <c r="Z13" t="str">
        <f>IF(IFERROR(INDEX(Mcas[registrationNumber],MATCH(C13,Mcas[pans],0)),)=0,,IFERROR(INDEX(Mcas[registrationNumber],MATCH(C13,Mcas[pans],0)),))</f>
        <v>056771</v>
      </c>
      <c r="AA13" t="str">
        <f>IFERROR(_xlfn.XLOOKUP(C13,mcas!$D$2:$D$10000,mcas!$AI$2:$AI$10000,,0),"")</f>
        <v>RoC-Pune</v>
      </c>
      <c r="AB13" t="str">
        <f>IF(IFERROR(INDEX(Mcas[class],MATCH(C13,Mcas[pans],0)),)=0,,IFERROR(INDEX(Mcas[class],MATCH(C13,Mcas[pans],0)),))</f>
        <v>Private</v>
      </c>
      <c r="AC13" t="str">
        <f>IF(IFERROR(INDEX(Mcas[listingStatus],MATCH(C13,Mcas[pans],0)),)=0,,IFERROR(INDEX(Mcas[listingStatus],MATCH(C13,Mcas[pans],0)),))</f>
        <v>Unlisted</v>
      </c>
      <c r="AD13">
        <f>IF(IFERROR(INDEX(Mcas[authorisedCapital],MATCH(C13,Mcas[pans],0)),)=0,,IFERROR(INDEX(Mcas[authorisedCapital],MATCH(C13,Mcas[pans],0)),))</f>
        <v>600000</v>
      </c>
      <c r="AE13">
        <f>IF(IFERROR(INDEX(Mcas[paidUpCapital],MATCH(C13,Mcas[pans],0)),)=0,,IFERROR(INDEX(Mcas[paidUpCapital],MATCH(C13,Mcas[pans],0)),))</f>
        <v>540000</v>
      </c>
      <c r="AF13" t="str">
        <f>IF(IFERROR(INDEX(Mcas[dateOfLastAgm],MATCH(C13,Mcas[pans],0)),)=0,,IFERROR(INDEX(Mcas[dateOfLastAgm],MATCH(C13,Mcas[pans],0)),))</f>
        <v>16-Aug-2021</v>
      </c>
      <c r="AG13" t="str">
        <f>IF(IFERROR(INDEX(Mcas[dateOfBalanceSheet],MATCH(C13,Mcas[pans],0)),)=0,,IFERROR(INDEX(Mcas[dateOfBalanceSheet],MATCH(C13,Mcas[pans],0)),))</f>
        <v>31-Mar-2021</v>
      </c>
      <c r="AH13" t="str">
        <f>IF(IFERROR(INDEX(Mcas[category],MATCH(C13,Mcas[pans],0)),)=0,,IFERROR(INDEX(Mcas[category],MATCH(C13,Mcas[pans],0)),))</f>
        <v>Company limited by Shares</v>
      </c>
      <c r="AI13">
        <v>21994345.340000004</v>
      </c>
      <c r="AJ13">
        <v>21994345.340000004</v>
      </c>
      <c r="AK13">
        <v>277</v>
      </c>
      <c r="AL13">
        <v>277</v>
      </c>
      <c r="AM13">
        <v>323611.64</v>
      </c>
      <c r="AN13">
        <v>323611.64</v>
      </c>
      <c r="AO13">
        <v>7397.92</v>
      </c>
      <c r="AP13">
        <v>7397.92</v>
      </c>
      <c r="AQ13">
        <v>22.376101083032495</v>
      </c>
      <c r="AR13">
        <v>22.376101083032495</v>
      </c>
      <c r="AS13">
        <v>30.931407942238266</v>
      </c>
      <c r="AT13">
        <v>30.931407942238266</v>
      </c>
      <c r="AU13">
        <v>51</v>
      </c>
      <c r="AV13">
        <v>51</v>
      </c>
      <c r="AW13">
        <v>2</v>
      </c>
      <c r="AX13">
        <v>2</v>
      </c>
      <c r="AY13">
        <v>1.2246209386281597</v>
      </c>
      <c r="AZ13">
        <v>1.2246209386281597</v>
      </c>
      <c r="BA13">
        <v>265638.25000000006</v>
      </c>
      <c r="BB13">
        <v>265638.25000000006</v>
      </c>
    </row>
    <row r="14" spans="1:54" x14ac:dyDescent="0.2">
      <c r="A14" t="str">
        <f>IFERROR(INDEX(Profile[inputId],MATCH(D14,Profile[name],0)),"N/A")</f>
        <v>AABPF6537G</v>
      </c>
      <c r="B14" t="str">
        <f>IFERROR(INDEX(Profile[entityId],MATCH(D14,Profile[name],0)),"N/A")</f>
        <v>0001211999</v>
      </c>
      <c r="C14" t="s">
        <v>336</v>
      </c>
      <c r="D14" t="str">
        <f>IFERROR(INDEX(Profile[name],MATCH(C14,Profile[pans],0)),"N/A")</f>
        <v>BHIMRAO DNYANDEO FUNDE</v>
      </c>
      <c r="E14" t="str">
        <f>IFERROR(INDEX(Profile[tradeName],MATCH(C14,Profile[pans],0)),"N/A")</f>
        <v>SWASTIK ENGINEERING CO./BHAGWAN STEEL</v>
      </c>
      <c r="F14" t="str">
        <f>IF(IFERROR(INDEX(Profile[contact],MATCH(C14,Profile[pans],0)),"N/A")=0,"N/A",IFERROR(INDEX(Profile[contact],MATCH(C14,Profile[pans],0)),"N/A"))</f>
        <v>9225326701</v>
      </c>
      <c r="G14" t="str">
        <f>IF(IFERROR(INDEX(Profile[email],MATCH(C14,Profile[pans],0)),"N/A")=0,"N/A",IFERROR(INDEX(Profile[email],MATCH(C14,Profile[pans],0)),"N/A"))</f>
        <v>swastikengg2007@yahoo.co.in</v>
      </c>
      <c r="H14" t="str">
        <f>IF(IFERROR(INDEX(Profile[emailDomain],MATCH(C14,Profile[pans],0)),"N/A")=0,"N/A",IFERROR(INDEX(Profile[emailDomain],MATCH(C14,Profile[pans],0)),"N/A"))</f>
        <v>yahoo.co.in</v>
      </c>
      <c r="I14" t="str">
        <f>IF(IFERROR(INDEX(Profile[registeredAddress],MATCH(C14,Profile[pans],0)),"N/A")=0,"N/A",IFERROR(INDEX(Profile[registeredAddress],MATCH(C14,Profile[pans],0)),"N/A"))</f>
        <v>PLOT NO 54, SURVEY NO 8/1 ,ALANKAR, NEAR POLICE COLONY, BILWADAL, SAVEDI ,AHMEDNAGAR ,Maharashtra ,414003 ,India</v>
      </c>
      <c r="J14" t="str">
        <f>IF(IFERROR(INDEX(Mcas[alternateAddress],MATCH(C14,Mcas[pans],0)),"N/A")=0,"",IFERROR(INDEX(Mcas[alternateAddress],MATCH(C14,Mcas[pans],0)),""))</f>
        <v/>
      </c>
      <c r="K14">
        <f>IF(IFERROR(INDEX(Profile[city],MATCH(C14,Profile[pans],0)),)=0,,IFERROR(INDEX(Profile[city],MATCH(C14,Profile[pans],0)),))</f>
        <v>0</v>
      </c>
      <c r="L14" t="str">
        <f>IF(IFERROR(INDEX(Profile[state],MATCH(C14,Profile[pans],0)),)=0,,IFERROR(INDEX(Profile[state],MATCH(C14,Profile[pans],0)),))</f>
        <v>Maharashtra</v>
      </c>
      <c r="M14" t="str">
        <f>IF(IFERROR(INDEX(Profile[pin],MATCH(C14,Profile[pans],0)),)=0,,IFERROR(INDEX(Profile[pin],MATCH(C14,Profile[pans],0)),))</f>
        <v>414003</v>
      </c>
      <c r="N14">
        <f>IF(IFERROR(INDEX(Profile[industry],MATCH(C14,Profile[pans],0)),)=0,,IFERROR(INDEX(Profile[industry],MATCH(C14,Profile[pans],0)),))</f>
        <v>0</v>
      </c>
      <c r="O14">
        <f>IF(IFERROR(INDEX(Profile[subIndustry],MATCH(C14,Profile[pans],0)),)=0,,IFERROR(INDEX(Profile[subIndustry],MATCH(C14,Profile[pans],0)),))</f>
        <v>0</v>
      </c>
      <c r="P14">
        <f>IF(IFERROR(INDEX(Profile[activitySubClass],MATCH(C14,Profile[pans],0)),)=0,,IFERROR(INDEX(Profile[activitySubClass],MATCH(C14,Profile[pans],0)),))</f>
        <v>0</v>
      </c>
      <c r="Q14" s="4">
        <f>IF(IFERROR(INDEX(Profile[dateofincorrporation],MATCH(C14,Profile[pans],0)),)=0,,IFERROR(INDEX(Profile[dateofincorrporation],MATCH(C14,Profile[pans],0)),))</f>
        <v>0</v>
      </c>
      <c r="R14" t="str">
        <f>IF(IFERROR(INDEX(Gsts[constitutionOfBusiness],MATCH(C14,Gsts[pan],0)),)=0,,IFERROR(INDEX(Gsts[constitutionOfBusiness],MATCH(C14,Gsts[pan],0)),))</f>
        <v>Proprietorship</v>
      </c>
      <c r="S14" t="str">
        <f>IF(IFERROR(INDEX(Gsts[status],MATCH(C14,Gsts[pan],0)),)=0,,IFERROR(INDEX(Gsts[status],MATCH(C14,Gsts[pan],0)),))</f>
        <v>ACTIVE</v>
      </c>
      <c r="T14" t="str">
        <f>IF(IFERROR(INDEX(Gsts[dateOfRegistration],MATCH(C14,Gsts[pan],0)),)=0,,IFERROR(INDEX(Gsts[dateOfRegistration],MATCH(C14,Gsts[pan],0)),))</f>
        <v>01-Jul-2017</v>
      </c>
      <c r="U14" t="str">
        <f>IF(IFERROR(INDEX(Gsts[agregate Turnover],MATCH(C14,Gsts[pan],0)),)=0,,IFERROR(INDEX(Gsts[agregate Turnover],MATCH(C14,Gsts[pan],0)),))</f>
        <v>Slab: Rs. 5 Cr. to 25 Cr.</v>
      </c>
      <c r="V14" t="str">
        <f>IF(IFERROR(INDEX(Gsts[ekycVerified],MATCH(C14,Gsts[pan],0)),)=0,,IFERROR(INDEX(Gsts[ekycVerified],MATCH(C14,Gsts[pan],0)),))</f>
        <v>No</v>
      </c>
      <c r="W14" t="str">
        <f>IF(IFERROR(INDEX(Gsts[grossTotalIncomes],MATCH(C14,Gsts[pan],0)),)=0,,IFERROR(INDEX(Gsts[grossTotalIncomes],MATCH(C14,Gsts[pan],0)),))</f>
        <v>[{'income': 'Above Rs. 50 lakhs', 'financialYear': '2018-2019'}]</v>
      </c>
      <c r="X14" t="str">
        <f>IF(IFERROR(INDEX(Gsts[natureOfBusiness],MATCH(C14,Gsts[pan],0)),)=0,,IFERROR(INDEX(Gsts[natureOfBusiness],MATCH(C14,Gsts[pan],0)),))</f>
        <v>Factory / Manufacturing|Office / Sale Office|Recipient of Goods or Services|Service Provision|Retail Business|Warehouse / Depot|Wholesale Business</v>
      </c>
      <c r="Y14">
        <f>IF(IFERROR(INDEX(Mcas[status],MATCH(C14,Mcas[pans],0)),)=0,,IFERROR(INDEX(Mcas[status],MATCH(C14,Mcas[pans],0)),))</f>
        <v>0</v>
      </c>
      <c r="Z14">
        <f>IF(IFERROR(INDEX(Mcas[registrationNumber],MATCH(C14,Mcas[pans],0)),)=0,,IFERROR(INDEX(Mcas[registrationNumber],MATCH(C14,Mcas[pans],0)),))</f>
        <v>0</v>
      </c>
      <c r="AA14" t="str">
        <f>IFERROR(_xlfn.XLOOKUP(C14,mcas!$D$2:$D$10000,mcas!$AI$2:$AI$10000,,0),"")</f>
        <v/>
      </c>
      <c r="AB14">
        <f>IF(IFERROR(INDEX(Mcas[class],MATCH(C14,Mcas[pans],0)),)=0,,IFERROR(INDEX(Mcas[class],MATCH(C14,Mcas[pans],0)),))</f>
        <v>0</v>
      </c>
      <c r="AC14">
        <f>IF(IFERROR(INDEX(Mcas[listingStatus],MATCH(C14,Mcas[pans],0)),)=0,,IFERROR(INDEX(Mcas[listingStatus],MATCH(C14,Mcas[pans],0)),))</f>
        <v>0</v>
      </c>
      <c r="AD14">
        <f>IF(IFERROR(INDEX(Mcas[authorisedCapital],MATCH(C14,Mcas[pans],0)),)=0,,IFERROR(INDEX(Mcas[authorisedCapital],MATCH(C14,Mcas[pans],0)),))</f>
        <v>0</v>
      </c>
      <c r="AE14">
        <f>IF(IFERROR(INDEX(Mcas[paidUpCapital],MATCH(C14,Mcas[pans],0)),)=0,,IFERROR(INDEX(Mcas[paidUpCapital],MATCH(C14,Mcas[pans],0)),))</f>
        <v>0</v>
      </c>
      <c r="AF14">
        <f>IF(IFERROR(INDEX(Mcas[dateOfLastAgm],MATCH(C14,Mcas[pans],0)),)=0,,IFERROR(INDEX(Mcas[dateOfLastAgm],MATCH(C14,Mcas[pans],0)),))</f>
        <v>0</v>
      </c>
      <c r="AG14">
        <f>IF(IFERROR(INDEX(Mcas[dateOfBalanceSheet],MATCH(C14,Mcas[pans],0)),)=0,,IFERROR(INDEX(Mcas[dateOfBalanceSheet],MATCH(C14,Mcas[pans],0)),))</f>
        <v>0</v>
      </c>
      <c r="AH14">
        <f>IF(IFERROR(INDEX(Mcas[category],MATCH(C14,Mcas[pans],0)),)=0,,IFERROR(INDEX(Mcas[category],MATCH(C14,Mcas[pans],0)),))</f>
        <v>0</v>
      </c>
      <c r="AI14">
        <v>12900558.139999995</v>
      </c>
      <c r="AJ14">
        <v>12900558.139999995</v>
      </c>
      <c r="AK14">
        <v>144</v>
      </c>
      <c r="AL14">
        <v>144</v>
      </c>
      <c r="AM14">
        <v>302169</v>
      </c>
      <c r="AN14">
        <v>302169</v>
      </c>
      <c r="AO14">
        <v>2244</v>
      </c>
      <c r="AP14">
        <v>2244</v>
      </c>
      <c r="AQ14">
        <v>26.698680555555534</v>
      </c>
      <c r="AR14">
        <v>26.698680555555534</v>
      </c>
      <c r="AS14">
        <v>28.965277777777779</v>
      </c>
      <c r="AT14">
        <v>28.965277777777779</v>
      </c>
      <c r="AU14">
        <v>53</v>
      </c>
      <c r="AV14">
        <v>53</v>
      </c>
      <c r="AW14">
        <v>1</v>
      </c>
      <c r="AX14">
        <v>1</v>
      </c>
      <c r="AY14">
        <v>0.84750000000000236</v>
      </c>
      <c r="AZ14">
        <v>0.84750000000000236</v>
      </c>
      <c r="BA14">
        <v>111219.37</v>
      </c>
      <c r="BB14">
        <v>111219.37</v>
      </c>
    </row>
    <row r="15" spans="1:54" x14ac:dyDescent="0.2">
      <c r="A15" t="str">
        <f>IFERROR(INDEX(Profile[inputId],MATCH(D15,Profile[name],0)),"N/A")</f>
        <v>ACUFS0401R</v>
      </c>
      <c r="B15" t="str">
        <f>IFERROR(INDEX(Profile[entityId],MATCH(D15,Profile[name],0)),"N/A")</f>
        <v>ACUFS0401R</v>
      </c>
      <c r="C15" t="s">
        <v>1403</v>
      </c>
      <c r="D15" t="str">
        <f>IFERROR(INDEX(Profile[name],MATCH(C15,Profile[pans],0)),"N/A")</f>
        <v>SAIDEEP DOORS</v>
      </c>
      <c r="E15" t="str">
        <f>IFERROR(INDEX(Profile[tradeName],MATCH(C15,Profile[pans],0)),"N/A")</f>
        <v>SAIDEEP DOORS</v>
      </c>
      <c r="F15" t="str">
        <f>IF(IFERROR(INDEX(Profile[contact],MATCH(C15,Profile[pans],0)),"N/A")=0,"N/A",IFERROR(INDEX(Profile[contact],MATCH(C15,Profile[pans],0)),"N/A"))</f>
        <v>8451848411</v>
      </c>
      <c r="G15" t="str">
        <f>IF(IFERROR(INDEX(Profile[email],MATCH(C15,Profile[pans],0)),"N/A")=0,"N/A",IFERROR(INDEX(Profile[email],MATCH(C15,Profile[pans],0)),"N/A"))</f>
        <v>madhyanclgst@gmail.com</v>
      </c>
      <c r="H15" t="str">
        <f>IF(IFERROR(INDEX(Profile[emailDomain],MATCH(C15,Profile[pans],0)),"N/A")=0,"N/A",IFERROR(INDEX(Profile[emailDomain],MATCH(C15,Profile[pans],0)),"N/A"))</f>
        <v>gmail.com</v>
      </c>
      <c r="I15" t="str">
        <f>IF(IFERROR(INDEX(Profile[registeredAddress],MATCH(C15,Profile[pans],0)),"N/A")=0,"N/A",IFERROR(INDEX(Profile[registeredAddress],MATCH(C15,Profile[pans],0)),"N/A"))</f>
        <v>0, 2, SAIDEEP HOUSE, SARJEPURA, AHMEDNAGAR, Ahmednagar, Maharashtra, 414001</v>
      </c>
      <c r="J15" t="str">
        <f>IF(IFERROR(INDEX(Mcas[alternateAddress],MATCH(C15,Mcas[pans],0)),"N/A")=0,"",IFERROR(INDEX(Mcas[alternateAddress],MATCH(C15,Mcas[pans],0)),""))</f>
        <v/>
      </c>
      <c r="K15">
        <f>IF(IFERROR(INDEX(Profile[city],MATCH(C15,Profile[pans],0)),)=0,,IFERROR(INDEX(Profile[city],MATCH(C15,Profile[pans],0)),))</f>
        <v>0</v>
      </c>
      <c r="L15" t="str">
        <f>IF(IFERROR(INDEX(Profile[state],MATCH(C15,Profile[pans],0)),)=0,,IFERROR(INDEX(Profile[state],MATCH(C15,Profile[pans],0)),))</f>
        <v>Maharashtra</v>
      </c>
      <c r="M15" t="str">
        <f>IF(IFERROR(INDEX(Profile[pin],MATCH(C15,Profile[pans],0)),)=0,,IFERROR(INDEX(Profile[pin],MATCH(C15,Profile[pans],0)),))</f>
        <v>414001</v>
      </c>
      <c r="N15">
        <f>IF(IFERROR(INDEX(Profile[industry],MATCH(C15,Profile[pans],0)),)=0,,IFERROR(INDEX(Profile[industry],MATCH(C15,Profile[pans],0)),))</f>
        <v>0</v>
      </c>
      <c r="O15">
        <f>IF(IFERROR(INDEX(Profile[subIndustry],MATCH(C15,Profile[pans],0)),)=0,,IFERROR(INDEX(Profile[subIndustry],MATCH(C15,Profile[pans],0)),))</f>
        <v>0</v>
      </c>
      <c r="P15">
        <f>IF(IFERROR(INDEX(Profile[activitySubClass],MATCH(C15,Profile[pans],0)),)=0,,IFERROR(INDEX(Profile[activitySubClass],MATCH(C15,Profile[pans],0)),))</f>
        <v>0</v>
      </c>
      <c r="Q15" s="4" t="str">
        <f>IF(IFERROR(INDEX(Profile[dateofincorrporation],MATCH(C15,Profile[pans],0)),)=0,,IFERROR(INDEX(Profile[dateofincorrporation],MATCH(C15,Profile[pans],0)),))</f>
        <v>21-Mar-2015</v>
      </c>
      <c r="R15" t="str">
        <f>IF(IFERROR(INDEX(Gsts[constitutionOfBusiness],MATCH(C15,Gsts[pan],0)),)=0,,IFERROR(INDEX(Gsts[constitutionOfBusiness],MATCH(C15,Gsts[pan],0)),))</f>
        <v>Partnership</v>
      </c>
      <c r="S15" t="str">
        <f>IF(IFERROR(INDEX(Gsts[status],MATCH(C15,Gsts[pan],0)),)=0,,IFERROR(INDEX(Gsts[status],MATCH(C15,Gsts[pan],0)),))</f>
        <v>ACTIVE</v>
      </c>
      <c r="T15" t="str">
        <f>IF(IFERROR(INDEX(Gsts[dateOfRegistration],MATCH(C15,Gsts[pan],0)),)=0,,IFERROR(INDEX(Gsts[dateOfRegistration],MATCH(C15,Gsts[pan],0)),))</f>
        <v>01-Jul-2017</v>
      </c>
      <c r="U15" t="str">
        <f>IF(IFERROR(INDEX(Gsts[agregate Turnover],MATCH(C15,Gsts[pan],0)),)=0,,IFERROR(INDEX(Gsts[agregate Turnover],MATCH(C15,Gsts[pan],0)),))</f>
        <v>Slab: Rs. 5 Cr. to 25 Cr.</v>
      </c>
      <c r="V15" t="str">
        <f>IF(IFERROR(INDEX(Gsts[ekycVerified],MATCH(C15,Gsts[pan],0)),)=0,,IFERROR(INDEX(Gsts[ekycVerified],MATCH(C15,Gsts[pan],0)),))</f>
        <v>No</v>
      </c>
      <c r="W15" t="str">
        <f>IF(IFERROR(INDEX(Gsts[grossTotalIncomes],MATCH(C15,Gsts[pan],0)),)=0,,IFERROR(INDEX(Gsts[grossTotalIncomes],MATCH(C15,Gsts[pan],0)),))</f>
        <v>[{'income': 'Up to Rs. 2.5 lakhs', 'financialYear': '2018-2019'}]</v>
      </c>
      <c r="X15" t="str">
        <f>IF(IFERROR(INDEX(Gsts[natureOfBusiness],MATCH(C15,Gsts[pan],0)),)=0,,IFERROR(INDEX(Gsts[natureOfBusiness],MATCH(C15,Gsts[pan],0)),))</f>
        <v>Factory / Manufacturing|Retail Business|Wholesale Business</v>
      </c>
      <c r="Y15">
        <f>IF(IFERROR(INDEX(Mcas[status],MATCH(C15,Mcas[pans],0)),)=0,,IFERROR(INDEX(Mcas[status],MATCH(C15,Mcas[pans],0)),))</f>
        <v>0</v>
      </c>
      <c r="Z15">
        <f>IF(IFERROR(INDEX(Mcas[registrationNumber],MATCH(C15,Mcas[pans],0)),)=0,,IFERROR(INDEX(Mcas[registrationNumber],MATCH(C15,Mcas[pans],0)),))</f>
        <v>0</v>
      </c>
      <c r="AA15" t="str">
        <f>IFERROR(_xlfn.XLOOKUP(C15,mcas!$D$2:$D$10000,mcas!$AI$2:$AI$10000,,0),"")</f>
        <v/>
      </c>
      <c r="AB15">
        <f>IF(IFERROR(INDEX(Mcas[class],MATCH(C15,Mcas[pans],0)),)=0,,IFERROR(INDEX(Mcas[class],MATCH(C15,Mcas[pans],0)),))</f>
        <v>0</v>
      </c>
      <c r="AC15">
        <f>IF(IFERROR(INDEX(Mcas[listingStatus],MATCH(C15,Mcas[pans],0)),)=0,,IFERROR(INDEX(Mcas[listingStatus],MATCH(C15,Mcas[pans],0)),))</f>
        <v>0</v>
      </c>
      <c r="AD15">
        <f>IF(IFERROR(INDEX(Mcas[authorisedCapital],MATCH(C15,Mcas[pans],0)),)=0,,IFERROR(INDEX(Mcas[authorisedCapital],MATCH(C15,Mcas[pans],0)),))</f>
        <v>0</v>
      </c>
      <c r="AE15">
        <f>IF(IFERROR(INDEX(Mcas[paidUpCapital],MATCH(C15,Mcas[pans],0)),)=0,,IFERROR(INDEX(Mcas[paidUpCapital],MATCH(C15,Mcas[pans],0)),))</f>
        <v>0</v>
      </c>
      <c r="AF15">
        <f>IF(IFERROR(INDEX(Mcas[dateOfLastAgm],MATCH(C15,Mcas[pans],0)),)=0,,IFERROR(INDEX(Mcas[dateOfLastAgm],MATCH(C15,Mcas[pans],0)),))</f>
        <v>0</v>
      </c>
      <c r="AG15">
        <f>IF(IFERROR(INDEX(Mcas[dateOfBalanceSheet],MATCH(C15,Mcas[pans],0)),)=0,,IFERROR(INDEX(Mcas[dateOfBalanceSheet],MATCH(C15,Mcas[pans],0)),))</f>
        <v>0</v>
      </c>
      <c r="AH15">
        <f>IF(IFERROR(INDEX(Mcas[category],MATCH(C15,Mcas[pans],0)),)=0,,IFERROR(INDEX(Mcas[category],MATCH(C15,Mcas[pans],0)),))</f>
        <v>0</v>
      </c>
      <c r="AI15">
        <v>18347423.909999996</v>
      </c>
      <c r="AJ15">
        <v>18347423.909999996</v>
      </c>
      <c r="AK15">
        <v>249</v>
      </c>
      <c r="AL15">
        <v>249</v>
      </c>
      <c r="AM15">
        <v>205956.25</v>
      </c>
      <c r="AN15">
        <v>205956.25</v>
      </c>
      <c r="AO15">
        <v>3772</v>
      </c>
      <c r="AP15">
        <v>3772</v>
      </c>
      <c r="AQ15">
        <v>47.370763052208787</v>
      </c>
      <c r="AR15">
        <v>47.370763052208787</v>
      </c>
      <c r="AS15">
        <v>37.393574297188756</v>
      </c>
      <c r="AT15">
        <v>37.393574297188756</v>
      </c>
      <c r="AU15">
        <v>82</v>
      </c>
      <c r="AV15">
        <v>82</v>
      </c>
      <c r="AW15">
        <v>1</v>
      </c>
      <c r="AX15">
        <v>1</v>
      </c>
      <c r="AY15">
        <v>1.5199999999999971</v>
      </c>
      <c r="AZ15">
        <v>1.5199999999999971</v>
      </c>
      <c r="BA15">
        <v>278880.91999999981</v>
      </c>
      <c r="BB15">
        <v>278880.91999999981</v>
      </c>
    </row>
    <row r="16" spans="1:54" x14ac:dyDescent="0.2">
      <c r="A16" t="str">
        <f>IFERROR(INDEX(Profile[inputId],MATCH(D16,Profile[name],0)),"N/A")</f>
        <v>BNMPD6769H</v>
      </c>
      <c r="B16" t="str">
        <f>IFERROR(INDEX(Profile[entityId],MATCH(D16,Profile[name],0)),"N/A")</f>
        <v>BNMPD6769H</v>
      </c>
      <c r="C16" t="s">
        <v>739</v>
      </c>
      <c r="D16" t="str">
        <f>IFERROR(INDEX(Profile[name],MATCH(C16,Profile[pans],0)),"N/A")</f>
        <v>SHRIKANT SUDAM DONGARE</v>
      </c>
      <c r="E16" t="str">
        <f>IFERROR(INDEX(Profile[tradeName],MATCH(C16,Profile[pans],0)),"N/A")</f>
        <v>DURVA ENTERPRISES</v>
      </c>
      <c r="F16" t="str">
        <f>IF(IFERROR(INDEX(Profile[contact],MATCH(C16,Profile[pans],0)),"N/A")=0,"N/A",IFERROR(INDEX(Profile[contact],MATCH(C16,Profile[pans],0)),"N/A"))</f>
        <v>7741011331</v>
      </c>
      <c r="G16" t="str">
        <f>IF(IFERROR(INDEX(Profile[email],MATCH(C16,Profile[pans],0)),"N/A")=0,"N/A",IFERROR(INDEX(Profile[email],MATCH(C16,Profile[pans],0)),"N/A"))</f>
        <v>durvaa.enterprises@gmail.com</v>
      </c>
      <c r="H16" t="str">
        <f>IF(IFERROR(INDEX(Profile[emailDomain],MATCH(C16,Profile[pans],0)),"N/A")=0,"N/A",IFERROR(INDEX(Profile[emailDomain],MATCH(C16,Profile[pans],0)),"N/A"))</f>
        <v>gmail.com</v>
      </c>
      <c r="I16" t="str">
        <f>IF(IFERROR(INDEX(Profile[registeredAddress],MATCH(C16,Profile[pans],0)),"N/A")=0,"N/A",IFERROR(INDEX(Profile[registeredAddress],MATCH(C16,Profile[pans],0)),"N/A"))</f>
        <v>PLOT NO. 2, , GURUKRUPA, SAVATA NAGAR, NASHIK, Nashik, Maharashtra, 422009</v>
      </c>
      <c r="J16" t="str">
        <f>IF(IFERROR(INDEX(Mcas[alternateAddress],MATCH(C16,Mcas[pans],0)),"N/A")=0,"",IFERROR(INDEX(Mcas[alternateAddress],MATCH(C16,Mcas[pans],0)),""))</f>
        <v/>
      </c>
      <c r="K16" t="str">
        <f>IF(IFERROR(INDEX(Profile[city],MATCH(C16,Profile[pans],0)),)=0,,IFERROR(INDEX(Profile[city],MATCH(C16,Profile[pans],0)),))</f>
        <v>Nashik</v>
      </c>
      <c r="L16" t="str">
        <f>IF(IFERROR(INDEX(Profile[state],MATCH(C16,Profile[pans],0)),)=0,,IFERROR(INDEX(Profile[state],MATCH(C16,Profile[pans],0)),))</f>
        <v>Maharashtra</v>
      </c>
      <c r="M16" t="str">
        <f>IF(IFERROR(INDEX(Profile[pin],MATCH(C16,Profile[pans],0)),)=0,,IFERROR(INDEX(Profile[pin],MATCH(C16,Profile[pans],0)),))</f>
        <v>422009</v>
      </c>
      <c r="N16">
        <f>IF(IFERROR(INDEX(Profile[industry],MATCH(C16,Profile[pans],0)),)=0,,IFERROR(INDEX(Profile[industry],MATCH(C16,Profile[pans],0)),))</f>
        <v>0</v>
      </c>
      <c r="O16">
        <f>IF(IFERROR(INDEX(Profile[subIndustry],MATCH(C16,Profile[pans],0)),)=0,,IFERROR(INDEX(Profile[subIndustry],MATCH(C16,Profile[pans],0)),))</f>
        <v>0</v>
      </c>
      <c r="P16">
        <f>IF(IFERROR(INDEX(Profile[activitySubClass],MATCH(C16,Profile[pans],0)),)=0,,IFERROR(INDEX(Profile[activitySubClass],MATCH(C16,Profile[pans],0)),))</f>
        <v>0</v>
      </c>
      <c r="Q16" s="4">
        <f>IF(IFERROR(INDEX(Profile[dateofincorrporation],MATCH(C16,Profile[pans],0)),)=0,,IFERROR(INDEX(Profile[dateofincorrporation],MATCH(C16,Profile[pans],0)),))</f>
        <v>0</v>
      </c>
      <c r="R16" t="str">
        <f>IF(IFERROR(INDEX(Gsts[constitutionOfBusiness],MATCH(C16,Gsts[pan],0)),)=0,,IFERROR(INDEX(Gsts[constitutionOfBusiness],MATCH(C16,Gsts[pan],0)),))</f>
        <v>Proprietorship</v>
      </c>
      <c r="S16" t="str">
        <f>IF(IFERROR(INDEX(Gsts[status],MATCH(C16,Gsts[pan],0)),)=0,,IFERROR(INDEX(Gsts[status],MATCH(C16,Gsts[pan],0)),))</f>
        <v>CANCELLED SUO-MOTO</v>
      </c>
      <c r="T16" t="str">
        <f>IF(IFERROR(INDEX(Gsts[dateOfRegistration],MATCH(C16,Gsts[pan],0)),)=0,,IFERROR(INDEX(Gsts[dateOfRegistration],MATCH(C16,Gsts[pan],0)),))</f>
        <v>03-Aug-2017</v>
      </c>
      <c r="U16" t="str">
        <f>IF(IFERROR(INDEX(Gsts[agregate Turnover],MATCH(C16,Gsts[pan],0)),)=0,,IFERROR(INDEX(Gsts[agregate Turnover],MATCH(C16,Gsts[pan],0)),))</f>
        <v>Slab: Rs. 0 to 40 lakhs</v>
      </c>
      <c r="V16" t="str">
        <f>IF(IFERROR(INDEX(Gsts[ekycVerified],MATCH(C16,Gsts[pan],0)),)=0,,IFERROR(INDEX(Gsts[ekycVerified],MATCH(C16,Gsts[pan],0)),))</f>
        <v>No</v>
      </c>
      <c r="W16" t="str">
        <f>IF(IFERROR(INDEX(Gsts[grossTotalIncomes],MATCH(C16,Gsts[pan],0)),)=0,,IFERROR(INDEX(Gsts[grossTotalIncomes],MATCH(C16,Gsts[pan],0)),))</f>
        <v>[{'income': 'Rs. 2.5 lakhs to Rs. 5 lakhs', 'financialYear': '2017-2018'}]</v>
      </c>
      <c r="X16" t="str">
        <f>IF(IFERROR(INDEX(Gsts[natureOfBusiness],MATCH(C16,Gsts[pan],0)),)=0,,IFERROR(INDEX(Gsts[natureOfBusiness],MATCH(C16,Gsts[pan],0)),))</f>
        <v>Factory / Manufacturing|Works Contract</v>
      </c>
      <c r="Y16">
        <f>IF(IFERROR(INDEX(Mcas[status],MATCH(C16,Mcas[pans],0)),)=0,,IFERROR(INDEX(Mcas[status],MATCH(C16,Mcas[pans],0)),))</f>
        <v>0</v>
      </c>
      <c r="Z16">
        <f>IF(IFERROR(INDEX(Mcas[registrationNumber],MATCH(C16,Mcas[pans],0)),)=0,,IFERROR(INDEX(Mcas[registrationNumber],MATCH(C16,Mcas[pans],0)),))</f>
        <v>0</v>
      </c>
      <c r="AA16" t="str">
        <f>IFERROR(_xlfn.XLOOKUP(C16,mcas!$D$2:$D$10000,mcas!$AI$2:$AI$10000,,0),"")</f>
        <v/>
      </c>
      <c r="AB16">
        <f>IF(IFERROR(INDEX(Mcas[class],MATCH(C16,Mcas[pans],0)),)=0,,IFERROR(INDEX(Mcas[class],MATCH(C16,Mcas[pans],0)),))</f>
        <v>0</v>
      </c>
      <c r="AC16">
        <f>IF(IFERROR(INDEX(Mcas[listingStatus],MATCH(C16,Mcas[pans],0)),)=0,,IFERROR(INDEX(Mcas[listingStatus],MATCH(C16,Mcas[pans],0)),))</f>
        <v>0</v>
      </c>
      <c r="AD16">
        <f>IF(IFERROR(INDEX(Mcas[authorisedCapital],MATCH(C16,Mcas[pans],0)),)=0,,IFERROR(INDEX(Mcas[authorisedCapital],MATCH(C16,Mcas[pans],0)),))</f>
        <v>0</v>
      </c>
      <c r="AE16">
        <f>IF(IFERROR(INDEX(Mcas[paidUpCapital],MATCH(C16,Mcas[pans],0)),)=0,,IFERROR(INDEX(Mcas[paidUpCapital],MATCH(C16,Mcas[pans],0)),))</f>
        <v>0</v>
      </c>
      <c r="AF16">
        <f>IF(IFERROR(INDEX(Mcas[dateOfLastAgm],MATCH(C16,Mcas[pans],0)),)=0,,IFERROR(INDEX(Mcas[dateOfLastAgm],MATCH(C16,Mcas[pans],0)),))</f>
        <v>0</v>
      </c>
      <c r="AG16">
        <f>IF(IFERROR(INDEX(Mcas[dateOfBalanceSheet],MATCH(C16,Mcas[pans],0)),)=0,,IFERROR(INDEX(Mcas[dateOfBalanceSheet],MATCH(C16,Mcas[pans],0)),))</f>
        <v>0</v>
      </c>
      <c r="AH16">
        <f>IF(IFERROR(INDEX(Mcas[category],MATCH(C16,Mcas[pans],0)),)=0,,IFERROR(INDEX(Mcas[category],MATCH(C16,Mcas[pans],0)),))</f>
        <v>0</v>
      </c>
      <c r="AI16">
        <v>11494240.600000011</v>
      </c>
      <c r="AJ16">
        <v>11494240.600000011</v>
      </c>
      <c r="AK16">
        <v>315</v>
      </c>
      <c r="AL16">
        <v>315</v>
      </c>
      <c r="AM16">
        <v>141532.1</v>
      </c>
      <c r="AN16">
        <v>141532.1</v>
      </c>
      <c r="AO16">
        <v>1293.8800000000001</v>
      </c>
      <c r="AP16">
        <v>1293.8800000000001</v>
      </c>
      <c r="AQ16">
        <v>18.367777777777786</v>
      </c>
      <c r="AR16">
        <v>18.367777777777786</v>
      </c>
      <c r="AS16">
        <v>31.857142857142858</v>
      </c>
      <c r="AT16">
        <v>31.857142857142858</v>
      </c>
      <c r="AU16">
        <v>51</v>
      </c>
      <c r="AV16">
        <v>51</v>
      </c>
      <c r="AW16">
        <v>3</v>
      </c>
      <c r="AX16">
        <v>3</v>
      </c>
      <c r="AY16">
        <v>1.2448253968254013</v>
      </c>
      <c r="AZ16">
        <v>1.2448253968254013</v>
      </c>
      <c r="BA16">
        <v>143624.79999999999</v>
      </c>
      <c r="BB16">
        <v>143624.79999999999</v>
      </c>
    </row>
    <row r="17" spans="1:54" x14ac:dyDescent="0.2">
      <c r="A17" t="str">
        <f>IFERROR(INDEX(Profile[inputId],MATCH(D17,Profile[name],0)),"N/A")</f>
        <v>AMZPS1546C</v>
      </c>
      <c r="B17" t="str">
        <f>IFERROR(INDEX(Profile[entityId],MATCH(D17,Profile[name],0)),"N/A")</f>
        <v>AMZPS1546C</v>
      </c>
      <c r="C17" t="s">
        <v>169</v>
      </c>
      <c r="D17" t="str">
        <f>IFERROR(INDEX(Profile[name],MATCH(C17,Profile[pans],0)),"N/A")</f>
        <v>NIRMAL VIJAYKUMAR SHAH</v>
      </c>
      <c r="E17" t="str">
        <f>IFERROR(INDEX(Profile[tradeName],MATCH(C17,Profile[pans],0)),"N/A")</f>
        <v>NIRMAL INDUSTRIES</v>
      </c>
      <c r="F17" t="str">
        <f>IF(IFERROR(INDEX(Profile[contact],MATCH(C17,Profile[pans],0)),"N/A")=0,"N/A",IFERROR(INDEX(Profile[contact],MATCH(C17,Profile[pans],0)),"N/A"))</f>
        <v>9028902807</v>
      </c>
      <c r="G17" t="str">
        <f>IF(IFERROR(INDEX(Profile[email],MATCH(C17,Profile[pans],0)),"N/A")=0,"N/A",IFERROR(INDEX(Profile[email],MATCH(C17,Profile[pans],0)),"N/A"))</f>
        <v>nindustries82@gmail.com</v>
      </c>
      <c r="H17" t="str">
        <f>IF(IFERROR(INDEX(Profile[emailDomain],MATCH(C17,Profile[pans],0)),"N/A")=0,"N/A",IFERROR(INDEX(Profile[emailDomain],MATCH(C17,Profile[pans],0)),"N/A"))</f>
        <v>gmail.com</v>
      </c>
      <c r="I17" t="str">
        <f>IF(IFERROR(INDEX(Profile[registeredAddress],MATCH(C17,Profile[pans],0)),"N/A")=0,"N/A",IFERROR(INDEX(Profile[registeredAddress],MATCH(C17,Profile[pans],0)),"N/A"))</f>
        <v>A-7, Florena Miraway Society, Sitladevi Temple Road, Mahim, Mumbai City, Maharashtra, 400016</v>
      </c>
      <c r="J17" t="str">
        <f>IF(IFERROR(INDEX(Mcas[alternateAddress],MATCH(C17,Mcas[pans],0)),"N/A")=0,"",IFERROR(INDEX(Mcas[alternateAddress],MATCH(C17,Mcas[pans],0)),""))</f>
        <v/>
      </c>
      <c r="K17" t="str">
        <f>IF(IFERROR(INDEX(Profile[city],MATCH(C17,Profile[pans],0)),)=0,,IFERROR(INDEX(Profile[city],MATCH(C17,Profile[pans],0)),))</f>
        <v>Mumbai</v>
      </c>
      <c r="L17" t="str">
        <f>IF(IFERROR(INDEX(Profile[state],MATCH(C17,Profile[pans],0)),)=0,,IFERROR(INDEX(Profile[state],MATCH(C17,Profile[pans],0)),))</f>
        <v>Maharashtra</v>
      </c>
      <c r="M17" t="str">
        <f>IF(IFERROR(INDEX(Profile[pin],MATCH(C17,Profile[pans],0)),)=0,,IFERROR(INDEX(Profile[pin],MATCH(C17,Profile[pans],0)),))</f>
        <v>400016</v>
      </c>
      <c r="N17">
        <f>IF(IFERROR(INDEX(Profile[industry],MATCH(C17,Profile[pans],0)),)=0,,IFERROR(INDEX(Profile[industry],MATCH(C17,Profile[pans],0)),))</f>
        <v>0</v>
      </c>
      <c r="O17">
        <f>IF(IFERROR(INDEX(Profile[subIndustry],MATCH(C17,Profile[pans],0)),)=0,,IFERROR(INDEX(Profile[subIndustry],MATCH(C17,Profile[pans],0)),))</f>
        <v>0</v>
      </c>
      <c r="P17">
        <f>IF(IFERROR(INDEX(Profile[activitySubClass],MATCH(C17,Profile[pans],0)),)=0,,IFERROR(INDEX(Profile[activitySubClass],MATCH(C17,Profile[pans],0)),))</f>
        <v>0</v>
      </c>
      <c r="Q17" s="4">
        <f>IF(IFERROR(INDEX(Profile[dateofincorrporation],MATCH(C17,Profile[pans],0)),)=0,,IFERROR(INDEX(Profile[dateofincorrporation],MATCH(C17,Profile[pans],0)),))</f>
        <v>0</v>
      </c>
      <c r="R17" t="str">
        <f>IF(IFERROR(INDEX(Gsts[constitutionOfBusiness],MATCH(C17,Gsts[pan],0)),)=0,,IFERROR(INDEX(Gsts[constitutionOfBusiness],MATCH(C17,Gsts[pan],0)),))</f>
        <v>Proprietorship</v>
      </c>
      <c r="S17" t="str">
        <f>IF(IFERROR(INDEX(Gsts[status],MATCH(C17,Gsts[pan],0)),)=0,,IFERROR(INDEX(Gsts[status],MATCH(C17,Gsts[pan],0)),))</f>
        <v>ACTIVE</v>
      </c>
      <c r="T17" t="str">
        <f>IF(IFERROR(INDEX(Gsts[dateOfRegistration],MATCH(C17,Gsts[pan],0)),)=0,,IFERROR(INDEX(Gsts[dateOfRegistration],MATCH(C17,Gsts[pan],0)),))</f>
        <v>01-Jul-2017</v>
      </c>
      <c r="U17" t="str">
        <f>IF(IFERROR(INDEX(Gsts[agregate Turnover],MATCH(C17,Gsts[pan],0)),)=0,,IFERROR(INDEX(Gsts[agregate Turnover],MATCH(C17,Gsts[pan],0)),))</f>
        <v>Slab: Rs. 40 lakhs to 1.5 Cr.</v>
      </c>
      <c r="V17" t="str">
        <f>IF(IFERROR(INDEX(Gsts[ekycVerified],MATCH(C17,Gsts[pan],0)),)=0,,IFERROR(INDEX(Gsts[ekycVerified],MATCH(C17,Gsts[pan],0)),))</f>
        <v>No</v>
      </c>
      <c r="W17" t="str">
        <f>IF(IFERROR(INDEX(Gsts[grossTotalIncomes],MATCH(C17,Gsts[pan],0)),)=0,,IFERROR(INDEX(Gsts[grossTotalIncomes],MATCH(C17,Gsts[pan],0)),))</f>
        <v>[{'income': 'Rs. 10 lakhs to Rs. 50 lakhs', 'financialYear': '2018-2019'}]</v>
      </c>
      <c r="X17" t="str">
        <f>IF(IFERROR(INDEX(Gsts[natureOfBusiness],MATCH(C17,Gsts[pan],0)),)=0,,IFERROR(INDEX(Gsts[natureOfBusiness],MATCH(C17,Gsts[pan],0)),))</f>
        <v>Factory / Manufacturing</v>
      </c>
      <c r="Y17">
        <f>IF(IFERROR(INDEX(Mcas[status],MATCH(C17,Mcas[pans],0)),)=0,,IFERROR(INDEX(Mcas[status],MATCH(C17,Mcas[pans],0)),))</f>
        <v>0</v>
      </c>
      <c r="Z17">
        <f>IF(IFERROR(INDEX(Mcas[registrationNumber],MATCH(C17,Mcas[pans],0)),)=0,,IFERROR(INDEX(Mcas[registrationNumber],MATCH(C17,Mcas[pans],0)),))</f>
        <v>0</v>
      </c>
      <c r="AA17" t="str">
        <f>IFERROR(_xlfn.XLOOKUP(C17,mcas!$D$2:$D$10000,mcas!$AI$2:$AI$10000,,0),"")</f>
        <v/>
      </c>
      <c r="AB17">
        <f>IF(IFERROR(INDEX(Mcas[class],MATCH(C17,Mcas[pans],0)),)=0,,IFERROR(INDEX(Mcas[class],MATCH(C17,Mcas[pans],0)),))</f>
        <v>0</v>
      </c>
      <c r="AC17">
        <f>IF(IFERROR(INDEX(Mcas[listingStatus],MATCH(C17,Mcas[pans],0)),)=0,,IFERROR(INDEX(Mcas[listingStatus],MATCH(C17,Mcas[pans],0)),))</f>
        <v>0</v>
      </c>
      <c r="AD17">
        <f>IF(IFERROR(INDEX(Mcas[authorisedCapital],MATCH(C17,Mcas[pans],0)),)=0,,IFERROR(INDEX(Mcas[authorisedCapital],MATCH(C17,Mcas[pans],0)),))</f>
        <v>0</v>
      </c>
      <c r="AE17">
        <f>IF(IFERROR(INDEX(Mcas[paidUpCapital],MATCH(C17,Mcas[pans],0)),)=0,,IFERROR(INDEX(Mcas[paidUpCapital],MATCH(C17,Mcas[pans],0)),))</f>
        <v>0</v>
      </c>
      <c r="AF17">
        <f>IF(IFERROR(INDEX(Mcas[dateOfLastAgm],MATCH(C17,Mcas[pans],0)),)=0,,IFERROR(INDEX(Mcas[dateOfLastAgm],MATCH(C17,Mcas[pans],0)),))</f>
        <v>0</v>
      </c>
      <c r="AG17">
        <f>IF(IFERROR(INDEX(Mcas[dateOfBalanceSheet],MATCH(C17,Mcas[pans],0)),)=0,,IFERROR(INDEX(Mcas[dateOfBalanceSheet],MATCH(C17,Mcas[pans],0)),))</f>
        <v>0</v>
      </c>
      <c r="AH17">
        <f>IF(IFERROR(INDEX(Mcas[category],MATCH(C17,Mcas[pans],0)),)=0,,IFERROR(INDEX(Mcas[category],MATCH(C17,Mcas[pans],0)),))</f>
        <v>0</v>
      </c>
      <c r="AI17">
        <v>21619577.73</v>
      </c>
      <c r="AJ17">
        <v>21619577.73</v>
      </c>
      <c r="AK17">
        <v>152</v>
      </c>
      <c r="AL17">
        <v>152</v>
      </c>
      <c r="AM17">
        <v>1097382.27</v>
      </c>
      <c r="AN17">
        <v>1097382.27</v>
      </c>
      <c r="AO17">
        <v>6206.7</v>
      </c>
      <c r="AP17">
        <v>6206.7</v>
      </c>
      <c r="AQ17">
        <v>17.349342105263155</v>
      </c>
      <c r="AR17">
        <v>17.349342105263155</v>
      </c>
      <c r="AS17">
        <v>38.76973684210526</v>
      </c>
      <c r="AT17">
        <v>38.76973684210526</v>
      </c>
      <c r="AU17">
        <v>50</v>
      </c>
      <c r="AV17">
        <v>50</v>
      </c>
      <c r="AW17">
        <v>7</v>
      </c>
      <c r="AX17">
        <v>7</v>
      </c>
      <c r="AY17">
        <v>1.5453947368421099</v>
      </c>
      <c r="AZ17">
        <v>1.5453947368421099</v>
      </c>
      <c r="BA17">
        <v>332437.49000000005</v>
      </c>
      <c r="BB17">
        <v>332437.49000000005</v>
      </c>
    </row>
    <row r="18" spans="1:54" x14ac:dyDescent="0.2">
      <c r="A18" t="str">
        <f>IFERROR(INDEX(Profile[inputId],MATCH(D18,Profile[name],0)),"N/A")</f>
        <v>AABCV7049J</v>
      </c>
      <c r="B18" t="str">
        <f>IFERROR(INDEX(Profile[entityId],MATCH(D18,Profile[name],0)),"N/A")</f>
        <v>U29230PN2003PTC018260</v>
      </c>
      <c r="C18" t="s">
        <v>21214</v>
      </c>
      <c r="D18" t="s">
        <v>21223</v>
      </c>
      <c r="E18" t="str">
        <f>IFERROR(INDEX(Profile[tradeName],MATCH(C18,Profile[pans],0)),"N/A")</f>
        <v>VIKARSH STAMPINGS INDIA PVT LTD</v>
      </c>
      <c r="F18">
        <f>IF(IFERROR(INDEX(Profile[contact],MATCH(C18,Profile[pans],0)),"N/A")=0,"N/A",IFERROR(INDEX(Profile[contact],MATCH(C18,Profile[pans],0)),"N/A"))</f>
        <v>9371011879</v>
      </c>
      <c r="G18" t="str">
        <f>IF(IFERROR(INDEX(Profile[email],MATCH(C18,Profile[pans],0)),"N/A")=0,"N/A",IFERROR(INDEX(Profile[email],MATCH(C18,Profile[pans],0)),"N/A"))</f>
        <v>csvikarsh@vikarsh.com</v>
      </c>
      <c r="H18" t="str">
        <f>IF(IFERROR(INDEX(Profile[emailDomain],MATCH(C18,Profile[pans],0)),"N/A")=0,"N/A",IFERROR(INDEX(Profile[emailDomain],MATCH(C18,Profile[pans],0)),"N/A"))</f>
        <v>vikarshstampings.com</v>
      </c>
      <c r="I18" t="str">
        <f>IF(IFERROR(INDEX(Profile[registeredAddress],MATCH(C18,Profile[pans],0)),"N/A")=0,"N/A",IFERROR(INDEX(Profile[registeredAddress],MATCH(C18,Profile[pans],0)),"N/A"))</f>
        <v>S.NO. 25, Vijaya Chambers, Office No. 5, 6, Opp SBI, Sinhgad Road, Hingne Khurd, Pune Pune MH 411051 IN</v>
      </c>
      <c r="J18" t="str">
        <f>IF(IFERROR(INDEX(Mcas[alternateAddress],MATCH(C18,Mcas[pans],0)),"N/A")=0,"",IFERROR(INDEX(Mcas[alternateAddress],MATCH(C18,Mcas[pans],0)),""))</f>
        <v/>
      </c>
      <c r="K18" t="str">
        <f>IF(IFERROR(INDEX(Profile[city],MATCH(C18,Profile[pans],0)),)=0,,IFERROR(INDEX(Profile[city],MATCH(C18,Profile[pans],0)),))</f>
        <v>Pune</v>
      </c>
      <c r="L18" t="str">
        <f>IF(IFERROR(INDEX(Profile[state],MATCH(C18,Profile[pans],0)),)=0,,IFERROR(INDEX(Profile[state],MATCH(C18,Profile[pans],0)),))</f>
        <v>Maharashtra</v>
      </c>
      <c r="M18">
        <f>IF(IFERROR(INDEX(Profile[pin],MATCH(C18,Profile[pans],0)),)=0,,IFERROR(INDEX(Profile[pin],MATCH(C18,Profile[pans],0)),))</f>
        <v>411051</v>
      </c>
      <c r="N18" t="str">
        <f>IF(IFERROR(INDEX(Profile[industry],MATCH(C18,Profile[pans],0)),)=0,,IFERROR(INDEX(Profile[industry],MATCH(C18,Profile[pans],0)),))</f>
        <v>Manufacturing</v>
      </c>
      <c r="O18" t="str">
        <f>IF(IFERROR(INDEX(Profile[subIndustry],MATCH(C18,Profile[pans],0)),)=0,,IFERROR(INDEX(Profile[subIndustry],MATCH(C18,Profile[pans],0)),))</f>
        <v>Manufacture of machinery and equipment n.e.c.</v>
      </c>
      <c r="P18" t="str">
        <f>IF(IFERROR(INDEX(Profile[activitySubClass],MATCH(C18,Profile[pans],0)),)=0,,IFERROR(INDEX(Profile[activitySubClass],MATCH(C18,Profile[pans],0)),))</f>
        <v>Manufacture of machinery for metallurgy: converters, ingot moulds, ladles and casting machines; metal rolling mills and rolls for such mills</v>
      </c>
      <c r="Q18" s="4">
        <f>IF(IFERROR(INDEX(Profile[dateofincorrporation],MATCH(C18,Profile[pans],0)),)=0,,IFERROR(INDEX(Profile[dateofincorrporation],MATCH(C18,Profile[pans],0)),))</f>
        <v>37858</v>
      </c>
      <c r="R18" t="str">
        <f>IF(IFERROR(INDEX(Gsts[constitutionOfBusiness],MATCH(C18,Gsts[pan],0)),)=0,,IFERROR(INDEX(Gsts[constitutionOfBusiness],MATCH(C18,Gsts[pan],0)),))</f>
        <v>Private Limited Company</v>
      </c>
      <c r="S18" t="str">
        <f>IF(IFERROR(INDEX(Gsts[status],MATCH(C18,Gsts[pan],0)),)=0,,IFERROR(INDEX(Gsts[status],MATCH(C18,Gsts[pan],0)),))</f>
        <v>ACTIVE</v>
      </c>
      <c r="T18">
        <f>IF(IFERROR(INDEX(Gsts[dateOfRegistration],MATCH(C18,Gsts[pan],0)),)=0,,IFERROR(INDEX(Gsts[dateOfRegistration],MATCH(C18,Gsts[pan],0)),))</f>
        <v>42917</v>
      </c>
      <c r="U18" t="str">
        <f>IF(IFERROR(INDEX(Gsts[agregate Turnover],MATCH(C18,Gsts[pan],0)),)=0,,IFERROR(INDEX(Gsts[agregate Turnover],MATCH(C18,Gsts[pan],0)),))</f>
        <v>Slab: Rs. 25 Cr. to 100 Cr.</v>
      </c>
      <c r="V18" t="str">
        <f>IF(IFERROR(INDEX(Gsts[ekycVerified],MATCH(C18,Gsts[pan],0)),)=0,,IFERROR(INDEX(Gsts[ekycVerified],MATCH(C18,Gsts[pan],0)),))</f>
        <v>No</v>
      </c>
      <c r="W18" t="str">
        <f>IF(IFERROR(INDEX(Gsts[grossTotalIncomes],MATCH(C18,Gsts[pan],0)),)=0,,IFERROR(INDEX(Gsts[grossTotalIncomes],MATCH(C18,Gsts[pan],0)),))</f>
        <v>[
            {
              "income": "Up to Rs. 2.5 lakhs",
              "financialYear": "2018-2019"
            }
          ]</v>
      </c>
      <c r="X18" t="str">
        <f>IF(IFERROR(INDEX(Gsts[natureOfBusiness],MATCH(C18,Gsts[pan],0)),)=0,,IFERROR(INDEX(Gsts[natureOfBusiness],MATCH(C18,Gsts[pan],0)),))</f>
        <v>Factory / Manufacturing</v>
      </c>
      <c r="Y18" t="str">
        <f>IF(IFERROR(INDEX(Mcas[status],MATCH(C18,Mcas[pans],0)),)=0,,IFERROR(INDEX(Mcas[status],MATCH(C18,Mcas[pans],0)),))</f>
        <v>ACTIVE</v>
      </c>
      <c r="Z18">
        <f>IF(IFERROR(INDEX(Mcas[registrationNumber],MATCH(C18,Mcas[pans],0)),)=0,,IFERROR(INDEX(Mcas[registrationNumber],MATCH(C18,Mcas[pans],0)),))</f>
        <v>18260</v>
      </c>
      <c r="AA18" t="str">
        <f>IFERROR(_xlfn.XLOOKUP(C18,mcas!$D$2:$D$10000,mcas!$AI$2:$AI$10000,,0),"")</f>
        <v>RoC-Pune</v>
      </c>
      <c r="AB18" t="str">
        <f>IF(IFERROR(INDEX(Mcas[class],MATCH(C18,Mcas[pans],0)),)=0,,IFERROR(INDEX(Mcas[class],MATCH(C18,Mcas[pans],0)),))</f>
        <v>Private</v>
      </c>
      <c r="AC18" t="str">
        <f>IF(IFERROR(INDEX(Mcas[listingStatus],MATCH(C18,Mcas[pans],0)),)=0,,IFERROR(INDEX(Mcas[listingStatus],MATCH(C18,Mcas[pans],0)),))</f>
        <v>Unlisted</v>
      </c>
      <c r="AD18">
        <f>IF(IFERROR(INDEX(Mcas[authorisedCapital],MATCH(C18,Mcas[pans],0)),)=0,,IFERROR(INDEX(Mcas[authorisedCapital],MATCH(C18,Mcas[pans],0)),))</f>
        <v>120000000</v>
      </c>
      <c r="AE18">
        <f>IF(IFERROR(INDEX(Mcas[paidUpCapital],MATCH(C18,Mcas[pans],0)),)=0,,IFERROR(INDEX(Mcas[paidUpCapital],MATCH(C18,Mcas[pans],0)),))</f>
        <v>44196</v>
      </c>
      <c r="AF18">
        <f>IF(IFERROR(INDEX(Mcas[dateOfLastAgm],MATCH(C18,Mcas[pans],0)),)=0,,IFERROR(INDEX(Mcas[dateOfLastAgm],MATCH(C18,Mcas[pans],0)),))</f>
        <v>43921</v>
      </c>
      <c r="AG18">
        <f>IF(IFERROR(INDEX(Mcas[dateOfBalanceSheet],MATCH(C18,Mcas[pans],0)),)=0,,IFERROR(INDEX(Mcas[dateOfBalanceSheet],MATCH(C18,Mcas[pans],0)),))</f>
        <v>43921</v>
      </c>
      <c r="AH18" t="str">
        <f>IF(IFERROR(INDEX(Mcas[category],MATCH(C18,Mcas[pans],0)),)=0,,IFERROR(INDEX(Mcas[category],MATCH(C18,Mcas[pans],0)),))</f>
        <v>Company limited by Shares</v>
      </c>
      <c r="AI18">
        <v>6666504.8500000006</v>
      </c>
      <c r="AJ18">
        <v>6666504.8500000006</v>
      </c>
      <c r="AK18">
        <v>32</v>
      </c>
      <c r="AL18">
        <v>32</v>
      </c>
      <c r="AM18">
        <v>644193.19999999995</v>
      </c>
      <c r="AN18">
        <v>644193.19999999995</v>
      </c>
      <c r="AO18">
        <v>5305</v>
      </c>
      <c r="AP18">
        <v>5305</v>
      </c>
      <c r="AQ18">
        <v>14.640624999999998</v>
      </c>
      <c r="AR18">
        <v>14.640624999999998</v>
      </c>
      <c r="AS18">
        <v>70.71875</v>
      </c>
      <c r="AT18">
        <v>70.71875</v>
      </c>
      <c r="AU18">
        <v>82</v>
      </c>
      <c r="AV18">
        <v>82</v>
      </c>
      <c r="AW18">
        <v>36</v>
      </c>
      <c r="AX18">
        <v>36</v>
      </c>
      <c r="AY18">
        <v>2.7350000000000008</v>
      </c>
      <c r="AZ18">
        <v>2.7350000000000008</v>
      </c>
      <c r="BA18">
        <v>183107.37</v>
      </c>
      <c r="BB18">
        <v>183107.37</v>
      </c>
    </row>
    <row r="19" spans="1:54" x14ac:dyDescent="0.2">
      <c r="A19" t="str">
        <f>IFERROR(INDEX(Profile[inputId],MATCH(D19,Profile[name],0)),"N/A")</f>
        <v>ABGPH9005H</v>
      </c>
      <c r="B19" t="str">
        <f>IFERROR(INDEX(Profile[entityId],MATCH(D19,Profile[name],0)),"N/A")</f>
        <v>ABGPH9005H</v>
      </c>
      <c r="C19" t="s">
        <v>2318</v>
      </c>
      <c r="D19" t="str">
        <f>IFERROR(INDEX(Profile[name],MATCH(C19,Profile[pans],0)),"N/A")</f>
        <v>ABHIMAAN GURUBASAPPA HALAKATTI</v>
      </c>
      <c r="E19" t="str">
        <f>IFERROR(INDEX(Profile[tradeName],MATCH(C19,Profile[pans],0)),"N/A")</f>
        <v>HALSON ENGINEERING</v>
      </c>
      <c r="F19" t="str">
        <f>IF(IFERROR(INDEX(Profile[contact],MATCH(C19,Profile[pans],0)),"N/A")=0,"N/A",IFERROR(INDEX(Profile[contact],MATCH(C19,Profile[pans],0)),"N/A"))</f>
        <v>9822012042</v>
      </c>
      <c r="G19" t="str">
        <f>IF(IFERROR(INDEX(Profile[email],MATCH(C19,Profile[pans],0)),"N/A")=0,"N/A",IFERROR(INDEX(Profile[email],MATCH(C19,Profile[pans],0)),"N/A"))</f>
        <v>halson.engg@gmail.com</v>
      </c>
      <c r="H19" t="str">
        <f>IF(IFERROR(INDEX(Profile[emailDomain],MATCH(C19,Profile[pans],0)),"N/A")=0,"N/A",IFERROR(INDEX(Profile[emailDomain],MATCH(C19,Profile[pans],0)),"N/A"))</f>
        <v>gmail.com</v>
      </c>
      <c r="I19" t="str">
        <f>IF(IFERROR(INDEX(Profile[registeredAddress],MATCH(C19,Profile[pans],0)),"N/A")=0,"N/A",IFERROR(INDEX(Profile[registeredAddress],MATCH(C19,Profile[pans],0)),"N/A"))</f>
        <v>F-125, , , MIDC, AMBAD, Nashik, Maharashtra, 422010</v>
      </c>
      <c r="J19" t="str">
        <f>IF(IFERROR(INDEX(Mcas[alternateAddress],MATCH(C19,Mcas[pans],0)),"N/A")=0,"",IFERROR(INDEX(Mcas[alternateAddress],MATCH(C19,Mcas[pans],0)),""))</f>
        <v/>
      </c>
      <c r="K19" t="str">
        <f>IF(IFERROR(INDEX(Profile[city],MATCH(C19,Profile[pans],0)),)=0,,IFERROR(INDEX(Profile[city],MATCH(C19,Profile[pans],0)),))</f>
        <v>Nashik</v>
      </c>
      <c r="L19" t="str">
        <f>IF(IFERROR(INDEX(Profile[state],MATCH(C19,Profile[pans],0)),)=0,,IFERROR(INDEX(Profile[state],MATCH(C19,Profile[pans],0)),))</f>
        <v>Maharashtra</v>
      </c>
      <c r="M19" t="str">
        <f>IF(IFERROR(INDEX(Profile[pin],MATCH(C19,Profile[pans],0)),)=0,,IFERROR(INDEX(Profile[pin],MATCH(C19,Profile[pans],0)),))</f>
        <v>422010</v>
      </c>
      <c r="N19">
        <f>IF(IFERROR(INDEX(Profile[industry],MATCH(C19,Profile[pans],0)),)=0,,IFERROR(INDEX(Profile[industry],MATCH(C19,Profile[pans],0)),))</f>
        <v>0</v>
      </c>
      <c r="O19">
        <f>IF(IFERROR(INDEX(Profile[subIndustry],MATCH(C19,Profile[pans],0)),)=0,,IFERROR(INDEX(Profile[subIndustry],MATCH(C19,Profile[pans],0)),))</f>
        <v>0</v>
      </c>
      <c r="P19">
        <f>IF(IFERROR(INDEX(Profile[activitySubClass],MATCH(C19,Profile[pans],0)),)=0,,IFERROR(INDEX(Profile[activitySubClass],MATCH(C19,Profile[pans],0)),))</f>
        <v>0</v>
      </c>
      <c r="Q19" s="4" t="str">
        <f>IF(IFERROR(INDEX(Profile[dateofincorrporation],MATCH(C19,Profile[pans],0)),)=0,,IFERROR(INDEX(Profile[dateofincorrporation],MATCH(C19,Profile[pans],0)),))</f>
        <v>21-Mar-1974</v>
      </c>
      <c r="R19" t="str">
        <f>IF(IFERROR(INDEX(Gsts[constitutionOfBusiness],MATCH(C19,Gsts[pan],0)),)=0,,IFERROR(INDEX(Gsts[constitutionOfBusiness],MATCH(C19,Gsts[pan],0)),))</f>
        <v>Proprietorship</v>
      </c>
      <c r="S19" t="str">
        <f>IF(IFERROR(INDEX(Gsts[status],MATCH(C19,Gsts[pan],0)),)=0,,IFERROR(INDEX(Gsts[status],MATCH(C19,Gsts[pan],0)),))</f>
        <v>ACTIVE</v>
      </c>
      <c r="T19" t="str">
        <f>IF(IFERROR(INDEX(Gsts[dateOfRegistration],MATCH(C19,Gsts[pan],0)),)=0,,IFERROR(INDEX(Gsts[dateOfRegistration],MATCH(C19,Gsts[pan],0)),))</f>
        <v>01-Jul-2017</v>
      </c>
      <c r="U19" t="str">
        <f>IF(IFERROR(INDEX(Gsts[agregate Turnover],MATCH(C19,Gsts[pan],0)),)=0,,IFERROR(INDEX(Gsts[agregate Turnover],MATCH(C19,Gsts[pan],0)),))</f>
        <v>Slab: Rs. 1.5 Cr. to 5 Cr.</v>
      </c>
      <c r="V19" t="str">
        <f>IF(IFERROR(INDEX(Gsts[ekycVerified],MATCH(C19,Gsts[pan],0)),)=0,,IFERROR(INDEX(Gsts[ekycVerified],MATCH(C19,Gsts[pan],0)),))</f>
        <v>No</v>
      </c>
      <c r="W19" t="str">
        <f>IF(IFERROR(INDEX(Gsts[grossTotalIncomes],MATCH(C19,Gsts[pan],0)),)=0,,IFERROR(INDEX(Gsts[grossTotalIncomes],MATCH(C19,Gsts[pan],0)),))</f>
        <v>[{'income': 'Rs. 10 lakhs to Rs. 50 lakhs', 'financialYear': '2018-2019'}]</v>
      </c>
      <c r="X19" t="str">
        <f>IF(IFERROR(INDEX(Gsts[natureOfBusiness],MATCH(C19,Gsts[pan],0)),)=0,,IFERROR(INDEX(Gsts[natureOfBusiness],MATCH(C19,Gsts[pan],0)),))</f>
        <v>Factory / Manufacturing</v>
      </c>
      <c r="Y19">
        <f>IF(IFERROR(INDEX(Mcas[status],MATCH(C19,Mcas[pans],0)),)=0,,IFERROR(INDEX(Mcas[status],MATCH(C19,Mcas[pans],0)),))</f>
        <v>0</v>
      </c>
      <c r="Z19">
        <f>IF(IFERROR(INDEX(Mcas[registrationNumber],MATCH(C19,Mcas[pans],0)),)=0,,IFERROR(INDEX(Mcas[registrationNumber],MATCH(C19,Mcas[pans],0)),))</f>
        <v>0</v>
      </c>
      <c r="AA19" t="str">
        <f>IFERROR(_xlfn.XLOOKUP(C19,mcas!$D$2:$D$10000,mcas!$AI$2:$AI$10000,,0),"")</f>
        <v/>
      </c>
      <c r="AB19">
        <f>IF(IFERROR(INDEX(Mcas[class],MATCH(C19,Mcas[pans],0)),)=0,,IFERROR(INDEX(Mcas[class],MATCH(C19,Mcas[pans],0)),))</f>
        <v>0</v>
      </c>
      <c r="AC19">
        <f>IF(IFERROR(INDEX(Mcas[listingStatus],MATCH(C19,Mcas[pans],0)),)=0,,IFERROR(INDEX(Mcas[listingStatus],MATCH(C19,Mcas[pans],0)),))</f>
        <v>0</v>
      </c>
      <c r="AD19">
        <f>IF(IFERROR(INDEX(Mcas[authorisedCapital],MATCH(C19,Mcas[pans],0)),)=0,,IFERROR(INDEX(Mcas[authorisedCapital],MATCH(C19,Mcas[pans],0)),))</f>
        <v>0</v>
      </c>
      <c r="AE19">
        <f>IF(IFERROR(INDEX(Mcas[paidUpCapital],MATCH(C19,Mcas[pans],0)),)=0,,IFERROR(INDEX(Mcas[paidUpCapital],MATCH(C19,Mcas[pans],0)),))</f>
        <v>0</v>
      </c>
      <c r="AF19">
        <f>IF(IFERROR(INDEX(Mcas[dateOfLastAgm],MATCH(C19,Mcas[pans],0)),)=0,,IFERROR(INDEX(Mcas[dateOfLastAgm],MATCH(C19,Mcas[pans],0)),))</f>
        <v>0</v>
      </c>
      <c r="AG19">
        <f>IF(IFERROR(INDEX(Mcas[dateOfBalanceSheet],MATCH(C19,Mcas[pans],0)),)=0,,IFERROR(INDEX(Mcas[dateOfBalanceSheet],MATCH(C19,Mcas[pans],0)),))</f>
        <v>0</v>
      </c>
      <c r="AH19">
        <f>IF(IFERROR(INDEX(Mcas[category],MATCH(C19,Mcas[pans],0)),)=0,,IFERROR(INDEX(Mcas[category],MATCH(C19,Mcas[pans],0)),))</f>
        <v>0</v>
      </c>
      <c r="AI19">
        <v>7441344.4999999981</v>
      </c>
      <c r="AJ19">
        <v>7441344.4999999981</v>
      </c>
      <c r="AK19">
        <v>462</v>
      </c>
      <c r="AL19">
        <v>462</v>
      </c>
      <c r="AM19">
        <v>97054.6</v>
      </c>
      <c r="AN19">
        <v>97054.6</v>
      </c>
      <c r="AO19">
        <v>58</v>
      </c>
      <c r="AP19">
        <v>58</v>
      </c>
      <c r="AQ19">
        <v>15.060887445887415</v>
      </c>
      <c r="AR19">
        <v>15.060887445887415</v>
      </c>
      <c r="AS19">
        <v>18.779220779220779</v>
      </c>
      <c r="AT19">
        <v>18.779220779220779</v>
      </c>
      <c r="AU19">
        <v>32</v>
      </c>
      <c r="AV19">
        <v>32</v>
      </c>
      <c r="AW19">
        <v>4</v>
      </c>
      <c r="AX19">
        <v>4</v>
      </c>
      <c r="AY19">
        <v>0.65512987012986701</v>
      </c>
      <c r="AZ19">
        <v>0.65512987012986701</v>
      </c>
      <c r="BA19">
        <v>48837.179999999978</v>
      </c>
      <c r="BB19">
        <v>48837.179999999978</v>
      </c>
    </row>
    <row r="20" spans="1:54" x14ac:dyDescent="0.2">
      <c r="A20" t="str">
        <f>IFERROR(INDEX(Profile[inputId],MATCH(D20,Profile[name],0)),"N/A")</f>
        <v>AZGPS0887G</v>
      </c>
      <c r="B20" t="str">
        <f>IFERROR(INDEX(Profile[entityId],MATCH(D20,Profile[name],0)),"N/A")</f>
        <v>AZGPS0887G</v>
      </c>
      <c r="C20" t="s">
        <v>21215</v>
      </c>
      <c r="D20" t="s">
        <v>21231</v>
      </c>
      <c r="E20" t="str">
        <f>IFERROR(INDEX(Profile[tradeName],MATCH(C20,Profile[pans],0)),"N/A")</f>
        <v>SANTOSH ENTERPRISES</v>
      </c>
      <c r="F20">
        <f>IF(IFERROR(INDEX(Profile[contact],MATCH(C20,Profile[pans],0)),"N/A")=0,"N/A",IFERROR(INDEX(Profile[contact],MATCH(C20,Profile[pans],0)),"N/A"))</f>
        <v>9899557701</v>
      </c>
      <c r="G20" t="str">
        <f>IF(IFERROR(INDEX(Profile[email],MATCH(C20,Profile[pans],0)),"N/A")=0,"N/A",IFERROR(INDEX(Profile[email],MATCH(C20,Profile[pans],0)),"N/A"))</f>
        <v>246santosh.singh@gmail.com</v>
      </c>
      <c r="H20" t="str">
        <f>IF(IFERROR(INDEX(Profile[emailDomain],MATCH(C20,Profile[pans],0)),"N/A")=0,"N/A",IFERROR(INDEX(Profile[emailDomain],MATCH(C20,Profile[pans],0)),"N/A"))</f>
        <v>gmail.com</v>
      </c>
      <c r="I20" t="str">
        <f>IF(IFERROR(INDEX(Profile[registeredAddress],MATCH(C20,Profile[pans],0)),"N/A")=0,"N/A",IFERROR(INDEX(Profile[registeredAddress],MATCH(C20,Profile[pans],0)),"N/A"))</f>
        <v>HOUSE NO.1438, OLD WZ-283-C, KH. NO.3046/731, FRONT PORTION,, BLOCK-D, 1ST FLOOR,, SUDARSHAN PARK, NEW DELHI, New Delhi, Delhi, 110015</v>
      </c>
      <c r="J20" t="str">
        <f>IF(IFERROR(INDEX(Mcas[alternateAddress],MATCH(C20,Mcas[pans],0)),"N/A")=0,"",IFERROR(INDEX(Mcas[alternateAddress],MATCH(C20,Mcas[pans],0)),""))</f>
        <v/>
      </c>
      <c r="K20">
        <f>IF(IFERROR(INDEX(Profile[city],MATCH(C20,Profile[pans],0)),)=0,,IFERROR(INDEX(Profile[city],MATCH(C20,Profile[pans],0)),))</f>
        <v>0</v>
      </c>
      <c r="L20" t="str">
        <f>IF(IFERROR(INDEX(Profile[state],MATCH(C20,Profile[pans],0)),)=0,,IFERROR(INDEX(Profile[state],MATCH(C20,Profile[pans],0)),))</f>
        <v>Delhi</v>
      </c>
      <c r="M20">
        <f>IF(IFERROR(INDEX(Profile[pin],MATCH(C20,Profile[pans],0)),)=0,,IFERROR(INDEX(Profile[pin],MATCH(C20,Profile[pans],0)),))</f>
        <v>110015</v>
      </c>
      <c r="N20">
        <f>IF(IFERROR(INDEX(Profile[industry],MATCH(C20,Profile[pans],0)),)=0,,IFERROR(INDEX(Profile[industry],MATCH(C20,Profile[pans],0)),))</f>
        <v>0</v>
      </c>
      <c r="O20">
        <f>IF(IFERROR(INDEX(Profile[subIndustry],MATCH(C20,Profile[pans],0)),)=0,,IFERROR(INDEX(Profile[subIndustry],MATCH(C20,Profile[pans],0)),))</f>
        <v>0</v>
      </c>
      <c r="P20">
        <f>IF(IFERROR(INDEX(Profile[activitySubClass],MATCH(C20,Profile[pans],0)),)=0,,IFERROR(INDEX(Profile[activitySubClass],MATCH(C20,Profile[pans],0)),))</f>
        <v>0</v>
      </c>
      <c r="Q20" s="4">
        <f>IF(IFERROR(INDEX(Profile[dateofincorrporation],MATCH(C20,Profile[pans],0)),)=0,,IFERROR(INDEX(Profile[dateofincorrporation],MATCH(C20,Profile[pans],0)),))</f>
        <v>0</v>
      </c>
      <c r="R20" t="str">
        <f>IF(IFERROR(INDEX(Gsts[constitutionOfBusiness],MATCH(C20,Gsts[pan],0)),)=0,,IFERROR(INDEX(Gsts[constitutionOfBusiness],MATCH(C20,Gsts[pan],0)),))</f>
        <v>Proprietorship</v>
      </c>
      <c r="S20" t="str">
        <f>IF(IFERROR(INDEX(Gsts[status],MATCH(C20,Gsts[pan],0)),)=0,,IFERROR(INDEX(Gsts[status],MATCH(C20,Gsts[pan],0)),))</f>
        <v>ACTIVE</v>
      </c>
      <c r="T20">
        <f>IF(IFERROR(INDEX(Gsts[dateOfRegistration],MATCH(C20,Gsts[pan],0)),)=0,,IFERROR(INDEX(Gsts[dateOfRegistration],MATCH(C20,Gsts[pan],0)),))</f>
        <v>42927</v>
      </c>
      <c r="U20" t="str">
        <f>IF(IFERROR(INDEX(Gsts[agregate Turnover],MATCH(C20,Gsts[pan],0)),)=0,,IFERROR(INDEX(Gsts[agregate Turnover],MATCH(C20,Gsts[pan],0)),))</f>
        <v>Slab: Rs. 0 to 40 lakhs</v>
      </c>
      <c r="V20" t="str">
        <f>IF(IFERROR(INDEX(Gsts[ekycVerified],MATCH(C20,Gsts[pan],0)),)=0,,IFERROR(INDEX(Gsts[ekycVerified],MATCH(C20,Gsts[pan],0)),))</f>
        <v>No</v>
      </c>
      <c r="W20" t="str">
        <f>IF(IFERROR(INDEX(Gsts[grossTotalIncomes],MATCH(C20,Gsts[pan],0)),)=0,,IFERROR(INDEX(Gsts[grossTotalIncomes],MATCH(C20,Gsts[pan],0)),))</f>
        <v>[
            {
              "income": "Rs. 2.5 lakhs to Rs. 5 lakhs",
              "financialYear": "2018-2019"
            }
          ]</v>
      </c>
      <c r="X20" t="str">
        <f>IF(IFERROR(INDEX(Gsts[natureOfBusiness],MATCH(C20,Gsts[pan],0)),)=0,,IFERROR(INDEX(Gsts[natureOfBusiness],MATCH(C20,Gsts[pan],0)),))</f>
        <v>Others, Retail Business</v>
      </c>
      <c r="Y20" t="str">
        <f>IF(IFERROR(INDEX(Mcas[status],MATCH(C20,Mcas[pans],0)),)=0,,IFERROR(INDEX(Mcas[status],MATCH(C20,Mcas[pans],0)),))</f>
        <v>ACTIVE</v>
      </c>
      <c r="Z20">
        <f>IF(IFERROR(INDEX(Mcas[registrationNumber],MATCH(C20,Mcas[pans],0)),)=0,,IFERROR(INDEX(Mcas[registrationNumber],MATCH(C20,Mcas[pans],0)),))</f>
        <v>0</v>
      </c>
      <c r="AA20">
        <f>IFERROR(_xlfn.XLOOKUP(C20,mcas!$D$2:$D$10000,mcas!$AI$2:$AI$10000,,0),"")</f>
        <v>0</v>
      </c>
      <c r="AB20">
        <f>IF(IFERROR(INDEX(Mcas[class],MATCH(C20,Mcas[pans],0)),)=0,,IFERROR(INDEX(Mcas[class],MATCH(C20,Mcas[pans],0)),))</f>
        <v>0</v>
      </c>
      <c r="AC20">
        <f>IF(IFERROR(INDEX(Mcas[listingStatus],MATCH(C20,Mcas[pans],0)),)=0,,IFERROR(INDEX(Mcas[listingStatus],MATCH(C20,Mcas[pans],0)),))</f>
        <v>0</v>
      </c>
      <c r="AD20">
        <f>IF(IFERROR(INDEX(Mcas[authorisedCapital],MATCH(C20,Mcas[pans],0)),)=0,,IFERROR(INDEX(Mcas[authorisedCapital],MATCH(C20,Mcas[pans],0)),))</f>
        <v>0</v>
      </c>
      <c r="AE20">
        <f>IF(IFERROR(INDEX(Mcas[paidUpCapital],MATCH(C20,Mcas[pans],0)),)=0,,IFERROR(INDEX(Mcas[paidUpCapital],MATCH(C20,Mcas[pans],0)),))</f>
        <v>0</v>
      </c>
      <c r="AF20">
        <f>IF(IFERROR(INDEX(Mcas[dateOfLastAgm],MATCH(C20,Mcas[pans],0)),)=0,,IFERROR(INDEX(Mcas[dateOfLastAgm],MATCH(C20,Mcas[pans],0)),))</f>
        <v>0</v>
      </c>
      <c r="AG20">
        <f>IF(IFERROR(INDEX(Mcas[dateOfBalanceSheet],MATCH(C20,Mcas[pans],0)),)=0,,IFERROR(INDEX(Mcas[dateOfBalanceSheet],MATCH(C20,Mcas[pans],0)),))</f>
        <v>0</v>
      </c>
      <c r="AH20">
        <f>IF(IFERROR(INDEX(Mcas[category],MATCH(C20,Mcas[pans],0)),)=0,,IFERROR(INDEX(Mcas[category],MATCH(C20,Mcas[pans],0)),))</f>
        <v>0</v>
      </c>
      <c r="AI20">
        <v>16800880.920000002</v>
      </c>
      <c r="AJ20">
        <v>16800880.920000002</v>
      </c>
      <c r="AK20">
        <v>259</v>
      </c>
      <c r="AL20">
        <v>259</v>
      </c>
      <c r="AM20">
        <v>364864.6</v>
      </c>
      <c r="AN20">
        <v>364864.6</v>
      </c>
      <c r="AO20">
        <v>1458.84</v>
      </c>
      <c r="AP20">
        <v>1458.84</v>
      </c>
      <c r="AQ20">
        <v>21.70347490347492</v>
      </c>
      <c r="AR20">
        <v>21.70347490347492</v>
      </c>
      <c r="AS20">
        <v>48.884169884169886</v>
      </c>
      <c r="AT20">
        <v>48.884169884169886</v>
      </c>
      <c r="AU20">
        <v>78</v>
      </c>
      <c r="AV20">
        <v>78</v>
      </c>
      <c r="AW20">
        <v>1</v>
      </c>
      <c r="AX20">
        <v>1</v>
      </c>
      <c r="AY20">
        <v>2.0338610038609946</v>
      </c>
      <c r="AZ20">
        <v>2.0338610038609946</v>
      </c>
      <c r="BA20">
        <v>345614.09999999992</v>
      </c>
      <c r="BB20">
        <v>345614.09999999992</v>
      </c>
    </row>
    <row r="21" spans="1:54" x14ac:dyDescent="0.2">
      <c r="A21" t="str">
        <f>IFERROR(INDEX(Profile[inputId],MATCH(D21,Profile[name],0)),"N/A")</f>
        <v>AADCF1904A</v>
      </c>
      <c r="B21" t="str">
        <f>IFERROR(INDEX(Profile[entityId],MATCH(D21,Profile[name],0)),"N/A")</f>
        <v>U74999DL2017PTC322997</v>
      </c>
      <c r="C21" t="s">
        <v>21216</v>
      </c>
      <c r="D21" t="s">
        <v>21221</v>
      </c>
      <c r="E21" t="str">
        <f>IFERROR(INDEX(Profile[tradeName],MATCH(C21,Profile[pans],0)),"N/A")</f>
        <v>FLUIDMASTER JINDAL SANITARYWARE INDIA PRIVATE LIMITED</v>
      </c>
      <c r="F21">
        <f>IF(IFERROR(INDEX(Profile[contact],MATCH(C21,Profile[pans],0)),"N/A")=0,"N/A",IFERROR(INDEX(Profile[contact],MATCH(C21,Profile[pans],0)),"N/A"))</f>
        <v>9810096079</v>
      </c>
      <c r="G21" t="str">
        <f>IF(IFERROR(INDEX(Profile[email],MATCH(C21,Profile[pans],0)),"N/A")=0,"N/A",IFERROR(INDEX(Profile[email],MATCH(C21,Profile[pans],0)),"N/A"))</f>
        <v>siddharthjindal@hotmail.com</v>
      </c>
      <c r="H21" t="str">
        <f>IF(IFERROR(INDEX(Profile[emailDomain],MATCH(C21,Profile[pans],0)),"N/A")=0,"N/A",IFERROR(INDEX(Profile[emailDomain],MATCH(C21,Profile[pans],0)),"N/A"))</f>
        <v>hotmail.com</v>
      </c>
      <c r="I21" t="str">
        <f>IF(IFERROR(INDEX(Profile[registeredAddress],MATCH(C21,Profile[pans],0)),"N/A")=0,"N/A",IFERROR(INDEX(Profile[registeredAddress],MATCH(C21,Profile[pans],0)),"N/A"))</f>
        <v>T-5/241, First Floor, Phase-1 Mangolpuri Industrial Area, New Delhi-110083 New Delhi New Delhi DL 110083 IN</v>
      </c>
      <c r="J21" t="str">
        <f>IF(IFERROR(INDEX(Mcas[alternateAddress],MATCH(C21,Mcas[pans],0)),"N/A")=0,"",IFERROR(INDEX(Mcas[alternateAddress],MATCH(C21,Mcas[pans],0)),""))</f>
        <v/>
      </c>
      <c r="K21" t="str">
        <f>IF(IFERROR(INDEX(Profile[city],MATCH(C21,Profile[pans],0)),)=0,,IFERROR(INDEX(Profile[city],MATCH(C21,Profile[pans],0)),))</f>
        <v>Delhi</v>
      </c>
      <c r="L21" t="str">
        <f>IF(IFERROR(INDEX(Profile[state],MATCH(C21,Profile[pans],0)),)=0,,IFERROR(INDEX(Profile[state],MATCH(C21,Profile[pans],0)),))</f>
        <v>Delhi</v>
      </c>
      <c r="M21">
        <f>IF(IFERROR(INDEX(Profile[pin],MATCH(C21,Profile[pans],0)),)=0,,IFERROR(INDEX(Profile[pin],MATCH(C21,Profile[pans],0)),))</f>
        <v>110083</v>
      </c>
      <c r="N21" t="str">
        <f>IF(IFERROR(INDEX(Profile[industry],MATCH(C21,Profile[pans],0)),)=0,,IFERROR(INDEX(Profile[industry],MATCH(C21,Profile[pans],0)),))</f>
        <v>Real estate, renting and business activities</v>
      </c>
      <c r="O21" t="str">
        <f>IF(IFERROR(INDEX(Profile[subIndustry],MATCH(C21,Profile[pans],0)),)=0,,IFERROR(INDEX(Profile[subIndustry],MATCH(C21,Profile[pans],0)),))</f>
        <v>Other business activities</v>
      </c>
      <c r="P21" t="str">
        <f>IF(IFERROR(INDEX(Profile[activitySubClass],MATCH(C21,Profile[pans],0)),)=0,,IFERROR(INDEX(Profile[activitySubClass],MATCH(C21,Profile[pans],0)),))</f>
        <v>Other business activities n.e.c.</v>
      </c>
      <c r="Q21" s="4">
        <f>IF(IFERROR(INDEX(Profile[dateofincorrporation],MATCH(C21,Profile[pans],0)),)=0,,IFERROR(INDEX(Profile[dateofincorrporation],MATCH(C21,Profile[pans],0)),))</f>
        <v>0</v>
      </c>
      <c r="R21" t="str">
        <f>IF(IFERROR(INDEX(Gsts[constitutionOfBusiness],MATCH(C21,Gsts[pan],0)),)=0,,IFERROR(INDEX(Gsts[constitutionOfBusiness],MATCH(C21,Gsts[pan],0)),))</f>
        <v>Private Limited Company</v>
      </c>
      <c r="S21">
        <f>IF(IFERROR(INDEX(Gsts[status],MATCH(C21,Gsts[pan],0)),)=0,,IFERROR(INDEX(Gsts[status],MATCH(C21,Gsts[pan],0)),))</f>
        <v>0</v>
      </c>
      <c r="T21">
        <f>IF(IFERROR(INDEX(Gsts[dateOfRegistration],MATCH(C21,Gsts[pan],0)),)=0,,IFERROR(INDEX(Gsts[dateOfRegistration],MATCH(C21,Gsts[pan],0)),))</f>
        <v>43133</v>
      </c>
      <c r="U21" t="str">
        <f>IF(IFERROR(INDEX(Gsts[agregate Turnover],MATCH(C21,Gsts[pan],0)),)=0,,IFERROR(INDEX(Gsts[agregate Turnover],MATCH(C21,Gsts[pan],0)),))</f>
        <v>Slab: Rs. 25 Cr. to 100 Cr.</v>
      </c>
      <c r="V21" t="str">
        <f>IF(IFERROR(INDEX(Gsts[ekycVerified],MATCH(C21,Gsts[pan],0)),)=0,,IFERROR(INDEX(Gsts[ekycVerified],MATCH(C21,Gsts[pan],0)),))</f>
        <v>No</v>
      </c>
      <c r="W21" t="str">
        <f>IF(IFERROR(INDEX(Gsts[grossTotalIncomes],MATCH(C21,Gsts[pan],0)),)=0,,IFERROR(INDEX(Gsts[grossTotalIncomes],MATCH(C21,Gsts[pan],0)),))</f>
        <v>[
            {
              "income": "Up to Rs. 2.5 lakhs",
              "financialYear": "2018-2019"
            }
          ]</v>
      </c>
      <c r="X21" t="str">
        <f>IF(IFERROR(INDEX(Gsts[natureOfBusiness],MATCH(C21,Gsts[pan],0)),)=0,,IFERROR(INDEX(Gsts[natureOfBusiness],MATCH(C21,Gsts[pan],0)),))</f>
        <v>Others</v>
      </c>
      <c r="Y21">
        <f>IF(IFERROR(INDEX(Mcas[status],MATCH(C21,Mcas[pans],0)),)=0,,IFERROR(INDEX(Mcas[status],MATCH(C21,Mcas[pans],0)),))</f>
        <v>0</v>
      </c>
      <c r="Z21">
        <f>IF(IFERROR(INDEX(Mcas[registrationNumber],MATCH(C21,Mcas[pans],0)),)=0,,IFERROR(INDEX(Mcas[registrationNumber],MATCH(C21,Mcas[pans],0)),))</f>
        <v>322997</v>
      </c>
      <c r="AA21" t="str">
        <f>IFERROR(_xlfn.XLOOKUP(C21,mcas!$D$2:$D$10000,mcas!$AI$2:$AI$10000,,0),"")</f>
        <v>RoC-Delhi</v>
      </c>
      <c r="AB21" t="str">
        <f>IF(IFERROR(INDEX(Mcas[class],MATCH(C21,Mcas[pans],0)),)=0,,IFERROR(INDEX(Mcas[class],MATCH(C21,Mcas[pans],0)),))</f>
        <v>Private</v>
      </c>
      <c r="AC21" t="str">
        <f>IF(IFERROR(INDEX(Mcas[listingStatus],MATCH(C21,Mcas[pans],0)),)=0,,IFERROR(INDEX(Mcas[listingStatus],MATCH(C21,Mcas[pans],0)),))</f>
        <v>Unlisted</v>
      </c>
      <c r="AD21">
        <f>IF(IFERROR(INDEX(Mcas[authorisedCapital],MATCH(C21,Mcas[pans],0)),)=0,,IFERROR(INDEX(Mcas[authorisedCapital],MATCH(C21,Mcas[pans],0)),))</f>
        <v>370000000</v>
      </c>
      <c r="AE21">
        <f>IF(IFERROR(INDEX(Mcas[paidUpCapital],MATCH(C21,Mcas[pans],0)),)=0,,IFERROR(INDEX(Mcas[paidUpCapital],MATCH(C21,Mcas[pans],0)),))</f>
        <v>44515</v>
      </c>
      <c r="AF21">
        <f>IF(IFERROR(INDEX(Mcas[dateOfLastAgm],MATCH(C21,Mcas[pans],0)),)=0,,IFERROR(INDEX(Mcas[dateOfLastAgm],MATCH(C21,Mcas[pans],0)),))</f>
        <v>44286</v>
      </c>
      <c r="AG21">
        <f>IF(IFERROR(INDEX(Mcas[dateOfBalanceSheet],MATCH(C21,Mcas[pans],0)),)=0,,IFERROR(INDEX(Mcas[dateOfBalanceSheet],MATCH(C21,Mcas[pans],0)),))</f>
        <v>44286</v>
      </c>
      <c r="AH21" t="str">
        <f>IF(IFERROR(INDEX(Mcas[category],MATCH(C21,Mcas[pans],0)),)=0,,IFERROR(INDEX(Mcas[category],MATCH(C21,Mcas[pans],0)),))</f>
        <v>Company limited by Shares</v>
      </c>
      <c r="AI21">
        <v>25222350.740000002</v>
      </c>
      <c r="AJ21">
        <v>25222350.740000002</v>
      </c>
      <c r="AK21">
        <v>45</v>
      </c>
      <c r="AL21">
        <v>45</v>
      </c>
      <c r="AM21">
        <v>1333684.8</v>
      </c>
      <c r="AN21">
        <v>1333684.8</v>
      </c>
      <c r="AO21">
        <v>42019.56</v>
      </c>
      <c r="AP21">
        <v>42019.56</v>
      </c>
      <c r="AQ21">
        <v>11.305111111111113</v>
      </c>
      <c r="AR21">
        <v>11.305111111111113</v>
      </c>
      <c r="AS21">
        <v>29.555555555555557</v>
      </c>
      <c r="AT21">
        <v>29.555555555555557</v>
      </c>
      <c r="AU21">
        <v>43</v>
      </c>
      <c r="AV21">
        <v>43</v>
      </c>
      <c r="AW21">
        <v>14</v>
      </c>
      <c r="AX21">
        <v>14</v>
      </c>
      <c r="AY21">
        <v>0.85999999999999954</v>
      </c>
      <c r="AZ21">
        <v>0.85999999999999954</v>
      </c>
      <c r="BA21">
        <v>219287.99</v>
      </c>
      <c r="BB21">
        <v>219287.99</v>
      </c>
    </row>
    <row r="22" spans="1:54" x14ac:dyDescent="0.2">
      <c r="A22" t="str">
        <f>IFERROR(INDEX(Profile[inputId],MATCH(D22,Profile[name],0)),"N/A")</f>
        <v>AABCW1030C</v>
      </c>
      <c r="B22" t="str">
        <f>IFERROR(INDEX(Profile[entityId],MATCH(D22,Profile[name],0)),"N/A")</f>
        <v>U29292DL2011PTC220411</v>
      </c>
      <c r="C22" t="s">
        <v>21217</v>
      </c>
      <c r="D22" t="s">
        <v>21241</v>
      </c>
      <c r="E22" t="str">
        <f>IFERROR(INDEX(Profile[tradeName],MATCH(C22,Profile[pans],0)),"N/A")</f>
        <v>WIREFORM COMPONENTS (INDIA) PRIVATE LIMITED</v>
      </c>
      <c r="F22">
        <f>IF(IFERROR(INDEX(Profile[contact],MATCH(C22,Profile[pans],0)),"N/A")=0,"N/A",IFERROR(INDEX(Profile[contact],MATCH(C22,Profile[pans],0)),"N/A"))</f>
        <v>9677088113</v>
      </c>
      <c r="G22" t="str">
        <f>IF(IFERROR(INDEX(Profile[email],MATCH(C22,Profile[pans],0)),"N/A")=0,"N/A",IFERROR(INDEX(Profile[email],MATCH(C22,Profile[pans],0)),"N/A"))</f>
        <v>kiran@wireformindia.com</v>
      </c>
      <c r="H22" t="str">
        <f>IF(IFERROR(INDEX(Profile[emailDomain],MATCH(C22,Profile[pans],0)),"N/A")=0,"N/A",IFERROR(INDEX(Profile[emailDomain],MATCH(C22,Profile[pans],0)),"N/A"))</f>
        <v>wireformindia.com</v>
      </c>
      <c r="I22" t="str">
        <f>IF(IFERROR(INDEX(Profile[registeredAddress],MATCH(C22,Profile[pans],0)),"N/A")=0,"N/A",IFERROR(INDEX(Profile[registeredAddress],MATCH(C22,Profile[pans],0)),"N/A"))</f>
        <v>E-186, BASEMENT, GREATER KAILASH- I NEW DELHI DL 110048 IN</v>
      </c>
      <c r="J22" t="str">
        <f>IF(IFERROR(INDEX(Mcas[alternateAddress],MATCH(C22,Mcas[pans],0)),"N/A")=0,"",IFERROR(INDEX(Mcas[alternateAddress],MATCH(C22,Mcas[pans],0)),""))</f>
        <v/>
      </c>
      <c r="K22" t="str">
        <f>IF(IFERROR(INDEX(Profile[city],MATCH(C22,Profile[pans],0)),)=0,,IFERROR(INDEX(Profile[city],MATCH(C22,Profile[pans],0)),))</f>
        <v>Delhi</v>
      </c>
      <c r="L22" t="str">
        <f>IF(IFERROR(INDEX(Profile[state],MATCH(C22,Profile[pans],0)),)=0,,IFERROR(INDEX(Profile[state],MATCH(C22,Profile[pans],0)),))</f>
        <v>Delhi</v>
      </c>
      <c r="M22">
        <f>IF(IFERROR(INDEX(Profile[pin],MATCH(C22,Profile[pans],0)),)=0,,IFERROR(INDEX(Profile[pin],MATCH(C22,Profile[pans],0)),))</f>
        <v>110048</v>
      </c>
      <c r="N22" t="str">
        <f>IF(IFERROR(INDEX(Profile[industry],MATCH(C22,Profile[pans],0)),)=0,,IFERROR(INDEX(Profile[industry],MATCH(C22,Profile[pans],0)),))</f>
        <v>Manufacturing</v>
      </c>
      <c r="O22" t="str">
        <f>IF(IFERROR(INDEX(Profile[subIndustry],MATCH(C22,Profile[pans],0)),)=0,,IFERROR(INDEX(Profile[subIndustry],MATCH(C22,Profile[pans],0)),))</f>
        <v>Manufacture of machinery and equipment n.e.c.</v>
      </c>
      <c r="P22" t="str">
        <f>IF(IFERROR(INDEX(Profile[activitySubClass],MATCH(C22,Profile[pans],0)),)=0,,IFERROR(INDEX(Profile[activitySubClass],MATCH(C22,Profile[pans],0)),))</f>
        <v>Manufacture of machinery for producing tiles, bricks, shaped ceramic pastes, pipes, graphite electrodes, blackboard chalk, foundry mo ulds etc.</v>
      </c>
      <c r="Q22" s="4">
        <f>IF(IFERROR(INDEX(Profile[dateofincorrporation],MATCH(C22,Profile[pans],0)),)=0,,IFERROR(INDEX(Profile[dateofincorrporation],MATCH(C22,Profile[pans],0)),))</f>
        <v>40700</v>
      </c>
      <c r="R22" t="str">
        <f>IF(IFERROR(INDEX(Gsts[constitutionOfBusiness],MATCH(C22,Gsts[pan],0)),)=0,,IFERROR(INDEX(Gsts[constitutionOfBusiness],MATCH(C22,Gsts[pan],0)),))</f>
        <v>Private Limited Company</v>
      </c>
      <c r="S22">
        <f>IF(IFERROR(INDEX(Gsts[status],MATCH(C22,Gsts[pan],0)),)=0,,IFERROR(INDEX(Gsts[status],MATCH(C22,Gsts[pan],0)),))</f>
        <v>0</v>
      </c>
      <c r="T22">
        <f>IF(IFERROR(INDEX(Gsts[dateOfRegistration],MATCH(C22,Gsts[pan],0)),)=0,,IFERROR(INDEX(Gsts[dateOfRegistration],MATCH(C22,Gsts[pan],0)),))</f>
        <v>42917</v>
      </c>
      <c r="U22" t="str">
        <f>IF(IFERROR(INDEX(Gsts[agregate Turnover],MATCH(C22,Gsts[pan],0)),)=0,,IFERROR(INDEX(Gsts[agregate Turnover],MATCH(C22,Gsts[pan],0)),))</f>
        <v>: Rs. 5 Cr. to 25 Cr.</v>
      </c>
      <c r="V22" t="str">
        <f>IF(IFERROR(INDEX(Gsts[ekycVerified],MATCH(C22,Gsts[pan],0)),)=0,,IFERROR(INDEX(Gsts[ekycVerified],MATCH(C22,Gsts[pan],0)),))</f>
        <v>No</v>
      </c>
      <c r="W22" t="str">
        <f>IF(IFERROR(INDEX(Gsts[grossTotalIncomes],MATCH(C22,Gsts[pan],0)),)=0,,IFERROR(INDEX(Gsts[grossTotalIncomes],MATCH(C22,Gsts[pan],0)),))</f>
        <v>[
            {
              "income": "Up to Rs. 2.5 lakhs",
              "financialYear": "2018-2019"
            }
          ]</v>
      </c>
      <c r="X22" t="str">
        <f>IF(IFERROR(INDEX(Gsts[natureOfBusiness],MATCH(C22,Gsts[pan],0)),)=0,,IFERROR(INDEX(Gsts[natureOfBusiness],MATCH(C22,Gsts[pan],0)),))</f>
        <v>Factory / Manufacturing</v>
      </c>
      <c r="Y22">
        <f>IF(IFERROR(INDEX(Mcas[status],MATCH(C22,Mcas[pans],0)),)=0,,IFERROR(INDEX(Mcas[status],MATCH(C22,Mcas[pans],0)),))</f>
        <v>0</v>
      </c>
      <c r="Z22">
        <f>IF(IFERROR(INDEX(Mcas[registrationNumber],MATCH(C22,Mcas[pans],0)),)=0,,IFERROR(INDEX(Mcas[registrationNumber],MATCH(C22,Mcas[pans],0)),))</f>
        <v>220411</v>
      </c>
      <c r="AA22" t="str">
        <f>IFERROR(_xlfn.XLOOKUP(C22,mcas!$D$2:$D$10000,mcas!$AI$2:$AI$10000,,0),"")</f>
        <v>RoC-Delhi</v>
      </c>
      <c r="AB22" t="str">
        <f>IF(IFERROR(INDEX(Mcas[class],MATCH(C22,Mcas[pans],0)),)=0,,IFERROR(INDEX(Mcas[class],MATCH(C22,Mcas[pans],0)),))</f>
        <v>Private</v>
      </c>
      <c r="AC22" t="str">
        <f>IF(IFERROR(INDEX(Mcas[listingStatus],MATCH(C22,Mcas[pans],0)),)=0,,IFERROR(INDEX(Mcas[listingStatus],MATCH(C22,Mcas[pans],0)),))</f>
        <v>Unlisted</v>
      </c>
      <c r="AD22">
        <f>IF(IFERROR(INDEX(Mcas[authorisedCapital],MATCH(C22,Mcas[pans],0)),)=0,,IFERROR(INDEX(Mcas[authorisedCapital],MATCH(C22,Mcas[pans],0)),))</f>
        <v>69726380</v>
      </c>
      <c r="AE22">
        <f>IF(IFERROR(INDEX(Mcas[paidUpCapital],MATCH(C22,Mcas[pans],0)),)=0,,IFERROR(INDEX(Mcas[paidUpCapital],MATCH(C22,Mcas[pans],0)),))</f>
        <v>44196</v>
      </c>
      <c r="AF22">
        <f>IF(IFERROR(INDEX(Mcas[dateOfLastAgm],MATCH(C22,Mcas[pans],0)),)=0,,IFERROR(INDEX(Mcas[dateOfLastAgm],MATCH(C22,Mcas[pans],0)),))</f>
        <v>44286</v>
      </c>
      <c r="AG22">
        <f>IF(IFERROR(INDEX(Mcas[dateOfBalanceSheet],MATCH(C22,Mcas[pans],0)),)=0,,IFERROR(INDEX(Mcas[dateOfBalanceSheet],MATCH(C22,Mcas[pans],0)),))</f>
        <v>44286</v>
      </c>
      <c r="AH22" t="str">
        <f>IF(IFERROR(INDEX(Mcas[category],MATCH(C22,Mcas[pans],0)),)=0,,IFERROR(INDEX(Mcas[category],MATCH(C22,Mcas[pans],0)),))</f>
        <v>Company limited by Shares</v>
      </c>
      <c r="AI22">
        <v>39137803.529999986</v>
      </c>
      <c r="AJ22">
        <v>48732390.030000001</v>
      </c>
      <c r="AK22">
        <v>407</v>
      </c>
      <c r="AL22">
        <v>475</v>
      </c>
      <c r="AM22">
        <v>828257</v>
      </c>
      <c r="AN22">
        <v>828257</v>
      </c>
      <c r="AO22">
        <v>13.39</v>
      </c>
      <c r="AP22">
        <v>13.39</v>
      </c>
      <c r="AQ22">
        <v>21.60778869778871</v>
      </c>
      <c r="AR22">
        <v>21.141052631578948</v>
      </c>
      <c r="AS22">
        <v>15.852579852579852</v>
      </c>
      <c r="AT22">
        <v>16.43578947368421</v>
      </c>
      <c r="AU22">
        <v>27</v>
      </c>
      <c r="AV22">
        <v>27</v>
      </c>
      <c r="AW22">
        <v>1</v>
      </c>
      <c r="AX22">
        <v>1</v>
      </c>
      <c r="AY22">
        <v>0.74631449631449631</v>
      </c>
      <c r="AZ22">
        <v>0.77261052631579041</v>
      </c>
      <c r="BA22">
        <v>295483.54999999981</v>
      </c>
      <c r="BB22">
        <v>384713.21999999945</v>
      </c>
    </row>
    <row r="23" spans="1:54" x14ac:dyDescent="0.2">
      <c r="A23" t="str">
        <f>IFERROR(INDEX(Profile[inputId],MATCH(D23,Profile[name],0)),"N/A")</f>
        <v>AAUCA0045J</v>
      </c>
      <c r="B23" t="str">
        <f>IFERROR(INDEX(Profile[entityId],MATCH(D23,Profile[name],0)),"N/A")</f>
        <v>U25209RJ2020PTC070898</v>
      </c>
      <c r="C23" t="s">
        <v>966</v>
      </c>
      <c r="D23" t="str">
        <f>IFERROR(INDEX(Profile[name],MATCH(C23,Profile[pans],0)),"N/A")</f>
        <v>AALANNA POLYWELL INDIA PRIVATE LIMITED</v>
      </c>
      <c r="E23" t="str">
        <f>IFERROR(INDEX(Profile[tradeName],MATCH(C23,Profile[pans],0)),"N/A")</f>
        <v>AALANNA POLYWELL INDIA PRIVATE LIMITED</v>
      </c>
      <c r="F23" t="str">
        <f>IF(IFERROR(INDEX(Profile[contact],MATCH(C23,Profile[pans],0)),"N/A")=0,"N/A",IFERROR(INDEX(Profile[contact],MATCH(C23,Profile[pans],0)),"N/A"))</f>
        <v>9313993304</v>
      </c>
      <c r="G23" t="str">
        <f>IF(IFERROR(INDEX(Profile[email],MATCH(C23,Profile[pans],0)),"N/A")=0,"N/A",IFERROR(INDEX(Profile[email],MATCH(C23,Profile[pans],0)),"N/A"))</f>
        <v>jaspal.rsb@gmail.com</v>
      </c>
      <c r="H23" t="str">
        <f>IF(IFERROR(INDEX(Profile[emailDomain],MATCH(C23,Profile[pans],0)),"N/A")=0,"N/A",IFERROR(INDEX(Profile[emailDomain],MATCH(C23,Profile[pans],0)),"N/A"))</f>
        <v>gmail.com</v>
      </c>
      <c r="I23" t="str">
        <f>IF(IFERROR(INDEX(Profile[registeredAddress],MATCH(C23,Profile[pans],0)),"N/A")=0,"N/A",IFERROR(INDEX(Profile[registeredAddress],MATCH(C23,Profile[pans],0)),"N/A"))</f>
        <v>G-607 Nimai Green Bhiwadi Alwar RJ 301019 IN</v>
      </c>
      <c r="J23" t="str">
        <f>IF(IFERROR(INDEX(Mcas[alternateAddress],MATCH(C23,Mcas[pans],0)),"N/A")=0,"",IFERROR(INDEX(Mcas[alternateAddress],MATCH(C23,Mcas[pans],0)),""))</f>
        <v/>
      </c>
      <c r="K23" t="str">
        <f>IF(IFERROR(INDEX(Profile[city],MATCH(C23,Profile[pans],0)),)=0,,IFERROR(INDEX(Profile[city],MATCH(C23,Profile[pans],0)),))</f>
        <v>Alwar</v>
      </c>
      <c r="L23" t="str">
        <f>IF(IFERROR(INDEX(Profile[state],MATCH(C23,Profile[pans],0)),)=0,,IFERROR(INDEX(Profile[state],MATCH(C23,Profile[pans],0)),))</f>
        <v>Rajasthan</v>
      </c>
      <c r="M23" t="str">
        <f>IF(IFERROR(INDEX(Profile[pin],MATCH(C23,Profile[pans],0)),)=0,,IFERROR(INDEX(Profile[pin],MATCH(C23,Profile[pans],0)),))</f>
        <v>301019</v>
      </c>
      <c r="N23" t="str">
        <f>IF(IFERROR(INDEX(Profile[industry],MATCH(C23,Profile[pans],0)),)=0,,IFERROR(INDEX(Profile[industry],MATCH(C23,Profile[pans],0)),))</f>
        <v>Manufacturing</v>
      </c>
      <c r="O23" t="str">
        <f>IF(IFERROR(INDEX(Profile[subIndustry],MATCH(C23,Profile[pans],0)),)=0,,IFERROR(INDEX(Profile[subIndustry],MATCH(C23,Profile[pans],0)),))</f>
        <v>Manufacture of rubber and plastics products</v>
      </c>
      <c r="P23" t="str">
        <f>IF(IFERROR(INDEX(Profile[activitySubClass],MATCH(C23,Profile[pans],0)),)=0,,IFERROR(INDEX(Profile[activitySubClass],MATCH(C23,Profile[pans],0)),))</f>
        <v>Manufacture of polymer/ synthetic / PVC water storage tanks and other plastic products n.e.c.</v>
      </c>
      <c r="Q23" s="4" t="str">
        <f>IF(IFERROR(INDEX(Profile[dateofincorrporation],MATCH(C23,Profile[pans],0)),)=0,,IFERROR(INDEX(Profile[dateofincorrporation],MATCH(C23,Profile[pans],0)),))</f>
        <v>09-Sep-2020</v>
      </c>
      <c r="R23" t="str">
        <f>IF(IFERROR(INDEX(Gsts[constitutionOfBusiness],MATCH(C23,Gsts[pan],0)),)=0,,IFERROR(INDEX(Gsts[constitutionOfBusiness],MATCH(C23,Gsts[pan],0)),))</f>
        <v>Private Limited Company</v>
      </c>
      <c r="S23" t="str">
        <f>IF(IFERROR(INDEX(Gsts[status],MATCH(C23,Gsts[pan],0)),)=0,,IFERROR(INDEX(Gsts[status],MATCH(C23,Gsts[pan],0)),))</f>
        <v>ACTIVE</v>
      </c>
      <c r="T23" t="str">
        <f>IF(IFERROR(INDEX(Gsts[dateOfRegistration],MATCH(C23,Gsts[pan],0)),)=0,,IFERROR(INDEX(Gsts[dateOfRegistration],MATCH(C23,Gsts[pan],0)),))</f>
        <v>13-Oct-2020</v>
      </c>
      <c r="U23" t="str">
        <f>IF(IFERROR(INDEX(Gsts[agregate Turnover],MATCH(C23,Gsts[pan],0)),)=0,,IFERROR(INDEX(Gsts[agregate Turnover],MATCH(C23,Gsts[pan],0)),))</f>
        <v>Slab: Rs. 1.5 Cr. to 5 Cr.</v>
      </c>
      <c r="V23" t="str">
        <f>IF(IFERROR(INDEX(Gsts[ekycVerified],MATCH(C23,Gsts[pan],0)),)=0,,IFERROR(INDEX(Gsts[ekycVerified],MATCH(C23,Gsts[pan],0)),))</f>
        <v>No</v>
      </c>
      <c r="W23">
        <f>IF(IFERROR(INDEX(Gsts[grossTotalIncomes],MATCH(C23,Gsts[pan],0)),)=0,,IFERROR(INDEX(Gsts[grossTotalIncomes],MATCH(C23,Gsts[pan],0)),))</f>
        <v>0</v>
      </c>
      <c r="X23" t="str">
        <f>IF(IFERROR(INDEX(Gsts[natureOfBusiness],MATCH(C23,Gsts[pan],0)),)=0,,IFERROR(INDEX(Gsts[natureOfBusiness],MATCH(C23,Gsts[pan],0)),))</f>
        <v>Supplier of Services|Factory / Manufacturing</v>
      </c>
      <c r="Y23" t="str">
        <f>IF(IFERROR(INDEX(Mcas[status],MATCH(C23,Mcas[pans],0)),)=0,,IFERROR(INDEX(Mcas[status],MATCH(C23,Mcas[pans],0)),))</f>
        <v>ACTIVE</v>
      </c>
      <c r="Z23" t="str">
        <f>IF(IFERROR(INDEX(Mcas[registrationNumber],MATCH(C23,Mcas[pans],0)),)=0,,IFERROR(INDEX(Mcas[registrationNumber],MATCH(C23,Mcas[pans],0)),))</f>
        <v>070898</v>
      </c>
      <c r="AA23" t="str">
        <f>IFERROR(_xlfn.XLOOKUP(C23,mcas!$D$2:$D$10000,mcas!$AI$2:$AI$10000,,0),"")</f>
        <v>RoC-Jaipur</v>
      </c>
      <c r="AB23" t="str">
        <f>IF(IFERROR(INDEX(Mcas[class],MATCH(C23,Mcas[pans],0)),)=0,,IFERROR(INDEX(Mcas[class],MATCH(C23,Mcas[pans],0)),))</f>
        <v>Private</v>
      </c>
      <c r="AC23" t="str">
        <f>IF(IFERROR(INDEX(Mcas[listingStatus],MATCH(C23,Mcas[pans],0)),)=0,,IFERROR(INDEX(Mcas[listingStatus],MATCH(C23,Mcas[pans],0)),))</f>
        <v>Unlisted</v>
      </c>
      <c r="AD23">
        <f>IF(IFERROR(INDEX(Mcas[authorisedCapital],MATCH(C23,Mcas[pans],0)),)=0,,IFERROR(INDEX(Mcas[authorisedCapital],MATCH(C23,Mcas[pans],0)),))</f>
        <v>1500000</v>
      </c>
      <c r="AE23">
        <f>IF(IFERROR(INDEX(Mcas[paidUpCapital],MATCH(C23,Mcas[pans],0)),)=0,,IFERROR(INDEX(Mcas[paidUpCapital],MATCH(C23,Mcas[pans],0)),))</f>
        <v>1500000</v>
      </c>
      <c r="AF23">
        <f>IF(IFERROR(INDEX(Mcas[dateOfLastAgm],MATCH(C23,Mcas[pans],0)),)=0,,IFERROR(INDEX(Mcas[dateOfLastAgm],MATCH(C23,Mcas[pans],0)),))</f>
        <v>0</v>
      </c>
      <c r="AG23">
        <f>IF(IFERROR(INDEX(Mcas[dateOfBalanceSheet],MATCH(C23,Mcas[pans],0)),)=0,,IFERROR(INDEX(Mcas[dateOfBalanceSheet],MATCH(C23,Mcas[pans],0)),))</f>
        <v>0</v>
      </c>
      <c r="AH23" t="str">
        <f>IF(IFERROR(INDEX(Mcas[category],MATCH(C23,Mcas[pans],0)),)=0,,IFERROR(INDEX(Mcas[category],MATCH(C23,Mcas[pans],0)),))</f>
        <v>Company limited by Shares</v>
      </c>
      <c r="AI23">
        <v>21034080.43</v>
      </c>
      <c r="AJ23">
        <v>22354288.93</v>
      </c>
      <c r="AK23">
        <v>64</v>
      </c>
      <c r="AL23">
        <v>77</v>
      </c>
      <c r="AM23">
        <v>1342814</v>
      </c>
      <c r="AN23">
        <v>1342814</v>
      </c>
      <c r="AO23">
        <v>3900</v>
      </c>
      <c r="AP23">
        <v>3900</v>
      </c>
      <c r="AQ23">
        <v>19.315384615384623</v>
      </c>
      <c r="AR23">
        <v>19.14974025974027</v>
      </c>
      <c r="AS23">
        <v>18.076923076923077</v>
      </c>
      <c r="AT23">
        <v>18.259740259740258</v>
      </c>
      <c r="AU23">
        <v>27</v>
      </c>
      <c r="AV23">
        <v>27</v>
      </c>
      <c r="AW23">
        <v>8</v>
      </c>
      <c r="AX23">
        <v>8</v>
      </c>
      <c r="AY23">
        <v>0.90892307692307683</v>
      </c>
      <c r="AZ23">
        <v>0.91480519480519518</v>
      </c>
      <c r="BA23">
        <v>203617.86000000002</v>
      </c>
      <c r="BB23">
        <v>216769.15</v>
      </c>
    </row>
    <row r="24" spans="1:54" x14ac:dyDescent="0.2">
      <c r="A24" t="str">
        <f>IFERROR(INDEX(Profile[inputId],MATCH(D24,Profile[name],0)),"N/A")</f>
        <v>AAMFV2939D</v>
      </c>
      <c r="B24" t="str">
        <f>IFERROR(INDEX(Profile[entityId],MATCH(D24,Profile[name],0)),"N/A")</f>
        <v>AAD-2126</v>
      </c>
      <c r="C24" t="s">
        <v>21218</v>
      </c>
      <c r="D24" t="s">
        <v>21222</v>
      </c>
      <c r="E24" t="str">
        <f>IFERROR(INDEX(Profile[tradeName],MATCH(C24,Profile[pans],0)),"N/A")</f>
        <v>VASPAL PACKAGING LLP</v>
      </c>
      <c r="F24">
        <f>IF(IFERROR(INDEX(Profile[contact],MATCH(C24,Profile[pans],0)),"N/A")=0,"N/A",IFERROR(INDEX(Profile[contact],MATCH(C24,Profile[pans],0)),"N/A"))</f>
        <v>9845124333</v>
      </c>
      <c r="G24" t="str">
        <f>IF(IFERROR(INDEX(Profile[email],MATCH(C24,Profile[pans],0)),"N/A")=0,"N/A",IFERROR(INDEX(Profile[email],MATCH(C24,Profile[pans],0)),"N/A"))</f>
        <v>info@vaspalpackaging.com</v>
      </c>
      <c r="H24" t="str">
        <f>IF(IFERROR(INDEX(Profile[emailDomain],MATCH(C24,Profile[pans],0)),"N/A")=0,"N/A",IFERROR(INDEX(Profile[emailDomain],MATCH(C24,Profile[pans],0)),"N/A"))</f>
        <v>vaspalpackaging.com</v>
      </c>
      <c r="I24" t="str">
        <f>IF(IFERROR(INDEX(Profile[registeredAddress],MATCH(C24,Profile[pans],0)),"N/A")=0,"N/A",IFERROR(INDEX(Profile[registeredAddress],MATCH(C24,Profile[pans],0)),"N/A"))</f>
        <v>Flat No.204, Brigade Elegance No.33,1st Cross, 4th Block, Jayalakshmip uram Mysore Mysore KA 570012 IN</v>
      </c>
      <c r="J24" t="str">
        <f>IF(IFERROR(INDEX(Mcas[alternateAddress],MATCH(C24,Mcas[pans],0)),"N/A")=0,"",IFERROR(INDEX(Mcas[alternateAddress],MATCH(C24,Mcas[pans],0)),""))</f>
        <v/>
      </c>
      <c r="K24" t="str">
        <f>IF(IFERROR(INDEX(Profile[city],MATCH(C24,Profile[pans],0)),)=0,,IFERROR(INDEX(Profile[city],MATCH(C24,Profile[pans],0)),))</f>
        <v>Mysore</v>
      </c>
      <c r="L24" t="str">
        <f>IF(IFERROR(INDEX(Profile[state],MATCH(C24,Profile[pans],0)),)=0,,IFERROR(INDEX(Profile[state],MATCH(C24,Profile[pans],0)),))</f>
        <v>Karnataka</v>
      </c>
      <c r="M24">
        <f>IF(IFERROR(INDEX(Profile[pin],MATCH(C24,Profile[pans],0)),)=0,,IFERROR(INDEX(Profile[pin],MATCH(C24,Profile[pans],0)),))</f>
        <v>570012</v>
      </c>
      <c r="N24">
        <f>IF(IFERROR(INDEX(Profile[industry],MATCH(C24,Profile[pans],0)),)=0,,IFERROR(INDEX(Profile[industry],MATCH(C24,Profile[pans],0)),))</f>
        <v>0</v>
      </c>
      <c r="O24">
        <f>IF(IFERROR(INDEX(Profile[subIndustry],MATCH(C24,Profile[pans],0)),)=0,,IFERROR(INDEX(Profile[subIndustry],MATCH(C24,Profile[pans],0)),))</f>
        <v>0</v>
      </c>
      <c r="P24">
        <f>IF(IFERROR(INDEX(Profile[activitySubClass],MATCH(C24,Profile[pans],0)),)=0,,IFERROR(INDEX(Profile[activitySubClass],MATCH(C24,Profile[pans],0)),))</f>
        <v>0</v>
      </c>
      <c r="Q24" s="4">
        <f>IF(IFERROR(INDEX(Profile[dateofincorrporation],MATCH(C24,Profile[pans],0)),)=0,,IFERROR(INDEX(Profile[dateofincorrporation],MATCH(C24,Profile[pans],0)),))</f>
        <v>42020</v>
      </c>
      <c r="R24" t="str">
        <f>IF(IFERROR(INDEX(Gsts[constitutionOfBusiness],MATCH(C24,Gsts[pan],0)),)=0,,IFERROR(INDEX(Gsts[constitutionOfBusiness],MATCH(C24,Gsts[pan],0)),))</f>
        <v>Limited Liability Partnership</v>
      </c>
      <c r="S24" t="str">
        <f>IF(IFERROR(INDEX(Gsts[status],MATCH(C24,Gsts[pan],0)),)=0,,IFERROR(INDEX(Gsts[status],MATCH(C24,Gsts[pan],0)),))</f>
        <v>ACTIVE</v>
      </c>
      <c r="T24">
        <f>IF(IFERROR(INDEX(Gsts[dateOfRegistration],MATCH(C24,Gsts[pan],0)),)=0,,IFERROR(INDEX(Gsts[dateOfRegistration],MATCH(C24,Gsts[pan],0)),))</f>
        <v>44215</v>
      </c>
      <c r="U24" t="str">
        <f>IF(IFERROR(INDEX(Gsts[agregate Turnover],MATCH(C24,Gsts[pan],0)),)=0,,IFERROR(INDEX(Gsts[agregate Turnover],MATCH(C24,Gsts[pan],0)),))</f>
        <v>: Rs. 5 Cr. to 25 Cr.</v>
      </c>
      <c r="V24" t="str">
        <f>IF(IFERROR(INDEX(Gsts[ekycVerified],MATCH(C24,Gsts[pan],0)),)=0,,IFERROR(INDEX(Gsts[ekycVerified],MATCH(C24,Gsts[pan],0)),))</f>
        <v>No</v>
      </c>
      <c r="W24" t="str">
        <f>IF(IFERROR(INDEX(Gsts[grossTotalIncomes],MATCH(C24,Gsts[pan],0)),)=0,,IFERROR(INDEX(Gsts[grossTotalIncomes],MATCH(C24,Gsts[pan],0)),))</f>
        <v>[
            {
              "income": "Rs. 10 lakhs to Rs. 50 lakhs",
              "financialYear": "2018-2019"
            },
            {
              "income": "Up to Rs. 2.5 lakhs",
              "financialYear": "2019-2020"
            }
          ]</v>
      </c>
      <c r="X24" t="str">
        <f>IF(IFERROR(INDEX(Gsts[natureOfBusiness],MATCH(C24,Gsts[pan],0)),)=0,,IFERROR(INDEX(Gsts[natureOfBusiness],MATCH(C24,Gsts[pan],0)),))</f>
        <v>Factory / Manufacturing",
            "Others",
            "Warehouse / Depot",
            "Import",
            "Export",
            Office / Sale Office</v>
      </c>
      <c r="Y24" t="str">
        <f>IF(IFERROR(INDEX(Mcas[status],MATCH(C24,Mcas[pans],0)),)=0,,IFERROR(INDEX(Mcas[status],MATCH(C24,Mcas[pans],0)),))</f>
        <v>ACTIVE</v>
      </c>
      <c r="Z24">
        <f>IF(IFERROR(INDEX(Mcas[registrationNumber],MATCH(C24,Mcas[pans],0)),)=0,,IFERROR(INDEX(Mcas[registrationNumber],MATCH(C24,Mcas[pans],0)),))</f>
        <v>0</v>
      </c>
      <c r="AA24" t="str">
        <f>IFERROR(_xlfn.XLOOKUP(C24,mcas!$D$2:$D$10000,mcas!$AI$2:$AI$10000,,0),"")</f>
        <v>RoC-Bangalore</v>
      </c>
      <c r="AB24">
        <f>IF(IFERROR(INDEX(Mcas[class],MATCH(C24,Mcas[pans],0)),)=0,,IFERROR(INDEX(Mcas[class],MATCH(C24,Mcas[pans],0)),))</f>
        <v>0</v>
      </c>
      <c r="AC24">
        <f>IF(IFERROR(INDEX(Mcas[listingStatus],MATCH(C24,Mcas[pans],0)),)=0,,IFERROR(INDEX(Mcas[listingStatus],MATCH(C24,Mcas[pans],0)),))</f>
        <v>0</v>
      </c>
      <c r="AD24">
        <f>IF(IFERROR(INDEX(Mcas[authorisedCapital],MATCH(C24,Mcas[pans],0)),)=0,,IFERROR(INDEX(Mcas[authorisedCapital],MATCH(C24,Mcas[pans],0)),))</f>
        <v>0</v>
      </c>
      <c r="AE24">
        <f>IF(IFERROR(INDEX(Mcas[paidUpCapital],MATCH(C24,Mcas[pans],0)),)=0,,IFERROR(INDEX(Mcas[paidUpCapital],MATCH(C24,Mcas[pans],0)),))</f>
        <v>0</v>
      </c>
      <c r="AF24">
        <f>IF(IFERROR(INDEX(Mcas[dateOfLastAgm],MATCH(C24,Mcas[pans],0)),)=0,,IFERROR(INDEX(Mcas[dateOfLastAgm],MATCH(C24,Mcas[pans],0)),))</f>
        <v>0</v>
      </c>
      <c r="AG24">
        <f>IF(IFERROR(INDEX(Mcas[dateOfBalanceSheet],MATCH(C24,Mcas[pans],0)),)=0,,IFERROR(INDEX(Mcas[dateOfBalanceSheet],MATCH(C24,Mcas[pans],0)),))</f>
        <v>0</v>
      </c>
      <c r="AH24">
        <f>IF(IFERROR(INDEX(Mcas[category],MATCH(C24,Mcas[pans],0)),)=0,,IFERROR(INDEX(Mcas[category],MATCH(C24,Mcas[pans],0)),))</f>
        <v>0</v>
      </c>
      <c r="AI24">
        <v>47454452.209999986</v>
      </c>
      <c r="AJ24">
        <v>55534628.729999997</v>
      </c>
      <c r="AK24">
        <v>67</v>
      </c>
      <c r="AL24">
        <v>80</v>
      </c>
      <c r="AM24">
        <v>1086533.8700000001</v>
      </c>
      <c r="AN24">
        <v>1086533.8700000001</v>
      </c>
      <c r="AO24">
        <v>57493</v>
      </c>
      <c r="AP24">
        <v>38907</v>
      </c>
      <c r="AQ24">
        <v>14.104328358208955</v>
      </c>
      <c r="AR24">
        <v>14.784750000000003</v>
      </c>
      <c r="AS24">
        <v>18.388059701492537</v>
      </c>
      <c r="AT24">
        <v>18.0625</v>
      </c>
      <c r="AU24">
        <v>26</v>
      </c>
      <c r="AV24">
        <v>26</v>
      </c>
      <c r="AW24">
        <v>8</v>
      </c>
      <c r="AX24">
        <v>2</v>
      </c>
      <c r="AY24">
        <v>0.67970149253731316</v>
      </c>
      <c r="AZ24">
        <v>0.69149999999999956</v>
      </c>
      <c r="BA24">
        <v>319292.82000000007</v>
      </c>
      <c r="BB24">
        <v>379888.89999999997</v>
      </c>
    </row>
    <row r="25" spans="1:54" x14ac:dyDescent="0.2">
      <c r="A25" t="str">
        <f>IFERROR(INDEX(Profile[inputId],MATCH(D25,Profile[name],0)),"N/A")</f>
        <v>ALTPK8852C</v>
      </c>
      <c r="B25" t="str">
        <f>IFERROR(INDEX(Profile[entityId],MATCH(D25,Profile[name],0)),"N/A")</f>
        <v>ALTPK8852C</v>
      </c>
      <c r="C25" t="s">
        <v>1806</v>
      </c>
      <c r="D25" t="str">
        <f>IFERROR(INDEX(Profile[name],MATCH(C25,Profile[pans],0)),"N/A")</f>
        <v>KRISHNAMURTHY KANUMAPPA</v>
      </c>
      <c r="E25" t="str">
        <f>IFERROR(INDEX(Profile[tradeName],MATCH(C25,Profile[pans],0)),"N/A")</f>
        <v>KRISHNA PACKAGING</v>
      </c>
      <c r="F25" t="str">
        <f>IF(IFERROR(INDEX(Profile[contact],MATCH(C25,Profile[pans],0)),"N/A")=0,"N/A",IFERROR(INDEX(Profile[contact],MATCH(C25,Profile[pans],0)),"N/A"))</f>
        <v>9742226297</v>
      </c>
      <c r="G25" t="str">
        <f>IF(IFERROR(INDEX(Profile[email],MATCH(C25,Profile[pans],0)),"N/A")=0,"N/A",IFERROR(INDEX(Profile[email],MATCH(C25,Profile[pans],0)),"N/A"))</f>
        <v>vidyadaya1312@gmail.com</v>
      </c>
      <c r="H25" t="str">
        <f>IF(IFERROR(INDEX(Profile[emailDomain],MATCH(C25,Profile[pans],0)),"N/A")=0,"N/A",IFERROR(INDEX(Profile[emailDomain],MATCH(C25,Profile[pans],0)),"N/A"))</f>
        <v>gmail.com</v>
      </c>
      <c r="I25" t="str">
        <f>IF(IFERROR(INDEX(Profile[registeredAddress],MATCH(C25,Profile[pans],0)),"N/A")=0,"N/A",IFERROR(INDEX(Profile[registeredAddress],MATCH(C25,Profile[pans],0)),"N/A"))</f>
        <v>No. 47 1st Cross., Muneshwara Block, Bharath Nagar, 2nd Stage,, Magadi Main Road, Bengaluru (Bangalore) Rural, Karnataka, 560091</v>
      </c>
      <c r="J25" t="str">
        <f>IF(IFERROR(INDEX(Mcas[alternateAddress],MATCH(C25,Mcas[pans],0)),"N/A")=0,"",IFERROR(INDEX(Mcas[alternateAddress],MATCH(C25,Mcas[pans],0)),""))</f>
        <v/>
      </c>
      <c r="K25" t="str">
        <f>IF(IFERROR(INDEX(Profile[city],MATCH(C25,Profile[pans],0)),)=0,,IFERROR(INDEX(Profile[city],MATCH(C25,Profile[pans],0)),))</f>
        <v>Bangalore</v>
      </c>
      <c r="L25" t="str">
        <f>IF(IFERROR(INDEX(Profile[state],MATCH(C25,Profile[pans],0)),)=0,,IFERROR(INDEX(Profile[state],MATCH(C25,Profile[pans],0)),))</f>
        <v>Karnataka</v>
      </c>
      <c r="M25" t="str">
        <f>IF(IFERROR(INDEX(Profile[pin],MATCH(C25,Profile[pans],0)),)=0,,IFERROR(INDEX(Profile[pin],MATCH(C25,Profile[pans],0)),))</f>
        <v>560091</v>
      </c>
      <c r="N25">
        <f>IF(IFERROR(INDEX(Profile[industry],MATCH(C25,Profile[pans],0)),)=0,,IFERROR(INDEX(Profile[industry],MATCH(C25,Profile[pans],0)),))</f>
        <v>0</v>
      </c>
      <c r="O25">
        <f>IF(IFERROR(INDEX(Profile[subIndustry],MATCH(C25,Profile[pans],0)),)=0,,IFERROR(INDEX(Profile[subIndustry],MATCH(C25,Profile[pans],0)),))</f>
        <v>0</v>
      </c>
      <c r="P25">
        <f>IF(IFERROR(INDEX(Profile[activitySubClass],MATCH(C25,Profile[pans],0)),)=0,,IFERROR(INDEX(Profile[activitySubClass],MATCH(C25,Profile[pans],0)),))</f>
        <v>0</v>
      </c>
      <c r="Q25" s="4">
        <f>IF(IFERROR(INDEX(Profile[dateofincorrporation],MATCH(C25,Profile[pans],0)),)=0,,IFERROR(INDEX(Profile[dateofincorrporation],MATCH(C25,Profile[pans],0)),))</f>
        <v>0</v>
      </c>
      <c r="R25" t="str">
        <f>IF(IFERROR(INDEX(Gsts[constitutionOfBusiness],MATCH(C25,Gsts[pan],0)),)=0,,IFERROR(INDEX(Gsts[constitutionOfBusiness],MATCH(C25,Gsts[pan],0)),))</f>
        <v>Proprietorship</v>
      </c>
      <c r="S25" t="str">
        <f>IF(IFERROR(INDEX(Gsts[status],MATCH(C25,Gsts[pan],0)),)=0,,IFERROR(INDEX(Gsts[status],MATCH(C25,Gsts[pan],0)),))</f>
        <v>ACTIVE</v>
      </c>
      <c r="T25" t="str">
        <f>IF(IFERROR(INDEX(Gsts[dateOfRegistration],MATCH(C25,Gsts[pan],0)),)=0,,IFERROR(INDEX(Gsts[dateOfRegistration],MATCH(C25,Gsts[pan],0)),))</f>
        <v>01-Jul-2017</v>
      </c>
      <c r="U25" t="str">
        <f>IF(IFERROR(INDEX(Gsts[agregate Turnover],MATCH(C25,Gsts[pan],0)),)=0,,IFERROR(INDEX(Gsts[agregate Turnover],MATCH(C25,Gsts[pan],0)),))</f>
        <v>Slab: Rs. 1.5 Cr. to 5 Cr.</v>
      </c>
      <c r="V25" t="str">
        <f>IF(IFERROR(INDEX(Gsts[ekycVerified],MATCH(C25,Gsts[pan],0)),)=0,,IFERROR(INDEX(Gsts[ekycVerified],MATCH(C25,Gsts[pan],0)),))</f>
        <v>No</v>
      </c>
      <c r="W25" t="str">
        <f>IF(IFERROR(INDEX(Gsts[grossTotalIncomes],MATCH(C25,Gsts[pan],0)),)=0,,IFERROR(INDEX(Gsts[grossTotalIncomes],MATCH(C25,Gsts[pan],0)),))</f>
        <v>[{'income': 'Rs. 5 lakhs to Rs. 10 lakhs', 'financialYear': '2018-2019'}]</v>
      </c>
      <c r="X25" t="str">
        <f>IF(IFERROR(INDEX(Gsts[natureOfBusiness],MATCH(C25,Gsts[pan],0)),)=0,,IFERROR(INDEX(Gsts[natureOfBusiness],MATCH(C25,Gsts[pan],0)),))</f>
        <v>Retail Business</v>
      </c>
      <c r="Y25">
        <f>IF(IFERROR(INDEX(Mcas[status],MATCH(C25,Mcas[pans],0)),)=0,,IFERROR(INDEX(Mcas[status],MATCH(C25,Mcas[pans],0)),))</f>
        <v>0</v>
      </c>
      <c r="Z25">
        <f>IF(IFERROR(INDEX(Mcas[registrationNumber],MATCH(C25,Mcas[pans],0)),)=0,,IFERROR(INDEX(Mcas[registrationNumber],MATCH(C25,Mcas[pans],0)),))</f>
        <v>0</v>
      </c>
      <c r="AA25" t="str">
        <f>IFERROR(_xlfn.XLOOKUP(C25,mcas!$D$2:$D$10000,mcas!$AI$2:$AI$10000,,0),"")</f>
        <v/>
      </c>
      <c r="AB25">
        <f>IF(IFERROR(INDEX(Mcas[class],MATCH(C25,Mcas[pans],0)),)=0,,IFERROR(INDEX(Mcas[class],MATCH(C25,Mcas[pans],0)),))</f>
        <v>0</v>
      </c>
      <c r="AC25">
        <f>IF(IFERROR(INDEX(Mcas[listingStatus],MATCH(C25,Mcas[pans],0)),)=0,,IFERROR(INDEX(Mcas[listingStatus],MATCH(C25,Mcas[pans],0)),))</f>
        <v>0</v>
      </c>
      <c r="AD25">
        <f>IF(IFERROR(INDEX(Mcas[authorisedCapital],MATCH(C25,Mcas[pans],0)),)=0,,IFERROR(INDEX(Mcas[authorisedCapital],MATCH(C25,Mcas[pans],0)),))</f>
        <v>0</v>
      </c>
      <c r="AE25">
        <f>IF(IFERROR(INDEX(Mcas[paidUpCapital],MATCH(C25,Mcas[pans],0)),)=0,,IFERROR(INDEX(Mcas[paidUpCapital],MATCH(C25,Mcas[pans],0)),))</f>
        <v>0</v>
      </c>
      <c r="AF25">
        <f>IF(IFERROR(INDEX(Mcas[dateOfLastAgm],MATCH(C25,Mcas[pans],0)),)=0,,IFERROR(INDEX(Mcas[dateOfLastAgm],MATCH(C25,Mcas[pans],0)),))</f>
        <v>0</v>
      </c>
      <c r="AG25">
        <f>IF(IFERROR(INDEX(Mcas[dateOfBalanceSheet],MATCH(C25,Mcas[pans],0)),)=0,,IFERROR(INDEX(Mcas[dateOfBalanceSheet],MATCH(C25,Mcas[pans],0)),))</f>
        <v>0</v>
      </c>
      <c r="AH25">
        <f>IF(IFERROR(INDEX(Mcas[category],MATCH(C25,Mcas[pans],0)),)=0,,IFERROR(INDEX(Mcas[category],MATCH(C25,Mcas[pans],0)),))</f>
        <v>0</v>
      </c>
      <c r="AI25">
        <v>17632323.620000005</v>
      </c>
      <c r="AJ25">
        <v>23658511.260000005</v>
      </c>
      <c r="AK25">
        <v>54</v>
      </c>
      <c r="AL25">
        <v>74</v>
      </c>
      <c r="AM25">
        <v>433530.09</v>
      </c>
      <c r="AN25">
        <v>433530.09</v>
      </c>
      <c r="AO25">
        <v>90146.64</v>
      </c>
      <c r="AP25">
        <v>90146.64</v>
      </c>
      <c r="AQ25">
        <v>13.746545454545458</v>
      </c>
      <c r="AR25">
        <v>14.368783783783783</v>
      </c>
      <c r="AS25">
        <v>16.618181818181817</v>
      </c>
      <c r="AT25">
        <v>15.337837837837839</v>
      </c>
      <c r="AU25">
        <v>27</v>
      </c>
      <c r="AV25">
        <v>27</v>
      </c>
      <c r="AW25">
        <v>8</v>
      </c>
      <c r="AX25">
        <v>5</v>
      </c>
      <c r="AY25">
        <v>0.59072727272727232</v>
      </c>
      <c r="AZ25">
        <v>0.55540540540540495</v>
      </c>
      <c r="BA25">
        <v>103137.47000000002</v>
      </c>
      <c r="BB25">
        <v>130397.61000000003</v>
      </c>
    </row>
    <row r="26" spans="1:54" x14ac:dyDescent="0.2">
      <c r="A26" t="str">
        <f>IFERROR(INDEX(Profile[inputId],MATCH(D26,Profile[name],0)),"N/A")</f>
        <v>AAECV9487H</v>
      </c>
      <c r="B26" t="str">
        <f>IFERROR(INDEX(Profile[entityId],MATCH(D26,Profile[name],0)),"N/A")</f>
        <v>U60300DL2014PTC273346</v>
      </c>
      <c r="C26" t="s">
        <v>21219</v>
      </c>
      <c r="D26" t="s">
        <v>21254</v>
      </c>
      <c r="E26" t="str">
        <f>IFERROR(INDEX(Profile[tradeName],MATCH(C26,Profile[pans],0)),"N/A")</f>
        <v>VENTURE SUPPLY CHAIN PRIVATE LIMITED</v>
      </c>
      <c r="F26">
        <f>IF(IFERROR(INDEX(Profile[contact],MATCH(C26,Profile[pans],0)),"N/A")=0,"N/A",IFERROR(INDEX(Profile[contact],MATCH(C26,Profile[pans],0)),"N/A"))</f>
        <v>9313772243</v>
      </c>
      <c r="G26" t="str">
        <f>IF(IFERROR(INDEX(Profile[email],MATCH(C26,Profile[pans],0)),"N/A")=0,"N/A",IFERROR(INDEX(Profile[email],MATCH(C26,Profile[pans],0)),"N/A"))</f>
        <v>gsnassociates@yahoo.com</v>
      </c>
      <c r="H26" t="str">
        <f>IF(IFERROR(INDEX(Profile[emailDomain],MATCH(C26,Profile[pans],0)),"N/A")=0,"N/A",IFERROR(INDEX(Profile[emailDomain],MATCH(C26,Profile[pans],0)),"N/A"))</f>
        <v>yahoo.com</v>
      </c>
      <c r="I26" t="str">
        <f>IF(IFERROR(INDEX(Profile[registeredAddress],MATCH(C26,Profile[pans],0)),"N/A")=0,"N/A",IFERROR(INDEX(Profile[registeredAddress],MATCH(C26,Profile[pans],0)),"N/A"))</f>
        <v>SHOP IN SEQ. NO. MHP-5950, G/F, BLOCK K-2, KH. NO.-831, MAHIPALPUR, NEW DELHI South West Delhi DL 110037 IN</v>
      </c>
      <c r="J26" t="str">
        <f>IF(IFERROR(INDEX(Mcas[alternateAddress],MATCH(C26,Mcas[pans],0)),"N/A")=0,"",IFERROR(INDEX(Mcas[alternateAddress],MATCH(C26,Mcas[pans],0)),""))</f>
        <v/>
      </c>
      <c r="K26" t="str">
        <f>IF(IFERROR(INDEX(Profile[city],MATCH(C26,Profile[pans],0)),)=0,,IFERROR(INDEX(Profile[city],MATCH(C26,Profile[pans],0)),))</f>
        <v>Delhi</v>
      </c>
      <c r="L26" t="str">
        <f>IF(IFERROR(INDEX(Profile[state],MATCH(C26,Profile[pans],0)),)=0,,IFERROR(INDEX(Profile[state],MATCH(C26,Profile[pans],0)),))</f>
        <v>Delhi</v>
      </c>
      <c r="M26">
        <f>IF(IFERROR(INDEX(Profile[pin],MATCH(C26,Profile[pans],0)),)=0,,IFERROR(INDEX(Profile[pin],MATCH(C26,Profile[pans],0)),))</f>
        <v>110037</v>
      </c>
      <c r="N26" t="str">
        <f>IF(IFERROR(INDEX(Profile[industry],MATCH(C26,Profile[pans],0)),)=0,,IFERROR(INDEX(Profile[industry],MATCH(C26,Profile[pans],0)),))</f>
        <v>Transport, storage and communications</v>
      </c>
      <c r="O26" t="str">
        <f>IF(IFERROR(INDEX(Profile[subIndustry],MATCH(C26,Profile[pans],0)),)=0,,IFERROR(INDEX(Profile[subIndustry],MATCH(C26,Profile[pans],0)),))</f>
        <v>Land transport; transport via pipelines</v>
      </c>
      <c r="P26" t="str">
        <f>IF(IFERROR(INDEX(Profile[activitySubClass],MATCH(C26,Profile[pans],0)),)=0,,IFERROR(INDEX(Profile[activitySubClass],MATCH(C26,Profile[pans],0)),))</f>
        <v>Transport via pipelines [Includes transport of gases, liquids, slurry and other commodities via pipelines. Included are the incidental activities like operation ofpump stations and maintenance of the pipeline.]</v>
      </c>
      <c r="Q26" s="4">
        <f>IF(IFERROR(INDEX(Profile[dateofincorrporation],MATCH(C26,Profile[pans],0)),)=0,,IFERROR(INDEX(Profile[dateofincorrporation],MATCH(C26,Profile[pans],0)),))</f>
        <v>41962</v>
      </c>
      <c r="R26" t="str">
        <f>IF(IFERROR(INDEX(Gsts[constitutionOfBusiness],MATCH(C26,Gsts[pan],0)),)=0,,IFERROR(INDEX(Gsts[constitutionOfBusiness],MATCH(C26,Gsts[pan],0)),))</f>
        <v>Private Limited Company</v>
      </c>
      <c r="S26" t="str">
        <f>IF(IFERROR(INDEX(Gsts[status],MATCH(C26,Gsts[pan],0)),)=0,,IFERROR(INDEX(Gsts[status],MATCH(C26,Gsts[pan],0)),))</f>
        <v>ACTIVE</v>
      </c>
      <c r="T26">
        <f>IF(IFERROR(INDEX(Gsts[dateOfRegistration],MATCH(C26,Gsts[pan],0)),)=0,,IFERROR(INDEX(Gsts[dateOfRegistration],MATCH(C26,Gsts[pan],0)),))</f>
        <v>42917</v>
      </c>
      <c r="U26" t="str">
        <f>IF(IFERROR(INDEX(Gsts[agregate Turnover],MATCH(C26,Gsts[pan],0)),)=0,,IFERROR(INDEX(Gsts[agregate Turnover],MATCH(C26,Gsts[pan],0)),))</f>
        <v>Slab: Rs. 100 Cr. to 500 Cr.</v>
      </c>
      <c r="V26" t="str">
        <f>IF(IFERROR(INDEX(Gsts[ekycVerified],MATCH(C26,Gsts[pan],0)),)=0,,IFERROR(INDEX(Gsts[ekycVerified],MATCH(C26,Gsts[pan],0)),))</f>
        <v>No</v>
      </c>
      <c r="W26" t="str">
        <f>IF(IFERROR(INDEX(Gsts[grossTotalIncomes],MATCH(C26,Gsts[pan],0)),)=0,,IFERROR(INDEX(Gsts[grossTotalIncomes],MATCH(C26,Gsts[pan],0)),))</f>
        <v>"income": "Above Rs. 50 lakhs",
              "financialYear": "2018-2019"</v>
      </c>
      <c r="X26" t="str">
        <f>IF(IFERROR(INDEX(Gsts[natureOfBusiness],MATCH(C26,Gsts[pan],0)),)=0,,IFERROR(INDEX(Gsts[natureOfBusiness],MATCH(C26,Gsts[pan],0)),))</f>
        <v>"Office / Sale Office",
            "Service Provision"</v>
      </c>
      <c r="Y26" t="str">
        <f>IF(IFERROR(INDEX(Mcas[status],MATCH(C26,Mcas[pans],0)),)=0,,IFERROR(INDEX(Mcas[status],MATCH(C26,Mcas[pans],0)),))</f>
        <v>ACTIVE</v>
      </c>
      <c r="Z26">
        <f>IF(IFERROR(INDEX(Mcas[registrationNumber],MATCH(C26,Mcas[pans],0)),)=0,,IFERROR(INDEX(Mcas[registrationNumber],MATCH(C26,Mcas[pans],0)),))</f>
        <v>273346</v>
      </c>
      <c r="AA26" t="str">
        <f>IFERROR(_xlfn.XLOOKUP(C26,mcas!$D$2:$D$10000,mcas!$AI$2:$AI$10000,,0),"")</f>
        <v>RoC-Delhi</v>
      </c>
      <c r="AB26" t="str">
        <f>IF(IFERROR(INDEX(Mcas[class],MATCH(C26,Mcas[pans],0)),)=0,,IFERROR(INDEX(Mcas[class],MATCH(C26,Mcas[pans],0)),))</f>
        <v>Private</v>
      </c>
      <c r="AC26" t="str">
        <f>IF(IFERROR(INDEX(Mcas[listingStatus],MATCH(C26,Mcas[pans],0)),)=0,,IFERROR(INDEX(Mcas[listingStatus],MATCH(C26,Mcas[pans],0)),))</f>
        <v>Unlisted</v>
      </c>
      <c r="AD26">
        <f>IF(IFERROR(INDEX(Mcas[authorisedCapital],MATCH(C26,Mcas[pans],0)),)=0,,IFERROR(INDEX(Mcas[authorisedCapital],MATCH(C26,Mcas[pans],0)),))</f>
        <v>2855000</v>
      </c>
      <c r="AE26">
        <f>IF(IFERROR(INDEX(Mcas[paidUpCapital],MATCH(C26,Mcas[pans],0)),)=0,,IFERROR(INDEX(Mcas[paidUpCapital],MATCH(C26,Mcas[pans],0)),))</f>
        <v>44196</v>
      </c>
      <c r="AF26">
        <f>IF(IFERROR(INDEX(Mcas[dateOfLastAgm],MATCH(C26,Mcas[pans],0)),)=0,,IFERROR(INDEX(Mcas[dateOfLastAgm],MATCH(C26,Mcas[pans],0)),))</f>
        <v>43921</v>
      </c>
      <c r="AG26">
        <f>IF(IFERROR(INDEX(Mcas[dateOfBalanceSheet],MATCH(C26,Mcas[pans],0)),)=0,,IFERROR(INDEX(Mcas[dateOfBalanceSheet],MATCH(C26,Mcas[pans],0)),))</f>
        <v>43921</v>
      </c>
      <c r="AH26" t="str">
        <f>IF(IFERROR(INDEX(Mcas[category],MATCH(C26,Mcas[pans],0)),)=0,,IFERROR(INDEX(Mcas[category],MATCH(C26,Mcas[pans],0)),))</f>
        <v>Company limited by Shares</v>
      </c>
      <c r="AI26">
        <v>143750609.94</v>
      </c>
      <c r="AJ26">
        <v>199029950.59000003</v>
      </c>
      <c r="AK26">
        <v>189</v>
      </c>
      <c r="AL26">
        <v>238</v>
      </c>
      <c r="AM26">
        <v>9321607</v>
      </c>
      <c r="AN26">
        <v>20000000</v>
      </c>
      <c r="AO26">
        <v>166</v>
      </c>
      <c r="AP26">
        <v>166</v>
      </c>
      <c r="AQ26">
        <v>19.877947368421001</v>
      </c>
      <c r="AR26">
        <v>19.646302521008373</v>
      </c>
      <c r="AS26">
        <v>20.321052631578947</v>
      </c>
      <c r="AT26">
        <v>20.172268907563026</v>
      </c>
      <c r="AU26">
        <v>25</v>
      </c>
      <c r="AV26">
        <v>25</v>
      </c>
      <c r="AW26">
        <v>10</v>
      </c>
      <c r="AX26">
        <v>10</v>
      </c>
      <c r="AY26">
        <v>1.0668421052631598</v>
      </c>
      <c r="AZ26">
        <v>1.0485714285714312</v>
      </c>
      <c r="BA26">
        <v>1608544.679999999</v>
      </c>
      <c r="BB26">
        <v>2016485.6899999992</v>
      </c>
    </row>
    <row r="27" spans="1:54" x14ac:dyDescent="0.2">
      <c r="A27" t="str">
        <f>IFERROR(INDEX(Profile[inputId],MATCH(D27,Profile[name],0)),"N/A")</f>
        <v>AABCI6781J</v>
      </c>
      <c r="B27" t="str">
        <f>IFERROR(INDEX(Profile[entityId],MATCH(D27,Profile[name],0)),"N/A")</f>
        <v>U70109DL2007PTC161723</v>
      </c>
      <c r="C27" t="s">
        <v>2232</v>
      </c>
      <c r="D27" t="str">
        <f>IFERROR(INDEX(Profile[name],MATCH(C27,Profile[pans],0)),"N/A")</f>
        <v>INSTANT TRANSPORT SOLUTION PRIVATE LIMITED</v>
      </c>
      <c r="E27" t="str">
        <f>IFERROR(INDEX(Profile[tradeName],MATCH(C27,Profile[pans],0)),"N/A")</f>
        <v>INSTANT TRANSPORT SOLUTION PVT. LTD.</v>
      </c>
      <c r="F27" t="str">
        <f>IF(IFERROR(INDEX(Profile[contact],MATCH(C27,Profile[pans],0)),"N/A")=0,"N/A",IFERROR(INDEX(Profile[contact],MATCH(C27,Profile[pans],0)),"N/A"))</f>
        <v>9810505417</v>
      </c>
      <c r="G27" t="str">
        <f>IF(IFERROR(INDEX(Profile[email],MATCH(C27,Profile[pans],0)),"N/A")=0,"N/A",IFERROR(INDEX(Profile[email],MATCH(C27,Profile[pans],0)),"N/A"))</f>
        <v>jasveers@instanttransport.co.in</v>
      </c>
      <c r="H27" t="str">
        <f>IF(IFERROR(INDEX(Profile[emailDomain],MATCH(C27,Profile[pans],0)),"N/A")=0,"N/A",IFERROR(INDEX(Profile[emailDomain],MATCH(C27,Profile[pans],0)),"N/A"))</f>
        <v>instanttransport.co.in</v>
      </c>
      <c r="I27" t="str">
        <f>IF(IFERROR(INDEX(Profile[registeredAddress],MATCH(C27,Profile[pans],0)),"N/A")=0,"N/A",IFERROR(INDEX(Profile[registeredAddress],MATCH(C27,Profile[pans],0)),"N/A"))</f>
        <v>FLAT NO-662, PKT-3, PKT-3, SEC-19 DWARKA, NEW DELHI New Delhi DL 110075 IN</v>
      </c>
      <c r="J27" t="str">
        <f>IF(IFERROR(INDEX(Mcas[alternateAddress],MATCH(C27,Mcas[pans],0)),"N/A")=0,"",IFERROR(INDEX(Mcas[alternateAddress],MATCH(C27,Mcas[pans],0)),""))</f>
        <v/>
      </c>
      <c r="K27" t="str">
        <f>IF(IFERROR(INDEX(Profile[city],MATCH(C27,Profile[pans],0)),)=0,,IFERROR(INDEX(Profile[city],MATCH(C27,Profile[pans],0)),))</f>
        <v>Delhi</v>
      </c>
      <c r="L27" t="str">
        <f>IF(IFERROR(INDEX(Profile[state],MATCH(C27,Profile[pans],0)),)=0,,IFERROR(INDEX(Profile[state],MATCH(C27,Profile[pans],0)),))</f>
        <v>Delhi</v>
      </c>
      <c r="M27" t="str">
        <f>IF(IFERROR(INDEX(Profile[pin],MATCH(C27,Profile[pans],0)),)=0,,IFERROR(INDEX(Profile[pin],MATCH(C27,Profile[pans],0)),))</f>
        <v>110075</v>
      </c>
      <c r="N27" t="str">
        <f>IF(IFERROR(INDEX(Profile[industry],MATCH(C27,Profile[pans],0)),)=0,,IFERROR(INDEX(Profile[industry],MATCH(C27,Profile[pans],0)),))</f>
        <v>Real estate, renting and business activities</v>
      </c>
      <c r="O27" t="str">
        <f>IF(IFERROR(INDEX(Profile[subIndustry],MATCH(C27,Profile[pans],0)),)=0,,IFERROR(INDEX(Profile[subIndustry],MATCH(C27,Profile[pans],0)),))</f>
        <v>Real estate activities</v>
      </c>
      <c r="P27" t="str">
        <f>IF(IFERROR(INDEX(Profile[activitySubClass],MATCH(C27,Profile[pans],0)),)=0,,IFERROR(INDEX(Profile[activitySubClass],MATCH(C27,Profile[pans],0)),))</f>
        <v>Real estate activities with own or leased property n.e.c.</v>
      </c>
      <c r="Q27" s="4" t="str">
        <f>IF(IFERROR(INDEX(Profile[dateofincorrporation],MATCH(C27,Profile[pans],0)),)=0,,IFERROR(INDEX(Profile[dateofincorrporation],MATCH(C27,Profile[pans],0)),))</f>
        <v>09-Apr-2007</v>
      </c>
      <c r="R27">
        <f>IF(IFERROR(INDEX(Gsts[constitutionOfBusiness],MATCH(C27,Gsts[pan],0)),)=0,,IFERROR(INDEX(Gsts[constitutionOfBusiness],MATCH(C27,Gsts[pan],0)),))</f>
        <v>0</v>
      </c>
      <c r="S27" t="str">
        <f>IF(IFERROR(INDEX(Gsts[status],MATCH(C27,Gsts[pan],0)),)=0,,IFERROR(INDEX(Gsts[status],MATCH(C27,Gsts[pan],0)),))</f>
        <v>PROVISIONAL</v>
      </c>
      <c r="T27" t="str">
        <f>IF(IFERROR(INDEX(Gsts[dateOfRegistration],MATCH(C27,Gsts[pan],0)),)=0,,IFERROR(INDEX(Gsts[dateOfRegistration],MATCH(C27,Gsts[pan],0)),))</f>
        <v>01-Jul-2017</v>
      </c>
      <c r="U27" t="str">
        <f>IF(IFERROR(INDEX(Gsts[agregate Turnover],MATCH(C27,Gsts[pan],0)),)=0,,IFERROR(INDEX(Gsts[agregate Turnover],MATCH(C27,Gsts[pan],0)),))</f>
        <v>Slab: Rs. 100 Cr. to 500 Cr.</v>
      </c>
      <c r="V27" t="str">
        <f>IF(IFERROR(INDEX(Gsts[ekycVerified],MATCH(C27,Gsts[pan],0)),)=0,,IFERROR(INDEX(Gsts[ekycVerified],MATCH(C27,Gsts[pan],0)),))</f>
        <v>No</v>
      </c>
      <c r="W27" t="str">
        <f>IF(IFERROR(INDEX(Gsts[grossTotalIncomes],MATCH(C27,Gsts[pan],0)),)=0,,IFERROR(INDEX(Gsts[grossTotalIncomes],MATCH(C27,Gsts[pan],0)),))</f>
        <v>[{'income': 'Above Rs. 50 lakhs', 'financialYear': '2018-2019'}]</v>
      </c>
      <c r="X27">
        <f>IF(IFERROR(INDEX(Gsts[natureOfBusiness],MATCH(C27,Gsts[pan],0)),)=0,,IFERROR(INDEX(Gsts[natureOfBusiness],MATCH(C27,Gsts[pan],0)),))</f>
        <v>0</v>
      </c>
      <c r="Y27" t="str">
        <f>IF(IFERROR(INDEX(Mcas[status],MATCH(C27,Mcas[pans],0)),)=0,,IFERROR(INDEX(Mcas[status],MATCH(C27,Mcas[pans],0)),))</f>
        <v>ACTIVE</v>
      </c>
      <c r="Z27" t="str">
        <f>IF(IFERROR(INDEX(Mcas[registrationNumber],MATCH(C27,Mcas[pans],0)),)=0,,IFERROR(INDEX(Mcas[registrationNumber],MATCH(C27,Mcas[pans],0)),))</f>
        <v>161723</v>
      </c>
      <c r="AA27" t="str">
        <f>IFERROR(_xlfn.XLOOKUP(C27,mcas!$D$2:$D$10000,mcas!$AI$2:$AI$10000,,0),"")</f>
        <v>RoC-Delhi</v>
      </c>
      <c r="AB27" t="str">
        <f>IF(IFERROR(INDEX(Mcas[class],MATCH(C27,Mcas[pans],0)),)=0,,IFERROR(INDEX(Mcas[class],MATCH(C27,Mcas[pans],0)),))</f>
        <v>Private</v>
      </c>
      <c r="AC27" t="str">
        <f>IF(IFERROR(INDEX(Mcas[listingStatus],MATCH(C27,Mcas[pans],0)),)=0,,IFERROR(INDEX(Mcas[listingStatus],MATCH(C27,Mcas[pans],0)),))</f>
        <v>Unlisted</v>
      </c>
      <c r="AD27">
        <f>IF(IFERROR(INDEX(Mcas[authorisedCapital],MATCH(C27,Mcas[pans],0)),)=0,,IFERROR(INDEX(Mcas[authorisedCapital],MATCH(C27,Mcas[pans],0)),))</f>
        <v>8000000</v>
      </c>
      <c r="AE27">
        <f>IF(IFERROR(INDEX(Mcas[paidUpCapital],MATCH(C27,Mcas[pans],0)),)=0,,IFERROR(INDEX(Mcas[paidUpCapital],MATCH(C27,Mcas[pans],0)),))</f>
        <v>8000000</v>
      </c>
      <c r="AF27" t="str">
        <f>IF(IFERROR(INDEX(Mcas[dateOfLastAgm],MATCH(C27,Mcas[pans],0)),)=0,,IFERROR(INDEX(Mcas[dateOfLastAgm],MATCH(C27,Mcas[pans],0)),))</f>
        <v>30-Nov-2021</v>
      </c>
      <c r="AG27" t="str">
        <f>IF(IFERROR(INDEX(Mcas[dateOfBalanceSheet],MATCH(C27,Mcas[pans],0)),)=0,,IFERROR(INDEX(Mcas[dateOfBalanceSheet],MATCH(C27,Mcas[pans],0)),))</f>
        <v>31-Mar-2021</v>
      </c>
      <c r="AH27" t="str">
        <f>IF(IFERROR(INDEX(Mcas[category],MATCH(C27,Mcas[pans],0)),)=0,,IFERROR(INDEX(Mcas[category],MATCH(C27,Mcas[pans],0)),))</f>
        <v>Company limited by Shares</v>
      </c>
      <c r="AI27">
        <f>IF(IFERROR(INDEX(accumulated_data[Total Count of invoice (last 3 months)],MATCH($A27,accumulated_data[inputId],0)),"N/A")=0,"N/A",IFERROR(INDEX(accumulated_data[Total Invoice Amount (last 3 months)],MATCH($A27,accumulated_data[inputId],0)),"N/A"))</f>
        <v>155372721.34999996</v>
      </c>
      <c r="AJ27">
        <f>IF(IFERROR(INDEX(accumulated_data[Total Count of invoice (last 6 months)],MATCH($A27,accumulated_data[inputId],0)),"N/A")=0,"N/A",IFERROR(INDEX(accumulated_data[Total Invoice Amount (last 6 months)],MATCH($A27,accumulated_data[inputId],0)),"N/A"))</f>
        <v>378755202.59000015</v>
      </c>
      <c r="AK27">
        <f>IF(IFERROR(INDEX(accumulated_data[Total Count of invoice (last 3 months)],MATCH($A27,accumulated_data[inputId],0)),"N/A")=0,"N/A",IFERROR(INDEX(accumulated_data[Total Count of invoice (last 3 months)],MATCH($A27,accumulated_data[inputId],0)),"N/A"))</f>
        <v>168</v>
      </c>
      <c r="AL27">
        <f>IF(IFERROR(INDEX(accumulated_data[Total Count of invoice (last 6 months)],MATCH($A27,accumulated_data[inputId],0)),"N/A")=0,"N/A",IFERROR(INDEX(accumulated_data[Total Count of invoice (last 6 months)],MATCH($A27,accumulated_data[inputId],0)),"N/A"))</f>
        <v>428</v>
      </c>
      <c r="AM27">
        <f>IF(IFERROR(INDEX(accumulated_data[Maximum invoice amount (last 3 months)],MATCH($A27,accumulated_data[inputId],0)),"N/A")=0,"N/A",IFERROR(INDEX(accumulated_data[Maximum invoice amount (last 3 months)],MATCH($A27,accumulated_data[inputId],0)),"N/A"))</f>
        <v>4182841</v>
      </c>
      <c r="AN27">
        <f>IF(IFERROR(INDEX(accumulated_data[Maximum invoice amount (last 6 months)],MATCH($A27,accumulated_data[inputId],0)),"N/A")=0,"N/A",IFERROR(INDEX(accumulated_data[Maximum invoice amount (last 6 months)],MATCH($A27,accumulated_data[inputId],0)),"N/A"))</f>
        <v>4182841</v>
      </c>
      <c r="AO27">
        <f>IF(IFERROR(INDEX(accumulated_data[Minimum invoice amount (last 3 months)],MATCH($A27,accumulated_data[inputId],0)),"N/A")=0,"N/A",IFERROR(INDEX(accumulated_data[Minimum invoice amount (last 3 months)],MATCH($A27,accumulated_data[inputId],0)),"N/A"))</f>
        <v>13703.22</v>
      </c>
      <c r="AP27">
        <f>IF(IFERROR(INDEX(accumulated_data[Minimum invoice amount (last 6 months)],MATCH($A27,accumulated_data[inputId],0)),"N/A")=0,"N/A",IFERROR(INDEX(accumulated_data[Minimum invoice amount (last 6 months)],MATCH($A27,accumulated_data[inputId],0)),"N/A"))</f>
        <v>13703.22</v>
      </c>
      <c r="AQ27">
        <f>IF(IFERROR(INDEX(accumulated_data[Average IRR per annum (last 3 months)],MATCH($A27,accumulated_data[inputId],0)),"N/A")=0,"N/A",IFERROR(INDEX(accumulated_data[Average IRR per annum (last 3 months)],MATCH($A27,accumulated_data[inputId],0)),"N/A"))</f>
        <v>10.120892857142863</v>
      </c>
      <c r="AR27">
        <f>IF(IFERROR(INDEX(accumulated_data[Average IRR per annum (last 6 months)],MATCH($A27,accumulated_data[inputId],0)),"N/A")=0,"N/A",IFERROR(INDEX(accumulated_data[Average IRR per annum (last 6 months)],MATCH($A27,accumulated_data[inputId],0)),"N/A"))</f>
        <v>10.039626168224272</v>
      </c>
      <c r="AS27">
        <f>IF(IFERROR(INDEX(accumulated_data[Average discounting days (last 3 months)],MATCH($A27,accumulated_data[inputId],0)),"N/A")=0,"N/A",IFERROR(INDEX(accumulated_data[Average discounting days (last 3 months)],MATCH($A27,accumulated_data[inputId],0)),"N/A"))</f>
        <v>28.44047619047619</v>
      </c>
      <c r="AT27">
        <f>IF(IFERROR(INDEX(accumulated_data[Average discounting days (last 6 months)],MATCH($A27,accumulated_data[inputId],0)),"N/A")=0,"N/A",IFERROR(INDEX(accumulated_data[Average discounting days (last 6 months)],MATCH($A27,accumulated_data[inputId],0)),"N/A"))</f>
        <v>29.11214953271028</v>
      </c>
      <c r="AU27">
        <f>IF(IFERROR(INDEX(accumulated_data[Maximum discounting days (last 3 months)],MATCH($A27,accumulated_data[inputId],0)),"N/A")=0,"N/A",IFERROR(INDEX(accumulated_data[Maximum discounting days (last 3 months)],MATCH($A27,accumulated_data[inputId],0)),"N/A"))</f>
        <v>32</v>
      </c>
      <c r="AV27">
        <f>IF(IFERROR(INDEX(accumulated_data[Maximum discounting days (last 6 months)],MATCH($A27,accumulated_data[inputId],0)),"N/A")=0,"N/A",IFERROR(INDEX(accumulated_data[Maximum discounting days (last 6 months)],MATCH($A27,accumulated_data[inputId],0)),"N/A"))</f>
        <v>34</v>
      </c>
      <c r="AW27">
        <f>IF(IFERROR(INDEX(accumulated_data[Minimum discounting days (last 3 months)],MATCH($A27,accumulated_data[inputId],0)),"N/A")=0,"N/A",IFERROR(INDEX(accumulated_data[Minimum discounting days (last 3 months)],MATCH($A27,accumulated_data[inputId],0)),"N/A"))</f>
        <v>25</v>
      </c>
      <c r="AX27">
        <f>IF(IFERROR(INDEX(accumulated_data[Minimum discounting days (last 6 months)],MATCH($A27,accumulated_data[inputId],0)),"N/A")=0,"N/A",IFERROR(INDEX(accumulated_data[Minimum discounting days (last 6 months)],MATCH($A27,accumulated_data[inputId],0)),"N/A"))</f>
        <v>23</v>
      </c>
      <c r="AY27">
        <f>IF(IFERROR(INDEX(accumulated_data[Effective Discount rate average (last 3 months)],MATCH($A27,accumulated_data[inputId],0)),"N/A")=0,"N/A",IFERROR(INDEX(accumulated_data[Effective Discount rate average (last 3 months)],MATCH($A27,accumulated_data[inputId],0)),"N/A"))</f>
        <v>0.78886904761904708</v>
      </c>
      <c r="AZ27">
        <f>IF(IFERROR(INDEX(accumulated_data[Effective Discount rate average (last 6 months)],MATCH($A27,accumulated_data[inputId],0)),"N/A")=0,"N/A",IFERROR(INDEX(accumulated_data[Effective Discount rate average (last 6 months)],MATCH($A27,accumulated_data[inputId],0)),"N/A"))</f>
        <v>0.80081775700934699</v>
      </c>
      <c r="BA27">
        <f>IF(IFERROR(INDEX(accumulated_data[Total effective discount amount (last 3 months)],MATCH($A27,accumulated_data[inputId],0)),"N/A")=0,"N/A",IFERROR(INDEX(accumulated_data[Total effective discount amount (last 3 months)],MATCH($A27,accumulated_data[inputId],0)),"N/A"))</f>
        <v>1227244.3799999999</v>
      </c>
      <c r="BB27">
        <f>IF(IFERROR(INDEX(accumulated_data[Total effective discount amount (last 6 months)],MATCH($A27,accumulated_data[inputId],0)),"N/A")=0,"N/A",IFERROR(INDEX(accumulated_data[Total effective discount amount (last 6 months)],MATCH($A27,accumulated_data[inputId],0)),"N/A"))</f>
        <v>3041515.2600000002</v>
      </c>
    </row>
    <row r="28" spans="1:54" x14ac:dyDescent="0.2">
      <c r="A28" t="str">
        <f>IFERROR(INDEX(Profile[inputId],MATCH(D28,Profile[name],0)),"N/A")</f>
        <v>AADFI8280K</v>
      </c>
      <c r="B28" t="str">
        <f>IFERROR(INDEX(Profile[entityId],MATCH(D28,Profile[name],0)),"N/A")</f>
        <v>AADFI8280K</v>
      </c>
      <c r="C28" t="s">
        <v>1395</v>
      </c>
      <c r="D28" t="str">
        <f>IFERROR(INDEX(Profile[name],MATCH(C28,Profile[pans],0)),"N/A")</f>
        <v>INTEGRATED SUPPLY CHAIN SOLUTION</v>
      </c>
      <c r="E28" t="str">
        <f>IFERROR(INDEX(Profile[tradeName],MATCH(C28,Profile[pans],0)),"N/A")</f>
        <v>INTEGRATED SUPPLY CHAIN SOLUTION</v>
      </c>
      <c r="F28" t="str">
        <f>IF(IFERROR(INDEX(Profile[contact],MATCH(C28,Profile[pans],0)),"N/A")=0,"N/A",IFERROR(INDEX(Profile[contact],MATCH(C28,Profile[pans],0)),"N/A"))</f>
        <v>9911751960</v>
      </c>
      <c r="G28" t="str">
        <f>IF(IFERROR(INDEX(Profile[email],MATCH(C28,Profile[pans],0)),"N/A")=0,"N/A",IFERROR(INDEX(Profile[email],MATCH(C28,Profile[pans],0)),"N/A"))</f>
        <v>ritco.ho@ritcogroup.net</v>
      </c>
      <c r="H28" t="str">
        <f>IF(IFERROR(INDEX(Profile[emailDomain],MATCH(C28,Profile[pans],0)),"N/A")=0,"N/A",IFERROR(INDEX(Profile[emailDomain],MATCH(C28,Profile[pans],0)),"N/A"))</f>
        <v>ritcogroup.net</v>
      </c>
      <c r="I28" t="str">
        <f>IF(IFERROR(INDEX(Profile[registeredAddress],MATCH(C28,Profile[pans],0)),"N/A")=0,"N/A",IFERROR(INDEX(Profile[registeredAddress],MATCH(C28,Profile[pans],0)),"N/A"))</f>
        <v>C/F/9, SAINATH COMPLEX, NEAR DARSHAN HOTEL, NH NO. 8, KADODARA, UMBHEL, Surat, Gujarat, 394325</v>
      </c>
      <c r="J28" t="str">
        <f>IF(IFERROR(INDEX(Mcas[alternateAddress],MATCH(C28,Mcas[pans],0)),"N/A")=0,"",IFERROR(INDEX(Mcas[alternateAddress],MATCH(C28,Mcas[pans],0)),""))</f>
        <v/>
      </c>
      <c r="K28" t="str">
        <f>IF(IFERROR(INDEX(Profile[city],MATCH(C28,Profile[pans],0)),)=0,,IFERROR(INDEX(Profile[city],MATCH(C28,Profile[pans],0)),))</f>
        <v>Surat</v>
      </c>
      <c r="L28" t="str">
        <f>IF(IFERROR(INDEX(Profile[state],MATCH(C28,Profile[pans],0)),)=0,,IFERROR(INDEX(Profile[state],MATCH(C28,Profile[pans],0)),))</f>
        <v>Gujarat</v>
      </c>
      <c r="M28" t="str">
        <f>IF(IFERROR(INDEX(Profile[pin],MATCH(C28,Profile[pans],0)),)=0,,IFERROR(INDEX(Profile[pin],MATCH(C28,Profile[pans],0)),))</f>
        <v>394325</v>
      </c>
      <c r="N28">
        <f>IF(IFERROR(INDEX(Profile[industry],MATCH(C28,Profile[pans],0)),)=0,,IFERROR(INDEX(Profile[industry],MATCH(C28,Profile[pans],0)),))</f>
        <v>0</v>
      </c>
      <c r="O28">
        <f>IF(IFERROR(INDEX(Profile[subIndustry],MATCH(C28,Profile[pans],0)),)=0,,IFERROR(INDEX(Profile[subIndustry],MATCH(C28,Profile[pans],0)),))</f>
        <v>0</v>
      </c>
      <c r="P28">
        <f>IF(IFERROR(INDEX(Profile[activitySubClass],MATCH(C28,Profile[pans],0)),)=0,,IFERROR(INDEX(Profile[activitySubClass],MATCH(C28,Profile[pans],0)),))</f>
        <v>0</v>
      </c>
      <c r="Q28" s="4" t="str">
        <f>IF(IFERROR(INDEX(Profile[dateofincorrporation],MATCH(C28,Profile[pans],0)),)=0,,IFERROR(INDEX(Profile[dateofincorrporation],MATCH(C28,Profile[pans],0)),))</f>
        <v>20-May-2012</v>
      </c>
      <c r="R28" t="str">
        <f>IF(IFERROR(INDEX(Gsts[constitutionOfBusiness],MATCH(C28,Gsts[pan],0)),)=0,,IFERROR(INDEX(Gsts[constitutionOfBusiness],MATCH(C28,Gsts[pan],0)),))</f>
        <v>Partnership</v>
      </c>
      <c r="S28" t="str">
        <f>IF(IFERROR(INDEX(Gsts[status],MATCH(C28,Gsts[pan],0)),)=0,,IFERROR(INDEX(Gsts[status],MATCH(C28,Gsts[pan],0)),))</f>
        <v>INACTIVE</v>
      </c>
      <c r="T28" t="str">
        <f>IF(IFERROR(INDEX(Gsts[dateOfRegistration],MATCH(C28,Gsts[pan],0)),)=0,,IFERROR(INDEX(Gsts[dateOfRegistration],MATCH(C28,Gsts[pan],0)),))</f>
        <v>01-Jul-2017</v>
      </c>
      <c r="U28" t="str">
        <f>IF(IFERROR(INDEX(Gsts[agregate Turnover],MATCH(C28,Gsts[pan],0)),)=0,,IFERROR(INDEX(Gsts[agregate Turnover],MATCH(C28,Gsts[pan],0)),))</f>
        <v>Slab: Rs. 0 to 40 lakhs</v>
      </c>
      <c r="V28" t="str">
        <f>IF(IFERROR(INDEX(Gsts[ekycVerified],MATCH(C28,Gsts[pan],0)),)=0,,IFERROR(INDEX(Gsts[ekycVerified],MATCH(C28,Gsts[pan],0)),))</f>
        <v>No</v>
      </c>
      <c r="W28" t="str">
        <f>IF(IFERROR(INDEX(Gsts[grossTotalIncomes],MATCH(C28,Gsts[pan],0)),)=0,,IFERROR(INDEX(Gsts[grossTotalIncomes],MATCH(C28,Gsts[pan],0)),))</f>
        <v>[{'income': 'Above Rs. 50 lakhs', 'financialYear': '2018-2019'}]</v>
      </c>
      <c r="X28" t="str">
        <f>IF(IFERROR(INDEX(Gsts[natureOfBusiness],MATCH(C28,Gsts[pan],0)),)=0,,IFERROR(INDEX(Gsts[natureOfBusiness],MATCH(C28,Gsts[pan],0)),))</f>
        <v>Recipient of Goods or Services|Service Provision</v>
      </c>
      <c r="Y28">
        <f>IF(IFERROR(INDEX(Mcas[status],MATCH(C28,Mcas[pans],0)),)=0,,IFERROR(INDEX(Mcas[status],MATCH(C28,Mcas[pans],0)),))</f>
        <v>0</v>
      </c>
      <c r="Z28">
        <f>IF(IFERROR(INDEX(Mcas[registrationNumber],MATCH(C28,Mcas[pans],0)),)=0,,IFERROR(INDEX(Mcas[registrationNumber],MATCH(C28,Mcas[pans],0)),))</f>
        <v>0</v>
      </c>
      <c r="AA28" t="str">
        <f>IFERROR(_xlfn.XLOOKUP(C28,mcas!$D$2:$D$10000,mcas!$AI$2:$AI$10000,,0),"")</f>
        <v/>
      </c>
      <c r="AB28">
        <f>IF(IFERROR(INDEX(Mcas[class],MATCH(C28,Mcas[pans],0)),)=0,,IFERROR(INDEX(Mcas[class],MATCH(C28,Mcas[pans],0)),))</f>
        <v>0</v>
      </c>
      <c r="AC28">
        <f>IF(IFERROR(INDEX(Mcas[listingStatus],MATCH(C28,Mcas[pans],0)),)=0,,IFERROR(INDEX(Mcas[listingStatus],MATCH(C28,Mcas[pans],0)),))</f>
        <v>0</v>
      </c>
      <c r="AD28">
        <f>IF(IFERROR(INDEX(Mcas[authorisedCapital],MATCH(C28,Mcas[pans],0)),)=0,,IFERROR(INDEX(Mcas[authorisedCapital],MATCH(C28,Mcas[pans],0)),))</f>
        <v>0</v>
      </c>
      <c r="AE28">
        <f>IF(IFERROR(INDEX(Mcas[paidUpCapital],MATCH(C28,Mcas[pans],0)),)=0,,IFERROR(INDEX(Mcas[paidUpCapital],MATCH(C28,Mcas[pans],0)),))</f>
        <v>0</v>
      </c>
      <c r="AF28">
        <f>IF(IFERROR(INDEX(Mcas[dateOfLastAgm],MATCH(C28,Mcas[pans],0)),)=0,,IFERROR(INDEX(Mcas[dateOfLastAgm],MATCH(C28,Mcas[pans],0)),))</f>
        <v>0</v>
      </c>
      <c r="AG28">
        <f>IF(IFERROR(INDEX(Mcas[dateOfBalanceSheet],MATCH(C28,Mcas[pans],0)),)=0,,IFERROR(INDEX(Mcas[dateOfBalanceSheet],MATCH(C28,Mcas[pans],0)),))</f>
        <v>0</v>
      </c>
      <c r="AH28">
        <f>IF(IFERROR(INDEX(Mcas[category],MATCH(C28,Mcas[pans],0)),)=0,,IFERROR(INDEX(Mcas[category],MATCH(C28,Mcas[pans],0)),))</f>
        <v>0</v>
      </c>
      <c r="AI28">
        <f>IF(IFERROR(INDEX(accumulated_data[Total Count of invoice (last 3 months)],MATCH($A28,accumulated_data[inputId],0)),"N/A")=0,"N/A",IFERROR(INDEX(accumulated_data[Total Invoice Amount (last 3 months)],MATCH($A28,accumulated_data[inputId],0)),"N/A"))</f>
        <v>15794657.790000001</v>
      </c>
      <c r="AJ28">
        <f>IF(IFERROR(INDEX(accumulated_data[Total Count of invoice (last 6 months)],MATCH($A28,accumulated_data[inputId],0)),"N/A")=0,"N/A",IFERROR(INDEX(accumulated_data[Total Invoice Amount (last 6 months)],MATCH($A28,accumulated_data[inputId],0)),"N/A"))</f>
        <v>30388196.170000002</v>
      </c>
      <c r="AK28">
        <f>IF(IFERROR(INDEX(accumulated_data[Total Count of invoice (last 3 months)],MATCH($A28,accumulated_data[inputId],0)),"N/A")=0,"N/A",IFERROR(INDEX(accumulated_data[Total Count of invoice (last 3 months)],MATCH($A28,accumulated_data[inputId],0)),"N/A"))</f>
        <v>18</v>
      </c>
      <c r="AL28">
        <f>IF(IFERROR(INDEX(accumulated_data[Total Count of invoice (last 6 months)],MATCH($A28,accumulated_data[inputId],0)),"N/A")=0,"N/A",IFERROR(INDEX(accumulated_data[Total Count of invoice (last 6 months)],MATCH($A28,accumulated_data[inputId],0)),"N/A"))</f>
        <v>40</v>
      </c>
      <c r="AM28">
        <f>IF(IFERROR(INDEX(accumulated_data[Maximum invoice amount (last 3 months)],MATCH($A28,accumulated_data[inputId],0)),"N/A")=0,"N/A",IFERROR(INDEX(accumulated_data[Maximum invoice amount (last 3 months)],MATCH($A28,accumulated_data[inputId],0)),"N/A"))</f>
        <v>1533077.67</v>
      </c>
      <c r="AN28">
        <f>IF(IFERROR(INDEX(accumulated_data[Maximum invoice amount (last 6 months)],MATCH($A28,accumulated_data[inputId],0)),"N/A")=0,"N/A",IFERROR(INDEX(accumulated_data[Maximum invoice amount (last 6 months)],MATCH($A28,accumulated_data[inputId],0)),"N/A"))</f>
        <v>1533077.67</v>
      </c>
      <c r="AO28">
        <f>IF(IFERROR(INDEX(accumulated_data[Minimum invoice amount (last 3 months)],MATCH($A28,accumulated_data[inputId],0)),"N/A")=0,"N/A",IFERROR(INDEX(accumulated_data[Minimum invoice amount (last 3 months)],MATCH($A28,accumulated_data[inputId],0)),"N/A"))</f>
        <v>14893.2</v>
      </c>
      <c r="AP28">
        <f>IF(IFERROR(INDEX(accumulated_data[Minimum invoice amount (last 6 months)],MATCH($A28,accumulated_data[inputId],0)),"N/A")=0,"N/A",IFERROR(INDEX(accumulated_data[Minimum invoice amount (last 6 months)],MATCH($A28,accumulated_data[inputId],0)),"N/A"))</f>
        <v>3390.66</v>
      </c>
      <c r="AQ28">
        <f>IF(IFERROR(INDEX(accumulated_data[Average IRR per annum (last 3 months)],MATCH($A28,accumulated_data[inputId],0)),"N/A")=0,"N/A",IFERROR(INDEX(accumulated_data[Average IRR per annum (last 3 months)],MATCH($A28,accumulated_data[inputId],0)),"N/A"))</f>
        <v>14.716666666666665</v>
      </c>
      <c r="AR28">
        <f>IF(IFERROR(INDEX(accumulated_data[Average IRR per annum (last 6 months)],MATCH($A28,accumulated_data[inputId],0)),"N/A")=0,"N/A",IFERROR(INDEX(accumulated_data[Average IRR per annum (last 6 months)],MATCH($A28,accumulated_data[inputId],0)),"N/A"))</f>
        <v>14.577500000000004</v>
      </c>
      <c r="AS28">
        <f>IF(IFERROR(INDEX(accumulated_data[Average discounting days (last 3 months)],MATCH($A28,accumulated_data[inputId],0)),"N/A")=0,"N/A",IFERROR(INDEX(accumulated_data[Average discounting days (last 3 months)],MATCH($A28,accumulated_data[inputId],0)),"N/A"))</f>
        <v>14.277777777777779</v>
      </c>
      <c r="AT28">
        <f>IF(IFERROR(INDEX(accumulated_data[Average discounting days (last 6 months)],MATCH($A28,accumulated_data[inputId],0)),"N/A")=0,"N/A",IFERROR(INDEX(accumulated_data[Average discounting days (last 6 months)],MATCH($A28,accumulated_data[inputId],0)),"N/A"))</f>
        <v>13.625</v>
      </c>
      <c r="AU28">
        <f>IF(IFERROR(INDEX(accumulated_data[Maximum discounting days (last 3 months)],MATCH($A28,accumulated_data[inputId],0)),"N/A")=0,"N/A",IFERROR(INDEX(accumulated_data[Maximum discounting days (last 3 months)],MATCH($A28,accumulated_data[inputId],0)),"N/A"))</f>
        <v>23</v>
      </c>
      <c r="AV28">
        <f>IF(IFERROR(INDEX(accumulated_data[Maximum discounting days (last 6 months)],MATCH($A28,accumulated_data[inputId],0)),"N/A")=0,"N/A",IFERROR(INDEX(accumulated_data[Maximum discounting days (last 6 months)],MATCH($A28,accumulated_data[inputId],0)),"N/A"))</f>
        <v>23</v>
      </c>
      <c r="AW28">
        <f>IF(IFERROR(INDEX(accumulated_data[Minimum discounting days (last 3 months)],MATCH($A28,accumulated_data[inputId],0)),"N/A")=0,"N/A",IFERROR(INDEX(accumulated_data[Minimum discounting days (last 3 months)],MATCH($A28,accumulated_data[inputId],0)),"N/A"))</f>
        <v>1</v>
      </c>
      <c r="AX28">
        <f>IF(IFERROR(INDEX(accumulated_data[Minimum discounting days (last 6 months)],MATCH($A28,accumulated_data[inputId],0)),"N/A")=0,"N/A",IFERROR(INDEX(accumulated_data[Minimum discounting days (last 6 months)],MATCH($A28,accumulated_data[inputId],0)),"N/A"))</f>
        <v>1</v>
      </c>
      <c r="AY28">
        <f>IF(IFERROR(INDEX(accumulated_data[Effective Discount rate average (last 3 months)],MATCH($A28,accumulated_data[inputId],0)),"N/A")=0,"N/A",IFERROR(INDEX(accumulated_data[Effective Discount rate average (last 3 months)],MATCH($A28,accumulated_data[inputId],0)),"N/A"))</f>
        <v>0.36666666666666659</v>
      </c>
      <c r="AZ28">
        <f>IF(IFERROR(INDEX(accumulated_data[Effective Discount rate average (last 6 months)],MATCH($A28,accumulated_data[inputId],0)),"N/A")=0,"N/A",IFERROR(INDEX(accumulated_data[Effective Discount rate average (last 6 months)],MATCH($A28,accumulated_data[inputId],0)),"N/A"))</f>
        <v>0.4235000000000001</v>
      </c>
      <c r="BA28">
        <f>IF(IFERROR(INDEX(accumulated_data[Total effective discount amount (last 3 months)],MATCH($A28,accumulated_data[inputId],0)),"N/A")=0,"N/A",IFERROR(INDEX(accumulated_data[Total effective discount amount (last 3 months)],MATCH($A28,accumulated_data[inputId],0)),"N/A"))</f>
        <v>55745.03</v>
      </c>
      <c r="BB28">
        <f>IF(IFERROR(INDEX(accumulated_data[Total effective discount amount (last 6 months)],MATCH($A28,accumulated_data[inputId],0)),"N/A")=0,"N/A",IFERROR(INDEX(accumulated_data[Total effective discount amount (last 6 months)],MATCH($A28,accumulated_data[inputId],0)),"N/A"))</f>
        <v>123535.61999999995</v>
      </c>
    </row>
    <row r="29" spans="1:54" x14ac:dyDescent="0.2">
      <c r="A29" t="str">
        <f>IFERROR(INDEX(Profile[inputId],MATCH(D29,Profile[name],0)),"N/A")</f>
        <v>AADCA9217F</v>
      </c>
      <c r="B29" t="str">
        <f>IFERROR(INDEX(Profile[entityId],MATCH(D29,Profile[name],0)),"N/A")</f>
        <v>U20290MH1964PTC012950</v>
      </c>
      <c r="C29" t="s">
        <v>2634</v>
      </c>
      <c r="D29" t="s">
        <v>2636</v>
      </c>
      <c r="E29" t="str">
        <f>IFERROR(INDEX(Profile[tradeName],MATCH(C29,Profile[pans],0)),"N/A")</f>
        <v>AMARTARA PRIVATE LIMITED</v>
      </c>
      <c r="F29">
        <f>IF(IFERROR(INDEX(Profile[contact],MATCH(C29,Profile[pans],0)),"N/A")=0,"N/A",IFERROR(INDEX(Profile[contact],MATCH(C29,Profile[pans],0)),"N/A"))</f>
        <v>7874779807</v>
      </c>
      <c r="G29" t="str">
        <f>IF(IFERROR(INDEX(Profile[email],MATCH(C29,Profile[pans],0)),"N/A")=0,"N/A",IFERROR(INDEX(Profile[email],MATCH(C29,Profile[pans],0)),"N/A"))</f>
        <v>atl.dm@amartara.net</v>
      </c>
      <c r="H29" t="str">
        <f>IF(IFERROR(INDEX(Profile[emailDomain],MATCH(C29,Profile[pans],0)),"N/A")=0,"N/A",IFERROR(INDEX(Profile[emailDomain],MATCH(C29,Profile[pans],0)),"N/A"))</f>
        <v>amartara.co.in</v>
      </c>
      <c r="I29" t="str">
        <f>IF(IFERROR(INDEX(Profile[registeredAddress],MATCH(C29,Profile[pans],0)),"N/A")=0,"N/A",IFERROR(INDEX(Profile[registeredAddress],MATCH(C29,Profile[pans],0)),"N/A"))</f>
        <v>Unit No. 1101 to 1104, 11th Floor, ATL Corporate Saki Vihar Road, Powai Mumbai Mumbai City MH 400072 IN</v>
      </c>
      <c r="J29" t="str">
        <f>IF(IFERROR(INDEX(Mcas[alternateAddress],MATCH(C29,Mcas[pans],0)),"N/A")=0,"",IFERROR(INDEX(Mcas[alternateAddress],MATCH(C29,Mcas[pans],0)),""))</f>
        <v/>
      </c>
      <c r="K29" t="str">
        <f>IF(IFERROR(INDEX(Profile[city],MATCH(C29,Profile[pans],0)),)=0,,IFERROR(INDEX(Profile[city],MATCH(C29,Profile[pans],0)),))</f>
        <v>Mumbai</v>
      </c>
      <c r="L29" t="str">
        <f>IF(IFERROR(INDEX(Profile[state],MATCH(C29,Profile[pans],0)),)=0,,IFERROR(INDEX(Profile[state],MATCH(C29,Profile[pans],0)),))</f>
        <v>Maharashtra</v>
      </c>
      <c r="M29">
        <f>IF(IFERROR(INDEX(Profile[pin],MATCH(C29,Profile[pans],0)),)=0,,IFERROR(INDEX(Profile[pin],MATCH(C29,Profile[pans],0)),))</f>
        <v>400072</v>
      </c>
      <c r="N29">
        <f>IF(IFERROR(INDEX(Profile[industry],MATCH(C29,Profile[pans],0)),)=0,,IFERROR(INDEX(Profile[industry],MATCH(C29,Profile[pans],0)),))</f>
        <v>0</v>
      </c>
      <c r="O29">
        <f>IF(IFERROR(INDEX(Profile[subIndustry],MATCH(C29,Profile[pans],0)),)=0,,IFERROR(INDEX(Profile[subIndustry],MATCH(C29,Profile[pans],0)),))</f>
        <v>0</v>
      </c>
      <c r="P29">
        <f>IF(IFERROR(INDEX(Profile[activitySubClass],MATCH(C29,Profile[pans],0)),)=0,,IFERROR(INDEX(Profile[activitySubClass],MATCH(C29,Profile[pans],0)),))</f>
        <v>0</v>
      </c>
      <c r="Q29" s="4">
        <f>IF(IFERROR(INDEX(Profile[dateofincorrporation],MATCH(C29,Profile[pans],0)),)=0,,IFERROR(INDEX(Profile[dateofincorrporation],MATCH(C29,Profile[pans],0)),))</f>
        <v>23557</v>
      </c>
      <c r="R29">
        <f>IF(IFERROR(INDEX(Gsts[constitutionOfBusiness],MATCH(C29,Gsts[pan],0)),)=0,,IFERROR(INDEX(Gsts[constitutionOfBusiness],MATCH(C29,Gsts[pan],0)),))</f>
        <v>0</v>
      </c>
      <c r="S29" t="str">
        <f>IF(IFERROR(INDEX(Gsts[status],MATCH(C29,Gsts[pan],0)),)=0,,IFERROR(INDEX(Gsts[status],MATCH(C29,Gsts[pan],0)),))</f>
        <v>INACTIVE</v>
      </c>
      <c r="T29" t="str">
        <f>IF(IFERROR(INDEX(Gsts[dateOfRegistration],MATCH(C29,Gsts[pan],0)),)=0,,IFERROR(INDEX(Gsts[dateOfRegistration],MATCH(C29,Gsts[pan],0)),))</f>
        <v>01-Jul-2017</v>
      </c>
      <c r="U29" t="str">
        <f>IF(IFERROR(INDEX(Gsts[agregate Turnover],MATCH(C29,Gsts[pan],0)),)=0,,IFERROR(INDEX(Gsts[agregate Turnover],MATCH(C29,Gsts[pan],0)),))</f>
        <v>Slab: Rs. 100 Cr. to 500 Cr.</v>
      </c>
      <c r="V29" t="str">
        <f>IF(IFERROR(INDEX(Gsts[ekycVerified],MATCH(C29,Gsts[pan],0)),)=0,,IFERROR(INDEX(Gsts[ekycVerified],MATCH(C29,Gsts[pan],0)),))</f>
        <v>No</v>
      </c>
      <c r="W29" t="str">
        <f>IF(IFERROR(INDEX(Gsts[grossTotalIncomes],MATCH(C29,Gsts[pan],0)),)=0,,IFERROR(INDEX(Gsts[grossTotalIncomes],MATCH(C29,Gsts[pan],0)),))</f>
        <v>[{'income': 'Above Rs. 50 lakhs', 'financialYear': '2018-2019'}]</v>
      </c>
      <c r="X29">
        <f>IF(IFERROR(INDEX(Gsts[natureOfBusiness],MATCH(C29,Gsts[pan],0)),)=0,,IFERROR(INDEX(Gsts[natureOfBusiness],MATCH(C29,Gsts[pan],0)),))</f>
        <v>0</v>
      </c>
      <c r="Y29" t="str">
        <f>IF(IFERROR(INDEX(Mcas[status],MATCH(C29,Mcas[pans],0)),)=0,,IFERROR(INDEX(Mcas[status],MATCH(C29,Mcas[pans],0)),))</f>
        <v>INACTIVE</v>
      </c>
      <c r="Z29">
        <f>IF(IFERROR(INDEX(Mcas[registrationNumber],MATCH(C29,Mcas[pans],0)),)=0,,IFERROR(INDEX(Mcas[registrationNumber],MATCH(C29,Mcas[pans],0)),))</f>
        <v>12950</v>
      </c>
      <c r="AA29" t="str">
        <f>IFERROR(_xlfn.XLOOKUP(C29,mcas!$D$2:$D$10000,mcas!$AI$2:$AI$10000,,0),"")</f>
        <v>RoC-Mumbai</v>
      </c>
      <c r="AB29" t="str">
        <f>IF(IFERROR(INDEX(Mcas[class],MATCH(C29,Mcas[pans],0)),)=0,,IFERROR(INDEX(Mcas[class],MATCH(C29,Mcas[pans],0)),))</f>
        <v>Private</v>
      </c>
      <c r="AC29" t="str">
        <f>IF(IFERROR(INDEX(Mcas[listingStatus],MATCH(C29,Mcas[pans],0)),)=0,,IFERROR(INDEX(Mcas[listingStatus],MATCH(C29,Mcas[pans],0)),))</f>
        <v>Unlisted</v>
      </c>
      <c r="AD29">
        <f>IF(IFERROR(INDEX(Mcas[authorisedCapital],MATCH(C29,Mcas[pans],0)),)=0,,IFERROR(INDEX(Mcas[authorisedCapital],MATCH(C29,Mcas[pans],0)),))</f>
        <v>9999900</v>
      </c>
      <c r="AE29">
        <f>IF(IFERROR(INDEX(Mcas[paidUpCapital],MATCH(C29,Mcas[pans],0)),)=0,,IFERROR(INDEX(Mcas[paidUpCapital],MATCH(C29,Mcas[pans],0)),))</f>
        <v>44196</v>
      </c>
      <c r="AF29">
        <f>IF(IFERROR(INDEX(Mcas[dateOfLastAgm],MATCH(C29,Mcas[pans],0)),)=0,,IFERROR(INDEX(Mcas[dateOfLastAgm],MATCH(C29,Mcas[pans],0)),))</f>
        <v>43921</v>
      </c>
      <c r="AG29">
        <f>IF(IFERROR(INDEX(Mcas[dateOfBalanceSheet],MATCH(C29,Mcas[pans],0)),)=0,,IFERROR(INDEX(Mcas[dateOfBalanceSheet],MATCH(C29,Mcas[pans],0)),))</f>
        <v>43921</v>
      </c>
      <c r="AH29" t="str">
        <f>IF(IFERROR(INDEX(Mcas[category],MATCH(C29,Mcas[pans],0)),)=0,,IFERROR(INDEX(Mcas[category],MATCH(C29,Mcas[pans],0)),))</f>
        <v>Company limited by Shares</v>
      </c>
      <c r="AI29">
        <v>19610066.280000005</v>
      </c>
      <c r="AJ29">
        <v>24699155.320000008</v>
      </c>
      <c r="AK29">
        <v>45</v>
      </c>
      <c r="AL29">
        <v>59</v>
      </c>
      <c r="AM29">
        <v>1746016.07</v>
      </c>
      <c r="AN29">
        <v>1746016.07</v>
      </c>
      <c r="AO29">
        <v>6324</v>
      </c>
      <c r="AP29">
        <v>6324</v>
      </c>
      <c r="AQ29">
        <v>15.225000000000003</v>
      </c>
      <c r="AR29">
        <v>15.082372881355939</v>
      </c>
      <c r="AS29">
        <v>62.826086956521742</v>
      </c>
      <c r="AT29">
        <v>63.610169491525426</v>
      </c>
      <c r="AU29">
        <v>78</v>
      </c>
      <c r="AV29">
        <v>78</v>
      </c>
      <c r="AW29">
        <v>47</v>
      </c>
      <c r="AX29">
        <v>47</v>
      </c>
      <c r="AY29">
        <v>2.5941304347826097</v>
      </c>
      <c r="AZ29">
        <v>2.6054237288135611</v>
      </c>
      <c r="BA29">
        <v>515428.11</v>
      </c>
      <c r="BB29">
        <v>651094.45000000019</v>
      </c>
    </row>
    <row r="30" spans="1:54" x14ac:dyDescent="0.2">
      <c r="A30" t="str">
        <f>IFERROR(INDEX(Profile[inputId],MATCH(D30,Profile[name],0)),"N/A")</f>
        <v>AACCJ3301J</v>
      </c>
      <c r="B30" t="str">
        <f>IFERROR(INDEX(Profile[entityId],MATCH(D30,Profile[name],0)),"N/A")</f>
        <v>U51109MH2010PTC200857</v>
      </c>
      <c r="C30" t="s">
        <v>3684</v>
      </c>
      <c r="D30" t="str">
        <f>IFERROR(INDEX(Profile[name],MATCH(C30,Profile[pans],0)),"N/A")</f>
        <v>JIGNESH AGENCY PRIVATE LIMITED</v>
      </c>
      <c r="E30" t="str">
        <f>IFERROR(INDEX(Profile[tradeName],MATCH(C30,Profile[pans],0)),"N/A")</f>
        <v>JIGNESH AGENCY PRIVATE LIMITED</v>
      </c>
      <c r="F30" t="str">
        <f>IF(IFERROR(INDEX(Profile[contact],MATCH(C30,Profile[pans],0)),"N/A")=0,"N/A",IFERROR(INDEX(Profile[contact],MATCH(C30,Profile[pans],0)),"N/A"))</f>
        <v>8080875559</v>
      </c>
      <c r="G30" t="str">
        <f>IF(IFERROR(INDEX(Profile[email],MATCH(C30,Profile[pans],0)),"N/A")=0,"N/A",IFERROR(INDEX(Profile[email],MATCH(C30,Profile[pans],0)),"N/A"))</f>
        <v>jignesh@japl.org</v>
      </c>
      <c r="H30" t="str">
        <f>IF(IFERROR(INDEX(Profile[emailDomain],MATCH(C30,Profile[pans],0)),"N/A")=0,"N/A",IFERROR(INDEX(Profile[emailDomain],MATCH(C30,Profile[pans],0)),"N/A"))</f>
        <v>japl.org</v>
      </c>
      <c r="I30" t="str">
        <f>IF(IFERROR(INDEX(Profile[registeredAddress],MATCH(C30,Profile[pans],0)),"N/A")=0,"N/A",IFERROR(INDEX(Profile[registeredAddress],MATCH(C30,Profile[pans],0)),"N/A"))</f>
        <v>14/15, Atlanta Estate, Hanuman Tekdi Road Vitt Bhatti, Goregaon-Mulund Link Rd, Goregaon (E) Mumbai MH 400063 IN</v>
      </c>
      <c r="J30" t="str">
        <f>IF(IFERROR(INDEX(Mcas[alternateAddress],MATCH(C30,Mcas[pans],0)),"N/A")=0,"",IFERROR(INDEX(Mcas[alternateAddress],MATCH(C30,Mcas[pans],0)),""))</f>
        <v/>
      </c>
      <c r="K30" t="str">
        <f>IF(IFERROR(INDEX(Profile[city],MATCH(C30,Profile[pans],0)),)=0,,IFERROR(INDEX(Profile[city],MATCH(C30,Profile[pans],0)),))</f>
        <v>Mumbai</v>
      </c>
      <c r="L30" t="str">
        <f>IF(IFERROR(INDEX(Profile[state],MATCH(C30,Profile[pans],0)),)=0,,IFERROR(INDEX(Profile[state],MATCH(C30,Profile[pans],0)),))</f>
        <v>Maharashtra</v>
      </c>
      <c r="M30" t="str">
        <f>IF(IFERROR(INDEX(Profile[pin],MATCH(C30,Profile[pans],0)),)=0,,IFERROR(INDEX(Profile[pin],MATCH(C30,Profile[pans],0)),))</f>
        <v>400063</v>
      </c>
      <c r="N30" t="str">
        <f>IF(IFERROR(INDEX(Profile[industry],MATCH(C30,Profile[pans],0)),)=0,,IFERROR(INDEX(Profile[industry],MATCH(C30,Profile[pans],0)),))</f>
        <v>Wholesale and retail trade; repair of motor vehicles, motorcycles and personal and household goods</v>
      </c>
      <c r="O30" t="str">
        <f>IF(IFERROR(INDEX(Profile[subIndustry],MATCH(C30,Profile[pans],0)),)=0,,IFERROR(INDEX(Profile[subIndustry],MATCH(C30,Profile[pans],0)),))</f>
        <v>Wholesale trade and commission trade, except of motor vehicles and motorcycles</v>
      </c>
      <c r="P30" t="str">
        <f>IF(IFERROR(INDEX(Profile[activitySubClass],MATCH(C30,Profile[pans],0)),)=0,,IFERROR(INDEX(Profile[activitySubClass],MATCH(C30,Profile[pans],0)),))</f>
        <v>Commission agents n.e.c. ( Commission agents working in emerging area likee-commerce are classified under 7290)</v>
      </c>
      <c r="Q30" s="4" t="str">
        <f>IF(IFERROR(INDEX(Profile[dateofincorrporation],MATCH(C30,Profile[pans],0)),)=0,,IFERROR(INDEX(Profile[dateofincorrporation],MATCH(C30,Profile[pans],0)),))</f>
        <v>13-Mar-2010</v>
      </c>
      <c r="R30" t="str">
        <f>IF(IFERROR(INDEX(Gsts[constitutionOfBusiness],MATCH(C30,Gsts[pan],0)),)=0,,IFERROR(INDEX(Gsts[constitutionOfBusiness],MATCH(C30,Gsts[pan],0)),))</f>
        <v>Private Limited Company</v>
      </c>
      <c r="S30" t="str">
        <f>IF(IFERROR(INDEX(Gsts[status],MATCH(C30,Gsts[pan],0)),)=0,,IFERROR(INDEX(Gsts[status],MATCH(C30,Gsts[pan],0)),))</f>
        <v>ACTIVE</v>
      </c>
      <c r="T30" t="str">
        <f>IF(IFERROR(INDEX(Gsts[dateOfRegistration],MATCH(C30,Gsts[pan],0)),)=0,,IFERROR(INDEX(Gsts[dateOfRegistration],MATCH(C30,Gsts[pan],0)),))</f>
        <v>01-Jul-2017</v>
      </c>
      <c r="U30" t="str">
        <f>IF(IFERROR(INDEX(Gsts[agregate Turnover],MATCH(C30,Gsts[pan],0)),)=0,,IFERROR(INDEX(Gsts[agregate Turnover],MATCH(C30,Gsts[pan],0)),))</f>
        <v xml:space="preserve">Slab: Rs. 25 Cr. to 100 Cr. </v>
      </c>
      <c r="V30" t="str">
        <f>IF(IFERROR(INDEX(Gsts[ekycVerified],MATCH(C30,Gsts[pan],0)),)=0,,IFERROR(INDEX(Gsts[ekycVerified],MATCH(C30,Gsts[pan],0)),))</f>
        <v>No</v>
      </c>
      <c r="W30" t="str">
        <f>IF(IFERROR(INDEX(Gsts[grossTotalIncomes],MATCH(C30,Gsts[pan],0)),)=0,,IFERROR(INDEX(Gsts[grossTotalIncomes],MATCH(C30,Gsts[pan],0)),))</f>
        <v>[{'income': 'Above Rs. 50 lakhs', 'financialYear': '2018-2019'}]</v>
      </c>
      <c r="X30" t="str">
        <f>IF(IFERROR(INDEX(Gsts[natureOfBusiness],MATCH(C30,Gsts[pan],0)),)=0,,IFERROR(INDEX(Gsts[natureOfBusiness],MATCH(C30,Gsts[pan],0)),))</f>
        <v>Office / Sale Office|Warehouse / Depot|Export|Wholesale Business</v>
      </c>
      <c r="Y30" t="str">
        <f>IF(IFERROR(INDEX(Mcas[status],MATCH(C30,Mcas[pans],0)),)=0,,IFERROR(INDEX(Mcas[status],MATCH(C30,Mcas[pans],0)),))</f>
        <v>ACTIVE</v>
      </c>
      <c r="Z30" t="str">
        <f>IF(IFERROR(INDEX(Mcas[registrationNumber],MATCH(C30,Mcas[pans],0)),)=0,,IFERROR(INDEX(Mcas[registrationNumber],MATCH(C30,Mcas[pans],0)),))</f>
        <v>200857</v>
      </c>
      <c r="AA30" t="str">
        <f>IFERROR(_xlfn.XLOOKUP(C30,mcas!$D$2:$D$10000,mcas!$AI$2:$AI$10000,,0),"")</f>
        <v>RoC-Mumbai</v>
      </c>
      <c r="AB30" t="str">
        <f>IF(IFERROR(INDEX(Mcas[class],MATCH(C30,Mcas[pans],0)),)=0,,IFERROR(INDEX(Mcas[class],MATCH(C30,Mcas[pans],0)),))</f>
        <v>Private</v>
      </c>
      <c r="AC30" t="str">
        <f>IF(IFERROR(INDEX(Mcas[listingStatus],MATCH(C30,Mcas[pans],0)),)=0,,IFERROR(INDEX(Mcas[listingStatus],MATCH(C30,Mcas[pans],0)),))</f>
        <v>Unlisted</v>
      </c>
      <c r="AD30">
        <f>IF(IFERROR(INDEX(Mcas[authorisedCapital],MATCH(C30,Mcas[pans],0)),)=0,,IFERROR(INDEX(Mcas[authorisedCapital],MATCH(C30,Mcas[pans],0)),))</f>
        <v>500000</v>
      </c>
      <c r="AE30">
        <f>IF(IFERROR(INDEX(Mcas[paidUpCapital],MATCH(C30,Mcas[pans],0)),)=0,,IFERROR(INDEX(Mcas[paidUpCapital],MATCH(C30,Mcas[pans],0)),))</f>
        <v>100000</v>
      </c>
      <c r="AF30" t="str">
        <f>IF(IFERROR(INDEX(Mcas[dateOfLastAgm],MATCH(C30,Mcas[pans],0)),)=0,,IFERROR(INDEX(Mcas[dateOfLastAgm],MATCH(C30,Mcas[pans],0)),))</f>
        <v>30-Nov-2021</v>
      </c>
      <c r="AG30" t="str">
        <f>IF(IFERROR(INDEX(Mcas[dateOfBalanceSheet],MATCH(C30,Mcas[pans],0)),)=0,,IFERROR(INDEX(Mcas[dateOfBalanceSheet],MATCH(C30,Mcas[pans],0)),))</f>
        <v>31-Mar-2021</v>
      </c>
      <c r="AH30" t="str">
        <f>IF(IFERROR(INDEX(Mcas[category],MATCH(C30,Mcas[pans],0)),)=0,,IFERROR(INDEX(Mcas[category],MATCH(C30,Mcas[pans],0)),))</f>
        <v>Company limited by Shares</v>
      </c>
      <c r="AI30">
        <v>31576612.740000073</v>
      </c>
      <c r="AJ30">
        <v>31576612.740000073</v>
      </c>
      <c r="AK30">
        <v>990</v>
      </c>
      <c r="AL30">
        <v>991</v>
      </c>
      <c r="AM30">
        <v>3565296</v>
      </c>
      <c r="AN30">
        <v>3565296</v>
      </c>
      <c r="AO30">
        <v>162.85</v>
      </c>
      <c r="AP30">
        <v>162.85</v>
      </c>
      <c r="AQ30">
        <v>12.359475277497493</v>
      </c>
      <c r="AR30">
        <v>12.359475277497493</v>
      </c>
      <c r="AS30">
        <v>52.924318869828454</v>
      </c>
      <c r="AT30">
        <v>52.924318869828454</v>
      </c>
      <c r="AU30">
        <v>76</v>
      </c>
      <c r="AV30">
        <v>76</v>
      </c>
      <c r="AW30">
        <v>22</v>
      </c>
      <c r="AX30">
        <v>22</v>
      </c>
      <c r="AY30">
        <v>1.7245105953582505</v>
      </c>
      <c r="AZ30">
        <v>1.7245105953582505</v>
      </c>
      <c r="BA30">
        <v>533273.70999999938</v>
      </c>
      <c r="BB30">
        <v>533273.70999999938</v>
      </c>
    </row>
    <row r="31" spans="1:54" x14ac:dyDescent="0.2">
      <c r="A31" t="str">
        <f>IFERROR(INDEX(Profile[inputId],MATCH(D31,Profile[name],0)),"N/A")</f>
        <v>AACCR9080L</v>
      </c>
      <c r="B31" t="str">
        <f>IFERROR(INDEX(Profile[entityId],MATCH(D31,Profile[name],0)),"N/A")</f>
        <v>U22200HP2005PTC006356</v>
      </c>
      <c r="C31" t="s">
        <v>61</v>
      </c>
      <c r="D31" t="str">
        <f>IFERROR(INDEX(Profile[name],MATCH(C31,Profile[pans],0)),"N/A")</f>
        <v>RICH OFFSET (INDIA) PRIVATE LIMITED</v>
      </c>
      <c r="E31" t="str">
        <f>IFERROR(INDEX(Profile[tradeName],MATCH(C31,Profile[pans],0)),"N/A")</f>
        <v>Rich offset (I) Pvt Ltd</v>
      </c>
      <c r="F31" t="str">
        <f>IF(IFERROR(INDEX(Profile[contact],MATCH(C31,Profile[pans],0)),"N/A")=0,"N/A",IFERROR(INDEX(Profile[contact],MATCH(C31,Profile[pans],0)),"N/A"))</f>
        <v>1795663333</v>
      </c>
      <c r="G31" t="str">
        <f>IF(IFERROR(INDEX(Profile[email],MATCH(C31,Profile[pans],0)),"N/A")=0,"N/A",IFERROR(INDEX(Profile[email],MATCH(C31,Profile[pans],0)),"N/A"))</f>
        <v>tushar@richoffset.com</v>
      </c>
      <c r="H31" t="str">
        <f>IF(IFERROR(INDEX(Profile[emailDomain],MATCH(C31,Profile[pans],0)),"N/A")=0,"N/A",IFERROR(INDEX(Profile[emailDomain],MATCH(C31,Profile[pans],0)),"N/A"))</f>
        <v>richoffset.com</v>
      </c>
      <c r="I31" t="str">
        <f>IF(IFERROR(INDEX(Profile[registeredAddress],MATCH(C31,Profile[pans],0)),"N/A")=0,"N/A",IFERROR(INDEX(Profile[registeredAddress],MATCH(C31,Profile[pans],0)),"N/A"))</f>
        <v>477-478,Sai Road Ext,Opp Unichem Laboratories Ltd, Bhatoli Kalan, Baddi, Teh: Nalagarh, Baddi Solan HP 173205 IN</v>
      </c>
      <c r="J31" t="str">
        <f>IF(IFERROR(INDEX(Mcas[alternateAddress],MATCH(C31,Mcas[pans],0)),"N/A")=0,"",IFERROR(INDEX(Mcas[alternateAddress],MATCH(C31,Mcas[pans],0)),""))</f>
        <v>416, Diamond Industrial Estate, Ketkipada, Near Dahisar Toll Naka, Dahisar East, Mumbai 400068 MH IN</v>
      </c>
      <c r="K31" t="str">
        <f>IF(IFERROR(INDEX(Profile[city],MATCH(C31,Profile[pans],0)),)=0,,IFERROR(INDEX(Profile[city],MATCH(C31,Profile[pans],0)),))</f>
        <v>Solan</v>
      </c>
      <c r="L31" t="str">
        <f>IF(IFERROR(INDEX(Profile[state],MATCH(C31,Profile[pans],0)),)=0,,IFERROR(INDEX(Profile[state],MATCH(C31,Profile[pans],0)),))</f>
        <v>Himachal pradesh</v>
      </c>
      <c r="M31" t="str">
        <f>IF(IFERROR(INDEX(Profile[pin],MATCH(C31,Profile[pans],0)),)=0,,IFERROR(INDEX(Profile[pin],MATCH(C31,Profile[pans],0)),))</f>
        <v>173205</v>
      </c>
      <c r="N31" t="str">
        <f>IF(IFERROR(INDEX(Profile[industry],MATCH(C31,Profile[pans],0)),)=0,,IFERROR(INDEX(Profile[industry],MATCH(C31,Profile[pans],0)),))</f>
        <v>Manufacturing</v>
      </c>
      <c r="O31" t="str">
        <f>IF(IFERROR(INDEX(Profile[subIndustry],MATCH(C31,Profile[pans],0)),)=0,,IFERROR(INDEX(Profile[subIndustry],MATCH(C31,Profile[pans],0)),))</f>
        <v>Publishing, printing and reproduction of recorded media</v>
      </c>
      <c r="P31" t="str">
        <f>IF(IFERROR(INDEX(Profile[activitySubClass],MATCH(C31,Profile[pans],0)),)=0,,IFERROR(INDEX(Profile[activitySubClass],MATCH(C31,Profile[pans],0)),))</f>
        <v>Printing and service activities related to printing</v>
      </c>
      <c r="Q31" s="4" t="str">
        <f>IF(IFERROR(INDEX(Profile[dateofincorrporation],MATCH(C31,Profile[pans],0)),)=0,,IFERROR(INDEX(Profile[dateofincorrporation],MATCH(C31,Profile[pans],0)),))</f>
        <v>10-Jan-2005</v>
      </c>
      <c r="R31" t="str">
        <f>IF(IFERROR(INDEX(Gsts[constitutionOfBusiness],MATCH(C31,Gsts[pan],0)),)=0,,IFERROR(INDEX(Gsts[constitutionOfBusiness],MATCH(C31,Gsts[pan],0)),))</f>
        <v>Private Limited Company</v>
      </c>
      <c r="S31" t="str">
        <f>IF(IFERROR(INDEX(Gsts[status],MATCH(C31,Gsts[pan],0)),)=0,,IFERROR(INDEX(Gsts[status],MATCH(C31,Gsts[pan],0)),))</f>
        <v>ACTIVE</v>
      </c>
      <c r="T31" t="str">
        <f>IF(IFERROR(INDEX(Gsts[dateOfRegistration],MATCH(C31,Gsts[pan],0)),)=0,,IFERROR(INDEX(Gsts[dateOfRegistration],MATCH(C31,Gsts[pan],0)),))</f>
        <v>01-Jul-2017</v>
      </c>
      <c r="U31" t="str">
        <f>IF(IFERROR(INDEX(Gsts[agregate Turnover],MATCH(C31,Gsts[pan],0)),)=0,,IFERROR(INDEX(Gsts[agregate Turnover],MATCH(C31,Gsts[pan],0)),))</f>
        <v xml:space="preserve">Slab: Rs. 25 Cr. to 100 Cr. </v>
      </c>
      <c r="V31" t="str">
        <f>IF(IFERROR(INDEX(Gsts[ekycVerified],MATCH(C31,Gsts[pan],0)),)=0,,IFERROR(INDEX(Gsts[ekycVerified],MATCH(C31,Gsts[pan],0)),))</f>
        <v>No</v>
      </c>
      <c r="W31" t="str">
        <f>IF(IFERROR(INDEX(Gsts[grossTotalIncomes],MATCH(C31,Gsts[pan],0)),)=0,,IFERROR(INDEX(Gsts[grossTotalIncomes],MATCH(C31,Gsts[pan],0)),))</f>
        <v>[{'income': 'Up to Rs. 2.5 lakhs', 'financialYear': '2018-2019'}, {'income': 'Up to Rs. 2.5 lakhs', 'financialYear': '2019-2020'}]</v>
      </c>
      <c r="X31" t="str">
        <f>IF(IFERROR(INDEX(Gsts[natureOfBusiness],MATCH(C31,Gsts[pan],0)),)=0,,IFERROR(INDEX(Gsts[natureOfBusiness],MATCH(C31,Gsts[pan],0)),))</f>
        <v>Factory / Manufacturing</v>
      </c>
      <c r="Y31" t="str">
        <f>IF(IFERROR(INDEX(Mcas[status],MATCH(C31,Mcas[pans],0)),)=0,,IFERROR(INDEX(Mcas[status],MATCH(C31,Mcas[pans],0)),))</f>
        <v>ACTIVE</v>
      </c>
      <c r="Z31" t="str">
        <f>IF(IFERROR(INDEX(Mcas[registrationNumber],MATCH(C31,Mcas[pans],0)),)=0,,IFERROR(INDEX(Mcas[registrationNumber],MATCH(C31,Mcas[pans],0)),))</f>
        <v>006356</v>
      </c>
      <c r="AA31" t="str">
        <f>IFERROR(_xlfn.XLOOKUP(C31,mcas!$D$2:$D$10000,mcas!$AI$2:$AI$10000,,0),"")</f>
        <v>RoC-HimachalPradesh</v>
      </c>
      <c r="AB31" t="str">
        <f>IF(IFERROR(INDEX(Mcas[class],MATCH(C31,Mcas[pans],0)),)=0,,IFERROR(INDEX(Mcas[class],MATCH(C31,Mcas[pans],0)),))</f>
        <v>Private</v>
      </c>
      <c r="AC31" t="str">
        <f>IF(IFERROR(INDEX(Mcas[listingStatus],MATCH(C31,Mcas[pans],0)),)=0,,IFERROR(INDEX(Mcas[listingStatus],MATCH(C31,Mcas[pans],0)),))</f>
        <v>Unlisted</v>
      </c>
      <c r="AD31">
        <f>IF(IFERROR(INDEX(Mcas[authorisedCapital],MATCH(C31,Mcas[pans],0)),)=0,,IFERROR(INDEX(Mcas[authorisedCapital],MATCH(C31,Mcas[pans],0)),))</f>
        <v>6000000</v>
      </c>
      <c r="AE31">
        <f>IF(IFERROR(INDEX(Mcas[paidUpCapital],MATCH(C31,Mcas[pans],0)),)=0,,IFERROR(INDEX(Mcas[paidUpCapital],MATCH(C31,Mcas[pans],0)),))</f>
        <v>5970000</v>
      </c>
      <c r="AF31" t="str">
        <f>IF(IFERROR(INDEX(Mcas[dateOfLastAgm],MATCH(C31,Mcas[pans],0)),)=0,,IFERROR(INDEX(Mcas[dateOfLastAgm],MATCH(C31,Mcas[pans],0)),))</f>
        <v>31-Dec-2020</v>
      </c>
      <c r="AG31" t="str">
        <f>IF(IFERROR(INDEX(Mcas[dateOfBalanceSheet],MATCH(C31,Mcas[pans],0)),)=0,,IFERROR(INDEX(Mcas[dateOfBalanceSheet],MATCH(C31,Mcas[pans],0)),))</f>
        <v>31-Mar-2020</v>
      </c>
      <c r="AH31" t="str">
        <f>IF(IFERROR(INDEX(Mcas[category],MATCH(C31,Mcas[pans],0)),)=0,,IFERROR(INDEX(Mcas[category],MATCH(C31,Mcas[pans],0)),))</f>
        <v>Company limited by Shares</v>
      </c>
      <c r="AI31">
        <f>IF(IFERROR(INDEX(accumulated_data[Total Count of invoice (last 3 months)],MATCH($A31,accumulated_data[inputId],0)),"N/A")=0,"N/A",IFERROR(INDEX(accumulated_data[Total Invoice Amount (last 3 months)],MATCH($A31,accumulated_data[inputId],0)),"N/A"))</f>
        <v>3087736.2</v>
      </c>
      <c r="AJ31">
        <f>IF(IFERROR(INDEX(accumulated_data[Total Count of invoice (last 6 months)],MATCH($A31,accumulated_data[inputId],0)),"N/A")=0,"N/A",IFERROR(INDEX(accumulated_data[Total Invoice Amount (last 6 months)],MATCH($A31,accumulated_data[inputId],0)),"N/A"))</f>
        <v>11145611</v>
      </c>
      <c r="AK31">
        <f>IF(IFERROR(INDEX(accumulated_data[Total Count of invoice (last 3 months)],MATCH($A31,accumulated_data[inputId],0)),"N/A")=0,"N/A",IFERROR(INDEX(accumulated_data[Total Count of invoice (last 3 months)],MATCH($A31,accumulated_data[inputId],0)),"N/A"))</f>
        <v>23</v>
      </c>
      <c r="AL31">
        <f>IF(IFERROR(INDEX(accumulated_data[Total Count of invoice (last 6 months)],MATCH($A31,accumulated_data[inputId],0)),"N/A")=0,"N/A",IFERROR(INDEX(accumulated_data[Total Count of invoice (last 6 months)],MATCH($A31,accumulated_data[inputId],0)),"N/A"))</f>
        <v>85</v>
      </c>
      <c r="AM31">
        <f>IF(IFERROR(INDEX(accumulated_data[Maximum invoice amount (last 3 months)],MATCH($A31,accumulated_data[inputId],0)),"N/A")=0,"N/A",IFERROR(INDEX(accumulated_data[Maximum invoice amount (last 3 months)],MATCH($A31,accumulated_data[inputId],0)),"N/A"))</f>
        <v>353700</v>
      </c>
      <c r="AN31">
        <f>IF(IFERROR(INDEX(accumulated_data[Maximum invoice amount (last 6 months)],MATCH($A31,accumulated_data[inputId],0)),"N/A")=0,"N/A",IFERROR(INDEX(accumulated_data[Maximum invoice amount (last 6 months)],MATCH($A31,accumulated_data[inputId],0)),"N/A"))</f>
        <v>631376</v>
      </c>
      <c r="AO31">
        <f>IF(IFERROR(INDEX(accumulated_data[Minimum invoice amount (last 3 months)],MATCH($A31,accumulated_data[inputId],0)),"N/A")=0,"N/A",IFERROR(INDEX(accumulated_data[Minimum invoice amount (last 3 months)],MATCH($A31,accumulated_data[inputId],0)),"N/A"))</f>
        <v>23149</v>
      </c>
      <c r="AP31">
        <f>IF(IFERROR(INDEX(accumulated_data[Minimum invoice amount (last 6 months)],MATCH($A31,accumulated_data[inputId],0)),"N/A")=0,"N/A",IFERROR(INDEX(accumulated_data[Minimum invoice amount (last 6 months)],MATCH($A31,accumulated_data[inputId],0)),"N/A"))</f>
        <v>23149</v>
      </c>
      <c r="AQ31">
        <f>IF(IFERROR(INDEX(accumulated_data[Average IRR per annum (last 3 months)],MATCH($A31,accumulated_data[inputId],0)),"N/A")=0,"N/A",IFERROR(INDEX(accumulated_data[Average IRR per annum (last 3 months)],MATCH($A31,accumulated_data[inputId],0)),"N/A"))</f>
        <v>12.210869565217392</v>
      </c>
      <c r="AR31">
        <f>IF(IFERROR(INDEX(accumulated_data[Average IRR per annum (last 6 months)],MATCH($A31,accumulated_data[inputId],0)),"N/A")=0,"N/A",IFERROR(INDEX(accumulated_data[Average IRR per annum (last 6 months)],MATCH($A31,accumulated_data[inputId],0)),"N/A"))</f>
        <v>12.648941176470592</v>
      </c>
      <c r="AS31">
        <f>IF(IFERROR(INDEX(accumulated_data[Average discounting days (last 3 months)],MATCH($A31,accumulated_data[inputId],0)),"N/A")=0,"N/A",IFERROR(INDEX(accumulated_data[Average discounting days (last 3 months)],MATCH($A31,accumulated_data[inputId],0)),"N/A"))</f>
        <v>44.217391304347828</v>
      </c>
      <c r="AT31">
        <f>IF(IFERROR(INDEX(accumulated_data[Average discounting days (last 6 months)],MATCH($A31,accumulated_data[inputId],0)),"N/A")=0,"N/A",IFERROR(INDEX(accumulated_data[Average discounting days (last 6 months)],MATCH($A31,accumulated_data[inputId],0)),"N/A"))</f>
        <v>35.847058823529409</v>
      </c>
      <c r="AU31">
        <f>IF(IFERROR(INDEX(accumulated_data[Maximum discounting days (last 3 months)],MATCH($A31,accumulated_data[inputId],0)),"N/A")=0,"N/A",IFERROR(INDEX(accumulated_data[Maximum discounting days (last 3 months)],MATCH($A31,accumulated_data[inputId],0)),"N/A"))</f>
        <v>80</v>
      </c>
      <c r="AV31">
        <f>IF(IFERROR(INDEX(accumulated_data[Maximum discounting days (last 6 months)],MATCH($A31,accumulated_data[inputId],0)),"N/A")=0,"N/A",IFERROR(INDEX(accumulated_data[Maximum discounting days (last 6 months)],MATCH($A31,accumulated_data[inputId],0)),"N/A"))</f>
        <v>84</v>
      </c>
      <c r="AW31">
        <f>IF(IFERROR(INDEX(accumulated_data[Minimum discounting days (last 3 months)],MATCH($A31,accumulated_data[inputId],0)),"N/A")=0,"N/A",IFERROR(INDEX(accumulated_data[Minimum discounting days (last 3 months)],MATCH($A31,accumulated_data[inputId],0)),"N/A"))</f>
        <v>7</v>
      </c>
      <c r="AX31">
        <f>IF(IFERROR(INDEX(accumulated_data[Minimum discounting days (last 6 months)],MATCH($A31,accumulated_data[inputId],0)),"N/A")=0,"N/A",IFERROR(INDEX(accumulated_data[Minimum discounting days (last 6 months)],MATCH($A31,accumulated_data[inputId],0)),"N/A"))</f>
        <v>4</v>
      </c>
      <c r="AY31">
        <f>IF(IFERROR(INDEX(accumulated_data[Effective Discount rate average (last 3 months)],MATCH($A31,accumulated_data[inputId],0)),"N/A")=0,"N/A",IFERROR(INDEX(accumulated_data[Effective Discount rate average (last 3 months)],MATCH($A31,accumulated_data[inputId],0)),"N/A"))</f>
        <v>1.48</v>
      </c>
      <c r="AZ31">
        <f>IF(IFERROR(INDEX(accumulated_data[Effective Discount rate average (last 6 months)],MATCH($A31,accumulated_data[inputId],0)),"N/A")=0,"N/A",IFERROR(INDEX(accumulated_data[Effective Discount rate average (last 6 months)],MATCH($A31,accumulated_data[inputId],0)),"N/A"))</f>
        <v>1.2355294117647053</v>
      </c>
      <c r="BA31">
        <f>IF(IFERROR(INDEX(accumulated_data[Total effective discount amount (last 3 months)],MATCH($A31,accumulated_data[inputId],0)),"N/A")=0,"N/A",IFERROR(INDEX(accumulated_data[Total effective discount amount (last 3 months)],MATCH($A31,accumulated_data[inputId],0)),"N/A"))</f>
        <v>44498.619999999995</v>
      </c>
      <c r="BB31">
        <f>IF(IFERROR(INDEX(accumulated_data[Total effective discount amount (last 6 months)],MATCH($A31,accumulated_data[inputId],0)),"N/A")=0,"N/A",IFERROR(INDEX(accumulated_data[Total effective discount amount (last 6 months)],MATCH($A31,accumulated_data[inputId],0)),"N/A"))</f>
        <v>130692.61999999998</v>
      </c>
    </row>
    <row r="32" spans="1:54" x14ac:dyDescent="0.2">
      <c r="A32" t="str">
        <f>IFERROR(INDEX(Profile[inputId],MATCH(D32,Profile[name],0)),"N/A")</f>
        <v>AACCR9080L</v>
      </c>
      <c r="B32" t="str">
        <f>IFERROR(INDEX(Profile[entityId],MATCH(D32,Profile[name],0)),"N/A")</f>
        <v>U22200HP2005PTC006356</v>
      </c>
      <c r="C32" t="s">
        <v>61</v>
      </c>
      <c r="D32" t="str">
        <f>IFERROR(INDEX(Profile[name],MATCH(C32,Profile[pans],0)),"N/A")</f>
        <v>RICH OFFSET (INDIA) PRIVATE LIMITED</v>
      </c>
      <c r="E32" t="str">
        <f>IFERROR(INDEX(Profile[tradeName],MATCH(C32,Profile[pans],0)),"N/A")</f>
        <v>Rich offset (I) Pvt Ltd</v>
      </c>
      <c r="F32" t="str">
        <f>IF(IFERROR(INDEX(Profile[contact],MATCH(C32,Profile[pans],0)),"N/A")=0,"N/A",IFERROR(INDEX(Profile[contact],MATCH(C32,Profile[pans],0)),"N/A"))</f>
        <v>1795663333</v>
      </c>
      <c r="G32" t="str">
        <f>IF(IFERROR(INDEX(Profile[email],MATCH(C32,Profile[pans],0)),"N/A")=0,"N/A",IFERROR(INDEX(Profile[email],MATCH(C32,Profile[pans],0)),"N/A"))</f>
        <v>tushar@richoffset.com</v>
      </c>
      <c r="H32" t="str">
        <f>IF(IFERROR(INDEX(Profile[emailDomain],MATCH(C32,Profile[pans],0)),"N/A")=0,"N/A",IFERROR(INDEX(Profile[emailDomain],MATCH(C32,Profile[pans],0)),"N/A"))</f>
        <v>richoffset.com</v>
      </c>
      <c r="I32" t="str">
        <f>IF(IFERROR(INDEX(Profile[registeredAddress],MATCH(C32,Profile[pans],0)),"N/A")=0,"N/A",IFERROR(INDEX(Profile[registeredAddress],MATCH(C32,Profile[pans],0)),"N/A"))</f>
        <v>477-478,Sai Road Ext,Opp Unichem Laboratories Ltd, Bhatoli Kalan, Baddi, Teh: Nalagarh, Baddi Solan HP 173205 IN</v>
      </c>
      <c r="J32" t="str">
        <f>IF(IFERROR(INDEX(Mcas[alternateAddress],MATCH(C32,Mcas[pans],0)),"N/A")=0,"",IFERROR(INDEX(Mcas[alternateAddress],MATCH(C32,Mcas[pans],0)),""))</f>
        <v>416, Diamond Industrial Estate, Ketkipada, Near Dahisar Toll Naka, Dahisar East, Mumbai 400068 MH IN</v>
      </c>
      <c r="K32" t="str">
        <f>IF(IFERROR(INDEX(Profile[city],MATCH(C32,Profile[pans],0)),)=0,,IFERROR(INDEX(Profile[city],MATCH(C32,Profile[pans],0)),))</f>
        <v>Solan</v>
      </c>
      <c r="L32" t="str">
        <f>IF(IFERROR(INDEX(Profile[state],MATCH(C32,Profile[pans],0)),)=0,,IFERROR(INDEX(Profile[state],MATCH(C32,Profile[pans],0)),))</f>
        <v>Himachal pradesh</v>
      </c>
      <c r="M32" t="str">
        <f>IF(IFERROR(INDEX(Profile[pin],MATCH(C32,Profile[pans],0)),)=0,,IFERROR(INDEX(Profile[pin],MATCH(C32,Profile[pans],0)),))</f>
        <v>173205</v>
      </c>
      <c r="N32" t="str">
        <f>IF(IFERROR(INDEX(Profile[industry],MATCH(C32,Profile[pans],0)),)=0,,IFERROR(INDEX(Profile[industry],MATCH(C32,Profile[pans],0)),))</f>
        <v>Manufacturing</v>
      </c>
      <c r="O32" t="str">
        <f>IF(IFERROR(INDEX(Profile[subIndustry],MATCH(C32,Profile[pans],0)),)=0,,IFERROR(INDEX(Profile[subIndustry],MATCH(C32,Profile[pans],0)),))</f>
        <v>Publishing, printing and reproduction of recorded media</v>
      </c>
      <c r="P32" t="str">
        <f>IF(IFERROR(INDEX(Profile[activitySubClass],MATCH(C32,Profile[pans],0)),)=0,,IFERROR(INDEX(Profile[activitySubClass],MATCH(C32,Profile[pans],0)),))</f>
        <v>Printing and service activities related to printing</v>
      </c>
      <c r="Q32" s="4" t="str">
        <f>IF(IFERROR(INDEX(Profile[dateofincorrporation],MATCH(C32,Profile[pans],0)),)=0,,IFERROR(INDEX(Profile[dateofincorrporation],MATCH(C32,Profile[pans],0)),))</f>
        <v>10-Jan-2005</v>
      </c>
      <c r="R32" t="str">
        <f>IF(IFERROR(INDEX(Gsts[constitutionOfBusiness],MATCH(C32,Gsts[pan],0)),)=0,,IFERROR(INDEX(Gsts[constitutionOfBusiness],MATCH(C32,Gsts[pan],0)),))</f>
        <v>Private Limited Company</v>
      </c>
      <c r="S32" t="str">
        <f>IF(IFERROR(INDEX(Gsts[status],MATCH(C32,Gsts[pan],0)),)=0,,IFERROR(INDEX(Gsts[status],MATCH(C32,Gsts[pan],0)),))</f>
        <v>ACTIVE</v>
      </c>
      <c r="T32" t="str">
        <f>IF(IFERROR(INDEX(Gsts[dateOfRegistration],MATCH(C32,Gsts[pan],0)),)=0,,IFERROR(INDEX(Gsts[dateOfRegistration],MATCH(C32,Gsts[pan],0)),))</f>
        <v>01-Jul-2017</v>
      </c>
      <c r="U32" t="str">
        <f>IF(IFERROR(INDEX(Gsts[agregate Turnover],MATCH(C32,Gsts[pan],0)),)=0,,IFERROR(INDEX(Gsts[agregate Turnover],MATCH(C32,Gsts[pan],0)),))</f>
        <v xml:space="preserve">Slab: Rs. 25 Cr. to 100 Cr. </v>
      </c>
      <c r="V32" t="str">
        <f>IF(IFERROR(INDEX(Gsts[ekycVerified],MATCH(C32,Gsts[pan],0)),)=0,,IFERROR(INDEX(Gsts[ekycVerified],MATCH(C32,Gsts[pan],0)),))</f>
        <v>No</v>
      </c>
      <c r="W32" t="str">
        <f>IF(IFERROR(INDEX(Gsts[grossTotalIncomes],MATCH(C32,Gsts[pan],0)),)=0,,IFERROR(INDEX(Gsts[grossTotalIncomes],MATCH(C32,Gsts[pan],0)),))</f>
        <v>[{'income': 'Up to Rs. 2.5 lakhs', 'financialYear': '2018-2019'}, {'income': 'Up to Rs. 2.5 lakhs', 'financialYear': '2019-2020'}]</v>
      </c>
      <c r="X32" t="str">
        <f>IF(IFERROR(INDEX(Gsts[natureOfBusiness],MATCH(C32,Gsts[pan],0)),)=0,,IFERROR(INDEX(Gsts[natureOfBusiness],MATCH(C32,Gsts[pan],0)),))</f>
        <v>Factory / Manufacturing</v>
      </c>
      <c r="Y32" t="str">
        <f>IF(IFERROR(INDEX(Mcas[status],MATCH(C32,Mcas[pans],0)),)=0,,IFERROR(INDEX(Mcas[status],MATCH(C32,Mcas[pans],0)),))</f>
        <v>ACTIVE</v>
      </c>
      <c r="Z32" t="str">
        <f>IF(IFERROR(INDEX(Mcas[registrationNumber],MATCH(C32,Mcas[pans],0)),)=0,,IFERROR(INDEX(Mcas[registrationNumber],MATCH(C32,Mcas[pans],0)),))</f>
        <v>006356</v>
      </c>
      <c r="AA32" t="str">
        <f>IFERROR(_xlfn.XLOOKUP(C32,mcas!$D$2:$D$10000,mcas!$AI$2:$AI$10000,,0),"")</f>
        <v>RoC-HimachalPradesh</v>
      </c>
      <c r="AB32" t="str">
        <f>IF(IFERROR(INDEX(Mcas[class],MATCH(C32,Mcas[pans],0)),)=0,,IFERROR(INDEX(Mcas[class],MATCH(C32,Mcas[pans],0)),))</f>
        <v>Private</v>
      </c>
      <c r="AC32" t="str">
        <f>IF(IFERROR(INDEX(Mcas[listingStatus],MATCH(C32,Mcas[pans],0)),)=0,,IFERROR(INDEX(Mcas[listingStatus],MATCH(C32,Mcas[pans],0)),))</f>
        <v>Unlisted</v>
      </c>
      <c r="AD32">
        <f>IF(IFERROR(INDEX(Mcas[authorisedCapital],MATCH(C32,Mcas[pans],0)),)=0,,IFERROR(INDEX(Mcas[authorisedCapital],MATCH(C32,Mcas[pans],0)),))</f>
        <v>6000000</v>
      </c>
      <c r="AE32">
        <f>IF(IFERROR(INDEX(Mcas[paidUpCapital],MATCH(C32,Mcas[pans],0)),)=0,,IFERROR(INDEX(Mcas[paidUpCapital],MATCH(C32,Mcas[pans],0)),))</f>
        <v>5970000</v>
      </c>
      <c r="AF32" t="str">
        <f>IF(IFERROR(INDEX(Mcas[dateOfLastAgm],MATCH(C32,Mcas[pans],0)),)=0,,IFERROR(INDEX(Mcas[dateOfLastAgm],MATCH(C32,Mcas[pans],0)),))</f>
        <v>31-Dec-2020</v>
      </c>
      <c r="AG32" t="str">
        <f>IF(IFERROR(INDEX(Mcas[dateOfBalanceSheet],MATCH(C32,Mcas[pans],0)),)=0,,IFERROR(INDEX(Mcas[dateOfBalanceSheet],MATCH(C32,Mcas[pans],0)),))</f>
        <v>31-Mar-2020</v>
      </c>
      <c r="AH32" t="str">
        <f>IF(IFERROR(INDEX(Mcas[category],MATCH(C32,Mcas[pans],0)),)=0,,IFERROR(INDEX(Mcas[category],MATCH(C32,Mcas[pans],0)),))</f>
        <v>Company limited by Shares</v>
      </c>
      <c r="AI32">
        <f>IF(IFERROR(INDEX(accumulated_data[Total Count of invoice (last 3 months)],MATCH($A32,accumulated_data[inputId],0)),"N/A")=0,"N/A",IFERROR(INDEX(accumulated_data[Total Invoice Amount (last 3 months)],MATCH($A32,accumulated_data[inputId],0)),"N/A"))</f>
        <v>3087736.2</v>
      </c>
      <c r="AJ32">
        <f>IF(IFERROR(INDEX(accumulated_data[Total Count of invoice (last 6 months)],MATCH($A32,accumulated_data[inputId],0)),"N/A")=0,"N/A",IFERROR(INDEX(accumulated_data[Total Invoice Amount (last 6 months)],MATCH($A32,accumulated_data[inputId],0)),"N/A"))</f>
        <v>11145611</v>
      </c>
      <c r="AK32">
        <f>IF(IFERROR(INDEX(accumulated_data[Total Count of invoice (last 3 months)],MATCH($A32,accumulated_data[inputId],0)),"N/A")=0,"N/A",IFERROR(INDEX(accumulated_data[Total Count of invoice (last 3 months)],MATCH($A32,accumulated_data[inputId],0)),"N/A"))</f>
        <v>23</v>
      </c>
      <c r="AL32">
        <f>IF(IFERROR(INDEX(accumulated_data[Total Count of invoice (last 6 months)],MATCH($A32,accumulated_data[inputId],0)),"N/A")=0,"N/A",IFERROR(INDEX(accumulated_data[Total Count of invoice (last 6 months)],MATCH($A32,accumulated_data[inputId],0)),"N/A"))</f>
        <v>85</v>
      </c>
      <c r="AM32">
        <f>IF(IFERROR(INDEX(accumulated_data[Maximum invoice amount (last 3 months)],MATCH($A32,accumulated_data[inputId],0)),"N/A")=0,"N/A",IFERROR(INDEX(accumulated_data[Maximum invoice amount (last 3 months)],MATCH($A32,accumulated_data[inputId],0)),"N/A"))</f>
        <v>353700</v>
      </c>
      <c r="AN32">
        <f>IF(IFERROR(INDEX(accumulated_data[Maximum invoice amount (last 6 months)],MATCH($A32,accumulated_data[inputId],0)),"N/A")=0,"N/A",IFERROR(INDEX(accumulated_data[Maximum invoice amount (last 6 months)],MATCH($A32,accumulated_data[inputId],0)),"N/A"))</f>
        <v>631376</v>
      </c>
      <c r="AO32">
        <f>IF(IFERROR(INDEX(accumulated_data[Minimum invoice amount (last 3 months)],MATCH($A32,accumulated_data[inputId],0)),"N/A")=0,"N/A",IFERROR(INDEX(accumulated_data[Minimum invoice amount (last 3 months)],MATCH($A32,accumulated_data[inputId],0)),"N/A"))</f>
        <v>23149</v>
      </c>
      <c r="AP32">
        <f>IF(IFERROR(INDEX(accumulated_data[Minimum invoice amount (last 6 months)],MATCH($A32,accumulated_data[inputId],0)),"N/A")=0,"N/A",IFERROR(INDEX(accumulated_data[Minimum invoice amount (last 6 months)],MATCH($A32,accumulated_data[inputId],0)),"N/A"))</f>
        <v>23149</v>
      </c>
      <c r="AQ32">
        <f>IF(IFERROR(INDEX(accumulated_data[Average IRR per annum (last 3 months)],MATCH($A32,accumulated_data[inputId],0)),"N/A")=0,"N/A",IFERROR(INDEX(accumulated_data[Average IRR per annum (last 3 months)],MATCH($A32,accumulated_data[inputId],0)),"N/A"))</f>
        <v>12.210869565217392</v>
      </c>
      <c r="AR32">
        <f>IF(IFERROR(INDEX(accumulated_data[Average IRR per annum (last 6 months)],MATCH($A32,accumulated_data[inputId],0)),"N/A")=0,"N/A",IFERROR(INDEX(accumulated_data[Average IRR per annum (last 6 months)],MATCH($A32,accumulated_data[inputId],0)),"N/A"))</f>
        <v>12.648941176470592</v>
      </c>
      <c r="AS32">
        <f>IF(IFERROR(INDEX(accumulated_data[Average discounting days (last 3 months)],MATCH($A32,accumulated_data[inputId],0)),"N/A")=0,"N/A",IFERROR(INDEX(accumulated_data[Average discounting days (last 3 months)],MATCH($A32,accumulated_data[inputId],0)),"N/A"))</f>
        <v>44.217391304347828</v>
      </c>
      <c r="AT32">
        <f>IF(IFERROR(INDEX(accumulated_data[Average discounting days (last 6 months)],MATCH($A32,accumulated_data[inputId],0)),"N/A")=0,"N/A",IFERROR(INDEX(accumulated_data[Average discounting days (last 6 months)],MATCH($A32,accumulated_data[inputId],0)),"N/A"))</f>
        <v>35.847058823529409</v>
      </c>
      <c r="AU32">
        <f>IF(IFERROR(INDEX(accumulated_data[Maximum discounting days (last 3 months)],MATCH($A32,accumulated_data[inputId],0)),"N/A")=0,"N/A",IFERROR(INDEX(accumulated_data[Maximum discounting days (last 3 months)],MATCH($A32,accumulated_data[inputId],0)),"N/A"))</f>
        <v>80</v>
      </c>
      <c r="AV32">
        <f>IF(IFERROR(INDEX(accumulated_data[Maximum discounting days (last 6 months)],MATCH($A32,accumulated_data[inputId],0)),"N/A")=0,"N/A",IFERROR(INDEX(accumulated_data[Maximum discounting days (last 6 months)],MATCH($A32,accumulated_data[inputId],0)),"N/A"))</f>
        <v>84</v>
      </c>
      <c r="AW32">
        <f>IF(IFERROR(INDEX(accumulated_data[Minimum discounting days (last 3 months)],MATCH($A32,accumulated_data[inputId],0)),"N/A")=0,"N/A",IFERROR(INDEX(accumulated_data[Minimum discounting days (last 3 months)],MATCH($A32,accumulated_data[inputId],0)),"N/A"))</f>
        <v>7</v>
      </c>
      <c r="AX32">
        <f>IF(IFERROR(INDEX(accumulated_data[Minimum discounting days (last 6 months)],MATCH($A32,accumulated_data[inputId],0)),"N/A")=0,"N/A",IFERROR(INDEX(accumulated_data[Minimum discounting days (last 6 months)],MATCH($A32,accumulated_data[inputId],0)),"N/A"))</f>
        <v>4</v>
      </c>
      <c r="AY32">
        <f>IF(IFERROR(INDEX(accumulated_data[Effective Discount rate average (last 3 months)],MATCH($A32,accumulated_data[inputId],0)),"N/A")=0,"N/A",IFERROR(INDEX(accumulated_data[Effective Discount rate average (last 3 months)],MATCH($A32,accumulated_data[inputId],0)),"N/A"))</f>
        <v>1.48</v>
      </c>
      <c r="AZ32">
        <f>IF(IFERROR(INDEX(accumulated_data[Effective Discount rate average (last 6 months)],MATCH($A32,accumulated_data[inputId],0)),"N/A")=0,"N/A",IFERROR(INDEX(accumulated_data[Effective Discount rate average (last 6 months)],MATCH($A32,accumulated_data[inputId],0)),"N/A"))</f>
        <v>1.2355294117647053</v>
      </c>
      <c r="BA32">
        <f>IF(IFERROR(INDEX(accumulated_data[Total effective discount amount (last 3 months)],MATCH($A32,accumulated_data[inputId],0)),"N/A")=0,"N/A",IFERROR(INDEX(accumulated_data[Total effective discount amount (last 3 months)],MATCH($A32,accumulated_data[inputId],0)),"N/A"))</f>
        <v>44498.619999999995</v>
      </c>
      <c r="BB32">
        <f>IF(IFERROR(INDEX(accumulated_data[Total effective discount amount (last 6 months)],MATCH($A32,accumulated_data[inputId],0)),"N/A")=0,"N/A",IFERROR(INDEX(accumulated_data[Total effective discount amount (last 6 months)],MATCH($A32,accumulated_data[inputId],0)),"N/A"))</f>
        <v>130692.61999999998</v>
      </c>
    </row>
    <row r="33" spans="1:54" x14ac:dyDescent="0.2">
      <c r="A33" t="str">
        <f>IFERROR(INDEX(Profile[inputId],MATCH(D33,Profile[name],0)),"N/A")</f>
        <v>AAACU0974C</v>
      </c>
      <c r="B33" t="str">
        <f>IFERROR(INDEX(Profile[entityId],MATCH(D33,Profile[name],0)),"N/A")</f>
        <v>U99999MH1961PTC012229</v>
      </c>
      <c r="C33" t="s">
        <v>497</v>
      </c>
      <c r="D33" t="str">
        <f>IFERROR(INDEX(Profile[name],MATCH(C33,Profile[pans],0)),"N/A")</f>
        <v>UNIVERSAL CHEMICALS AND INDUSTRIES PRIVATE LIMITED</v>
      </c>
      <c r="E33" t="str">
        <f>IFERROR(INDEX(Profile[tradeName],MATCH(C33,Profile[pans],0)),"N/A")</f>
        <v>UNIVERSAL CHEMICAL &amp; INDUSTRIES PVT. LTD.</v>
      </c>
      <c r="F33" t="str">
        <f>IF(IFERROR(INDEX(Profile[contact],MATCH(C33,Profile[pans],0)),"N/A")=0,"N/A",IFERROR(INDEX(Profile[contact],MATCH(C33,Profile[pans],0)),"N/A"))</f>
        <v>9904806464</v>
      </c>
      <c r="G33" t="str">
        <f>IF(IFERROR(INDEX(Profile[email],MATCH(C33,Profile[pans],0)),"N/A")=0,"N/A",IFERROR(INDEX(Profile[email],MATCH(C33,Profile[pans],0)),"N/A"))</f>
        <v>anand@ucil.co.in</v>
      </c>
      <c r="H33" t="str">
        <f>IF(IFERROR(INDEX(Profile[emailDomain],MATCH(C33,Profile[pans],0)),"N/A")=0,"N/A",IFERROR(INDEX(Profile[emailDomain],MATCH(C33,Profile[pans],0)),"N/A"))</f>
        <v>ucil.co.in</v>
      </c>
      <c r="I33" t="str">
        <f>IF(IFERROR(INDEX(Profile[registeredAddress],MATCH(C33,Profile[pans],0)),"N/A")=0,"N/A",IFERROR(INDEX(Profile[registeredAddress],MATCH(C33,Profile[pans],0)),"N/A"))</f>
        <v>507 RAHEJA CENTR E214 NARIMAN POINT MUMBAI MH 400021 IN</v>
      </c>
      <c r="J33" t="str">
        <f>IF(IFERROR(INDEX(Mcas[alternateAddress],MATCH(C33,Mcas[pans],0)),"N/A")=0,"",IFERROR(INDEX(Mcas[alternateAddress],MATCH(C33,Mcas[pans],0)),""))</f>
        <v/>
      </c>
      <c r="K33" t="str">
        <f>IF(IFERROR(INDEX(Profile[city],MATCH(C33,Profile[pans],0)),)=0,,IFERROR(INDEX(Profile[city],MATCH(C33,Profile[pans],0)),))</f>
        <v>Mumbai</v>
      </c>
      <c r="L33" t="str">
        <f>IF(IFERROR(INDEX(Profile[state],MATCH(C33,Profile[pans],0)),)=0,,IFERROR(INDEX(Profile[state],MATCH(C33,Profile[pans],0)),))</f>
        <v>Maharashtra</v>
      </c>
      <c r="M33" t="str">
        <f>IF(IFERROR(INDEX(Profile[pin],MATCH(C33,Profile[pans],0)),)=0,,IFERROR(INDEX(Profile[pin],MATCH(C33,Profile[pans],0)),))</f>
        <v>400021</v>
      </c>
      <c r="N33" t="str">
        <f>IF(IFERROR(INDEX(Profile[industry],MATCH(C33,Profile[pans],0)),)=0,,IFERROR(INDEX(Profile[industry],MATCH(C33,Profile[pans],0)),))</f>
        <v>Extraterritorial organizations and bodies</v>
      </c>
      <c r="O33" t="str">
        <f>IF(IFERROR(INDEX(Profile[subIndustry],MATCH(C33,Profile[pans],0)),)=0,,IFERROR(INDEX(Profile[subIndustry],MATCH(C33,Profile[pans],0)),))</f>
        <v>Extraterritorial organizations and bodies</v>
      </c>
      <c r="P33">
        <f>IF(IFERROR(INDEX(Profile[activitySubClass],MATCH(C33,Profile[pans],0)),)=0,,IFERROR(INDEX(Profile[activitySubClass],MATCH(C33,Profile[pans],0)),))</f>
        <v>0</v>
      </c>
      <c r="Q33" s="4" t="str">
        <f>IF(IFERROR(INDEX(Profile[dateofincorrporation],MATCH(C33,Profile[pans],0)),)=0,,IFERROR(INDEX(Profile[dateofincorrporation],MATCH(C33,Profile[pans],0)),))</f>
        <v>29-Dec-1961</v>
      </c>
      <c r="R33" t="str">
        <f>IF(IFERROR(INDEX(Gsts[constitutionOfBusiness],MATCH(C33,Gsts[pan],0)),)=0,,IFERROR(INDEX(Gsts[constitutionOfBusiness],MATCH(C33,Gsts[pan],0)),))</f>
        <v>Private Limited Company</v>
      </c>
      <c r="S33" t="str">
        <f>IF(IFERROR(INDEX(Gsts[status],MATCH(C33,Gsts[pan],0)),)=0,,IFERROR(INDEX(Gsts[status],MATCH(C33,Gsts[pan],0)),))</f>
        <v>ACTIVE</v>
      </c>
      <c r="T33" t="str">
        <f>IF(IFERROR(INDEX(Gsts[dateOfRegistration],MATCH(C33,Gsts[pan],0)),)=0,,IFERROR(INDEX(Gsts[dateOfRegistration],MATCH(C33,Gsts[pan],0)),))</f>
        <v>01-Jul-2017</v>
      </c>
      <c r="U33" t="str">
        <f>IF(IFERROR(INDEX(Gsts[agregate Turnover],MATCH(C33,Gsts[pan],0)),)=0,,IFERROR(INDEX(Gsts[agregate Turnover],MATCH(C33,Gsts[pan],0)),))</f>
        <v>Slab: Rs. 100 Cr. to 500 Cr.</v>
      </c>
      <c r="V33" t="str">
        <f>IF(IFERROR(INDEX(Gsts[ekycVerified],MATCH(C33,Gsts[pan],0)),)=0,,IFERROR(INDEX(Gsts[ekycVerified],MATCH(C33,Gsts[pan],0)),))</f>
        <v>No</v>
      </c>
      <c r="W33" t="str">
        <f>IF(IFERROR(INDEX(Gsts[grossTotalIncomes],MATCH(C33,Gsts[pan],0)),)=0,,IFERROR(INDEX(Gsts[grossTotalIncomes],MATCH(C33,Gsts[pan],0)),))</f>
        <v>[{'income': 'Up to Rs. 2.5 lakhs', 'financialYear': '2018-2019'}]</v>
      </c>
      <c r="X33" t="str">
        <f>IF(IFERROR(INDEX(Gsts[natureOfBusiness],MATCH(C33,Gsts[pan],0)),)=0,,IFERROR(INDEX(Gsts[natureOfBusiness],MATCH(C33,Gsts[pan],0)),))</f>
        <v>Factory / Manufacturing|Others|Recipient of Goods or Services|Wholesale Business|Export|Import</v>
      </c>
      <c r="Y33" t="str">
        <f>IF(IFERROR(INDEX(Mcas[status],MATCH(C33,Mcas[pans],0)),)=0,,IFERROR(INDEX(Mcas[status],MATCH(C33,Mcas[pans],0)),))</f>
        <v>ACTIVE</v>
      </c>
      <c r="Z33" t="str">
        <f>IF(IFERROR(INDEX(Mcas[registrationNumber],MATCH(C33,Mcas[pans],0)),)=0,,IFERROR(INDEX(Mcas[registrationNumber],MATCH(C33,Mcas[pans],0)),))</f>
        <v>012229</v>
      </c>
      <c r="AA33" t="str">
        <f>IFERROR(_xlfn.XLOOKUP(C33,mcas!$D$2:$D$10000,mcas!$AI$2:$AI$10000,,0),"")</f>
        <v>RoC-Mumbai</v>
      </c>
      <c r="AB33" t="str">
        <f>IF(IFERROR(INDEX(Mcas[class],MATCH(C33,Mcas[pans],0)),)=0,,IFERROR(INDEX(Mcas[class],MATCH(C33,Mcas[pans],0)),))</f>
        <v>Private</v>
      </c>
      <c r="AC33" t="str">
        <f>IF(IFERROR(INDEX(Mcas[listingStatus],MATCH(C33,Mcas[pans],0)),)=0,,IFERROR(INDEX(Mcas[listingStatus],MATCH(C33,Mcas[pans],0)),))</f>
        <v>Unlisted</v>
      </c>
      <c r="AD33">
        <f>IF(IFERROR(INDEX(Mcas[authorisedCapital],MATCH(C33,Mcas[pans],0)),)=0,,IFERROR(INDEX(Mcas[authorisedCapital],MATCH(C33,Mcas[pans],0)),))</f>
        <v>429000000</v>
      </c>
      <c r="AE33">
        <f>IF(IFERROR(INDEX(Mcas[paidUpCapital],MATCH(C33,Mcas[pans],0)),)=0,,IFERROR(INDEX(Mcas[paidUpCapital],MATCH(C33,Mcas[pans],0)),))</f>
        <v>428100000</v>
      </c>
      <c r="AF33" t="str">
        <f>IF(IFERROR(INDEX(Mcas[dateOfLastAgm],MATCH(C33,Mcas[pans],0)),)=0,,IFERROR(INDEX(Mcas[dateOfLastAgm],MATCH(C33,Mcas[pans],0)),))</f>
        <v>30-Nov-2021</v>
      </c>
      <c r="AG33" t="str">
        <f>IF(IFERROR(INDEX(Mcas[dateOfBalanceSheet],MATCH(C33,Mcas[pans],0)),)=0,,IFERROR(INDEX(Mcas[dateOfBalanceSheet],MATCH(C33,Mcas[pans],0)),))</f>
        <v>31-Mar-2021</v>
      </c>
      <c r="AH33" t="str">
        <f>IF(IFERROR(INDEX(Mcas[category],MATCH(C33,Mcas[pans],0)),)=0,,IFERROR(INDEX(Mcas[category],MATCH(C33,Mcas[pans],0)),))</f>
        <v>Company limited by Shares</v>
      </c>
      <c r="AI33">
        <f>IF(IFERROR(INDEX(accumulated_data[Total Count of invoice (last 3 months)],MATCH($A33,accumulated_data[inputId],0)),"N/A")=0,"N/A",IFERROR(INDEX(accumulated_data[Total Invoice Amount (last 3 months)],MATCH($A33,accumulated_data[inputId],0)),"N/A"))</f>
        <v>2965774</v>
      </c>
      <c r="AJ33">
        <f>IF(IFERROR(INDEX(accumulated_data[Total Count of invoice (last 6 months)],MATCH($A33,accumulated_data[inputId],0)),"N/A")=0,"N/A",IFERROR(INDEX(accumulated_data[Total Invoice Amount (last 6 months)],MATCH($A33,accumulated_data[inputId],0)),"N/A"))</f>
        <v>15302797</v>
      </c>
      <c r="AK33">
        <f>IF(IFERROR(INDEX(accumulated_data[Total Count of invoice (last 3 months)],MATCH($A33,accumulated_data[inputId],0)),"N/A")=0,"N/A",IFERROR(INDEX(accumulated_data[Total Count of invoice (last 3 months)],MATCH($A33,accumulated_data[inputId],0)),"N/A"))</f>
        <v>4</v>
      </c>
      <c r="AL33">
        <f>IF(IFERROR(INDEX(accumulated_data[Total Count of invoice (last 6 months)],MATCH($A33,accumulated_data[inputId],0)),"N/A")=0,"N/A",IFERROR(INDEX(accumulated_data[Total Count of invoice (last 6 months)],MATCH($A33,accumulated_data[inputId],0)),"N/A"))</f>
        <v>23</v>
      </c>
      <c r="AM33">
        <f>IF(IFERROR(INDEX(accumulated_data[Maximum invoice amount (last 3 months)],MATCH($A33,accumulated_data[inputId],0)),"N/A")=0,"N/A",IFERROR(INDEX(accumulated_data[Maximum invoice amount (last 3 months)],MATCH($A33,accumulated_data[inputId],0)),"N/A"))</f>
        <v>831490</v>
      </c>
      <c r="AN33">
        <f>IF(IFERROR(INDEX(accumulated_data[Maximum invoice amount (last 6 months)],MATCH($A33,accumulated_data[inputId],0)),"N/A")=0,"N/A",IFERROR(INDEX(accumulated_data[Maximum invoice amount (last 6 months)],MATCH($A33,accumulated_data[inputId],0)),"N/A"))</f>
        <v>831490</v>
      </c>
      <c r="AO33">
        <f>IF(IFERROR(INDEX(accumulated_data[Minimum invoice amount (last 3 months)],MATCH($A33,accumulated_data[inputId],0)),"N/A")=0,"N/A",IFERROR(INDEX(accumulated_data[Minimum invoice amount (last 3 months)],MATCH($A33,accumulated_data[inputId],0)),"N/A"))</f>
        <v>651397</v>
      </c>
      <c r="AP33">
        <f>IF(IFERROR(INDEX(accumulated_data[Minimum invoice amount (last 6 months)],MATCH($A33,accumulated_data[inputId],0)),"N/A")=0,"N/A",IFERROR(INDEX(accumulated_data[Minimum invoice amount (last 6 months)],MATCH($A33,accumulated_data[inputId],0)),"N/A"))</f>
        <v>289680</v>
      </c>
      <c r="AQ33">
        <f>IF(IFERROR(INDEX(accumulated_data[Average IRR per annum (last 3 months)],MATCH($A33,accumulated_data[inputId],0)),"N/A")=0,"N/A",IFERROR(INDEX(accumulated_data[Average IRR per annum (last 3 months)],MATCH($A33,accumulated_data[inputId],0)),"N/A"))</f>
        <v>12.085000000000001</v>
      </c>
      <c r="AR33">
        <f>IF(IFERROR(INDEX(accumulated_data[Average IRR per annum (last 6 months)],MATCH($A33,accumulated_data[inputId],0)),"N/A")=0,"N/A",IFERROR(INDEX(accumulated_data[Average IRR per annum (last 6 months)],MATCH($A33,accumulated_data[inputId],0)),"N/A"))</f>
        <v>12.282173913043474</v>
      </c>
      <c r="AS33">
        <f>IF(IFERROR(INDEX(accumulated_data[Average discounting days (last 3 months)],MATCH($A33,accumulated_data[inputId],0)),"N/A")=0,"N/A",IFERROR(INDEX(accumulated_data[Average discounting days (last 3 months)],MATCH($A33,accumulated_data[inputId],0)),"N/A"))</f>
        <v>19.25</v>
      </c>
      <c r="AT33">
        <f>IF(IFERROR(INDEX(accumulated_data[Average discounting days (last 6 months)],MATCH($A33,accumulated_data[inputId],0)),"N/A")=0,"N/A",IFERROR(INDEX(accumulated_data[Average discounting days (last 6 months)],MATCH($A33,accumulated_data[inputId],0)),"N/A"))</f>
        <v>20.434782608695652</v>
      </c>
      <c r="AU33">
        <f>IF(IFERROR(INDEX(accumulated_data[Maximum discounting days (last 3 months)],MATCH($A33,accumulated_data[inputId],0)),"N/A")=0,"N/A",IFERROR(INDEX(accumulated_data[Maximum discounting days (last 3 months)],MATCH($A33,accumulated_data[inputId],0)),"N/A"))</f>
        <v>23</v>
      </c>
      <c r="AV33">
        <f>IF(IFERROR(INDEX(accumulated_data[Maximum discounting days (last 6 months)],MATCH($A33,accumulated_data[inputId],0)),"N/A")=0,"N/A",IFERROR(INDEX(accumulated_data[Maximum discounting days (last 6 months)],MATCH($A33,accumulated_data[inputId],0)),"N/A"))</f>
        <v>36</v>
      </c>
      <c r="AW33">
        <f>IF(IFERROR(INDEX(accumulated_data[Minimum discounting days (last 3 months)],MATCH($A33,accumulated_data[inputId],0)),"N/A")=0,"N/A",IFERROR(INDEX(accumulated_data[Minimum discounting days (last 3 months)],MATCH($A33,accumulated_data[inputId],0)),"N/A"))</f>
        <v>13</v>
      </c>
      <c r="AX33">
        <f>IF(IFERROR(INDEX(accumulated_data[Minimum discounting days (last 6 months)],MATCH($A33,accumulated_data[inputId],0)),"N/A")=0,"N/A",IFERROR(INDEX(accumulated_data[Minimum discounting days (last 6 months)],MATCH($A33,accumulated_data[inputId],0)),"N/A"))</f>
        <v>10</v>
      </c>
      <c r="AY33">
        <f>IF(IFERROR(INDEX(accumulated_data[Effective Discount rate average (last 3 months)],MATCH($A33,accumulated_data[inputId],0)),"N/A")=0,"N/A",IFERROR(INDEX(accumulated_data[Effective Discount rate average (last 3 months)],MATCH($A33,accumulated_data[inputId],0)),"N/A"))</f>
        <v>0.63749999999999996</v>
      </c>
      <c r="AZ33">
        <f>IF(IFERROR(INDEX(accumulated_data[Effective Discount rate average (last 6 months)],MATCH($A33,accumulated_data[inputId],0)),"N/A")=0,"N/A",IFERROR(INDEX(accumulated_data[Effective Discount rate average (last 6 months)],MATCH($A33,accumulated_data[inputId],0)),"N/A"))</f>
        <v>0.68739130434782603</v>
      </c>
      <c r="BA33">
        <f>IF(IFERROR(INDEX(accumulated_data[Total effective discount amount (last 3 months)],MATCH($A33,accumulated_data[inputId],0)),"N/A")=0,"N/A",IFERROR(INDEX(accumulated_data[Total effective discount amount (last 3 months)],MATCH($A33,accumulated_data[inputId],0)),"N/A"))</f>
        <v>19239.98</v>
      </c>
      <c r="BB33">
        <f>IF(IFERROR(INDEX(accumulated_data[Total effective discount amount (last 6 months)],MATCH($A33,accumulated_data[inputId],0)),"N/A")=0,"N/A",IFERROR(INDEX(accumulated_data[Total effective discount amount (last 6 months)],MATCH($A33,accumulated_data[inputId],0)),"N/A"))</f>
        <v>107687.97</v>
      </c>
    </row>
    <row r="34" spans="1:54" x14ac:dyDescent="0.2">
      <c r="A34" t="str">
        <f>IFERROR(INDEX(Profile[inputId],MATCH(D34,Profile[name],0)),"N/A")</f>
        <v>AACCR9080L</v>
      </c>
      <c r="B34" t="str">
        <f>IFERROR(INDEX(Profile[entityId],MATCH(D34,Profile[name],0)),"N/A")</f>
        <v>U22200HP2005PTC006356</v>
      </c>
      <c r="C34" t="s">
        <v>61</v>
      </c>
      <c r="D34" t="str">
        <f>IFERROR(INDEX(Profile[name],MATCH(C34,Profile[pans],0)),"N/A")</f>
        <v>RICH OFFSET (INDIA) PRIVATE LIMITED</v>
      </c>
      <c r="E34" t="str">
        <f>IFERROR(INDEX(Profile[tradeName],MATCH(C34,Profile[pans],0)),"N/A")</f>
        <v>Rich offset (I) Pvt Ltd</v>
      </c>
      <c r="F34" t="str">
        <f>IF(IFERROR(INDEX(Profile[contact],MATCH(C34,Profile[pans],0)),"N/A")=0,"N/A",IFERROR(INDEX(Profile[contact],MATCH(C34,Profile[pans],0)),"N/A"))</f>
        <v>1795663333</v>
      </c>
      <c r="G34" t="str">
        <f>IF(IFERROR(INDEX(Profile[email],MATCH(C34,Profile[pans],0)),"N/A")=0,"N/A",IFERROR(INDEX(Profile[email],MATCH(C34,Profile[pans],0)),"N/A"))</f>
        <v>tushar@richoffset.com</v>
      </c>
      <c r="H34" t="str">
        <f>IF(IFERROR(INDEX(Profile[emailDomain],MATCH(C34,Profile[pans],0)),"N/A")=0,"N/A",IFERROR(INDEX(Profile[emailDomain],MATCH(C34,Profile[pans],0)),"N/A"))</f>
        <v>richoffset.com</v>
      </c>
      <c r="I34" t="str">
        <f>IF(IFERROR(INDEX(Profile[registeredAddress],MATCH(C34,Profile[pans],0)),"N/A")=0,"N/A",IFERROR(INDEX(Profile[registeredAddress],MATCH(C34,Profile[pans],0)),"N/A"))</f>
        <v>477-478,Sai Road Ext,Opp Unichem Laboratories Ltd, Bhatoli Kalan, Baddi, Teh: Nalagarh, Baddi Solan HP 173205 IN</v>
      </c>
      <c r="J34" t="str">
        <f>IF(IFERROR(INDEX(Mcas[alternateAddress],MATCH(C34,Mcas[pans],0)),"N/A")=0,"",IFERROR(INDEX(Mcas[alternateAddress],MATCH(C34,Mcas[pans],0)),""))</f>
        <v>416, Diamond Industrial Estate, Ketkipada, Near Dahisar Toll Naka, Dahisar East, Mumbai 400068 MH IN</v>
      </c>
      <c r="K34" t="str">
        <f>IF(IFERROR(INDEX(Profile[city],MATCH(C34,Profile[pans],0)),)=0,,IFERROR(INDEX(Profile[city],MATCH(C34,Profile[pans],0)),))</f>
        <v>Solan</v>
      </c>
      <c r="L34" t="str">
        <f>IF(IFERROR(INDEX(Profile[state],MATCH(C34,Profile[pans],0)),)=0,,IFERROR(INDEX(Profile[state],MATCH(C34,Profile[pans],0)),))</f>
        <v>Himachal pradesh</v>
      </c>
      <c r="M34" t="str">
        <f>IF(IFERROR(INDEX(Profile[pin],MATCH(C34,Profile[pans],0)),)=0,,IFERROR(INDEX(Profile[pin],MATCH(C34,Profile[pans],0)),))</f>
        <v>173205</v>
      </c>
      <c r="N34" t="str">
        <f>IF(IFERROR(INDEX(Profile[industry],MATCH(C34,Profile[pans],0)),)=0,,IFERROR(INDEX(Profile[industry],MATCH(C34,Profile[pans],0)),))</f>
        <v>Manufacturing</v>
      </c>
      <c r="O34" t="str">
        <f>IF(IFERROR(INDEX(Profile[subIndustry],MATCH(C34,Profile[pans],0)),)=0,,IFERROR(INDEX(Profile[subIndustry],MATCH(C34,Profile[pans],0)),))</f>
        <v>Publishing, printing and reproduction of recorded media</v>
      </c>
      <c r="P34" t="str">
        <f>IF(IFERROR(INDEX(Profile[activitySubClass],MATCH(C34,Profile[pans],0)),)=0,,IFERROR(INDEX(Profile[activitySubClass],MATCH(C34,Profile[pans],0)),))</f>
        <v>Printing and service activities related to printing</v>
      </c>
      <c r="Q34" s="4" t="str">
        <f>IF(IFERROR(INDEX(Profile[dateofincorrporation],MATCH(C34,Profile[pans],0)),)=0,,IFERROR(INDEX(Profile[dateofincorrporation],MATCH(C34,Profile[pans],0)),))</f>
        <v>10-Jan-2005</v>
      </c>
      <c r="R34" t="str">
        <f>IF(IFERROR(INDEX(Gsts[constitutionOfBusiness],MATCH(C34,Gsts[pan],0)),)=0,,IFERROR(INDEX(Gsts[constitutionOfBusiness],MATCH(C34,Gsts[pan],0)),))</f>
        <v>Private Limited Company</v>
      </c>
      <c r="S34" t="str">
        <f>IF(IFERROR(INDEX(Gsts[status],MATCH(C34,Gsts[pan],0)),)=0,,IFERROR(INDEX(Gsts[status],MATCH(C34,Gsts[pan],0)),))</f>
        <v>ACTIVE</v>
      </c>
      <c r="T34" t="str">
        <f>IF(IFERROR(INDEX(Gsts[dateOfRegistration],MATCH(C34,Gsts[pan],0)),)=0,,IFERROR(INDEX(Gsts[dateOfRegistration],MATCH(C34,Gsts[pan],0)),))</f>
        <v>01-Jul-2017</v>
      </c>
      <c r="U34" t="str">
        <f>IF(IFERROR(INDEX(Gsts[agregate Turnover],MATCH(C34,Gsts[pan],0)),)=0,,IFERROR(INDEX(Gsts[agregate Turnover],MATCH(C34,Gsts[pan],0)),))</f>
        <v xml:space="preserve">Slab: Rs. 25 Cr. to 100 Cr. </v>
      </c>
      <c r="V34" t="str">
        <f>IF(IFERROR(INDEX(Gsts[ekycVerified],MATCH(C34,Gsts[pan],0)),)=0,,IFERROR(INDEX(Gsts[ekycVerified],MATCH(C34,Gsts[pan],0)),))</f>
        <v>No</v>
      </c>
      <c r="W34" t="str">
        <f>IF(IFERROR(INDEX(Gsts[grossTotalIncomes],MATCH(C34,Gsts[pan],0)),)=0,,IFERROR(INDEX(Gsts[grossTotalIncomes],MATCH(C34,Gsts[pan],0)),))</f>
        <v>[{'income': 'Up to Rs. 2.5 lakhs', 'financialYear': '2018-2019'}, {'income': 'Up to Rs. 2.5 lakhs', 'financialYear': '2019-2020'}]</v>
      </c>
      <c r="X34" t="str">
        <f>IF(IFERROR(INDEX(Gsts[natureOfBusiness],MATCH(C34,Gsts[pan],0)),)=0,,IFERROR(INDEX(Gsts[natureOfBusiness],MATCH(C34,Gsts[pan],0)),))</f>
        <v>Factory / Manufacturing</v>
      </c>
      <c r="Y34" t="str">
        <f>IF(IFERROR(INDEX(Mcas[status],MATCH(C34,Mcas[pans],0)),)=0,,IFERROR(INDEX(Mcas[status],MATCH(C34,Mcas[pans],0)),))</f>
        <v>ACTIVE</v>
      </c>
      <c r="Z34" t="str">
        <f>IF(IFERROR(INDEX(Mcas[registrationNumber],MATCH(C34,Mcas[pans],0)),)=0,,IFERROR(INDEX(Mcas[registrationNumber],MATCH(C34,Mcas[pans],0)),))</f>
        <v>006356</v>
      </c>
      <c r="AA34" t="str">
        <f>IFERROR(_xlfn.XLOOKUP(C34,mcas!$D$2:$D$10000,mcas!$AI$2:$AI$10000,,0),"")</f>
        <v>RoC-HimachalPradesh</v>
      </c>
      <c r="AB34" t="str">
        <f>IF(IFERROR(INDEX(Mcas[class],MATCH(C34,Mcas[pans],0)),)=0,,IFERROR(INDEX(Mcas[class],MATCH(C34,Mcas[pans],0)),))</f>
        <v>Private</v>
      </c>
      <c r="AC34" t="str">
        <f>IF(IFERROR(INDEX(Mcas[listingStatus],MATCH(C34,Mcas[pans],0)),)=0,,IFERROR(INDEX(Mcas[listingStatus],MATCH(C34,Mcas[pans],0)),))</f>
        <v>Unlisted</v>
      </c>
      <c r="AD34">
        <f>IF(IFERROR(INDEX(Mcas[authorisedCapital],MATCH(C34,Mcas[pans],0)),)=0,,IFERROR(INDEX(Mcas[authorisedCapital],MATCH(C34,Mcas[pans],0)),))</f>
        <v>6000000</v>
      </c>
      <c r="AE34">
        <f>IF(IFERROR(INDEX(Mcas[paidUpCapital],MATCH(C34,Mcas[pans],0)),)=0,,IFERROR(INDEX(Mcas[paidUpCapital],MATCH(C34,Mcas[pans],0)),))</f>
        <v>5970000</v>
      </c>
      <c r="AF34" t="str">
        <f>IF(IFERROR(INDEX(Mcas[dateOfLastAgm],MATCH(C34,Mcas[pans],0)),)=0,,IFERROR(INDEX(Mcas[dateOfLastAgm],MATCH(C34,Mcas[pans],0)),))</f>
        <v>31-Dec-2020</v>
      </c>
      <c r="AG34" t="str">
        <f>IF(IFERROR(INDEX(Mcas[dateOfBalanceSheet],MATCH(C34,Mcas[pans],0)),)=0,,IFERROR(INDEX(Mcas[dateOfBalanceSheet],MATCH(C34,Mcas[pans],0)),))</f>
        <v>31-Mar-2020</v>
      </c>
      <c r="AH34" t="str">
        <f>IF(IFERROR(INDEX(Mcas[category],MATCH(C34,Mcas[pans],0)),)=0,,IFERROR(INDEX(Mcas[category],MATCH(C34,Mcas[pans],0)),))</f>
        <v>Company limited by Shares</v>
      </c>
      <c r="AI34">
        <f>IF(IFERROR(INDEX(accumulated_data[Total Count of invoice (last 3 months)],MATCH($A34,accumulated_data[inputId],0)),"N/A")=0,"N/A",IFERROR(INDEX(accumulated_data[Total Invoice Amount (last 3 months)],MATCH($A34,accumulated_data[inputId],0)),"N/A"))</f>
        <v>3087736.2</v>
      </c>
      <c r="AJ34">
        <f>IF(IFERROR(INDEX(accumulated_data[Total Count of invoice (last 6 months)],MATCH($A34,accumulated_data[inputId],0)),"N/A")=0,"N/A",IFERROR(INDEX(accumulated_data[Total Invoice Amount (last 6 months)],MATCH($A34,accumulated_data[inputId],0)),"N/A"))</f>
        <v>11145611</v>
      </c>
      <c r="AK34">
        <f>IF(IFERROR(INDEX(accumulated_data[Total Count of invoice (last 3 months)],MATCH($A34,accumulated_data[inputId],0)),"N/A")=0,"N/A",IFERROR(INDEX(accumulated_data[Total Count of invoice (last 3 months)],MATCH($A34,accumulated_data[inputId],0)),"N/A"))</f>
        <v>23</v>
      </c>
      <c r="AL34">
        <f>IF(IFERROR(INDEX(accumulated_data[Total Count of invoice (last 6 months)],MATCH($A34,accumulated_data[inputId],0)),"N/A")=0,"N/A",IFERROR(INDEX(accumulated_data[Total Count of invoice (last 6 months)],MATCH($A34,accumulated_data[inputId],0)),"N/A"))</f>
        <v>85</v>
      </c>
      <c r="AM34">
        <f>IF(IFERROR(INDEX(accumulated_data[Maximum invoice amount (last 3 months)],MATCH($A34,accumulated_data[inputId],0)),"N/A")=0,"N/A",IFERROR(INDEX(accumulated_data[Maximum invoice amount (last 3 months)],MATCH($A34,accumulated_data[inputId],0)),"N/A"))</f>
        <v>353700</v>
      </c>
      <c r="AN34">
        <f>IF(IFERROR(INDEX(accumulated_data[Maximum invoice amount (last 6 months)],MATCH($A34,accumulated_data[inputId],0)),"N/A")=0,"N/A",IFERROR(INDEX(accumulated_data[Maximum invoice amount (last 6 months)],MATCH($A34,accumulated_data[inputId],0)),"N/A"))</f>
        <v>631376</v>
      </c>
      <c r="AO34">
        <f>IF(IFERROR(INDEX(accumulated_data[Minimum invoice amount (last 3 months)],MATCH($A34,accumulated_data[inputId],0)),"N/A")=0,"N/A",IFERROR(INDEX(accumulated_data[Minimum invoice amount (last 3 months)],MATCH($A34,accumulated_data[inputId],0)),"N/A"))</f>
        <v>23149</v>
      </c>
      <c r="AP34">
        <f>IF(IFERROR(INDEX(accumulated_data[Minimum invoice amount (last 6 months)],MATCH($A34,accumulated_data[inputId],0)),"N/A")=0,"N/A",IFERROR(INDEX(accumulated_data[Minimum invoice amount (last 6 months)],MATCH($A34,accumulated_data[inputId],0)),"N/A"))</f>
        <v>23149</v>
      </c>
      <c r="AQ34">
        <f>IF(IFERROR(INDEX(accumulated_data[Average IRR per annum (last 3 months)],MATCH($A34,accumulated_data[inputId],0)),"N/A")=0,"N/A",IFERROR(INDEX(accumulated_data[Average IRR per annum (last 3 months)],MATCH($A34,accumulated_data[inputId],0)),"N/A"))</f>
        <v>12.210869565217392</v>
      </c>
      <c r="AR34">
        <f>IF(IFERROR(INDEX(accumulated_data[Average IRR per annum (last 6 months)],MATCH($A34,accumulated_data[inputId],0)),"N/A")=0,"N/A",IFERROR(INDEX(accumulated_data[Average IRR per annum (last 6 months)],MATCH($A34,accumulated_data[inputId],0)),"N/A"))</f>
        <v>12.648941176470592</v>
      </c>
      <c r="AS34">
        <f>IF(IFERROR(INDEX(accumulated_data[Average discounting days (last 3 months)],MATCH($A34,accumulated_data[inputId],0)),"N/A")=0,"N/A",IFERROR(INDEX(accumulated_data[Average discounting days (last 3 months)],MATCH($A34,accumulated_data[inputId],0)),"N/A"))</f>
        <v>44.217391304347828</v>
      </c>
      <c r="AT34">
        <f>IF(IFERROR(INDEX(accumulated_data[Average discounting days (last 6 months)],MATCH($A34,accumulated_data[inputId],0)),"N/A")=0,"N/A",IFERROR(INDEX(accumulated_data[Average discounting days (last 6 months)],MATCH($A34,accumulated_data[inputId],0)),"N/A"))</f>
        <v>35.847058823529409</v>
      </c>
      <c r="AU34">
        <f>IF(IFERROR(INDEX(accumulated_data[Maximum discounting days (last 3 months)],MATCH($A34,accumulated_data[inputId],0)),"N/A")=0,"N/A",IFERROR(INDEX(accumulated_data[Maximum discounting days (last 3 months)],MATCH($A34,accumulated_data[inputId],0)),"N/A"))</f>
        <v>80</v>
      </c>
      <c r="AV34">
        <f>IF(IFERROR(INDEX(accumulated_data[Maximum discounting days (last 6 months)],MATCH($A34,accumulated_data[inputId],0)),"N/A")=0,"N/A",IFERROR(INDEX(accumulated_data[Maximum discounting days (last 6 months)],MATCH($A34,accumulated_data[inputId],0)),"N/A"))</f>
        <v>84</v>
      </c>
      <c r="AW34">
        <f>IF(IFERROR(INDEX(accumulated_data[Minimum discounting days (last 3 months)],MATCH($A34,accumulated_data[inputId],0)),"N/A")=0,"N/A",IFERROR(INDEX(accumulated_data[Minimum discounting days (last 3 months)],MATCH($A34,accumulated_data[inputId],0)),"N/A"))</f>
        <v>7</v>
      </c>
      <c r="AX34">
        <f>IF(IFERROR(INDEX(accumulated_data[Minimum discounting days (last 6 months)],MATCH($A34,accumulated_data[inputId],0)),"N/A")=0,"N/A",IFERROR(INDEX(accumulated_data[Minimum discounting days (last 6 months)],MATCH($A34,accumulated_data[inputId],0)),"N/A"))</f>
        <v>4</v>
      </c>
      <c r="AY34">
        <f>IF(IFERROR(INDEX(accumulated_data[Effective Discount rate average (last 3 months)],MATCH($A34,accumulated_data[inputId],0)),"N/A")=0,"N/A",IFERROR(INDEX(accumulated_data[Effective Discount rate average (last 3 months)],MATCH($A34,accumulated_data[inputId],0)),"N/A"))</f>
        <v>1.48</v>
      </c>
      <c r="AZ34">
        <f>IF(IFERROR(INDEX(accumulated_data[Effective Discount rate average (last 6 months)],MATCH($A34,accumulated_data[inputId],0)),"N/A")=0,"N/A",IFERROR(INDEX(accumulated_data[Effective Discount rate average (last 6 months)],MATCH($A34,accumulated_data[inputId],0)),"N/A"))</f>
        <v>1.2355294117647053</v>
      </c>
      <c r="BA34">
        <f>IF(IFERROR(INDEX(accumulated_data[Total effective discount amount (last 3 months)],MATCH($A34,accumulated_data[inputId],0)),"N/A")=0,"N/A",IFERROR(INDEX(accumulated_data[Total effective discount amount (last 3 months)],MATCH($A34,accumulated_data[inputId],0)),"N/A"))</f>
        <v>44498.619999999995</v>
      </c>
      <c r="BB34">
        <f>IF(IFERROR(INDEX(accumulated_data[Total effective discount amount (last 6 months)],MATCH($A34,accumulated_data[inputId],0)),"N/A")=0,"N/A",IFERROR(INDEX(accumulated_data[Total effective discount amount (last 6 months)],MATCH($A34,accumulated_data[inputId],0)),"N/A"))</f>
        <v>130692.61999999998</v>
      </c>
    </row>
    <row r="35" spans="1:54" x14ac:dyDescent="0.2">
      <c r="A35" t="str">
        <f>IFERROR(INDEX(Profile[inputId],MATCH(D35,Profile[name],0)),"N/A")</f>
        <v>AJOPR5050N</v>
      </c>
      <c r="B35" t="str">
        <f>IFERROR(INDEX(Profile[entityId],MATCH(D35,Profile[name],0)),"N/A")</f>
        <v>AJOPR5050N</v>
      </c>
      <c r="C35" t="s">
        <v>1417</v>
      </c>
      <c r="D35" t="str">
        <f>IFERROR(INDEX(Profile[name],MATCH(C35,Profile[pans],0)),"N/A")</f>
        <v>RAVI RANJANI</v>
      </c>
      <c r="E35" t="str">
        <f>IFERROR(INDEX(Profile[tradeName],MATCH(C35,Profile[pans],0)),"N/A")</f>
        <v>BVS TRANSPORTS</v>
      </c>
      <c r="F35" t="str">
        <f>IF(IFERROR(INDEX(Profile[contact],MATCH(C35,Profile[pans],0)),"N/A")=0,"N/A",IFERROR(INDEX(Profile[contact],MATCH(C35,Profile[pans],0)),"N/A"))</f>
        <v>9444250927</v>
      </c>
      <c r="G35" t="str">
        <f>IF(IFERROR(INDEX(Profile[email],MATCH(C35,Profile[pans],0)),"N/A")=0,"N/A",IFERROR(INDEX(Profile[email],MATCH(C35,Profile[pans],0)),"N/A"))</f>
        <v>bvstransports@gmail.com</v>
      </c>
      <c r="H35" t="str">
        <f>IF(IFERROR(INDEX(Profile[emailDomain],MATCH(C35,Profile[pans],0)),"N/A")=0,"N/A",IFERROR(INDEX(Profile[emailDomain],MATCH(C35,Profile[pans],0)),"N/A"))</f>
        <v>gmail.com</v>
      </c>
      <c r="I35" t="str">
        <f>IF(IFERROR(INDEX(Profile[registeredAddress],MATCH(C35,Profile[pans],0)),"N/A")=0,"N/A",IFERROR(INDEX(Profile[registeredAddress],MATCH(C35,Profile[pans],0)),"N/A"))</f>
        <v>NO.52, GROUND FLOOR, 10TH STREET, ANNAI SIVAGAMI NAGAR, ENNORE, Chennai, Tamil Nadu, 600057</v>
      </c>
      <c r="J35" t="str">
        <f>IF(IFERROR(INDEX(Mcas[alternateAddress],MATCH(C35,Mcas[pans],0)),"N/A")=0,"",IFERROR(INDEX(Mcas[alternateAddress],MATCH(C35,Mcas[pans],0)),""))</f>
        <v/>
      </c>
      <c r="K35" t="str">
        <f>IF(IFERROR(INDEX(Profile[city],MATCH(C35,Profile[pans],0)),)=0,,IFERROR(INDEX(Profile[city],MATCH(C35,Profile[pans],0)),))</f>
        <v>Chennai</v>
      </c>
      <c r="L35" t="str">
        <f>IF(IFERROR(INDEX(Profile[state],MATCH(C35,Profile[pans],0)),)=0,,IFERROR(INDEX(Profile[state],MATCH(C35,Profile[pans],0)),))</f>
        <v>Tamil nadu</v>
      </c>
      <c r="M35" t="str">
        <f>IF(IFERROR(INDEX(Profile[pin],MATCH(C35,Profile[pans],0)),)=0,,IFERROR(INDEX(Profile[pin],MATCH(C35,Profile[pans],0)),))</f>
        <v>600057</v>
      </c>
      <c r="N35">
        <f>IF(IFERROR(INDEX(Profile[industry],MATCH(C35,Profile[pans],0)),)=0,,IFERROR(INDEX(Profile[industry],MATCH(C35,Profile[pans],0)),))</f>
        <v>0</v>
      </c>
      <c r="O35">
        <f>IF(IFERROR(INDEX(Profile[subIndustry],MATCH(C35,Profile[pans],0)),)=0,,IFERROR(INDEX(Profile[subIndustry],MATCH(C35,Profile[pans],0)),))</f>
        <v>0</v>
      </c>
      <c r="P35">
        <f>IF(IFERROR(INDEX(Profile[activitySubClass],MATCH(C35,Profile[pans],0)),)=0,,IFERROR(INDEX(Profile[activitySubClass],MATCH(C35,Profile[pans],0)),))</f>
        <v>0</v>
      </c>
      <c r="Q35" s="4">
        <f>IF(IFERROR(INDEX(Profile[dateofincorrporation],MATCH(C35,Profile[pans],0)),)=0,,IFERROR(INDEX(Profile[dateofincorrporation],MATCH(C35,Profile[pans],0)),))</f>
        <v>0</v>
      </c>
      <c r="R35" t="str">
        <f>IF(IFERROR(INDEX(Gsts[constitutionOfBusiness],MATCH(C35,Gsts[pan],0)),)=0,,IFERROR(INDEX(Gsts[constitutionOfBusiness],MATCH(C35,Gsts[pan],0)),))</f>
        <v>Proprietorship</v>
      </c>
      <c r="S35" t="str">
        <f>IF(IFERROR(INDEX(Gsts[status],MATCH(C35,Gsts[pan],0)),)=0,,IFERROR(INDEX(Gsts[status],MATCH(C35,Gsts[pan],0)),))</f>
        <v>SUSPENDED</v>
      </c>
      <c r="T35" t="str">
        <f>IF(IFERROR(INDEX(Gsts[dateOfRegistration],MATCH(C35,Gsts[pan],0)),)=0,,IFERROR(INDEX(Gsts[dateOfRegistration],MATCH(C35,Gsts[pan],0)),))</f>
        <v>04-Jul-2017</v>
      </c>
      <c r="U35" t="str">
        <f>IF(IFERROR(INDEX(Gsts[agregate Turnover],MATCH(C35,Gsts[pan],0)),)=0,,IFERROR(INDEX(Gsts[agregate Turnover],MATCH(C35,Gsts[pan],0)),))</f>
        <v>Slab: Rs. 40 lakhs to 1.5 Cr.</v>
      </c>
      <c r="V35" t="str">
        <f>IF(IFERROR(INDEX(Gsts[ekycVerified],MATCH(C35,Gsts[pan],0)),)=0,,IFERROR(INDEX(Gsts[ekycVerified],MATCH(C35,Gsts[pan],0)),))</f>
        <v>No</v>
      </c>
      <c r="W35" t="str">
        <f>IF(IFERROR(INDEX(Gsts[grossTotalIncomes],MATCH(C35,Gsts[pan],0)),)=0,,IFERROR(INDEX(Gsts[grossTotalIncomes],MATCH(C35,Gsts[pan],0)),))</f>
        <v>[{'income': 'Rs. 5 lakhs to Rs. 10 lakhs', 'financialYear': '2018-2019'}]</v>
      </c>
      <c r="X35" t="str">
        <f>IF(IFERROR(INDEX(Gsts[natureOfBusiness],MATCH(C35,Gsts[pan],0)),)=0,,IFERROR(INDEX(Gsts[natureOfBusiness],MATCH(C35,Gsts[pan],0)),))</f>
        <v>Supplier of Services</v>
      </c>
      <c r="Y35">
        <f>IF(IFERROR(INDEX(Mcas[status],MATCH(C35,Mcas[pans],0)),)=0,,IFERROR(INDEX(Mcas[status],MATCH(C35,Mcas[pans],0)),))</f>
        <v>0</v>
      </c>
      <c r="Z35">
        <f>IF(IFERROR(INDEX(Mcas[registrationNumber],MATCH(C35,Mcas[pans],0)),)=0,,IFERROR(INDEX(Mcas[registrationNumber],MATCH(C35,Mcas[pans],0)),))</f>
        <v>0</v>
      </c>
      <c r="AA35" t="str">
        <f>IFERROR(_xlfn.XLOOKUP(C35,mcas!$D$2:$D$10000,mcas!$AI$2:$AI$10000,,0),"")</f>
        <v/>
      </c>
      <c r="AB35">
        <f>IF(IFERROR(INDEX(Mcas[class],MATCH(C35,Mcas[pans],0)),)=0,,IFERROR(INDEX(Mcas[class],MATCH(C35,Mcas[pans],0)),))</f>
        <v>0</v>
      </c>
      <c r="AC35">
        <f>IF(IFERROR(INDEX(Mcas[listingStatus],MATCH(C35,Mcas[pans],0)),)=0,,IFERROR(INDEX(Mcas[listingStatus],MATCH(C35,Mcas[pans],0)),))</f>
        <v>0</v>
      </c>
      <c r="AD35">
        <f>IF(IFERROR(INDEX(Mcas[authorisedCapital],MATCH(C35,Mcas[pans],0)),)=0,,IFERROR(INDEX(Mcas[authorisedCapital],MATCH(C35,Mcas[pans],0)),))</f>
        <v>0</v>
      </c>
      <c r="AE35">
        <f>IF(IFERROR(INDEX(Mcas[paidUpCapital],MATCH(C35,Mcas[pans],0)),)=0,,IFERROR(INDEX(Mcas[paidUpCapital],MATCH(C35,Mcas[pans],0)),))</f>
        <v>0</v>
      </c>
      <c r="AF35">
        <f>IF(IFERROR(INDEX(Mcas[dateOfLastAgm],MATCH(C35,Mcas[pans],0)),)=0,,IFERROR(INDEX(Mcas[dateOfLastAgm],MATCH(C35,Mcas[pans],0)),))</f>
        <v>0</v>
      </c>
      <c r="AG35">
        <f>IF(IFERROR(INDEX(Mcas[dateOfBalanceSheet],MATCH(C35,Mcas[pans],0)),)=0,,IFERROR(INDEX(Mcas[dateOfBalanceSheet],MATCH(C35,Mcas[pans],0)),))</f>
        <v>0</v>
      </c>
      <c r="AH35">
        <f>IF(IFERROR(INDEX(Mcas[category],MATCH(C35,Mcas[pans],0)),)=0,,IFERROR(INDEX(Mcas[category],MATCH(C35,Mcas[pans],0)),))</f>
        <v>0</v>
      </c>
      <c r="AI35">
        <v>12485137</v>
      </c>
      <c r="AJ35">
        <v>20747478</v>
      </c>
      <c r="AK35">
        <v>60</v>
      </c>
      <c r="AL35">
        <v>117</v>
      </c>
      <c r="AM35">
        <v>595980</v>
      </c>
      <c r="AN35">
        <v>595980</v>
      </c>
      <c r="AO35">
        <v>3564</v>
      </c>
      <c r="AP35">
        <v>3564</v>
      </c>
      <c r="AQ35">
        <v>11.17950819672131</v>
      </c>
      <c r="AR35">
        <v>11.161794871794868</v>
      </c>
      <c r="AS35">
        <v>40.934426229508198</v>
      </c>
      <c r="AT35">
        <v>40.92307692307692</v>
      </c>
      <c r="AU35">
        <v>49</v>
      </c>
      <c r="AV35">
        <v>52</v>
      </c>
      <c r="AW35">
        <v>25</v>
      </c>
      <c r="AX35">
        <v>14</v>
      </c>
      <c r="AY35">
        <v>1.2326229508196724</v>
      </c>
      <c r="AZ35">
        <v>1.2124786324786325</v>
      </c>
      <c r="BA35">
        <v>154075.17999999996</v>
      </c>
      <c r="BB35">
        <v>255506.12999999992</v>
      </c>
    </row>
    <row r="36" spans="1:54" x14ac:dyDescent="0.2">
      <c r="A36" t="str">
        <f>IFERROR(INDEX(Profile[inputId],MATCH(D36,Profile[name],0)),"N/A")</f>
        <v>AADCA9217F</v>
      </c>
      <c r="B36" t="str">
        <f>IFERROR(INDEX(Profile[entityId],MATCH(D36,Profile[name],0)),"N/A")</f>
        <v>U20290MH1964PTC012950</v>
      </c>
      <c r="C36" t="s">
        <v>2634</v>
      </c>
      <c r="D36" t="s">
        <v>2636</v>
      </c>
      <c r="E36" t="str">
        <f>IFERROR(INDEX(Profile[tradeName],MATCH(C36,Profile[pans],0)),"N/A")</f>
        <v>AMARTARA PRIVATE LIMITED</v>
      </c>
      <c r="F36">
        <f>IF(IFERROR(INDEX(Profile[contact],MATCH(C36,Profile[pans],0)),"N/A")=0,"N/A",IFERROR(INDEX(Profile[contact],MATCH(C36,Profile[pans],0)),"N/A"))</f>
        <v>7874779807</v>
      </c>
      <c r="G36" t="str">
        <f>IF(IFERROR(INDEX(Profile[email],MATCH(C36,Profile[pans],0)),"N/A")=0,"N/A",IFERROR(INDEX(Profile[email],MATCH(C36,Profile[pans],0)),"N/A"))</f>
        <v>atl.dm@amartara.net</v>
      </c>
      <c r="H36" t="str">
        <f>IF(IFERROR(INDEX(Profile[emailDomain],MATCH(C36,Profile[pans],0)),"N/A")=0,"N/A",IFERROR(INDEX(Profile[emailDomain],MATCH(C36,Profile[pans],0)),"N/A"))</f>
        <v>amartara.co.in</v>
      </c>
      <c r="I36" t="str">
        <f>IF(IFERROR(INDEX(Profile[registeredAddress],MATCH(C36,Profile[pans],0)),"N/A")=0,"N/A",IFERROR(INDEX(Profile[registeredAddress],MATCH(C36,Profile[pans],0)),"N/A"))</f>
        <v>Unit No. 1101 to 1104, 11th Floor, ATL Corporate Saki Vihar Road, Powai Mumbai Mumbai City MH 400072 IN</v>
      </c>
      <c r="J36" t="str">
        <f>IF(IFERROR(INDEX(Mcas[alternateAddress],MATCH(C36,Mcas[pans],0)),"N/A")=0,"",IFERROR(INDEX(Mcas[alternateAddress],MATCH(C36,Mcas[pans],0)),""))</f>
        <v/>
      </c>
      <c r="K36" t="str">
        <f>IF(IFERROR(INDEX(Profile[city],MATCH(C36,Profile[pans],0)),)=0,,IFERROR(INDEX(Profile[city],MATCH(C36,Profile[pans],0)),))</f>
        <v>Mumbai</v>
      </c>
      <c r="L36" t="str">
        <f>IF(IFERROR(INDEX(Profile[state],MATCH(C36,Profile[pans],0)),)=0,,IFERROR(INDEX(Profile[state],MATCH(C36,Profile[pans],0)),))</f>
        <v>Maharashtra</v>
      </c>
      <c r="M36">
        <f>IF(IFERROR(INDEX(Profile[pin],MATCH(C36,Profile[pans],0)),)=0,,IFERROR(INDEX(Profile[pin],MATCH(C36,Profile[pans],0)),))</f>
        <v>400072</v>
      </c>
      <c r="N36">
        <f>IF(IFERROR(INDEX(Profile[industry],MATCH(C36,Profile[pans],0)),)=0,,IFERROR(INDEX(Profile[industry],MATCH(C36,Profile[pans],0)),))</f>
        <v>0</v>
      </c>
      <c r="O36">
        <f>IF(IFERROR(INDEX(Profile[subIndustry],MATCH(C36,Profile[pans],0)),)=0,,IFERROR(INDEX(Profile[subIndustry],MATCH(C36,Profile[pans],0)),))</f>
        <v>0</v>
      </c>
      <c r="P36">
        <f>IF(IFERROR(INDEX(Profile[activitySubClass],MATCH(C36,Profile[pans],0)),)=0,,IFERROR(INDEX(Profile[activitySubClass],MATCH(C36,Profile[pans],0)),))</f>
        <v>0</v>
      </c>
      <c r="Q36" s="4">
        <f>IF(IFERROR(INDEX(Profile[dateofincorrporation],MATCH(C36,Profile[pans],0)),)=0,,IFERROR(INDEX(Profile[dateofincorrporation],MATCH(C36,Profile[pans],0)),))</f>
        <v>23557</v>
      </c>
      <c r="R36">
        <f>IF(IFERROR(INDEX(Gsts[constitutionOfBusiness],MATCH(C36,Gsts[pan],0)),)=0,,IFERROR(INDEX(Gsts[constitutionOfBusiness],MATCH(C36,Gsts[pan],0)),))</f>
        <v>0</v>
      </c>
      <c r="S36" t="str">
        <f>IF(IFERROR(INDEX(Gsts[status],MATCH(C36,Gsts[pan],0)),)=0,,IFERROR(INDEX(Gsts[status],MATCH(C36,Gsts[pan],0)),))</f>
        <v>INACTIVE</v>
      </c>
      <c r="T36" t="str">
        <f>IF(IFERROR(INDEX(Gsts[dateOfRegistration],MATCH(C36,Gsts[pan],0)),)=0,,IFERROR(INDEX(Gsts[dateOfRegistration],MATCH(C36,Gsts[pan],0)),))</f>
        <v>01-Jul-2017</v>
      </c>
      <c r="U36" t="str">
        <f>IF(IFERROR(INDEX(Gsts[agregate Turnover],MATCH(C36,Gsts[pan],0)),)=0,,IFERROR(INDEX(Gsts[agregate Turnover],MATCH(C36,Gsts[pan],0)),))</f>
        <v>Slab: Rs. 100 Cr. to 500 Cr.</v>
      </c>
      <c r="V36" t="str">
        <f>IF(IFERROR(INDEX(Gsts[ekycVerified],MATCH(C36,Gsts[pan],0)),)=0,,IFERROR(INDEX(Gsts[ekycVerified],MATCH(C36,Gsts[pan],0)),))</f>
        <v>No</v>
      </c>
      <c r="W36" t="str">
        <f>IF(IFERROR(INDEX(Gsts[grossTotalIncomes],MATCH(C36,Gsts[pan],0)),)=0,,IFERROR(INDEX(Gsts[grossTotalIncomes],MATCH(C36,Gsts[pan],0)),))</f>
        <v>[{'income': 'Above Rs. 50 lakhs', 'financialYear': '2018-2019'}]</v>
      </c>
      <c r="X36">
        <f>IF(IFERROR(INDEX(Gsts[natureOfBusiness],MATCH(C36,Gsts[pan],0)),)=0,,IFERROR(INDEX(Gsts[natureOfBusiness],MATCH(C36,Gsts[pan],0)),))</f>
        <v>0</v>
      </c>
      <c r="Y36" t="str">
        <f>IF(IFERROR(INDEX(Mcas[status],MATCH(C36,Mcas[pans],0)),)=0,,IFERROR(INDEX(Mcas[status],MATCH(C36,Mcas[pans],0)),))</f>
        <v>INACTIVE</v>
      </c>
      <c r="Z36">
        <f>IF(IFERROR(INDEX(Mcas[registrationNumber],MATCH(C36,Mcas[pans],0)),)=0,,IFERROR(INDEX(Mcas[registrationNumber],MATCH(C36,Mcas[pans],0)),))</f>
        <v>12950</v>
      </c>
      <c r="AA36" t="str">
        <f>IFERROR(_xlfn.XLOOKUP(C36,mcas!$D$2:$D$10000,mcas!$AI$2:$AI$10000,,0),"")</f>
        <v>RoC-Mumbai</v>
      </c>
      <c r="AB36" t="str">
        <f>IF(IFERROR(INDEX(Mcas[class],MATCH(C36,Mcas[pans],0)),)=0,,IFERROR(INDEX(Mcas[class],MATCH(C36,Mcas[pans],0)),))</f>
        <v>Private</v>
      </c>
      <c r="AC36" t="str">
        <f>IF(IFERROR(INDEX(Mcas[listingStatus],MATCH(C36,Mcas[pans],0)),)=0,,IFERROR(INDEX(Mcas[listingStatus],MATCH(C36,Mcas[pans],0)),))</f>
        <v>Unlisted</v>
      </c>
      <c r="AD36">
        <f>IF(IFERROR(INDEX(Mcas[authorisedCapital],MATCH(C36,Mcas[pans],0)),)=0,,IFERROR(INDEX(Mcas[authorisedCapital],MATCH(C36,Mcas[pans],0)),))</f>
        <v>9999900</v>
      </c>
      <c r="AE36">
        <f>IF(IFERROR(INDEX(Mcas[paidUpCapital],MATCH(C36,Mcas[pans],0)),)=0,,IFERROR(INDEX(Mcas[paidUpCapital],MATCH(C36,Mcas[pans],0)),))</f>
        <v>44196</v>
      </c>
      <c r="AF36">
        <f>IF(IFERROR(INDEX(Mcas[dateOfLastAgm],MATCH(C36,Mcas[pans],0)),)=0,,IFERROR(INDEX(Mcas[dateOfLastAgm],MATCH(C36,Mcas[pans],0)),))</f>
        <v>43921</v>
      </c>
      <c r="AG36">
        <f>IF(IFERROR(INDEX(Mcas[dateOfBalanceSheet],MATCH(C36,Mcas[pans],0)),)=0,,IFERROR(INDEX(Mcas[dateOfBalanceSheet],MATCH(C36,Mcas[pans],0)),))</f>
        <v>43921</v>
      </c>
      <c r="AH36" t="str">
        <f>IF(IFERROR(INDEX(Mcas[category],MATCH(C36,Mcas[pans],0)),)=0,,IFERROR(INDEX(Mcas[category],MATCH(C36,Mcas[pans],0)),))</f>
        <v>Company limited by Shares</v>
      </c>
      <c r="AI36">
        <v>444683</v>
      </c>
      <c r="AJ36">
        <v>444683</v>
      </c>
      <c r="AK36">
        <v>5</v>
      </c>
      <c r="AL36">
        <v>5</v>
      </c>
      <c r="AM36">
        <v>259461</v>
      </c>
      <c r="AN36">
        <v>259461</v>
      </c>
      <c r="AO36">
        <v>23390</v>
      </c>
      <c r="AP36">
        <v>23390</v>
      </c>
      <c r="AQ36">
        <v>20.045999999999999</v>
      </c>
      <c r="AR36">
        <v>20.045999999999999</v>
      </c>
      <c r="AS36">
        <v>56</v>
      </c>
      <c r="AT36">
        <v>56</v>
      </c>
      <c r="AU36">
        <v>64</v>
      </c>
      <c r="AV36">
        <v>64</v>
      </c>
      <c r="AW36">
        <v>45</v>
      </c>
      <c r="AX36">
        <v>45</v>
      </c>
      <c r="AY36">
        <v>3.0760000000000001</v>
      </c>
      <c r="AZ36">
        <v>3.0760000000000001</v>
      </c>
      <c r="BA36">
        <v>12427.619999999999</v>
      </c>
      <c r="BB36">
        <v>12427.619999999999</v>
      </c>
    </row>
    <row r="37" spans="1:54" x14ac:dyDescent="0.2">
      <c r="A37" t="str">
        <f>IFERROR(INDEX(Profile[inputId],MATCH(D37,Profile[name],0)),"N/A")</f>
        <v>AACCJ3301J</v>
      </c>
      <c r="B37" t="str">
        <f>IFERROR(INDEX(Profile[entityId],MATCH(D37,Profile[name],0)),"N/A")</f>
        <v>U51109MH2010PTC200857</v>
      </c>
      <c r="C37" t="s">
        <v>3684</v>
      </c>
      <c r="D37" t="str">
        <f>IFERROR(INDEX(Profile[name],MATCH(C37,Profile[pans],0)),"N/A")</f>
        <v>JIGNESH AGENCY PRIVATE LIMITED</v>
      </c>
      <c r="E37" t="str">
        <f>IFERROR(INDEX(Profile[tradeName],MATCH(C37,Profile[pans],0)),"N/A")</f>
        <v>JIGNESH AGENCY PRIVATE LIMITED</v>
      </c>
      <c r="F37" t="str">
        <f>IF(IFERROR(INDEX(Profile[contact],MATCH(C37,Profile[pans],0)),"N/A")=0,"N/A",IFERROR(INDEX(Profile[contact],MATCH(C37,Profile[pans],0)),"N/A"))</f>
        <v>8080875559</v>
      </c>
      <c r="G37" t="str">
        <f>IF(IFERROR(INDEX(Profile[email],MATCH(C37,Profile[pans],0)),"N/A")=0,"N/A",IFERROR(INDEX(Profile[email],MATCH(C37,Profile[pans],0)),"N/A"))</f>
        <v>jignesh@japl.org</v>
      </c>
      <c r="H37" t="str">
        <f>IF(IFERROR(INDEX(Profile[emailDomain],MATCH(C37,Profile[pans],0)),"N/A")=0,"N/A",IFERROR(INDEX(Profile[emailDomain],MATCH(C37,Profile[pans],0)),"N/A"))</f>
        <v>japl.org</v>
      </c>
      <c r="I37" t="str">
        <f>IF(IFERROR(INDEX(Profile[registeredAddress],MATCH(C37,Profile[pans],0)),"N/A")=0,"N/A",IFERROR(INDEX(Profile[registeredAddress],MATCH(C37,Profile[pans],0)),"N/A"))</f>
        <v>14/15, Atlanta Estate, Hanuman Tekdi Road Vitt Bhatti, Goregaon-Mulund Link Rd, Goregaon (E) Mumbai MH 400063 IN</v>
      </c>
      <c r="J37" t="str">
        <f>IF(IFERROR(INDEX(Mcas[alternateAddress],MATCH(C37,Mcas[pans],0)),"N/A")=0,"",IFERROR(INDEX(Mcas[alternateAddress],MATCH(C37,Mcas[pans],0)),""))</f>
        <v/>
      </c>
      <c r="K37" t="str">
        <f>IF(IFERROR(INDEX(Profile[city],MATCH(C37,Profile[pans],0)),)=0,,IFERROR(INDEX(Profile[city],MATCH(C37,Profile[pans],0)),))</f>
        <v>Mumbai</v>
      </c>
      <c r="L37" t="str">
        <f>IF(IFERROR(INDEX(Profile[state],MATCH(C37,Profile[pans],0)),)=0,,IFERROR(INDEX(Profile[state],MATCH(C37,Profile[pans],0)),))</f>
        <v>Maharashtra</v>
      </c>
      <c r="M37" t="str">
        <f>IF(IFERROR(INDEX(Profile[pin],MATCH(C37,Profile[pans],0)),)=0,,IFERROR(INDEX(Profile[pin],MATCH(C37,Profile[pans],0)),))</f>
        <v>400063</v>
      </c>
      <c r="N37" t="str">
        <f>IF(IFERROR(INDEX(Profile[industry],MATCH(C37,Profile[pans],0)),)=0,,IFERROR(INDEX(Profile[industry],MATCH(C37,Profile[pans],0)),))</f>
        <v>Wholesale and retail trade; repair of motor vehicles, motorcycles and personal and household goods</v>
      </c>
      <c r="O37" t="str">
        <f>IF(IFERROR(INDEX(Profile[subIndustry],MATCH(C37,Profile[pans],0)),)=0,,IFERROR(INDEX(Profile[subIndustry],MATCH(C37,Profile[pans],0)),))</f>
        <v>Wholesale trade and commission trade, except of motor vehicles and motorcycles</v>
      </c>
      <c r="P37" t="str">
        <f>IF(IFERROR(INDEX(Profile[activitySubClass],MATCH(C37,Profile[pans],0)),)=0,,IFERROR(INDEX(Profile[activitySubClass],MATCH(C37,Profile[pans],0)),))</f>
        <v>Commission agents n.e.c. ( Commission agents working in emerging area likee-commerce are classified under 7290)</v>
      </c>
      <c r="Q37" s="4" t="str">
        <f>IF(IFERROR(INDEX(Profile[dateofincorrporation],MATCH(C37,Profile[pans],0)),)=0,,IFERROR(INDEX(Profile[dateofincorrporation],MATCH(C37,Profile[pans],0)),))</f>
        <v>13-Mar-2010</v>
      </c>
      <c r="R37" t="str">
        <f>IF(IFERROR(INDEX(Gsts[constitutionOfBusiness],MATCH(C37,Gsts[pan],0)),)=0,,IFERROR(INDEX(Gsts[constitutionOfBusiness],MATCH(C37,Gsts[pan],0)),))</f>
        <v>Private Limited Company</v>
      </c>
      <c r="S37" t="str">
        <f>IF(IFERROR(INDEX(Gsts[status],MATCH(C37,Gsts[pan],0)),)=0,,IFERROR(INDEX(Gsts[status],MATCH(C37,Gsts[pan],0)),))</f>
        <v>ACTIVE</v>
      </c>
      <c r="T37" t="str">
        <f>IF(IFERROR(INDEX(Gsts[dateOfRegistration],MATCH(C37,Gsts[pan],0)),)=0,,IFERROR(INDEX(Gsts[dateOfRegistration],MATCH(C37,Gsts[pan],0)),))</f>
        <v>01-Jul-2017</v>
      </c>
      <c r="U37" t="str">
        <f>IF(IFERROR(INDEX(Gsts[agregate Turnover],MATCH(C37,Gsts[pan],0)),)=0,,IFERROR(INDEX(Gsts[agregate Turnover],MATCH(C37,Gsts[pan],0)),))</f>
        <v xml:space="preserve">Slab: Rs. 25 Cr. to 100 Cr. </v>
      </c>
      <c r="V37" t="str">
        <f>IF(IFERROR(INDEX(Gsts[ekycVerified],MATCH(C37,Gsts[pan],0)),)=0,,IFERROR(INDEX(Gsts[ekycVerified],MATCH(C37,Gsts[pan],0)),))</f>
        <v>No</v>
      </c>
      <c r="W37" t="str">
        <f>IF(IFERROR(INDEX(Gsts[grossTotalIncomes],MATCH(C37,Gsts[pan],0)),)=0,,IFERROR(INDEX(Gsts[grossTotalIncomes],MATCH(C37,Gsts[pan],0)),))</f>
        <v>[{'income': 'Above Rs. 50 lakhs', 'financialYear': '2018-2019'}]</v>
      </c>
      <c r="X37" t="str">
        <f>IF(IFERROR(INDEX(Gsts[natureOfBusiness],MATCH(C37,Gsts[pan],0)),)=0,,IFERROR(INDEX(Gsts[natureOfBusiness],MATCH(C37,Gsts[pan],0)),))</f>
        <v>Office / Sale Office|Warehouse / Depot|Export|Wholesale Business</v>
      </c>
      <c r="Y37" t="str">
        <f>IF(IFERROR(INDEX(Mcas[status],MATCH(C37,Mcas[pans],0)),)=0,,IFERROR(INDEX(Mcas[status],MATCH(C37,Mcas[pans],0)),))</f>
        <v>ACTIVE</v>
      </c>
      <c r="Z37" t="str">
        <f>IF(IFERROR(INDEX(Mcas[registrationNumber],MATCH(C37,Mcas[pans],0)),)=0,,IFERROR(INDEX(Mcas[registrationNumber],MATCH(C37,Mcas[pans],0)),))</f>
        <v>200857</v>
      </c>
      <c r="AA37" t="str">
        <f>IFERROR(_xlfn.XLOOKUP(C37,mcas!$D$2:$D$10000,mcas!$AI$2:$AI$10000,,0),"")</f>
        <v>RoC-Mumbai</v>
      </c>
      <c r="AB37" t="str">
        <f>IF(IFERROR(INDEX(Mcas[class],MATCH(C37,Mcas[pans],0)),)=0,,IFERROR(INDEX(Mcas[class],MATCH(C37,Mcas[pans],0)),))</f>
        <v>Private</v>
      </c>
      <c r="AC37" t="str">
        <f>IF(IFERROR(INDEX(Mcas[listingStatus],MATCH(C37,Mcas[pans],0)),)=0,,IFERROR(INDEX(Mcas[listingStatus],MATCH(C37,Mcas[pans],0)),))</f>
        <v>Unlisted</v>
      </c>
      <c r="AD37">
        <f>IF(IFERROR(INDEX(Mcas[authorisedCapital],MATCH(C37,Mcas[pans],0)),)=0,,IFERROR(INDEX(Mcas[authorisedCapital],MATCH(C37,Mcas[pans],0)),))</f>
        <v>500000</v>
      </c>
      <c r="AE37">
        <f>IF(IFERROR(INDEX(Mcas[paidUpCapital],MATCH(C37,Mcas[pans],0)),)=0,,IFERROR(INDEX(Mcas[paidUpCapital],MATCH(C37,Mcas[pans],0)),))</f>
        <v>100000</v>
      </c>
      <c r="AF37" t="str">
        <f>IF(IFERROR(INDEX(Mcas[dateOfLastAgm],MATCH(C37,Mcas[pans],0)),)=0,,IFERROR(INDEX(Mcas[dateOfLastAgm],MATCH(C37,Mcas[pans],0)),))</f>
        <v>30-Nov-2021</v>
      </c>
      <c r="AG37" t="str">
        <f>IF(IFERROR(INDEX(Mcas[dateOfBalanceSheet],MATCH(C37,Mcas[pans],0)),)=0,,IFERROR(INDEX(Mcas[dateOfBalanceSheet],MATCH(C37,Mcas[pans],0)),))</f>
        <v>31-Mar-2021</v>
      </c>
      <c r="AH37" t="str">
        <f>IF(IFERROR(INDEX(Mcas[category],MATCH(C37,Mcas[pans],0)),)=0,,IFERROR(INDEX(Mcas[category],MATCH(C37,Mcas[pans],0)),))</f>
        <v>Company limited by Shares</v>
      </c>
    </row>
    <row r="38" spans="1:54" x14ac:dyDescent="0.2">
      <c r="A38" t="str">
        <f>IFERROR(INDEX(Profile[inputId],MATCH(D38,Profile[name],0)),"N/A")</f>
        <v>AADCA9217F</v>
      </c>
      <c r="B38" t="str">
        <f>IFERROR(INDEX(Profile[entityId],MATCH(D38,Profile[name],0)),"N/A")</f>
        <v>U20290MH1964PTC012950</v>
      </c>
      <c r="C38" t="s">
        <v>2634</v>
      </c>
      <c r="D38" t="s">
        <v>2636</v>
      </c>
      <c r="E38" t="str">
        <f>IFERROR(INDEX(Profile[tradeName],MATCH(C38,Profile[pans],0)),"N/A")</f>
        <v>AMARTARA PRIVATE LIMITED</v>
      </c>
      <c r="F38">
        <f>IF(IFERROR(INDEX(Profile[contact],MATCH(C38,Profile[pans],0)),"N/A")=0,"N/A",IFERROR(INDEX(Profile[contact],MATCH(C38,Profile[pans],0)),"N/A"))</f>
        <v>7874779807</v>
      </c>
      <c r="G38" t="str">
        <f>IF(IFERROR(INDEX(Profile[email],MATCH(C38,Profile[pans],0)),"N/A")=0,"N/A",IFERROR(INDEX(Profile[email],MATCH(C38,Profile[pans],0)),"N/A"))</f>
        <v>atl.dm@amartara.net</v>
      </c>
      <c r="H38" t="str">
        <f>IF(IFERROR(INDEX(Profile[emailDomain],MATCH(C38,Profile[pans],0)),"N/A")=0,"N/A",IFERROR(INDEX(Profile[emailDomain],MATCH(C38,Profile[pans],0)),"N/A"))</f>
        <v>amartara.co.in</v>
      </c>
      <c r="I38" t="str">
        <f>IF(IFERROR(INDEX(Profile[registeredAddress],MATCH(C38,Profile[pans],0)),"N/A")=0,"N/A",IFERROR(INDEX(Profile[registeredAddress],MATCH(C38,Profile[pans],0)),"N/A"))</f>
        <v>Unit No. 1101 to 1104, 11th Floor, ATL Corporate Saki Vihar Road, Powai Mumbai Mumbai City MH 400072 IN</v>
      </c>
      <c r="J38" t="str">
        <f>IF(IFERROR(INDEX(Mcas[alternateAddress],MATCH(C38,Mcas[pans],0)),"N/A")=0,"",IFERROR(INDEX(Mcas[alternateAddress],MATCH(C38,Mcas[pans],0)),""))</f>
        <v/>
      </c>
      <c r="K38" t="str">
        <f>IF(IFERROR(INDEX(Profile[city],MATCH(C38,Profile[pans],0)),)=0,,IFERROR(INDEX(Profile[city],MATCH(C38,Profile[pans],0)),))</f>
        <v>Mumbai</v>
      </c>
      <c r="L38" t="str">
        <f>IF(IFERROR(INDEX(Profile[state],MATCH(C38,Profile[pans],0)),)=0,,IFERROR(INDEX(Profile[state],MATCH(C38,Profile[pans],0)),))</f>
        <v>Maharashtra</v>
      </c>
      <c r="M38">
        <f>IF(IFERROR(INDEX(Profile[pin],MATCH(C38,Profile[pans],0)),)=0,,IFERROR(INDEX(Profile[pin],MATCH(C38,Profile[pans],0)),))</f>
        <v>400072</v>
      </c>
      <c r="N38">
        <f>IF(IFERROR(INDEX(Profile[industry],MATCH(C38,Profile[pans],0)),)=0,,IFERROR(INDEX(Profile[industry],MATCH(C38,Profile[pans],0)),))</f>
        <v>0</v>
      </c>
      <c r="O38">
        <f>IF(IFERROR(INDEX(Profile[subIndustry],MATCH(C38,Profile[pans],0)),)=0,,IFERROR(INDEX(Profile[subIndustry],MATCH(C38,Profile[pans],0)),))</f>
        <v>0</v>
      </c>
      <c r="P38">
        <f>IF(IFERROR(INDEX(Profile[activitySubClass],MATCH(C38,Profile[pans],0)),)=0,,IFERROR(INDEX(Profile[activitySubClass],MATCH(C38,Profile[pans],0)),))</f>
        <v>0</v>
      </c>
      <c r="Q38" s="4">
        <f>IF(IFERROR(INDEX(Profile[dateofincorrporation],MATCH(C38,Profile[pans],0)),)=0,,IFERROR(INDEX(Profile[dateofincorrporation],MATCH(C38,Profile[pans],0)),))</f>
        <v>23557</v>
      </c>
      <c r="R38">
        <f>IF(IFERROR(INDEX(Gsts[constitutionOfBusiness],MATCH(C38,Gsts[pan],0)),)=0,,IFERROR(INDEX(Gsts[constitutionOfBusiness],MATCH(C38,Gsts[pan],0)),))</f>
        <v>0</v>
      </c>
      <c r="S38" t="str">
        <f>IF(IFERROR(INDEX(Gsts[status],MATCH(C38,Gsts[pan],0)),)=0,,IFERROR(INDEX(Gsts[status],MATCH(C38,Gsts[pan],0)),))</f>
        <v>INACTIVE</v>
      </c>
      <c r="T38" t="str">
        <f>IF(IFERROR(INDEX(Gsts[dateOfRegistration],MATCH(C38,Gsts[pan],0)),)=0,,IFERROR(INDEX(Gsts[dateOfRegistration],MATCH(C38,Gsts[pan],0)),))</f>
        <v>01-Jul-2017</v>
      </c>
      <c r="U38" t="str">
        <f>IF(IFERROR(INDEX(Gsts[agregate Turnover],MATCH(C38,Gsts[pan],0)),)=0,,IFERROR(INDEX(Gsts[agregate Turnover],MATCH(C38,Gsts[pan],0)),))</f>
        <v>Slab: Rs. 100 Cr. to 500 Cr.</v>
      </c>
      <c r="V38" t="str">
        <f>IF(IFERROR(INDEX(Gsts[ekycVerified],MATCH(C38,Gsts[pan],0)),)=0,,IFERROR(INDEX(Gsts[ekycVerified],MATCH(C38,Gsts[pan],0)),))</f>
        <v>No</v>
      </c>
      <c r="W38" t="str">
        <f>IF(IFERROR(INDEX(Gsts[grossTotalIncomes],MATCH(C38,Gsts[pan],0)),)=0,,IFERROR(INDEX(Gsts[grossTotalIncomes],MATCH(C38,Gsts[pan],0)),))</f>
        <v>[{'income': 'Above Rs. 50 lakhs', 'financialYear': '2018-2019'}]</v>
      </c>
      <c r="X38">
        <f>IF(IFERROR(INDEX(Gsts[natureOfBusiness],MATCH(C38,Gsts[pan],0)),)=0,,IFERROR(INDEX(Gsts[natureOfBusiness],MATCH(C38,Gsts[pan],0)),))</f>
        <v>0</v>
      </c>
      <c r="Y38" t="str">
        <f>IF(IFERROR(INDEX(Mcas[status],MATCH(C38,Mcas[pans],0)),)=0,,IFERROR(INDEX(Mcas[status],MATCH(C38,Mcas[pans],0)),))</f>
        <v>INACTIVE</v>
      </c>
      <c r="Z38">
        <f>IF(IFERROR(INDEX(Mcas[registrationNumber],MATCH(C38,Mcas[pans],0)),)=0,,IFERROR(INDEX(Mcas[registrationNumber],MATCH(C38,Mcas[pans],0)),))</f>
        <v>12950</v>
      </c>
      <c r="AA38" t="str">
        <f>IFERROR(_xlfn.XLOOKUP(C38,mcas!$D$2:$D$10000,mcas!$AI$2:$AI$10000,,0),"")</f>
        <v>RoC-Mumbai</v>
      </c>
      <c r="AB38" t="str">
        <f>IF(IFERROR(INDEX(Mcas[class],MATCH(C38,Mcas[pans],0)),)=0,,IFERROR(INDEX(Mcas[class],MATCH(C38,Mcas[pans],0)),))</f>
        <v>Private</v>
      </c>
      <c r="AC38" t="str">
        <f>IF(IFERROR(INDEX(Mcas[listingStatus],MATCH(C38,Mcas[pans],0)),)=0,,IFERROR(INDEX(Mcas[listingStatus],MATCH(C38,Mcas[pans],0)),))</f>
        <v>Unlisted</v>
      </c>
      <c r="AD38">
        <f>IF(IFERROR(INDEX(Mcas[authorisedCapital],MATCH(C38,Mcas[pans],0)),)=0,,IFERROR(INDEX(Mcas[authorisedCapital],MATCH(C38,Mcas[pans],0)),))</f>
        <v>9999900</v>
      </c>
      <c r="AE38">
        <f>IF(IFERROR(INDEX(Mcas[paidUpCapital],MATCH(C38,Mcas[pans],0)),)=0,,IFERROR(INDEX(Mcas[paidUpCapital],MATCH(C38,Mcas[pans],0)),))</f>
        <v>44196</v>
      </c>
      <c r="AF38">
        <f>IF(IFERROR(INDEX(Mcas[dateOfLastAgm],MATCH(C38,Mcas[pans],0)),)=0,,IFERROR(INDEX(Mcas[dateOfLastAgm],MATCH(C38,Mcas[pans],0)),))</f>
        <v>43921</v>
      </c>
      <c r="AG38">
        <f>IF(IFERROR(INDEX(Mcas[dateOfBalanceSheet],MATCH(C38,Mcas[pans],0)),)=0,,IFERROR(INDEX(Mcas[dateOfBalanceSheet],MATCH(C38,Mcas[pans],0)),))</f>
        <v>43921</v>
      </c>
      <c r="AH38" t="str">
        <f>IF(IFERROR(INDEX(Mcas[category],MATCH(C38,Mcas[pans],0)),)=0,,IFERROR(INDEX(Mcas[category],MATCH(C38,Mcas[pans],0)),))</f>
        <v>Company limited by Shares</v>
      </c>
      <c r="AI38">
        <v>829338</v>
      </c>
      <c r="AJ38">
        <v>829338</v>
      </c>
      <c r="AK38">
        <v>6</v>
      </c>
      <c r="AL38">
        <v>6</v>
      </c>
      <c r="AM38">
        <v>604649</v>
      </c>
      <c r="AN38">
        <v>604649</v>
      </c>
      <c r="AO38">
        <v>9083</v>
      </c>
      <c r="AP38">
        <v>9083</v>
      </c>
      <c r="AQ38">
        <v>21.324999999999999</v>
      </c>
      <c r="AR38">
        <v>21.324999999999999</v>
      </c>
      <c r="AS38">
        <v>39</v>
      </c>
      <c r="AT38">
        <v>39</v>
      </c>
      <c r="AU38">
        <v>58</v>
      </c>
      <c r="AV38">
        <v>58</v>
      </c>
      <c r="AW38">
        <v>31</v>
      </c>
      <c r="AX38">
        <v>31</v>
      </c>
      <c r="AY38">
        <v>2.246666666666667</v>
      </c>
      <c r="AZ38">
        <v>2.246666666666667</v>
      </c>
      <c r="BA38">
        <v>17190.150000000001</v>
      </c>
      <c r="BB38">
        <v>17190.150000000001</v>
      </c>
    </row>
  </sheetData>
  <conditionalFormatting sqref="D1:D17 D30:D1048576 D27:D28 D25 D23 D19">
    <cfRule type="containsText" dxfId="2" priority="2" operator="containsText" text="N/A">
      <formula>NOT(ISERROR(SEARCH("N/A",D1)))</formula>
    </cfRule>
  </conditionalFormatting>
  <conditionalFormatting sqref="E2:BB3 E4:I38 J4:J63 K4:BB38">
    <cfRule type="containsText" dxfId="1" priority="1" operator="containsText" text="N/A">
      <formula>NOT(ISERROR(SEARCH("N/A",E2)))</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53"/>
  <sheetViews>
    <sheetView workbookViewId="0">
      <pane ySplit="1" topLeftCell="A2" activePane="bottomLeft" state="frozen"/>
      <selection activeCell="H1" sqref="H1"/>
      <selection pane="bottomLeft" activeCell="H282" sqref="H282"/>
    </sheetView>
  </sheetViews>
  <sheetFormatPr baseColWidth="10" defaultColWidth="8.83203125" defaultRowHeight="15" x14ac:dyDescent="0.2"/>
  <cols>
    <col min="1" max="1" width="9.1640625" customWidth="1"/>
    <col min="2" max="2" width="9.6640625" customWidth="1"/>
    <col min="4" max="4" width="15.6640625" customWidth="1"/>
    <col min="5" max="5" width="11" bestFit="1" customWidth="1"/>
    <col min="7" max="7" width="13.83203125" customWidth="1"/>
    <col min="8" max="8" width="19.83203125" customWidth="1"/>
    <col min="9" max="9" width="17.6640625" customWidth="1"/>
    <col min="10" max="10" width="12.1640625" customWidth="1"/>
    <col min="11" max="11" width="9.83203125" customWidth="1"/>
    <col min="12" max="12" width="12.5" customWidth="1"/>
    <col min="13" max="13" width="14" customWidth="1"/>
    <col min="14" max="14" width="12.83203125" customWidth="1"/>
    <col min="15" max="15" width="15.6640625" customWidth="1"/>
    <col min="16" max="16" width="11.83203125" customWidth="1"/>
    <col min="21" max="21" width="14.6640625" customWidth="1"/>
    <col min="22" max="22" width="21.1640625" customWidth="1"/>
    <col min="23" max="23" width="20.6640625" customWidth="1"/>
    <col min="24" max="24" width="12.6640625" customWidth="1"/>
    <col min="25" max="25" width="12.5" customWidth="1"/>
    <col min="26" max="26" width="24.1640625" customWidth="1"/>
    <col min="27" max="27" width="27.1640625" customWidth="1"/>
  </cols>
  <sheetData>
    <row r="1" spans="1:27" s="6" customFormat="1" ht="30.5" customHeight="1" x14ac:dyDescent="0.2">
      <c r="A1" s="5" t="s">
        <v>0</v>
      </c>
      <c r="B1" s="5" t="s">
        <v>1</v>
      </c>
      <c r="C1" s="5" t="s">
        <v>2</v>
      </c>
      <c r="D1" s="5" t="s">
        <v>3</v>
      </c>
      <c r="E1" s="5" t="s">
        <v>4</v>
      </c>
      <c r="F1" s="5" t="s">
        <v>5</v>
      </c>
      <c r="G1" s="5" t="s">
        <v>6</v>
      </c>
      <c r="H1" s="5" t="s">
        <v>21014</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row>
    <row r="2" spans="1:27" x14ac:dyDescent="0.2">
      <c r="A2" t="s">
        <v>27</v>
      </c>
      <c r="B2" t="s">
        <v>28</v>
      </c>
      <c r="C2" t="s">
        <v>29</v>
      </c>
      <c r="D2" t="s">
        <v>27</v>
      </c>
      <c r="E2" t="s">
        <v>30</v>
      </c>
      <c r="F2" t="s">
        <v>31</v>
      </c>
      <c r="G2" t="s">
        <v>32</v>
      </c>
      <c r="H2" t="s">
        <v>33</v>
      </c>
      <c r="I2" t="s">
        <v>34</v>
      </c>
      <c r="J2" t="s">
        <v>29</v>
      </c>
      <c r="K2" t="s">
        <v>35</v>
      </c>
      <c r="L2" t="s">
        <v>36</v>
      </c>
      <c r="M2" t="s">
        <v>37</v>
      </c>
      <c r="N2" t="s">
        <v>37</v>
      </c>
      <c r="O2" t="s">
        <v>38</v>
      </c>
      <c r="P2" t="s">
        <v>39</v>
      </c>
      <c r="Q2" t="s">
        <v>40</v>
      </c>
      <c r="R2" t="s">
        <v>41</v>
      </c>
      <c r="S2" t="s">
        <v>42</v>
      </c>
      <c r="T2" t="s">
        <v>43</v>
      </c>
      <c r="U2" t="s">
        <v>44</v>
      </c>
      <c r="V2" t="s">
        <v>45</v>
      </c>
    </row>
    <row r="3" spans="1:27" x14ac:dyDescent="0.2">
      <c r="A3" t="s">
        <v>46</v>
      </c>
      <c r="B3" t="s">
        <v>47</v>
      </c>
      <c r="C3" t="s">
        <v>48</v>
      </c>
      <c r="D3" t="s">
        <v>46</v>
      </c>
      <c r="E3" t="s">
        <v>49</v>
      </c>
      <c r="G3" t="s">
        <v>50</v>
      </c>
      <c r="H3" t="s">
        <v>51</v>
      </c>
      <c r="I3" t="s">
        <v>52</v>
      </c>
      <c r="J3" t="s">
        <v>53</v>
      </c>
      <c r="K3" t="s">
        <v>35</v>
      </c>
      <c r="L3" t="s">
        <v>54</v>
      </c>
      <c r="M3" t="s">
        <v>54</v>
      </c>
      <c r="N3" t="s">
        <v>55</v>
      </c>
      <c r="O3" t="s">
        <v>55</v>
      </c>
      <c r="P3" t="s">
        <v>56</v>
      </c>
      <c r="Q3" t="s">
        <v>57</v>
      </c>
      <c r="R3" t="s">
        <v>58</v>
      </c>
      <c r="S3" t="s">
        <v>59</v>
      </c>
      <c r="T3" t="s">
        <v>43</v>
      </c>
      <c r="U3" t="s">
        <v>44</v>
      </c>
      <c r="V3" t="s">
        <v>60</v>
      </c>
    </row>
    <row r="4" spans="1:27" x14ac:dyDescent="0.2">
      <c r="A4" t="s">
        <v>61</v>
      </c>
      <c r="B4" t="s">
        <v>62</v>
      </c>
      <c r="C4" t="s">
        <v>63</v>
      </c>
      <c r="D4" t="s">
        <v>61</v>
      </c>
      <c r="E4" t="s">
        <v>64</v>
      </c>
      <c r="F4" t="s">
        <v>65</v>
      </c>
      <c r="G4" t="s">
        <v>66</v>
      </c>
      <c r="H4" t="s">
        <v>67</v>
      </c>
      <c r="I4" t="s">
        <v>68</v>
      </c>
      <c r="J4" t="s">
        <v>69</v>
      </c>
      <c r="K4" t="s">
        <v>70</v>
      </c>
      <c r="L4" t="s">
        <v>71</v>
      </c>
      <c r="M4" t="s">
        <v>72</v>
      </c>
      <c r="N4" t="s">
        <v>72</v>
      </c>
      <c r="O4" t="s">
        <v>72</v>
      </c>
      <c r="P4" t="s">
        <v>39</v>
      </c>
      <c r="Q4" t="s">
        <v>73</v>
      </c>
      <c r="R4" t="s">
        <v>74</v>
      </c>
      <c r="S4" t="s">
        <v>75</v>
      </c>
      <c r="T4" t="s">
        <v>43</v>
      </c>
      <c r="U4" t="s">
        <v>44</v>
      </c>
      <c r="V4" t="s">
        <v>45</v>
      </c>
    </row>
    <row r="5" spans="1:27" x14ac:dyDescent="0.2">
      <c r="A5" t="s">
        <v>76</v>
      </c>
      <c r="B5" t="s">
        <v>76</v>
      </c>
      <c r="C5" t="s">
        <v>77</v>
      </c>
      <c r="D5" t="s">
        <v>76</v>
      </c>
      <c r="E5" t="s">
        <v>78</v>
      </c>
      <c r="F5" t="s">
        <v>79</v>
      </c>
      <c r="G5" t="s">
        <v>32</v>
      </c>
      <c r="I5" t="s">
        <v>80</v>
      </c>
      <c r="J5" t="s">
        <v>77</v>
      </c>
      <c r="Q5" t="s">
        <v>81</v>
      </c>
      <c r="R5" t="s">
        <v>58</v>
      </c>
      <c r="S5" t="s">
        <v>82</v>
      </c>
      <c r="T5" t="s">
        <v>83</v>
      </c>
      <c r="U5" t="s">
        <v>84</v>
      </c>
      <c r="V5" t="s">
        <v>85</v>
      </c>
    </row>
    <row r="6" spans="1:27" x14ac:dyDescent="0.2">
      <c r="A6" t="s">
        <v>86</v>
      </c>
      <c r="B6" t="s">
        <v>87</v>
      </c>
      <c r="C6" t="s">
        <v>88</v>
      </c>
      <c r="D6" t="s">
        <v>86</v>
      </c>
      <c r="E6" t="s">
        <v>89</v>
      </c>
      <c r="F6" t="s">
        <v>90</v>
      </c>
      <c r="G6" t="s">
        <v>91</v>
      </c>
      <c r="H6" t="s">
        <v>92</v>
      </c>
      <c r="I6" t="s">
        <v>93</v>
      </c>
      <c r="J6" t="s">
        <v>88</v>
      </c>
      <c r="K6" t="s">
        <v>70</v>
      </c>
      <c r="L6" t="s">
        <v>94</v>
      </c>
      <c r="M6" t="s">
        <v>95</v>
      </c>
      <c r="N6" t="s">
        <v>96</v>
      </c>
      <c r="O6" t="s">
        <v>97</v>
      </c>
      <c r="P6" t="s">
        <v>39</v>
      </c>
      <c r="Q6" t="s">
        <v>98</v>
      </c>
      <c r="R6" t="s">
        <v>99</v>
      </c>
      <c r="S6" t="s">
        <v>100</v>
      </c>
      <c r="T6" t="s">
        <v>43</v>
      </c>
      <c r="U6" t="s">
        <v>44</v>
      </c>
      <c r="V6" t="s">
        <v>45</v>
      </c>
    </row>
    <row r="7" spans="1:27" x14ac:dyDescent="0.2">
      <c r="A7" t="s">
        <v>101</v>
      </c>
      <c r="B7" t="s">
        <v>101</v>
      </c>
      <c r="C7" t="s">
        <v>102</v>
      </c>
      <c r="D7" t="s">
        <v>101</v>
      </c>
      <c r="E7" t="s">
        <v>103</v>
      </c>
      <c r="F7" t="s">
        <v>104</v>
      </c>
      <c r="G7" t="s">
        <v>32</v>
      </c>
      <c r="H7" t="s">
        <v>105</v>
      </c>
      <c r="I7" t="s">
        <v>106</v>
      </c>
      <c r="J7" t="s">
        <v>107</v>
      </c>
      <c r="Q7" t="s">
        <v>108</v>
      </c>
      <c r="R7" t="s">
        <v>109</v>
      </c>
      <c r="S7" t="s">
        <v>110</v>
      </c>
      <c r="T7" t="s">
        <v>111</v>
      </c>
      <c r="U7" t="s">
        <v>84</v>
      </c>
      <c r="V7" t="s">
        <v>112</v>
      </c>
    </row>
    <row r="8" spans="1:27" x14ac:dyDescent="0.2">
      <c r="A8" t="s">
        <v>113</v>
      </c>
      <c r="B8" t="s">
        <v>114</v>
      </c>
      <c r="C8" t="s">
        <v>115</v>
      </c>
      <c r="D8" t="s">
        <v>113</v>
      </c>
      <c r="E8" t="s">
        <v>116</v>
      </c>
      <c r="F8" t="s">
        <v>117</v>
      </c>
      <c r="G8" t="s">
        <v>118</v>
      </c>
      <c r="H8" t="s">
        <v>119</v>
      </c>
      <c r="I8" t="s">
        <v>120</v>
      </c>
      <c r="J8" t="s">
        <v>121</v>
      </c>
      <c r="K8" t="s">
        <v>70</v>
      </c>
      <c r="L8" t="s">
        <v>122</v>
      </c>
      <c r="M8" t="s">
        <v>123</v>
      </c>
      <c r="N8" t="s">
        <v>124</v>
      </c>
      <c r="O8" t="s">
        <v>125</v>
      </c>
      <c r="P8" t="s">
        <v>39</v>
      </c>
      <c r="T8" t="s">
        <v>43</v>
      </c>
      <c r="U8" t="s">
        <v>44</v>
      </c>
      <c r="V8" t="s">
        <v>45</v>
      </c>
    </row>
    <row r="9" spans="1:27" x14ac:dyDescent="0.2">
      <c r="A9" t="s">
        <v>126</v>
      </c>
      <c r="B9" t="s">
        <v>126</v>
      </c>
      <c r="C9" t="s">
        <v>127</v>
      </c>
      <c r="D9" t="s">
        <v>126</v>
      </c>
      <c r="E9" t="s">
        <v>128</v>
      </c>
      <c r="F9" t="s">
        <v>129</v>
      </c>
      <c r="G9" t="s">
        <v>32</v>
      </c>
      <c r="H9" t="s">
        <v>130</v>
      </c>
      <c r="I9" t="s">
        <v>131</v>
      </c>
      <c r="J9" t="s">
        <v>127</v>
      </c>
      <c r="Q9" t="s">
        <v>132</v>
      </c>
      <c r="R9" t="s">
        <v>109</v>
      </c>
      <c r="S9" t="s">
        <v>133</v>
      </c>
      <c r="T9" t="s">
        <v>83</v>
      </c>
      <c r="U9" t="s">
        <v>84</v>
      </c>
      <c r="V9" t="s">
        <v>85</v>
      </c>
      <c r="W9" t="s">
        <v>134</v>
      </c>
    </row>
    <row r="10" spans="1:27" x14ac:dyDescent="0.2">
      <c r="A10" t="s">
        <v>135</v>
      </c>
      <c r="B10" t="s">
        <v>136</v>
      </c>
      <c r="C10" t="s">
        <v>137</v>
      </c>
      <c r="D10" t="s">
        <v>135</v>
      </c>
      <c r="E10" t="s">
        <v>138</v>
      </c>
      <c r="F10" t="s">
        <v>139</v>
      </c>
      <c r="G10" t="s">
        <v>140</v>
      </c>
      <c r="H10" t="s">
        <v>141</v>
      </c>
      <c r="I10" t="s">
        <v>142</v>
      </c>
      <c r="J10" t="s">
        <v>143</v>
      </c>
      <c r="K10" t="s">
        <v>144</v>
      </c>
      <c r="L10" t="s">
        <v>145</v>
      </c>
      <c r="M10" t="s">
        <v>146</v>
      </c>
      <c r="N10" t="s">
        <v>147</v>
      </c>
      <c r="O10" t="s">
        <v>147</v>
      </c>
      <c r="P10" t="s">
        <v>39</v>
      </c>
      <c r="Q10" t="s">
        <v>148</v>
      </c>
      <c r="R10" t="s">
        <v>99</v>
      </c>
      <c r="S10" t="s">
        <v>149</v>
      </c>
      <c r="T10" t="s">
        <v>43</v>
      </c>
      <c r="U10" t="s">
        <v>44</v>
      </c>
      <c r="V10" t="s">
        <v>45</v>
      </c>
    </row>
    <row r="11" spans="1:27" x14ac:dyDescent="0.2">
      <c r="A11" t="s">
        <v>150</v>
      </c>
      <c r="B11" t="s">
        <v>151</v>
      </c>
      <c r="C11" t="s">
        <v>152</v>
      </c>
      <c r="D11" t="s">
        <v>150</v>
      </c>
      <c r="E11" t="s">
        <v>153</v>
      </c>
      <c r="F11" t="s">
        <v>154</v>
      </c>
      <c r="G11" t="s">
        <v>155</v>
      </c>
      <c r="H11" t="s">
        <v>156</v>
      </c>
      <c r="I11" t="s">
        <v>157</v>
      </c>
      <c r="J11" t="s">
        <v>152</v>
      </c>
      <c r="K11" t="s">
        <v>144</v>
      </c>
      <c r="L11" t="s">
        <v>145</v>
      </c>
      <c r="M11" t="s">
        <v>146</v>
      </c>
      <c r="N11" t="s">
        <v>158</v>
      </c>
      <c r="O11" t="s">
        <v>159</v>
      </c>
      <c r="P11" t="s">
        <v>39</v>
      </c>
      <c r="Q11" t="s">
        <v>148</v>
      </c>
      <c r="R11" t="s">
        <v>99</v>
      </c>
      <c r="S11" t="s">
        <v>160</v>
      </c>
      <c r="T11" t="s">
        <v>43</v>
      </c>
      <c r="U11" t="s">
        <v>44</v>
      </c>
      <c r="V11" t="s">
        <v>45</v>
      </c>
    </row>
    <row r="12" spans="1:27" x14ac:dyDescent="0.2">
      <c r="A12" t="s">
        <v>161</v>
      </c>
      <c r="B12" t="s">
        <v>161</v>
      </c>
      <c r="C12" t="s">
        <v>162</v>
      </c>
      <c r="D12" t="s">
        <v>161</v>
      </c>
      <c r="E12" t="s">
        <v>163</v>
      </c>
      <c r="F12" t="s">
        <v>164</v>
      </c>
      <c r="G12" t="s">
        <v>32</v>
      </c>
      <c r="I12" t="s">
        <v>165</v>
      </c>
      <c r="J12" t="s">
        <v>166</v>
      </c>
      <c r="Q12" t="s">
        <v>167</v>
      </c>
      <c r="R12" t="s">
        <v>109</v>
      </c>
      <c r="S12" t="s">
        <v>168</v>
      </c>
      <c r="T12" t="s">
        <v>111</v>
      </c>
      <c r="U12" t="s">
        <v>84</v>
      </c>
      <c r="V12" t="s">
        <v>112</v>
      </c>
    </row>
    <row r="13" spans="1:27" x14ac:dyDescent="0.2">
      <c r="A13" t="s">
        <v>169</v>
      </c>
      <c r="B13" t="s">
        <v>169</v>
      </c>
      <c r="C13" t="s">
        <v>170</v>
      </c>
      <c r="D13" t="s">
        <v>169</v>
      </c>
      <c r="E13" t="s">
        <v>171</v>
      </c>
      <c r="F13" t="s">
        <v>172</v>
      </c>
      <c r="G13" t="s">
        <v>32</v>
      </c>
      <c r="I13" t="s">
        <v>173</v>
      </c>
      <c r="J13" t="s">
        <v>174</v>
      </c>
      <c r="Q13" t="s">
        <v>108</v>
      </c>
      <c r="R13" t="s">
        <v>109</v>
      </c>
      <c r="S13" t="s">
        <v>175</v>
      </c>
      <c r="T13" t="s">
        <v>111</v>
      </c>
      <c r="U13" t="s">
        <v>84</v>
      </c>
      <c r="V13" t="s">
        <v>112</v>
      </c>
    </row>
    <row r="14" spans="1:27" x14ac:dyDescent="0.2">
      <c r="A14" t="s">
        <v>176</v>
      </c>
      <c r="B14" t="s">
        <v>176</v>
      </c>
      <c r="C14" t="s">
        <v>177</v>
      </c>
      <c r="D14" t="s">
        <v>176</v>
      </c>
      <c r="E14" t="s">
        <v>178</v>
      </c>
      <c r="F14" t="s">
        <v>179</v>
      </c>
      <c r="G14" t="s">
        <v>180</v>
      </c>
      <c r="H14" t="s">
        <v>181</v>
      </c>
      <c r="I14" t="s">
        <v>182</v>
      </c>
      <c r="J14" t="s">
        <v>183</v>
      </c>
      <c r="Q14" t="s">
        <v>184</v>
      </c>
      <c r="R14" t="s">
        <v>185</v>
      </c>
      <c r="S14" t="s">
        <v>186</v>
      </c>
      <c r="T14" t="s">
        <v>111</v>
      </c>
      <c r="U14" t="s">
        <v>84</v>
      </c>
      <c r="V14" t="s">
        <v>112</v>
      </c>
    </row>
    <row r="15" spans="1:27" x14ac:dyDescent="0.2">
      <c r="A15" t="s">
        <v>187</v>
      </c>
      <c r="B15" t="s">
        <v>187</v>
      </c>
      <c r="C15" t="s">
        <v>188</v>
      </c>
      <c r="D15" t="s">
        <v>187</v>
      </c>
      <c r="E15" t="s">
        <v>189</v>
      </c>
      <c r="F15" t="s">
        <v>190</v>
      </c>
      <c r="G15" t="s">
        <v>32</v>
      </c>
      <c r="H15" t="s">
        <v>191</v>
      </c>
      <c r="I15" t="s">
        <v>192</v>
      </c>
      <c r="J15" t="s">
        <v>188</v>
      </c>
      <c r="Q15" t="s">
        <v>132</v>
      </c>
      <c r="R15" t="s">
        <v>109</v>
      </c>
      <c r="S15" t="s">
        <v>193</v>
      </c>
      <c r="T15" t="s">
        <v>83</v>
      </c>
      <c r="U15" t="s">
        <v>84</v>
      </c>
      <c r="V15" t="s">
        <v>85</v>
      </c>
    </row>
    <row r="16" spans="1:27" x14ac:dyDescent="0.2">
      <c r="A16" t="s">
        <v>194</v>
      </c>
      <c r="B16" t="s">
        <v>194</v>
      </c>
      <c r="C16" t="s">
        <v>195</v>
      </c>
      <c r="D16" t="s">
        <v>194</v>
      </c>
      <c r="E16" t="s">
        <v>196</v>
      </c>
      <c r="F16" t="s">
        <v>197</v>
      </c>
      <c r="G16" t="s">
        <v>32</v>
      </c>
      <c r="H16" t="s">
        <v>198</v>
      </c>
      <c r="I16" t="s">
        <v>199</v>
      </c>
      <c r="J16" t="s">
        <v>200</v>
      </c>
      <c r="Q16" t="s">
        <v>108</v>
      </c>
      <c r="R16" t="s">
        <v>109</v>
      </c>
      <c r="S16" t="s">
        <v>201</v>
      </c>
      <c r="T16" t="s">
        <v>83</v>
      </c>
      <c r="U16" t="s">
        <v>84</v>
      </c>
      <c r="V16" t="s">
        <v>85</v>
      </c>
      <c r="W16" t="s">
        <v>134</v>
      </c>
    </row>
    <row r="17" spans="1:25" x14ac:dyDescent="0.2">
      <c r="A17" t="s">
        <v>202</v>
      </c>
      <c r="B17" t="s">
        <v>203</v>
      </c>
      <c r="C17" t="s">
        <v>204</v>
      </c>
      <c r="D17" t="s">
        <v>202</v>
      </c>
      <c r="E17" t="s">
        <v>205</v>
      </c>
      <c r="F17" t="s">
        <v>206</v>
      </c>
      <c r="G17" t="s">
        <v>32</v>
      </c>
      <c r="H17" t="s">
        <v>207</v>
      </c>
      <c r="I17" t="s">
        <v>208</v>
      </c>
      <c r="J17" t="s">
        <v>204</v>
      </c>
      <c r="K17" t="s">
        <v>209</v>
      </c>
      <c r="L17" t="s">
        <v>210</v>
      </c>
      <c r="M17" t="s">
        <v>211</v>
      </c>
      <c r="N17" t="s">
        <v>211</v>
      </c>
      <c r="O17" t="s">
        <v>212</v>
      </c>
      <c r="P17" t="s">
        <v>39</v>
      </c>
      <c r="Q17" t="s">
        <v>108</v>
      </c>
      <c r="R17" t="s">
        <v>109</v>
      </c>
      <c r="S17" t="s">
        <v>213</v>
      </c>
      <c r="T17" t="s">
        <v>43</v>
      </c>
      <c r="U17" t="s">
        <v>44</v>
      </c>
      <c r="V17" t="s">
        <v>45</v>
      </c>
    </row>
    <row r="18" spans="1:25" x14ac:dyDescent="0.2">
      <c r="A18" t="s">
        <v>214</v>
      </c>
      <c r="B18" t="s">
        <v>214</v>
      </c>
      <c r="C18" t="s">
        <v>215</v>
      </c>
      <c r="D18" t="s">
        <v>214</v>
      </c>
      <c r="E18" t="s">
        <v>216</v>
      </c>
      <c r="F18" t="s">
        <v>217</v>
      </c>
      <c r="G18" t="s">
        <v>32</v>
      </c>
      <c r="I18" t="s">
        <v>218</v>
      </c>
      <c r="J18" t="s">
        <v>215</v>
      </c>
      <c r="Q18" t="s">
        <v>219</v>
      </c>
      <c r="R18" t="s">
        <v>99</v>
      </c>
      <c r="S18" t="s">
        <v>220</v>
      </c>
      <c r="T18" t="s">
        <v>83</v>
      </c>
      <c r="U18" t="s">
        <v>84</v>
      </c>
      <c r="V18" t="s">
        <v>85</v>
      </c>
    </row>
    <row r="19" spans="1:25" x14ac:dyDescent="0.2">
      <c r="A19" t="s">
        <v>221</v>
      </c>
      <c r="B19" t="s">
        <v>221</v>
      </c>
      <c r="C19" t="s">
        <v>222</v>
      </c>
      <c r="D19" t="s">
        <v>221</v>
      </c>
      <c r="E19" t="s">
        <v>223</v>
      </c>
      <c r="F19" t="s">
        <v>224</v>
      </c>
      <c r="G19" t="s">
        <v>225</v>
      </c>
      <c r="I19" t="s">
        <v>226</v>
      </c>
      <c r="J19" t="s">
        <v>227</v>
      </c>
      <c r="Q19" t="s">
        <v>148</v>
      </c>
      <c r="R19" t="s">
        <v>99</v>
      </c>
      <c r="S19" t="s">
        <v>228</v>
      </c>
      <c r="T19" t="s">
        <v>111</v>
      </c>
      <c r="U19" t="s">
        <v>84</v>
      </c>
      <c r="V19" t="s">
        <v>112</v>
      </c>
    </row>
    <row r="20" spans="1:25" x14ac:dyDescent="0.2">
      <c r="A20" t="s">
        <v>229</v>
      </c>
      <c r="B20" t="s">
        <v>229</v>
      </c>
      <c r="C20" t="s">
        <v>230</v>
      </c>
      <c r="D20" t="s">
        <v>229</v>
      </c>
      <c r="E20" t="s">
        <v>231</v>
      </c>
      <c r="F20" t="s">
        <v>232</v>
      </c>
      <c r="G20" t="s">
        <v>233</v>
      </c>
      <c r="H20" t="s">
        <v>234</v>
      </c>
      <c r="I20" t="s">
        <v>235</v>
      </c>
      <c r="J20" t="s">
        <v>230</v>
      </c>
      <c r="Q20" t="s">
        <v>236</v>
      </c>
      <c r="R20" t="s">
        <v>185</v>
      </c>
      <c r="S20" t="s">
        <v>237</v>
      </c>
      <c r="T20" t="s">
        <v>83</v>
      </c>
      <c r="U20" t="s">
        <v>84</v>
      </c>
      <c r="V20" t="s">
        <v>85</v>
      </c>
      <c r="W20" t="s">
        <v>238</v>
      </c>
    </row>
    <row r="21" spans="1:25" x14ac:dyDescent="0.2">
      <c r="A21" t="s">
        <v>239</v>
      </c>
      <c r="B21" t="s">
        <v>239</v>
      </c>
      <c r="C21" t="s">
        <v>240</v>
      </c>
      <c r="D21" t="s">
        <v>239</v>
      </c>
      <c r="E21" t="s">
        <v>241</v>
      </c>
      <c r="F21" t="s">
        <v>242</v>
      </c>
      <c r="G21" t="s">
        <v>32</v>
      </c>
      <c r="I21" t="s">
        <v>243</v>
      </c>
      <c r="J21" t="s">
        <v>244</v>
      </c>
      <c r="Q21" t="s">
        <v>245</v>
      </c>
      <c r="R21" t="s">
        <v>109</v>
      </c>
      <c r="S21" t="s">
        <v>246</v>
      </c>
      <c r="T21" t="s">
        <v>111</v>
      </c>
      <c r="U21" t="s">
        <v>84</v>
      </c>
      <c r="V21" t="s">
        <v>112</v>
      </c>
    </row>
    <row r="22" spans="1:25" x14ac:dyDescent="0.2">
      <c r="A22" t="s">
        <v>247</v>
      </c>
      <c r="B22" t="s">
        <v>247</v>
      </c>
      <c r="C22" t="s">
        <v>248</v>
      </c>
      <c r="D22" t="s">
        <v>247</v>
      </c>
      <c r="E22" t="s">
        <v>249</v>
      </c>
      <c r="F22" t="s">
        <v>250</v>
      </c>
      <c r="G22" t="s">
        <v>32</v>
      </c>
      <c r="I22" t="s">
        <v>251</v>
      </c>
      <c r="J22" t="s">
        <v>252</v>
      </c>
      <c r="Q22" t="s">
        <v>253</v>
      </c>
      <c r="R22" t="s">
        <v>254</v>
      </c>
      <c r="S22" t="s">
        <v>255</v>
      </c>
      <c r="T22" t="s">
        <v>111</v>
      </c>
      <c r="U22" t="s">
        <v>84</v>
      </c>
      <c r="V22" t="s">
        <v>112</v>
      </c>
      <c r="W22" t="s">
        <v>256</v>
      </c>
    </row>
    <row r="23" spans="1:25" x14ac:dyDescent="0.2">
      <c r="A23" t="s">
        <v>257</v>
      </c>
      <c r="B23" t="s">
        <v>257</v>
      </c>
      <c r="C23" t="s">
        <v>258</v>
      </c>
      <c r="D23" t="s">
        <v>257</v>
      </c>
      <c r="E23" t="s">
        <v>259</v>
      </c>
      <c r="F23" t="s">
        <v>260</v>
      </c>
      <c r="G23" t="s">
        <v>261</v>
      </c>
      <c r="I23" t="s">
        <v>262</v>
      </c>
      <c r="J23" t="s">
        <v>263</v>
      </c>
      <c r="Q23" t="s">
        <v>81</v>
      </c>
      <c r="R23" t="s">
        <v>58</v>
      </c>
      <c r="S23" t="s">
        <v>264</v>
      </c>
      <c r="T23" t="s">
        <v>111</v>
      </c>
      <c r="U23" t="s">
        <v>84</v>
      </c>
      <c r="V23" t="s">
        <v>112</v>
      </c>
    </row>
    <row r="24" spans="1:25" x14ac:dyDescent="0.2">
      <c r="A24" t="s">
        <v>265</v>
      </c>
      <c r="B24" t="s">
        <v>265</v>
      </c>
      <c r="C24" t="s">
        <v>266</v>
      </c>
      <c r="D24" t="s">
        <v>265</v>
      </c>
      <c r="E24" t="s">
        <v>267</v>
      </c>
      <c r="F24" t="s">
        <v>268</v>
      </c>
      <c r="G24" t="s">
        <v>32</v>
      </c>
      <c r="I24" t="s">
        <v>269</v>
      </c>
      <c r="J24" t="s">
        <v>270</v>
      </c>
      <c r="Q24" t="s">
        <v>40</v>
      </c>
      <c r="R24" t="s">
        <v>41</v>
      </c>
      <c r="S24" t="s">
        <v>271</v>
      </c>
      <c r="T24" t="s">
        <v>111</v>
      </c>
      <c r="U24" t="s">
        <v>84</v>
      </c>
      <c r="V24" t="s">
        <v>112</v>
      </c>
    </row>
    <row r="25" spans="1:25" x14ac:dyDescent="0.2">
      <c r="A25" t="s">
        <v>272</v>
      </c>
      <c r="B25" t="s">
        <v>273</v>
      </c>
      <c r="C25" t="s">
        <v>274</v>
      </c>
      <c r="D25" t="s">
        <v>272</v>
      </c>
      <c r="E25" t="s">
        <v>275</v>
      </c>
      <c r="F25" t="s">
        <v>276</v>
      </c>
      <c r="G25" t="s">
        <v>277</v>
      </c>
      <c r="H25" t="s">
        <v>278</v>
      </c>
      <c r="I25" t="s">
        <v>279</v>
      </c>
      <c r="J25" t="s">
        <v>274</v>
      </c>
      <c r="K25" t="s">
        <v>70</v>
      </c>
      <c r="L25" t="s">
        <v>280</v>
      </c>
      <c r="M25" t="s">
        <v>281</v>
      </c>
      <c r="N25" t="s">
        <v>282</v>
      </c>
      <c r="O25" t="s">
        <v>282</v>
      </c>
      <c r="P25" t="s">
        <v>39</v>
      </c>
      <c r="Q25" t="s">
        <v>283</v>
      </c>
      <c r="R25" t="s">
        <v>185</v>
      </c>
      <c r="S25" t="s">
        <v>284</v>
      </c>
      <c r="T25" t="s">
        <v>43</v>
      </c>
      <c r="U25" t="s">
        <v>44</v>
      </c>
      <c r="V25" t="s">
        <v>45</v>
      </c>
      <c r="W25" t="s">
        <v>285</v>
      </c>
    </row>
    <row r="26" spans="1:25" x14ac:dyDescent="0.2">
      <c r="A26" t="s">
        <v>286</v>
      </c>
      <c r="B26" t="s">
        <v>287</v>
      </c>
      <c r="C26" t="s">
        <v>288</v>
      </c>
      <c r="D26" t="s">
        <v>286</v>
      </c>
      <c r="E26" t="s">
        <v>289</v>
      </c>
      <c r="F26" t="s">
        <v>290</v>
      </c>
      <c r="G26" t="s">
        <v>32</v>
      </c>
      <c r="H26" t="s">
        <v>291</v>
      </c>
      <c r="I26" t="s">
        <v>292</v>
      </c>
      <c r="J26" t="s">
        <v>288</v>
      </c>
      <c r="K26" t="s">
        <v>70</v>
      </c>
      <c r="L26" t="s">
        <v>293</v>
      </c>
      <c r="M26" t="s">
        <v>294</v>
      </c>
      <c r="N26" t="s">
        <v>295</v>
      </c>
      <c r="O26" t="s">
        <v>296</v>
      </c>
      <c r="P26" t="s">
        <v>39</v>
      </c>
      <c r="Q26" t="s">
        <v>167</v>
      </c>
      <c r="R26" t="s">
        <v>109</v>
      </c>
      <c r="S26" t="s">
        <v>297</v>
      </c>
      <c r="T26" t="s">
        <v>43</v>
      </c>
      <c r="U26" t="s">
        <v>44</v>
      </c>
      <c r="V26" t="s">
        <v>45</v>
      </c>
      <c r="W26" t="s">
        <v>298</v>
      </c>
    </row>
    <row r="27" spans="1:25" x14ac:dyDescent="0.2">
      <c r="A27" t="s">
        <v>299</v>
      </c>
      <c r="B27" t="s">
        <v>300</v>
      </c>
      <c r="C27" t="s">
        <v>301</v>
      </c>
      <c r="D27" t="s">
        <v>299</v>
      </c>
      <c r="E27" t="s">
        <v>302</v>
      </c>
      <c r="F27" t="s">
        <v>303</v>
      </c>
      <c r="G27" t="s">
        <v>304</v>
      </c>
      <c r="H27" t="s">
        <v>305</v>
      </c>
      <c r="I27" t="s">
        <v>306</v>
      </c>
      <c r="J27" t="s">
        <v>307</v>
      </c>
      <c r="K27" t="s">
        <v>70</v>
      </c>
      <c r="L27" t="s">
        <v>308</v>
      </c>
      <c r="M27" t="s">
        <v>309</v>
      </c>
      <c r="N27" t="s">
        <v>309</v>
      </c>
      <c r="O27" t="s">
        <v>310</v>
      </c>
      <c r="P27" t="s">
        <v>39</v>
      </c>
      <c r="Q27" t="s">
        <v>57</v>
      </c>
      <c r="R27" t="s">
        <v>58</v>
      </c>
      <c r="S27" t="s">
        <v>311</v>
      </c>
      <c r="T27" t="s">
        <v>43</v>
      </c>
      <c r="U27" t="s">
        <v>44</v>
      </c>
      <c r="V27" t="s">
        <v>45</v>
      </c>
    </row>
    <row r="28" spans="1:25" x14ac:dyDescent="0.2">
      <c r="A28" t="s">
        <v>312</v>
      </c>
      <c r="B28" t="s">
        <v>313</v>
      </c>
      <c r="C28" t="s">
        <v>314</v>
      </c>
      <c r="D28" t="s">
        <v>315</v>
      </c>
      <c r="E28" t="s">
        <v>316</v>
      </c>
      <c r="F28" t="s">
        <v>317</v>
      </c>
      <c r="G28" t="s">
        <v>318</v>
      </c>
      <c r="H28" t="s">
        <v>319</v>
      </c>
      <c r="I28" t="s">
        <v>320</v>
      </c>
      <c r="J28" t="s">
        <v>321</v>
      </c>
      <c r="K28" t="s">
        <v>70</v>
      </c>
      <c r="L28" t="s">
        <v>322</v>
      </c>
      <c r="M28" t="s">
        <v>322</v>
      </c>
      <c r="N28" t="s">
        <v>322</v>
      </c>
      <c r="O28" t="s">
        <v>323</v>
      </c>
      <c r="P28" t="s">
        <v>39</v>
      </c>
      <c r="Q28" t="s">
        <v>108</v>
      </c>
      <c r="R28" t="s">
        <v>109</v>
      </c>
      <c r="S28" t="s">
        <v>324</v>
      </c>
      <c r="T28" t="s">
        <v>43</v>
      </c>
      <c r="U28" t="s">
        <v>44</v>
      </c>
      <c r="V28" t="s">
        <v>45</v>
      </c>
      <c r="W28" t="s">
        <v>325</v>
      </c>
    </row>
    <row r="29" spans="1:25" x14ac:dyDescent="0.2">
      <c r="A29" t="s">
        <v>326</v>
      </c>
      <c r="B29" t="s">
        <v>327</v>
      </c>
      <c r="C29" t="s">
        <v>328</v>
      </c>
      <c r="D29" t="s">
        <v>326</v>
      </c>
      <c r="E29" t="s">
        <v>329</v>
      </c>
      <c r="F29" t="s">
        <v>330</v>
      </c>
      <c r="G29" t="s">
        <v>331</v>
      </c>
      <c r="H29" t="s">
        <v>332</v>
      </c>
      <c r="I29" t="s">
        <v>333</v>
      </c>
      <c r="J29" t="s">
        <v>328</v>
      </c>
      <c r="K29" t="s">
        <v>35</v>
      </c>
      <c r="L29" t="s">
        <v>54</v>
      </c>
      <c r="M29" t="s">
        <v>54</v>
      </c>
      <c r="N29" t="s">
        <v>334</v>
      </c>
      <c r="O29" t="s">
        <v>334</v>
      </c>
      <c r="P29" t="s">
        <v>56</v>
      </c>
      <c r="Q29" t="s">
        <v>108</v>
      </c>
      <c r="R29" t="s">
        <v>109</v>
      </c>
      <c r="S29" t="s">
        <v>335</v>
      </c>
      <c r="T29" t="s">
        <v>43</v>
      </c>
      <c r="U29" t="s">
        <v>44</v>
      </c>
      <c r="V29" t="s">
        <v>60</v>
      </c>
    </row>
    <row r="30" spans="1:25" x14ac:dyDescent="0.2">
      <c r="A30" t="s">
        <v>336</v>
      </c>
      <c r="B30" t="s">
        <v>337</v>
      </c>
      <c r="C30" t="s">
        <v>338</v>
      </c>
      <c r="D30" t="s">
        <v>336</v>
      </c>
      <c r="E30" t="s">
        <v>339</v>
      </c>
      <c r="F30" t="s">
        <v>340</v>
      </c>
      <c r="G30" t="s">
        <v>233</v>
      </c>
      <c r="I30" t="s">
        <v>341</v>
      </c>
      <c r="J30" t="s">
        <v>342</v>
      </c>
      <c r="R30" t="s">
        <v>109</v>
      </c>
      <c r="S30" t="s">
        <v>343</v>
      </c>
      <c r="T30" t="s">
        <v>111</v>
      </c>
      <c r="U30" t="s">
        <v>344</v>
      </c>
      <c r="V30" t="s">
        <v>112</v>
      </c>
      <c r="W30" t="s">
        <v>134</v>
      </c>
      <c r="X30" t="s">
        <v>345</v>
      </c>
      <c r="Y30" t="s">
        <v>346</v>
      </c>
    </row>
    <row r="31" spans="1:25" x14ac:dyDescent="0.2">
      <c r="A31" t="s">
        <v>347</v>
      </c>
      <c r="B31" t="s">
        <v>348</v>
      </c>
      <c r="C31" t="s">
        <v>349</v>
      </c>
      <c r="D31" t="s">
        <v>347</v>
      </c>
      <c r="E31" t="s">
        <v>350</v>
      </c>
      <c r="F31" t="s">
        <v>351</v>
      </c>
      <c r="G31" t="s">
        <v>352</v>
      </c>
      <c r="H31" t="s">
        <v>353</v>
      </c>
      <c r="I31" t="s">
        <v>354</v>
      </c>
      <c r="J31" t="s">
        <v>349</v>
      </c>
      <c r="K31" t="s">
        <v>144</v>
      </c>
      <c r="L31" t="s">
        <v>145</v>
      </c>
      <c r="M31" t="s">
        <v>146</v>
      </c>
      <c r="N31" t="s">
        <v>158</v>
      </c>
      <c r="O31" t="s">
        <v>159</v>
      </c>
      <c r="P31" t="s">
        <v>39</v>
      </c>
      <c r="R31" t="s">
        <v>355</v>
      </c>
      <c r="S31" t="s">
        <v>356</v>
      </c>
      <c r="T31" t="s">
        <v>43</v>
      </c>
      <c r="U31" t="s">
        <v>44</v>
      </c>
      <c r="V31" t="s">
        <v>45</v>
      </c>
      <c r="W31" t="s">
        <v>357</v>
      </c>
    </row>
    <row r="32" spans="1:25" x14ac:dyDescent="0.2">
      <c r="A32" t="s">
        <v>358</v>
      </c>
      <c r="B32" t="s">
        <v>359</v>
      </c>
      <c r="C32" t="s">
        <v>360</v>
      </c>
      <c r="D32" t="s">
        <v>358</v>
      </c>
      <c r="E32" t="s">
        <v>361</v>
      </c>
      <c r="F32" t="s">
        <v>362</v>
      </c>
      <c r="G32" t="s">
        <v>32</v>
      </c>
      <c r="H32" t="s">
        <v>363</v>
      </c>
      <c r="I32" t="s">
        <v>364</v>
      </c>
      <c r="J32" t="s">
        <v>360</v>
      </c>
      <c r="K32" t="s">
        <v>35</v>
      </c>
      <c r="L32" t="s">
        <v>54</v>
      </c>
      <c r="M32" t="s">
        <v>54</v>
      </c>
      <c r="N32" t="s">
        <v>55</v>
      </c>
      <c r="O32" t="s">
        <v>55</v>
      </c>
      <c r="P32" t="s">
        <v>39</v>
      </c>
      <c r="Q32" t="s">
        <v>365</v>
      </c>
      <c r="R32" t="s">
        <v>365</v>
      </c>
      <c r="S32" t="s">
        <v>366</v>
      </c>
      <c r="T32" t="s">
        <v>43</v>
      </c>
      <c r="U32" t="s">
        <v>44</v>
      </c>
      <c r="V32" t="s">
        <v>45</v>
      </c>
    </row>
    <row r="33" spans="1:27" x14ac:dyDescent="0.2">
      <c r="A33" t="s">
        <v>367</v>
      </c>
      <c r="B33" t="s">
        <v>368</v>
      </c>
      <c r="C33" t="s">
        <v>369</v>
      </c>
      <c r="D33" t="s">
        <v>367</v>
      </c>
      <c r="E33" t="s">
        <v>370</v>
      </c>
      <c r="F33" t="s">
        <v>371</v>
      </c>
      <c r="G33" t="s">
        <v>372</v>
      </c>
      <c r="H33" t="s">
        <v>373</v>
      </c>
      <c r="I33" t="s">
        <v>374</v>
      </c>
      <c r="J33" t="s">
        <v>375</v>
      </c>
      <c r="K33" t="s">
        <v>70</v>
      </c>
      <c r="L33" t="s">
        <v>94</v>
      </c>
      <c r="M33" t="s">
        <v>95</v>
      </c>
      <c r="N33" t="s">
        <v>376</v>
      </c>
      <c r="O33" t="s">
        <v>377</v>
      </c>
      <c r="P33" t="s">
        <v>39</v>
      </c>
      <c r="Q33" t="s">
        <v>378</v>
      </c>
      <c r="R33" t="s">
        <v>379</v>
      </c>
      <c r="S33" t="s">
        <v>380</v>
      </c>
      <c r="T33" t="s">
        <v>43</v>
      </c>
      <c r="U33" t="s">
        <v>44</v>
      </c>
      <c r="V33" t="s">
        <v>45</v>
      </c>
      <c r="W33" t="s">
        <v>381</v>
      </c>
    </row>
    <row r="34" spans="1:27" x14ac:dyDescent="0.2">
      <c r="A34" t="s">
        <v>382</v>
      </c>
      <c r="B34" t="s">
        <v>382</v>
      </c>
      <c r="C34" t="s">
        <v>383</v>
      </c>
      <c r="D34" t="s">
        <v>382</v>
      </c>
      <c r="E34" t="s">
        <v>384</v>
      </c>
      <c r="F34" t="s">
        <v>385</v>
      </c>
      <c r="G34" t="s">
        <v>32</v>
      </c>
      <c r="I34" t="s">
        <v>386</v>
      </c>
      <c r="J34" t="s">
        <v>387</v>
      </c>
      <c r="Q34" t="s">
        <v>184</v>
      </c>
      <c r="R34" t="s">
        <v>185</v>
      </c>
      <c r="S34" t="s">
        <v>186</v>
      </c>
      <c r="T34" t="s">
        <v>111</v>
      </c>
      <c r="U34" t="s">
        <v>84</v>
      </c>
      <c r="V34" t="s">
        <v>112</v>
      </c>
      <c r="W34" t="s">
        <v>388</v>
      </c>
    </row>
    <row r="35" spans="1:27" x14ac:dyDescent="0.2">
      <c r="A35" t="s">
        <v>389</v>
      </c>
      <c r="B35" t="s">
        <v>390</v>
      </c>
      <c r="C35" t="s">
        <v>391</v>
      </c>
      <c r="D35" t="s">
        <v>389</v>
      </c>
      <c r="E35" t="s">
        <v>392</v>
      </c>
      <c r="F35" t="s">
        <v>393</v>
      </c>
      <c r="G35" t="s">
        <v>394</v>
      </c>
      <c r="H35" t="s">
        <v>395</v>
      </c>
      <c r="I35" t="s">
        <v>396</v>
      </c>
      <c r="J35" t="s">
        <v>391</v>
      </c>
      <c r="K35" t="s">
        <v>70</v>
      </c>
      <c r="L35" t="s">
        <v>397</v>
      </c>
      <c r="M35" t="s">
        <v>398</v>
      </c>
      <c r="N35" t="s">
        <v>399</v>
      </c>
      <c r="O35" t="s">
        <v>399</v>
      </c>
      <c r="P35" t="s">
        <v>56</v>
      </c>
      <c r="Q35" t="s">
        <v>57</v>
      </c>
      <c r="R35" t="s">
        <v>58</v>
      </c>
      <c r="S35" t="s">
        <v>400</v>
      </c>
      <c r="T35" t="s">
        <v>43</v>
      </c>
      <c r="U35" t="s">
        <v>44</v>
      </c>
      <c r="V35" t="s">
        <v>45</v>
      </c>
      <c r="W35" t="s">
        <v>401</v>
      </c>
    </row>
    <row r="36" spans="1:27" x14ac:dyDescent="0.2">
      <c r="A36" t="s">
        <v>402</v>
      </c>
      <c r="B36" t="s">
        <v>403</v>
      </c>
      <c r="C36" t="s">
        <v>404</v>
      </c>
      <c r="D36" t="s">
        <v>402</v>
      </c>
      <c r="E36" t="s">
        <v>405</v>
      </c>
      <c r="F36" t="s">
        <v>406</v>
      </c>
      <c r="G36" t="s">
        <v>407</v>
      </c>
      <c r="H36" t="s">
        <v>408</v>
      </c>
      <c r="I36" t="s">
        <v>409</v>
      </c>
      <c r="J36" t="s">
        <v>404</v>
      </c>
      <c r="K36" t="s">
        <v>70</v>
      </c>
      <c r="L36" t="s">
        <v>293</v>
      </c>
      <c r="M36" t="s">
        <v>294</v>
      </c>
      <c r="N36" t="s">
        <v>410</v>
      </c>
      <c r="O36" t="s">
        <v>411</v>
      </c>
      <c r="P36" t="s">
        <v>39</v>
      </c>
      <c r="Q36" t="s">
        <v>108</v>
      </c>
      <c r="R36" t="s">
        <v>109</v>
      </c>
      <c r="S36" t="s">
        <v>335</v>
      </c>
      <c r="T36" t="s">
        <v>43</v>
      </c>
      <c r="U36" t="s">
        <v>44</v>
      </c>
      <c r="V36" t="s">
        <v>45</v>
      </c>
      <c r="W36" t="s">
        <v>412</v>
      </c>
    </row>
    <row r="37" spans="1:27" x14ac:dyDescent="0.2">
      <c r="A37" t="s">
        <v>413</v>
      </c>
      <c r="B37" t="s">
        <v>414</v>
      </c>
      <c r="C37" t="s">
        <v>415</v>
      </c>
      <c r="D37" t="s">
        <v>413</v>
      </c>
      <c r="E37" t="s">
        <v>416</v>
      </c>
      <c r="F37" t="s">
        <v>417</v>
      </c>
      <c r="G37" t="s">
        <v>418</v>
      </c>
      <c r="H37" t="s">
        <v>419</v>
      </c>
      <c r="I37" t="s">
        <v>420</v>
      </c>
      <c r="J37" t="s">
        <v>415</v>
      </c>
      <c r="Q37" t="s">
        <v>108</v>
      </c>
      <c r="R37" t="s">
        <v>109</v>
      </c>
      <c r="S37" t="s">
        <v>335</v>
      </c>
      <c r="T37" t="s">
        <v>421</v>
      </c>
      <c r="U37" t="s">
        <v>44</v>
      </c>
      <c r="V37" t="s">
        <v>422</v>
      </c>
      <c r="Z37" t="s">
        <v>423</v>
      </c>
      <c r="AA37" t="s">
        <v>424</v>
      </c>
    </row>
    <row r="38" spans="1:27" x14ac:dyDescent="0.2">
      <c r="A38" t="s">
        <v>425</v>
      </c>
      <c r="B38" t="s">
        <v>425</v>
      </c>
      <c r="C38" t="s">
        <v>426</v>
      </c>
      <c r="D38" t="s">
        <v>425</v>
      </c>
      <c r="E38" t="s">
        <v>427</v>
      </c>
      <c r="F38" t="s">
        <v>428</v>
      </c>
      <c r="G38" t="s">
        <v>429</v>
      </c>
      <c r="H38" t="s">
        <v>430</v>
      </c>
      <c r="I38" t="s">
        <v>431</v>
      </c>
      <c r="J38" t="s">
        <v>432</v>
      </c>
      <c r="Q38" t="s">
        <v>108</v>
      </c>
      <c r="R38" t="s">
        <v>109</v>
      </c>
      <c r="S38" t="s">
        <v>433</v>
      </c>
      <c r="T38" t="s">
        <v>111</v>
      </c>
      <c r="U38" t="s">
        <v>84</v>
      </c>
      <c r="V38" t="s">
        <v>112</v>
      </c>
    </row>
    <row r="39" spans="1:27" x14ac:dyDescent="0.2">
      <c r="A39" t="s">
        <v>434</v>
      </c>
      <c r="B39" t="s">
        <v>435</v>
      </c>
      <c r="C39" t="s">
        <v>436</v>
      </c>
      <c r="D39" t="s">
        <v>434</v>
      </c>
      <c r="E39" t="s">
        <v>437</v>
      </c>
      <c r="F39" t="s">
        <v>438</v>
      </c>
      <c r="G39" t="s">
        <v>439</v>
      </c>
      <c r="H39" t="s">
        <v>440</v>
      </c>
      <c r="I39" t="s">
        <v>441</v>
      </c>
      <c r="J39" t="s">
        <v>442</v>
      </c>
      <c r="K39" t="s">
        <v>144</v>
      </c>
      <c r="L39" t="s">
        <v>145</v>
      </c>
      <c r="M39" t="s">
        <v>443</v>
      </c>
      <c r="N39" t="s">
        <v>444</v>
      </c>
      <c r="O39" t="s">
        <v>444</v>
      </c>
      <c r="P39" t="s">
        <v>39</v>
      </c>
      <c r="Q39" t="s">
        <v>108</v>
      </c>
      <c r="R39" t="s">
        <v>109</v>
      </c>
      <c r="S39" t="s">
        <v>445</v>
      </c>
      <c r="T39" t="s">
        <v>43</v>
      </c>
      <c r="U39" t="s">
        <v>44</v>
      </c>
      <c r="V39" t="s">
        <v>45</v>
      </c>
    </row>
    <row r="40" spans="1:27" x14ac:dyDescent="0.2">
      <c r="A40" t="s">
        <v>446</v>
      </c>
      <c r="B40" t="s">
        <v>447</v>
      </c>
      <c r="C40" t="s">
        <v>448</v>
      </c>
      <c r="D40" t="s">
        <v>446</v>
      </c>
      <c r="E40" t="s">
        <v>449</v>
      </c>
      <c r="F40" t="s">
        <v>450</v>
      </c>
      <c r="G40" t="s">
        <v>451</v>
      </c>
      <c r="H40" t="s">
        <v>452</v>
      </c>
      <c r="I40" t="s">
        <v>453</v>
      </c>
      <c r="J40" t="s">
        <v>448</v>
      </c>
      <c r="K40" t="s">
        <v>144</v>
      </c>
      <c r="L40" t="s">
        <v>454</v>
      </c>
      <c r="M40" t="s">
        <v>455</v>
      </c>
      <c r="N40" t="s">
        <v>455</v>
      </c>
      <c r="O40" t="s">
        <v>455</v>
      </c>
      <c r="P40" t="s">
        <v>39</v>
      </c>
      <c r="Q40" t="s">
        <v>132</v>
      </c>
      <c r="R40" t="s">
        <v>109</v>
      </c>
      <c r="S40" t="s">
        <v>456</v>
      </c>
      <c r="T40" t="s">
        <v>43</v>
      </c>
      <c r="U40" t="s">
        <v>44</v>
      </c>
      <c r="V40" t="s">
        <v>45</v>
      </c>
    </row>
    <row r="41" spans="1:27" x14ac:dyDescent="0.2">
      <c r="A41" t="s">
        <v>457</v>
      </c>
      <c r="B41" t="s">
        <v>457</v>
      </c>
      <c r="C41" t="s">
        <v>458</v>
      </c>
      <c r="D41" t="s">
        <v>457</v>
      </c>
      <c r="E41" t="s">
        <v>459</v>
      </c>
      <c r="F41" t="s">
        <v>460</v>
      </c>
      <c r="G41" t="s">
        <v>32</v>
      </c>
      <c r="I41" t="s">
        <v>461</v>
      </c>
      <c r="J41" t="s">
        <v>462</v>
      </c>
      <c r="Q41" t="s">
        <v>463</v>
      </c>
      <c r="R41" t="s">
        <v>109</v>
      </c>
      <c r="S41" t="s">
        <v>464</v>
      </c>
      <c r="T41" t="s">
        <v>111</v>
      </c>
      <c r="U41" t="s">
        <v>84</v>
      </c>
      <c r="V41" t="s">
        <v>112</v>
      </c>
    </row>
    <row r="42" spans="1:27" x14ac:dyDescent="0.2">
      <c r="A42" t="s">
        <v>465</v>
      </c>
      <c r="B42" t="s">
        <v>465</v>
      </c>
      <c r="C42" t="s">
        <v>466</v>
      </c>
      <c r="D42" t="s">
        <v>465</v>
      </c>
      <c r="E42" t="s">
        <v>467</v>
      </c>
      <c r="F42" t="s">
        <v>468</v>
      </c>
      <c r="G42" t="s">
        <v>32</v>
      </c>
      <c r="H42" t="s">
        <v>469</v>
      </c>
      <c r="I42" t="s">
        <v>470</v>
      </c>
      <c r="J42" t="s">
        <v>466</v>
      </c>
      <c r="Q42" t="s">
        <v>471</v>
      </c>
      <c r="R42" t="s">
        <v>472</v>
      </c>
      <c r="S42" t="s">
        <v>473</v>
      </c>
      <c r="T42" t="s">
        <v>83</v>
      </c>
      <c r="U42" t="s">
        <v>84</v>
      </c>
      <c r="V42" t="s">
        <v>85</v>
      </c>
      <c r="W42" t="s">
        <v>412</v>
      </c>
    </row>
    <row r="43" spans="1:27" x14ac:dyDescent="0.2">
      <c r="A43" t="s">
        <v>474</v>
      </c>
      <c r="B43" t="s">
        <v>474</v>
      </c>
      <c r="C43" t="s">
        <v>475</v>
      </c>
      <c r="D43" t="s">
        <v>474</v>
      </c>
      <c r="E43" t="s">
        <v>476</v>
      </c>
      <c r="F43" t="s">
        <v>477</v>
      </c>
      <c r="G43" t="s">
        <v>233</v>
      </c>
      <c r="H43" t="s">
        <v>478</v>
      </c>
      <c r="I43" t="s">
        <v>479</v>
      </c>
      <c r="J43" t="s">
        <v>480</v>
      </c>
      <c r="Q43" t="s">
        <v>236</v>
      </c>
      <c r="R43" t="s">
        <v>185</v>
      </c>
      <c r="S43" t="s">
        <v>237</v>
      </c>
      <c r="T43" t="s">
        <v>111</v>
      </c>
      <c r="U43" t="s">
        <v>84</v>
      </c>
      <c r="V43" t="s">
        <v>112</v>
      </c>
      <c r="W43" t="s">
        <v>481</v>
      </c>
    </row>
    <row r="44" spans="1:27" x14ac:dyDescent="0.2">
      <c r="A44" t="s">
        <v>482</v>
      </c>
      <c r="B44" t="s">
        <v>482</v>
      </c>
      <c r="C44" t="s">
        <v>483</v>
      </c>
      <c r="D44" t="s">
        <v>482</v>
      </c>
      <c r="E44" t="s">
        <v>484</v>
      </c>
      <c r="F44" t="s">
        <v>485</v>
      </c>
      <c r="G44" t="s">
        <v>32</v>
      </c>
      <c r="H44" t="s">
        <v>486</v>
      </c>
      <c r="I44" t="s">
        <v>487</v>
      </c>
      <c r="J44" t="s">
        <v>483</v>
      </c>
      <c r="Q44" t="s">
        <v>167</v>
      </c>
      <c r="R44" t="s">
        <v>109</v>
      </c>
      <c r="S44" t="s">
        <v>297</v>
      </c>
      <c r="T44" t="s">
        <v>83</v>
      </c>
      <c r="U44" t="s">
        <v>84</v>
      </c>
      <c r="V44" t="s">
        <v>85</v>
      </c>
      <c r="W44" t="s">
        <v>134</v>
      </c>
    </row>
    <row r="45" spans="1:27" x14ac:dyDescent="0.2">
      <c r="A45" t="s">
        <v>488</v>
      </c>
      <c r="B45" t="s">
        <v>489</v>
      </c>
      <c r="C45" t="s">
        <v>490</v>
      </c>
      <c r="E45" t="s">
        <v>491</v>
      </c>
      <c r="F45" t="s">
        <v>492</v>
      </c>
      <c r="G45" t="s">
        <v>32</v>
      </c>
      <c r="H45" t="s">
        <v>493</v>
      </c>
      <c r="I45" t="s">
        <v>494</v>
      </c>
      <c r="J45" t="s">
        <v>495</v>
      </c>
      <c r="K45" t="s">
        <v>70</v>
      </c>
      <c r="L45" t="s">
        <v>322</v>
      </c>
      <c r="M45" t="s">
        <v>322</v>
      </c>
      <c r="N45" t="s">
        <v>322</v>
      </c>
      <c r="O45" t="s">
        <v>496</v>
      </c>
      <c r="P45" t="s">
        <v>39</v>
      </c>
      <c r="R45" t="s">
        <v>365</v>
      </c>
      <c r="T45" t="s">
        <v>43</v>
      </c>
      <c r="U45" t="s">
        <v>44</v>
      </c>
      <c r="V45" t="s">
        <v>45</v>
      </c>
      <c r="W45" t="s">
        <v>381</v>
      </c>
    </row>
    <row r="46" spans="1:27" x14ac:dyDescent="0.2">
      <c r="A46" t="s">
        <v>497</v>
      </c>
      <c r="B46" t="s">
        <v>498</v>
      </c>
      <c r="C46" t="s">
        <v>499</v>
      </c>
      <c r="D46" t="s">
        <v>497</v>
      </c>
      <c r="E46" t="s">
        <v>500</v>
      </c>
      <c r="F46" t="s">
        <v>501</v>
      </c>
      <c r="G46" t="s">
        <v>502</v>
      </c>
      <c r="H46" t="s">
        <v>503</v>
      </c>
      <c r="I46" t="s">
        <v>504</v>
      </c>
      <c r="J46" t="s">
        <v>505</v>
      </c>
      <c r="K46" t="s">
        <v>506</v>
      </c>
      <c r="L46" t="s">
        <v>506</v>
      </c>
      <c r="P46" t="s">
        <v>39</v>
      </c>
      <c r="Q46" t="s">
        <v>108</v>
      </c>
      <c r="R46" t="s">
        <v>109</v>
      </c>
      <c r="S46" t="s">
        <v>507</v>
      </c>
      <c r="T46" t="s">
        <v>43</v>
      </c>
      <c r="U46" t="s">
        <v>44</v>
      </c>
      <c r="V46" t="s">
        <v>45</v>
      </c>
      <c r="W46" t="s">
        <v>134</v>
      </c>
    </row>
    <row r="47" spans="1:27" x14ac:dyDescent="0.2">
      <c r="A47" t="s">
        <v>508</v>
      </c>
      <c r="B47" t="s">
        <v>509</v>
      </c>
      <c r="C47" t="s">
        <v>510</v>
      </c>
      <c r="D47" t="s">
        <v>508</v>
      </c>
      <c r="E47" t="s">
        <v>511</v>
      </c>
      <c r="F47" t="s">
        <v>512</v>
      </c>
      <c r="G47" t="s">
        <v>32</v>
      </c>
      <c r="I47" t="s">
        <v>513</v>
      </c>
      <c r="J47" t="s">
        <v>514</v>
      </c>
      <c r="Q47" t="s">
        <v>378</v>
      </c>
      <c r="R47" t="s">
        <v>379</v>
      </c>
      <c r="S47" t="s">
        <v>515</v>
      </c>
      <c r="T47" t="s">
        <v>111</v>
      </c>
      <c r="U47" t="s">
        <v>344</v>
      </c>
      <c r="V47" t="s">
        <v>112</v>
      </c>
      <c r="W47" t="s">
        <v>381</v>
      </c>
      <c r="X47" t="s">
        <v>516</v>
      </c>
      <c r="Y47" t="s">
        <v>517</v>
      </c>
    </row>
    <row r="48" spans="1:27" x14ac:dyDescent="0.2">
      <c r="A48" t="s">
        <v>518</v>
      </c>
      <c r="B48" t="s">
        <v>518</v>
      </c>
      <c r="C48" t="s">
        <v>519</v>
      </c>
      <c r="D48" t="s">
        <v>518</v>
      </c>
      <c r="E48" t="s">
        <v>520</v>
      </c>
      <c r="F48" t="s">
        <v>521</v>
      </c>
      <c r="G48" t="s">
        <v>32</v>
      </c>
      <c r="H48" t="s">
        <v>522</v>
      </c>
      <c r="I48" t="s">
        <v>523</v>
      </c>
      <c r="J48" t="s">
        <v>524</v>
      </c>
      <c r="Q48" t="s">
        <v>525</v>
      </c>
      <c r="R48" t="s">
        <v>99</v>
      </c>
      <c r="S48" t="s">
        <v>526</v>
      </c>
      <c r="T48" t="s">
        <v>111</v>
      </c>
      <c r="U48" t="s">
        <v>84</v>
      </c>
      <c r="V48" t="s">
        <v>112</v>
      </c>
    </row>
    <row r="49" spans="1:25" x14ac:dyDescent="0.2">
      <c r="A49" t="s">
        <v>527</v>
      </c>
      <c r="B49" t="s">
        <v>528</v>
      </c>
      <c r="C49" t="s">
        <v>529</v>
      </c>
      <c r="D49" t="s">
        <v>530</v>
      </c>
      <c r="E49" t="s">
        <v>531</v>
      </c>
      <c r="F49" t="s">
        <v>532</v>
      </c>
      <c r="G49" t="s">
        <v>32</v>
      </c>
      <c r="H49" t="s">
        <v>533</v>
      </c>
      <c r="I49" t="s">
        <v>534</v>
      </c>
      <c r="J49" t="s">
        <v>529</v>
      </c>
      <c r="K49" t="s">
        <v>144</v>
      </c>
      <c r="L49" t="s">
        <v>145</v>
      </c>
      <c r="M49" t="s">
        <v>443</v>
      </c>
      <c r="N49" t="s">
        <v>535</v>
      </c>
      <c r="O49" t="s">
        <v>535</v>
      </c>
      <c r="P49" t="s">
        <v>39</v>
      </c>
      <c r="Q49" t="s">
        <v>536</v>
      </c>
      <c r="R49" t="s">
        <v>537</v>
      </c>
      <c r="S49" t="s">
        <v>538</v>
      </c>
      <c r="T49" t="s">
        <v>43</v>
      </c>
      <c r="U49" t="s">
        <v>44</v>
      </c>
      <c r="V49" t="s">
        <v>45</v>
      </c>
    </row>
    <row r="50" spans="1:25" x14ac:dyDescent="0.2">
      <c r="A50" t="s">
        <v>539</v>
      </c>
      <c r="B50" t="s">
        <v>540</v>
      </c>
      <c r="C50" t="s">
        <v>541</v>
      </c>
      <c r="D50" t="s">
        <v>539</v>
      </c>
      <c r="E50" t="s">
        <v>542</v>
      </c>
      <c r="F50" t="s">
        <v>543</v>
      </c>
      <c r="G50" t="s">
        <v>32</v>
      </c>
      <c r="H50" t="s">
        <v>544</v>
      </c>
      <c r="I50" t="s">
        <v>545</v>
      </c>
      <c r="J50" t="s">
        <v>541</v>
      </c>
      <c r="K50" t="s">
        <v>70</v>
      </c>
      <c r="L50" t="s">
        <v>546</v>
      </c>
      <c r="M50" t="s">
        <v>547</v>
      </c>
      <c r="N50" t="s">
        <v>547</v>
      </c>
      <c r="O50" t="s">
        <v>548</v>
      </c>
      <c r="P50" t="s">
        <v>39</v>
      </c>
      <c r="Q50" t="s">
        <v>549</v>
      </c>
      <c r="R50" t="s">
        <v>537</v>
      </c>
      <c r="S50" t="s">
        <v>550</v>
      </c>
      <c r="T50" t="s">
        <v>43</v>
      </c>
      <c r="U50" t="s">
        <v>44</v>
      </c>
      <c r="V50" t="s">
        <v>45</v>
      </c>
    </row>
    <row r="51" spans="1:25" x14ac:dyDescent="0.2">
      <c r="A51" t="s">
        <v>551</v>
      </c>
      <c r="B51" t="s">
        <v>552</v>
      </c>
      <c r="C51" t="s">
        <v>553</v>
      </c>
      <c r="D51" t="s">
        <v>554</v>
      </c>
      <c r="E51" t="s">
        <v>555</v>
      </c>
      <c r="F51" t="s">
        <v>556</v>
      </c>
      <c r="G51" t="s">
        <v>557</v>
      </c>
      <c r="H51" t="s">
        <v>558</v>
      </c>
      <c r="I51" t="s">
        <v>559</v>
      </c>
      <c r="J51" t="s">
        <v>560</v>
      </c>
      <c r="K51" t="s">
        <v>70</v>
      </c>
      <c r="L51" t="s">
        <v>561</v>
      </c>
      <c r="M51" t="s">
        <v>562</v>
      </c>
      <c r="N51" t="s">
        <v>562</v>
      </c>
      <c r="O51" t="s">
        <v>562</v>
      </c>
      <c r="P51" t="s">
        <v>56</v>
      </c>
      <c r="Q51" t="s">
        <v>365</v>
      </c>
      <c r="R51" t="s">
        <v>365</v>
      </c>
      <c r="S51" t="s">
        <v>563</v>
      </c>
      <c r="T51" t="s">
        <v>43</v>
      </c>
      <c r="U51" t="s">
        <v>44</v>
      </c>
      <c r="V51" t="s">
        <v>60</v>
      </c>
      <c r="W51" t="s">
        <v>564</v>
      </c>
    </row>
    <row r="52" spans="1:25" x14ac:dyDescent="0.2">
      <c r="A52" t="s">
        <v>565</v>
      </c>
      <c r="B52" t="s">
        <v>565</v>
      </c>
      <c r="C52" t="s">
        <v>566</v>
      </c>
      <c r="D52" t="s">
        <v>565</v>
      </c>
      <c r="E52" t="s">
        <v>567</v>
      </c>
      <c r="F52" t="s">
        <v>568</v>
      </c>
      <c r="G52" t="s">
        <v>569</v>
      </c>
      <c r="H52" t="s">
        <v>570</v>
      </c>
      <c r="I52" t="s">
        <v>571</v>
      </c>
      <c r="J52" t="s">
        <v>572</v>
      </c>
      <c r="Q52" t="s">
        <v>573</v>
      </c>
      <c r="R52" t="s">
        <v>574</v>
      </c>
      <c r="S52" t="s">
        <v>575</v>
      </c>
      <c r="T52" t="s">
        <v>111</v>
      </c>
      <c r="U52" t="s">
        <v>84</v>
      </c>
      <c r="V52" t="s">
        <v>112</v>
      </c>
    </row>
    <row r="53" spans="1:25" x14ac:dyDescent="0.2">
      <c r="A53" t="s">
        <v>576</v>
      </c>
      <c r="B53" t="s">
        <v>576</v>
      </c>
      <c r="C53" t="s">
        <v>577</v>
      </c>
      <c r="D53" t="s">
        <v>576</v>
      </c>
      <c r="E53" t="s">
        <v>578</v>
      </c>
      <c r="F53" t="s">
        <v>579</v>
      </c>
      <c r="G53" t="s">
        <v>429</v>
      </c>
      <c r="I53" t="s">
        <v>580</v>
      </c>
      <c r="J53" t="s">
        <v>581</v>
      </c>
      <c r="Q53" t="s">
        <v>57</v>
      </c>
      <c r="R53" t="s">
        <v>58</v>
      </c>
      <c r="S53" t="s">
        <v>582</v>
      </c>
      <c r="T53" t="s">
        <v>111</v>
      </c>
      <c r="U53" t="s">
        <v>84</v>
      </c>
      <c r="V53" t="s">
        <v>112</v>
      </c>
    </row>
    <row r="54" spans="1:25" x14ac:dyDescent="0.2">
      <c r="A54" t="s">
        <v>583</v>
      </c>
      <c r="B54" t="s">
        <v>584</v>
      </c>
      <c r="C54" t="s">
        <v>585</v>
      </c>
      <c r="D54" t="s">
        <v>583</v>
      </c>
      <c r="E54" t="s">
        <v>586</v>
      </c>
      <c r="F54" t="s">
        <v>587</v>
      </c>
      <c r="G54" t="s">
        <v>588</v>
      </c>
      <c r="H54" t="s">
        <v>589</v>
      </c>
      <c r="I54" t="s">
        <v>590</v>
      </c>
      <c r="J54" t="s">
        <v>591</v>
      </c>
      <c r="K54" t="s">
        <v>209</v>
      </c>
      <c r="L54" t="s">
        <v>210</v>
      </c>
      <c r="M54" t="s">
        <v>211</v>
      </c>
      <c r="N54" t="s">
        <v>211</v>
      </c>
      <c r="O54" t="s">
        <v>212</v>
      </c>
      <c r="P54" t="s">
        <v>39</v>
      </c>
      <c r="Q54" t="s">
        <v>592</v>
      </c>
      <c r="R54" t="s">
        <v>379</v>
      </c>
      <c r="S54" t="s">
        <v>593</v>
      </c>
      <c r="T54" t="s">
        <v>43</v>
      </c>
      <c r="U54" t="s">
        <v>44</v>
      </c>
      <c r="V54" t="s">
        <v>45</v>
      </c>
      <c r="W54" t="s">
        <v>594</v>
      </c>
    </row>
    <row r="55" spans="1:25" x14ac:dyDescent="0.2">
      <c r="A55" t="s">
        <v>595</v>
      </c>
      <c r="B55" t="s">
        <v>596</v>
      </c>
      <c r="C55" t="s">
        <v>597</v>
      </c>
      <c r="D55" t="s">
        <v>598</v>
      </c>
      <c r="E55" t="s">
        <v>599</v>
      </c>
      <c r="F55" t="s">
        <v>600</v>
      </c>
      <c r="G55" t="s">
        <v>601</v>
      </c>
      <c r="H55" t="s">
        <v>602</v>
      </c>
      <c r="I55" t="s">
        <v>603</v>
      </c>
      <c r="J55" t="s">
        <v>604</v>
      </c>
      <c r="K55" t="s">
        <v>70</v>
      </c>
      <c r="L55" t="s">
        <v>293</v>
      </c>
      <c r="M55" t="s">
        <v>605</v>
      </c>
      <c r="N55" t="s">
        <v>606</v>
      </c>
      <c r="O55" t="s">
        <v>607</v>
      </c>
      <c r="P55" t="s">
        <v>39</v>
      </c>
      <c r="Q55" t="s">
        <v>608</v>
      </c>
      <c r="R55" t="s">
        <v>109</v>
      </c>
      <c r="S55" t="s">
        <v>609</v>
      </c>
      <c r="T55" t="s">
        <v>43</v>
      </c>
      <c r="U55" t="s">
        <v>44</v>
      </c>
      <c r="V55" t="s">
        <v>45</v>
      </c>
      <c r="W55" t="s">
        <v>134</v>
      </c>
    </row>
    <row r="56" spans="1:25" x14ac:dyDescent="0.2">
      <c r="A56" t="s">
        <v>610</v>
      </c>
      <c r="B56" t="s">
        <v>611</v>
      </c>
      <c r="C56" t="s">
        <v>612</v>
      </c>
      <c r="D56" t="s">
        <v>611</v>
      </c>
      <c r="E56" t="s">
        <v>613</v>
      </c>
      <c r="F56" t="s">
        <v>614</v>
      </c>
      <c r="G56" t="s">
        <v>615</v>
      </c>
      <c r="H56" t="s">
        <v>616</v>
      </c>
      <c r="I56" t="s">
        <v>617</v>
      </c>
      <c r="J56" t="s">
        <v>618</v>
      </c>
      <c r="Q56" t="s">
        <v>378</v>
      </c>
      <c r="R56" t="s">
        <v>379</v>
      </c>
      <c r="S56" t="s">
        <v>619</v>
      </c>
      <c r="T56" t="s">
        <v>111</v>
      </c>
      <c r="U56" t="s">
        <v>84</v>
      </c>
      <c r="V56" t="s">
        <v>112</v>
      </c>
      <c r="W56" t="s">
        <v>616</v>
      </c>
    </row>
    <row r="57" spans="1:25" x14ac:dyDescent="0.2">
      <c r="A57" t="s">
        <v>620</v>
      </c>
      <c r="B57" t="s">
        <v>621</v>
      </c>
      <c r="C57" t="s">
        <v>622</v>
      </c>
      <c r="E57" t="s">
        <v>623</v>
      </c>
      <c r="F57" t="s">
        <v>624</v>
      </c>
      <c r="G57" t="s">
        <v>625</v>
      </c>
      <c r="H57" t="s">
        <v>626</v>
      </c>
      <c r="I57" t="s">
        <v>627</v>
      </c>
      <c r="J57" t="s">
        <v>628</v>
      </c>
      <c r="K57" t="s">
        <v>70</v>
      </c>
      <c r="L57" t="s">
        <v>280</v>
      </c>
      <c r="M57" t="s">
        <v>629</v>
      </c>
      <c r="N57" t="s">
        <v>629</v>
      </c>
      <c r="O57" t="s">
        <v>630</v>
      </c>
      <c r="P57" t="s">
        <v>39</v>
      </c>
      <c r="S57" t="s">
        <v>631</v>
      </c>
      <c r="T57" t="s">
        <v>43</v>
      </c>
      <c r="U57" t="s">
        <v>44</v>
      </c>
      <c r="V57" t="s">
        <v>45</v>
      </c>
      <c r="W57" t="s">
        <v>381</v>
      </c>
    </row>
    <row r="58" spans="1:25" x14ac:dyDescent="0.2">
      <c r="A58" t="s">
        <v>632</v>
      </c>
      <c r="B58" t="s">
        <v>633</v>
      </c>
      <c r="C58" t="s">
        <v>634</v>
      </c>
      <c r="D58" t="s">
        <v>632</v>
      </c>
      <c r="E58" t="s">
        <v>635</v>
      </c>
      <c r="F58" t="s">
        <v>636</v>
      </c>
      <c r="G58" t="s">
        <v>180</v>
      </c>
      <c r="I58" t="s">
        <v>637</v>
      </c>
      <c r="J58" t="s">
        <v>638</v>
      </c>
      <c r="Q58" t="s">
        <v>378</v>
      </c>
      <c r="R58" t="s">
        <v>379</v>
      </c>
      <c r="S58" t="s">
        <v>639</v>
      </c>
      <c r="T58" t="s">
        <v>111</v>
      </c>
      <c r="U58" t="s">
        <v>344</v>
      </c>
      <c r="V58" t="s">
        <v>112</v>
      </c>
      <c r="X58" t="s">
        <v>640</v>
      </c>
      <c r="Y58" t="s">
        <v>641</v>
      </c>
    </row>
    <row r="59" spans="1:25" x14ac:dyDescent="0.2">
      <c r="A59" t="s">
        <v>642</v>
      </c>
      <c r="B59" t="s">
        <v>643</v>
      </c>
      <c r="C59" t="s">
        <v>644</v>
      </c>
      <c r="D59" t="s">
        <v>643</v>
      </c>
      <c r="E59" t="s">
        <v>645</v>
      </c>
      <c r="F59" t="s">
        <v>646</v>
      </c>
      <c r="G59" t="s">
        <v>32</v>
      </c>
      <c r="I59" t="s">
        <v>647</v>
      </c>
      <c r="J59" t="s">
        <v>648</v>
      </c>
      <c r="Q59" t="s">
        <v>649</v>
      </c>
      <c r="R59" t="s">
        <v>379</v>
      </c>
      <c r="S59" t="s">
        <v>650</v>
      </c>
      <c r="T59" t="s">
        <v>111</v>
      </c>
      <c r="U59" t="s">
        <v>84</v>
      </c>
      <c r="V59" t="s">
        <v>112</v>
      </c>
      <c r="W59" t="s">
        <v>651</v>
      </c>
    </row>
    <row r="60" spans="1:25" x14ac:dyDescent="0.2">
      <c r="A60" t="s">
        <v>652</v>
      </c>
      <c r="B60" t="s">
        <v>653</v>
      </c>
      <c r="C60" t="s">
        <v>654</v>
      </c>
      <c r="D60" t="s">
        <v>652</v>
      </c>
      <c r="E60" t="s">
        <v>655</v>
      </c>
      <c r="F60" t="s">
        <v>656</v>
      </c>
      <c r="G60" t="s">
        <v>32</v>
      </c>
      <c r="I60" t="s">
        <v>657</v>
      </c>
      <c r="J60" t="s">
        <v>658</v>
      </c>
      <c r="Q60" t="s">
        <v>659</v>
      </c>
      <c r="R60" t="s">
        <v>109</v>
      </c>
      <c r="S60" t="s">
        <v>660</v>
      </c>
      <c r="T60" t="s">
        <v>111</v>
      </c>
      <c r="U60" t="s">
        <v>344</v>
      </c>
      <c r="V60" t="s">
        <v>112</v>
      </c>
      <c r="W60" t="s">
        <v>134</v>
      </c>
      <c r="X60" t="s">
        <v>661</v>
      </c>
      <c r="Y60" t="s">
        <v>662</v>
      </c>
    </row>
    <row r="61" spans="1:25" x14ac:dyDescent="0.2">
      <c r="A61" t="s">
        <v>663</v>
      </c>
      <c r="B61" t="s">
        <v>663</v>
      </c>
      <c r="C61" t="s">
        <v>664</v>
      </c>
      <c r="D61" t="s">
        <v>663</v>
      </c>
      <c r="E61" t="s">
        <v>665</v>
      </c>
      <c r="F61" t="s">
        <v>666</v>
      </c>
      <c r="G61" t="s">
        <v>667</v>
      </c>
      <c r="I61" t="s">
        <v>668</v>
      </c>
      <c r="J61" t="s">
        <v>669</v>
      </c>
      <c r="Q61" t="s">
        <v>670</v>
      </c>
      <c r="R61" t="s">
        <v>254</v>
      </c>
      <c r="S61" t="s">
        <v>671</v>
      </c>
      <c r="T61" t="s">
        <v>111</v>
      </c>
      <c r="U61" t="s">
        <v>84</v>
      </c>
      <c r="V61" t="s">
        <v>112</v>
      </c>
    </row>
    <row r="62" spans="1:25" x14ac:dyDescent="0.2">
      <c r="A62" t="s">
        <v>672</v>
      </c>
      <c r="B62" t="s">
        <v>672</v>
      </c>
      <c r="C62" t="s">
        <v>673</v>
      </c>
      <c r="D62" t="s">
        <v>672</v>
      </c>
      <c r="E62" t="s">
        <v>674</v>
      </c>
      <c r="F62" t="s">
        <v>675</v>
      </c>
      <c r="G62" t="s">
        <v>418</v>
      </c>
      <c r="I62" t="s">
        <v>676</v>
      </c>
      <c r="J62" t="s">
        <v>677</v>
      </c>
      <c r="Q62" t="s">
        <v>167</v>
      </c>
      <c r="R62" t="s">
        <v>109</v>
      </c>
      <c r="S62" t="s">
        <v>297</v>
      </c>
      <c r="T62" t="s">
        <v>83</v>
      </c>
      <c r="U62" t="s">
        <v>84</v>
      </c>
      <c r="V62" t="s">
        <v>85</v>
      </c>
    </row>
    <row r="63" spans="1:25" x14ac:dyDescent="0.2">
      <c r="A63" t="s">
        <v>678</v>
      </c>
      <c r="B63" t="s">
        <v>678</v>
      </c>
      <c r="C63" t="s">
        <v>679</v>
      </c>
      <c r="D63" t="s">
        <v>678</v>
      </c>
      <c r="E63" t="s">
        <v>680</v>
      </c>
      <c r="F63" t="s">
        <v>681</v>
      </c>
      <c r="G63" t="s">
        <v>32</v>
      </c>
      <c r="I63" t="s">
        <v>682</v>
      </c>
      <c r="J63" t="s">
        <v>683</v>
      </c>
      <c r="R63" t="s">
        <v>355</v>
      </c>
      <c r="S63" t="s">
        <v>684</v>
      </c>
      <c r="T63" t="s">
        <v>111</v>
      </c>
      <c r="U63" t="s">
        <v>84</v>
      </c>
      <c r="V63" t="s">
        <v>112</v>
      </c>
      <c r="W63" t="s">
        <v>381</v>
      </c>
    </row>
    <row r="64" spans="1:25" x14ac:dyDescent="0.2">
      <c r="A64" t="s">
        <v>685</v>
      </c>
      <c r="B64" t="s">
        <v>685</v>
      </c>
      <c r="C64" t="s">
        <v>686</v>
      </c>
      <c r="D64" t="s">
        <v>685</v>
      </c>
      <c r="E64" t="s">
        <v>687</v>
      </c>
      <c r="F64" t="s">
        <v>688</v>
      </c>
      <c r="G64" t="s">
        <v>32</v>
      </c>
      <c r="I64" t="s">
        <v>689</v>
      </c>
      <c r="J64" t="s">
        <v>690</v>
      </c>
      <c r="Q64" t="s">
        <v>691</v>
      </c>
      <c r="R64" t="s">
        <v>692</v>
      </c>
      <c r="S64" t="s">
        <v>693</v>
      </c>
      <c r="T64" t="s">
        <v>111</v>
      </c>
      <c r="U64" t="s">
        <v>84</v>
      </c>
      <c r="V64" t="s">
        <v>112</v>
      </c>
    </row>
    <row r="65" spans="1:25" x14ac:dyDescent="0.2">
      <c r="A65" t="s">
        <v>694</v>
      </c>
      <c r="B65" t="s">
        <v>695</v>
      </c>
      <c r="C65" t="s">
        <v>696</v>
      </c>
      <c r="D65" t="s">
        <v>694</v>
      </c>
      <c r="E65" t="s">
        <v>697</v>
      </c>
      <c r="G65" t="s">
        <v>32</v>
      </c>
      <c r="J65" t="s">
        <v>698</v>
      </c>
      <c r="T65" t="s">
        <v>111</v>
      </c>
      <c r="U65" t="s">
        <v>344</v>
      </c>
      <c r="V65" t="s">
        <v>112</v>
      </c>
      <c r="W65" t="s">
        <v>699</v>
      </c>
      <c r="X65" t="s">
        <v>700</v>
      </c>
      <c r="Y65" t="s">
        <v>701</v>
      </c>
    </row>
    <row r="66" spans="1:25" x14ac:dyDescent="0.2">
      <c r="A66" t="s">
        <v>702</v>
      </c>
      <c r="B66" t="s">
        <v>702</v>
      </c>
      <c r="C66" t="s">
        <v>703</v>
      </c>
      <c r="D66" t="s">
        <v>702</v>
      </c>
      <c r="E66" t="s">
        <v>704</v>
      </c>
      <c r="F66" t="s">
        <v>705</v>
      </c>
      <c r="G66" t="s">
        <v>32</v>
      </c>
      <c r="H66" t="s">
        <v>706</v>
      </c>
      <c r="I66" t="s">
        <v>707</v>
      </c>
      <c r="J66" t="s">
        <v>708</v>
      </c>
      <c r="Q66" t="s">
        <v>709</v>
      </c>
      <c r="R66" t="s">
        <v>109</v>
      </c>
      <c r="S66" t="s">
        <v>710</v>
      </c>
      <c r="T66" t="s">
        <v>83</v>
      </c>
      <c r="U66" t="s">
        <v>84</v>
      </c>
      <c r="V66" t="s">
        <v>85</v>
      </c>
    </row>
    <row r="67" spans="1:25" x14ac:dyDescent="0.2">
      <c r="A67" t="s">
        <v>711</v>
      </c>
      <c r="B67" t="s">
        <v>711</v>
      </c>
      <c r="C67" t="s">
        <v>712</v>
      </c>
      <c r="D67" t="s">
        <v>711</v>
      </c>
      <c r="E67" t="s">
        <v>713</v>
      </c>
      <c r="G67" t="s">
        <v>32</v>
      </c>
      <c r="H67" t="s">
        <v>714</v>
      </c>
      <c r="J67" t="s">
        <v>712</v>
      </c>
      <c r="T67" t="s">
        <v>111</v>
      </c>
      <c r="U67" t="s">
        <v>84</v>
      </c>
      <c r="V67" t="s">
        <v>112</v>
      </c>
      <c r="W67" t="s">
        <v>715</v>
      </c>
    </row>
    <row r="68" spans="1:25" x14ac:dyDescent="0.2">
      <c r="A68" t="s">
        <v>716</v>
      </c>
      <c r="B68" t="s">
        <v>716</v>
      </c>
      <c r="C68" t="s">
        <v>717</v>
      </c>
      <c r="D68" t="s">
        <v>716</v>
      </c>
      <c r="E68" t="s">
        <v>718</v>
      </c>
      <c r="F68" t="s">
        <v>719</v>
      </c>
      <c r="G68" t="s">
        <v>32</v>
      </c>
      <c r="I68" t="s">
        <v>720</v>
      </c>
      <c r="J68" t="s">
        <v>721</v>
      </c>
      <c r="R68" t="s">
        <v>355</v>
      </c>
      <c r="S68" t="s">
        <v>722</v>
      </c>
      <c r="T68" t="s">
        <v>111</v>
      </c>
      <c r="U68" t="s">
        <v>84</v>
      </c>
      <c r="V68" t="s">
        <v>112</v>
      </c>
    </row>
    <row r="69" spans="1:25" x14ac:dyDescent="0.2">
      <c r="A69" t="s">
        <v>723</v>
      </c>
      <c r="B69" t="s">
        <v>723</v>
      </c>
      <c r="C69" t="s">
        <v>724</v>
      </c>
      <c r="D69" t="s">
        <v>723</v>
      </c>
      <c r="E69" t="s">
        <v>725</v>
      </c>
      <c r="F69" t="s">
        <v>726</v>
      </c>
      <c r="G69" t="s">
        <v>32</v>
      </c>
      <c r="H69" t="s">
        <v>727</v>
      </c>
      <c r="I69" t="s">
        <v>728</v>
      </c>
      <c r="J69" t="s">
        <v>724</v>
      </c>
      <c r="Q69" t="s">
        <v>729</v>
      </c>
      <c r="R69" t="s">
        <v>41</v>
      </c>
      <c r="S69" t="s">
        <v>730</v>
      </c>
      <c r="T69" t="s">
        <v>83</v>
      </c>
      <c r="U69" t="s">
        <v>84</v>
      </c>
      <c r="V69" t="s">
        <v>85</v>
      </c>
    </row>
    <row r="70" spans="1:25" x14ac:dyDescent="0.2">
      <c r="A70" t="s">
        <v>731</v>
      </c>
      <c r="B70" t="s">
        <v>731</v>
      </c>
      <c r="C70" t="s">
        <v>732</v>
      </c>
      <c r="D70" t="s">
        <v>731</v>
      </c>
      <c r="E70" t="s">
        <v>733</v>
      </c>
      <c r="F70" t="s">
        <v>734</v>
      </c>
      <c r="G70" t="s">
        <v>180</v>
      </c>
      <c r="I70" t="s">
        <v>735</v>
      </c>
      <c r="J70" t="s">
        <v>736</v>
      </c>
      <c r="Q70" t="s">
        <v>649</v>
      </c>
      <c r="R70" t="s">
        <v>379</v>
      </c>
      <c r="S70" t="s">
        <v>737</v>
      </c>
      <c r="T70" t="s">
        <v>111</v>
      </c>
      <c r="U70" t="s">
        <v>84</v>
      </c>
      <c r="V70" t="s">
        <v>112</v>
      </c>
      <c r="W70" t="s">
        <v>738</v>
      </c>
    </row>
    <row r="71" spans="1:25" x14ac:dyDescent="0.2">
      <c r="A71" t="s">
        <v>739</v>
      </c>
      <c r="B71" t="s">
        <v>739</v>
      </c>
      <c r="C71" t="s">
        <v>740</v>
      </c>
      <c r="D71" t="s">
        <v>739</v>
      </c>
      <c r="E71" t="s">
        <v>741</v>
      </c>
      <c r="F71" t="s">
        <v>742</v>
      </c>
      <c r="G71" t="s">
        <v>32</v>
      </c>
      <c r="I71" t="s">
        <v>743</v>
      </c>
      <c r="J71" t="s">
        <v>744</v>
      </c>
      <c r="Q71" t="s">
        <v>167</v>
      </c>
      <c r="R71" t="s">
        <v>109</v>
      </c>
      <c r="S71" t="s">
        <v>745</v>
      </c>
      <c r="T71" t="s">
        <v>111</v>
      </c>
      <c r="U71" t="s">
        <v>84</v>
      </c>
      <c r="V71" t="s">
        <v>112</v>
      </c>
    </row>
    <row r="72" spans="1:25" x14ac:dyDescent="0.2">
      <c r="A72" t="s">
        <v>746</v>
      </c>
      <c r="B72" t="s">
        <v>746</v>
      </c>
      <c r="C72" t="s">
        <v>747</v>
      </c>
      <c r="D72" t="s">
        <v>746</v>
      </c>
      <c r="E72" t="s">
        <v>748</v>
      </c>
      <c r="F72" t="s">
        <v>749</v>
      </c>
      <c r="G72" t="s">
        <v>32</v>
      </c>
      <c r="H72" t="s">
        <v>750</v>
      </c>
      <c r="I72" t="s">
        <v>751</v>
      </c>
      <c r="J72" t="s">
        <v>747</v>
      </c>
      <c r="R72" t="s">
        <v>109</v>
      </c>
      <c r="S72" t="s">
        <v>752</v>
      </c>
      <c r="T72" t="s">
        <v>83</v>
      </c>
      <c r="U72" t="s">
        <v>84</v>
      </c>
      <c r="V72" t="s">
        <v>85</v>
      </c>
    </row>
    <row r="73" spans="1:25" x14ac:dyDescent="0.2">
      <c r="A73" t="s">
        <v>753</v>
      </c>
      <c r="B73" t="s">
        <v>754</v>
      </c>
      <c r="C73" t="s">
        <v>755</v>
      </c>
      <c r="D73" t="s">
        <v>753</v>
      </c>
      <c r="E73" t="s">
        <v>756</v>
      </c>
      <c r="F73" t="s">
        <v>757</v>
      </c>
      <c r="G73" t="s">
        <v>32</v>
      </c>
      <c r="I73" t="s">
        <v>758</v>
      </c>
      <c r="J73" t="s">
        <v>759</v>
      </c>
      <c r="Q73" t="s">
        <v>760</v>
      </c>
      <c r="R73" t="s">
        <v>254</v>
      </c>
      <c r="S73" t="s">
        <v>761</v>
      </c>
      <c r="T73" t="s">
        <v>111</v>
      </c>
      <c r="U73" t="s">
        <v>344</v>
      </c>
      <c r="V73" t="s">
        <v>112</v>
      </c>
      <c r="X73" t="s">
        <v>762</v>
      </c>
      <c r="Y73" t="s">
        <v>763</v>
      </c>
    </row>
    <row r="74" spans="1:25" x14ac:dyDescent="0.2">
      <c r="A74" t="s">
        <v>764</v>
      </c>
      <c r="B74" t="s">
        <v>765</v>
      </c>
      <c r="C74" t="s">
        <v>766</v>
      </c>
      <c r="D74" t="s">
        <v>765</v>
      </c>
      <c r="E74" t="s">
        <v>767</v>
      </c>
      <c r="F74" t="s">
        <v>768</v>
      </c>
      <c r="G74" t="s">
        <v>418</v>
      </c>
      <c r="H74" t="s">
        <v>769</v>
      </c>
      <c r="I74" t="s">
        <v>770</v>
      </c>
      <c r="J74" t="s">
        <v>771</v>
      </c>
      <c r="R74" t="s">
        <v>355</v>
      </c>
      <c r="S74" t="s">
        <v>772</v>
      </c>
      <c r="T74" t="s">
        <v>111</v>
      </c>
      <c r="U74" t="s">
        <v>84</v>
      </c>
      <c r="V74" t="s">
        <v>112</v>
      </c>
      <c r="W74" t="s">
        <v>773</v>
      </c>
    </row>
    <row r="75" spans="1:25" x14ac:dyDescent="0.2">
      <c r="A75" t="s">
        <v>774</v>
      </c>
      <c r="B75" t="s">
        <v>774</v>
      </c>
      <c r="C75" t="s">
        <v>775</v>
      </c>
      <c r="D75" t="s">
        <v>774</v>
      </c>
      <c r="E75" t="s">
        <v>776</v>
      </c>
      <c r="F75" t="s">
        <v>777</v>
      </c>
      <c r="G75" t="s">
        <v>32</v>
      </c>
      <c r="I75" t="s">
        <v>778</v>
      </c>
      <c r="J75" t="s">
        <v>779</v>
      </c>
      <c r="Q75" t="s">
        <v>780</v>
      </c>
      <c r="R75" t="s">
        <v>355</v>
      </c>
      <c r="S75" t="s">
        <v>781</v>
      </c>
      <c r="T75" t="s">
        <v>111</v>
      </c>
      <c r="U75" t="s">
        <v>84</v>
      </c>
      <c r="V75" t="s">
        <v>112</v>
      </c>
    </row>
    <row r="76" spans="1:25" x14ac:dyDescent="0.2">
      <c r="A76" t="s">
        <v>782</v>
      </c>
      <c r="B76" t="s">
        <v>782</v>
      </c>
      <c r="C76" t="s">
        <v>783</v>
      </c>
      <c r="D76" t="s">
        <v>782</v>
      </c>
      <c r="E76" t="s">
        <v>784</v>
      </c>
      <c r="F76" t="s">
        <v>785</v>
      </c>
      <c r="G76" t="s">
        <v>32</v>
      </c>
      <c r="H76" t="s">
        <v>786</v>
      </c>
      <c r="I76" t="s">
        <v>787</v>
      </c>
      <c r="J76" t="s">
        <v>788</v>
      </c>
      <c r="Q76" t="s">
        <v>789</v>
      </c>
      <c r="R76" t="s">
        <v>790</v>
      </c>
      <c r="S76" t="s">
        <v>791</v>
      </c>
      <c r="T76" t="s">
        <v>83</v>
      </c>
      <c r="U76" t="s">
        <v>84</v>
      </c>
      <c r="V76" t="s">
        <v>85</v>
      </c>
    </row>
    <row r="77" spans="1:25" x14ac:dyDescent="0.2">
      <c r="A77" t="s">
        <v>792</v>
      </c>
      <c r="B77" t="s">
        <v>792</v>
      </c>
      <c r="C77" t="s">
        <v>793</v>
      </c>
      <c r="D77" t="s">
        <v>792</v>
      </c>
      <c r="E77" t="s">
        <v>794</v>
      </c>
      <c r="F77" t="s">
        <v>795</v>
      </c>
      <c r="G77" t="s">
        <v>32</v>
      </c>
      <c r="I77" t="s">
        <v>796</v>
      </c>
      <c r="J77" t="s">
        <v>797</v>
      </c>
      <c r="Q77" t="s">
        <v>167</v>
      </c>
      <c r="R77" t="s">
        <v>109</v>
      </c>
      <c r="S77" t="s">
        <v>798</v>
      </c>
      <c r="T77" t="s">
        <v>111</v>
      </c>
      <c r="U77" t="s">
        <v>84</v>
      </c>
      <c r="V77" t="s">
        <v>112</v>
      </c>
    </row>
    <row r="78" spans="1:25" x14ac:dyDescent="0.2">
      <c r="A78" t="s">
        <v>799</v>
      </c>
      <c r="B78" t="s">
        <v>799</v>
      </c>
      <c r="C78" t="s">
        <v>800</v>
      </c>
      <c r="D78" t="s">
        <v>799</v>
      </c>
      <c r="E78" t="s">
        <v>801</v>
      </c>
      <c r="F78" t="s">
        <v>802</v>
      </c>
      <c r="G78" t="s">
        <v>32</v>
      </c>
      <c r="I78" t="s">
        <v>803</v>
      </c>
      <c r="J78" t="s">
        <v>804</v>
      </c>
      <c r="Q78" t="s">
        <v>805</v>
      </c>
      <c r="R78" t="s">
        <v>58</v>
      </c>
      <c r="S78" t="s">
        <v>806</v>
      </c>
      <c r="T78" t="s">
        <v>111</v>
      </c>
      <c r="U78" t="s">
        <v>84</v>
      </c>
      <c r="V78" t="s">
        <v>112</v>
      </c>
    </row>
    <row r="79" spans="1:25" x14ac:dyDescent="0.2">
      <c r="A79" t="s">
        <v>807</v>
      </c>
      <c r="B79" t="s">
        <v>808</v>
      </c>
      <c r="C79" t="s">
        <v>809</v>
      </c>
      <c r="D79" t="s">
        <v>807</v>
      </c>
      <c r="E79" t="s">
        <v>810</v>
      </c>
      <c r="F79" t="s">
        <v>811</v>
      </c>
      <c r="G79" t="s">
        <v>233</v>
      </c>
      <c r="I79" t="s">
        <v>812</v>
      </c>
      <c r="J79" t="s">
        <v>813</v>
      </c>
      <c r="Q79" t="s">
        <v>108</v>
      </c>
      <c r="R79" t="s">
        <v>109</v>
      </c>
      <c r="S79" t="s">
        <v>814</v>
      </c>
      <c r="T79" t="s">
        <v>111</v>
      </c>
      <c r="U79" t="s">
        <v>344</v>
      </c>
      <c r="V79" t="s">
        <v>112</v>
      </c>
      <c r="W79" t="s">
        <v>815</v>
      </c>
      <c r="X79" t="s">
        <v>816</v>
      </c>
      <c r="Y79" t="s">
        <v>817</v>
      </c>
    </row>
    <row r="80" spans="1:25" x14ac:dyDescent="0.2">
      <c r="A80" t="s">
        <v>818</v>
      </c>
      <c r="B80" t="s">
        <v>819</v>
      </c>
      <c r="C80" t="s">
        <v>820</v>
      </c>
      <c r="D80" t="s">
        <v>818</v>
      </c>
      <c r="E80" t="s">
        <v>821</v>
      </c>
      <c r="F80" t="s">
        <v>822</v>
      </c>
      <c r="G80" t="s">
        <v>429</v>
      </c>
      <c r="H80" t="s">
        <v>823</v>
      </c>
      <c r="I80" t="s">
        <v>824</v>
      </c>
      <c r="J80" t="s">
        <v>825</v>
      </c>
      <c r="K80" t="s">
        <v>144</v>
      </c>
      <c r="L80" t="s">
        <v>145</v>
      </c>
      <c r="M80" t="s">
        <v>146</v>
      </c>
      <c r="N80" t="s">
        <v>826</v>
      </c>
      <c r="O80" t="s">
        <v>826</v>
      </c>
      <c r="P80" t="s">
        <v>39</v>
      </c>
      <c r="Q80" t="s">
        <v>57</v>
      </c>
      <c r="R80" t="s">
        <v>58</v>
      </c>
      <c r="S80" t="s">
        <v>827</v>
      </c>
      <c r="T80" t="s">
        <v>43</v>
      </c>
      <c r="U80" t="s">
        <v>44</v>
      </c>
      <c r="V80" t="s">
        <v>45</v>
      </c>
    </row>
    <row r="81" spans="1:25" x14ac:dyDescent="0.2">
      <c r="A81" t="s">
        <v>828</v>
      </c>
      <c r="B81" t="s">
        <v>828</v>
      </c>
      <c r="C81" t="s">
        <v>829</v>
      </c>
      <c r="D81" t="s">
        <v>828</v>
      </c>
      <c r="E81" t="s">
        <v>830</v>
      </c>
      <c r="F81" t="s">
        <v>831</v>
      </c>
      <c r="G81" t="s">
        <v>429</v>
      </c>
      <c r="I81" t="s">
        <v>832</v>
      </c>
      <c r="J81" t="s">
        <v>833</v>
      </c>
      <c r="Q81" t="s">
        <v>167</v>
      </c>
      <c r="R81" t="s">
        <v>109</v>
      </c>
      <c r="S81" t="s">
        <v>297</v>
      </c>
      <c r="T81" t="s">
        <v>111</v>
      </c>
      <c r="U81" t="s">
        <v>84</v>
      </c>
      <c r="V81" t="s">
        <v>112</v>
      </c>
    </row>
    <row r="82" spans="1:25" x14ac:dyDescent="0.2">
      <c r="A82" t="s">
        <v>834</v>
      </c>
      <c r="B82" t="s">
        <v>834</v>
      </c>
      <c r="C82" t="s">
        <v>835</v>
      </c>
      <c r="D82" t="s">
        <v>834</v>
      </c>
      <c r="E82" t="s">
        <v>836</v>
      </c>
      <c r="F82" t="s">
        <v>837</v>
      </c>
      <c r="G82" t="s">
        <v>429</v>
      </c>
      <c r="H82" t="s">
        <v>838</v>
      </c>
      <c r="I82" t="s">
        <v>839</v>
      </c>
      <c r="J82" t="s">
        <v>840</v>
      </c>
      <c r="Q82" t="s">
        <v>184</v>
      </c>
      <c r="R82" t="s">
        <v>185</v>
      </c>
      <c r="S82" t="s">
        <v>841</v>
      </c>
      <c r="T82" t="s">
        <v>111</v>
      </c>
      <c r="U82" t="s">
        <v>84</v>
      </c>
      <c r="V82" t="s">
        <v>112</v>
      </c>
      <c r="W82" t="s">
        <v>842</v>
      </c>
    </row>
    <row r="83" spans="1:25" x14ac:dyDescent="0.2">
      <c r="A83" t="s">
        <v>843</v>
      </c>
      <c r="B83" t="s">
        <v>843</v>
      </c>
      <c r="C83" t="s">
        <v>844</v>
      </c>
      <c r="D83" t="s">
        <v>843</v>
      </c>
      <c r="E83" t="s">
        <v>845</v>
      </c>
      <c r="F83" t="s">
        <v>846</v>
      </c>
      <c r="G83" t="s">
        <v>261</v>
      </c>
      <c r="I83" t="s">
        <v>847</v>
      </c>
      <c r="J83" t="s">
        <v>848</v>
      </c>
      <c r="Q83" t="s">
        <v>167</v>
      </c>
      <c r="R83" t="s">
        <v>109</v>
      </c>
      <c r="S83" t="s">
        <v>297</v>
      </c>
      <c r="T83" t="s">
        <v>111</v>
      </c>
      <c r="U83" t="s">
        <v>84</v>
      </c>
      <c r="V83" t="s">
        <v>112</v>
      </c>
      <c r="W83" t="s">
        <v>849</v>
      </c>
    </row>
    <row r="84" spans="1:25" x14ac:dyDescent="0.2">
      <c r="A84" t="s">
        <v>850</v>
      </c>
      <c r="B84" t="s">
        <v>850</v>
      </c>
      <c r="C84" t="s">
        <v>851</v>
      </c>
      <c r="D84" t="s">
        <v>850</v>
      </c>
      <c r="E84" t="s">
        <v>852</v>
      </c>
      <c r="F84" t="s">
        <v>853</v>
      </c>
      <c r="G84" t="s">
        <v>32</v>
      </c>
      <c r="I84" t="s">
        <v>854</v>
      </c>
      <c r="J84" t="s">
        <v>855</v>
      </c>
      <c r="Q84" t="s">
        <v>167</v>
      </c>
      <c r="R84" t="s">
        <v>109</v>
      </c>
      <c r="S84" t="s">
        <v>297</v>
      </c>
      <c r="T84" t="s">
        <v>111</v>
      </c>
      <c r="U84" t="s">
        <v>84</v>
      </c>
      <c r="V84" t="s">
        <v>112</v>
      </c>
    </row>
    <row r="85" spans="1:25" x14ac:dyDescent="0.2">
      <c r="A85" t="s">
        <v>856</v>
      </c>
      <c r="B85" t="s">
        <v>857</v>
      </c>
      <c r="C85" t="s">
        <v>858</v>
      </c>
      <c r="D85" t="s">
        <v>856</v>
      </c>
      <c r="E85" t="s">
        <v>859</v>
      </c>
      <c r="F85" t="s">
        <v>860</v>
      </c>
      <c r="G85" t="s">
        <v>861</v>
      </c>
      <c r="H85" t="s">
        <v>862</v>
      </c>
      <c r="I85" t="s">
        <v>863</v>
      </c>
      <c r="J85" t="s">
        <v>864</v>
      </c>
      <c r="K85" t="s">
        <v>35</v>
      </c>
      <c r="L85" t="s">
        <v>54</v>
      </c>
      <c r="M85" t="s">
        <v>54</v>
      </c>
      <c r="N85" t="s">
        <v>865</v>
      </c>
      <c r="O85" t="s">
        <v>865</v>
      </c>
      <c r="P85" t="s">
        <v>56</v>
      </c>
      <c r="Q85" t="s">
        <v>40</v>
      </c>
      <c r="R85" t="s">
        <v>41</v>
      </c>
      <c r="S85" t="s">
        <v>866</v>
      </c>
      <c r="T85" t="s">
        <v>43</v>
      </c>
      <c r="U85" t="s">
        <v>44</v>
      </c>
      <c r="V85" t="s">
        <v>60</v>
      </c>
      <c r="W85" t="s">
        <v>867</v>
      </c>
    </row>
    <row r="86" spans="1:25" x14ac:dyDescent="0.2">
      <c r="A86" t="s">
        <v>868</v>
      </c>
      <c r="B86" t="s">
        <v>868</v>
      </c>
      <c r="C86" t="s">
        <v>869</v>
      </c>
      <c r="D86" t="s">
        <v>868</v>
      </c>
      <c r="E86" t="s">
        <v>870</v>
      </c>
      <c r="F86" t="s">
        <v>871</v>
      </c>
      <c r="G86" t="s">
        <v>32</v>
      </c>
      <c r="I86" t="s">
        <v>872</v>
      </c>
      <c r="J86" t="s">
        <v>873</v>
      </c>
      <c r="Q86" t="s">
        <v>378</v>
      </c>
      <c r="R86" t="s">
        <v>379</v>
      </c>
      <c r="S86" t="s">
        <v>874</v>
      </c>
      <c r="T86" t="s">
        <v>111</v>
      </c>
      <c r="U86" t="s">
        <v>84</v>
      </c>
      <c r="V86" t="s">
        <v>112</v>
      </c>
    </row>
    <row r="87" spans="1:25" x14ac:dyDescent="0.2">
      <c r="A87" t="s">
        <v>875</v>
      </c>
      <c r="B87" t="s">
        <v>875</v>
      </c>
      <c r="C87" t="s">
        <v>876</v>
      </c>
      <c r="D87" t="s">
        <v>875</v>
      </c>
      <c r="E87" t="s">
        <v>877</v>
      </c>
      <c r="F87" t="s">
        <v>878</v>
      </c>
      <c r="G87" t="s">
        <v>32</v>
      </c>
      <c r="I87" t="s">
        <v>879</v>
      </c>
      <c r="J87" t="s">
        <v>880</v>
      </c>
      <c r="Q87" t="s">
        <v>108</v>
      </c>
      <c r="R87" t="s">
        <v>109</v>
      </c>
      <c r="S87" t="s">
        <v>881</v>
      </c>
      <c r="T87" t="s">
        <v>111</v>
      </c>
      <c r="U87" t="s">
        <v>84</v>
      </c>
      <c r="V87" t="s">
        <v>112</v>
      </c>
    </row>
    <row r="88" spans="1:25" x14ac:dyDescent="0.2">
      <c r="A88" t="s">
        <v>882</v>
      </c>
      <c r="B88" t="s">
        <v>882</v>
      </c>
      <c r="C88" t="s">
        <v>883</v>
      </c>
      <c r="D88" t="s">
        <v>882</v>
      </c>
      <c r="E88" t="s">
        <v>884</v>
      </c>
      <c r="F88" t="s">
        <v>885</v>
      </c>
      <c r="G88" t="s">
        <v>180</v>
      </c>
      <c r="I88" t="s">
        <v>886</v>
      </c>
      <c r="J88" t="s">
        <v>887</v>
      </c>
      <c r="Q88" t="s">
        <v>167</v>
      </c>
      <c r="R88" t="s">
        <v>109</v>
      </c>
      <c r="S88" t="s">
        <v>297</v>
      </c>
      <c r="T88" t="s">
        <v>111</v>
      </c>
      <c r="U88" t="s">
        <v>84</v>
      </c>
      <c r="V88" t="s">
        <v>112</v>
      </c>
      <c r="W88" t="s">
        <v>134</v>
      </c>
    </row>
    <row r="89" spans="1:25" x14ac:dyDescent="0.2">
      <c r="A89" t="s">
        <v>888</v>
      </c>
      <c r="B89" t="s">
        <v>888</v>
      </c>
      <c r="C89" t="s">
        <v>889</v>
      </c>
      <c r="D89" t="s">
        <v>888</v>
      </c>
      <c r="E89" t="s">
        <v>890</v>
      </c>
      <c r="F89" t="s">
        <v>891</v>
      </c>
      <c r="G89" t="s">
        <v>892</v>
      </c>
      <c r="I89" t="s">
        <v>893</v>
      </c>
      <c r="J89" t="s">
        <v>894</v>
      </c>
      <c r="Q89" t="s">
        <v>659</v>
      </c>
      <c r="R89" t="s">
        <v>109</v>
      </c>
      <c r="S89" t="s">
        <v>895</v>
      </c>
      <c r="T89" t="s">
        <v>111</v>
      </c>
      <c r="U89" t="s">
        <v>84</v>
      </c>
      <c r="V89" t="s">
        <v>112</v>
      </c>
      <c r="W89" t="s">
        <v>896</v>
      </c>
    </row>
    <row r="90" spans="1:25" x14ac:dyDescent="0.2">
      <c r="A90" t="s">
        <v>897</v>
      </c>
      <c r="B90" t="s">
        <v>897</v>
      </c>
      <c r="C90" t="s">
        <v>898</v>
      </c>
      <c r="D90" t="s">
        <v>897</v>
      </c>
      <c r="E90" t="s">
        <v>899</v>
      </c>
      <c r="F90" t="s">
        <v>900</v>
      </c>
      <c r="G90" t="s">
        <v>180</v>
      </c>
      <c r="H90" t="s">
        <v>901</v>
      </c>
      <c r="I90" t="s">
        <v>902</v>
      </c>
      <c r="J90" t="s">
        <v>898</v>
      </c>
      <c r="Q90" t="s">
        <v>184</v>
      </c>
      <c r="R90" t="s">
        <v>185</v>
      </c>
      <c r="S90" t="s">
        <v>186</v>
      </c>
      <c r="T90" t="s">
        <v>83</v>
      </c>
      <c r="U90" t="s">
        <v>84</v>
      </c>
      <c r="V90" t="s">
        <v>85</v>
      </c>
      <c r="W90" t="s">
        <v>903</v>
      </c>
    </row>
    <row r="91" spans="1:25" x14ac:dyDescent="0.2">
      <c r="A91" t="s">
        <v>904</v>
      </c>
      <c r="B91" t="s">
        <v>904</v>
      </c>
      <c r="C91" t="s">
        <v>905</v>
      </c>
      <c r="D91" t="s">
        <v>904</v>
      </c>
      <c r="E91" t="s">
        <v>906</v>
      </c>
      <c r="F91" t="s">
        <v>907</v>
      </c>
      <c r="G91" t="s">
        <v>32</v>
      </c>
      <c r="H91" t="s">
        <v>908</v>
      </c>
      <c r="I91" t="s">
        <v>909</v>
      </c>
      <c r="J91" t="s">
        <v>910</v>
      </c>
      <c r="Q91" t="s">
        <v>236</v>
      </c>
      <c r="R91" t="s">
        <v>185</v>
      </c>
      <c r="S91" t="s">
        <v>911</v>
      </c>
      <c r="T91" t="s">
        <v>111</v>
      </c>
      <c r="U91" t="s">
        <v>84</v>
      </c>
      <c r="V91" t="s">
        <v>112</v>
      </c>
      <c r="W91" t="s">
        <v>912</v>
      </c>
    </row>
    <row r="92" spans="1:25" x14ac:dyDescent="0.2">
      <c r="A92" t="s">
        <v>913</v>
      </c>
      <c r="B92" t="s">
        <v>913</v>
      </c>
      <c r="C92" t="s">
        <v>914</v>
      </c>
      <c r="D92" t="s">
        <v>913</v>
      </c>
      <c r="E92" t="s">
        <v>915</v>
      </c>
      <c r="F92" t="s">
        <v>916</v>
      </c>
      <c r="G92" t="s">
        <v>180</v>
      </c>
      <c r="H92" t="s">
        <v>917</v>
      </c>
      <c r="I92" t="s">
        <v>918</v>
      </c>
      <c r="J92" t="s">
        <v>914</v>
      </c>
      <c r="Q92" t="s">
        <v>167</v>
      </c>
      <c r="R92" t="s">
        <v>109</v>
      </c>
      <c r="S92" t="s">
        <v>745</v>
      </c>
      <c r="T92" t="s">
        <v>83</v>
      </c>
      <c r="U92" t="s">
        <v>84</v>
      </c>
      <c r="V92" t="s">
        <v>85</v>
      </c>
    </row>
    <row r="93" spans="1:25" x14ac:dyDescent="0.2">
      <c r="A93" t="s">
        <v>919</v>
      </c>
      <c r="B93" t="s">
        <v>919</v>
      </c>
      <c r="C93" t="s">
        <v>920</v>
      </c>
      <c r="D93" t="s">
        <v>919</v>
      </c>
      <c r="E93" t="s">
        <v>921</v>
      </c>
      <c r="F93" t="s">
        <v>922</v>
      </c>
      <c r="G93" t="s">
        <v>923</v>
      </c>
      <c r="H93" t="s">
        <v>924</v>
      </c>
      <c r="I93" t="s">
        <v>925</v>
      </c>
      <c r="J93" t="s">
        <v>926</v>
      </c>
      <c r="Q93" t="s">
        <v>184</v>
      </c>
      <c r="R93" t="s">
        <v>185</v>
      </c>
      <c r="S93" t="s">
        <v>186</v>
      </c>
      <c r="T93" t="s">
        <v>83</v>
      </c>
      <c r="U93" t="s">
        <v>84</v>
      </c>
      <c r="V93" t="s">
        <v>85</v>
      </c>
      <c r="W93" t="s">
        <v>927</v>
      </c>
    </row>
    <row r="94" spans="1:25" x14ac:dyDescent="0.2">
      <c r="A94" t="s">
        <v>928</v>
      </c>
      <c r="B94" t="s">
        <v>929</v>
      </c>
      <c r="C94" t="s">
        <v>930</v>
      </c>
      <c r="D94" t="s">
        <v>928</v>
      </c>
      <c r="E94" t="s">
        <v>931</v>
      </c>
      <c r="F94" t="s">
        <v>932</v>
      </c>
      <c r="G94" t="s">
        <v>32</v>
      </c>
      <c r="H94" t="s">
        <v>933</v>
      </c>
      <c r="I94" t="s">
        <v>934</v>
      </c>
      <c r="J94" t="s">
        <v>935</v>
      </c>
      <c r="K94" t="s">
        <v>144</v>
      </c>
      <c r="L94" t="s">
        <v>145</v>
      </c>
      <c r="P94" t="s">
        <v>39</v>
      </c>
      <c r="Q94" t="s">
        <v>365</v>
      </c>
      <c r="R94" t="s">
        <v>365</v>
      </c>
      <c r="S94" t="s">
        <v>936</v>
      </c>
      <c r="T94" t="s">
        <v>43</v>
      </c>
      <c r="U94" t="s">
        <v>44</v>
      </c>
      <c r="V94" t="s">
        <v>45</v>
      </c>
      <c r="W94" t="s">
        <v>937</v>
      </c>
    </row>
    <row r="95" spans="1:25" x14ac:dyDescent="0.2">
      <c r="A95" t="s">
        <v>938</v>
      </c>
      <c r="B95" t="s">
        <v>939</v>
      </c>
      <c r="C95" t="s">
        <v>940</v>
      </c>
      <c r="D95" t="s">
        <v>938</v>
      </c>
      <c r="E95" t="s">
        <v>941</v>
      </c>
      <c r="G95" t="s">
        <v>32</v>
      </c>
      <c r="I95" t="s">
        <v>942</v>
      </c>
      <c r="J95" t="s">
        <v>943</v>
      </c>
      <c r="Q95" t="s">
        <v>236</v>
      </c>
      <c r="R95" t="s">
        <v>185</v>
      </c>
      <c r="S95" t="s">
        <v>911</v>
      </c>
      <c r="T95" t="s">
        <v>111</v>
      </c>
      <c r="U95" t="s">
        <v>344</v>
      </c>
      <c r="V95" t="s">
        <v>112</v>
      </c>
      <c r="W95" t="s">
        <v>944</v>
      </c>
      <c r="X95" t="s">
        <v>945</v>
      </c>
      <c r="Y95" t="s">
        <v>946</v>
      </c>
    </row>
    <row r="96" spans="1:25" x14ac:dyDescent="0.2">
      <c r="A96" t="s">
        <v>947</v>
      </c>
      <c r="B96" t="s">
        <v>948</v>
      </c>
      <c r="C96" t="s">
        <v>949</v>
      </c>
      <c r="D96" t="s">
        <v>947</v>
      </c>
      <c r="E96" t="s">
        <v>950</v>
      </c>
      <c r="F96" t="s">
        <v>951</v>
      </c>
      <c r="G96" t="s">
        <v>952</v>
      </c>
      <c r="H96" t="s">
        <v>953</v>
      </c>
      <c r="I96" t="s">
        <v>954</v>
      </c>
      <c r="J96" t="s">
        <v>955</v>
      </c>
      <c r="K96" t="s">
        <v>144</v>
      </c>
      <c r="L96" t="s">
        <v>145</v>
      </c>
      <c r="M96" t="s">
        <v>443</v>
      </c>
      <c r="N96" t="s">
        <v>444</v>
      </c>
      <c r="O96" t="s">
        <v>444</v>
      </c>
      <c r="P96" t="s">
        <v>39</v>
      </c>
      <c r="Q96" t="s">
        <v>956</v>
      </c>
      <c r="R96" t="s">
        <v>574</v>
      </c>
      <c r="S96" t="s">
        <v>957</v>
      </c>
      <c r="T96" t="s">
        <v>43</v>
      </c>
      <c r="U96" t="s">
        <v>44</v>
      </c>
      <c r="V96" t="s">
        <v>45</v>
      </c>
      <c r="W96" t="s">
        <v>958</v>
      </c>
    </row>
    <row r="97" spans="1:23" x14ac:dyDescent="0.2">
      <c r="A97" t="s">
        <v>959</v>
      </c>
      <c r="B97" t="s">
        <v>959</v>
      </c>
      <c r="C97" t="s">
        <v>960</v>
      </c>
      <c r="D97" t="s">
        <v>959</v>
      </c>
      <c r="E97" t="s">
        <v>961</v>
      </c>
      <c r="F97" t="s">
        <v>962</v>
      </c>
      <c r="G97" t="s">
        <v>32</v>
      </c>
      <c r="I97" t="s">
        <v>963</v>
      </c>
      <c r="J97" t="s">
        <v>964</v>
      </c>
      <c r="Q97" t="s">
        <v>378</v>
      </c>
      <c r="R97" t="s">
        <v>379</v>
      </c>
      <c r="S97" t="s">
        <v>965</v>
      </c>
      <c r="T97" t="s">
        <v>111</v>
      </c>
      <c r="U97" t="s">
        <v>84</v>
      </c>
      <c r="V97" t="s">
        <v>112</v>
      </c>
      <c r="W97" t="s">
        <v>381</v>
      </c>
    </row>
    <row r="98" spans="1:23" x14ac:dyDescent="0.2">
      <c r="A98" t="s">
        <v>966</v>
      </c>
      <c r="B98" t="s">
        <v>967</v>
      </c>
      <c r="C98" t="s">
        <v>968</v>
      </c>
      <c r="D98" t="s">
        <v>966</v>
      </c>
      <c r="E98" t="s">
        <v>542</v>
      </c>
      <c r="F98" t="s">
        <v>543</v>
      </c>
      <c r="G98" t="s">
        <v>32</v>
      </c>
      <c r="H98" t="s">
        <v>969</v>
      </c>
      <c r="I98" t="s">
        <v>970</v>
      </c>
      <c r="J98" t="s">
        <v>968</v>
      </c>
      <c r="K98" t="s">
        <v>70</v>
      </c>
      <c r="L98" t="s">
        <v>546</v>
      </c>
      <c r="M98" t="s">
        <v>547</v>
      </c>
      <c r="N98" t="s">
        <v>547</v>
      </c>
      <c r="O98" t="s">
        <v>548</v>
      </c>
      <c r="P98" t="s">
        <v>39</v>
      </c>
      <c r="Q98" t="s">
        <v>549</v>
      </c>
      <c r="R98" t="s">
        <v>537</v>
      </c>
      <c r="S98" t="s">
        <v>550</v>
      </c>
      <c r="T98" t="s">
        <v>43</v>
      </c>
      <c r="U98" t="s">
        <v>44</v>
      </c>
      <c r="V98" t="s">
        <v>45</v>
      </c>
    </row>
    <row r="99" spans="1:23" x14ac:dyDescent="0.2">
      <c r="A99" t="s">
        <v>971</v>
      </c>
      <c r="B99" t="s">
        <v>971</v>
      </c>
      <c r="C99" t="s">
        <v>972</v>
      </c>
      <c r="D99" t="s">
        <v>971</v>
      </c>
      <c r="E99" t="s">
        <v>973</v>
      </c>
      <c r="F99" t="s">
        <v>974</v>
      </c>
      <c r="G99" t="s">
        <v>32</v>
      </c>
      <c r="I99" t="s">
        <v>975</v>
      </c>
      <c r="J99" t="s">
        <v>976</v>
      </c>
      <c r="Q99" t="s">
        <v>977</v>
      </c>
      <c r="R99" t="s">
        <v>978</v>
      </c>
      <c r="S99" t="s">
        <v>979</v>
      </c>
      <c r="T99" t="s">
        <v>111</v>
      </c>
      <c r="U99" t="s">
        <v>84</v>
      </c>
      <c r="V99" t="s">
        <v>112</v>
      </c>
    </row>
    <row r="100" spans="1:23" x14ac:dyDescent="0.2">
      <c r="A100" t="s">
        <v>980</v>
      </c>
      <c r="B100" t="s">
        <v>981</v>
      </c>
      <c r="C100" t="s">
        <v>982</v>
      </c>
      <c r="D100" t="s">
        <v>980</v>
      </c>
      <c r="E100" t="s">
        <v>983</v>
      </c>
      <c r="F100" t="s">
        <v>984</v>
      </c>
      <c r="G100" t="s">
        <v>985</v>
      </c>
      <c r="H100" t="s">
        <v>986</v>
      </c>
      <c r="I100" t="s">
        <v>987</v>
      </c>
      <c r="J100" t="s">
        <v>982</v>
      </c>
      <c r="K100" t="s">
        <v>70</v>
      </c>
      <c r="L100" t="s">
        <v>280</v>
      </c>
      <c r="M100" t="s">
        <v>281</v>
      </c>
      <c r="N100" t="s">
        <v>282</v>
      </c>
      <c r="O100" t="s">
        <v>282</v>
      </c>
      <c r="P100" t="s">
        <v>39</v>
      </c>
      <c r="R100" t="s">
        <v>109</v>
      </c>
      <c r="S100" t="s">
        <v>988</v>
      </c>
      <c r="T100" t="s">
        <v>43</v>
      </c>
      <c r="U100" t="s">
        <v>44</v>
      </c>
      <c r="V100" t="s">
        <v>45</v>
      </c>
    </row>
    <row r="101" spans="1:23" x14ac:dyDescent="0.2">
      <c r="A101" t="s">
        <v>989</v>
      </c>
      <c r="B101" t="s">
        <v>989</v>
      </c>
      <c r="C101" t="s">
        <v>990</v>
      </c>
      <c r="D101" t="s">
        <v>989</v>
      </c>
      <c r="E101" t="s">
        <v>991</v>
      </c>
      <c r="F101" t="s">
        <v>992</v>
      </c>
      <c r="G101" t="s">
        <v>32</v>
      </c>
      <c r="I101" t="s">
        <v>993</v>
      </c>
      <c r="J101" t="s">
        <v>994</v>
      </c>
      <c r="Q101" t="s">
        <v>132</v>
      </c>
      <c r="R101" t="s">
        <v>109</v>
      </c>
      <c r="S101" t="s">
        <v>995</v>
      </c>
      <c r="T101" t="s">
        <v>111</v>
      </c>
      <c r="U101" t="s">
        <v>84</v>
      </c>
      <c r="V101" t="s">
        <v>112</v>
      </c>
    </row>
    <row r="102" spans="1:23" x14ac:dyDescent="0.2">
      <c r="A102" t="s">
        <v>996</v>
      </c>
      <c r="B102" t="s">
        <v>996</v>
      </c>
      <c r="C102" t="s">
        <v>997</v>
      </c>
      <c r="D102" t="s">
        <v>996</v>
      </c>
      <c r="E102" t="s">
        <v>998</v>
      </c>
      <c r="F102" t="s">
        <v>999</v>
      </c>
      <c r="G102" t="s">
        <v>32</v>
      </c>
      <c r="H102" t="s">
        <v>1000</v>
      </c>
      <c r="I102" t="s">
        <v>1001</v>
      </c>
      <c r="J102" t="s">
        <v>997</v>
      </c>
      <c r="Q102" t="s">
        <v>378</v>
      </c>
      <c r="R102" t="s">
        <v>379</v>
      </c>
      <c r="S102" t="s">
        <v>1002</v>
      </c>
      <c r="T102" t="s">
        <v>83</v>
      </c>
      <c r="U102" t="s">
        <v>84</v>
      </c>
      <c r="V102" t="s">
        <v>85</v>
      </c>
    </row>
    <row r="103" spans="1:23" x14ac:dyDescent="0.2">
      <c r="A103" t="s">
        <v>1003</v>
      </c>
      <c r="B103" t="s">
        <v>1004</v>
      </c>
      <c r="C103" t="s">
        <v>1005</v>
      </c>
      <c r="D103" t="s">
        <v>1003</v>
      </c>
      <c r="E103" t="s">
        <v>1006</v>
      </c>
      <c r="F103" t="s">
        <v>1007</v>
      </c>
      <c r="G103" t="s">
        <v>615</v>
      </c>
      <c r="H103" t="s">
        <v>1008</v>
      </c>
      <c r="I103" t="s">
        <v>1009</v>
      </c>
      <c r="J103" t="s">
        <v>1010</v>
      </c>
      <c r="K103" t="s">
        <v>70</v>
      </c>
      <c r="L103" t="s">
        <v>122</v>
      </c>
      <c r="M103" t="s">
        <v>123</v>
      </c>
      <c r="N103" t="s">
        <v>1011</v>
      </c>
      <c r="O103" t="s">
        <v>1011</v>
      </c>
      <c r="P103" t="s">
        <v>39</v>
      </c>
      <c r="Q103" t="s">
        <v>108</v>
      </c>
      <c r="R103" t="s">
        <v>109</v>
      </c>
      <c r="S103" t="s">
        <v>1012</v>
      </c>
      <c r="T103" t="s">
        <v>43</v>
      </c>
      <c r="U103" t="s">
        <v>44</v>
      </c>
      <c r="V103" t="s">
        <v>45</v>
      </c>
    </row>
    <row r="104" spans="1:23" x14ac:dyDescent="0.2">
      <c r="A104" t="s">
        <v>1013</v>
      </c>
      <c r="B104" t="s">
        <v>1014</v>
      </c>
      <c r="C104" t="s">
        <v>1015</v>
      </c>
      <c r="D104" t="s">
        <v>1013</v>
      </c>
      <c r="E104" t="s">
        <v>1016</v>
      </c>
      <c r="F104" t="s">
        <v>1017</v>
      </c>
      <c r="G104" t="s">
        <v>32</v>
      </c>
      <c r="H104" t="s">
        <v>1018</v>
      </c>
      <c r="I104" t="s">
        <v>1019</v>
      </c>
      <c r="J104" t="s">
        <v>1015</v>
      </c>
      <c r="K104" t="s">
        <v>70</v>
      </c>
      <c r="L104" t="s">
        <v>397</v>
      </c>
      <c r="M104" t="s">
        <v>398</v>
      </c>
      <c r="N104" t="s">
        <v>1020</v>
      </c>
      <c r="O104" t="s">
        <v>1021</v>
      </c>
      <c r="P104" t="s">
        <v>39</v>
      </c>
      <c r="Q104" t="s">
        <v>1022</v>
      </c>
      <c r="R104" t="s">
        <v>537</v>
      </c>
      <c r="S104" t="s">
        <v>1023</v>
      </c>
      <c r="T104" t="s">
        <v>43</v>
      </c>
      <c r="U104" t="s">
        <v>44</v>
      </c>
      <c r="V104" t="s">
        <v>45</v>
      </c>
    </row>
    <row r="105" spans="1:23" x14ac:dyDescent="0.2">
      <c r="A105" t="s">
        <v>1024</v>
      </c>
      <c r="B105" t="s">
        <v>1025</v>
      </c>
      <c r="C105" t="s">
        <v>1026</v>
      </c>
      <c r="D105" t="s">
        <v>1024</v>
      </c>
      <c r="E105" t="s">
        <v>1027</v>
      </c>
      <c r="F105" t="s">
        <v>1028</v>
      </c>
      <c r="G105" t="s">
        <v>1029</v>
      </c>
      <c r="H105" t="s">
        <v>1030</v>
      </c>
      <c r="I105" t="s">
        <v>1031</v>
      </c>
      <c r="J105" t="s">
        <v>1032</v>
      </c>
      <c r="K105" t="s">
        <v>70</v>
      </c>
      <c r="L105" t="s">
        <v>1033</v>
      </c>
      <c r="M105" t="s">
        <v>1034</v>
      </c>
      <c r="N105" t="s">
        <v>1035</v>
      </c>
      <c r="O105" t="s">
        <v>1035</v>
      </c>
      <c r="P105" t="s">
        <v>39</v>
      </c>
      <c r="Q105" t="s">
        <v>1036</v>
      </c>
      <c r="R105" t="s">
        <v>109</v>
      </c>
      <c r="S105" t="s">
        <v>1037</v>
      </c>
      <c r="T105" t="s">
        <v>43</v>
      </c>
      <c r="U105" t="s">
        <v>44</v>
      </c>
      <c r="V105" t="s">
        <v>45</v>
      </c>
      <c r="W105" t="s">
        <v>134</v>
      </c>
    </row>
    <row r="106" spans="1:23" x14ac:dyDescent="0.2">
      <c r="A106" t="s">
        <v>1038</v>
      </c>
      <c r="B106" t="s">
        <v>1038</v>
      </c>
      <c r="C106" t="s">
        <v>1039</v>
      </c>
      <c r="D106" t="s">
        <v>1038</v>
      </c>
      <c r="E106" t="s">
        <v>1040</v>
      </c>
      <c r="F106" t="s">
        <v>1041</v>
      </c>
      <c r="G106" t="s">
        <v>180</v>
      </c>
      <c r="I106" t="s">
        <v>1042</v>
      </c>
      <c r="J106" t="s">
        <v>1043</v>
      </c>
      <c r="Q106" t="s">
        <v>780</v>
      </c>
      <c r="R106" t="s">
        <v>355</v>
      </c>
      <c r="S106" t="s">
        <v>781</v>
      </c>
      <c r="T106" t="s">
        <v>111</v>
      </c>
      <c r="U106" t="s">
        <v>84</v>
      </c>
      <c r="V106" t="s">
        <v>112</v>
      </c>
    </row>
    <row r="107" spans="1:23" x14ac:dyDescent="0.2">
      <c r="A107" t="s">
        <v>1044</v>
      </c>
      <c r="B107" t="s">
        <v>1045</v>
      </c>
      <c r="C107" t="s">
        <v>1046</v>
      </c>
      <c r="D107" t="s">
        <v>1044</v>
      </c>
      <c r="E107" t="s">
        <v>1047</v>
      </c>
      <c r="F107" t="s">
        <v>1048</v>
      </c>
      <c r="G107" t="s">
        <v>32</v>
      </c>
      <c r="H107" t="s">
        <v>1049</v>
      </c>
      <c r="I107" t="s">
        <v>1050</v>
      </c>
      <c r="J107" t="s">
        <v>1046</v>
      </c>
      <c r="K107" t="s">
        <v>144</v>
      </c>
      <c r="L107" t="s">
        <v>145</v>
      </c>
      <c r="M107" t="s">
        <v>146</v>
      </c>
      <c r="N107" t="s">
        <v>158</v>
      </c>
      <c r="O107" t="s">
        <v>159</v>
      </c>
      <c r="P107" t="s">
        <v>39</v>
      </c>
      <c r="Q107" t="s">
        <v>167</v>
      </c>
      <c r="R107" t="s">
        <v>109</v>
      </c>
      <c r="S107" t="s">
        <v>1051</v>
      </c>
      <c r="T107" t="s">
        <v>43</v>
      </c>
      <c r="U107" t="s">
        <v>44</v>
      </c>
      <c r="V107" t="s">
        <v>45</v>
      </c>
    </row>
    <row r="108" spans="1:23" x14ac:dyDescent="0.2">
      <c r="A108" t="s">
        <v>1052</v>
      </c>
      <c r="B108" t="s">
        <v>1053</v>
      </c>
      <c r="C108" t="s">
        <v>1054</v>
      </c>
      <c r="D108" t="s">
        <v>1052</v>
      </c>
      <c r="E108" t="s">
        <v>1055</v>
      </c>
      <c r="F108" t="s">
        <v>1056</v>
      </c>
      <c r="G108" t="s">
        <v>1057</v>
      </c>
      <c r="H108" t="s">
        <v>1058</v>
      </c>
      <c r="I108" t="s">
        <v>1059</v>
      </c>
      <c r="J108" t="s">
        <v>1060</v>
      </c>
      <c r="K108" t="s">
        <v>506</v>
      </c>
      <c r="L108" t="s">
        <v>506</v>
      </c>
      <c r="P108" t="s">
        <v>39</v>
      </c>
      <c r="Q108" t="s">
        <v>659</v>
      </c>
      <c r="R108" t="s">
        <v>109</v>
      </c>
      <c r="S108" t="s">
        <v>1061</v>
      </c>
      <c r="T108" t="s">
        <v>43</v>
      </c>
      <c r="U108" t="s">
        <v>44</v>
      </c>
      <c r="V108" t="s">
        <v>45</v>
      </c>
      <c r="W108" t="s">
        <v>134</v>
      </c>
    </row>
    <row r="109" spans="1:23" x14ac:dyDescent="0.2">
      <c r="A109" t="s">
        <v>1062</v>
      </c>
      <c r="B109" t="s">
        <v>1062</v>
      </c>
      <c r="C109" t="s">
        <v>1063</v>
      </c>
      <c r="D109" t="s">
        <v>1062</v>
      </c>
      <c r="E109" t="s">
        <v>1064</v>
      </c>
      <c r="F109" t="s">
        <v>1065</v>
      </c>
      <c r="G109" t="s">
        <v>32</v>
      </c>
      <c r="I109" t="s">
        <v>1066</v>
      </c>
      <c r="J109" t="s">
        <v>1067</v>
      </c>
      <c r="Q109" t="s">
        <v>1068</v>
      </c>
      <c r="R109" t="s">
        <v>74</v>
      </c>
      <c r="S109" t="s">
        <v>1069</v>
      </c>
      <c r="T109" t="s">
        <v>111</v>
      </c>
      <c r="U109" t="s">
        <v>84</v>
      </c>
      <c r="V109" t="s">
        <v>112</v>
      </c>
    </row>
    <row r="110" spans="1:23" x14ac:dyDescent="0.2">
      <c r="A110" t="s">
        <v>1070</v>
      </c>
      <c r="B110" t="s">
        <v>1070</v>
      </c>
      <c r="C110" t="s">
        <v>1071</v>
      </c>
      <c r="D110" t="s">
        <v>1070</v>
      </c>
      <c r="E110" t="s">
        <v>1072</v>
      </c>
      <c r="F110" t="s">
        <v>1073</v>
      </c>
      <c r="G110" t="s">
        <v>1074</v>
      </c>
      <c r="H110" t="s">
        <v>1075</v>
      </c>
      <c r="I110" t="s">
        <v>1076</v>
      </c>
      <c r="J110" t="s">
        <v>1077</v>
      </c>
      <c r="Q110" t="s">
        <v>57</v>
      </c>
      <c r="R110" t="s">
        <v>58</v>
      </c>
      <c r="S110" t="s">
        <v>1078</v>
      </c>
      <c r="T110" t="s">
        <v>111</v>
      </c>
      <c r="U110" t="s">
        <v>84</v>
      </c>
      <c r="V110" t="s">
        <v>112</v>
      </c>
    </row>
    <row r="111" spans="1:23" x14ac:dyDescent="0.2">
      <c r="A111" t="s">
        <v>1079</v>
      </c>
      <c r="B111" t="s">
        <v>1079</v>
      </c>
      <c r="C111" t="s">
        <v>1080</v>
      </c>
      <c r="D111" t="s">
        <v>1079</v>
      </c>
      <c r="E111" t="s">
        <v>1081</v>
      </c>
      <c r="F111" t="s">
        <v>1082</v>
      </c>
      <c r="G111" t="s">
        <v>32</v>
      </c>
      <c r="I111" t="s">
        <v>1083</v>
      </c>
      <c r="J111" t="s">
        <v>1084</v>
      </c>
      <c r="T111" t="s">
        <v>111</v>
      </c>
      <c r="U111" t="s">
        <v>84</v>
      </c>
      <c r="V111" t="s">
        <v>112</v>
      </c>
    </row>
    <row r="112" spans="1:23" x14ac:dyDescent="0.2">
      <c r="A112" t="s">
        <v>1085</v>
      </c>
      <c r="B112" t="s">
        <v>1085</v>
      </c>
      <c r="C112" t="s">
        <v>1086</v>
      </c>
      <c r="D112" t="s">
        <v>1085</v>
      </c>
      <c r="E112" t="s">
        <v>1087</v>
      </c>
      <c r="F112" t="s">
        <v>1088</v>
      </c>
      <c r="G112" t="s">
        <v>32</v>
      </c>
      <c r="H112" t="s">
        <v>1089</v>
      </c>
      <c r="I112" t="s">
        <v>1090</v>
      </c>
      <c r="J112" t="s">
        <v>1086</v>
      </c>
      <c r="Q112" t="s">
        <v>1091</v>
      </c>
      <c r="R112" t="s">
        <v>472</v>
      </c>
      <c r="S112" t="s">
        <v>1092</v>
      </c>
      <c r="T112" t="s">
        <v>83</v>
      </c>
      <c r="U112" t="s">
        <v>84</v>
      </c>
      <c r="V112" t="s">
        <v>85</v>
      </c>
    </row>
    <row r="113" spans="1:23" x14ac:dyDescent="0.2">
      <c r="A113" t="s">
        <v>1093</v>
      </c>
      <c r="B113" t="s">
        <v>1093</v>
      </c>
      <c r="C113" t="s">
        <v>1094</v>
      </c>
      <c r="D113" t="s">
        <v>1093</v>
      </c>
      <c r="E113" t="s">
        <v>1095</v>
      </c>
      <c r="F113" t="s">
        <v>1096</v>
      </c>
      <c r="G113" t="s">
        <v>32</v>
      </c>
      <c r="I113" t="s">
        <v>1097</v>
      </c>
      <c r="J113" t="s">
        <v>1094</v>
      </c>
      <c r="T113" t="s">
        <v>83</v>
      </c>
      <c r="U113" t="s">
        <v>84</v>
      </c>
      <c r="V113" t="s">
        <v>85</v>
      </c>
      <c r="W113" t="s">
        <v>1098</v>
      </c>
    </row>
    <row r="114" spans="1:23" x14ac:dyDescent="0.2">
      <c r="A114" t="s">
        <v>1099</v>
      </c>
      <c r="B114" t="s">
        <v>1099</v>
      </c>
      <c r="C114" t="s">
        <v>1100</v>
      </c>
      <c r="D114" t="s">
        <v>1099</v>
      </c>
      <c r="E114" t="s">
        <v>1101</v>
      </c>
      <c r="F114" t="s">
        <v>1102</v>
      </c>
      <c r="G114" t="s">
        <v>32</v>
      </c>
      <c r="H114" t="s">
        <v>1103</v>
      </c>
      <c r="I114" t="s">
        <v>1104</v>
      </c>
      <c r="J114" t="s">
        <v>1105</v>
      </c>
      <c r="Q114" t="s">
        <v>132</v>
      </c>
      <c r="R114" t="s">
        <v>109</v>
      </c>
      <c r="S114" t="s">
        <v>1106</v>
      </c>
      <c r="T114" t="s">
        <v>111</v>
      </c>
      <c r="U114" t="s">
        <v>84</v>
      </c>
      <c r="V114" t="s">
        <v>112</v>
      </c>
    </row>
    <row r="115" spans="1:23" x14ac:dyDescent="0.2">
      <c r="A115" t="s">
        <v>1107</v>
      </c>
      <c r="B115" t="s">
        <v>1108</v>
      </c>
      <c r="C115" t="s">
        <v>1109</v>
      </c>
      <c r="D115" t="s">
        <v>1107</v>
      </c>
      <c r="E115" t="s">
        <v>1110</v>
      </c>
      <c r="F115" t="s">
        <v>1111</v>
      </c>
      <c r="G115" t="s">
        <v>1112</v>
      </c>
      <c r="H115" t="s">
        <v>1113</v>
      </c>
      <c r="I115" t="s">
        <v>1114</v>
      </c>
      <c r="J115" t="s">
        <v>1109</v>
      </c>
      <c r="K115" t="s">
        <v>35</v>
      </c>
      <c r="L115" t="s">
        <v>1115</v>
      </c>
      <c r="M115" t="s">
        <v>1116</v>
      </c>
      <c r="N115" t="s">
        <v>1117</v>
      </c>
      <c r="O115" t="s">
        <v>1118</v>
      </c>
      <c r="P115" t="s">
        <v>39</v>
      </c>
      <c r="R115" t="s">
        <v>472</v>
      </c>
      <c r="S115" t="s">
        <v>1119</v>
      </c>
      <c r="T115" t="s">
        <v>43</v>
      </c>
      <c r="U115" t="s">
        <v>44</v>
      </c>
      <c r="V115" t="s">
        <v>45</v>
      </c>
    </row>
    <row r="116" spans="1:23" x14ac:dyDescent="0.2">
      <c r="A116" t="s">
        <v>1120</v>
      </c>
      <c r="B116" t="s">
        <v>1120</v>
      </c>
      <c r="C116" t="s">
        <v>1121</v>
      </c>
      <c r="D116" t="s">
        <v>1120</v>
      </c>
      <c r="E116" t="s">
        <v>1122</v>
      </c>
      <c r="F116" t="s">
        <v>1123</v>
      </c>
      <c r="G116" t="s">
        <v>429</v>
      </c>
      <c r="I116" t="s">
        <v>1124</v>
      </c>
      <c r="J116" t="s">
        <v>1125</v>
      </c>
      <c r="T116" t="s">
        <v>111</v>
      </c>
      <c r="U116" t="s">
        <v>84</v>
      </c>
      <c r="V116" t="s">
        <v>112</v>
      </c>
    </row>
    <row r="117" spans="1:23" x14ac:dyDescent="0.2">
      <c r="A117" t="s">
        <v>1126</v>
      </c>
      <c r="B117" t="s">
        <v>1126</v>
      </c>
      <c r="C117" t="s">
        <v>1127</v>
      </c>
      <c r="D117" t="s">
        <v>1126</v>
      </c>
      <c r="E117" t="s">
        <v>1128</v>
      </c>
      <c r="F117" t="s">
        <v>1129</v>
      </c>
      <c r="G117" t="s">
        <v>32</v>
      </c>
      <c r="H117" t="s">
        <v>1130</v>
      </c>
      <c r="I117" t="s">
        <v>1131</v>
      </c>
      <c r="J117" t="s">
        <v>1127</v>
      </c>
      <c r="Q117" t="s">
        <v>1132</v>
      </c>
      <c r="R117" t="s">
        <v>978</v>
      </c>
      <c r="S117" t="s">
        <v>1133</v>
      </c>
      <c r="T117" t="s">
        <v>83</v>
      </c>
      <c r="U117" t="s">
        <v>84</v>
      </c>
      <c r="V117" t="s">
        <v>85</v>
      </c>
    </row>
    <row r="118" spans="1:23" x14ac:dyDescent="0.2">
      <c r="A118" t="s">
        <v>1134</v>
      </c>
      <c r="B118" t="s">
        <v>1135</v>
      </c>
      <c r="C118" t="s">
        <v>1136</v>
      </c>
      <c r="D118" t="s">
        <v>1134</v>
      </c>
      <c r="E118" t="s">
        <v>1137</v>
      </c>
      <c r="F118" t="s">
        <v>1138</v>
      </c>
      <c r="G118" t="s">
        <v>1139</v>
      </c>
      <c r="H118" t="s">
        <v>1140</v>
      </c>
      <c r="I118" t="s">
        <v>1141</v>
      </c>
      <c r="J118" t="s">
        <v>1142</v>
      </c>
      <c r="K118" t="s">
        <v>70</v>
      </c>
      <c r="L118" t="s">
        <v>1143</v>
      </c>
      <c r="M118" t="s">
        <v>1144</v>
      </c>
      <c r="N118" t="s">
        <v>1145</v>
      </c>
      <c r="O118" t="s">
        <v>1145</v>
      </c>
      <c r="P118" t="s">
        <v>56</v>
      </c>
      <c r="Q118" t="s">
        <v>167</v>
      </c>
      <c r="R118" t="s">
        <v>109</v>
      </c>
      <c r="S118" t="s">
        <v>1146</v>
      </c>
      <c r="T118" t="s">
        <v>43</v>
      </c>
      <c r="U118" t="s">
        <v>44</v>
      </c>
      <c r="V118" t="s">
        <v>45</v>
      </c>
    </row>
    <row r="119" spans="1:23" x14ac:dyDescent="0.2">
      <c r="A119" t="s">
        <v>1147</v>
      </c>
      <c r="B119" t="s">
        <v>1147</v>
      </c>
      <c r="C119" t="s">
        <v>1148</v>
      </c>
      <c r="D119" t="s">
        <v>1147</v>
      </c>
      <c r="E119" t="s">
        <v>1149</v>
      </c>
      <c r="F119" t="s">
        <v>1150</v>
      </c>
      <c r="G119" t="s">
        <v>32</v>
      </c>
      <c r="H119" t="s">
        <v>1151</v>
      </c>
      <c r="I119" t="s">
        <v>1152</v>
      </c>
      <c r="J119" t="s">
        <v>1153</v>
      </c>
      <c r="Q119" t="s">
        <v>1154</v>
      </c>
      <c r="R119" t="s">
        <v>109</v>
      </c>
      <c r="S119" t="s">
        <v>1155</v>
      </c>
      <c r="T119" t="s">
        <v>43</v>
      </c>
      <c r="U119" t="s">
        <v>84</v>
      </c>
      <c r="V119" t="s">
        <v>45</v>
      </c>
      <c r="W119" t="s">
        <v>134</v>
      </c>
    </row>
    <row r="120" spans="1:23" x14ac:dyDescent="0.2">
      <c r="A120" t="s">
        <v>1156</v>
      </c>
      <c r="B120" t="s">
        <v>1157</v>
      </c>
      <c r="C120" t="s">
        <v>1158</v>
      </c>
      <c r="D120" t="s">
        <v>1156</v>
      </c>
      <c r="E120" t="s">
        <v>1159</v>
      </c>
      <c r="F120" t="s">
        <v>1160</v>
      </c>
      <c r="G120" t="s">
        <v>32</v>
      </c>
      <c r="H120" t="s">
        <v>1161</v>
      </c>
      <c r="I120" t="s">
        <v>1162</v>
      </c>
      <c r="J120" t="s">
        <v>1163</v>
      </c>
      <c r="K120" t="s">
        <v>1164</v>
      </c>
      <c r="L120" t="s">
        <v>1165</v>
      </c>
      <c r="M120" t="s">
        <v>1166</v>
      </c>
      <c r="N120" t="s">
        <v>1167</v>
      </c>
      <c r="O120" t="s">
        <v>1168</v>
      </c>
      <c r="P120" t="s">
        <v>39</v>
      </c>
      <c r="Q120" t="s">
        <v>659</v>
      </c>
      <c r="R120" t="s">
        <v>109</v>
      </c>
      <c r="S120" t="s">
        <v>1169</v>
      </c>
      <c r="T120" t="s">
        <v>43</v>
      </c>
      <c r="U120" t="s">
        <v>44</v>
      </c>
      <c r="V120" t="s">
        <v>45</v>
      </c>
    </row>
    <row r="121" spans="1:23" x14ac:dyDescent="0.2">
      <c r="A121" t="s">
        <v>1170</v>
      </c>
      <c r="B121" t="s">
        <v>1171</v>
      </c>
      <c r="C121" t="s">
        <v>1172</v>
      </c>
      <c r="D121" t="s">
        <v>1170</v>
      </c>
      <c r="E121" t="s">
        <v>1173</v>
      </c>
      <c r="F121" t="s">
        <v>1174</v>
      </c>
      <c r="G121" t="s">
        <v>1175</v>
      </c>
      <c r="H121" t="s">
        <v>1176</v>
      </c>
      <c r="I121" t="s">
        <v>1177</v>
      </c>
      <c r="J121" t="s">
        <v>1178</v>
      </c>
      <c r="K121" t="s">
        <v>1179</v>
      </c>
      <c r="L121" t="s">
        <v>1179</v>
      </c>
      <c r="M121" t="s">
        <v>1180</v>
      </c>
      <c r="N121" t="s">
        <v>1181</v>
      </c>
      <c r="O121" t="s">
        <v>1181</v>
      </c>
      <c r="P121" t="s">
        <v>39</v>
      </c>
      <c r="Q121" t="s">
        <v>378</v>
      </c>
      <c r="R121" t="s">
        <v>379</v>
      </c>
      <c r="S121" t="s">
        <v>1182</v>
      </c>
      <c r="T121" t="s">
        <v>43</v>
      </c>
      <c r="U121" t="s">
        <v>44</v>
      </c>
      <c r="V121" t="s">
        <v>45</v>
      </c>
      <c r="W121" t="s">
        <v>381</v>
      </c>
    </row>
    <row r="122" spans="1:23" x14ac:dyDescent="0.2">
      <c r="A122" t="s">
        <v>1183</v>
      </c>
      <c r="B122" t="s">
        <v>1184</v>
      </c>
      <c r="C122" t="s">
        <v>1185</v>
      </c>
      <c r="D122" t="s">
        <v>1183</v>
      </c>
      <c r="E122" t="s">
        <v>1186</v>
      </c>
      <c r="F122" t="s">
        <v>1187</v>
      </c>
      <c r="G122" t="s">
        <v>1188</v>
      </c>
      <c r="H122" t="s">
        <v>1189</v>
      </c>
      <c r="I122" t="s">
        <v>1190</v>
      </c>
      <c r="J122" t="s">
        <v>1191</v>
      </c>
      <c r="K122" t="s">
        <v>35</v>
      </c>
      <c r="L122" t="s">
        <v>1115</v>
      </c>
      <c r="M122" t="s">
        <v>1192</v>
      </c>
      <c r="N122" t="s">
        <v>1192</v>
      </c>
      <c r="O122" t="s">
        <v>1192</v>
      </c>
      <c r="P122" t="s">
        <v>39</v>
      </c>
      <c r="Q122" t="s">
        <v>57</v>
      </c>
      <c r="R122" t="s">
        <v>58</v>
      </c>
      <c r="S122" t="s">
        <v>1193</v>
      </c>
      <c r="T122" t="s">
        <v>43</v>
      </c>
      <c r="U122" t="s">
        <v>44</v>
      </c>
      <c r="V122" t="s">
        <v>45</v>
      </c>
    </row>
    <row r="123" spans="1:23" x14ac:dyDescent="0.2">
      <c r="A123" t="s">
        <v>1194</v>
      </c>
      <c r="B123" t="s">
        <v>1195</v>
      </c>
      <c r="C123" t="s">
        <v>1196</v>
      </c>
      <c r="D123" t="s">
        <v>1194</v>
      </c>
      <c r="E123" t="s">
        <v>1197</v>
      </c>
      <c r="F123" t="s">
        <v>1198</v>
      </c>
      <c r="G123" t="s">
        <v>32</v>
      </c>
      <c r="H123" t="s">
        <v>1199</v>
      </c>
      <c r="I123" t="s">
        <v>1200</v>
      </c>
      <c r="J123" t="s">
        <v>1201</v>
      </c>
      <c r="K123" t="s">
        <v>35</v>
      </c>
      <c r="L123" t="s">
        <v>54</v>
      </c>
      <c r="M123" t="s">
        <v>54</v>
      </c>
      <c r="N123" t="s">
        <v>865</v>
      </c>
      <c r="O123" t="s">
        <v>865</v>
      </c>
      <c r="P123" t="s">
        <v>39</v>
      </c>
      <c r="Q123" t="s">
        <v>956</v>
      </c>
      <c r="R123" t="s">
        <v>574</v>
      </c>
      <c r="S123" t="s">
        <v>1202</v>
      </c>
      <c r="T123" t="s">
        <v>43</v>
      </c>
      <c r="U123" t="s">
        <v>44</v>
      </c>
      <c r="V123" t="s">
        <v>45</v>
      </c>
    </row>
    <row r="124" spans="1:23" x14ac:dyDescent="0.2">
      <c r="A124" t="s">
        <v>1203</v>
      </c>
      <c r="B124" t="s">
        <v>1204</v>
      </c>
      <c r="C124" t="s">
        <v>1205</v>
      </c>
      <c r="D124" t="s">
        <v>1203</v>
      </c>
      <c r="E124" t="s">
        <v>1206</v>
      </c>
      <c r="F124" t="s">
        <v>1207</v>
      </c>
      <c r="G124" t="s">
        <v>1208</v>
      </c>
      <c r="H124" t="s">
        <v>1209</v>
      </c>
      <c r="I124" t="s">
        <v>1210</v>
      </c>
      <c r="J124" t="s">
        <v>1205</v>
      </c>
      <c r="K124" t="s">
        <v>70</v>
      </c>
      <c r="L124" t="s">
        <v>122</v>
      </c>
      <c r="M124" t="s">
        <v>1211</v>
      </c>
      <c r="N124" t="s">
        <v>1212</v>
      </c>
      <c r="O124" t="s">
        <v>1213</v>
      </c>
      <c r="P124" t="s">
        <v>39</v>
      </c>
      <c r="Q124" t="s">
        <v>365</v>
      </c>
      <c r="R124" t="s">
        <v>365</v>
      </c>
      <c r="S124" t="s">
        <v>1214</v>
      </c>
      <c r="T124" t="s">
        <v>43</v>
      </c>
      <c r="U124" t="s">
        <v>44</v>
      </c>
      <c r="V124" t="s">
        <v>45</v>
      </c>
      <c r="W124" t="s">
        <v>1215</v>
      </c>
    </row>
    <row r="125" spans="1:23" x14ac:dyDescent="0.2">
      <c r="A125" t="s">
        <v>1216</v>
      </c>
      <c r="B125" t="s">
        <v>1217</v>
      </c>
      <c r="C125" t="s">
        <v>1218</v>
      </c>
      <c r="D125" t="s">
        <v>1216</v>
      </c>
      <c r="E125" t="s">
        <v>1219</v>
      </c>
      <c r="F125" t="s">
        <v>1220</v>
      </c>
      <c r="G125" t="s">
        <v>1221</v>
      </c>
      <c r="H125" t="s">
        <v>1222</v>
      </c>
      <c r="I125" t="s">
        <v>1223</v>
      </c>
      <c r="J125" t="s">
        <v>1224</v>
      </c>
      <c r="K125" t="s">
        <v>144</v>
      </c>
      <c r="L125" t="s">
        <v>454</v>
      </c>
      <c r="M125" t="s">
        <v>1225</v>
      </c>
      <c r="N125" t="s">
        <v>1225</v>
      </c>
      <c r="O125" t="s">
        <v>1225</v>
      </c>
      <c r="P125" t="s">
        <v>39</v>
      </c>
      <c r="Q125" t="s">
        <v>378</v>
      </c>
      <c r="R125" t="s">
        <v>379</v>
      </c>
      <c r="S125" t="s">
        <v>1226</v>
      </c>
      <c r="T125" t="s">
        <v>43</v>
      </c>
      <c r="U125" t="s">
        <v>44</v>
      </c>
      <c r="V125" t="s">
        <v>45</v>
      </c>
      <c r="W125" t="s">
        <v>1227</v>
      </c>
    </row>
    <row r="126" spans="1:23" x14ac:dyDescent="0.2">
      <c r="A126" t="s">
        <v>1228</v>
      </c>
      <c r="B126" t="s">
        <v>1228</v>
      </c>
      <c r="C126" t="s">
        <v>1229</v>
      </c>
      <c r="D126" t="s">
        <v>1228</v>
      </c>
      <c r="E126" t="s">
        <v>1230</v>
      </c>
      <c r="F126" t="s">
        <v>1231</v>
      </c>
      <c r="G126" t="s">
        <v>32</v>
      </c>
      <c r="I126" t="s">
        <v>1232</v>
      </c>
      <c r="J126" t="s">
        <v>1233</v>
      </c>
      <c r="Q126" t="s">
        <v>1234</v>
      </c>
      <c r="R126" t="s">
        <v>41</v>
      </c>
      <c r="S126" t="s">
        <v>1235</v>
      </c>
      <c r="T126" t="s">
        <v>111</v>
      </c>
      <c r="U126" t="s">
        <v>84</v>
      </c>
      <c r="V126" t="s">
        <v>112</v>
      </c>
      <c r="W126" t="s">
        <v>1236</v>
      </c>
    </row>
    <row r="127" spans="1:23" x14ac:dyDescent="0.2">
      <c r="A127" t="s">
        <v>1237</v>
      </c>
      <c r="B127" t="s">
        <v>1237</v>
      </c>
      <c r="C127" t="s">
        <v>1238</v>
      </c>
      <c r="D127" t="s">
        <v>1237</v>
      </c>
      <c r="E127" t="s">
        <v>1239</v>
      </c>
      <c r="F127" t="s">
        <v>1240</v>
      </c>
      <c r="G127" t="s">
        <v>32</v>
      </c>
      <c r="H127" t="s">
        <v>1241</v>
      </c>
      <c r="I127" t="s">
        <v>1242</v>
      </c>
      <c r="J127" t="s">
        <v>1238</v>
      </c>
      <c r="Q127" t="s">
        <v>1243</v>
      </c>
      <c r="R127" t="s">
        <v>41</v>
      </c>
      <c r="S127" t="s">
        <v>1244</v>
      </c>
      <c r="T127" t="s">
        <v>83</v>
      </c>
      <c r="U127" t="s">
        <v>84</v>
      </c>
      <c r="V127" t="s">
        <v>85</v>
      </c>
    </row>
    <row r="128" spans="1:23" x14ac:dyDescent="0.2">
      <c r="A128" t="s">
        <v>1245</v>
      </c>
      <c r="B128" t="s">
        <v>1245</v>
      </c>
      <c r="C128" t="s">
        <v>1246</v>
      </c>
      <c r="D128" t="s">
        <v>1245</v>
      </c>
      <c r="E128" t="s">
        <v>1247</v>
      </c>
      <c r="F128" t="s">
        <v>1248</v>
      </c>
      <c r="G128" t="s">
        <v>233</v>
      </c>
      <c r="H128" t="s">
        <v>1249</v>
      </c>
      <c r="I128" t="s">
        <v>1250</v>
      </c>
      <c r="J128" t="s">
        <v>1251</v>
      </c>
      <c r="Q128" t="s">
        <v>378</v>
      </c>
      <c r="R128" t="s">
        <v>379</v>
      </c>
      <c r="S128" t="s">
        <v>639</v>
      </c>
      <c r="T128" t="s">
        <v>111</v>
      </c>
      <c r="U128" t="s">
        <v>84</v>
      </c>
      <c r="V128" t="s">
        <v>112</v>
      </c>
      <c r="W128" t="s">
        <v>1252</v>
      </c>
    </row>
    <row r="129" spans="1:27" x14ac:dyDescent="0.2">
      <c r="A129" t="s">
        <v>1253</v>
      </c>
      <c r="B129" t="s">
        <v>1254</v>
      </c>
      <c r="C129" t="s">
        <v>1255</v>
      </c>
      <c r="D129" t="s">
        <v>1253</v>
      </c>
      <c r="E129" t="s">
        <v>1256</v>
      </c>
      <c r="F129" t="s">
        <v>1257</v>
      </c>
      <c r="G129" t="s">
        <v>1258</v>
      </c>
      <c r="H129" t="s">
        <v>1259</v>
      </c>
      <c r="I129" t="s">
        <v>1260</v>
      </c>
      <c r="J129" t="s">
        <v>1255</v>
      </c>
      <c r="K129" t="s">
        <v>209</v>
      </c>
      <c r="L129" t="s">
        <v>1261</v>
      </c>
      <c r="M129" t="s">
        <v>1262</v>
      </c>
      <c r="N129" t="s">
        <v>1262</v>
      </c>
      <c r="O129" t="s">
        <v>1263</v>
      </c>
      <c r="P129" t="s">
        <v>39</v>
      </c>
      <c r="Q129" t="s">
        <v>132</v>
      </c>
      <c r="R129" t="s">
        <v>109</v>
      </c>
      <c r="S129" t="s">
        <v>1264</v>
      </c>
      <c r="T129" t="s">
        <v>43</v>
      </c>
      <c r="U129" t="s">
        <v>44</v>
      </c>
      <c r="V129" t="s">
        <v>45</v>
      </c>
    </row>
    <row r="130" spans="1:27" x14ac:dyDescent="0.2">
      <c r="A130" t="s">
        <v>1265</v>
      </c>
      <c r="B130" t="s">
        <v>1266</v>
      </c>
      <c r="C130" t="s">
        <v>1267</v>
      </c>
      <c r="D130" t="s">
        <v>1265</v>
      </c>
      <c r="E130" t="s">
        <v>1268</v>
      </c>
      <c r="F130" t="s">
        <v>1269</v>
      </c>
      <c r="G130" t="s">
        <v>429</v>
      </c>
      <c r="H130" t="s">
        <v>1018</v>
      </c>
      <c r="I130" t="s">
        <v>1270</v>
      </c>
      <c r="J130" t="s">
        <v>1271</v>
      </c>
      <c r="K130" t="s">
        <v>70</v>
      </c>
      <c r="L130" t="s">
        <v>122</v>
      </c>
      <c r="M130" t="s">
        <v>123</v>
      </c>
      <c r="N130" t="s">
        <v>123</v>
      </c>
      <c r="O130" t="s">
        <v>123</v>
      </c>
      <c r="P130" t="s">
        <v>39</v>
      </c>
      <c r="Q130" t="s">
        <v>1272</v>
      </c>
      <c r="R130" t="s">
        <v>109</v>
      </c>
      <c r="S130" t="s">
        <v>1273</v>
      </c>
      <c r="T130" t="s">
        <v>43</v>
      </c>
      <c r="U130" t="s">
        <v>44</v>
      </c>
      <c r="V130" t="s">
        <v>45</v>
      </c>
      <c r="W130" t="s">
        <v>134</v>
      </c>
    </row>
    <row r="131" spans="1:27" x14ac:dyDescent="0.2">
      <c r="A131" t="s">
        <v>1274</v>
      </c>
      <c r="B131" t="s">
        <v>1275</v>
      </c>
      <c r="C131" t="s">
        <v>1276</v>
      </c>
      <c r="D131" t="s">
        <v>1274</v>
      </c>
      <c r="E131" t="s">
        <v>1277</v>
      </c>
      <c r="F131" t="s">
        <v>1278</v>
      </c>
      <c r="G131" t="s">
        <v>32</v>
      </c>
      <c r="H131" t="s">
        <v>1279</v>
      </c>
      <c r="I131" t="s">
        <v>1280</v>
      </c>
      <c r="J131" t="s">
        <v>1276</v>
      </c>
      <c r="K131" t="s">
        <v>35</v>
      </c>
      <c r="L131" t="s">
        <v>1115</v>
      </c>
      <c r="M131" t="s">
        <v>1116</v>
      </c>
      <c r="N131" t="s">
        <v>1117</v>
      </c>
      <c r="O131" t="s">
        <v>1117</v>
      </c>
      <c r="P131" t="s">
        <v>56</v>
      </c>
      <c r="Q131" t="s">
        <v>573</v>
      </c>
      <c r="R131" t="s">
        <v>574</v>
      </c>
      <c r="S131" t="s">
        <v>1281</v>
      </c>
      <c r="T131" t="s">
        <v>43</v>
      </c>
      <c r="U131" t="s">
        <v>44</v>
      </c>
      <c r="V131" t="s">
        <v>60</v>
      </c>
    </row>
    <row r="132" spans="1:27" x14ac:dyDescent="0.2">
      <c r="A132" t="s">
        <v>1282</v>
      </c>
      <c r="B132" t="s">
        <v>1283</v>
      </c>
      <c r="C132" t="s">
        <v>1284</v>
      </c>
      <c r="D132" t="s">
        <v>1282</v>
      </c>
      <c r="E132" t="s">
        <v>1285</v>
      </c>
      <c r="F132" t="s">
        <v>1286</v>
      </c>
      <c r="G132" t="s">
        <v>1287</v>
      </c>
      <c r="H132" t="s">
        <v>1288</v>
      </c>
      <c r="I132" t="s">
        <v>1289</v>
      </c>
      <c r="J132" t="s">
        <v>1284</v>
      </c>
      <c r="Q132" t="s">
        <v>108</v>
      </c>
      <c r="R132" t="s">
        <v>109</v>
      </c>
      <c r="S132" t="s">
        <v>1290</v>
      </c>
      <c r="T132" t="s">
        <v>421</v>
      </c>
      <c r="U132" t="s">
        <v>44</v>
      </c>
      <c r="V132" t="s">
        <v>422</v>
      </c>
      <c r="Z132" t="s">
        <v>423</v>
      </c>
      <c r="AA132" t="s">
        <v>424</v>
      </c>
    </row>
    <row r="133" spans="1:27" x14ac:dyDescent="0.2">
      <c r="A133" t="s">
        <v>1291</v>
      </c>
      <c r="B133" t="s">
        <v>1292</v>
      </c>
      <c r="C133" t="s">
        <v>1293</v>
      </c>
      <c r="D133" t="s">
        <v>1291</v>
      </c>
      <c r="E133" t="s">
        <v>1294</v>
      </c>
      <c r="F133" t="s">
        <v>1295</v>
      </c>
      <c r="G133" t="s">
        <v>1296</v>
      </c>
      <c r="H133" t="s">
        <v>1297</v>
      </c>
      <c r="I133" t="s">
        <v>1298</v>
      </c>
      <c r="J133" t="s">
        <v>1299</v>
      </c>
      <c r="K133" t="s">
        <v>144</v>
      </c>
      <c r="L133" t="s">
        <v>145</v>
      </c>
      <c r="M133" t="s">
        <v>146</v>
      </c>
      <c r="N133" t="s">
        <v>158</v>
      </c>
      <c r="O133" t="s">
        <v>158</v>
      </c>
      <c r="P133" t="s">
        <v>39</v>
      </c>
      <c r="Q133" t="s">
        <v>108</v>
      </c>
      <c r="R133" t="s">
        <v>109</v>
      </c>
      <c r="S133" t="s">
        <v>1300</v>
      </c>
      <c r="T133" t="s">
        <v>43</v>
      </c>
      <c r="U133" t="s">
        <v>44</v>
      </c>
      <c r="V133" t="s">
        <v>45</v>
      </c>
    </row>
    <row r="134" spans="1:27" x14ac:dyDescent="0.2">
      <c r="A134" t="s">
        <v>1301</v>
      </c>
      <c r="B134" t="s">
        <v>1302</v>
      </c>
      <c r="C134" t="s">
        <v>1303</v>
      </c>
      <c r="E134" t="s">
        <v>1304</v>
      </c>
      <c r="F134" t="s">
        <v>1305</v>
      </c>
      <c r="G134" t="s">
        <v>1306</v>
      </c>
      <c r="H134" t="s">
        <v>1307</v>
      </c>
      <c r="I134" t="s">
        <v>1308</v>
      </c>
      <c r="J134" t="s">
        <v>1309</v>
      </c>
      <c r="K134" t="s">
        <v>70</v>
      </c>
      <c r="L134" t="s">
        <v>293</v>
      </c>
      <c r="M134" t="s">
        <v>605</v>
      </c>
      <c r="N134" t="s">
        <v>1310</v>
      </c>
      <c r="O134" t="s">
        <v>1311</v>
      </c>
      <c r="P134" t="s">
        <v>39</v>
      </c>
      <c r="Q134" t="s">
        <v>167</v>
      </c>
      <c r="R134" t="s">
        <v>109</v>
      </c>
      <c r="S134" t="s">
        <v>297</v>
      </c>
      <c r="T134" t="s">
        <v>43</v>
      </c>
      <c r="U134" t="s">
        <v>44</v>
      </c>
      <c r="V134" t="s">
        <v>45</v>
      </c>
      <c r="W134" t="s">
        <v>134</v>
      </c>
    </row>
    <row r="135" spans="1:27" x14ac:dyDescent="0.2">
      <c r="A135" t="s">
        <v>1312</v>
      </c>
      <c r="B135" t="s">
        <v>1312</v>
      </c>
      <c r="C135" t="s">
        <v>1313</v>
      </c>
      <c r="D135" t="s">
        <v>1312</v>
      </c>
      <c r="E135" t="s">
        <v>1314</v>
      </c>
      <c r="F135" t="s">
        <v>1315</v>
      </c>
      <c r="G135" t="s">
        <v>32</v>
      </c>
      <c r="I135" t="s">
        <v>1316</v>
      </c>
      <c r="J135" t="s">
        <v>1317</v>
      </c>
      <c r="Q135" t="s">
        <v>108</v>
      </c>
      <c r="R135" t="s">
        <v>109</v>
      </c>
      <c r="S135" t="s">
        <v>1318</v>
      </c>
      <c r="T135" t="s">
        <v>111</v>
      </c>
      <c r="U135" t="s">
        <v>84</v>
      </c>
      <c r="V135" t="s">
        <v>112</v>
      </c>
      <c r="W135" t="s">
        <v>134</v>
      </c>
    </row>
    <row r="136" spans="1:27" x14ac:dyDescent="0.2">
      <c r="A136" t="s">
        <v>1319</v>
      </c>
      <c r="B136" t="s">
        <v>1319</v>
      </c>
      <c r="C136" t="s">
        <v>1320</v>
      </c>
      <c r="D136" t="s">
        <v>1319</v>
      </c>
      <c r="E136" t="s">
        <v>1321</v>
      </c>
      <c r="F136" t="s">
        <v>1322</v>
      </c>
      <c r="G136" t="s">
        <v>1323</v>
      </c>
      <c r="H136" t="s">
        <v>1324</v>
      </c>
      <c r="I136" t="s">
        <v>1325</v>
      </c>
      <c r="J136" t="s">
        <v>1320</v>
      </c>
      <c r="Q136" t="s">
        <v>108</v>
      </c>
      <c r="R136" t="s">
        <v>109</v>
      </c>
      <c r="S136" t="s">
        <v>1326</v>
      </c>
      <c r="T136" t="s">
        <v>83</v>
      </c>
      <c r="U136" t="s">
        <v>84</v>
      </c>
      <c r="V136" t="s">
        <v>85</v>
      </c>
    </row>
    <row r="137" spans="1:27" x14ac:dyDescent="0.2">
      <c r="A137" t="s">
        <v>1327</v>
      </c>
      <c r="B137" t="s">
        <v>1328</v>
      </c>
      <c r="C137" t="s">
        <v>1329</v>
      </c>
      <c r="D137" t="s">
        <v>1327</v>
      </c>
      <c r="E137" t="s">
        <v>1330</v>
      </c>
      <c r="F137" t="s">
        <v>1331</v>
      </c>
      <c r="G137" t="s">
        <v>1332</v>
      </c>
      <c r="H137" t="s">
        <v>1333</v>
      </c>
      <c r="I137" t="s">
        <v>1334</v>
      </c>
      <c r="J137" t="s">
        <v>1329</v>
      </c>
      <c r="K137" t="s">
        <v>35</v>
      </c>
      <c r="L137" t="s">
        <v>54</v>
      </c>
      <c r="M137" t="s">
        <v>54</v>
      </c>
      <c r="N137" t="s">
        <v>54</v>
      </c>
      <c r="O137" t="s">
        <v>54</v>
      </c>
      <c r="P137" t="s">
        <v>39</v>
      </c>
      <c r="Q137" t="s">
        <v>1335</v>
      </c>
      <c r="R137" t="s">
        <v>574</v>
      </c>
      <c r="S137" t="s">
        <v>1336</v>
      </c>
      <c r="T137" t="s">
        <v>43</v>
      </c>
      <c r="U137" t="s">
        <v>44</v>
      </c>
      <c r="V137" t="s">
        <v>45</v>
      </c>
    </row>
    <row r="138" spans="1:27" x14ac:dyDescent="0.2">
      <c r="A138" t="s">
        <v>1337</v>
      </c>
      <c r="B138" t="s">
        <v>1338</v>
      </c>
      <c r="C138" t="s">
        <v>1339</v>
      </c>
      <c r="D138" t="s">
        <v>1337</v>
      </c>
      <c r="E138" t="s">
        <v>1340</v>
      </c>
      <c r="F138" t="s">
        <v>1341</v>
      </c>
      <c r="G138" t="s">
        <v>32</v>
      </c>
      <c r="H138" t="s">
        <v>1342</v>
      </c>
      <c r="I138" t="s">
        <v>1343</v>
      </c>
      <c r="J138" t="s">
        <v>1344</v>
      </c>
      <c r="K138" t="s">
        <v>35</v>
      </c>
      <c r="L138" t="s">
        <v>1115</v>
      </c>
      <c r="M138" t="s">
        <v>1345</v>
      </c>
      <c r="N138" t="s">
        <v>1345</v>
      </c>
      <c r="O138" t="s">
        <v>1345</v>
      </c>
      <c r="P138" t="s">
        <v>39</v>
      </c>
      <c r="Q138" t="s">
        <v>1346</v>
      </c>
      <c r="R138" t="s">
        <v>1347</v>
      </c>
      <c r="S138" t="s">
        <v>1348</v>
      </c>
      <c r="T138" t="s">
        <v>43</v>
      </c>
      <c r="U138" t="s">
        <v>44</v>
      </c>
      <c r="V138" t="s">
        <v>45</v>
      </c>
    </row>
    <row r="139" spans="1:27" x14ac:dyDescent="0.2">
      <c r="A139" t="s">
        <v>1349</v>
      </c>
      <c r="B139" t="s">
        <v>1350</v>
      </c>
      <c r="C139" t="s">
        <v>1351</v>
      </c>
      <c r="D139" t="s">
        <v>1349</v>
      </c>
      <c r="E139" t="s">
        <v>1352</v>
      </c>
      <c r="F139" t="s">
        <v>1353</v>
      </c>
      <c r="G139" t="s">
        <v>1354</v>
      </c>
      <c r="H139" t="s">
        <v>1355</v>
      </c>
      <c r="I139" t="s">
        <v>1356</v>
      </c>
      <c r="J139" t="s">
        <v>1357</v>
      </c>
      <c r="K139" t="s">
        <v>1164</v>
      </c>
      <c r="L139" t="s">
        <v>1358</v>
      </c>
      <c r="M139" t="s">
        <v>1359</v>
      </c>
      <c r="N139" t="s">
        <v>1360</v>
      </c>
      <c r="O139" t="s">
        <v>1360</v>
      </c>
      <c r="P139" t="s">
        <v>56</v>
      </c>
      <c r="Q139" t="s">
        <v>108</v>
      </c>
      <c r="R139" t="s">
        <v>109</v>
      </c>
      <c r="S139" t="s">
        <v>1318</v>
      </c>
      <c r="T139" t="s">
        <v>43</v>
      </c>
      <c r="U139" t="s">
        <v>44</v>
      </c>
      <c r="V139" t="s">
        <v>60</v>
      </c>
      <c r="W139" t="s">
        <v>1361</v>
      </c>
    </row>
    <row r="140" spans="1:27" x14ac:dyDescent="0.2">
      <c r="A140" t="s">
        <v>1362</v>
      </c>
      <c r="B140" t="s">
        <v>1362</v>
      </c>
      <c r="C140" t="s">
        <v>1363</v>
      </c>
      <c r="D140" t="s">
        <v>1362</v>
      </c>
      <c r="E140" t="s">
        <v>1364</v>
      </c>
      <c r="F140" t="s">
        <v>1365</v>
      </c>
      <c r="G140" t="s">
        <v>233</v>
      </c>
      <c r="H140" t="s">
        <v>1366</v>
      </c>
      <c r="I140" t="s">
        <v>1367</v>
      </c>
      <c r="J140" t="s">
        <v>1368</v>
      </c>
      <c r="Q140" t="s">
        <v>132</v>
      </c>
      <c r="R140" t="s">
        <v>109</v>
      </c>
      <c r="S140" t="s">
        <v>1369</v>
      </c>
      <c r="T140" t="s">
        <v>111</v>
      </c>
      <c r="U140" t="s">
        <v>84</v>
      </c>
      <c r="V140" t="s">
        <v>112</v>
      </c>
      <c r="W140" t="s">
        <v>134</v>
      </c>
    </row>
    <row r="141" spans="1:27" x14ac:dyDescent="0.2">
      <c r="A141" t="s">
        <v>1370</v>
      </c>
      <c r="B141" t="s">
        <v>1370</v>
      </c>
      <c r="C141" t="s">
        <v>1371</v>
      </c>
      <c r="D141" t="s">
        <v>1370</v>
      </c>
      <c r="J141" t="s">
        <v>1372</v>
      </c>
      <c r="T141" t="s">
        <v>111</v>
      </c>
      <c r="U141" t="s">
        <v>84</v>
      </c>
    </row>
    <row r="142" spans="1:27" x14ac:dyDescent="0.2">
      <c r="A142" t="s">
        <v>1373</v>
      </c>
      <c r="B142" t="s">
        <v>1373</v>
      </c>
      <c r="C142" t="s">
        <v>1374</v>
      </c>
      <c r="D142" t="s">
        <v>1373</v>
      </c>
      <c r="E142" t="s">
        <v>1375</v>
      </c>
      <c r="F142" t="s">
        <v>1376</v>
      </c>
      <c r="G142" t="s">
        <v>32</v>
      </c>
      <c r="H142" t="s">
        <v>1377</v>
      </c>
      <c r="I142" t="s">
        <v>1378</v>
      </c>
      <c r="J142" t="s">
        <v>1379</v>
      </c>
      <c r="T142" t="s">
        <v>111</v>
      </c>
      <c r="U142" t="s">
        <v>84</v>
      </c>
      <c r="V142" t="s">
        <v>112</v>
      </c>
    </row>
    <row r="143" spans="1:27" x14ac:dyDescent="0.2">
      <c r="A143" t="s">
        <v>1380</v>
      </c>
      <c r="B143" t="s">
        <v>1380</v>
      </c>
      <c r="C143" t="s">
        <v>1381</v>
      </c>
      <c r="D143" t="s">
        <v>1380</v>
      </c>
      <c r="E143" t="s">
        <v>1382</v>
      </c>
      <c r="F143" t="s">
        <v>1383</v>
      </c>
      <c r="G143" t="s">
        <v>429</v>
      </c>
      <c r="H143" t="s">
        <v>1384</v>
      </c>
      <c r="I143" t="s">
        <v>1385</v>
      </c>
      <c r="J143" t="s">
        <v>1381</v>
      </c>
      <c r="Q143" t="s">
        <v>108</v>
      </c>
      <c r="R143" t="s">
        <v>109</v>
      </c>
      <c r="S143" t="s">
        <v>1386</v>
      </c>
      <c r="T143" t="s">
        <v>83</v>
      </c>
      <c r="U143" t="s">
        <v>84</v>
      </c>
      <c r="V143" t="s">
        <v>85</v>
      </c>
      <c r="W143" t="s">
        <v>134</v>
      </c>
    </row>
    <row r="144" spans="1:27" x14ac:dyDescent="0.2">
      <c r="A144" t="s">
        <v>1387</v>
      </c>
      <c r="B144" t="s">
        <v>1387</v>
      </c>
      <c r="C144" t="s">
        <v>1388</v>
      </c>
      <c r="D144" t="s">
        <v>1387</v>
      </c>
      <c r="E144" t="s">
        <v>1389</v>
      </c>
      <c r="F144" t="s">
        <v>1390</v>
      </c>
      <c r="G144" t="s">
        <v>32</v>
      </c>
      <c r="I144" t="s">
        <v>1391</v>
      </c>
      <c r="J144" t="s">
        <v>1392</v>
      </c>
      <c r="Q144" t="s">
        <v>1393</v>
      </c>
      <c r="R144" t="s">
        <v>99</v>
      </c>
      <c r="S144" t="s">
        <v>1394</v>
      </c>
      <c r="T144" t="s">
        <v>111</v>
      </c>
      <c r="U144" t="s">
        <v>84</v>
      </c>
      <c r="V144" t="s">
        <v>112</v>
      </c>
      <c r="W144" t="s">
        <v>134</v>
      </c>
    </row>
    <row r="145" spans="1:25" x14ac:dyDescent="0.2">
      <c r="A145" t="s">
        <v>1395</v>
      </c>
      <c r="B145" t="s">
        <v>1395</v>
      </c>
      <c r="C145" t="s">
        <v>1396</v>
      </c>
      <c r="D145" t="s">
        <v>1395</v>
      </c>
      <c r="E145" t="s">
        <v>1397</v>
      </c>
      <c r="F145" t="s">
        <v>1398</v>
      </c>
      <c r="G145" t="s">
        <v>1399</v>
      </c>
      <c r="H145" t="s">
        <v>1400</v>
      </c>
      <c r="I145" t="s">
        <v>1401</v>
      </c>
      <c r="J145" t="s">
        <v>1396</v>
      </c>
      <c r="Q145" t="s">
        <v>525</v>
      </c>
      <c r="R145" t="s">
        <v>99</v>
      </c>
      <c r="S145" t="s">
        <v>1402</v>
      </c>
      <c r="T145" t="s">
        <v>83</v>
      </c>
      <c r="U145" t="s">
        <v>84</v>
      </c>
      <c r="V145" t="s">
        <v>85</v>
      </c>
    </row>
    <row r="146" spans="1:25" x14ac:dyDescent="0.2">
      <c r="A146" t="s">
        <v>1403</v>
      </c>
      <c r="B146" t="s">
        <v>1403</v>
      </c>
      <c r="C146" t="s">
        <v>1404</v>
      </c>
      <c r="D146" t="s">
        <v>1403</v>
      </c>
      <c r="E146" t="s">
        <v>1405</v>
      </c>
      <c r="F146" t="s">
        <v>1406</v>
      </c>
      <c r="G146" t="s">
        <v>32</v>
      </c>
      <c r="H146" t="s">
        <v>815</v>
      </c>
      <c r="I146" t="s">
        <v>1407</v>
      </c>
      <c r="J146" t="s">
        <v>1404</v>
      </c>
      <c r="R146" t="s">
        <v>109</v>
      </c>
      <c r="S146" t="s">
        <v>1408</v>
      </c>
      <c r="T146" t="s">
        <v>83</v>
      </c>
      <c r="U146" t="s">
        <v>84</v>
      </c>
      <c r="V146" t="s">
        <v>85</v>
      </c>
      <c r="W146" t="s">
        <v>1409</v>
      </c>
    </row>
    <row r="147" spans="1:25" x14ac:dyDescent="0.2">
      <c r="A147" t="s">
        <v>1410</v>
      </c>
      <c r="B147" t="s">
        <v>1410</v>
      </c>
      <c r="C147" t="s">
        <v>1411</v>
      </c>
      <c r="D147" t="s">
        <v>1410</v>
      </c>
      <c r="E147" t="s">
        <v>1412</v>
      </c>
      <c r="F147" t="s">
        <v>1413</v>
      </c>
      <c r="G147" t="s">
        <v>32</v>
      </c>
      <c r="H147" t="s">
        <v>1414</v>
      </c>
      <c r="I147" t="s">
        <v>1415</v>
      </c>
      <c r="J147" t="s">
        <v>1411</v>
      </c>
      <c r="Q147" t="s">
        <v>132</v>
      </c>
      <c r="R147" t="s">
        <v>109</v>
      </c>
      <c r="S147" t="s">
        <v>1416</v>
      </c>
      <c r="T147" t="s">
        <v>83</v>
      </c>
      <c r="U147" t="s">
        <v>84</v>
      </c>
      <c r="V147" t="s">
        <v>85</v>
      </c>
    </row>
    <row r="148" spans="1:25" x14ac:dyDescent="0.2">
      <c r="A148" t="s">
        <v>1417</v>
      </c>
      <c r="B148" t="s">
        <v>1417</v>
      </c>
      <c r="C148" t="s">
        <v>1418</v>
      </c>
      <c r="D148" t="s">
        <v>1417</v>
      </c>
      <c r="E148" t="s">
        <v>1419</v>
      </c>
      <c r="F148" t="s">
        <v>1420</v>
      </c>
      <c r="G148" t="s">
        <v>32</v>
      </c>
      <c r="I148" t="s">
        <v>1421</v>
      </c>
      <c r="J148" t="s">
        <v>1422</v>
      </c>
      <c r="Q148" t="s">
        <v>40</v>
      </c>
      <c r="R148" t="s">
        <v>41</v>
      </c>
      <c r="S148" t="s">
        <v>271</v>
      </c>
      <c r="T148" t="s">
        <v>111</v>
      </c>
      <c r="U148" t="s">
        <v>84</v>
      </c>
      <c r="V148" t="s">
        <v>112</v>
      </c>
    </row>
    <row r="149" spans="1:25" x14ac:dyDescent="0.2">
      <c r="A149" t="s">
        <v>1423</v>
      </c>
      <c r="B149" t="s">
        <v>1424</v>
      </c>
      <c r="C149" t="s">
        <v>1425</v>
      </c>
      <c r="E149" t="s">
        <v>1426</v>
      </c>
      <c r="F149" t="s">
        <v>1427</v>
      </c>
      <c r="G149" t="s">
        <v>429</v>
      </c>
      <c r="H149" t="s">
        <v>1428</v>
      </c>
      <c r="I149" t="s">
        <v>1429</v>
      </c>
      <c r="J149" t="s">
        <v>1430</v>
      </c>
      <c r="K149" t="s">
        <v>70</v>
      </c>
      <c r="L149" t="s">
        <v>293</v>
      </c>
      <c r="M149" t="s">
        <v>605</v>
      </c>
      <c r="N149" t="s">
        <v>1431</v>
      </c>
      <c r="O149" t="s">
        <v>1431</v>
      </c>
      <c r="P149" t="s">
        <v>39</v>
      </c>
      <c r="Q149" t="s">
        <v>659</v>
      </c>
      <c r="R149" t="s">
        <v>109</v>
      </c>
      <c r="S149" t="s">
        <v>1432</v>
      </c>
      <c r="T149" t="s">
        <v>43</v>
      </c>
      <c r="U149" t="s">
        <v>44</v>
      </c>
      <c r="V149" t="s">
        <v>45</v>
      </c>
    </row>
    <row r="150" spans="1:25" x14ac:dyDescent="0.2">
      <c r="A150" t="s">
        <v>1433</v>
      </c>
      <c r="B150" t="s">
        <v>1433</v>
      </c>
      <c r="C150" t="s">
        <v>1434</v>
      </c>
      <c r="D150" t="s">
        <v>1433</v>
      </c>
      <c r="E150" t="s">
        <v>1435</v>
      </c>
      <c r="F150" t="s">
        <v>1436</v>
      </c>
      <c r="G150" t="s">
        <v>1437</v>
      </c>
      <c r="H150" t="s">
        <v>1438</v>
      </c>
      <c r="I150" t="s">
        <v>1439</v>
      </c>
      <c r="J150" t="s">
        <v>1434</v>
      </c>
      <c r="T150" t="s">
        <v>43</v>
      </c>
      <c r="U150" t="s">
        <v>84</v>
      </c>
      <c r="V150" t="s">
        <v>45</v>
      </c>
    </row>
    <row r="151" spans="1:25" x14ac:dyDescent="0.2">
      <c r="A151" t="s">
        <v>1440</v>
      </c>
      <c r="B151" t="s">
        <v>1441</v>
      </c>
      <c r="C151" t="s">
        <v>1442</v>
      </c>
      <c r="D151" t="s">
        <v>1440</v>
      </c>
      <c r="E151" t="s">
        <v>1443</v>
      </c>
      <c r="F151" t="s">
        <v>1444</v>
      </c>
      <c r="G151" t="s">
        <v>1445</v>
      </c>
      <c r="H151" t="s">
        <v>1446</v>
      </c>
      <c r="I151" t="s">
        <v>1447</v>
      </c>
      <c r="J151" t="s">
        <v>1442</v>
      </c>
      <c r="K151" t="s">
        <v>70</v>
      </c>
      <c r="L151" t="s">
        <v>293</v>
      </c>
      <c r="M151" t="s">
        <v>605</v>
      </c>
      <c r="N151" t="s">
        <v>1310</v>
      </c>
      <c r="O151" t="s">
        <v>1448</v>
      </c>
      <c r="P151" t="s">
        <v>56</v>
      </c>
      <c r="Q151" t="s">
        <v>132</v>
      </c>
      <c r="R151" t="s">
        <v>109</v>
      </c>
      <c r="S151" t="s">
        <v>1449</v>
      </c>
      <c r="T151" t="s">
        <v>43</v>
      </c>
      <c r="U151" t="s">
        <v>44</v>
      </c>
      <c r="V151" t="s">
        <v>60</v>
      </c>
      <c r="W151" t="s">
        <v>134</v>
      </c>
    </row>
    <row r="152" spans="1:25" x14ac:dyDescent="0.2">
      <c r="A152" t="s">
        <v>1450</v>
      </c>
      <c r="B152" t="s">
        <v>1450</v>
      </c>
      <c r="C152" t="s">
        <v>1451</v>
      </c>
      <c r="D152" t="s">
        <v>1450</v>
      </c>
      <c r="E152" t="s">
        <v>1452</v>
      </c>
      <c r="F152" t="s">
        <v>1453</v>
      </c>
      <c r="G152" t="s">
        <v>32</v>
      </c>
      <c r="I152" t="s">
        <v>1454</v>
      </c>
      <c r="J152" t="s">
        <v>1455</v>
      </c>
      <c r="Q152" t="s">
        <v>132</v>
      </c>
      <c r="R152" t="s">
        <v>109</v>
      </c>
      <c r="S152" t="s">
        <v>1456</v>
      </c>
      <c r="T152" t="s">
        <v>111</v>
      </c>
      <c r="U152" t="s">
        <v>84</v>
      </c>
      <c r="V152" t="s">
        <v>112</v>
      </c>
    </row>
    <row r="153" spans="1:25" x14ac:dyDescent="0.2">
      <c r="A153" t="s">
        <v>1457</v>
      </c>
      <c r="B153" t="s">
        <v>1457</v>
      </c>
      <c r="C153" t="s">
        <v>1458</v>
      </c>
      <c r="D153" t="s">
        <v>1457</v>
      </c>
      <c r="E153" t="s">
        <v>1459</v>
      </c>
      <c r="F153" t="s">
        <v>1460</v>
      </c>
      <c r="G153" t="s">
        <v>32</v>
      </c>
      <c r="I153" t="s">
        <v>1461</v>
      </c>
      <c r="J153" t="s">
        <v>1462</v>
      </c>
      <c r="Q153" t="s">
        <v>463</v>
      </c>
      <c r="R153" t="s">
        <v>109</v>
      </c>
      <c r="S153" t="s">
        <v>464</v>
      </c>
      <c r="T153" t="s">
        <v>111</v>
      </c>
      <c r="U153" t="s">
        <v>84</v>
      </c>
      <c r="V153" t="s">
        <v>112</v>
      </c>
      <c r="W153" t="s">
        <v>134</v>
      </c>
    </row>
    <row r="154" spans="1:25" x14ac:dyDescent="0.2">
      <c r="A154" t="s">
        <v>1463</v>
      </c>
      <c r="B154" t="s">
        <v>1464</v>
      </c>
      <c r="C154" t="s">
        <v>1465</v>
      </c>
      <c r="D154" t="s">
        <v>1463</v>
      </c>
      <c r="E154" t="s">
        <v>1466</v>
      </c>
      <c r="F154" t="s">
        <v>1467</v>
      </c>
      <c r="G154" t="s">
        <v>32</v>
      </c>
      <c r="H154" t="s">
        <v>1468</v>
      </c>
      <c r="I154" t="s">
        <v>1469</v>
      </c>
      <c r="J154" t="s">
        <v>1470</v>
      </c>
      <c r="K154" t="s">
        <v>209</v>
      </c>
      <c r="L154" t="s">
        <v>210</v>
      </c>
      <c r="M154" t="s">
        <v>211</v>
      </c>
      <c r="N154" t="s">
        <v>211</v>
      </c>
      <c r="O154" t="s">
        <v>212</v>
      </c>
      <c r="P154" t="s">
        <v>39</v>
      </c>
      <c r="Q154" t="s">
        <v>365</v>
      </c>
      <c r="R154" t="s">
        <v>365</v>
      </c>
      <c r="S154" t="s">
        <v>1471</v>
      </c>
      <c r="T154" t="s">
        <v>43</v>
      </c>
      <c r="U154" t="s">
        <v>44</v>
      </c>
      <c r="V154" t="s">
        <v>45</v>
      </c>
      <c r="W154" t="s">
        <v>1472</v>
      </c>
    </row>
    <row r="155" spans="1:25" x14ac:dyDescent="0.2">
      <c r="A155" t="s">
        <v>1473</v>
      </c>
      <c r="B155" t="s">
        <v>1473</v>
      </c>
      <c r="C155" t="s">
        <v>1474</v>
      </c>
      <c r="D155" t="s">
        <v>1473</v>
      </c>
      <c r="E155" t="s">
        <v>1475</v>
      </c>
      <c r="F155" t="s">
        <v>1476</v>
      </c>
      <c r="G155" t="s">
        <v>32</v>
      </c>
      <c r="I155" t="s">
        <v>1477</v>
      </c>
      <c r="J155" t="s">
        <v>1478</v>
      </c>
      <c r="T155" t="s">
        <v>111</v>
      </c>
      <c r="U155" t="s">
        <v>84</v>
      </c>
      <c r="V155" t="s">
        <v>112</v>
      </c>
    </row>
    <row r="156" spans="1:25" x14ac:dyDescent="0.2">
      <c r="A156" t="s">
        <v>1479</v>
      </c>
      <c r="B156" t="s">
        <v>1480</v>
      </c>
      <c r="C156" t="s">
        <v>1481</v>
      </c>
      <c r="D156" t="s">
        <v>1479</v>
      </c>
      <c r="E156" t="s">
        <v>1482</v>
      </c>
      <c r="F156" t="s">
        <v>1483</v>
      </c>
      <c r="G156" t="s">
        <v>1484</v>
      </c>
      <c r="I156" t="s">
        <v>1485</v>
      </c>
      <c r="J156" t="s">
        <v>1486</v>
      </c>
      <c r="Q156" t="s">
        <v>108</v>
      </c>
      <c r="R156" t="s">
        <v>109</v>
      </c>
      <c r="S156" t="s">
        <v>1487</v>
      </c>
      <c r="T156" t="s">
        <v>111</v>
      </c>
      <c r="U156" t="s">
        <v>344</v>
      </c>
      <c r="V156" t="s">
        <v>112</v>
      </c>
      <c r="X156" t="s">
        <v>1488</v>
      </c>
      <c r="Y156" t="s">
        <v>1489</v>
      </c>
    </row>
    <row r="157" spans="1:25" x14ac:dyDescent="0.2">
      <c r="A157" t="s">
        <v>1490</v>
      </c>
      <c r="B157" t="s">
        <v>1491</v>
      </c>
      <c r="C157" t="s">
        <v>1492</v>
      </c>
      <c r="D157" t="s">
        <v>1490</v>
      </c>
      <c r="E157" t="s">
        <v>1493</v>
      </c>
      <c r="F157" t="s">
        <v>1494</v>
      </c>
      <c r="G157" t="s">
        <v>180</v>
      </c>
      <c r="I157" t="s">
        <v>1495</v>
      </c>
      <c r="J157" t="s">
        <v>1496</v>
      </c>
      <c r="Q157" t="s">
        <v>573</v>
      </c>
      <c r="R157" t="s">
        <v>574</v>
      </c>
      <c r="S157" t="s">
        <v>1497</v>
      </c>
      <c r="T157" t="s">
        <v>111</v>
      </c>
      <c r="U157" t="s">
        <v>344</v>
      </c>
      <c r="V157" t="s">
        <v>112</v>
      </c>
      <c r="X157" t="s">
        <v>1498</v>
      </c>
      <c r="Y157" t="s">
        <v>1499</v>
      </c>
    </row>
    <row r="158" spans="1:25" x14ac:dyDescent="0.2">
      <c r="A158" t="s">
        <v>1500</v>
      </c>
      <c r="B158" t="s">
        <v>1500</v>
      </c>
      <c r="C158" t="s">
        <v>1501</v>
      </c>
      <c r="D158" t="s">
        <v>1500</v>
      </c>
      <c r="E158" t="s">
        <v>1502</v>
      </c>
      <c r="F158" t="s">
        <v>1503</v>
      </c>
      <c r="G158" t="s">
        <v>32</v>
      </c>
      <c r="I158" t="s">
        <v>1504</v>
      </c>
      <c r="J158" t="s">
        <v>1505</v>
      </c>
      <c r="Q158" t="s">
        <v>1132</v>
      </c>
      <c r="R158" t="s">
        <v>978</v>
      </c>
      <c r="S158" t="s">
        <v>1506</v>
      </c>
      <c r="T158" t="s">
        <v>111</v>
      </c>
      <c r="U158" t="s">
        <v>84</v>
      </c>
      <c r="V158" t="s">
        <v>112</v>
      </c>
    </row>
    <row r="159" spans="1:25" x14ac:dyDescent="0.2">
      <c r="A159" t="s">
        <v>1507</v>
      </c>
      <c r="B159" t="s">
        <v>1508</v>
      </c>
      <c r="C159" t="s">
        <v>1509</v>
      </c>
      <c r="D159" t="s">
        <v>1507</v>
      </c>
      <c r="E159" t="s">
        <v>1510</v>
      </c>
      <c r="F159" t="s">
        <v>1511</v>
      </c>
      <c r="G159" t="s">
        <v>1512</v>
      </c>
      <c r="H159" t="s">
        <v>1513</v>
      </c>
      <c r="I159" t="s">
        <v>1514</v>
      </c>
      <c r="J159" t="s">
        <v>1509</v>
      </c>
      <c r="K159" t="s">
        <v>144</v>
      </c>
      <c r="L159" t="s">
        <v>145</v>
      </c>
      <c r="M159" t="s">
        <v>146</v>
      </c>
      <c r="N159" t="s">
        <v>158</v>
      </c>
      <c r="O159" t="s">
        <v>159</v>
      </c>
      <c r="P159" t="s">
        <v>39</v>
      </c>
      <c r="Q159" t="s">
        <v>956</v>
      </c>
      <c r="R159" t="s">
        <v>574</v>
      </c>
      <c r="S159" t="s">
        <v>1515</v>
      </c>
      <c r="T159" t="s">
        <v>43</v>
      </c>
      <c r="U159" t="s">
        <v>44</v>
      </c>
      <c r="V159" t="s">
        <v>45</v>
      </c>
    </row>
    <row r="160" spans="1:25" x14ac:dyDescent="0.2">
      <c r="A160" t="s">
        <v>1516</v>
      </c>
      <c r="B160" t="s">
        <v>1517</v>
      </c>
      <c r="C160" t="s">
        <v>1518</v>
      </c>
      <c r="D160" t="s">
        <v>1517</v>
      </c>
      <c r="E160" t="s">
        <v>1519</v>
      </c>
      <c r="F160" t="s">
        <v>1520</v>
      </c>
      <c r="G160" t="s">
        <v>429</v>
      </c>
      <c r="I160" t="s">
        <v>1521</v>
      </c>
      <c r="J160" t="s">
        <v>1522</v>
      </c>
      <c r="Q160" t="s">
        <v>1154</v>
      </c>
      <c r="R160" t="s">
        <v>109</v>
      </c>
      <c r="S160" t="s">
        <v>1155</v>
      </c>
      <c r="T160" t="s">
        <v>111</v>
      </c>
      <c r="U160" t="s">
        <v>84</v>
      </c>
      <c r="V160" t="s">
        <v>112</v>
      </c>
    </row>
    <row r="161" spans="1:25" x14ac:dyDescent="0.2">
      <c r="A161" t="s">
        <v>1523</v>
      </c>
      <c r="B161" t="s">
        <v>1524</v>
      </c>
      <c r="C161" t="s">
        <v>1525</v>
      </c>
      <c r="D161" t="s">
        <v>1523</v>
      </c>
      <c r="E161" t="s">
        <v>1526</v>
      </c>
      <c r="F161" t="s">
        <v>1527</v>
      </c>
      <c r="G161" t="s">
        <v>32</v>
      </c>
      <c r="H161" t="s">
        <v>1528</v>
      </c>
      <c r="I161" t="s">
        <v>1529</v>
      </c>
      <c r="J161" t="s">
        <v>1525</v>
      </c>
      <c r="K161" t="s">
        <v>35</v>
      </c>
      <c r="L161" t="s">
        <v>1115</v>
      </c>
      <c r="M161" t="s">
        <v>1345</v>
      </c>
      <c r="N161" t="s">
        <v>1345</v>
      </c>
      <c r="O161" t="s">
        <v>1345</v>
      </c>
      <c r="P161" t="s">
        <v>39</v>
      </c>
      <c r="Q161" t="s">
        <v>57</v>
      </c>
      <c r="R161" t="s">
        <v>58</v>
      </c>
      <c r="S161" t="s">
        <v>1530</v>
      </c>
      <c r="T161" t="s">
        <v>43</v>
      </c>
      <c r="U161" t="s">
        <v>44</v>
      </c>
      <c r="V161" t="s">
        <v>45</v>
      </c>
    </row>
    <row r="162" spans="1:25" x14ac:dyDescent="0.2">
      <c r="A162" t="s">
        <v>1531</v>
      </c>
      <c r="B162" t="s">
        <v>1531</v>
      </c>
      <c r="C162" t="s">
        <v>1532</v>
      </c>
      <c r="D162" t="s">
        <v>1531</v>
      </c>
      <c r="E162" t="s">
        <v>1533</v>
      </c>
      <c r="F162" t="s">
        <v>1534</v>
      </c>
      <c r="G162" t="s">
        <v>32</v>
      </c>
      <c r="I162" t="s">
        <v>1535</v>
      </c>
      <c r="J162" t="s">
        <v>1536</v>
      </c>
      <c r="T162" t="s">
        <v>111</v>
      </c>
      <c r="U162" t="s">
        <v>84</v>
      </c>
      <c r="V162" t="s">
        <v>112</v>
      </c>
    </row>
    <row r="163" spans="1:25" x14ac:dyDescent="0.2">
      <c r="A163" t="s">
        <v>1537</v>
      </c>
      <c r="B163" t="s">
        <v>1537</v>
      </c>
      <c r="C163" t="s">
        <v>1538</v>
      </c>
      <c r="D163" t="s">
        <v>1537</v>
      </c>
      <c r="E163" t="s">
        <v>1539</v>
      </c>
      <c r="F163" t="s">
        <v>1540</v>
      </c>
      <c r="G163" t="s">
        <v>32</v>
      </c>
      <c r="I163" t="s">
        <v>1541</v>
      </c>
      <c r="J163" t="s">
        <v>1542</v>
      </c>
      <c r="R163" t="s">
        <v>1543</v>
      </c>
      <c r="S163" t="s">
        <v>1544</v>
      </c>
      <c r="T163" t="s">
        <v>111</v>
      </c>
      <c r="U163" t="s">
        <v>84</v>
      </c>
      <c r="V163" t="s">
        <v>112</v>
      </c>
    </row>
    <row r="164" spans="1:25" x14ac:dyDescent="0.2">
      <c r="A164" t="s">
        <v>1545</v>
      </c>
      <c r="B164" t="s">
        <v>1545</v>
      </c>
      <c r="C164" t="s">
        <v>1546</v>
      </c>
      <c r="D164" t="s">
        <v>1545</v>
      </c>
      <c r="E164" t="s">
        <v>1547</v>
      </c>
      <c r="F164" t="s">
        <v>1548</v>
      </c>
      <c r="G164" t="s">
        <v>1549</v>
      </c>
      <c r="I164" t="s">
        <v>1550</v>
      </c>
      <c r="J164" t="s">
        <v>1551</v>
      </c>
      <c r="Q164" t="s">
        <v>956</v>
      </c>
      <c r="R164" t="s">
        <v>574</v>
      </c>
      <c r="S164" t="s">
        <v>1552</v>
      </c>
      <c r="T164" t="s">
        <v>111</v>
      </c>
      <c r="U164" t="s">
        <v>84</v>
      </c>
      <c r="V164" t="s">
        <v>112</v>
      </c>
    </row>
    <row r="165" spans="1:25" x14ac:dyDescent="0.2">
      <c r="A165" t="s">
        <v>1553</v>
      </c>
      <c r="B165" t="s">
        <v>1554</v>
      </c>
      <c r="C165" t="s">
        <v>1555</v>
      </c>
      <c r="D165" t="s">
        <v>1553</v>
      </c>
      <c r="E165" t="s">
        <v>1556</v>
      </c>
      <c r="F165" t="s">
        <v>1557</v>
      </c>
      <c r="G165" t="s">
        <v>1558</v>
      </c>
      <c r="H165" t="s">
        <v>1559</v>
      </c>
      <c r="I165" t="s">
        <v>1560</v>
      </c>
      <c r="J165" t="s">
        <v>1561</v>
      </c>
      <c r="K165" t="s">
        <v>144</v>
      </c>
      <c r="L165" t="s">
        <v>145</v>
      </c>
      <c r="M165" t="s">
        <v>146</v>
      </c>
      <c r="N165" t="s">
        <v>146</v>
      </c>
      <c r="O165" t="s">
        <v>146</v>
      </c>
      <c r="P165" t="s">
        <v>39</v>
      </c>
      <c r="Q165" t="s">
        <v>1562</v>
      </c>
      <c r="R165" t="s">
        <v>1562</v>
      </c>
      <c r="S165" t="s">
        <v>1563</v>
      </c>
      <c r="T165" t="s">
        <v>43</v>
      </c>
      <c r="U165" t="s">
        <v>44</v>
      </c>
      <c r="V165" t="s">
        <v>45</v>
      </c>
      <c r="W165" t="s">
        <v>1564</v>
      </c>
    </row>
    <row r="166" spans="1:25" x14ac:dyDescent="0.2">
      <c r="A166" t="s">
        <v>1565</v>
      </c>
      <c r="B166" t="s">
        <v>1565</v>
      </c>
      <c r="C166" t="s">
        <v>1566</v>
      </c>
      <c r="D166" t="s">
        <v>1565</v>
      </c>
      <c r="E166" t="s">
        <v>1567</v>
      </c>
      <c r="F166" t="s">
        <v>1568</v>
      </c>
      <c r="G166" t="s">
        <v>32</v>
      </c>
      <c r="I166" t="s">
        <v>1569</v>
      </c>
      <c r="J166" t="s">
        <v>1570</v>
      </c>
      <c r="Q166" t="s">
        <v>236</v>
      </c>
      <c r="R166" t="s">
        <v>185</v>
      </c>
      <c r="S166" t="s">
        <v>1571</v>
      </c>
      <c r="T166" t="s">
        <v>111</v>
      </c>
      <c r="U166" t="s">
        <v>84</v>
      </c>
      <c r="V166" t="s">
        <v>112</v>
      </c>
      <c r="W166" t="s">
        <v>1572</v>
      </c>
    </row>
    <row r="167" spans="1:25" x14ac:dyDescent="0.2">
      <c r="A167" t="s">
        <v>1573</v>
      </c>
      <c r="B167" t="s">
        <v>1573</v>
      </c>
      <c r="C167" t="s">
        <v>1574</v>
      </c>
      <c r="D167" t="s">
        <v>1573</v>
      </c>
      <c r="E167" t="s">
        <v>1575</v>
      </c>
      <c r="F167" t="s">
        <v>1576</v>
      </c>
      <c r="G167" t="s">
        <v>233</v>
      </c>
      <c r="H167" t="s">
        <v>1577</v>
      </c>
      <c r="I167" t="s">
        <v>1578</v>
      </c>
      <c r="J167" t="s">
        <v>1574</v>
      </c>
      <c r="Q167" t="s">
        <v>57</v>
      </c>
      <c r="R167" t="s">
        <v>58</v>
      </c>
      <c r="S167" t="s">
        <v>400</v>
      </c>
      <c r="T167" t="s">
        <v>83</v>
      </c>
      <c r="U167" t="s">
        <v>84</v>
      </c>
      <c r="V167" t="s">
        <v>85</v>
      </c>
    </row>
    <row r="168" spans="1:25" x14ac:dyDescent="0.2">
      <c r="A168" t="s">
        <v>1579</v>
      </c>
      <c r="B168" t="s">
        <v>1579</v>
      </c>
      <c r="C168" t="s">
        <v>1580</v>
      </c>
      <c r="D168" t="s">
        <v>1579</v>
      </c>
      <c r="E168" t="s">
        <v>1581</v>
      </c>
      <c r="F168" t="s">
        <v>1582</v>
      </c>
      <c r="G168" t="s">
        <v>1583</v>
      </c>
      <c r="I168" t="s">
        <v>1584</v>
      </c>
      <c r="J168" t="s">
        <v>1585</v>
      </c>
      <c r="Q168" t="s">
        <v>1586</v>
      </c>
      <c r="R168" t="s">
        <v>99</v>
      </c>
      <c r="S168" t="s">
        <v>1587</v>
      </c>
      <c r="T168" t="s">
        <v>111</v>
      </c>
      <c r="U168" t="s">
        <v>84</v>
      </c>
      <c r="V168" t="s">
        <v>112</v>
      </c>
    </row>
    <row r="169" spans="1:25" x14ac:dyDescent="0.2">
      <c r="A169" t="s">
        <v>1588</v>
      </c>
      <c r="B169" t="s">
        <v>1588</v>
      </c>
      <c r="C169" t="s">
        <v>1589</v>
      </c>
      <c r="D169" t="s">
        <v>1588</v>
      </c>
      <c r="E169" t="s">
        <v>1590</v>
      </c>
      <c r="F169" t="s">
        <v>1591</v>
      </c>
      <c r="G169" t="s">
        <v>32</v>
      </c>
      <c r="I169" t="s">
        <v>1592</v>
      </c>
      <c r="J169" t="s">
        <v>1593</v>
      </c>
      <c r="Q169" t="s">
        <v>108</v>
      </c>
      <c r="R169" t="s">
        <v>109</v>
      </c>
      <c r="S169" t="s">
        <v>1594</v>
      </c>
      <c r="T169" t="s">
        <v>111</v>
      </c>
      <c r="U169" t="s">
        <v>84</v>
      </c>
      <c r="V169" t="s">
        <v>112</v>
      </c>
    </row>
    <row r="170" spans="1:25" x14ac:dyDescent="0.2">
      <c r="A170" t="s">
        <v>1595</v>
      </c>
      <c r="B170" t="s">
        <v>1595</v>
      </c>
      <c r="C170" t="s">
        <v>1596</v>
      </c>
      <c r="D170" t="s">
        <v>1595</v>
      </c>
      <c r="E170" t="s">
        <v>1597</v>
      </c>
      <c r="F170" t="s">
        <v>1598</v>
      </c>
      <c r="G170" t="s">
        <v>32</v>
      </c>
      <c r="I170" t="s">
        <v>1599</v>
      </c>
      <c r="J170" t="s">
        <v>1600</v>
      </c>
      <c r="Q170" t="s">
        <v>1601</v>
      </c>
      <c r="R170" t="s">
        <v>790</v>
      </c>
      <c r="S170" t="s">
        <v>1602</v>
      </c>
      <c r="T170" t="s">
        <v>111</v>
      </c>
      <c r="U170" t="s">
        <v>84</v>
      </c>
      <c r="V170" t="s">
        <v>112</v>
      </c>
    </row>
    <row r="171" spans="1:25" x14ac:dyDescent="0.2">
      <c r="A171" t="s">
        <v>1603</v>
      </c>
      <c r="B171" t="s">
        <v>1604</v>
      </c>
      <c r="C171" t="s">
        <v>1605</v>
      </c>
      <c r="D171" t="s">
        <v>1603</v>
      </c>
      <c r="E171" t="s">
        <v>1606</v>
      </c>
      <c r="F171" t="s">
        <v>1607</v>
      </c>
      <c r="G171" t="s">
        <v>32</v>
      </c>
      <c r="H171" t="s">
        <v>1608</v>
      </c>
      <c r="I171" t="s">
        <v>1609</v>
      </c>
      <c r="J171" t="s">
        <v>1605</v>
      </c>
      <c r="K171" t="s">
        <v>35</v>
      </c>
      <c r="L171" t="s">
        <v>54</v>
      </c>
      <c r="M171" t="s">
        <v>54</v>
      </c>
      <c r="N171" t="s">
        <v>54</v>
      </c>
      <c r="O171" t="s">
        <v>54</v>
      </c>
      <c r="P171" t="s">
        <v>39</v>
      </c>
      <c r="Q171" t="s">
        <v>57</v>
      </c>
      <c r="R171" t="s">
        <v>58</v>
      </c>
      <c r="S171" t="s">
        <v>1610</v>
      </c>
      <c r="T171" t="s">
        <v>43</v>
      </c>
      <c r="U171" t="s">
        <v>44</v>
      </c>
      <c r="V171" t="s">
        <v>45</v>
      </c>
    </row>
    <row r="172" spans="1:25" x14ac:dyDescent="0.2">
      <c r="A172" t="s">
        <v>1611</v>
      </c>
      <c r="B172" t="s">
        <v>1612</v>
      </c>
      <c r="C172" t="s">
        <v>1613</v>
      </c>
      <c r="D172" t="s">
        <v>1611</v>
      </c>
      <c r="E172" t="s">
        <v>1614</v>
      </c>
      <c r="F172" t="s">
        <v>1615</v>
      </c>
      <c r="G172" t="s">
        <v>32</v>
      </c>
      <c r="H172" t="s">
        <v>1616</v>
      </c>
      <c r="I172" t="s">
        <v>1609</v>
      </c>
      <c r="J172" t="s">
        <v>1613</v>
      </c>
      <c r="K172" t="s">
        <v>35</v>
      </c>
      <c r="L172" t="s">
        <v>54</v>
      </c>
      <c r="M172" t="s">
        <v>54</v>
      </c>
      <c r="N172" t="s">
        <v>865</v>
      </c>
      <c r="O172" t="s">
        <v>865</v>
      </c>
      <c r="P172" t="s">
        <v>39</v>
      </c>
      <c r="Q172" t="s">
        <v>57</v>
      </c>
      <c r="R172" t="s">
        <v>58</v>
      </c>
      <c r="S172" t="s">
        <v>1610</v>
      </c>
      <c r="T172" t="s">
        <v>43</v>
      </c>
      <c r="U172" t="s">
        <v>44</v>
      </c>
      <c r="V172" t="s">
        <v>45</v>
      </c>
    </row>
    <row r="173" spans="1:25" x14ac:dyDescent="0.2">
      <c r="A173" t="s">
        <v>1617</v>
      </c>
      <c r="B173" t="s">
        <v>1617</v>
      </c>
      <c r="C173" t="s">
        <v>1618</v>
      </c>
      <c r="D173" t="s">
        <v>1617</v>
      </c>
      <c r="E173" t="s">
        <v>1619</v>
      </c>
      <c r="F173" t="s">
        <v>1620</v>
      </c>
      <c r="G173" t="s">
        <v>32</v>
      </c>
      <c r="I173" t="s">
        <v>1621</v>
      </c>
      <c r="J173" t="s">
        <v>1622</v>
      </c>
      <c r="Q173" t="s">
        <v>1623</v>
      </c>
      <c r="R173" t="s">
        <v>58</v>
      </c>
      <c r="S173" t="s">
        <v>1624</v>
      </c>
      <c r="T173" t="s">
        <v>111</v>
      </c>
      <c r="U173" t="s">
        <v>84</v>
      </c>
      <c r="V173" t="s">
        <v>112</v>
      </c>
    </row>
    <row r="174" spans="1:25" x14ac:dyDescent="0.2">
      <c r="A174" t="s">
        <v>1625</v>
      </c>
      <c r="B174" t="s">
        <v>1626</v>
      </c>
      <c r="C174" t="s">
        <v>1627</v>
      </c>
      <c r="D174" t="s">
        <v>1625</v>
      </c>
      <c r="E174" t="s">
        <v>1628</v>
      </c>
      <c r="F174" t="s">
        <v>1629</v>
      </c>
      <c r="G174" t="s">
        <v>32</v>
      </c>
      <c r="I174" t="s">
        <v>1630</v>
      </c>
      <c r="J174" t="s">
        <v>1631</v>
      </c>
      <c r="Q174" t="s">
        <v>132</v>
      </c>
      <c r="R174" t="s">
        <v>109</v>
      </c>
      <c r="S174" t="s">
        <v>1456</v>
      </c>
      <c r="T174" t="s">
        <v>111</v>
      </c>
      <c r="U174" t="s">
        <v>344</v>
      </c>
      <c r="V174" t="s">
        <v>112</v>
      </c>
      <c r="X174" t="s">
        <v>1632</v>
      </c>
      <c r="Y174" t="s">
        <v>1633</v>
      </c>
    </row>
    <row r="175" spans="1:25" x14ac:dyDescent="0.2">
      <c r="A175" t="s">
        <v>1634</v>
      </c>
      <c r="B175" t="s">
        <v>1634</v>
      </c>
      <c r="C175" t="s">
        <v>1635</v>
      </c>
      <c r="D175" t="s">
        <v>1634</v>
      </c>
      <c r="E175" t="s">
        <v>1636</v>
      </c>
      <c r="F175" t="s">
        <v>1637</v>
      </c>
      <c r="G175" t="s">
        <v>32</v>
      </c>
      <c r="I175" t="s">
        <v>1638</v>
      </c>
      <c r="J175" t="s">
        <v>1639</v>
      </c>
      <c r="Q175" t="s">
        <v>108</v>
      </c>
      <c r="R175" t="s">
        <v>109</v>
      </c>
      <c r="S175" t="s">
        <v>1640</v>
      </c>
      <c r="T175" t="s">
        <v>111</v>
      </c>
      <c r="U175" t="s">
        <v>84</v>
      </c>
      <c r="V175" t="s">
        <v>112</v>
      </c>
    </row>
    <row r="176" spans="1:25" x14ac:dyDescent="0.2">
      <c r="A176" t="s">
        <v>1641</v>
      </c>
      <c r="B176" t="s">
        <v>1642</v>
      </c>
      <c r="C176" t="s">
        <v>1643</v>
      </c>
      <c r="D176" t="s">
        <v>1641</v>
      </c>
      <c r="E176" t="s">
        <v>1644</v>
      </c>
      <c r="F176" t="s">
        <v>1645</v>
      </c>
      <c r="G176" t="s">
        <v>1646</v>
      </c>
      <c r="H176" t="s">
        <v>1647</v>
      </c>
      <c r="I176" t="s">
        <v>1648</v>
      </c>
      <c r="J176" t="s">
        <v>1643</v>
      </c>
      <c r="K176" t="s">
        <v>1649</v>
      </c>
      <c r="L176" t="s">
        <v>1650</v>
      </c>
      <c r="M176" t="s">
        <v>1651</v>
      </c>
      <c r="N176" t="s">
        <v>1651</v>
      </c>
      <c r="O176" t="s">
        <v>1651</v>
      </c>
      <c r="P176" t="s">
        <v>39</v>
      </c>
      <c r="Q176" t="s">
        <v>57</v>
      </c>
      <c r="R176" t="s">
        <v>58</v>
      </c>
      <c r="S176" t="s">
        <v>400</v>
      </c>
      <c r="T176" t="s">
        <v>43</v>
      </c>
      <c r="U176" t="s">
        <v>44</v>
      </c>
      <c r="V176" t="s">
        <v>45</v>
      </c>
      <c r="W176" t="s">
        <v>1652</v>
      </c>
    </row>
    <row r="177" spans="1:25" x14ac:dyDescent="0.2">
      <c r="A177" t="s">
        <v>1653</v>
      </c>
      <c r="B177" t="s">
        <v>1653</v>
      </c>
      <c r="C177" t="s">
        <v>1654</v>
      </c>
      <c r="D177" t="s">
        <v>1653</v>
      </c>
      <c r="E177" t="s">
        <v>1655</v>
      </c>
      <c r="F177" t="s">
        <v>1656</v>
      </c>
      <c r="G177" t="s">
        <v>32</v>
      </c>
      <c r="H177" t="s">
        <v>1657</v>
      </c>
      <c r="I177" t="s">
        <v>1658</v>
      </c>
      <c r="J177" t="s">
        <v>1654</v>
      </c>
      <c r="Q177" t="s">
        <v>463</v>
      </c>
      <c r="R177" t="s">
        <v>109</v>
      </c>
      <c r="S177" t="s">
        <v>1659</v>
      </c>
      <c r="T177" t="s">
        <v>83</v>
      </c>
      <c r="U177" t="s">
        <v>84</v>
      </c>
      <c r="V177" t="s">
        <v>85</v>
      </c>
    </row>
    <row r="178" spans="1:25" x14ac:dyDescent="0.2">
      <c r="A178" t="s">
        <v>1660</v>
      </c>
      <c r="B178" t="s">
        <v>1660</v>
      </c>
      <c r="C178" t="s">
        <v>1661</v>
      </c>
      <c r="D178" t="s">
        <v>1660</v>
      </c>
      <c r="E178" t="s">
        <v>1662</v>
      </c>
      <c r="F178" t="s">
        <v>1663</v>
      </c>
      <c r="G178" t="s">
        <v>32</v>
      </c>
      <c r="I178" t="s">
        <v>1664</v>
      </c>
      <c r="J178" t="s">
        <v>1665</v>
      </c>
      <c r="Q178" t="s">
        <v>463</v>
      </c>
      <c r="R178" t="s">
        <v>109</v>
      </c>
      <c r="S178" t="s">
        <v>1659</v>
      </c>
      <c r="T178" t="s">
        <v>111</v>
      </c>
      <c r="U178" t="s">
        <v>84</v>
      </c>
      <c r="V178" t="s">
        <v>112</v>
      </c>
    </row>
    <row r="179" spans="1:25" x14ac:dyDescent="0.2">
      <c r="A179" t="s">
        <v>1666</v>
      </c>
      <c r="B179" t="s">
        <v>1666</v>
      </c>
      <c r="C179" t="s">
        <v>1667</v>
      </c>
      <c r="D179" t="s">
        <v>1666</v>
      </c>
      <c r="E179" t="s">
        <v>1668</v>
      </c>
      <c r="G179" t="s">
        <v>1669</v>
      </c>
      <c r="H179" t="s">
        <v>1670</v>
      </c>
      <c r="J179" t="s">
        <v>1667</v>
      </c>
      <c r="T179" t="s">
        <v>83</v>
      </c>
      <c r="U179" t="s">
        <v>84</v>
      </c>
      <c r="V179" t="s">
        <v>85</v>
      </c>
      <c r="W179" t="s">
        <v>1671</v>
      </c>
    </row>
    <row r="180" spans="1:25" x14ac:dyDescent="0.2">
      <c r="A180" t="s">
        <v>1672</v>
      </c>
      <c r="B180" t="s">
        <v>1673</v>
      </c>
      <c r="C180" t="s">
        <v>1674</v>
      </c>
      <c r="D180" t="s">
        <v>1672</v>
      </c>
      <c r="E180" t="s">
        <v>1675</v>
      </c>
      <c r="F180" t="s">
        <v>1676</v>
      </c>
      <c r="G180" t="s">
        <v>1677</v>
      </c>
      <c r="H180" t="s">
        <v>1678</v>
      </c>
      <c r="I180" t="s">
        <v>1679</v>
      </c>
      <c r="J180" t="s">
        <v>1674</v>
      </c>
      <c r="K180" t="s">
        <v>70</v>
      </c>
      <c r="L180" t="s">
        <v>280</v>
      </c>
      <c r="M180" t="s">
        <v>629</v>
      </c>
      <c r="N180" t="s">
        <v>629</v>
      </c>
      <c r="O180" t="s">
        <v>1680</v>
      </c>
      <c r="P180" t="s">
        <v>39</v>
      </c>
      <c r="Q180" t="s">
        <v>57</v>
      </c>
      <c r="R180" t="s">
        <v>58</v>
      </c>
      <c r="S180" t="s">
        <v>311</v>
      </c>
      <c r="T180" t="s">
        <v>43</v>
      </c>
      <c r="U180" t="s">
        <v>44</v>
      </c>
      <c r="V180" t="s">
        <v>45</v>
      </c>
      <c r="W180" t="s">
        <v>1681</v>
      </c>
    </row>
    <row r="181" spans="1:25" x14ac:dyDescent="0.2">
      <c r="A181" t="s">
        <v>1682</v>
      </c>
      <c r="B181" t="s">
        <v>1683</v>
      </c>
      <c r="C181" t="s">
        <v>1684</v>
      </c>
      <c r="D181" t="s">
        <v>1682</v>
      </c>
      <c r="E181" t="s">
        <v>1685</v>
      </c>
      <c r="F181" t="s">
        <v>1686</v>
      </c>
      <c r="G181" t="s">
        <v>1687</v>
      </c>
      <c r="H181" t="s">
        <v>401</v>
      </c>
      <c r="I181" t="s">
        <v>1688</v>
      </c>
      <c r="J181" t="s">
        <v>1689</v>
      </c>
      <c r="K181" t="s">
        <v>70</v>
      </c>
      <c r="L181" t="s">
        <v>1033</v>
      </c>
      <c r="M181" t="s">
        <v>1690</v>
      </c>
      <c r="N181" t="s">
        <v>1691</v>
      </c>
      <c r="O181" t="s">
        <v>1692</v>
      </c>
      <c r="P181" t="s">
        <v>39</v>
      </c>
      <c r="Q181" t="s">
        <v>40</v>
      </c>
      <c r="R181" t="s">
        <v>41</v>
      </c>
      <c r="S181" t="s">
        <v>1693</v>
      </c>
      <c r="T181" t="s">
        <v>43</v>
      </c>
      <c r="U181" t="s">
        <v>44</v>
      </c>
      <c r="V181" t="s">
        <v>45</v>
      </c>
      <c r="W181" t="s">
        <v>1694</v>
      </c>
    </row>
    <row r="182" spans="1:25" x14ac:dyDescent="0.2">
      <c r="A182" t="s">
        <v>1695</v>
      </c>
      <c r="B182" t="s">
        <v>1696</v>
      </c>
      <c r="C182" t="s">
        <v>1697</v>
      </c>
      <c r="D182" t="s">
        <v>1695</v>
      </c>
      <c r="E182" t="s">
        <v>1698</v>
      </c>
      <c r="F182" t="s">
        <v>1699</v>
      </c>
      <c r="G182" t="s">
        <v>32</v>
      </c>
      <c r="H182" t="s">
        <v>1700</v>
      </c>
      <c r="I182" t="s">
        <v>1701</v>
      </c>
      <c r="J182" t="s">
        <v>1702</v>
      </c>
      <c r="K182" t="s">
        <v>35</v>
      </c>
      <c r="L182" t="s">
        <v>1115</v>
      </c>
      <c r="M182" t="s">
        <v>1116</v>
      </c>
      <c r="N182" t="s">
        <v>1703</v>
      </c>
      <c r="O182" t="s">
        <v>1703</v>
      </c>
      <c r="P182" t="s">
        <v>39</v>
      </c>
      <c r="Q182" t="s">
        <v>57</v>
      </c>
      <c r="R182" t="s">
        <v>58</v>
      </c>
      <c r="S182" t="s">
        <v>1704</v>
      </c>
      <c r="T182" t="s">
        <v>43</v>
      </c>
      <c r="U182" t="s">
        <v>44</v>
      </c>
      <c r="V182" t="s">
        <v>45</v>
      </c>
      <c r="W182" t="s">
        <v>1705</v>
      </c>
    </row>
    <row r="183" spans="1:25" x14ac:dyDescent="0.2">
      <c r="A183" t="s">
        <v>1706</v>
      </c>
      <c r="B183" t="s">
        <v>1707</v>
      </c>
      <c r="C183" t="s">
        <v>1708</v>
      </c>
      <c r="D183" t="s">
        <v>1706</v>
      </c>
      <c r="E183" t="s">
        <v>1709</v>
      </c>
      <c r="F183" t="s">
        <v>1710</v>
      </c>
      <c r="G183" t="s">
        <v>32</v>
      </c>
      <c r="I183" t="s">
        <v>1711</v>
      </c>
      <c r="J183" t="s">
        <v>1712</v>
      </c>
      <c r="Q183" t="s">
        <v>1335</v>
      </c>
      <c r="R183" t="s">
        <v>574</v>
      </c>
      <c r="S183" t="s">
        <v>1336</v>
      </c>
      <c r="T183" t="s">
        <v>111</v>
      </c>
      <c r="U183" t="s">
        <v>344</v>
      </c>
      <c r="V183" t="s">
        <v>112</v>
      </c>
      <c r="X183" t="s">
        <v>1713</v>
      </c>
      <c r="Y183" t="s">
        <v>1714</v>
      </c>
    </row>
    <row r="184" spans="1:25" x14ac:dyDescent="0.2">
      <c r="A184" t="s">
        <v>1715</v>
      </c>
      <c r="B184" t="s">
        <v>1716</v>
      </c>
      <c r="C184" t="s">
        <v>1717</v>
      </c>
      <c r="D184" t="s">
        <v>1715</v>
      </c>
      <c r="E184" t="s">
        <v>1718</v>
      </c>
      <c r="F184" t="s">
        <v>1719</v>
      </c>
      <c r="G184" t="s">
        <v>1720</v>
      </c>
      <c r="H184" t="s">
        <v>1721</v>
      </c>
      <c r="I184" t="s">
        <v>1722</v>
      </c>
      <c r="J184" t="s">
        <v>1723</v>
      </c>
      <c r="K184" t="s">
        <v>144</v>
      </c>
      <c r="L184" t="s">
        <v>145</v>
      </c>
      <c r="M184" t="s">
        <v>146</v>
      </c>
      <c r="N184" t="s">
        <v>146</v>
      </c>
      <c r="O184" t="s">
        <v>146</v>
      </c>
      <c r="P184" t="s">
        <v>39</v>
      </c>
      <c r="Q184" t="s">
        <v>378</v>
      </c>
      <c r="R184" t="s">
        <v>379</v>
      </c>
      <c r="S184" t="s">
        <v>1724</v>
      </c>
      <c r="T184" t="s">
        <v>43</v>
      </c>
      <c r="U184" t="s">
        <v>44</v>
      </c>
      <c r="V184" t="s">
        <v>45</v>
      </c>
    </row>
    <row r="185" spans="1:25" x14ac:dyDescent="0.2">
      <c r="A185" t="s">
        <v>1725</v>
      </c>
      <c r="B185" t="s">
        <v>1725</v>
      </c>
      <c r="C185" t="s">
        <v>1726</v>
      </c>
      <c r="D185" t="s">
        <v>1725</v>
      </c>
      <c r="E185" t="s">
        <v>1727</v>
      </c>
      <c r="F185" t="s">
        <v>1728</v>
      </c>
      <c r="G185" t="s">
        <v>180</v>
      </c>
      <c r="I185" t="s">
        <v>1729</v>
      </c>
      <c r="J185" t="s">
        <v>1730</v>
      </c>
      <c r="Q185" t="s">
        <v>236</v>
      </c>
      <c r="R185" t="s">
        <v>185</v>
      </c>
      <c r="S185" t="s">
        <v>1571</v>
      </c>
      <c r="T185" t="s">
        <v>111</v>
      </c>
      <c r="U185" t="s">
        <v>84</v>
      </c>
      <c r="V185" t="s">
        <v>112</v>
      </c>
      <c r="W185" t="s">
        <v>1731</v>
      </c>
    </row>
    <row r="186" spans="1:25" x14ac:dyDescent="0.2">
      <c r="A186" t="s">
        <v>1732</v>
      </c>
      <c r="B186" t="s">
        <v>1732</v>
      </c>
      <c r="C186" t="s">
        <v>1733</v>
      </c>
      <c r="D186" t="s">
        <v>1732</v>
      </c>
      <c r="E186" t="s">
        <v>1734</v>
      </c>
      <c r="F186" t="s">
        <v>1735</v>
      </c>
      <c r="G186" t="s">
        <v>32</v>
      </c>
      <c r="I186" t="s">
        <v>1736</v>
      </c>
      <c r="J186" t="s">
        <v>1737</v>
      </c>
      <c r="Q186" t="s">
        <v>1738</v>
      </c>
      <c r="R186" t="s">
        <v>379</v>
      </c>
      <c r="S186" t="s">
        <v>1739</v>
      </c>
      <c r="T186" t="s">
        <v>111</v>
      </c>
      <c r="U186" t="s">
        <v>84</v>
      </c>
      <c r="V186" t="s">
        <v>112</v>
      </c>
    </row>
    <row r="187" spans="1:25" x14ac:dyDescent="0.2">
      <c r="A187" t="s">
        <v>1740</v>
      </c>
      <c r="B187" t="s">
        <v>1740</v>
      </c>
      <c r="C187" t="s">
        <v>1741</v>
      </c>
      <c r="D187" t="s">
        <v>1740</v>
      </c>
      <c r="E187" t="s">
        <v>1742</v>
      </c>
      <c r="F187" t="s">
        <v>1743</v>
      </c>
      <c r="G187" t="s">
        <v>32</v>
      </c>
      <c r="I187" t="s">
        <v>1744</v>
      </c>
      <c r="J187" t="s">
        <v>1745</v>
      </c>
      <c r="T187" t="s">
        <v>111</v>
      </c>
      <c r="U187" t="s">
        <v>84</v>
      </c>
      <c r="V187" t="s">
        <v>112</v>
      </c>
    </row>
    <row r="188" spans="1:25" x14ac:dyDescent="0.2">
      <c r="A188" t="s">
        <v>1746</v>
      </c>
      <c r="B188" t="s">
        <v>1746</v>
      </c>
      <c r="C188" t="s">
        <v>1747</v>
      </c>
      <c r="D188" t="s">
        <v>1746</v>
      </c>
      <c r="E188" t="s">
        <v>1748</v>
      </c>
      <c r="F188" t="s">
        <v>1749</v>
      </c>
      <c r="G188" t="s">
        <v>32</v>
      </c>
      <c r="I188" t="s">
        <v>1750</v>
      </c>
      <c r="J188" t="s">
        <v>1751</v>
      </c>
      <c r="Q188" t="s">
        <v>132</v>
      </c>
      <c r="R188" t="s">
        <v>109</v>
      </c>
      <c r="S188" t="s">
        <v>1369</v>
      </c>
      <c r="T188" t="s">
        <v>111</v>
      </c>
      <c r="U188" t="s">
        <v>84</v>
      </c>
      <c r="V188" t="s">
        <v>112</v>
      </c>
    </row>
    <row r="189" spans="1:25" x14ac:dyDescent="0.2">
      <c r="A189" t="s">
        <v>1752</v>
      </c>
      <c r="B189" t="s">
        <v>1752</v>
      </c>
      <c r="C189" t="s">
        <v>1753</v>
      </c>
      <c r="D189" t="s">
        <v>1752</v>
      </c>
      <c r="E189" t="s">
        <v>1754</v>
      </c>
      <c r="F189" t="s">
        <v>1755</v>
      </c>
      <c r="G189" t="s">
        <v>32</v>
      </c>
      <c r="I189" t="s">
        <v>1756</v>
      </c>
      <c r="J189" t="s">
        <v>1757</v>
      </c>
      <c r="T189" t="s">
        <v>111</v>
      </c>
      <c r="U189" t="s">
        <v>84</v>
      </c>
      <c r="V189" t="s">
        <v>112</v>
      </c>
    </row>
    <row r="190" spans="1:25" x14ac:dyDescent="0.2">
      <c r="A190" t="s">
        <v>1758</v>
      </c>
      <c r="B190" t="s">
        <v>1758</v>
      </c>
      <c r="C190" t="s">
        <v>1759</v>
      </c>
      <c r="D190" t="s">
        <v>1758</v>
      </c>
      <c r="E190" t="s">
        <v>1760</v>
      </c>
      <c r="F190" t="s">
        <v>1761</v>
      </c>
      <c r="G190" t="s">
        <v>429</v>
      </c>
      <c r="H190" t="s">
        <v>1762</v>
      </c>
      <c r="I190" t="s">
        <v>1763</v>
      </c>
      <c r="J190" t="s">
        <v>1759</v>
      </c>
      <c r="Q190" t="s">
        <v>549</v>
      </c>
      <c r="R190" t="s">
        <v>537</v>
      </c>
      <c r="S190" t="s">
        <v>1764</v>
      </c>
      <c r="T190" t="s">
        <v>83</v>
      </c>
      <c r="U190" t="s">
        <v>84</v>
      </c>
      <c r="V190" t="s">
        <v>85</v>
      </c>
    </row>
    <row r="191" spans="1:25" x14ac:dyDescent="0.2">
      <c r="A191" t="s">
        <v>1765</v>
      </c>
      <c r="B191" t="s">
        <v>1765</v>
      </c>
      <c r="C191" t="s">
        <v>1766</v>
      </c>
      <c r="D191" t="s">
        <v>1765</v>
      </c>
      <c r="E191" t="s">
        <v>1767</v>
      </c>
      <c r="F191" t="s">
        <v>1768</v>
      </c>
      <c r="G191" t="s">
        <v>1769</v>
      </c>
      <c r="H191" t="s">
        <v>1770</v>
      </c>
      <c r="I191" t="s">
        <v>1771</v>
      </c>
      <c r="J191" t="s">
        <v>1766</v>
      </c>
      <c r="Q191" t="s">
        <v>132</v>
      </c>
      <c r="R191" t="s">
        <v>109</v>
      </c>
      <c r="S191" t="s">
        <v>1772</v>
      </c>
      <c r="T191" t="s">
        <v>83</v>
      </c>
      <c r="U191" t="s">
        <v>84</v>
      </c>
      <c r="V191" t="s">
        <v>85</v>
      </c>
      <c r="W191" t="s">
        <v>134</v>
      </c>
    </row>
    <row r="192" spans="1:25" x14ac:dyDescent="0.2">
      <c r="A192" t="s">
        <v>1773</v>
      </c>
      <c r="B192" t="s">
        <v>1774</v>
      </c>
      <c r="C192" t="s">
        <v>1775</v>
      </c>
      <c r="D192" t="s">
        <v>1773</v>
      </c>
      <c r="E192" t="s">
        <v>1776</v>
      </c>
      <c r="F192" t="s">
        <v>1777</v>
      </c>
      <c r="G192" t="s">
        <v>32</v>
      </c>
      <c r="I192" t="s">
        <v>1778</v>
      </c>
      <c r="J192" t="s">
        <v>1779</v>
      </c>
      <c r="Q192" t="s">
        <v>1132</v>
      </c>
      <c r="R192" t="s">
        <v>978</v>
      </c>
      <c r="S192" t="s">
        <v>1780</v>
      </c>
      <c r="T192" t="s">
        <v>111</v>
      </c>
      <c r="U192" t="s">
        <v>344</v>
      </c>
      <c r="V192" t="s">
        <v>112</v>
      </c>
      <c r="W192" t="s">
        <v>1781</v>
      </c>
      <c r="X192" t="s">
        <v>1782</v>
      </c>
      <c r="Y192" t="s">
        <v>1783</v>
      </c>
    </row>
    <row r="193" spans="1:25" x14ac:dyDescent="0.2">
      <c r="A193" t="s">
        <v>1784</v>
      </c>
      <c r="B193" t="s">
        <v>1784</v>
      </c>
      <c r="C193" t="s">
        <v>1785</v>
      </c>
      <c r="D193" t="s">
        <v>1784</v>
      </c>
      <c r="E193" t="s">
        <v>1786</v>
      </c>
      <c r="F193" t="s">
        <v>1787</v>
      </c>
      <c r="G193" t="s">
        <v>32</v>
      </c>
      <c r="H193" t="s">
        <v>1788</v>
      </c>
      <c r="I193" t="s">
        <v>1789</v>
      </c>
      <c r="J193" t="s">
        <v>1790</v>
      </c>
      <c r="R193" t="s">
        <v>790</v>
      </c>
      <c r="S193" t="s">
        <v>791</v>
      </c>
      <c r="T193" t="s">
        <v>1791</v>
      </c>
      <c r="U193" t="s">
        <v>84</v>
      </c>
      <c r="V193" t="s">
        <v>1792</v>
      </c>
      <c r="W193" t="s">
        <v>1793</v>
      </c>
    </row>
    <row r="194" spans="1:25" x14ac:dyDescent="0.2">
      <c r="A194" t="s">
        <v>1794</v>
      </c>
      <c r="B194" t="s">
        <v>1795</v>
      </c>
      <c r="C194" t="s">
        <v>1796</v>
      </c>
      <c r="D194" t="s">
        <v>1794</v>
      </c>
      <c r="E194" t="s">
        <v>1797</v>
      </c>
      <c r="F194" t="s">
        <v>1798</v>
      </c>
      <c r="G194" t="s">
        <v>1799</v>
      </c>
      <c r="H194" t="s">
        <v>1800</v>
      </c>
      <c r="I194" t="s">
        <v>1801</v>
      </c>
      <c r="J194" t="s">
        <v>1802</v>
      </c>
      <c r="K194" t="s">
        <v>70</v>
      </c>
      <c r="L194" t="s">
        <v>1033</v>
      </c>
      <c r="M194" t="s">
        <v>1034</v>
      </c>
      <c r="N194" t="s">
        <v>1034</v>
      </c>
      <c r="O194" t="s">
        <v>1034</v>
      </c>
      <c r="P194" t="s">
        <v>39</v>
      </c>
      <c r="Q194" t="s">
        <v>1803</v>
      </c>
      <c r="R194" t="s">
        <v>109</v>
      </c>
      <c r="S194" t="s">
        <v>1804</v>
      </c>
      <c r="T194" t="s">
        <v>43</v>
      </c>
      <c r="U194" t="s">
        <v>44</v>
      </c>
      <c r="V194" t="s">
        <v>45</v>
      </c>
      <c r="W194" t="s">
        <v>1805</v>
      </c>
    </row>
    <row r="195" spans="1:25" x14ac:dyDescent="0.2">
      <c r="A195" t="s">
        <v>1806</v>
      </c>
      <c r="B195" t="s">
        <v>1806</v>
      </c>
      <c r="C195" t="s">
        <v>1807</v>
      </c>
      <c r="D195" t="s">
        <v>1806</v>
      </c>
      <c r="E195" t="s">
        <v>1808</v>
      </c>
      <c r="F195" t="s">
        <v>1809</v>
      </c>
      <c r="G195" t="s">
        <v>32</v>
      </c>
      <c r="I195" t="s">
        <v>1810</v>
      </c>
      <c r="J195" t="s">
        <v>1811</v>
      </c>
      <c r="Q195" t="s">
        <v>378</v>
      </c>
      <c r="R195" t="s">
        <v>379</v>
      </c>
      <c r="S195" t="s">
        <v>1812</v>
      </c>
      <c r="T195" t="s">
        <v>111</v>
      </c>
      <c r="U195" t="s">
        <v>84</v>
      </c>
      <c r="V195" t="s">
        <v>112</v>
      </c>
      <c r="W195" t="s">
        <v>381</v>
      </c>
    </row>
    <row r="196" spans="1:25" x14ac:dyDescent="0.2">
      <c r="A196" t="s">
        <v>1813</v>
      </c>
      <c r="B196" t="s">
        <v>1814</v>
      </c>
      <c r="C196" t="s">
        <v>1815</v>
      </c>
      <c r="D196" t="s">
        <v>1813</v>
      </c>
      <c r="E196" t="s">
        <v>1816</v>
      </c>
      <c r="F196" t="s">
        <v>1817</v>
      </c>
      <c r="G196" t="s">
        <v>32</v>
      </c>
      <c r="H196" t="s">
        <v>1818</v>
      </c>
      <c r="I196" t="s">
        <v>1819</v>
      </c>
      <c r="J196" t="s">
        <v>1820</v>
      </c>
      <c r="K196" t="s">
        <v>35</v>
      </c>
      <c r="L196" t="s">
        <v>1115</v>
      </c>
      <c r="M196" t="s">
        <v>1116</v>
      </c>
      <c r="N196" t="s">
        <v>1117</v>
      </c>
      <c r="O196" t="s">
        <v>1118</v>
      </c>
      <c r="P196" t="s">
        <v>39</v>
      </c>
      <c r="Q196" t="s">
        <v>57</v>
      </c>
      <c r="R196" t="s">
        <v>58</v>
      </c>
      <c r="S196" t="s">
        <v>1821</v>
      </c>
      <c r="T196" t="s">
        <v>43</v>
      </c>
      <c r="U196" t="s">
        <v>44</v>
      </c>
      <c r="V196" t="s">
        <v>45</v>
      </c>
    </row>
    <row r="197" spans="1:25" x14ac:dyDescent="0.2">
      <c r="A197" t="s">
        <v>1822</v>
      </c>
      <c r="B197" t="s">
        <v>1823</v>
      </c>
      <c r="C197" t="s">
        <v>1824</v>
      </c>
      <c r="D197" t="s">
        <v>1822</v>
      </c>
      <c r="E197" t="s">
        <v>1825</v>
      </c>
      <c r="F197" t="s">
        <v>1826</v>
      </c>
      <c r="G197" t="s">
        <v>1827</v>
      </c>
      <c r="H197" t="s">
        <v>1828</v>
      </c>
      <c r="I197" t="s">
        <v>1829</v>
      </c>
      <c r="J197" t="s">
        <v>1824</v>
      </c>
      <c r="K197" t="s">
        <v>70</v>
      </c>
      <c r="L197" t="s">
        <v>94</v>
      </c>
      <c r="M197" t="s">
        <v>95</v>
      </c>
      <c r="N197" t="s">
        <v>95</v>
      </c>
      <c r="O197" t="s">
        <v>95</v>
      </c>
      <c r="P197" t="s">
        <v>39</v>
      </c>
      <c r="Q197" t="s">
        <v>108</v>
      </c>
      <c r="R197" t="s">
        <v>109</v>
      </c>
      <c r="S197" t="s">
        <v>1830</v>
      </c>
      <c r="T197" t="s">
        <v>43</v>
      </c>
      <c r="U197" t="s">
        <v>44</v>
      </c>
      <c r="V197" t="s">
        <v>45</v>
      </c>
      <c r="W197" t="s">
        <v>1831</v>
      </c>
    </row>
    <row r="198" spans="1:25" x14ac:dyDescent="0.2">
      <c r="A198" t="s">
        <v>1832</v>
      </c>
      <c r="B198" t="s">
        <v>1832</v>
      </c>
      <c r="C198" t="s">
        <v>1833</v>
      </c>
      <c r="D198" t="s">
        <v>1832</v>
      </c>
      <c r="E198" t="s">
        <v>1834</v>
      </c>
      <c r="F198" t="s">
        <v>1835</v>
      </c>
      <c r="G198" t="s">
        <v>1836</v>
      </c>
      <c r="H198" t="s">
        <v>1837</v>
      </c>
      <c r="I198" t="s">
        <v>1838</v>
      </c>
      <c r="J198" t="s">
        <v>1839</v>
      </c>
      <c r="T198" t="s">
        <v>1791</v>
      </c>
      <c r="U198" t="s">
        <v>84</v>
      </c>
      <c r="V198" t="s">
        <v>1792</v>
      </c>
      <c r="W198" t="s">
        <v>134</v>
      </c>
    </row>
    <row r="199" spans="1:25" x14ac:dyDescent="0.2">
      <c r="A199" t="s">
        <v>1840</v>
      </c>
      <c r="B199" t="s">
        <v>1840</v>
      </c>
      <c r="C199" t="s">
        <v>1841</v>
      </c>
      <c r="D199" t="s">
        <v>1840</v>
      </c>
      <c r="E199" t="s">
        <v>1842</v>
      </c>
      <c r="F199" t="s">
        <v>1843</v>
      </c>
      <c r="G199" t="s">
        <v>32</v>
      </c>
      <c r="I199" t="s">
        <v>1844</v>
      </c>
      <c r="J199" t="s">
        <v>1845</v>
      </c>
      <c r="Q199" t="s">
        <v>1846</v>
      </c>
      <c r="R199" t="s">
        <v>99</v>
      </c>
      <c r="S199" t="s">
        <v>1847</v>
      </c>
      <c r="T199" t="s">
        <v>111</v>
      </c>
      <c r="U199" t="s">
        <v>84</v>
      </c>
      <c r="V199" t="s">
        <v>112</v>
      </c>
    </row>
    <row r="200" spans="1:25" x14ac:dyDescent="0.2">
      <c r="A200" t="s">
        <v>1848</v>
      </c>
      <c r="B200" t="s">
        <v>1848</v>
      </c>
      <c r="C200" t="s">
        <v>1849</v>
      </c>
      <c r="D200" t="s">
        <v>1848</v>
      </c>
      <c r="E200" t="s">
        <v>1850</v>
      </c>
      <c r="F200" t="s">
        <v>1851</v>
      </c>
      <c r="G200" t="s">
        <v>180</v>
      </c>
      <c r="I200" t="s">
        <v>1852</v>
      </c>
      <c r="J200" t="s">
        <v>1853</v>
      </c>
      <c r="Q200" t="s">
        <v>1854</v>
      </c>
      <c r="R200" t="s">
        <v>109</v>
      </c>
      <c r="S200" t="s">
        <v>1855</v>
      </c>
      <c r="T200" t="s">
        <v>111</v>
      </c>
      <c r="U200" t="s">
        <v>84</v>
      </c>
      <c r="V200" t="s">
        <v>112</v>
      </c>
    </row>
    <row r="201" spans="1:25" x14ac:dyDescent="0.2">
      <c r="A201" t="s">
        <v>1856</v>
      </c>
      <c r="B201" t="s">
        <v>1856</v>
      </c>
      <c r="C201" t="s">
        <v>1857</v>
      </c>
      <c r="D201" t="s">
        <v>1856</v>
      </c>
      <c r="E201" t="s">
        <v>1858</v>
      </c>
      <c r="F201" t="s">
        <v>1859</v>
      </c>
      <c r="G201" t="s">
        <v>32</v>
      </c>
      <c r="I201" t="s">
        <v>1860</v>
      </c>
      <c r="J201" t="s">
        <v>1857</v>
      </c>
      <c r="Q201" t="s">
        <v>608</v>
      </c>
      <c r="R201" t="s">
        <v>109</v>
      </c>
      <c r="S201" t="s">
        <v>609</v>
      </c>
      <c r="T201" t="s">
        <v>111</v>
      </c>
      <c r="U201" t="s">
        <v>84</v>
      </c>
      <c r="V201" t="s">
        <v>112</v>
      </c>
    </row>
    <row r="202" spans="1:25" x14ac:dyDescent="0.2">
      <c r="A202" t="s">
        <v>1861</v>
      </c>
      <c r="B202" t="s">
        <v>1861</v>
      </c>
      <c r="C202" t="s">
        <v>1862</v>
      </c>
      <c r="D202" t="s">
        <v>1861</v>
      </c>
      <c r="E202" t="s">
        <v>1863</v>
      </c>
      <c r="F202" t="s">
        <v>1864</v>
      </c>
      <c r="G202" t="s">
        <v>32</v>
      </c>
      <c r="I202" t="s">
        <v>1865</v>
      </c>
      <c r="J202" t="s">
        <v>1866</v>
      </c>
      <c r="Q202" t="s">
        <v>1867</v>
      </c>
      <c r="R202" t="s">
        <v>254</v>
      </c>
      <c r="S202" t="s">
        <v>1868</v>
      </c>
      <c r="T202" t="s">
        <v>111</v>
      </c>
      <c r="U202" t="s">
        <v>84</v>
      </c>
      <c r="V202" t="s">
        <v>112</v>
      </c>
    </row>
    <row r="203" spans="1:25" x14ac:dyDescent="0.2">
      <c r="A203" t="s">
        <v>1869</v>
      </c>
      <c r="B203" t="s">
        <v>1869</v>
      </c>
      <c r="C203" t="s">
        <v>1870</v>
      </c>
      <c r="D203" t="s">
        <v>1869</v>
      </c>
      <c r="E203" t="s">
        <v>1871</v>
      </c>
      <c r="F203" t="s">
        <v>1872</v>
      </c>
      <c r="G203" t="s">
        <v>32</v>
      </c>
      <c r="I203" t="s">
        <v>1873</v>
      </c>
      <c r="J203" t="s">
        <v>1874</v>
      </c>
      <c r="T203" t="s">
        <v>111</v>
      </c>
      <c r="U203" t="s">
        <v>84</v>
      </c>
      <c r="V203" t="s">
        <v>112</v>
      </c>
    </row>
    <row r="204" spans="1:25" x14ac:dyDescent="0.2">
      <c r="A204" t="s">
        <v>1875</v>
      </c>
      <c r="B204" t="s">
        <v>1876</v>
      </c>
      <c r="C204" t="s">
        <v>1877</v>
      </c>
      <c r="D204" t="s">
        <v>1875</v>
      </c>
      <c r="E204" t="s">
        <v>1878</v>
      </c>
      <c r="F204" t="s">
        <v>1879</v>
      </c>
      <c r="G204" t="s">
        <v>1880</v>
      </c>
      <c r="H204" t="s">
        <v>1881</v>
      </c>
      <c r="I204" t="s">
        <v>1882</v>
      </c>
      <c r="J204" t="s">
        <v>1877</v>
      </c>
      <c r="K204" t="s">
        <v>144</v>
      </c>
      <c r="L204" t="s">
        <v>145</v>
      </c>
      <c r="M204" t="s">
        <v>146</v>
      </c>
      <c r="N204" t="s">
        <v>158</v>
      </c>
      <c r="O204" t="s">
        <v>159</v>
      </c>
      <c r="P204" t="s">
        <v>39</v>
      </c>
      <c r="Q204" t="s">
        <v>1883</v>
      </c>
      <c r="R204" t="s">
        <v>1884</v>
      </c>
      <c r="S204" t="s">
        <v>1885</v>
      </c>
      <c r="T204" t="s">
        <v>43</v>
      </c>
      <c r="U204" t="s">
        <v>44</v>
      </c>
      <c r="V204" t="s">
        <v>45</v>
      </c>
    </row>
    <row r="205" spans="1:25" x14ac:dyDescent="0.2">
      <c r="A205" t="s">
        <v>1886</v>
      </c>
      <c r="B205" t="s">
        <v>1887</v>
      </c>
      <c r="C205" t="s">
        <v>1888</v>
      </c>
      <c r="D205" t="s">
        <v>1886</v>
      </c>
      <c r="E205" t="s">
        <v>1889</v>
      </c>
      <c r="F205" t="s">
        <v>1890</v>
      </c>
      <c r="G205" t="s">
        <v>32</v>
      </c>
      <c r="H205" t="s">
        <v>1891</v>
      </c>
      <c r="I205" t="s">
        <v>1892</v>
      </c>
      <c r="J205" t="s">
        <v>1888</v>
      </c>
      <c r="K205" t="s">
        <v>144</v>
      </c>
      <c r="L205" t="s">
        <v>145</v>
      </c>
      <c r="M205" t="s">
        <v>146</v>
      </c>
      <c r="N205" t="s">
        <v>158</v>
      </c>
      <c r="O205" t="s">
        <v>159</v>
      </c>
      <c r="P205" t="s">
        <v>39</v>
      </c>
      <c r="Q205" t="s">
        <v>365</v>
      </c>
      <c r="R205" t="s">
        <v>365</v>
      </c>
      <c r="S205" t="s">
        <v>1893</v>
      </c>
      <c r="T205" t="s">
        <v>43</v>
      </c>
      <c r="U205" t="s">
        <v>44</v>
      </c>
      <c r="V205" t="s">
        <v>45</v>
      </c>
    </row>
    <row r="206" spans="1:25" x14ac:dyDescent="0.2">
      <c r="A206" t="s">
        <v>1894</v>
      </c>
      <c r="B206" t="s">
        <v>1894</v>
      </c>
      <c r="C206" t="s">
        <v>1895</v>
      </c>
      <c r="D206" t="s">
        <v>1894</v>
      </c>
      <c r="E206" t="s">
        <v>1896</v>
      </c>
      <c r="F206" t="s">
        <v>1897</v>
      </c>
      <c r="G206" t="s">
        <v>32</v>
      </c>
      <c r="I206" t="s">
        <v>1898</v>
      </c>
      <c r="J206" t="s">
        <v>1899</v>
      </c>
      <c r="Q206" t="s">
        <v>1900</v>
      </c>
      <c r="R206" t="s">
        <v>692</v>
      </c>
      <c r="S206" t="s">
        <v>1901</v>
      </c>
      <c r="T206" t="s">
        <v>111</v>
      </c>
      <c r="U206" t="s">
        <v>84</v>
      </c>
      <c r="V206" t="s">
        <v>112</v>
      </c>
    </row>
    <row r="207" spans="1:25" x14ac:dyDescent="0.2">
      <c r="A207" t="s">
        <v>1902</v>
      </c>
      <c r="B207" t="s">
        <v>1903</v>
      </c>
      <c r="C207" t="s">
        <v>1904</v>
      </c>
      <c r="D207" t="s">
        <v>1902</v>
      </c>
      <c r="E207" t="s">
        <v>1905</v>
      </c>
      <c r="F207" t="s">
        <v>1906</v>
      </c>
      <c r="G207" t="s">
        <v>32</v>
      </c>
      <c r="I207" t="s">
        <v>1907</v>
      </c>
      <c r="J207" t="s">
        <v>1904</v>
      </c>
      <c r="Q207" t="s">
        <v>1908</v>
      </c>
      <c r="R207" t="s">
        <v>1909</v>
      </c>
      <c r="S207" t="s">
        <v>1910</v>
      </c>
      <c r="T207" t="s">
        <v>111</v>
      </c>
      <c r="U207" t="s">
        <v>344</v>
      </c>
      <c r="V207" t="s">
        <v>112</v>
      </c>
      <c r="X207" t="s">
        <v>1911</v>
      </c>
      <c r="Y207" t="s">
        <v>1912</v>
      </c>
    </row>
    <row r="208" spans="1:25" x14ac:dyDescent="0.2">
      <c r="A208" t="s">
        <v>1913</v>
      </c>
      <c r="B208" t="s">
        <v>1913</v>
      </c>
      <c r="C208" t="s">
        <v>1914</v>
      </c>
      <c r="D208" t="s">
        <v>1913</v>
      </c>
      <c r="E208" t="s">
        <v>1915</v>
      </c>
      <c r="F208" t="s">
        <v>1916</v>
      </c>
      <c r="G208" t="s">
        <v>32</v>
      </c>
      <c r="I208" t="s">
        <v>1917</v>
      </c>
      <c r="J208" t="s">
        <v>1914</v>
      </c>
      <c r="T208" t="s">
        <v>83</v>
      </c>
      <c r="U208" t="s">
        <v>84</v>
      </c>
      <c r="V208" t="s">
        <v>85</v>
      </c>
    </row>
    <row r="209" spans="1:25" x14ac:dyDescent="0.2">
      <c r="A209" t="s">
        <v>1918</v>
      </c>
      <c r="B209" t="s">
        <v>1918</v>
      </c>
      <c r="C209" t="s">
        <v>1919</v>
      </c>
      <c r="D209" t="s">
        <v>1918</v>
      </c>
      <c r="E209" t="s">
        <v>1920</v>
      </c>
      <c r="F209" t="s">
        <v>1921</v>
      </c>
      <c r="G209" t="s">
        <v>32</v>
      </c>
      <c r="I209" t="s">
        <v>1922</v>
      </c>
      <c r="J209" t="s">
        <v>1923</v>
      </c>
      <c r="Q209" t="s">
        <v>1924</v>
      </c>
      <c r="R209" t="s">
        <v>1347</v>
      </c>
      <c r="S209" t="s">
        <v>1925</v>
      </c>
      <c r="T209" t="s">
        <v>111</v>
      </c>
      <c r="U209" t="s">
        <v>84</v>
      </c>
      <c r="V209" t="s">
        <v>112</v>
      </c>
    </row>
    <row r="210" spans="1:25" x14ac:dyDescent="0.2">
      <c r="A210" t="s">
        <v>1926</v>
      </c>
      <c r="B210" t="s">
        <v>1927</v>
      </c>
      <c r="C210" t="s">
        <v>1928</v>
      </c>
      <c r="D210" t="s">
        <v>1926</v>
      </c>
      <c r="E210" t="s">
        <v>1929</v>
      </c>
      <c r="F210" t="s">
        <v>1930</v>
      </c>
      <c r="G210" t="s">
        <v>32</v>
      </c>
      <c r="I210" t="s">
        <v>1931</v>
      </c>
      <c r="J210" t="s">
        <v>1932</v>
      </c>
      <c r="Q210" t="s">
        <v>148</v>
      </c>
      <c r="R210" t="s">
        <v>99</v>
      </c>
      <c r="S210" t="s">
        <v>1933</v>
      </c>
      <c r="T210" t="s">
        <v>111</v>
      </c>
      <c r="U210" t="s">
        <v>344</v>
      </c>
      <c r="X210" t="s">
        <v>1934</v>
      </c>
      <c r="Y210" t="s">
        <v>1935</v>
      </c>
    </row>
    <row r="211" spans="1:25" x14ac:dyDescent="0.2">
      <c r="A211" t="s">
        <v>1936</v>
      </c>
      <c r="B211" t="s">
        <v>1936</v>
      </c>
      <c r="C211" t="s">
        <v>1937</v>
      </c>
      <c r="D211" t="s">
        <v>1936</v>
      </c>
      <c r="E211" t="s">
        <v>1938</v>
      </c>
      <c r="F211" t="s">
        <v>1939</v>
      </c>
      <c r="G211" t="s">
        <v>32</v>
      </c>
      <c r="I211" t="s">
        <v>1940</v>
      </c>
      <c r="J211" t="s">
        <v>1941</v>
      </c>
      <c r="Q211" t="s">
        <v>1942</v>
      </c>
      <c r="R211" t="s">
        <v>254</v>
      </c>
      <c r="S211" t="s">
        <v>1943</v>
      </c>
      <c r="T211" t="s">
        <v>111</v>
      </c>
      <c r="U211" t="s">
        <v>84</v>
      </c>
      <c r="V211" t="s">
        <v>112</v>
      </c>
    </row>
    <row r="212" spans="1:25" x14ac:dyDescent="0.2">
      <c r="A212" t="s">
        <v>1944</v>
      </c>
      <c r="B212" t="s">
        <v>1945</v>
      </c>
      <c r="C212" t="s">
        <v>1946</v>
      </c>
      <c r="D212" t="s">
        <v>1944</v>
      </c>
      <c r="E212" t="s">
        <v>1947</v>
      </c>
      <c r="F212" t="s">
        <v>1948</v>
      </c>
      <c r="G212" t="s">
        <v>1949</v>
      </c>
      <c r="H212" t="s">
        <v>1950</v>
      </c>
      <c r="I212" t="s">
        <v>1951</v>
      </c>
      <c r="J212" t="s">
        <v>1946</v>
      </c>
      <c r="K212" t="s">
        <v>70</v>
      </c>
      <c r="L212" t="s">
        <v>280</v>
      </c>
      <c r="M212" t="s">
        <v>281</v>
      </c>
      <c r="N212" t="s">
        <v>1952</v>
      </c>
      <c r="O212" t="s">
        <v>1953</v>
      </c>
      <c r="P212" t="s">
        <v>39</v>
      </c>
      <c r="Q212" t="s">
        <v>132</v>
      </c>
      <c r="R212" t="s">
        <v>109</v>
      </c>
      <c r="S212" t="s">
        <v>1416</v>
      </c>
      <c r="T212" t="s">
        <v>43</v>
      </c>
      <c r="U212" t="s">
        <v>44</v>
      </c>
      <c r="V212" t="s">
        <v>45</v>
      </c>
    </row>
    <row r="213" spans="1:25" x14ac:dyDescent="0.2">
      <c r="A213" t="s">
        <v>1954</v>
      </c>
      <c r="B213" t="s">
        <v>1954</v>
      </c>
      <c r="C213" t="s">
        <v>1955</v>
      </c>
      <c r="D213" t="s">
        <v>1954</v>
      </c>
      <c r="E213" t="s">
        <v>1956</v>
      </c>
      <c r="F213" t="s">
        <v>1957</v>
      </c>
      <c r="G213" t="s">
        <v>32</v>
      </c>
      <c r="I213" t="s">
        <v>1958</v>
      </c>
      <c r="J213" t="s">
        <v>1959</v>
      </c>
      <c r="Q213" t="s">
        <v>378</v>
      </c>
      <c r="R213" t="s">
        <v>379</v>
      </c>
      <c r="S213" t="s">
        <v>1960</v>
      </c>
      <c r="T213" t="s">
        <v>111</v>
      </c>
      <c r="U213" t="s">
        <v>84</v>
      </c>
      <c r="V213" t="s">
        <v>112</v>
      </c>
      <c r="W213" t="s">
        <v>1961</v>
      </c>
    </row>
    <row r="214" spans="1:25" x14ac:dyDescent="0.2">
      <c r="A214" t="s">
        <v>1962</v>
      </c>
      <c r="B214" t="s">
        <v>1962</v>
      </c>
      <c r="C214" t="s">
        <v>1963</v>
      </c>
      <c r="D214" t="s">
        <v>1962</v>
      </c>
      <c r="E214" t="s">
        <v>1964</v>
      </c>
      <c r="F214" t="s">
        <v>1965</v>
      </c>
      <c r="G214" t="s">
        <v>32</v>
      </c>
      <c r="I214" t="s">
        <v>1966</v>
      </c>
      <c r="J214" t="s">
        <v>1967</v>
      </c>
      <c r="Q214" t="s">
        <v>378</v>
      </c>
      <c r="R214" t="s">
        <v>379</v>
      </c>
      <c r="S214" t="s">
        <v>1968</v>
      </c>
      <c r="T214" t="s">
        <v>111</v>
      </c>
      <c r="U214" t="s">
        <v>84</v>
      </c>
      <c r="V214" t="s">
        <v>112</v>
      </c>
    </row>
    <row r="215" spans="1:25" x14ac:dyDescent="0.2">
      <c r="A215" t="s">
        <v>1969</v>
      </c>
      <c r="B215" t="s">
        <v>1969</v>
      </c>
      <c r="C215" t="s">
        <v>1970</v>
      </c>
      <c r="D215" t="s">
        <v>1969</v>
      </c>
      <c r="E215" t="s">
        <v>1971</v>
      </c>
      <c r="G215" t="s">
        <v>32</v>
      </c>
      <c r="H215" t="s">
        <v>1972</v>
      </c>
      <c r="J215" t="s">
        <v>1970</v>
      </c>
      <c r="T215" t="s">
        <v>83</v>
      </c>
      <c r="U215" t="s">
        <v>84</v>
      </c>
      <c r="V215" t="s">
        <v>85</v>
      </c>
    </row>
    <row r="216" spans="1:25" x14ac:dyDescent="0.2">
      <c r="A216" t="s">
        <v>1973</v>
      </c>
      <c r="B216" t="s">
        <v>1974</v>
      </c>
      <c r="C216" t="s">
        <v>1975</v>
      </c>
      <c r="D216" t="s">
        <v>1973</v>
      </c>
      <c r="E216" t="s">
        <v>1976</v>
      </c>
      <c r="F216" t="s">
        <v>1977</v>
      </c>
      <c r="G216" t="s">
        <v>1978</v>
      </c>
      <c r="H216" t="s">
        <v>1979</v>
      </c>
      <c r="I216" t="s">
        <v>1980</v>
      </c>
      <c r="J216" t="s">
        <v>1981</v>
      </c>
      <c r="K216" t="s">
        <v>70</v>
      </c>
      <c r="L216" t="s">
        <v>1033</v>
      </c>
      <c r="M216" t="s">
        <v>1034</v>
      </c>
      <c r="N216" t="s">
        <v>1035</v>
      </c>
      <c r="O216" t="s">
        <v>1982</v>
      </c>
      <c r="P216" t="s">
        <v>39</v>
      </c>
      <c r="Q216" t="s">
        <v>40</v>
      </c>
      <c r="R216" t="s">
        <v>41</v>
      </c>
      <c r="S216" t="s">
        <v>1983</v>
      </c>
      <c r="T216" t="s">
        <v>43</v>
      </c>
      <c r="U216" t="s">
        <v>44</v>
      </c>
      <c r="V216" t="s">
        <v>45</v>
      </c>
      <c r="W216" t="s">
        <v>1984</v>
      </c>
    </row>
    <row r="217" spans="1:25" x14ac:dyDescent="0.2">
      <c r="A217" t="s">
        <v>1985</v>
      </c>
      <c r="B217" t="s">
        <v>1985</v>
      </c>
      <c r="C217" t="s">
        <v>1986</v>
      </c>
      <c r="D217" t="s">
        <v>1985</v>
      </c>
      <c r="E217" t="s">
        <v>1987</v>
      </c>
      <c r="F217" t="s">
        <v>1988</v>
      </c>
      <c r="G217" t="s">
        <v>180</v>
      </c>
      <c r="H217" t="s">
        <v>1989</v>
      </c>
      <c r="I217" t="s">
        <v>1990</v>
      </c>
      <c r="J217" t="s">
        <v>1991</v>
      </c>
      <c r="Q217" t="s">
        <v>57</v>
      </c>
      <c r="R217" t="s">
        <v>58</v>
      </c>
      <c r="S217" t="s">
        <v>1992</v>
      </c>
      <c r="T217" t="s">
        <v>111</v>
      </c>
      <c r="U217" t="s">
        <v>84</v>
      </c>
      <c r="V217" t="s">
        <v>112</v>
      </c>
    </row>
    <row r="218" spans="1:25" x14ac:dyDescent="0.2">
      <c r="A218" t="s">
        <v>1993</v>
      </c>
      <c r="B218" t="s">
        <v>1994</v>
      </c>
      <c r="C218" t="s">
        <v>1995</v>
      </c>
      <c r="D218" t="s">
        <v>1993</v>
      </c>
      <c r="E218" t="s">
        <v>1996</v>
      </c>
      <c r="F218" t="s">
        <v>1997</v>
      </c>
      <c r="G218" t="s">
        <v>32</v>
      </c>
      <c r="H218" t="s">
        <v>1998</v>
      </c>
      <c r="I218" t="s">
        <v>1999</v>
      </c>
      <c r="J218" t="s">
        <v>2000</v>
      </c>
      <c r="K218" t="s">
        <v>70</v>
      </c>
      <c r="L218" t="s">
        <v>293</v>
      </c>
      <c r="M218" t="s">
        <v>605</v>
      </c>
      <c r="N218" t="s">
        <v>1431</v>
      </c>
      <c r="O218" t="s">
        <v>1431</v>
      </c>
      <c r="P218" t="s">
        <v>39</v>
      </c>
      <c r="Q218" t="s">
        <v>167</v>
      </c>
      <c r="R218" t="s">
        <v>109</v>
      </c>
      <c r="S218" t="s">
        <v>297</v>
      </c>
      <c r="T218" t="s">
        <v>43</v>
      </c>
      <c r="U218" t="s">
        <v>44</v>
      </c>
      <c r="V218" t="s">
        <v>45</v>
      </c>
      <c r="W218" t="s">
        <v>134</v>
      </c>
    </row>
    <row r="219" spans="1:25" x14ac:dyDescent="0.2">
      <c r="A219" t="s">
        <v>2001</v>
      </c>
      <c r="B219" t="s">
        <v>2001</v>
      </c>
      <c r="C219" t="s">
        <v>2002</v>
      </c>
      <c r="D219" t="s">
        <v>2001</v>
      </c>
      <c r="E219" t="s">
        <v>2003</v>
      </c>
      <c r="F219" t="s">
        <v>2004</v>
      </c>
      <c r="G219" t="s">
        <v>32</v>
      </c>
      <c r="I219" t="s">
        <v>2005</v>
      </c>
      <c r="J219" t="s">
        <v>2006</v>
      </c>
      <c r="Q219" t="s">
        <v>167</v>
      </c>
      <c r="R219" t="s">
        <v>109</v>
      </c>
      <c r="S219" t="s">
        <v>297</v>
      </c>
      <c r="T219" t="s">
        <v>111</v>
      </c>
      <c r="U219" t="s">
        <v>84</v>
      </c>
      <c r="V219" t="s">
        <v>112</v>
      </c>
      <c r="W219" t="s">
        <v>2007</v>
      </c>
    </row>
    <row r="220" spans="1:25" x14ac:dyDescent="0.2">
      <c r="A220" t="s">
        <v>2008</v>
      </c>
      <c r="B220" t="s">
        <v>2008</v>
      </c>
      <c r="C220" t="s">
        <v>2009</v>
      </c>
      <c r="D220" t="s">
        <v>2008</v>
      </c>
      <c r="E220" t="s">
        <v>2010</v>
      </c>
      <c r="F220" t="s">
        <v>2011</v>
      </c>
      <c r="G220" t="s">
        <v>32</v>
      </c>
      <c r="I220" t="s">
        <v>2012</v>
      </c>
      <c r="J220" t="s">
        <v>2013</v>
      </c>
      <c r="T220" t="s">
        <v>111</v>
      </c>
      <c r="U220" t="s">
        <v>84</v>
      </c>
      <c r="V220" t="s">
        <v>112</v>
      </c>
    </row>
    <row r="221" spans="1:25" x14ac:dyDescent="0.2">
      <c r="A221" t="s">
        <v>2014</v>
      </c>
      <c r="B221" t="s">
        <v>2014</v>
      </c>
      <c r="C221" t="s">
        <v>2015</v>
      </c>
      <c r="D221" t="s">
        <v>2014</v>
      </c>
      <c r="E221" t="s">
        <v>2016</v>
      </c>
      <c r="F221" t="s">
        <v>2017</v>
      </c>
      <c r="G221" t="s">
        <v>429</v>
      </c>
      <c r="H221" t="s">
        <v>2018</v>
      </c>
      <c r="I221" t="s">
        <v>2019</v>
      </c>
      <c r="J221" t="s">
        <v>2015</v>
      </c>
      <c r="Q221" t="s">
        <v>649</v>
      </c>
      <c r="R221" t="s">
        <v>379</v>
      </c>
      <c r="S221" t="s">
        <v>2020</v>
      </c>
      <c r="T221" t="s">
        <v>83</v>
      </c>
      <c r="U221" t="s">
        <v>84</v>
      </c>
      <c r="V221" t="s">
        <v>85</v>
      </c>
      <c r="W221" t="s">
        <v>2021</v>
      </c>
    </row>
    <row r="222" spans="1:25" x14ac:dyDescent="0.2">
      <c r="A222" t="s">
        <v>2022</v>
      </c>
      <c r="B222" t="s">
        <v>2023</v>
      </c>
      <c r="C222" t="s">
        <v>2024</v>
      </c>
      <c r="D222" t="s">
        <v>2022</v>
      </c>
      <c r="E222" t="s">
        <v>2025</v>
      </c>
      <c r="F222" t="s">
        <v>2026</v>
      </c>
      <c r="G222" t="s">
        <v>2027</v>
      </c>
      <c r="H222" t="s">
        <v>2028</v>
      </c>
      <c r="I222" t="s">
        <v>2029</v>
      </c>
      <c r="J222" t="s">
        <v>2024</v>
      </c>
      <c r="K222" t="s">
        <v>70</v>
      </c>
      <c r="L222" t="s">
        <v>2030</v>
      </c>
      <c r="M222" t="s">
        <v>2031</v>
      </c>
      <c r="N222" t="s">
        <v>2032</v>
      </c>
      <c r="O222" t="s">
        <v>2033</v>
      </c>
      <c r="P222" t="s">
        <v>39</v>
      </c>
      <c r="Q222" t="s">
        <v>365</v>
      </c>
      <c r="R222" t="s">
        <v>365</v>
      </c>
      <c r="S222" t="s">
        <v>2034</v>
      </c>
      <c r="T222" t="s">
        <v>43</v>
      </c>
      <c r="U222" t="s">
        <v>44</v>
      </c>
      <c r="V222" t="s">
        <v>45</v>
      </c>
      <c r="W222" t="s">
        <v>452</v>
      </c>
    </row>
    <row r="223" spans="1:25" x14ac:dyDescent="0.2">
      <c r="A223" t="s">
        <v>2035</v>
      </c>
      <c r="B223" t="s">
        <v>2035</v>
      </c>
      <c r="C223" t="s">
        <v>2036</v>
      </c>
      <c r="D223" t="s">
        <v>2035</v>
      </c>
      <c r="E223" t="s">
        <v>2037</v>
      </c>
      <c r="F223" t="s">
        <v>2038</v>
      </c>
      <c r="G223" t="s">
        <v>32</v>
      </c>
      <c r="H223" t="s">
        <v>2039</v>
      </c>
      <c r="I223" t="s">
        <v>2040</v>
      </c>
      <c r="J223" t="s">
        <v>2041</v>
      </c>
      <c r="Q223" t="s">
        <v>2042</v>
      </c>
      <c r="R223" t="s">
        <v>254</v>
      </c>
      <c r="S223" t="s">
        <v>2043</v>
      </c>
      <c r="T223" t="s">
        <v>111</v>
      </c>
      <c r="U223" t="s">
        <v>84</v>
      </c>
      <c r="V223" t="s">
        <v>112</v>
      </c>
    </row>
    <row r="224" spans="1:25" x14ac:dyDescent="0.2">
      <c r="A224" t="s">
        <v>2044</v>
      </c>
      <c r="B224" t="s">
        <v>2044</v>
      </c>
      <c r="C224" t="s">
        <v>2045</v>
      </c>
      <c r="D224" t="s">
        <v>2044</v>
      </c>
      <c r="E224" t="s">
        <v>2046</v>
      </c>
      <c r="F224" t="s">
        <v>2047</v>
      </c>
      <c r="G224" t="s">
        <v>2048</v>
      </c>
      <c r="H224" t="s">
        <v>2049</v>
      </c>
      <c r="I224" t="s">
        <v>2050</v>
      </c>
      <c r="J224" t="s">
        <v>2045</v>
      </c>
      <c r="Q224" t="s">
        <v>219</v>
      </c>
      <c r="R224" t="s">
        <v>99</v>
      </c>
      <c r="S224" t="s">
        <v>2051</v>
      </c>
      <c r="T224" t="s">
        <v>83</v>
      </c>
      <c r="U224" t="s">
        <v>84</v>
      </c>
      <c r="V224" t="s">
        <v>85</v>
      </c>
    </row>
    <row r="225" spans="1:25" x14ac:dyDescent="0.2">
      <c r="A225" t="s">
        <v>2052</v>
      </c>
      <c r="B225" t="s">
        <v>2052</v>
      </c>
      <c r="C225" t="s">
        <v>2053</v>
      </c>
      <c r="D225" t="s">
        <v>2052</v>
      </c>
      <c r="E225" t="s">
        <v>2054</v>
      </c>
      <c r="F225" t="s">
        <v>2055</v>
      </c>
      <c r="G225" t="s">
        <v>32</v>
      </c>
      <c r="H225" t="s">
        <v>2056</v>
      </c>
      <c r="I225" t="s">
        <v>2057</v>
      </c>
      <c r="J225" t="s">
        <v>2053</v>
      </c>
      <c r="Q225" t="s">
        <v>536</v>
      </c>
      <c r="R225" t="s">
        <v>537</v>
      </c>
      <c r="S225" t="s">
        <v>2058</v>
      </c>
      <c r="T225" t="s">
        <v>83</v>
      </c>
      <c r="U225" t="s">
        <v>84</v>
      </c>
      <c r="V225" t="s">
        <v>85</v>
      </c>
    </row>
    <row r="226" spans="1:25" x14ac:dyDescent="0.2">
      <c r="A226" t="s">
        <v>2059</v>
      </c>
      <c r="B226" t="s">
        <v>2060</v>
      </c>
      <c r="C226" t="s">
        <v>2061</v>
      </c>
      <c r="D226" t="s">
        <v>2059</v>
      </c>
      <c r="E226" t="s">
        <v>2062</v>
      </c>
      <c r="F226" t="s">
        <v>2063</v>
      </c>
      <c r="G226" t="s">
        <v>32</v>
      </c>
      <c r="I226" t="s">
        <v>2064</v>
      </c>
      <c r="J226" t="s">
        <v>2065</v>
      </c>
      <c r="R226" t="s">
        <v>355</v>
      </c>
      <c r="S226" t="s">
        <v>2066</v>
      </c>
      <c r="T226" t="s">
        <v>111</v>
      </c>
      <c r="U226" t="s">
        <v>344</v>
      </c>
      <c r="V226" t="s">
        <v>112</v>
      </c>
      <c r="W226" t="s">
        <v>381</v>
      </c>
      <c r="X226" t="s">
        <v>2067</v>
      </c>
      <c r="Y226" t="s">
        <v>2068</v>
      </c>
    </row>
    <row r="227" spans="1:25" x14ac:dyDescent="0.2">
      <c r="A227" t="s">
        <v>2069</v>
      </c>
      <c r="B227" t="s">
        <v>2069</v>
      </c>
      <c r="C227" t="s">
        <v>2070</v>
      </c>
      <c r="D227" t="s">
        <v>2069</v>
      </c>
      <c r="E227" t="s">
        <v>2071</v>
      </c>
      <c r="F227" t="s">
        <v>2072</v>
      </c>
      <c r="G227" t="s">
        <v>32</v>
      </c>
      <c r="I227" t="s">
        <v>2073</v>
      </c>
      <c r="J227" t="s">
        <v>2074</v>
      </c>
      <c r="R227" t="s">
        <v>978</v>
      </c>
      <c r="S227" t="s">
        <v>1780</v>
      </c>
      <c r="T227" t="s">
        <v>111</v>
      </c>
      <c r="U227" t="s">
        <v>84</v>
      </c>
      <c r="V227" t="s">
        <v>112</v>
      </c>
    </row>
    <row r="228" spans="1:25" x14ac:dyDescent="0.2">
      <c r="A228" t="s">
        <v>2075</v>
      </c>
      <c r="B228" t="s">
        <v>2075</v>
      </c>
      <c r="C228" t="s">
        <v>2076</v>
      </c>
      <c r="D228" t="s">
        <v>2075</v>
      </c>
      <c r="E228" t="s">
        <v>2077</v>
      </c>
      <c r="F228" t="s">
        <v>2078</v>
      </c>
      <c r="G228" t="s">
        <v>32</v>
      </c>
      <c r="I228" t="s">
        <v>2079</v>
      </c>
      <c r="J228" t="s">
        <v>2080</v>
      </c>
      <c r="Q228" t="s">
        <v>2081</v>
      </c>
      <c r="R228" t="s">
        <v>41</v>
      </c>
      <c r="S228" t="s">
        <v>2082</v>
      </c>
      <c r="T228" t="s">
        <v>111</v>
      </c>
      <c r="U228" t="s">
        <v>84</v>
      </c>
      <c r="V228" t="s">
        <v>112</v>
      </c>
    </row>
    <row r="229" spans="1:25" x14ac:dyDescent="0.2">
      <c r="A229" t="s">
        <v>2083</v>
      </c>
      <c r="B229" t="s">
        <v>2083</v>
      </c>
      <c r="C229" t="s">
        <v>2084</v>
      </c>
      <c r="D229" t="s">
        <v>2083</v>
      </c>
      <c r="E229" t="s">
        <v>2085</v>
      </c>
      <c r="F229" t="s">
        <v>2086</v>
      </c>
      <c r="G229" t="s">
        <v>2087</v>
      </c>
      <c r="H229" t="s">
        <v>2088</v>
      </c>
      <c r="I229" t="s">
        <v>2089</v>
      </c>
      <c r="J229" t="s">
        <v>2084</v>
      </c>
      <c r="Q229" t="s">
        <v>108</v>
      </c>
      <c r="R229" t="s">
        <v>109</v>
      </c>
      <c r="S229" t="s">
        <v>1830</v>
      </c>
      <c r="T229" t="s">
        <v>83</v>
      </c>
      <c r="U229" t="s">
        <v>84</v>
      </c>
      <c r="V229" t="s">
        <v>85</v>
      </c>
      <c r="W229" t="s">
        <v>134</v>
      </c>
    </row>
    <row r="230" spans="1:25" x14ac:dyDescent="0.2">
      <c r="A230" t="s">
        <v>2090</v>
      </c>
      <c r="B230" t="s">
        <v>2091</v>
      </c>
      <c r="C230" t="s">
        <v>2092</v>
      </c>
      <c r="D230" t="s">
        <v>2093</v>
      </c>
      <c r="E230" t="s">
        <v>2094</v>
      </c>
      <c r="F230" t="s">
        <v>2095</v>
      </c>
      <c r="G230" t="s">
        <v>2096</v>
      </c>
      <c r="H230" t="s">
        <v>2097</v>
      </c>
      <c r="I230" t="s">
        <v>2098</v>
      </c>
      <c r="J230" t="s">
        <v>2099</v>
      </c>
      <c r="K230" t="s">
        <v>35</v>
      </c>
      <c r="L230" t="s">
        <v>54</v>
      </c>
      <c r="M230" t="s">
        <v>54</v>
      </c>
      <c r="N230" t="s">
        <v>55</v>
      </c>
      <c r="O230" t="s">
        <v>55</v>
      </c>
      <c r="P230" t="s">
        <v>39</v>
      </c>
      <c r="Q230" t="s">
        <v>40</v>
      </c>
      <c r="R230" t="s">
        <v>41</v>
      </c>
      <c r="S230" t="s">
        <v>1693</v>
      </c>
      <c r="T230" t="s">
        <v>43</v>
      </c>
      <c r="U230" t="s">
        <v>44</v>
      </c>
      <c r="V230" t="s">
        <v>45</v>
      </c>
    </row>
    <row r="231" spans="1:25" x14ac:dyDescent="0.2">
      <c r="A231" t="s">
        <v>2100</v>
      </c>
      <c r="B231" t="s">
        <v>2101</v>
      </c>
      <c r="C231" t="s">
        <v>2102</v>
      </c>
      <c r="D231" t="s">
        <v>2100</v>
      </c>
      <c r="E231" t="s">
        <v>2103</v>
      </c>
      <c r="F231" t="s">
        <v>2104</v>
      </c>
      <c r="G231" t="s">
        <v>2105</v>
      </c>
      <c r="H231" t="s">
        <v>2106</v>
      </c>
      <c r="I231" t="s">
        <v>2107</v>
      </c>
      <c r="J231" t="s">
        <v>2108</v>
      </c>
      <c r="K231" t="s">
        <v>35</v>
      </c>
      <c r="L231" t="s">
        <v>54</v>
      </c>
      <c r="M231" t="s">
        <v>54</v>
      </c>
      <c r="N231" t="s">
        <v>334</v>
      </c>
      <c r="O231" t="s">
        <v>2109</v>
      </c>
      <c r="P231" t="s">
        <v>39</v>
      </c>
      <c r="Q231" t="s">
        <v>2110</v>
      </c>
      <c r="R231" t="s">
        <v>2111</v>
      </c>
      <c r="S231" t="s">
        <v>2112</v>
      </c>
      <c r="T231" t="s">
        <v>43</v>
      </c>
      <c r="U231" t="s">
        <v>44</v>
      </c>
      <c r="V231" t="s">
        <v>45</v>
      </c>
    </row>
    <row r="232" spans="1:25" x14ac:dyDescent="0.2">
      <c r="A232" t="s">
        <v>2113</v>
      </c>
      <c r="B232" t="s">
        <v>2113</v>
      </c>
      <c r="C232" t="s">
        <v>2114</v>
      </c>
      <c r="D232" t="s">
        <v>2113</v>
      </c>
      <c r="E232" t="s">
        <v>2115</v>
      </c>
      <c r="G232" t="s">
        <v>32</v>
      </c>
      <c r="H232" t="s">
        <v>2116</v>
      </c>
      <c r="J232" t="s">
        <v>2114</v>
      </c>
      <c r="T232" t="s">
        <v>83</v>
      </c>
      <c r="U232" t="s">
        <v>84</v>
      </c>
      <c r="V232" t="s">
        <v>85</v>
      </c>
      <c r="W232" t="s">
        <v>2117</v>
      </c>
    </row>
    <row r="233" spans="1:25" x14ac:dyDescent="0.2">
      <c r="A233" t="s">
        <v>2118</v>
      </c>
      <c r="B233" t="s">
        <v>2119</v>
      </c>
      <c r="C233" t="s">
        <v>2120</v>
      </c>
      <c r="D233" t="s">
        <v>2118</v>
      </c>
      <c r="E233" t="s">
        <v>2121</v>
      </c>
      <c r="F233" t="s">
        <v>2122</v>
      </c>
      <c r="G233" t="s">
        <v>32</v>
      </c>
      <c r="H233" t="s">
        <v>2123</v>
      </c>
      <c r="I233" t="s">
        <v>2124</v>
      </c>
      <c r="J233" t="s">
        <v>2125</v>
      </c>
      <c r="K233" t="s">
        <v>209</v>
      </c>
      <c r="L233" t="s">
        <v>210</v>
      </c>
      <c r="M233" t="s">
        <v>2126</v>
      </c>
      <c r="N233" t="s">
        <v>2127</v>
      </c>
      <c r="O233" t="s">
        <v>2128</v>
      </c>
      <c r="P233" t="s">
        <v>39</v>
      </c>
      <c r="Q233" t="s">
        <v>148</v>
      </c>
      <c r="R233" t="s">
        <v>99</v>
      </c>
      <c r="S233" t="s">
        <v>2129</v>
      </c>
      <c r="T233" t="s">
        <v>43</v>
      </c>
      <c r="U233" t="s">
        <v>44</v>
      </c>
      <c r="V233" t="s">
        <v>45</v>
      </c>
    </row>
    <row r="234" spans="1:25" x14ac:dyDescent="0.2">
      <c r="A234" t="s">
        <v>2130</v>
      </c>
      <c r="B234" t="s">
        <v>2130</v>
      </c>
      <c r="C234" t="s">
        <v>2131</v>
      </c>
      <c r="D234" t="s">
        <v>2130</v>
      </c>
      <c r="E234" t="s">
        <v>2132</v>
      </c>
      <c r="F234" t="s">
        <v>2133</v>
      </c>
      <c r="G234" t="s">
        <v>2134</v>
      </c>
      <c r="H234" t="s">
        <v>332</v>
      </c>
      <c r="I234" t="s">
        <v>2135</v>
      </c>
      <c r="J234" t="s">
        <v>2131</v>
      </c>
      <c r="Q234" t="s">
        <v>108</v>
      </c>
      <c r="R234" t="s">
        <v>109</v>
      </c>
      <c r="S234" t="s">
        <v>1326</v>
      </c>
      <c r="T234" t="s">
        <v>83</v>
      </c>
      <c r="U234" t="s">
        <v>84</v>
      </c>
      <c r="V234" t="s">
        <v>85</v>
      </c>
      <c r="W234" t="s">
        <v>134</v>
      </c>
    </row>
    <row r="235" spans="1:25" x14ac:dyDescent="0.2">
      <c r="A235" t="s">
        <v>2136</v>
      </c>
      <c r="B235" t="s">
        <v>2136</v>
      </c>
      <c r="C235" t="s">
        <v>2137</v>
      </c>
      <c r="D235" t="s">
        <v>2136</v>
      </c>
      <c r="E235" t="s">
        <v>2138</v>
      </c>
      <c r="F235" t="s">
        <v>2139</v>
      </c>
      <c r="G235" t="s">
        <v>32</v>
      </c>
      <c r="I235" t="s">
        <v>2140</v>
      </c>
      <c r="J235" t="s">
        <v>2141</v>
      </c>
      <c r="Q235" t="s">
        <v>283</v>
      </c>
      <c r="R235" t="s">
        <v>185</v>
      </c>
      <c r="S235" t="s">
        <v>284</v>
      </c>
      <c r="T235" t="s">
        <v>111</v>
      </c>
      <c r="U235" t="s">
        <v>84</v>
      </c>
      <c r="V235" t="s">
        <v>112</v>
      </c>
    </row>
    <row r="236" spans="1:25" x14ac:dyDescent="0.2">
      <c r="A236" t="s">
        <v>2142</v>
      </c>
      <c r="B236" t="s">
        <v>2143</v>
      </c>
      <c r="C236" t="s">
        <v>2144</v>
      </c>
      <c r="D236" t="s">
        <v>2142</v>
      </c>
      <c r="E236" t="s">
        <v>2145</v>
      </c>
      <c r="F236" t="s">
        <v>2146</v>
      </c>
      <c r="G236" t="s">
        <v>2147</v>
      </c>
      <c r="I236" t="s">
        <v>2148</v>
      </c>
      <c r="J236" t="s">
        <v>2149</v>
      </c>
      <c r="Q236" t="s">
        <v>167</v>
      </c>
      <c r="R236" t="s">
        <v>109</v>
      </c>
      <c r="S236" t="s">
        <v>2150</v>
      </c>
      <c r="T236" t="s">
        <v>111</v>
      </c>
      <c r="U236" t="s">
        <v>344</v>
      </c>
      <c r="V236" t="s">
        <v>112</v>
      </c>
      <c r="W236" t="s">
        <v>134</v>
      </c>
      <c r="X236" t="s">
        <v>2151</v>
      </c>
      <c r="Y236" t="s">
        <v>2152</v>
      </c>
    </row>
    <row r="237" spans="1:25" x14ac:dyDescent="0.2">
      <c r="A237" t="s">
        <v>2153</v>
      </c>
      <c r="B237" t="s">
        <v>2153</v>
      </c>
      <c r="C237" t="s">
        <v>2154</v>
      </c>
      <c r="D237" t="s">
        <v>2153</v>
      </c>
      <c r="E237" t="s">
        <v>2155</v>
      </c>
      <c r="F237" t="s">
        <v>2156</v>
      </c>
      <c r="G237" t="s">
        <v>32</v>
      </c>
      <c r="I237" t="s">
        <v>2157</v>
      </c>
      <c r="J237" t="s">
        <v>2158</v>
      </c>
      <c r="T237" t="s">
        <v>111</v>
      </c>
      <c r="U237" t="s">
        <v>84</v>
      </c>
      <c r="V237" t="s">
        <v>112</v>
      </c>
    </row>
    <row r="238" spans="1:25" x14ac:dyDescent="0.2">
      <c r="A238" t="s">
        <v>2159</v>
      </c>
      <c r="B238" t="s">
        <v>2159</v>
      </c>
      <c r="C238" t="s">
        <v>2160</v>
      </c>
      <c r="D238" t="s">
        <v>2159</v>
      </c>
      <c r="E238" t="s">
        <v>2161</v>
      </c>
      <c r="F238" t="s">
        <v>2162</v>
      </c>
      <c r="G238" t="s">
        <v>32</v>
      </c>
      <c r="H238" t="s">
        <v>2163</v>
      </c>
      <c r="I238" t="s">
        <v>2164</v>
      </c>
      <c r="J238" t="s">
        <v>2160</v>
      </c>
      <c r="Q238" t="s">
        <v>463</v>
      </c>
      <c r="R238" t="s">
        <v>109</v>
      </c>
      <c r="S238" t="s">
        <v>2165</v>
      </c>
      <c r="T238" t="s">
        <v>83</v>
      </c>
      <c r="U238" t="s">
        <v>84</v>
      </c>
      <c r="V238" t="s">
        <v>85</v>
      </c>
    </row>
    <row r="239" spans="1:25" x14ac:dyDescent="0.2">
      <c r="A239" t="s">
        <v>2166</v>
      </c>
      <c r="B239" t="s">
        <v>2166</v>
      </c>
      <c r="C239" t="s">
        <v>2167</v>
      </c>
      <c r="D239" t="s">
        <v>2166</v>
      </c>
      <c r="E239" t="s">
        <v>2168</v>
      </c>
      <c r="F239" t="s">
        <v>2169</v>
      </c>
      <c r="G239" t="s">
        <v>32</v>
      </c>
      <c r="H239" t="s">
        <v>2170</v>
      </c>
      <c r="I239" t="s">
        <v>2171</v>
      </c>
      <c r="J239" t="s">
        <v>2172</v>
      </c>
      <c r="Q239" t="s">
        <v>73</v>
      </c>
      <c r="R239" t="s">
        <v>74</v>
      </c>
      <c r="S239" t="s">
        <v>75</v>
      </c>
      <c r="T239" t="s">
        <v>111</v>
      </c>
      <c r="U239" t="s">
        <v>84</v>
      </c>
      <c r="V239" t="s">
        <v>112</v>
      </c>
    </row>
    <row r="240" spans="1:25" x14ac:dyDescent="0.2">
      <c r="A240" t="s">
        <v>2173</v>
      </c>
      <c r="B240" t="s">
        <v>2173</v>
      </c>
      <c r="C240" t="s">
        <v>2174</v>
      </c>
      <c r="D240" t="s">
        <v>2173</v>
      </c>
      <c r="E240" t="s">
        <v>2175</v>
      </c>
      <c r="F240" t="s">
        <v>2176</v>
      </c>
      <c r="G240" t="s">
        <v>32</v>
      </c>
      <c r="H240" t="s">
        <v>2177</v>
      </c>
      <c r="I240" t="s">
        <v>2178</v>
      </c>
      <c r="J240" t="s">
        <v>2174</v>
      </c>
      <c r="Q240" t="s">
        <v>73</v>
      </c>
      <c r="R240" t="s">
        <v>74</v>
      </c>
      <c r="S240" t="s">
        <v>75</v>
      </c>
      <c r="T240" t="s">
        <v>83</v>
      </c>
      <c r="U240" t="s">
        <v>84</v>
      </c>
      <c r="V240" t="s">
        <v>85</v>
      </c>
    </row>
    <row r="241" spans="1:25" x14ac:dyDescent="0.2">
      <c r="A241" t="s">
        <v>2179</v>
      </c>
      <c r="B241" t="s">
        <v>2179</v>
      </c>
      <c r="C241" t="s">
        <v>2180</v>
      </c>
      <c r="D241" t="s">
        <v>2179</v>
      </c>
      <c r="E241" t="s">
        <v>2181</v>
      </c>
      <c r="F241" t="s">
        <v>2182</v>
      </c>
      <c r="G241" t="s">
        <v>32</v>
      </c>
      <c r="I241" t="s">
        <v>2183</v>
      </c>
      <c r="J241" t="s">
        <v>2184</v>
      </c>
      <c r="Q241" t="s">
        <v>73</v>
      </c>
      <c r="R241" t="s">
        <v>74</v>
      </c>
      <c r="S241" t="s">
        <v>75</v>
      </c>
      <c r="T241" t="s">
        <v>83</v>
      </c>
      <c r="U241" t="s">
        <v>84</v>
      </c>
      <c r="V241" t="s">
        <v>85</v>
      </c>
    </row>
    <row r="242" spans="1:25" x14ac:dyDescent="0.2">
      <c r="A242" t="s">
        <v>2185</v>
      </c>
      <c r="B242" t="s">
        <v>2185</v>
      </c>
      <c r="C242" t="s">
        <v>2186</v>
      </c>
      <c r="D242" t="s">
        <v>2185</v>
      </c>
      <c r="E242" t="s">
        <v>2187</v>
      </c>
      <c r="F242" t="s">
        <v>2188</v>
      </c>
      <c r="G242" t="s">
        <v>32</v>
      </c>
      <c r="I242" t="s">
        <v>2189</v>
      </c>
      <c r="J242" t="s">
        <v>2190</v>
      </c>
      <c r="Q242" t="s">
        <v>73</v>
      </c>
      <c r="R242" t="s">
        <v>74</v>
      </c>
      <c r="S242" t="s">
        <v>2191</v>
      </c>
      <c r="T242" t="s">
        <v>111</v>
      </c>
      <c r="U242" t="s">
        <v>84</v>
      </c>
      <c r="V242" t="s">
        <v>112</v>
      </c>
    </row>
    <row r="243" spans="1:25" x14ac:dyDescent="0.2">
      <c r="A243" t="s">
        <v>2192</v>
      </c>
      <c r="B243" t="s">
        <v>2192</v>
      </c>
      <c r="C243" t="s">
        <v>2193</v>
      </c>
      <c r="D243" t="s">
        <v>2192</v>
      </c>
      <c r="E243" t="s">
        <v>2194</v>
      </c>
      <c r="F243" t="s">
        <v>2195</v>
      </c>
      <c r="G243" t="s">
        <v>32</v>
      </c>
      <c r="I243" t="s">
        <v>2196</v>
      </c>
      <c r="J243" t="s">
        <v>2197</v>
      </c>
      <c r="Q243" t="s">
        <v>73</v>
      </c>
      <c r="R243" t="s">
        <v>74</v>
      </c>
      <c r="S243" t="s">
        <v>75</v>
      </c>
      <c r="T243" t="s">
        <v>111</v>
      </c>
      <c r="U243" t="s">
        <v>84</v>
      </c>
      <c r="V243" t="s">
        <v>112</v>
      </c>
    </row>
    <row r="244" spans="1:25" x14ac:dyDescent="0.2">
      <c r="A244" t="s">
        <v>2198</v>
      </c>
      <c r="B244" t="s">
        <v>2199</v>
      </c>
      <c r="C244" t="s">
        <v>2200</v>
      </c>
      <c r="D244" t="s">
        <v>2198</v>
      </c>
      <c r="E244" t="s">
        <v>2201</v>
      </c>
      <c r="F244" t="s">
        <v>2202</v>
      </c>
      <c r="G244" t="s">
        <v>2203</v>
      </c>
      <c r="H244" t="s">
        <v>2204</v>
      </c>
      <c r="I244" t="s">
        <v>2205</v>
      </c>
      <c r="J244" t="s">
        <v>2200</v>
      </c>
      <c r="K244" t="s">
        <v>1649</v>
      </c>
      <c r="L244" t="s">
        <v>1650</v>
      </c>
      <c r="M244" t="s">
        <v>2206</v>
      </c>
      <c r="N244" t="s">
        <v>2206</v>
      </c>
      <c r="O244" t="s">
        <v>2207</v>
      </c>
      <c r="P244" t="s">
        <v>56</v>
      </c>
      <c r="Q244" t="s">
        <v>659</v>
      </c>
      <c r="R244" t="s">
        <v>109</v>
      </c>
      <c r="S244" t="s">
        <v>2208</v>
      </c>
      <c r="T244" t="s">
        <v>43</v>
      </c>
      <c r="U244" t="s">
        <v>44</v>
      </c>
      <c r="V244" t="s">
        <v>60</v>
      </c>
      <c r="W244" t="s">
        <v>134</v>
      </c>
    </row>
    <row r="245" spans="1:25" x14ac:dyDescent="0.2">
      <c r="A245" t="s">
        <v>2209</v>
      </c>
      <c r="B245" t="s">
        <v>2210</v>
      </c>
      <c r="C245" t="s">
        <v>2211</v>
      </c>
      <c r="D245" t="s">
        <v>2209</v>
      </c>
      <c r="E245" t="s">
        <v>2212</v>
      </c>
      <c r="F245" t="s">
        <v>2213</v>
      </c>
      <c r="G245" t="s">
        <v>32</v>
      </c>
      <c r="H245" t="s">
        <v>2214</v>
      </c>
      <c r="I245" t="s">
        <v>2215</v>
      </c>
      <c r="J245" t="s">
        <v>2211</v>
      </c>
      <c r="K245" t="s">
        <v>144</v>
      </c>
      <c r="L245" t="s">
        <v>145</v>
      </c>
      <c r="M245" t="s">
        <v>146</v>
      </c>
      <c r="N245" t="s">
        <v>158</v>
      </c>
      <c r="O245" t="s">
        <v>159</v>
      </c>
      <c r="P245" t="s">
        <v>39</v>
      </c>
      <c r="Q245" t="s">
        <v>573</v>
      </c>
      <c r="R245" t="s">
        <v>574</v>
      </c>
      <c r="S245" t="s">
        <v>1497</v>
      </c>
      <c r="T245" t="s">
        <v>43</v>
      </c>
      <c r="U245" t="s">
        <v>44</v>
      </c>
      <c r="V245" t="s">
        <v>45</v>
      </c>
    </row>
    <row r="246" spans="1:25" x14ac:dyDescent="0.2">
      <c r="A246" t="s">
        <v>2216</v>
      </c>
      <c r="B246" t="s">
        <v>2216</v>
      </c>
      <c r="C246" t="s">
        <v>2217</v>
      </c>
      <c r="D246" t="s">
        <v>2216</v>
      </c>
      <c r="E246" t="s">
        <v>2218</v>
      </c>
      <c r="F246" t="s">
        <v>2219</v>
      </c>
      <c r="G246" t="s">
        <v>2220</v>
      </c>
      <c r="H246" t="s">
        <v>2221</v>
      </c>
      <c r="I246" t="s">
        <v>2222</v>
      </c>
      <c r="J246" t="s">
        <v>2217</v>
      </c>
      <c r="T246" t="s">
        <v>83</v>
      </c>
      <c r="U246" t="s">
        <v>84</v>
      </c>
      <c r="V246" t="s">
        <v>85</v>
      </c>
      <c r="W246" t="s">
        <v>381</v>
      </c>
    </row>
    <row r="247" spans="1:25" x14ac:dyDescent="0.2">
      <c r="A247" t="s">
        <v>2223</v>
      </c>
      <c r="B247" t="s">
        <v>2224</v>
      </c>
      <c r="C247" t="s">
        <v>2225</v>
      </c>
      <c r="D247" t="s">
        <v>2223</v>
      </c>
      <c r="E247" t="s">
        <v>2226</v>
      </c>
      <c r="F247" t="s">
        <v>2227</v>
      </c>
      <c r="G247" t="s">
        <v>2228</v>
      </c>
      <c r="H247" t="s">
        <v>2229</v>
      </c>
      <c r="I247" t="s">
        <v>2230</v>
      </c>
      <c r="J247" t="s">
        <v>2225</v>
      </c>
      <c r="K247" t="s">
        <v>144</v>
      </c>
      <c r="L247" t="s">
        <v>145</v>
      </c>
      <c r="M247" t="s">
        <v>146</v>
      </c>
      <c r="N247" t="s">
        <v>146</v>
      </c>
      <c r="O247" t="s">
        <v>146</v>
      </c>
      <c r="P247" t="s">
        <v>39</v>
      </c>
      <c r="Q247" t="s">
        <v>132</v>
      </c>
      <c r="R247" t="s">
        <v>109</v>
      </c>
      <c r="S247" t="s">
        <v>2231</v>
      </c>
      <c r="T247" t="s">
        <v>43</v>
      </c>
      <c r="U247" t="s">
        <v>44</v>
      </c>
      <c r="V247" t="s">
        <v>45</v>
      </c>
    </row>
    <row r="248" spans="1:25" x14ac:dyDescent="0.2">
      <c r="A248" t="s">
        <v>2232</v>
      </c>
      <c r="B248" t="s">
        <v>2233</v>
      </c>
      <c r="C248" t="s">
        <v>2234</v>
      </c>
      <c r="D248" t="s">
        <v>2232</v>
      </c>
      <c r="E248" t="s">
        <v>2235</v>
      </c>
      <c r="F248" t="s">
        <v>2236</v>
      </c>
      <c r="G248" t="s">
        <v>2237</v>
      </c>
      <c r="H248" t="s">
        <v>2238</v>
      </c>
      <c r="I248" t="s">
        <v>2239</v>
      </c>
      <c r="J248" t="s">
        <v>2240</v>
      </c>
      <c r="K248" t="s">
        <v>144</v>
      </c>
      <c r="L248" t="s">
        <v>2241</v>
      </c>
      <c r="M248" t="s">
        <v>2242</v>
      </c>
      <c r="N248" t="s">
        <v>2242</v>
      </c>
      <c r="O248" t="s">
        <v>2243</v>
      </c>
      <c r="P248" t="s">
        <v>39</v>
      </c>
      <c r="Q248" t="s">
        <v>365</v>
      </c>
      <c r="R248" t="s">
        <v>365</v>
      </c>
      <c r="S248" t="s">
        <v>2244</v>
      </c>
      <c r="T248" t="s">
        <v>43</v>
      </c>
      <c r="U248" t="s">
        <v>44</v>
      </c>
      <c r="V248" t="s">
        <v>45</v>
      </c>
    </row>
    <row r="249" spans="1:25" x14ac:dyDescent="0.2">
      <c r="A249" t="s">
        <v>2245</v>
      </c>
      <c r="B249" t="s">
        <v>2245</v>
      </c>
      <c r="C249" t="s">
        <v>2246</v>
      </c>
      <c r="D249" t="s">
        <v>2245</v>
      </c>
      <c r="E249" t="s">
        <v>2247</v>
      </c>
      <c r="F249" t="s">
        <v>2248</v>
      </c>
      <c r="G249" t="s">
        <v>261</v>
      </c>
      <c r="I249" t="s">
        <v>2249</v>
      </c>
      <c r="J249" t="s">
        <v>2250</v>
      </c>
      <c r="Q249" t="s">
        <v>378</v>
      </c>
      <c r="R249" t="s">
        <v>379</v>
      </c>
      <c r="S249" t="s">
        <v>2251</v>
      </c>
      <c r="T249" t="s">
        <v>111</v>
      </c>
      <c r="U249" t="s">
        <v>84</v>
      </c>
      <c r="V249" t="s">
        <v>112</v>
      </c>
      <c r="W249" t="s">
        <v>2252</v>
      </c>
    </row>
    <row r="250" spans="1:25" x14ac:dyDescent="0.2">
      <c r="A250" t="s">
        <v>2253</v>
      </c>
      <c r="B250" t="s">
        <v>2254</v>
      </c>
      <c r="C250" t="s">
        <v>2255</v>
      </c>
      <c r="E250" t="s">
        <v>2256</v>
      </c>
      <c r="G250" t="s">
        <v>32</v>
      </c>
      <c r="J250" t="s">
        <v>2257</v>
      </c>
      <c r="T250" t="s">
        <v>111</v>
      </c>
      <c r="U250" t="s">
        <v>344</v>
      </c>
      <c r="V250" t="s">
        <v>112</v>
      </c>
      <c r="X250" t="s">
        <v>2258</v>
      </c>
      <c r="Y250" t="s">
        <v>2259</v>
      </c>
    </row>
    <row r="251" spans="1:25" x14ac:dyDescent="0.2">
      <c r="A251" t="s">
        <v>2260</v>
      </c>
      <c r="B251" t="s">
        <v>2261</v>
      </c>
      <c r="C251" t="s">
        <v>2262</v>
      </c>
      <c r="E251" t="s">
        <v>2263</v>
      </c>
      <c r="F251" t="s">
        <v>2264</v>
      </c>
      <c r="G251" t="s">
        <v>2265</v>
      </c>
      <c r="H251" t="s">
        <v>2266</v>
      </c>
      <c r="I251" t="s">
        <v>2267</v>
      </c>
      <c r="J251" t="s">
        <v>2268</v>
      </c>
      <c r="K251" t="s">
        <v>70</v>
      </c>
      <c r="L251" t="s">
        <v>122</v>
      </c>
      <c r="M251" t="s">
        <v>123</v>
      </c>
      <c r="N251" t="s">
        <v>1011</v>
      </c>
      <c r="O251" t="s">
        <v>2269</v>
      </c>
      <c r="P251" t="s">
        <v>39</v>
      </c>
      <c r="Q251" t="s">
        <v>108</v>
      </c>
      <c r="R251" t="s">
        <v>109</v>
      </c>
      <c r="S251" t="s">
        <v>1318</v>
      </c>
      <c r="T251" t="s">
        <v>43</v>
      </c>
      <c r="U251" t="s">
        <v>44</v>
      </c>
      <c r="V251" t="s">
        <v>45</v>
      </c>
      <c r="W251" t="s">
        <v>134</v>
      </c>
    </row>
    <row r="252" spans="1:25" x14ac:dyDescent="0.2">
      <c r="A252" t="s">
        <v>2270</v>
      </c>
      <c r="B252" t="s">
        <v>2271</v>
      </c>
      <c r="C252" t="s">
        <v>2272</v>
      </c>
      <c r="D252" t="s">
        <v>2270</v>
      </c>
      <c r="E252" t="s">
        <v>2273</v>
      </c>
      <c r="F252" t="s">
        <v>2274</v>
      </c>
      <c r="G252" t="s">
        <v>2275</v>
      </c>
      <c r="I252" t="s">
        <v>2276</v>
      </c>
      <c r="J252" t="s">
        <v>2277</v>
      </c>
      <c r="Q252" t="s">
        <v>378</v>
      </c>
      <c r="R252" t="s">
        <v>379</v>
      </c>
      <c r="S252" t="s">
        <v>639</v>
      </c>
      <c r="T252" t="s">
        <v>111</v>
      </c>
      <c r="U252" t="s">
        <v>344</v>
      </c>
      <c r="V252" t="s">
        <v>112</v>
      </c>
      <c r="W252" t="s">
        <v>381</v>
      </c>
      <c r="X252" t="s">
        <v>2278</v>
      </c>
      <c r="Y252" t="s">
        <v>2279</v>
      </c>
    </row>
    <row r="253" spans="1:25" x14ac:dyDescent="0.2">
      <c r="A253" t="s">
        <v>2280</v>
      </c>
      <c r="B253" t="s">
        <v>2280</v>
      </c>
      <c r="C253" t="s">
        <v>2281</v>
      </c>
      <c r="D253" t="s">
        <v>2280</v>
      </c>
      <c r="E253" t="s">
        <v>2282</v>
      </c>
      <c r="F253" t="s">
        <v>2283</v>
      </c>
      <c r="G253" t="s">
        <v>429</v>
      </c>
      <c r="H253" t="s">
        <v>2284</v>
      </c>
      <c r="I253" t="s">
        <v>2285</v>
      </c>
      <c r="J253" t="s">
        <v>2281</v>
      </c>
      <c r="Q253" t="s">
        <v>378</v>
      </c>
      <c r="R253" t="s">
        <v>379</v>
      </c>
      <c r="S253" t="s">
        <v>2286</v>
      </c>
      <c r="T253" t="s">
        <v>83</v>
      </c>
      <c r="U253" t="s">
        <v>84</v>
      </c>
      <c r="V253" t="s">
        <v>85</v>
      </c>
    </row>
    <row r="254" spans="1:25" x14ac:dyDescent="0.2">
      <c r="A254" t="s">
        <v>2287</v>
      </c>
      <c r="B254" t="s">
        <v>2288</v>
      </c>
      <c r="C254" t="s">
        <v>2289</v>
      </c>
      <c r="D254" t="s">
        <v>2287</v>
      </c>
      <c r="E254" t="s">
        <v>2290</v>
      </c>
      <c r="F254" t="s">
        <v>2291</v>
      </c>
      <c r="G254" t="s">
        <v>2292</v>
      </c>
      <c r="H254" t="s">
        <v>2293</v>
      </c>
      <c r="I254" t="s">
        <v>2294</v>
      </c>
      <c r="J254" t="s">
        <v>2289</v>
      </c>
      <c r="K254" t="s">
        <v>144</v>
      </c>
      <c r="L254" t="s">
        <v>454</v>
      </c>
      <c r="M254" t="s">
        <v>455</v>
      </c>
      <c r="N254" t="s">
        <v>455</v>
      </c>
      <c r="O254" t="s">
        <v>455</v>
      </c>
      <c r="P254" t="s">
        <v>39</v>
      </c>
      <c r="Q254" t="s">
        <v>108</v>
      </c>
      <c r="R254" t="s">
        <v>109</v>
      </c>
      <c r="S254" t="s">
        <v>2295</v>
      </c>
      <c r="T254" t="s">
        <v>43</v>
      </c>
      <c r="U254" t="s">
        <v>44</v>
      </c>
      <c r="V254" t="s">
        <v>45</v>
      </c>
    </row>
    <row r="255" spans="1:25" x14ac:dyDescent="0.2">
      <c r="A255" t="s">
        <v>2296</v>
      </c>
      <c r="B255" t="s">
        <v>2296</v>
      </c>
      <c r="C255" t="s">
        <v>2297</v>
      </c>
      <c r="D255" t="s">
        <v>2296</v>
      </c>
      <c r="E255" t="s">
        <v>2298</v>
      </c>
      <c r="F255" t="s">
        <v>2299</v>
      </c>
      <c r="G255" t="s">
        <v>32</v>
      </c>
      <c r="I255" t="s">
        <v>2300</v>
      </c>
      <c r="J255" t="s">
        <v>2301</v>
      </c>
      <c r="Q255" t="s">
        <v>148</v>
      </c>
      <c r="R255" t="s">
        <v>99</v>
      </c>
      <c r="S255" t="s">
        <v>2302</v>
      </c>
      <c r="T255" t="s">
        <v>111</v>
      </c>
      <c r="U255" t="s">
        <v>84</v>
      </c>
      <c r="V255" t="s">
        <v>112</v>
      </c>
    </row>
    <row r="256" spans="1:25" x14ac:dyDescent="0.2">
      <c r="A256" t="s">
        <v>2303</v>
      </c>
      <c r="B256" t="s">
        <v>2303</v>
      </c>
      <c r="C256" t="s">
        <v>2304</v>
      </c>
      <c r="D256" t="s">
        <v>2303</v>
      </c>
      <c r="E256" t="s">
        <v>2305</v>
      </c>
      <c r="F256" t="s">
        <v>2306</v>
      </c>
      <c r="G256" t="s">
        <v>32</v>
      </c>
      <c r="H256" t="s">
        <v>2307</v>
      </c>
      <c r="I256" t="s">
        <v>2308</v>
      </c>
      <c r="J256" t="s">
        <v>2304</v>
      </c>
      <c r="T256" t="s">
        <v>83</v>
      </c>
      <c r="U256" t="s">
        <v>84</v>
      </c>
      <c r="V256" t="s">
        <v>85</v>
      </c>
      <c r="W256" t="s">
        <v>2309</v>
      </c>
    </row>
    <row r="257" spans="1:25" x14ac:dyDescent="0.2">
      <c r="A257" t="s">
        <v>2310</v>
      </c>
      <c r="B257" t="s">
        <v>2310</v>
      </c>
      <c r="C257" t="s">
        <v>2311</v>
      </c>
      <c r="D257" t="s">
        <v>2310</v>
      </c>
      <c r="E257" t="s">
        <v>2312</v>
      </c>
      <c r="F257" t="s">
        <v>2313</v>
      </c>
      <c r="G257" t="s">
        <v>32</v>
      </c>
      <c r="I257" t="s">
        <v>2314</v>
      </c>
      <c r="J257" t="s">
        <v>2315</v>
      </c>
      <c r="Q257" t="s">
        <v>2316</v>
      </c>
      <c r="R257" t="s">
        <v>379</v>
      </c>
      <c r="S257" t="s">
        <v>2317</v>
      </c>
      <c r="T257" t="s">
        <v>111</v>
      </c>
      <c r="U257" t="s">
        <v>84</v>
      </c>
      <c r="V257" t="s">
        <v>112</v>
      </c>
      <c r="W257" t="s">
        <v>381</v>
      </c>
    </row>
    <row r="258" spans="1:25" x14ac:dyDescent="0.2">
      <c r="A258" t="s">
        <v>2318</v>
      </c>
      <c r="B258" t="s">
        <v>2318</v>
      </c>
      <c r="C258" t="s">
        <v>2319</v>
      </c>
      <c r="D258" t="s">
        <v>2318</v>
      </c>
      <c r="E258" t="s">
        <v>2320</v>
      </c>
      <c r="F258" t="s">
        <v>2321</v>
      </c>
      <c r="G258" t="s">
        <v>32</v>
      </c>
      <c r="H258" t="s">
        <v>2322</v>
      </c>
      <c r="I258" t="s">
        <v>2323</v>
      </c>
      <c r="J258" t="s">
        <v>2324</v>
      </c>
      <c r="Q258" t="s">
        <v>167</v>
      </c>
      <c r="R258" t="s">
        <v>109</v>
      </c>
      <c r="S258" t="s">
        <v>297</v>
      </c>
      <c r="T258" t="s">
        <v>111</v>
      </c>
      <c r="U258" t="s">
        <v>84</v>
      </c>
      <c r="V258" t="s">
        <v>112</v>
      </c>
    </row>
    <row r="259" spans="1:25" x14ac:dyDescent="0.2">
      <c r="A259" t="s">
        <v>2325</v>
      </c>
      <c r="B259" t="s">
        <v>2325</v>
      </c>
      <c r="C259" t="s">
        <v>2326</v>
      </c>
      <c r="D259" t="s">
        <v>2325</v>
      </c>
      <c r="E259" t="s">
        <v>2327</v>
      </c>
      <c r="F259" t="s">
        <v>2328</v>
      </c>
      <c r="G259" t="s">
        <v>32</v>
      </c>
      <c r="I259" t="s">
        <v>2329</v>
      </c>
      <c r="J259" t="s">
        <v>2330</v>
      </c>
      <c r="Q259" t="s">
        <v>132</v>
      </c>
      <c r="R259" t="s">
        <v>109</v>
      </c>
      <c r="S259" t="s">
        <v>2331</v>
      </c>
      <c r="T259" t="s">
        <v>111</v>
      </c>
      <c r="U259" t="s">
        <v>84</v>
      </c>
      <c r="V259" t="s">
        <v>112</v>
      </c>
      <c r="W259" t="s">
        <v>2332</v>
      </c>
    </row>
    <row r="260" spans="1:25" x14ac:dyDescent="0.2">
      <c r="A260" t="s">
        <v>2333</v>
      </c>
      <c r="B260" t="s">
        <v>2333</v>
      </c>
      <c r="C260" t="s">
        <v>2334</v>
      </c>
      <c r="D260" t="s">
        <v>2333</v>
      </c>
      <c r="E260" t="s">
        <v>2335</v>
      </c>
      <c r="F260" t="s">
        <v>2336</v>
      </c>
      <c r="G260" t="s">
        <v>32</v>
      </c>
      <c r="I260" t="s">
        <v>2337</v>
      </c>
      <c r="J260" t="s">
        <v>2338</v>
      </c>
      <c r="Q260" t="s">
        <v>378</v>
      </c>
      <c r="R260" t="s">
        <v>379</v>
      </c>
      <c r="S260" t="s">
        <v>2339</v>
      </c>
      <c r="T260" t="s">
        <v>111</v>
      </c>
      <c r="U260" t="s">
        <v>84</v>
      </c>
      <c r="V260" t="s">
        <v>112</v>
      </c>
    </row>
    <row r="261" spans="1:25" x14ac:dyDescent="0.2">
      <c r="A261" t="s">
        <v>2340</v>
      </c>
      <c r="B261" t="s">
        <v>2340</v>
      </c>
      <c r="C261" t="s">
        <v>2341</v>
      </c>
      <c r="D261" t="s">
        <v>2340</v>
      </c>
      <c r="E261" t="s">
        <v>2342</v>
      </c>
      <c r="F261" t="s">
        <v>2343</v>
      </c>
      <c r="G261" t="s">
        <v>180</v>
      </c>
      <c r="I261" t="s">
        <v>2344</v>
      </c>
      <c r="J261" t="s">
        <v>2345</v>
      </c>
      <c r="Q261" t="s">
        <v>132</v>
      </c>
      <c r="R261" t="s">
        <v>109</v>
      </c>
      <c r="S261" t="s">
        <v>2346</v>
      </c>
      <c r="T261" t="s">
        <v>111</v>
      </c>
      <c r="U261" t="s">
        <v>84</v>
      </c>
      <c r="V261" t="s">
        <v>112</v>
      </c>
    </row>
    <row r="262" spans="1:25" x14ac:dyDescent="0.2">
      <c r="A262" t="s">
        <v>2347</v>
      </c>
      <c r="B262" t="s">
        <v>2347</v>
      </c>
      <c r="C262" t="s">
        <v>2348</v>
      </c>
      <c r="D262" t="s">
        <v>2347</v>
      </c>
      <c r="E262" t="s">
        <v>2349</v>
      </c>
      <c r="F262" t="s">
        <v>2350</v>
      </c>
      <c r="G262" t="s">
        <v>429</v>
      </c>
      <c r="I262" t="s">
        <v>2351</v>
      </c>
      <c r="J262" t="s">
        <v>2352</v>
      </c>
      <c r="T262" t="s">
        <v>111</v>
      </c>
      <c r="U262" t="s">
        <v>84</v>
      </c>
      <c r="V262" t="s">
        <v>112</v>
      </c>
      <c r="W262" t="s">
        <v>2353</v>
      </c>
    </row>
    <row r="263" spans="1:25" x14ac:dyDescent="0.2">
      <c r="A263" t="s">
        <v>2354</v>
      </c>
      <c r="B263" t="s">
        <v>2355</v>
      </c>
      <c r="C263" t="s">
        <v>2356</v>
      </c>
      <c r="D263" t="s">
        <v>2354</v>
      </c>
      <c r="E263" t="s">
        <v>2357</v>
      </c>
      <c r="F263" t="s">
        <v>2358</v>
      </c>
      <c r="G263" t="s">
        <v>2359</v>
      </c>
      <c r="H263" t="s">
        <v>2360</v>
      </c>
      <c r="I263" t="s">
        <v>2361</v>
      </c>
      <c r="J263" t="s">
        <v>2362</v>
      </c>
      <c r="K263" t="s">
        <v>144</v>
      </c>
      <c r="L263" t="s">
        <v>454</v>
      </c>
      <c r="M263" t="s">
        <v>1225</v>
      </c>
      <c r="N263" t="s">
        <v>1225</v>
      </c>
      <c r="O263" t="s">
        <v>1225</v>
      </c>
      <c r="P263" t="s">
        <v>39</v>
      </c>
      <c r="Q263" t="s">
        <v>2363</v>
      </c>
      <c r="R263" t="s">
        <v>41</v>
      </c>
      <c r="S263" t="s">
        <v>2364</v>
      </c>
      <c r="T263" t="s">
        <v>43</v>
      </c>
      <c r="U263" t="s">
        <v>44</v>
      </c>
      <c r="V263" t="s">
        <v>45</v>
      </c>
      <c r="W263" t="s">
        <v>2365</v>
      </c>
    </row>
    <row r="264" spans="1:25" x14ac:dyDescent="0.2">
      <c r="A264" t="s">
        <v>2366</v>
      </c>
      <c r="B264" t="s">
        <v>2366</v>
      </c>
      <c r="C264" t="s">
        <v>2367</v>
      </c>
      <c r="D264" t="s">
        <v>2366</v>
      </c>
      <c r="E264" t="s">
        <v>2368</v>
      </c>
      <c r="F264" t="s">
        <v>2369</v>
      </c>
      <c r="G264" t="s">
        <v>32</v>
      </c>
      <c r="I264" t="s">
        <v>2370</v>
      </c>
      <c r="J264" t="s">
        <v>2371</v>
      </c>
      <c r="Q264" t="s">
        <v>219</v>
      </c>
      <c r="R264" t="s">
        <v>99</v>
      </c>
      <c r="S264" t="s">
        <v>2372</v>
      </c>
      <c r="T264" t="s">
        <v>111</v>
      </c>
      <c r="U264" t="s">
        <v>84</v>
      </c>
      <c r="V264" t="s">
        <v>112</v>
      </c>
    </row>
    <row r="265" spans="1:25" x14ac:dyDescent="0.2">
      <c r="A265" t="s">
        <v>2373</v>
      </c>
      <c r="B265" t="s">
        <v>2373</v>
      </c>
      <c r="C265" t="s">
        <v>2374</v>
      </c>
      <c r="D265" t="s">
        <v>2373</v>
      </c>
      <c r="E265" t="s">
        <v>2375</v>
      </c>
      <c r="F265" t="s">
        <v>2376</v>
      </c>
      <c r="G265" t="s">
        <v>233</v>
      </c>
      <c r="I265" t="s">
        <v>2377</v>
      </c>
      <c r="J265" t="s">
        <v>2378</v>
      </c>
      <c r="Q265" t="s">
        <v>2363</v>
      </c>
      <c r="R265" t="s">
        <v>41</v>
      </c>
      <c r="S265" t="s">
        <v>2379</v>
      </c>
      <c r="T265" t="s">
        <v>111</v>
      </c>
      <c r="U265" t="s">
        <v>84</v>
      </c>
      <c r="V265" t="s">
        <v>112</v>
      </c>
    </row>
    <row r="266" spans="1:25" x14ac:dyDescent="0.2">
      <c r="A266" t="s">
        <v>2380</v>
      </c>
      <c r="B266" t="s">
        <v>2381</v>
      </c>
      <c r="C266" t="s">
        <v>2382</v>
      </c>
      <c r="D266" t="s">
        <v>2380</v>
      </c>
      <c r="E266" t="s">
        <v>2383</v>
      </c>
      <c r="F266" t="s">
        <v>2384</v>
      </c>
      <c r="G266" t="s">
        <v>2385</v>
      </c>
      <c r="H266" t="s">
        <v>2386</v>
      </c>
      <c r="I266" t="s">
        <v>2387</v>
      </c>
      <c r="J266" t="s">
        <v>2382</v>
      </c>
      <c r="K266" t="s">
        <v>1179</v>
      </c>
      <c r="L266" t="s">
        <v>1179</v>
      </c>
      <c r="M266" t="s">
        <v>1180</v>
      </c>
      <c r="N266" t="s">
        <v>1181</v>
      </c>
      <c r="O266" t="s">
        <v>1181</v>
      </c>
      <c r="P266" t="s">
        <v>39</v>
      </c>
      <c r="Q266" t="s">
        <v>378</v>
      </c>
      <c r="R266" t="s">
        <v>379</v>
      </c>
      <c r="S266" t="s">
        <v>1002</v>
      </c>
      <c r="T266" t="s">
        <v>43</v>
      </c>
      <c r="U266" t="s">
        <v>44</v>
      </c>
      <c r="V266" t="s">
        <v>45</v>
      </c>
      <c r="W266" t="s">
        <v>381</v>
      </c>
    </row>
    <row r="267" spans="1:25" x14ac:dyDescent="0.2">
      <c r="A267" t="s">
        <v>2388</v>
      </c>
      <c r="B267" t="s">
        <v>2388</v>
      </c>
      <c r="C267" t="s">
        <v>2389</v>
      </c>
      <c r="D267" t="s">
        <v>2388</v>
      </c>
      <c r="E267" t="s">
        <v>2390</v>
      </c>
      <c r="F267" t="s">
        <v>2391</v>
      </c>
      <c r="G267" t="s">
        <v>32</v>
      </c>
      <c r="H267" t="s">
        <v>2392</v>
      </c>
      <c r="I267" t="s">
        <v>2393</v>
      </c>
      <c r="J267" t="s">
        <v>2394</v>
      </c>
      <c r="Q267" t="s">
        <v>167</v>
      </c>
      <c r="R267" t="s">
        <v>109</v>
      </c>
      <c r="S267" t="s">
        <v>297</v>
      </c>
      <c r="T267" t="s">
        <v>83</v>
      </c>
      <c r="U267" t="s">
        <v>84</v>
      </c>
      <c r="V267" t="s">
        <v>85</v>
      </c>
    </row>
    <row r="268" spans="1:25" x14ac:dyDescent="0.2">
      <c r="A268" t="s">
        <v>2395</v>
      </c>
      <c r="B268" t="s">
        <v>2395</v>
      </c>
      <c r="C268" t="s">
        <v>2396</v>
      </c>
      <c r="D268" t="s">
        <v>2395</v>
      </c>
      <c r="E268" t="s">
        <v>2397</v>
      </c>
      <c r="F268" t="s">
        <v>2398</v>
      </c>
      <c r="G268" t="s">
        <v>32</v>
      </c>
      <c r="I268" t="s">
        <v>2399</v>
      </c>
      <c r="J268" t="s">
        <v>2400</v>
      </c>
      <c r="T268" t="s">
        <v>111</v>
      </c>
      <c r="U268" t="s">
        <v>84</v>
      </c>
      <c r="V268" t="s">
        <v>112</v>
      </c>
    </row>
    <row r="269" spans="1:25" x14ac:dyDescent="0.2">
      <c r="A269" t="s">
        <v>2401</v>
      </c>
      <c r="B269" t="s">
        <v>2401</v>
      </c>
      <c r="C269" t="s">
        <v>2402</v>
      </c>
      <c r="D269" t="s">
        <v>2401</v>
      </c>
      <c r="E269" t="s">
        <v>2403</v>
      </c>
      <c r="F269" t="s">
        <v>2404</v>
      </c>
      <c r="G269" t="s">
        <v>32</v>
      </c>
      <c r="H269" t="s">
        <v>2405</v>
      </c>
      <c r="I269" t="s">
        <v>2406</v>
      </c>
      <c r="J269" t="s">
        <v>2402</v>
      </c>
      <c r="T269" t="s">
        <v>83</v>
      </c>
      <c r="U269" t="s">
        <v>84</v>
      </c>
      <c r="V269" t="s">
        <v>85</v>
      </c>
    </row>
    <row r="270" spans="1:25" x14ac:dyDescent="0.2">
      <c r="A270" t="s">
        <v>2407</v>
      </c>
      <c r="B270" t="s">
        <v>2408</v>
      </c>
      <c r="C270" t="s">
        <v>2409</v>
      </c>
      <c r="D270" t="s">
        <v>2407</v>
      </c>
      <c r="E270" t="s">
        <v>2410</v>
      </c>
      <c r="F270" t="s">
        <v>2411</v>
      </c>
      <c r="G270" t="s">
        <v>2412</v>
      </c>
      <c r="H270" t="s">
        <v>2413</v>
      </c>
      <c r="I270" t="s">
        <v>2414</v>
      </c>
      <c r="J270" t="s">
        <v>2409</v>
      </c>
      <c r="K270" t="s">
        <v>70</v>
      </c>
      <c r="L270" t="s">
        <v>2415</v>
      </c>
      <c r="M270" t="s">
        <v>2416</v>
      </c>
      <c r="N270" t="s">
        <v>2416</v>
      </c>
      <c r="O270" t="s">
        <v>2416</v>
      </c>
      <c r="P270" t="s">
        <v>39</v>
      </c>
      <c r="Q270" t="s">
        <v>132</v>
      </c>
      <c r="R270" t="s">
        <v>109</v>
      </c>
      <c r="S270" t="s">
        <v>2417</v>
      </c>
      <c r="T270" t="s">
        <v>43</v>
      </c>
      <c r="U270" t="s">
        <v>44</v>
      </c>
      <c r="V270" t="s">
        <v>45</v>
      </c>
      <c r="W270" t="s">
        <v>2418</v>
      </c>
    </row>
    <row r="271" spans="1:25" x14ac:dyDescent="0.2">
      <c r="A271" t="s">
        <v>2419</v>
      </c>
      <c r="B271" t="s">
        <v>2420</v>
      </c>
      <c r="C271" t="s">
        <v>2421</v>
      </c>
      <c r="D271" t="s">
        <v>2419</v>
      </c>
      <c r="E271" t="s">
        <v>2422</v>
      </c>
      <c r="F271" t="s">
        <v>2423</v>
      </c>
      <c r="G271" t="s">
        <v>2424</v>
      </c>
      <c r="I271" t="s">
        <v>2425</v>
      </c>
      <c r="J271" t="s">
        <v>2426</v>
      </c>
      <c r="Q271" t="s">
        <v>148</v>
      </c>
      <c r="R271" t="s">
        <v>99</v>
      </c>
      <c r="S271" t="s">
        <v>2427</v>
      </c>
      <c r="T271" t="s">
        <v>111</v>
      </c>
      <c r="U271" t="s">
        <v>344</v>
      </c>
      <c r="V271" t="s">
        <v>112</v>
      </c>
      <c r="X271" t="s">
        <v>2428</v>
      </c>
      <c r="Y271" t="s">
        <v>2429</v>
      </c>
    </row>
    <row r="272" spans="1:25" x14ac:dyDescent="0.2">
      <c r="A272" t="s">
        <v>2430</v>
      </c>
      <c r="B272" t="s">
        <v>2431</v>
      </c>
      <c r="C272" t="s">
        <v>2432</v>
      </c>
      <c r="D272" t="s">
        <v>2431</v>
      </c>
      <c r="E272" t="s">
        <v>2433</v>
      </c>
      <c r="F272" t="s">
        <v>2434</v>
      </c>
      <c r="G272" t="s">
        <v>32</v>
      </c>
      <c r="H272" t="s">
        <v>2435</v>
      </c>
      <c r="I272" t="s">
        <v>2436</v>
      </c>
      <c r="J272" t="s">
        <v>2432</v>
      </c>
      <c r="R272" t="s">
        <v>355</v>
      </c>
      <c r="S272" t="s">
        <v>772</v>
      </c>
      <c r="T272" t="s">
        <v>83</v>
      </c>
      <c r="U272" t="s">
        <v>84</v>
      </c>
      <c r="V272" t="s">
        <v>85</v>
      </c>
      <c r="W272" t="s">
        <v>381</v>
      </c>
    </row>
    <row r="273" spans="1:23" x14ac:dyDescent="0.2">
      <c r="A273" t="s">
        <v>2437</v>
      </c>
      <c r="B273" t="s">
        <v>2437</v>
      </c>
      <c r="C273" t="s">
        <v>2438</v>
      </c>
      <c r="D273" t="s">
        <v>2437</v>
      </c>
      <c r="E273" t="s">
        <v>2439</v>
      </c>
      <c r="F273" t="s">
        <v>2440</v>
      </c>
      <c r="G273" t="s">
        <v>32</v>
      </c>
      <c r="H273" t="s">
        <v>2441</v>
      </c>
      <c r="I273" t="s">
        <v>2442</v>
      </c>
      <c r="J273" t="s">
        <v>2438</v>
      </c>
      <c r="T273" t="s">
        <v>83</v>
      </c>
      <c r="U273" t="s">
        <v>84</v>
      </c>
      <c r="V273" t="s">
        <v>85</v>
      </c>
    </row>
    <row r="274" spans="1:23" x14ac:dyDescent="0.2">
      <c r="A274" t="s">
        <v>2443</v>
      </c>
      <c r="B274" t="s">
        <v>2443</v>
      </c>
      <c r="C274" t="s">
        <v>2444</v>
      </c>
      <c r="D274" t="s">
        <v>2443</v>
      </c>
      <c r="E274" t="s">
        <v>2445</v>
      </c>
      <c r="F274" t="s">
        <v>2446</v>
      </c>
      <c r="G274" t="s">
        <v>32</v>
      </c>
      <c r="I274" t="s">
        <v>2447</v>
      </c>
      <c r="J274" t="s">
        <v>2448</v>
      </c>
      <c r="Q274" t="s">
        <v>108</v>
      </c>
      <c r="R274" t="s">
        <v>109</v>
      </c>
      <c r="S274" t="s">
        <v>2449</v>
      </c>
      <c r="T274" t="s">
        <v>111</v>
      </c>
      <c r="U274" t="s">
        <v>84</v>
      </c>
      <c r="V274" t="s">
        <v>112</v>
      </c>
    </row>
    <row r="275" spans="1:23" x14ac:dyDescent="0.2">
      <c r="A275" t="s">
        <v>2450</v>
      </c>
      <c r="B275" t="s">
        <v>2450</v>
      </c>
      <c r="C275" t="s">
        <v>2451</v>
      </c>
      <c r="D275" t="s">
        <v>2450</v>
      </c>
      <c r="E275" t="s">
        <v>2452</v>
      </c>
      <c r="F275" t="s">
        <v>2453</v>
      </c>
      <c r="G275" t="s">
        <v>32</v>
      </c>
      <c r="H275" t="s">
        <v>2454</v>
      </c>
      <c r="I275" t="s">
        <v>2455</v>
      </c>
      <c r="J275" t="s">
        <v>2451</v>
      </c>
      <c r="Q275" t="s">
        <v>649</v>
      </c>
      <c r="R275" t="s">
        <v>379</v>
      </c>
      <c r="S275" t="s">
        <v>737</v>
      </c>
      <c r="T275" t="s">
        <v>83</v>
      </c>
      <c r="U275" t="s">
        <v>84</v>
      </c>
      <c r="V275" t="s">
        <v>85</v>
      </c>
      <c r="W275" t="s">
        <v>2028</v>
      </c>
    </row>
    <row r="276" spans="1:23" x14ac:dyDescent="0.2">
      <c r="A276" t="s">
        <v>2456</v>
      </c>
      <c r="B276" t="s">
        <v>2457</v>
      </c>
      <c r="C276" t="s">
        <v>2458</v>
      </c>
      <c r="D276" t="s">
        <v>2456</v>
      </c>
      <c r="E276" t="s">
        <v>2459</v>
      </c>
      <c r="F276" t="s">
        <v>2460</v>
      </c>
      <c r="G276" t="s">
        <v>2461</v>
      </c>
      <c r="H276" t="s">
        <v>2462</v>
      </c>
      <c r="I276" t="s">
        <v>2463</v>
      </c>
      <c r="J276" t="s">
        <v>2464</v>
      </c>
      <c r="K276" t="s">
        <v>35</v>
      </c>
      <c r="L276" t="s">
        <v>54</v>
      </c>
      <c r="M276" t="s">
        <v>54</v>
      </c>
      <c r="N276" t="s">
        <v>865</v>
      </c>
      <c r="O276" t="s">
        <v>865</v>
      </c>
      <c r="P276" t="s">
        <v>39</v>
      </c>
      <c r="Q276" t="s">
        <v>378</v>
      </c>
      <c r="R276" t="s">
        <v>379</v>
      </c>
      <c r="S276" t="s">
        <v>2465</v>
      </c>
      <c r="T276" t="s">
        <v>43</v>
      </c>
      <c r="U276" t="s">
        <v>44</v>
      </c>
      <c r="V276" t="s">
        <v>45</v>
      </c>
    </row>
    <row r="277" spans="1:23" x14ac:dyDescent="0.2">
      <c r="A277" t="s">
        <v>2466</v>
      </c>
      <c r="B277" t="s">
        <v>2466</v>
      </c>
      <c r="C277" t="s">
        <v>2467</v>
      </c>
      <c r="D277" t="s">
        <v>2466</v>
      </c>
      <c r="E277" t="s">
        <v>2468</v>
      </c>
      <c r="F277" t="s">
        <v>2469</v>
      </c>
      <c r="G277" t="s">
        <v>32</v>
      </c>
      <c r="I277" t="s">
        <v>2470</v>
      </c>
      <c r="J277" t="s">
        <v>2471</v>
      </c>
      <c r="Q277" t="s">
        <v>659</v>
      </c>
      <c r="R277" t="s">
        <v>109</v>
      </c>
      <c r="S277" t="s">
        <v>2472</v>
      </c>
      <c r="T277" t="s">
        <v>111</v>
      </c>
      <c r="U277" t="s">
        <v>84</v>
      </c>
      <c r="V277" t="s">
        <v>112</v>
      </c>
      <c r="W277" t="s">
        <v>2473</v>
      </c>
    </row>
    <row r="278" spans="1:23" x14ac:dyDescent="0.2">
      <c r="A278" t="s">
        <v>2474</v>
      </c>
      <c r="B278" t="s">
        <v>2474</v>
      </c>
      <c r="C278" t="s">
        <v>2475</v>
      </c>
      <c r="D278" t="s">
        <v>2474</v>
      </c>
      <c r="E278" t="s">
        <v>2476</v>
      </c>
      <c r="F278" t="s">
        <v>2477</v>
      </c>
      <c r="G278" t="s">
        <v>233</v>
      </c>
      <c r="I278" t="s">
        <v>2478</v>
      </c>
      <c r="J278" t="s">
        <v>2475</v>
      </c>
      <c r="T278" t="s">
        <v>83</v>
      </c>
      <c r="U278" t="s">
        <v>84</v>
      </c>
      <c r="V278" t="s">
        <v>85</v>
      </c>
    </row>
    <row r="279" spans="1:23" x14ac:dyDescent="0.2">
      <c r="A279" t="s">
        <v>2479</v>
      </c>
      <c r="B279" t="s">
        <v>2479</v>
      </c>
      <c r="C279" t="s">
        <v>2480</v>
      </c>
      <c r="D279" t="s">
        <v>2479</v>
      </c>
      <c r="E279" t="s">
        <v>2481</v>
      </c>
      <c r="F279" t="s">
        <v>2482</v>
      </c>
      <c r="G279" t="s">
        <v>32</v>
      </c>
      <c r="I279" t="s">
        <v>2483</v>
      </c>
      <c r="J279" t="s">
        <v>2484</v>
      </c>
      <c r="Q279" t="s">
        <v>1234</v>
      </c>
      <c r="R279" t="s">
        <v>41</v>
      </c>
      <c r="S279" t="s">
        <v>2485</v>
      </c>
      <c r="T279" t="s">
        <v>111</v>
      </c>
      <c r="U279" t="s">
        <v>84</v>
      </c>
      <c r="V279" t="s">
        <v>112</v>
      </c>
    </row>
    <row r="280" spans="1:23" x14ac:dyDescent="0.2">
      <c r="A280" t="s">
        <v>2486</v>
      </c>
      <c r="B280" t="s">
        <v>2486</v>
      </c>
      <c r="C280" t="s">
        <v>2487</v>
      </c>
      <c r="D280" t="s">
        <v>2486</v>
      </c>
      <c r="E280" t="s">
        <v>2488</v>
      </c>
      <c r="F280" t="s">
        <v>2489</v>
      </c>
      <c r="G280" t="s">
        <v>2490</v>
      </c>
      <c r="H280" t="s">
        <v>2491</v>
      </c>
      <c r="I280" t="s">
        <v>2492</v>
      </c>
      <c r="J280" t="s">
        <v>2493</v>
      </c>
      <c r="Q280" t="s">
        <v>108</v>
      </c>
      <c r="R280" t="s">
        <v>109</v>
      </c>
      <c r="S280" t="s">
        <v>2494</v>
      </c>
      <c r="T280" t="s">
        <v>111</v>
      </c>
      <c r="U280" t="s">
        <v>84</v>
      </c>
      <c r="V280" t="s">
        <v>112</v>
      </c>
    </row>
    <row r="281" spans="1:23" x14ac:dyDescent="0.2">
      <c r="A281" t="s">
        <v>2495</v>
      </c>
      <c r="B281" t="s">
        <v>2496</v>
      </c>
      <c r="C281" t="s">
        <v>2497</v>
      </c>
      <c r="D281" t="s">
        <v>2498</v>
      </c>
      <c r="E281" t="s">
        <v>2499</v>
      </c>
      <c r="F281" t="s">
        <v>2500</v>
      </c>
      <c r="G281" t="s">
        <v>2501</v>
      </c>
      <c r="H281" t="s">
        <v>2502</v>
      </c>
      <c r="I281" t="s">
        <v>2503</v>
      </c>
      <c r="J281" t="s">
        <v>2497</v>
      </c>
      <c r="K281" t="s">
        <v>144</v>
      </c>
      <c r="L281" t="s">
        <v>454</v>
      </c>
      <c r="M281" t="s">
        <v>1225</v>
      </c>
      <c r="N281" t="s">
        <v>1225</v>
      </c>
      <c r="O281" t="s">
        <v>1225</v>
      </c>
      <c r="P281" t="s">
        <v>39</v>
      </c>
      <c r="Q281" t="s">
        <v>108</v>
      </c>
      <c r="R281" t="s">
        <v>109</v>
      </c>
      <c r="S281" t="s">
        <v>2504</v>
      </c>
      <c r="T281" t="s">
        <v>43</v>
      </c>
      <c r="U281" t="s">
        <v>44</v>
      </c>
      <c r="V281" t="s">
        <v>45</v>
      </c>
    </row>
    <row r="282" spans="1:23" x14ac:dyDescent="0.2">
      <c r="A282" t="s">
        <v>2505</v>
      </c>
      <c r="B282" t="s">
        <v>2505</v>
      </c>
      <c r="C282" t="s">
        <v>2506</v>
      </c>
      <c r="D282" t="s">
        <v>2505</v>
      </c>
      <c r="E282" t="s">
        <v>2507</v>
      </c>
      <c r="F282" t="s">
        <v>2508</v>
      </c>
      <c r="G282" t="s">
        <v>32</v>
      </c>
      <c r="H282" t="s">
        <v>2509</v>
      </c>
      <c r="I282" t="s">
        <v>2510</v>
      </c>
      <c r="J282" t="s">
        <v>2506</v>
      </c>
      <c r="Q282" t="s">
        <v>2511</v>
      </c>
      <c r="R282" t="s">
        <v>99</v>
      </c>
      <c r="S282" t="s">
        <v>2512</v>
      </c>
      <c r="T282" t="s">
        <v>83</v>
      </c>
      <c r="U282" t="s">
        <v>84</v>
      </c>
      <c r="V282" t="s">
        <v>85</v>
      </c>
    </row>
    <row r="283" spans="1:23" x14ac:dyDescent="0.2">
      <c r="A283" t="s">
        <v>2513</v>
      </c>
      <c r="B283" t="s">
        <v>2513</v>
      </c>
      <c r="C283" t="s">
        <v>2514</v>
      </c>
      <c r="D283" t="s">
        <v>2513</v>
      </c>
      <c r="E283" t="s">
        <v>2515</v>
      </c>
      <c r="F283" t="s">
        <v>2516</v>
      </c>
      <c r="G283" t="s">
        <v>32</v>
      </c>
      <c r="H283" t="s">
        <v>2517</v>
      </c>
      <c r="I283" t="s">
        <v>2518</v>
      </c>
      <c r="J283" t="s">
        <v>2514</v>
      </c>
      <c r="Q283" t="s">
        <v>709</v>
      </c>
      <c r="R283" t="s">
        <v>109</v>
      </c>
      <c r="S283" t="s">
        <v>2519</v>
      </c>
      <c r="T283" t="s">
        <v>83</v>
      </c>
      <c r="U283" t="s">
        <v>84</v>
      </c>
      <c r="V283" t="s">
        <v>85</v>
      </c>
      <c r="W283" t="s">
        <v>134</v>
      </c>
    </row>
    <row r="284" spans="1:23" x14ac:dyDescent="0.2">
      <c r="A284" t="s">
        <v>2520</v>
      </c>
      <c r="B284" t="s">
        <v>2520</v>
      </c>
      <c r="C284" t="s">
        <v>2521</v>
      </c>
      <c r="D284" t="s">
        <v>2520</v>
      </c>
      <c r="E284" t="s">
        <v>2522</v>
      </c>
      <c r="F284" t="s">
        <v>2523</v>
      </c>
      <c r="G284" t="s">
        <v>32</v>
      </c>
      <c r="I284" t="s">
        <v>2524</v>
      </c>
      <c r="J284" t="s">
        <v>2525</v>
      </c>
      <c r="T284" t="s">
        <v>111</v>
      </c>
      <c r="U284" t="s">
        <v>84</v>
      </c>
      <c r="V284" t="s">
        <v>112</v>
      </c>
    </row>
    <row r="285" spans="1:23" x14ac:dyDescent="0.2">
      <c r="A285" t="s">
        <v>2526</v>
      </c>
      <c r="B285" t="s">
        <v>2527</v>
      </c>
      <c r="C285" t="s">
        <v>2528</v>
      </c>
      <c r="D285" t="s">
        <v>2526</v>
      </c>
      <c r="E285" t="s">
        <v>2529</v>
      </c>
      <c r="F285" t="s">
        <v>2530</v>
      </c>
      <c r="G285" t="s">
        <v>2531</v>
      </c>
      <c r="H285" t="s">
        <v>2532</v>
      </c>
      <c r="I285" t="s">
        <v>2533</v>
      </c>
      <c r="J285" t="s">
        <v>2534</v>
      </c>
      <c r="K285" t="s">
        <v>70</v>
      </c>
      <c r="L285" t="s">
        <v>1033</v>
      </c>
      <c r="M285" t="s">
        <v>1690</v>
      </c>
      <c r="N285" t="s">
        <v>2535</v>
      </c>
      <c r="O285" t="s">
        <v>2536</v>
      </c>
      <c r="P285" t="s">
        <v>39</v>
      </c>
      <c r="Q285" t="s">
        <v>1091</v>
      </c>
      <c r="R285" t="s">
        <v>472</v>
      </c>
      <c r="S285" t="s">
        <v>2537</v>
      </c>
      <c r="T285" t="s">
        <v>43</v>
      </c>
      <c r="U285" t="s">
        <v>44</v>
      </c>
      <c r="V285" t="s">
        <v>45</v>
      </c>
      <c r="W285" t="s">
        <v>412</v>
      </c>
    </row>
    <row r="286" spans="1:23" x14ac:dyDescent="0.2">
      <c r="A286" t="s">
        <v>2538</v>
      </c>
      <c r="B286" t="s">
        <v>2539</v>
      </c>
      <c r="C286" t="s">
        <v>2540</v>
      </c>
      <c r="D286" t="s">
        <v>2538</v>
      </c>
      <c r="E286" t="s">
        <v>2541</v>
      </c>
      <c r="F286" t="s">
        <v>2542</v>
      </c>
      <c r="G286" t="s">
        <v>32</v>
      </c>
      <c r="H286" t="s">
        <v>2543</v>
      </c>
      <c r="I286" t="s">
        <v>2544</v>
      </c>
      <c r="J286" t="s">
        <v>2545</v>
      </c>
      <c r="K286" t="s">
        <v>70</v>
      </c>
      <c r="L286" t="s">
        <v>2415</v>
      </c>
      <c r="M286" t="s">
        <v>2546</v>
      </c>
      <c r="N286" t="s">
        <v>2547</v>
      </c>
      <c r="O286" t="s">
        <v>2547</v>
      </c>
      <c r="P286" t="s">
        <v>39</v>
      </c>
      <c r="Q286" t="s">
        <v>148</v>
      </c>
      <c r="R286" t="s">
        <v>99</v>
      </c>
      <c r="S286" t="s">
        <v>2548</v>
      </c>
      <c r="T286" t="s">
        <v>43</v>
      </c>
      <c r="U286" t="s">
        <v>44</v>
      </c>
      <c r="V286" t="s">
        <v>45</v>
      </c>
    </row>
    <row r="287" spans="1:23" x14ac:dyDescent="0.2">
      <c r="A287" t="s">
        <v>2549</v>
      </c>
      <c r="B287" t="s">
        <v>2549</v>
      </c>
      <c r="C287" t="s">
        <v>2550</v>
      </c>
      <c r="D287" t="s">
        <v>2549</v>
      </c>
      <c r="E287" t="s">
        <v>2551</v>
      </c>
      <c r="F287" t="s">
        <v>2552</v>
      </c>
      <c r="G287" t="s">
        <v>32</v>
      </c>
      <c r="H287" t="s">
        <v>2553</v>
      </c>
      <c r="I287" t="s">
        <v>2554</v>
      </c>
      <c r="J287" t="s">
        <v>2550</v>
      </c>
      <c r="Q287" t="s">
        <v>2555</v>
      </c>
      <c r="R287" t="s">
        <v>41</v>
      </c>
      <c r="S287" t="s">
        <v>2556</v>
      </c>
      <c r="T287" t="s">
        <v>83</v>
      </c>
      <c r="U287" t="s">
        <v>84</v>
      </c>
      <c r="V287" t="s">
        <v>85</v>
      </c>
    </row>
    <row r="288" spans="1:23" x14ac:dyDescent="0.2">
      <c r="A288" t="s">
        <v>2557</v>
      </c>
      <c r="B288" t="s">
        <v>2558</v>
      </c>
      <c r="C288" t="s">
        <v>2559</v>
      </c>
      <c r="D288" t="s">
        <v>2557</v>
      </c>
      <c r="E288" t="s">
        <v>2560</v>
      </c>
      <c r="F288" t="s">
        <v>2561</v>
      </c>
      <c r="G288" t="s">
        <v>32</v>
      </c>
      <c r="H288" t="s">
        <v>2562</v>
      </c>
      <c r="I288" t="s">
        <v>2563</v>
      </c>
      <c r="J288" t="s">
        <v>2559</v>
      </c>
      <c r="K288" t="s">
        <v>35</v>
      </c>
      <c r="L288" t="s">
        <v>54</v>
      </c>
      <c r="M288" t="s">
        <v>54</v>
      </c>
      <c r="N288" t="s">
        <v>54</v>
      </c>
      <c r="O288" t="s">
        <v>54</v>
      </c>
      <c r="P288" t="s">
        <v>39</v>
      </c>
      <c r="Q288" t="s">
        <v>365</v>
      </c>
      <c r="R288" t="s">
        <v>365</v>
      </c>
      <c r="S288" t="s">
        <v>2564</v>
      </c>
      <c r="T288" t="s">
        <v>43</v>
      </c>
      <c r="U288" t="s">
        <v>44</v>
      </c>
      <c r="V288" t="s">
        <v>45</v>
      </c>
    </row>
    <row r="289" spans="1:23" x14ac:dyDescent="0.2">
      <c r="A289" t="s">
        <v>2565</v>
      </c>
      <c r="B289" t="s">
        <v>2565</v>
      </c>
      <c r="C289" t="s">
        <v>2566</v>
      </c>
      <c r="D289" t="s">
        <v>2565</v>
      </c>
      <c r="E289" t="s">
        <v>2567</v>
      </c>
      <c r="F289" t="s">
        <v>2568</v>
      </c>
      <c r="G289" t="s">
        <v>32</v>
      </c>
      <c r="H289" t="s">
        <v>2569</v>
      </c>
      <c r="I289" t="s">
        <v>2570</v>
      </c>
      <c r="J289" t="s">
        <v>2571</v>
      </c>
      <c r="Q289" t="s">
        <v>1393</v>
      </c>
      <c r="R289" t="s">
        <v>99</v>
      </c>
      <c r="S289" t="s">
        <v>2572</v>
      </c>
      <c r="T289" t="s">
        <v>111</v>
      </c>
      <c r="U289" t="s">
        <v>84</v>
      </c>
      <c r="V289" t="s">
        <v>112</v>
      </c>
    </row>
    <row r="290" spans="1:23" x14ac:dyDescent="0.2">
      <c r="A290" t="s">
        <v>2573</v>
      </c>
      <c r="B290" t="s">
        <v>2573</v>
      </c>
      <c r="C290" t="s">
        <v>2574</v>
      </c>
      <c r="D290" t="s">
        <v>2573</v>
      </c>
      <c r="E290" t="s">
        <v>2575</v>
      </c>
      <c r="F290" t="s">
        <v>2576</v>
      </c>
      <c r="G290" t="s">
        <v>32</v>
      </c>
      <c r="H290" t="s">
        <v>2577</v>
      </c>
      <c r="I290" t="s">
        <v>2578</v>
      </c>
      <c r="J290" t="s">
        <v>2579</v>
      </c>
      <c r="Q290" t="s">
        <v>2580</v>
      </c>
      <c r="R290" t="s">
        <v>1347</v>
      </c>
      <c r="S290" t="s">
        <v>2581</v>
      </c>
      <c r="T290" t="s">
        <v>83</v>
      </c>
      <c r="U290" t="s">
        <v>84</v>
      </c>
      <c r="V290" t="s">
        <v>85</v>
      </c>
    </row>
    <row r="291" spans="1:23" x14ac:dyDescent="0.2">
      <c r="A291" t="s">
        <v>2582</v>
      </c>
      <c r="B291" t="s">
        <v>2582</v>
      </c>
      <c r="C291" t="s">
        <v>2583</v>
      </c>
      <c r="D291" t="s">
        <v>2582</v>
      </c>
      <c r="E291" t="s">
        <v>2584</v>
      </c>
      <c r="F291" t="s">
        <v>2585</v>
      </c>
      <c r="G291" t="s">
        <v>2586</v>
      </c>
      <c r="I291" t="s">
        <v>2587</v>
      </c>
      <c r="J291" t="s">
        <v>2588</v>
      </c>
      <c r="Q291" t="s">
        <v>40</v>
      </c>
      <c r="R291" t="s">
        <v>41</v>
      </c>
      <c r="S291" t="s">
        <v>2589</v>
      </c>
      <c r="T291" t="s">
        <v>111</v>
      </c>
      <c r="U291" t="s">
        <v>84</v>
      </c>
      <c r="V291" t="s">
        <v>112</v>
      </c>
    </row>
    <row r="292" spans="1:23" x14ac:dyDescent="0.2">
      <c r="A292" t="s">
        <v>2590</v>
      </c>
      <c r="B292" t="s">
        <v>2590</v>
      </c>
      <c r="C292" t="s">
        <v>2591</v>
      </c>
      <c r="D292" t="s">
        <v>2590</v>
      </c>
      <c r="E292" t="s">
        <v>2592</v>
      </c>
      <c r="F292" t="s">
        <v>2593</v>
      </c>
      <c r="G292" t="s">
        <v>233</v>
      </c>
      <c r="H292" t="s">
        <v>2594</v>
      </c>
      <c r="I292" t="s">
        <v>2595</v>
      </c>
      <c r="J292" t="s">
        <v>2591</v>
      </c>
      <c r="Q292" t="s">
        <v>40</v>
      </c>
      <c r="R292" t="s">
        <v>41</v>
      </c>
      <c r="S292" t="s">
        <v>2596</v>
      </c>
      <c r="T292" t="s">
        <v>83</v>
      </c>
      <c r="U292" t="s">
        <v>84</v>
      </c>
      <c r="V292" t="s">
        <v>85</v>
      </c>
    </row>
    <row r="293" spans="1:23" x14ac:dyDescent="0.2">
      <c r="A293" t="s">
        <v>2597</v>
      </c>
      <c r="B293" t="s">
        <v>2597</v>
      </c>
      <c r="C293" t="s">
        <v>2598</v>
      </c>
      <c r="D293" t="s">
        <v>2597</v>
      </c>
      <c r="E293" t="s">
        <v>2599</v>
      </c>
      <c r="F293" t="s">
        <v>2600</v>
      </c>
      <c r="G293" t="s">
        <v>2601</v>
      </c>
      <c r="H293" t="s">
        <v>1935</v>
      </c>
      <c r="I293" t="s">
        <v>2602</v>
      </c>
      <c r="J293" t="s">
        <v>2598</v>
      </c>
      <c r="Q293" t="s">
        <v>108</v>
      </c>
      <c r="R293" t="s">
        <v>109</v>
      </c>
      <c r="S293" t="s">
        <v>1594</v>
      </c>
      <c r="T293" t="s">
        <v>83</v>
      </c>
      <c r="U293" t="s">
        <v>84</v>
      </c>
      <c r="V293" t="s">
        <v>85</v>
      </c>
    </row>
    <row r="294" spans="1:23" x14ac:dyDescent="0.2">
      <c r="A294" t="s">
        <v>2603</v>
      </c>
      <c r="B294" t="s">
        <v>2603</v>
      </c>
      <c r="C294" t="s">
        <v>2604</v>
      </c>
      <c r="D294" t="s">
        <v>2603</v>
      </c>
      <c r="E294" t="s">
        <v>2605</v>
      </c>
      <c r="F294" t="s">
        <v>2606</v>
      </c>
      <c r="G294" t="s">
        <v>429</v>
      </c>
      <c r="H294" t="s">
        <v>2607</v>
      </c>
      <c r="I294" t="s">
        <v>2608</v>
      </c>
      <c r="J294" t="s">
        <v>2604</v>
      </c>
      <c r="Q294" t="s">
        <v>167</v>
      </c>
      <c r="R294" t="s">
        <v>109</v>
      </c>
      <c r="S294" t="s">
        <v>297</v>
      </c>
      <c r="T294" t="s">
        <v>83</v>
      </c>
      <c r="U294" t="s">
        <v>84</v>
      </c>
      <c r="V294" t="s">
        <v>85</v>
      </c>
    </row>
    <row r="295" spans="1:23" x14ac:dyDescent="0.2">
      <c r="A295" t="s">
        <v>2609</v>
      </c>
      <c r="B295" t="s">
        <v>2610</v>
      </c>
      <c r="C295" t="s">
        <v>2611</v>
      </c>
      <c r="D295" t="s">
        <v>2609</v>
      </c>
      <c r="E295" t="s">
        <v>2612</v>
      </c>
      <c r="F295" t="s">
        <v>2613</v>
      </c>
      <c r="G295" t="s">
        <v>2614</v>
      </c>
      <c r="H295" t="s">
        <v>2615</v>
      </c>
      <c r="I295" t="s">
        <v>2616</v>
      </c>
      <c r="J295" t="s">
        <v>2617</v>
      </c>
      <c r="K295" t="s">
        <v>70</v>
      </c>
      <c r="L295" t="s">
        <v>1033</v>
      </c>
      <c r="M295" t="s">
        <v>1690</v>
      </c>
      <c r="N295" t="s">
        <v>2535</v>
      </c>
      <c r="O295" t="s">
        <v>2536</v>
      </c>
      <c r="P295" t="s">
        <v>56</v>
      </c>
      <c r="Q295" t="s">
        <v>2618</v>
      </c>
      <c r="R295" t="s">
        <v>1347</v>
      </c>
      <c r="T295" t="s">
        <v>43</v>
      </c>
      <c r="U295" t="s">
        <v>44</v>
      </c>
      <c r="V295" t="s">
        <v>60</v>
      </c>
      <c r="W295" t="s">
        <v>2619</v>
      </c>
    </row>
    <row r="296" spans="1:23" x14ac:dyDescent="0.2">
      <c r="A296" t="s">
        <v>2620</v>
      </c>
      <c r="B296" t="s">
        <v>2620</v>
      </c>
      <c r="C296" t="s">
        <v>2621</v>
      </c>
      <c r="D296" t="s">
        <v>2620</v>
      </c>
      <c r="E296" t="s">
        <v>2622</v>
      </c>
      <c r="F296" t="s">
        <v>2623</v>
      </c>
      <c r="G296" t="s">
        <v>418</v>
      </c>
      <c r="I296" t="s">
        <v>2624</v>
      </c>
      <c r="J296" t="s">
        <v>2625</v>
      </c>
      <c r="Q296" t="s">
        <v>108</v>
      </c>
      <c r="R296" t="s">
        <v>109</v>
      </c>
      <c r="S296" t="s">
        <v>1594</v>
      </c>
      <c r="T296" t="s">
        <v>111</v>
      </c>
      <c r="U296" t="s">
        <v>84</v>
      </c>
      <c r="V296" t="s">
        <v>112</v>
      </c>
    </row>
    <row r="297" spans="1:23" x14ac:dyDescent="0.2">
      <c r="A297" t="s">
        <v>2626</v>
      </c>
      <c r="B297" t="s">
        <v>2626</v>
      </c>
      <c r="C297" t="s">
        <v>2627</v>
      </c>
      <c r="D297" t="s">
        <v>2626</v>
      </c>
      <c r="E297" t="s">
        <v>2628</v>
      </c>
      <c r="F297" t="s">
        <v>2629</v>
      </c>
      <c r="G297" t="s">
        <v>32</v>
      </c>
      <c r="I297" t="s">
        <v>2630</v>
      </c>
      <c r="J297" t="s">
        <v>2631</v>
      </c>
      <c r="Q297" t="s">
        <v>108</v>
      </c>
      <c r="R297" t="s">
        <v>109</v>
      </c>
      <c r="S297" t="s">
        <v>2632</v>
      </c>
      <c r="T297" t="s">
        <v>111</v>
      </c>
      <c r="U297" t="s">
        <v>84</v>
      </c>
      <c r="V297" t="s">
        <v>112</v>
      </c>
      <c r="W297" t="s">
        <v>2633</v>
      </c>
    </row>
    <row r="298" spans="1:23" x14ac:dyDescent="0.2">
      <c r="A298" t="s">
        <v>2634</v>
      </c>
      <c r="B298" t="s">
        <v>2635</v>
      </c>
      <c r="C298" t="s">
        <v>2636</v>
      </c>
      <c r="D298" t="s">
        <v>2637</v>
      </c>
      <c r="E298" t="s">
        <v>2638</v>
      </c>
      <c r="F298" t="s">
        <v>2639</v>
      </c>
      <c r="G298" t="s">
        <v>2640</v>
      </c>
      <c r="H298" t="s">
        <v>2641</v>
      </c>
      <c r="I298" t="s">
        <v>2642</v>
      </c>
      <c r="J298" t="s">
        <v>2636</v>
      </c>
      <c r="K298" t="s">
        <v>70</v>
      </c>
      <c r="L298" t="s">
        <v>2643</v>
      </c>
      <c r="M298" t="s">
        <v>2644</v>
      </c>
      <c r="N298" t="s">
        <v>2645</v>
      </c>
      <c r="O298" t="s">
        <v>2645</v>
      </c>
      <c r="P298" t="s">
        <v>39</v>
      </c>
      <c r="Q298" t="s">
        <v>108</v>
      </c>
      <c r="R298" t="s">
        <v>109</v>
      </c>
      <c r="S298" t="s">
        <v>110</v>
      </c>
      <c r="T298" t="s">
        <v>43</v>
      </c>
      <c r="U298" t="s">
        <v>44</v>
      </c>
      <c r="V298" t="s">
        <v>45</v>
      </c>
      <c r="W298" t="s">
        <v>134</v>
      </c>
    </row>
    <row r="299" spans="1:23" x14ac:dyDescent="0.2">
      <c r="A299" t="s">
        <v>2646</v>
      </c>
      <c r="B299" t="s">
        <v>2646</v>
      </c>
      <c r="C299" t="s">
        <v>2647</v>
      </c>
      <c r="D299" t="s">
        <v>2646</v>
      </c>
      <c r="E299" t="s">
        <v>2648</v>
      </c>
      <c r="F299" t="s">
        <v>2649</v>
      </c>
      <c r="G299" t="s">
        <v>32</v>
      </c>
      <c r="H299" t="s">
        <v>2650</v>
      </c>
      <c r="I299" t="s">
        <v>2651</v>
      </c>
      <c r="J299" t="s">
        <v>2647</v>
      </c>
      <c r="Q299" t="s">
        <v>40</v>
      </c>
      <c r="R299" t="s">
        <v>41</v>
      </c>
      <c r="S299" t="s">
        <v>1693</v>
      </c>
      <c r="T299" t="s">
        <v>83</v>
      </c>
      <c r="U299" t="s">
        <v>84</v>
      </c>
      <c r="V299" t="s">
        <v>85</v>
      </c>
    </row>
    <row r="300" spans="1:23" x14ac:dyDescent="0.2">
      <c r="A300" t="s">
        <v>2652</v>
      </c>
      <c r="B300" t="s">
        <v>2653</v>
      </c>
      <c r="C300" t="s">
        <v>2654</v>
      </c>
      <c r="D300" t="s">
        <v>2652</v>
      </c>
      <c r="E300" t="s">
        <v>2655</v>
      </c>
      <c r="F300" t="s">
        <v>2656</v>
      </c>
      <c r="G300" t="s">
        <v>32</v>
      </c>
      <c r="H300" t="s">
        <v>2657</v>
      </c>
      <c r="I300" t="s">
        <v>2658</v>
      </c>
      <c r="J300" t="s">
        <v>2654</v>
      </c>
      <c r="K300" t="s">
        <v>35</v>
      </c>
      <c r="L300" t="s">
        <v>54</v>
      </c>
      <c r="M300" t="s">
        <v>54</v>
      </c>
      <c r="N300" t="s">
        <v>865</v>
      </c>
      <c r="O300" t="s">
        <v>865</v>
      </c>
      <c r="P300" t="s">
        <v>39</v>
      </c>
      <c r="Q300" t="s">
        <v>956</v>
      </c>
      <c r="R300" t="s">
        <v>574</v>
      </c>
      <c r="S300" t="s">
        <v>2659</v>
      </c>
      <c r="T300" t="s">
        <v>43</v>
      </c>
      <c r="U300" t="s">
        <v>44</v>
      </c>
      <c r="V300" t="s">
        <v>45</v>
      </c>
    </row>
    <row r="301" spans="1:23" x14ac:dyDescent="0.2">
      <c r="A301" t="s">
        <v>2660</v>
      </c>
      <c r="B301" t="s">
        <v>2660</v>
      </c>
      <c r="C301" t="s">
        <v>2661</v>
      </c>
      <c r="D301" t="s">
        <v>2660</v>
      </c>
      <c r="E301" t="s">
        <v>2662</v>
      </c>
      <c r="F301" t="s">
        <v>2663</v>
      </c>
      <c r="G301" t="s">
        <v>32</v>
      </c>
      <c r="I301" t="s">
        <v>2664</v>
      </c>
      <c r="J301" t="s">
        <v>2665</v>
      </c>
      <c r="Q301" t="s">
        <v>463</v>
      </c>
      <c r="R301" t="s">
        <v>109</v>
      </c>
      <c r="S301" t="s">
        <v>2666</v>
      </c>
      <c r="T301" t="s">
        <v>111</v>
      </c>
      <c r="U301" t="s">
        <v>84</v>
      </c>
      <c r="V301" t="s">
        <v>112</v>
      </c>
    </row>
    <row r="302" spans="1:23" x14ac:dyDescent="0.2">
      <c r="A302" t="s">
        <v>2667</v>
      </c>
      <c r="B302" t="s">
        <v>2667</v>
      </c>
      <c r="C302" t="s">
        <v>2668</v>
      </c>
      <c r="D302" t="s">
        <v>2667</v>
      </c>
      <c r="E302" t="s">
        <v>2669</v>
      </c>
      <c r="F302" t="s">
        <v>2670</v>
      </c>
      <c r="G302" t="s">
        <v>32</v>
      </c>
      <c r="H302" t="s">
        <v>2671</v>
      </c>
      <c r="I302" t="s">
        <v>2672</v>
      </c>
      <c r="J302" t="s">
        <v>2668</v>
      </c>
      <c r="Q302" t="s">
        <v>2673</v>
      </c>
      <c r="R302" t="s">
        <v>365</v>
      </c>
      <c r="S302" t="s">
        <v>2674</v>
      </c>
      <c r="T302" t="s">
        <v>83</v>
      </c>
      <c r="U302" t="s">
        <v>84</v>
      </c>
      <c r="V302" t="s">
        <v>85</v>
      </c>
    </row>
    <row r="303" spans="1:23" x14ac:dyDescent="0.2">
      <c r="A303" t="s">
        <v>2675</v>
      </c>
      <c r="B303" t="s">
        <v>2676</v>
      </c>
      <c r="C303" t="s">
        <v>2677</v>
      </c>
      <c r="D303" t="s">
        <v>2675</v>
      </c>
      <c r="E303" t="s">
        <v>2678</v>
      </c>
      <c r="F303" t="s">
        <v>2679</v>
      </c>
      <c r="G303" t="s">
        <v>2680</v>
      </c>
      <c r="H303" t="s">
        <v>2681</v>
      </c>
      <c r="I303" t="s">
        <v>2682</v>
      </c>
      <c r="J303" t="s">
        <v>2683</v>
      </c>
      <c r="K303" t="s">
        <v>144</v>
      </c>
      <c r="L303" t="s">
        <v>454</v>
      </c>
      <c r="M303" t="s">
        <v>2684</v>
      </c>
      <c r="N303" t="s">
        <v>2684</v>
      </c>
      <c r="O303" t="s">
        <v>2684</v>
      </c>
      <c r="P303" t="s">
        <v>39</v>
      </c>
      <c r="Q303" t="s">
        <v>365</v>
      </c>
      <c r="R303" t="s">
        <v>365</v>
      </c>
      <c r="S303" t="s">
        <v>2685</v>
      </c>
      <c r="T303" t="s">
        <v>43</v>
      </c>
      <c r="U303" t="s">
        <v>44</v>
      </c>
      <c r="V303" t="s">
        <v>45</v>
      </c>
      <c r="W303" t="s">
        <v>2686</v>
      </c>
    </row>
    <row r="304" spans="1:23" x14ac:dyDescent="0.2">
      <c r="A304" t="s">
        <v>2687</v>
      </c>
      <c r="B304" t="s">
        <v>2687</v>
      </c>
      <c r="C304" t="s">
        <v>2688</v>
      </c>
      <c r="D304" t="s">
        <v>2687</v>
      </c>
      <c r="E304" t="s">
        <v>2689</v>
      </c>
      <c r="G304" t="s">
        <v>180</v>
      </c>
      <c r="H304" t="s">
        <v>2690</v>
      </c>
      <c r="J304" t="s">
        <v>2688</v>
      </c>
      <c r="T304" t="s">
        <v>83</v>
      </c>
      <c r="U304" t="s">
        <v>84</v>
      </c>
      <c r="V304" t="s">
        <v>85</v>
      </c>
      <c r="W304" t="s">
        <v>134</v>
      </c>
    </row>
    <row r="305" spans="1:23" x14ac:dyDescent="0.2">
      <c r="A305" t="s">
        <v>2691</v>
      </c>
      <c r="B305" t="s">
        <v>2692</v>
      </c>
      <c r="C305" t="s">
        <v>2693</v>
      </c>
      <c r="D305" t="s">
        <v>2691</v>
      </c>
      <c r="E305" t="s">
        <v>2694</v>
      </c>
      <c r="F305" t="s">
        <v>2695</v>
      </c>
      <c r="G305" t="s">
        <v>2696</v>
      </c>
      <c r="H305" t="s">
        <v>2697</v>
      </c>
      <c r="I305" t="s">
        <v>2698</v>
      </c>
      <c r="J305" t="s">
        <v>2699</v>
      </c>
      <c r="K305" t="s">
        <v>144</v>
      </c>
      <c r="L305" t="s">
        <v>145</v>
      </c>
      <c r="P305" t="s">
        <v>39</v>
      </c>
      <c r="Q305" t="s">
        <v>365</v>
      </c>
      <c r="R305" t="s">
        <v>365</v>
      </c>
      <c r="S305" t="s">
        <v>2700</v>
      </c>
      <c r="T305" t="s">
        <v>43</v>
      </c>
      <c r="U305" t="s">
        <v>44</v>
      </c>
      <c r="V305" t="s">
        <v>45</v>
      </c>
      <c r="W305" t="s">
        <v>2701</v>
      </c>
    </row>
    <row r="306" spans="1:23" x14ac:dyDescent="0.2">
      <c r="A306" t="s">
        <v>2702</v>
      </c>
      <c r="B306" t="s">
        <v>2702</v>
      </c>
      <c r="C306" t="s">
        <v>2703</v>
      </c>
      <c r="D306" t="s">
        <v>2702</v>
      </c>
      <c r="E306" t="s">
        <v>2704</v>
      </c>
      <c r="F306" t="s">
        <v>2705</v>
      </c>
      <c r="G306" t="s">
        <v>2706</v>
      </c>
      <c r="I306" t="s">
        <v>2707</v>
      </c>
      <c r="J306" t="s">
        <v>2708</v>
      </c>
      <c r="Q306" t="s">
        <v>2709</v>
      </c>
      <c r="R306" t="s">
        <v>2710</v>
      </c>
      <c r="S306" t="s">
        <v>2711</v>
      </c>
      <c r="T306" t="s">
        <v>111</v>
      </c>
      <c r="U306" t="s">
        <v>84</v>
      </c>
      <c r="V306" t="s">
        <v>112</v>
      </c>
      <c r="W306" t="s">
        <v>2712</v>
      </c>
    </row>
    <row r="307" spans="1:23" x14ac:dyDescent="0.2">
      <c r="A307" t="s">
        <v>2713</v>
      </c>
      <c r="B307" t="s">
        <v>2714</v>
      </c>
      <c r="C307" t="s">
        <v>2715</v>
      </c>
      <c r="D307" t="s">
        <v>2716</v>
      </c>
      <c r="E307" t="s">
        <v>2717</v>
      </c>
      <c r="F307" t="s">
        <v>2718</v>
      </c>
      <c r="G307" t="s">
        <v>32</v>
      </c>
      <c r="H307" t="s">
        <v>2719</v>
      </c>
      <c r="I307" t="s">
        <v>2720</v>
      </c>
      <c r="J307" t="s">
        <v>2721</v>
      </c>
      <c r="K307" t="s">
        <v>70</v>
      </c>
      <c r="L307" t="s">
        <v>2722</v>
      </c>
      <c r="M307" t="s">
        <v>2723</v>
      </c>
      <c r="N307" t="s">
        <v>2723</v>
      </c>
      <c r="O307" t="s">
        <v>2723</v>
      </c>
      <c r="P307" t="s">
        <v>39</v>
      </c>
      <c r="Q307" t="s">
        <v>463</v>
      </c>
      <c r="R307" t="s">
        <v>109</v>
      </c>
      <c r="S307" t="s">
        <v>2165</v>
      </c>
      <c r="T307" t="s">
        <v>43</v>
      </c>
      <c r="U307" t="s">
        <v>44</v>
      </c>
      <c r="V307" t="s">
        <v>45</v>
      </c>
      <c r="W307" t="s">
        <v>134</v>
      </c>
    </row>
    <row r="308" spans="1:23" x14ac:dyDescent="0.2">
      <c r="A308" t="s">
        <v>2724</v>
      </c>
      <c r="B308" t="s">
        <v>2725</v>
      </c>
      <c r="C308" t="s">
        <v>2726</v>
      </c>
      <c r="D308" t="s">
        <v>2724</v>
      </c>
      <c r="E308" t="s">
        <v>2727</v>
      </c>
      <c r="F308" t="s">
        <v>2728</v>
      </c>
      <c r="G308" t="s">
        <v>32</v>
      </c>
      <c r="H308" t="s">
        <v>2729</v>
      </c>
      <c r="I308" t="s">
        <v>2730</v>
      </c>
      <c r="J308" t="s">
        <v>2731</v>
      </c>
      <c r="K308" t="s">
        <v>144</v>
      </c>
      <c r="L308" t="s">
        <v>145</v>
      </c>
      <c r="M308" t="s">
        <v>146</v>
      </c>
      <c r="N308" t="s">
        <v>158</v>
      </c>
      <c r="O308" t="s">
        <v>159</v>
      </c>
      <c r="P308" t="s">
        <v>39</v>
      </c>
      <c r="Q308" t="s">
        <v>132</v>
      </c>
      <c r="R308" t="s">
        <v>109</v>
      </c>
      <c r="S308" t="s">
        <v>2732</v>
      </c>
      <c r="T308" t="s">
        <v>43</v>
      </c>
      <c r="U308" t="s">
        <v>44</v>
      </c>
      <c r="V308" t="s">
        <v>45</v>
      </c>
    </row>
    <row r="309" spans="1:23" x14ac:dyDescent="0.2">
      <c r="A309" t="s">
        <v>2733</v>
      </c>
      <c r="B309" t="s">
        <v>2733</v>
      </c>
      <c r="C309" t="s">
        <v>2734</v>
      </c>
      <c r="D309" t="s">
        <v>2733</v>
      </c>
      <c r="E309" t="s">
        <v>2735</v>
      </c>
      <c r="F309" t="s">
        <v>2736</v>
      </c>
      <c r="G309" t="s">
        <v>180</v>
      </c>
      <c r="I309" t="s">
        <v>2737</v>
      </c>
      <c r="J309" t="s">
        <v>2738</v>
      </c>
      <c r="Q309" t="s">
        <v>167</v>
      </c>
      <c r="R309" t="s">
        <v>109</v>
      </c>
      <c r="S309" t="s">
        <v>297</v>
      </c>
      <c r="T309" t="s">
        <v>111</v>
      </c>
      <c r="U309" t="s">
        <v>84</v>
      </c>
      <c r="V309" t="s">
        <v>112</v>
      </c>
    </row>
    <row r="310" spans="1:23" x14ac:dyDescent="0.2">
      <c r="A310" t="s">
        <v>2739</v>
      </c>
      <c r="B310" t="s">
        <v>2739</v>
      </c>
      <c r="C310" t="s">
        <v>2740</v>
      </c>
      <c r="D310" t="s">
        <v>2739</v>
      </c>
      <c r="E310" t="s">
        <v>2741</v>
      </c>
      <c r="F310" t="s">
        <v>2742</v>
      </c>
      <c r="G310" t="s">
        <v>32</v>
      </c>
      <c r="I310" t="s">
        <v>2743</v>
      </c>
      <c r="J310" t="s">
        <v>2744</v>
      </c>
      <c r="Q310" t="s">
        <v>1091</v>
      </c>
      <c r="R310" t="s">
        <v>472</v>
      </c>
      <c r="S310" t="s">
        <v>2745</v>
      </c>
      <c r="T310" t="s">
        <v>111</v>
      </c>
      <c r="U310" t="s">
        <v>84</v>
      </c>
      <c r="V310" t="s">
        <v>112</v>
      </c>
    </row>
    <row r="311" spans="1:23" x14ac:dyDescent="0.2">
      <c r="A311" t="s">
        <v>2746</v>
      </c>
      <c r="B311" t="s">
        <v>2746</v>
      </c>
      <c r="C311" t="s">
        <v>2747</v>
      </c>
      <c r="D311" t="s">
        <v>2746</v>
      </c>
      <c r="E311" t="s">
        <v>2748</v>
      </c>
      <c r="F311" t="s">
        <v>2749</v>
      </c>
      <c r="G311" t="s">
        <v>429</v>
      </c>
      <c r="I311" t="s">
        <v>2750</v>
      </c>
      <c r="J311" t="s">
        <v>2751</v>
      </c>
      <c r="Q311" t="s">
        <v>236</v>
      </c>
      <c r="R311" t="s">
        <v>185</v>
      </c>
      <c r="S311" t="s">
        <v>2752</v>
      </c>
      <c r="T311" t="s">
        <v>111</v>
      </c>
      <c r="U311" t="s">
        <v>84</v>
      </c>
      <c r="V311" t="s">
        <v>112</v>
      </c>
      <c r="W311" t="s">
        <v>2753</v>
      </c>
    </row>
    <row r="312" spans="1:23" x14ac:dyDescent="0.2">
      <c r="A312" t="s">
        <v>2754</v>
      </c>
      <c r="B312" t="s">
        <v>2755</v>
      </c>
      <c r="C312" t="s">
        <v>2756</v>
      </c>
      <c r="D312" t="s">
        <v>2754</v>
      </c>
      <c r="E312" t="s">
        <v>2757</v>
      </c>
      <c r="F312" t="s">
        <v>2758</v>
      </c>
      <c r="G312" t="s">
        <v>615</v>
      </c>
      <c r="H312" t="s">
        <v>2759</v>
      </c>
      <c r="I312" t="s">
        <v>2760</v>
      </c>
      <c r="J312" t="s">
        <v>2756</v>
      </c>
      <c r="K312" t="s">
        <v>70</v>
      </c>
      <c r="L312" t="s">
        <v>122</v>
      </c>
      <c r="M312" t="s">
        <v>2761</v>
      </c>
      <c r="N312" t="s">
        <v>2761</v>
      </c>
      <c r="O312" t="s">
        <v>2762</v>
      </c>
      <c r="P312" t="s">
        <v>39</v>
      </c>
      <c r="Q312" t="s">
        <v>2763</v>
      </c>
      <c r="R312" t="s">
        <v>537</v>
      </c>
      <c r="S312" t="s">
        <v>2764</v>
      </c>
      <c r="T312" t="s">
        <v>43</v>
      </c>
      <c r="U312" t="s">
        <v>44</v>
      </c>
      <c r="V312" t="s">
        <v>45</v>
      </c>
    </row>
    <row r="313" spans="1:23" x14ac:dyDescent="0.2">
      <c r="A313" t="s">
        <v>2765</v>
      </c>
      <c r="B313" t="s">
        <v>2765</v>
      </c>
      <c r="C313" t="s">
        <v>2766</v>
      </c>
      <c r="D313" t="s">
        <v>2765</v>
      </c>
      <c r="E313" t="s">
        <v>2767</v>
      </c>
      <c r="F313" t="s">
        <v>2768</v>
      </c>
      <c r="G313" t="s">
        <v>32</v>
      </c>
      <c r="H313" t="s">
        <v>2769</v>
      </c>
      <c r="I313" t="s">
        <v>2770</v>
      </c>
      <c r="J313" t="s">
        <v>2766</v>
      </c>
      <c r="T313" t="s">
        <v>83</v>
      </c>
      <c r="U313" t="s">
        <v>84</v>
      </c>
      <c r="V313" t="s">
        <v>85</v>
      </c>
    </row>
    <row r="314" spans="1:23" x14ac:dyDescent="0.2">
      <c r="A314" t="s">
        <v>2771</v>
      </c>
      <c r="B314" t="s">
        <v>2772</v>
      </c>
      <c r="C314" t="s">
        <v>2773</v>
      </c>
      <c r="D314" t="s">
        <v>2771</v>
      </c>
      <c r="E314" t="s">
        <v>2774</v>
      </c>
      <c r="F314" t="s">
        <v>2775</v>
      </c>
      <c r="G314" t="s">
        <v>2776</v>
      </c>
      <c r="H314" t="s">
        <v>2777</v>
      </c>
      <c r="I314" t="s">
        <v>2778</v>
      </c>
      <c r="J314" t="s">
        <v>2773</v>
      </c>
      <c r="K314" t="s">
        <v>144</v>
      </c>
      <c r="L314" t="s">
        <v>145</v>
      </c>
      <c r="M314" t="s">
        <v>146</v>
      </c>
      <c r="N314" t="s">
        <v>158</v>
      </c>
      <c r="O314" t="s">
        <v>159</v>
      </c>
      <c r="P314" t="s">
        <v>39</v>
      </c>
      <c r="Q314" t="s">
        <v>108</v>
      </c>
      <c r="R314" t="s">
        <v>109</v>
      </c>
      <c r="S314" t="s">
        <v>2779</v>
      </c>
      <c r="T314" t="s">
        <v>43</v>
      </c>
      <c r="U314" t="s">
        <v>44</v>
      </c>
      <c r="V314" t="s">
        <v>45</v>
      </c>
    </row>
    <row r="315" spans="1:23" x14ac:dyDescent="0.2">
      <c r="A315" t="s">
        <v>2780</v>
      </c>
      <c r="B315" t="s">
        <v>2780</v>
      </c>
      <c r="C315" t="s">
        <v>2781</v>
      </c>
      <c r="D315" t="s">
        <v>2780</v>
      </c>
      <c r="E315" t="s">
        <v>2782</v>
      </c>
      <c r="F315" t="s">
        <v>2783</v>
      </c>
      <c r="G315" t="s">
        <v>2784</v>
      </c>
      <c r="H315" t="s">
        <v>2785</v>
      </c>
      <c r="I315" t="s">
        <v>2786</v>
      </c>
      <c r="J315" t="s">
        <v>2787</v>
      </c>
      <c r="R315" t="s">
        <v>790</v>
      </c>
      <c r="S315" t="s">
        <v>791</v>
      </c>
      <c r="T315" t="s">
        <v>83</v>
      </c>
      <c r="U315" t="s">
        <v>84</v>
      </c>
      <c r="V315" t="s">
        <v>85</v>
      </c>
      <c r="W315" t="s">
        <v>2788</v>
      </c>
    </row>
    <row r="316" spans="1:23" x14ac:dyDescent="0.2">
      <c r="A316" t="s">
        <v>2789</v>
      </c>
      <c r="B316" t="s">
        <v>2790</v>
      </c>
      <c r="C316" t="s">
        <v>2791</v>
      </c>
      <c r="D316" t="s">
        <v>2789</v>
      </c>
      <c r="E316" t="s">
        <v>2792</v>
      </c>
      <c r="F316" t="s">
        <v>2793</v>
      </c>
      <c r="G316" t="s">
        <v>2794</v>
      </c>
      <c r="H316" t="s">
        <v>2795</v>
      </c>
      <c r="I316" t="s">
        <v>2796</v>
      </c>
      <c r="J316" t="s">
        <v>2791</v>
      </c>
      <c r="K316" t="s">
        <v>70</v>
      </c>
      <c r="L316" t="s">
        <v>2797</v>
      </c>
      <c r="M316" t="s">
        <v>2798</v>
      </c>
      <c r="N316" t="s">
        <v>2798</v>
      </c>
      <c r="O316" t="s">
        <v>2799</v>
      </c>
      <c r="P316" t="s">
        <v>56</v>
      </c>
      <c r="Q316" t="s">
        <v>108</v>
      </c>
      <c r="R316" t="s">
        <v>109</v>
      </c>
      <c r="S316" t="s">
        <v>2800</v>
      </c>
      <c r="T316" t="s">
        <v>43</v>
      </c>
      <c r="U316" t="s">
        <v>44</v>
      </c>
      <c r="V316" t="s">
        <v>60</v>
      </c>
    </row>
    <row r="317" spans="1:23" x14ac:dyDescent="0.2">
      <c r="A317" t="s">
        <v>2801</v>
      </c>
      <c r="B317" t="s">
        <v>2801</v>
      </c>
      <c r="C317" t="s">
        <v>2802</v>
      </c>
      <c r="D317" t="s">
        <v>2801</v>
      </c>
      <c r="E317" t="s">
        <v>2803</v>
      </c>
      <c r="G317" t="s">
        <v>2804</v>
      </c>
      <c r="H317" t="s">
        <v>2805</v>
      </c>
      <c r="J317" t="s">
        <v>2806</v>
      </c>
      <c r="T317" t="s">
        <v>111</v>
      </c>
      <c r="U317" t="s">
        <v>84</v>
      </c>
      <c r="V317" t="s">
        <v>112</v>
      </c>
    </row>
    <row r="318" spans="1:23" x14ac:dyDescent="0.2">
      <c r="A318" t="s">
        <v>2807</v>
      </c>
      <c r="B318" t="s">
        <v>2807</v>
      </c>
      <c r="C318" t="s">
        <v>2808</v>
      </c>
      <c r="D318" t="s">
        <v>2807</v>
      </c>
      <c r="E318" t="s">
        <v>2809</v>
      </c>
      <c r="F318" t="s">
        <v>2810</v>
      </c>
      <c r="G318" t="s">
        <v>233</v>
      </c>
      <c r="I318" t="s">
        <v>2811</v>
      </c>
      <c r="J318" t="s">
        <v>2812</v>
      </c>
      <c r="Q318" t="s">
        <v>463</v>
      </c>
      <c r="R318" t="s">
        <v>109</v>
      </c>
      <c r="S318" t="s">
        <v>1659</v>
      </c>
      <c r="T318" t="s">
        <v>111</v>
      </c>
      <c r="U318" t="s">
        <v>84</v>
      </c>
      <c r="V318" t="s">
        <v>112</v>
      </c>
    </row>
    <row r="319" spans="1:23" x14ac:dyDescent="0.2">
      <c r="A319" t="s">
        <v>2813</v>
      </c>
      <c r="B319" t="s">
        <v>2813</v>
      </c>
      <c r="C319" t="s">
        <v>2814</v>
      </c>
      <c r="D319" t="s">
        <v>2813</v>
      </c>
      <c r="E319" t="s">
        <v>2815</v>
      </c>
      <c r="F319" t="s">
        <v>2816</v>
      </c>
      <c r="G319" t="s">
        <v>32</v>
      </c>
      <c r="H319" t="s">
        <v>2817</v>
      </c>
      <c r="I319" t="s">
        <v>2818</v>
      </c>
      <c r="J319" t="s">
        <v>2814</v>
      </c>
      <c r="Q319" t="s">
        <v>132</v>
      </c>
      <c r="R319" t="s">
        <v>109</v>
      </c>
      <c r="S319" t="s">
        <v>2819</v>
      </c>
      <c r="T319" t="s">
        <v>83</v>
      </c>
      <c r="U319" t="s">
        <v>84</v>
      </c>
      <c r="V319" t="s">
        <v>85</v>
      </c>
      <c r="W319" t="s">
        <v>2820</v>
      </c>
    </row>
    <row r="320" spans="1:23" x14ac:dyDescent="0.2">
      <c r="A320" t="s">
        <v>2821</v>
      </c>
      <c r="B320" t="s">
        <v>2822</v>
      </c>
      <c r="C320" t="s">
        <v>2823</v>
      </c>
      <c r="D320" t="s">
        <v>2821</v>
      </c>
      <c r="E320" t="s">
        <v>2824</v>
      </c>
      <c r="F320" t="s">
        <v>2825</v>
      </c>
      <c r="G320" t="s">
        <v>2826</v>
      </c>
      <c r="H320" t="s">
        <v>2827</v>
      </c>
      <c r="I320" t="s">
        <v>2828</v>
      </c>
      <c r="J320" t="s">
        <v>2829</v>
      </c>
      <c r="K320" t="s">
        <v>144</v>
      </c>
      <c r="L320" t="s">
        <v>145</v>
      </c>
      <c r="M320" t="s">
        <v>146</v>
      </c>
      <c r="N320" t="s">
        <v>158</v>
      </c>
      <c r="O320" t="s">
        <v>159</v>
      </c>
      <c r="P320" t="s">
        <v>39</v>
      </c>
      <c r="Q320" t="s">
        <v>108</v>
      </c>
      <c r="R320" t="s">
        <v>109</v>
      </c>
      <c r="S320" t="s">
        <v>1300</v>
      </c>
      <c r="T320" t="s">
        <v>43</v>
      </c>
      <c r="U320" t="s">
        <v>44</v>
      </c>
      <c r="V320" t="s">
        <v>45</v>
      </c>
      <c r="W320" t="s">
        <v>1472</v>
      </c>
    </row>
    <row r="321" spans="1:27" x14ac:dyDescent="0.2">
      <c r="A321" t="s">
        <v>2830</v>
      </c>
      <c r="B321" t="s">
        <v>2830</v>
      </c>
      <c r="C321" t="s">
        <v>2831</v>
      </c>
      <c r="D321" t="s">
        <v>2830</v>
      </c>
      <c r="E321" t="s">
        <v>2832</v>
      </c>
      <c r="F321" t="s">
        <v>2833</v>
      </c>
      <c r="G321" t="s">
        <v>32</v>
      </c>
      <c r="I321" t="s">
        <v>2834</v>
      </c>
      <c r="J321" t="s">
        <v>2835</v>
      </c>
      <c r="Q321" t="s">
        <v>132</v>
      </c>
      <c r="R321" t="s">
        <v>109</v>
      </c>
      <c r="S321" t="s">
        <v>2836</v>
      </c>
      <c r="T321" t="s">
        <v>111</v>
      </c>
      <c r="U321" t="s">
        <v>84</v>
      </c>
      <c r="V321" t="s">
        <v>112</v>
      </c>
    </row>
    <row r="322" spans="1:27" x14ac:dyDescent="0.2">
      <c r="A322" t="s">
        <v>2837</v>
      </c>
      <c r="B322" t="s">
        <v>2837</v>
      </c>
      <c r="C322" t="s">
        <v>2838</v>
      </c>
      <c r="D322" t="s">
        <v>2837</v>
      </c>
      <c r="E322" t="s">
        <v>2839</v>
      </c>
      <c r="F322" t="s">
        <v>2840</v>
      </c>
      <c r="G322" t="s">
        <v>233</v>
      </c>
      <c r="I322" t="s">
        <v>2841</v>
      </c>
      <c r="J322" t="s">
        <v>2842</v>
      </c>
      <c r="Q322" t="s">
        <v>1846</v>
      </c>
      <c r="R322" t="s">
        <v>99</v>
      </c>
      <c r="S322" t="s">
        <v>1847</v>
      </c>
      <c r="T322" t="s">
        <v>111</v>
      </c>
      <c r="U322" t="s">
        <v>84</v>
      </c>
      <c r="V322" t="s">
        <v>112</v>
      </c>
    </row>
    <row r="323" spans="1:27" x14ac:dyDescent="0.2">
      <c r="A323" t="s">
        <v>2843</v>
      </c>
      <c r="B323" t="s">
        <v>2844</v>
      </c>
      <c r="C323" t="s">
        <v>2845</v>
      </c>
      <c r="D323" t="s">
        <v>2843</v>
      </c>
      <c r="E323" t="s">
        <v>2846</v>
      </c>
      <c r="F323" t="s">
        <v>2847</v>
      </c>
      <c r="G323" t="s">
        <v>32</v>
      </c>
      <c r="I323" t="s">
        <v>2848</v>
      </c>
      <c r="J323" t="s">
        <v>2849</v>
      </c>
      <c r="Q323" t="s">
        <v>132</v>
      </c>
      <c r="R323" t="s">
        <v>109</v>
      </c>
      <c r="S323" t="s">
        <v>2850</v>
      </c>
      <c r="T323" t="s">
        <v>111</v>
      </c>
      <c r="U323" t="s">
        <v>344</v>
      </c>
      <c r="V323" t="s">
        <v>112</v>
      </c>
      <c r="X323" t="s">
        <v>2851</v>
      </c>
      <c r="Y323" t="s">
        <v>2852</v>
      </c>
    </row>
    <row r="324" spans="1:27" x14ac:dyDescent="0.2">
      <c r="A324" t="s">
        <v>2853</v>
      </c>
      <c r="B324" t="s">
        <v>2854</v>
      </c>
      <c r="C324" t="s">
        <v>2855</v>
      </c>
      <c r="D324" t="s">
        <v>2853</v>
      </c>
      <c r="E324" t="s">
        <v>2856</v>
      </c>
      <c r="F324" t="s">
        <v>2857</v>
      </c>
      <c r="G324" t="s">
        <v>2858</v>
      </c>
      <c r="I324" t="s">
        <v>2859</v>
      </c>
      <c r="J324" t="s">
        <v>2860</v>
      </c>
      <c r="Q324" t="s">
        <v>378</v>
      </c>
      <c r="R324" t="s">
        <v>379</v>
      </c>
      <c r="S324" t="s">
        <v>2861</v>
      </c>
      <c r="T324" t="s">
        <v>111</v>
      </c>
      <c r="U324" t="s">
        <v>344</v>
      </c>
      <c r="V324" t="s">
        <v>112</v>
      </c>
      <c r="W324" t="s">
        <v>2862</v>
      </c>
      <c r="X324" t="s">
        <v>2863</v>
      </c>
      <c r="Y324" t="s">
        <v>2864</v>
      </c>
    </row>
    <row r="325" spans="1:27" x14ac:dyDescent="0.2">
      <c r="A325" t="s">
        <v>2865</v>
      </c>
      <c r="B325" t="s">
        <v>2865</v>
      </c>
      <c r="C325" t="s">
        <v>2866</v>
      </c>
      <c r="D325" t="s">
        <v>2865</v>
      </c>
      <c r="E325" t="s">
        <v>2867</v>
      </c>
      <c r="F325" t="s">
        <v>2868</v>
      </c>
      <c r="G325" t="s">
        <v>32</v>
      </c>
      <c r="H325" t="s">
        <v>2491</v>
      </c>
      <c r="I325" t="s">
        <v>2869</v>
      </c>
      <c r="J325" t="s">
        <v>2866</v>
      </c>
      <c r="Q325" t="s">
        <v>1623</v>
      </c>
      <c r="R325" t="s">
        <v>58</v>
      </c>
      <c r="S325" t="s">
        <v>2870</v>
      </c>
      <c r="T325" t="s">
        <v>83</v>
      </c>
      <c r="U325" t="s">
        <v>84</v>
      </c>
      <c r="V325" t="s">
        <v>85</v>
      </c>
    </row>
    <row r="326" spans="1:27" x14ac:dyDescent="0.2">
      <c r="A326" t="s">
        <v>2871</v>
      </c>
      <c r="B326" t="s">
        <v>2871</v>
      </c>
      <c r="C326" t="s">
        <v>2872</v>
      </c>
      <c r="D326" t="s">
        <v>2871</v>
      </c>
      <c r="E326" t="s">
        <v>2873</v>
      </c>
      <c r="F326" t="s">
        <v>2874</v>
      </c>
      <c r="G326" t="s">
        <v>32</v>
      </c>
      <c r="H326" t="s">
        <v>2875</v>
      </c>
      <c r="I326" t="s">
        <v>2876</v>
      </c>
      <c r="J326" t="s">
        <v>2877</v>
      </c>
      <c r="Q326" t="s">
        <v>2511</v>
      </c>
      <c r="R326" t="s">
        <v>99</v>
      </c>
      <c r="S326" t="s">
        <v>2512</v>
      </c>
      <c r="T326" t="s">
        <v>111</v>
      </c>
      <c r="U326" t="s">
        <v>84</v>
      </c>
      <c r="V326" t="s">
        <v>112</v>
      </c>
    </row>
    <row r="327" spans="1:27" x14ac:dyDescent="0.2">
      <c r="A327" t="s">
        <v>2878</v>
      </c>
      <c r="B327" t="s">
        <v>2878</v>
      </c>
      <c r="C327" t="s">
        <v>2879</v>
      </c>
      <c r="D327" t="s">
        <v>2878</v>
      </c>
      <c r="E327" t="s">
        <v>2880</v>
      </c>
      <c r="F327" t="s">
        <v>2881</v>
      </c>
      <c r="G327" t="s">
        <v>32</v>
      </c>
      <c r="I327" t="s">
        <v>2882</v>
      </c>
      <c r="J327" t="s">
        <v>2883</v>
      </c>
      <c r="Q327" t="s">
        <v>167</v>
      </c>
      <c r="R327" t="s">
        <v>109</v>
      </c>
      <c r="S327" t="s">
        <v>297</v>
      </c>
      <c r="T327" t="s">
        <v>111</v>
      </c>
      <c r="U327" t="s">
        <v>84</v>
      </c>
      <c r="V327" t="s">
        <v>112</v>
      </c>
    </row>
    <row r="328" spans="1:27" x14ac:dyDescent="0.2">
      <c r="A328" t="s">
        <v>2884</v>
      </c>
      <c r="B328" t="s">
        <v>2884</v>
      </c>
      <c r="C328" t="s">
        <v>2885</v>
      </c>
      <c r="D328" t="s">
        <v>2884</v>
      </c>
      <c r="E328" t="s">
        <v>2886</v>
      </c>
      <c r="F328" t="s">
        <v>2887</v>
      </c>
      <c r="G328" t="s">
        <v>429</v>
      </c>
      <c r="I328" t="s">
        <v>2888</v>
      </c>
      <c r="J328" t="s">
        <v>2889</v>
      </c>
      <c r="Q328" t="s">
        <v>57</v>
      </c>
      <c r="R328" t="s">
        <v>58</v>
      </c>
      <c r="S328" t="s">
        <v>2890</v>
      </c>
      <c r="T328" t="s">
        <v>111</v>
      </c>
      <c r="U328" t="s">
        <v>84</v>
      </c>
      <c r="V328" t="s">
        <v>112</v>
      </c>
    </row>
    <row r="329" spans="1:27" x14ac:dyDescent="0.2">
      <c r="A329" t="s">
        <v>2891</v>
      </c>
      <c r="B329" t="s">
        <v>2892</v>
      </c>
      <c r="C329" t="s">
        <v>2893</v>
      </c>
      <c r="D329" t="s">
        <v>2891</v>
      </c>
      <c r="E329" t="s">
        <v>2894</v>
      </c>
      <c r="F329" t="s">
        <v>2895</v>
      </c>
      <c r="G329" t="s">
        <v>2896</v>
      </c>
      <c r="H329" t="s">
        <v>2897</v>
      </c>
      <c r="I329" t="s">
        <v>2898</v>
      </c>
      <c r="J329" t="s">
        <v>2893</v>
      </c>
      <c r="K329" t="s">
        <v>144</v>
      </c>
      <c r="L329" t="s">
        <v>454</v>
      </c>
      <c r="M329" t="s">
        <v>455</v>
      </c>
      <c r="N329" t="s">
        <v>455</v>
      </c>
      <c r="O329" t="s">
        <v>455</v>
      </c>
      <c r="P329" t="s">
        <v>39</v>
      </c>
      <c r="Q329" t="s">
        <v>378</v>
      </c>
      <c r="R329" t="s">
        <v>379</v>
      </c>
      <c r="S329" t="s">
        <v>965</v>
      </c>
      <c r="T329" t="s">
        <v>43</v>
      </c>
      <c r="U329" t="s">
        <v>44</v>
      </c>
      <c r="V329" t="s">
        <v>45</v>
      </c>
      <c r="W329" t="s">
        <v>2899</v>
      </c>
    </row>
    <row r="330" spans="1:27" x14ac:dyDescent="0.2">
      <c r="A330" t="s">
        <v>2900</v>
      </c>
      <c r="B330" t="s">
        <v>2900</v>
      </c>
      <c r="C330" t="s">
        <v>2901</v>
      </c>
      <c r="D330" t="s">
        <v>2900</v>
      </c>
      <c r="E330" t="s">
        <v>2902</v>
      </c>
      <c r="F330" t="s">
        <v>2903</v>
      </c>
      <c r="G330" t="s">
        <v>32</v>
      </c>
      <c r="I330" t="s">
        <v>2904</v>
      </c>
      <c r="J330" t="s">
        <v>2905</v>
      </c>
      <c r="R330" t="s">
        <v>355</v>
      </c>
      <c r="S330" t="s">
        <v>2906</v>
      </c>
      <c r="T330" t="s">
        <v>111</v>
      </c>
      <c r="U330" t="s">
        <v>84</v>
      </c>
      <c r="V330" t="s">
        <v>112</v>
      </c>
      <c r="W330" t="s">
        <v>381</v>
      </c>
    </row>
    <row r="331" spans="1:27" x14ac:dyDescent="0.2">
      <c r="A331" t="s">
        <v>2907</v>
      </c>
      <c r="B331" t="s">
        <v>2907</v>
      </c>
      <c r="C331" t="s">
        <v>2908</v>
      </c>
      <c r="D331" t="s">
        <v>2907</v>
      </c>
      <c r="E331" t="s">
        <v>2909</v>
      </c>
      <c r="F331" t="s">
        <v>2910</v>
      </c>
      <c r="G331" t="s">
        <v>32</v>
      </c>
      <c r="H331" t="s">
        <v>2911</v>
      </c>
      <c r="I331" t="s">
        <v>2912</v>
      </c>
      <c r="J331" t="s">
        <v>2908</v>
      </c>
      <c r="T331" t="s">
        <v>83</v>
      </c>
      <c r="U331" t="s">
        <v>84</v>
      </c>
      <c r="V331" t="s">
        <v>85</v>
      </c>
    </row>
    <row r="332" spans="1:27" x14ac:dyDescent="0.2">
      <c r="A332" t="s">
        <v>2913</v>
      </c>
      <c r="B332" t="s">
        <v>2913</v>
      </c>
      <c r="C332" t="s">
        <v>2914</v>
      </c>
      <c r="D332" t="s">
        <v>2913</v>
      </c>
      <c r="E332" t="s">
        <v>2915</v>
      </c>
      <c r="F332" t="s">
        <v>2916</v>
      </c>
      <c r="G332" t="s">
        <v>32</v>
      </c>
      <c r="I332" t="s">
        <v>2917</v>
      </c>
      <c r="J332" t="s">
        <v>2918</v>
      </c>
      <c r="Q332" t="s">
        <v>378</v>
      </c>
      <c r="R332" t="s">
        <v>379</v>
      </c>
      <c r="S332" t="s">
        <v>1002</v>
      </c>
      <c r="T332" t="s">
        <v>111</v>
      </c>
      <c r="U332" t="s">
        <v>84</v>
      </c>
      <c r="V332" t="s">
        <v>112</v>
      </c>
      <c r="W332" t="s">
        <v>2919</v>
      </c>
    </row>
    <row r="333" spans="1:27" x14ac:dyDescent="0.2">
      <c r="A333" t="s">
        <v>2920</v>
      </c>
      <c r="B333" t="s">
        <v>2921</v>
      </c>
      <c r="C333" t="s">
        <v>2922</v>
      </c>
      <c r="D333" t="s">
        <v>2920</v>
      </c>
      <c r="E333" t="s">
        <v>2923</v>
      </c>
      <c r="F333" t="s">
        <v>2924</v>
      </c>
      <c r="G333" t="s">
        <v>2925</v>
      </c>
      <c r="H333" t="s">
        <v>2926</v>
      </c>
      <c r="I333" t="s">
        <v>2927</v>
      </c>
      <c r="J333" t="s">
        <v>2922</v>
      </c>
      <c r="Q333" t="s">
        <v>2928</v>
      </c>
      <c r="R333" t="s">
        <v>109</v>
      </c>
      <c r="S333" t="s">
        <v>1640</v>
      </c>
      <c r="T333" t="s">
        <v>421</v>
      </c>
      <c r="U333" t="s">
        <v>44</v>
      </c>
      <c r="V333" t="s">
        <v>422</v>
      </c>
      <c r="Z333" t="s">
        <v>423</v>
      </c>
      <c r="AA333" t="s">
        <v>424</v>
      </c>
    </row>
    <row r="334" spans="1:27" x14ac:dyDescent="0.2">
      <c r="A334" t="s">
        <v>2929</v>
      </c>
      <c r="B334" t="s">
        <v>2929</v>
      </c>
      <c r="C334" t="s">
        <v>2930</v>
      </c>
      <c r="D334" t="s">
        <v>2929</v>
      </c>
      <c r="E334" t="s">
        <v>2931</v>
      </c>
      <c r="F334" t="s">
        <v>2932</v>
      </c>
      <c r="G334" t="s">
        <v>233</v>
      </c>
      <c r="I334" t="s">
        <v>2933</v>
      </c>
      <c r="J334" t="s">
        <v>2934</v>
      </c>
      <c r="Q334" t="s">
        <v>1234</v>
      </c>
      <c r="R334" t="s">
        <v>41</v>
      </c>
      <c r="S334" t="s">
        <v>2935</v>
      </c>
      <c r="T334" t="s">
        <v>111</v>
      </c>
      <c r="U334" t="s">
        <v>84</v>
      </c>
      <c r="V334" t="s">
        <v>112</v>
      </c>
    </row>
    <row r="335" spans="1:27" x14ac:dyDescent="0.2">
      <c r="A335" t="s">
        <v>2936</v>
      </c>
      <c r="B335" t="s">
        <v>2936</v>
      </c>
      <c r="C335" t="s">
        <v>2937</v>
      </c>
      <c r="D335" t="s">
        <v>2936</v>
      </c>
      <c r="E335" t="s">
        <v>2938</v>
      </c>
      <c r="F335" t="s">
        <v>2939</v>
      </c>
      <c r="G335" t="s">
        <v>2940</v>
      </c>
      <c r="H335" t="s">
        <v>2941</v>
      </c>
      <c r="I335" t="s">
        <v>2942</v>
      </c>
      <c r="J335" t="s">
        <v>2937</v>
      </c>
      <c r="R335" t="s">
        <v>109</v>
      </c>
      <c r="S335" t="s">
        <v>343</v>
      </c>
      <c r="T335" t="s">
        <v>83</v>
      </c>
      <c r="U335" t="s">
        <v>84</v>
      </c>
      <c r="V335" t="s">
        <v>85</v>
      </c>
    </row>
    <row r="336" spans="1:27" x14ac:dyDescent="0.2">
      <c r="A336" t="s">
        <v>2943</v>
      </c>
      <c r="B336" t="s">
        <v>2943</v>
      </c>
      <c r="C336" t="s">
        <v>2944</v>
      </c>
      <c r="D336" t="s">
        <v>2943</v>
      </c>
      <c r="E336" t="s">
        <v>2945</v>
      </c>
      <c r="F336" t="s">
        <v>2946</v>
      </c>
      <c r="G336" t="s">
        <v>261</v>
      </c>
      <c r="I336" t="s">
        <v>2947</v>
      </c>
      <c r="J336" t="s">
        <v>2948</v>
      </c>
      <c r="Q336" t="s">
        <v>132</v>
      </c>
      <c r="R336" t="s">
        <v>109</v>
      </c>
      <c r="S336" t="s">
        <v>2949</v>
      </c>
      <c r="T336" t="s">
        <v>111</v>
      </c>
      <c r="U336" t="s">
        <v>84</v>
      </c>
      <c r="V336" t="s">
        <v>112</v>
      </c>
      <c r="W336" t="s">
        <v>134</v>
      </c>
    </row>
    <row r="337" spans="1:27" x14ac:dyDescent="0.2">
      <c r="A337" t="s">
        <v>2950</v>
      </c>
      <c r="B337" t="s">
        <v>2950</v>
      </c>
      <c r="C337" t="s">
        <v>2951</v>
      </c>
      <c r="D337" t="s">
        <v>2950</v>
      </c>
      <c r="E337" t="s">
        <v>2952</v>
      </c>
      <c r="F337" t="s">
        <v>2953</v>
      </c>
      <c r="G337" t="s">
        <v>2954</v>
      </c>
      <c r="I337" t="s">
        <v>2955</v>
      </c>
      <c r="J337" t="s">
        <v>2956</v>
      </c>
      <c r="Q337" t="s">
        <v>132</v>
      </c>
      <c r="R337" t="s">
        <v>109</v>
      </c>
      <c r="S337" t="s">
        <v>2957</v>
      </c>
      <c r="T337" t="s">
        <v>111</v>
      </c>
      <c r="U337" t="s">
        <v>84</v>
      </c>
      <c r="V337" t="s">
        <v>112</v>
      </c>
    </row>
    <row r="338" spans="1:27" x14ac:dyDescent="0.2">
      <c r="A338" t="s">
        <v>2958</v>
      </c>
      <c r="B338" t="s">
        <v>2959</v>
      </c>
      <c r="C338" t="s">
        <v>2960</v>
      </c>
      <c r="D338" t="s">
        <v>2961</v>
      </c>
      <c r="E338" t="s">
        <v>2962</v>
      </c>
      <c r="F338" t="s">
        <v>2963</v>
      </c>
      <c r="G338" t="s">
        <v>180</v>
      </c>
      <c r="H338" t="s">
        <v>2964</v>
      </c>
      <c r="I338" t="s">
        <v>2965</v>
      </c>
      <c r="J338" t="s">
        <v>2966</v>
      </c>
      <c r="K338" t="s">
        <v>70</v>
      </c>
      <c r="L338" t="s">
        <v>122</v>
      </c>
      <c r="M338" t="s">
        <v>123</v>
      </c>
      <c r="N338" t="s">
        <v>123</v>
      </c>
      <c r="O338" t="s">
        <v>123</v>
      </c>
      <c r="P338" t="s">
        <v>39</v>
      </c>
      <c r="Q338" t="s">
        <v>108</v>
      </c>
      <c r="R338" t="s">
        <v>109</v>
      </c>
      <c r="S338" t="s">
        <v>1012</v>
      </c>
      <c r="T338" t="s">
        <v>43</v>
      </c>
      <c r="U338" t="s">
        <v>44</v>
      </c>
      <c r="V338" t="s">
        <v>45</v>
      </c>
      <c r="W338" t="s">
        <v>134</v>
      </c>
    </row>
    <row r="339" spans="1:27" x14ac:dyDescent="0.2">
      <c r="A339" t="s">
        <v>2967</v>
      </c>
      <c r="B339" t="s">
        <v>2967</v>
      </c>
      <c r="C339" t="s">
        <v>2968</v>
      </c>
      <c r="D339" t="s">
        <v>2967</v>
      </c>
      <c r="E339" t="s">
        <v>2969</v>
      </c>
      <c r="F339" t="s">
        <v>2970</v>
      </c>
      <c r="G339" t="s">
        <v>615</v>
      </c>
      <c r="H339" t="s">
        <v>2971</v>
      </c>
      <c r="I339" t="s">
        <v>2972</v>
      </c>
      <c r="J339" t="s">
        <v>2968</v>
      </c>
      <c r="Q339" t="s">
        <v>132</v>
      </c>
      <c r="R339" t="s">
        <v>109</v>
      </c>
      <c r="S339" t="s">
        <v>2973</v>
      </c>
      <c r="T339" t="s">
        <v>83</v>
      </c>
      <c r="U339" t="s">
        <v>84</v>
      </c>
      <c r="V339" t="s">
        <v>85</v>
      </c>
      <c r="W339" t="s">
        <v>134</v>
      </c>
    </row>
    <row r="340" spans="1:27" x14ac:dyDescent="0.2">
      <c r="A340" t="s">
        <v>2974</v>
      </c>
      <c r="B340" t="s">
        <v>2975</v>
      </c>
      <c r="C340" t="s">
        <v>2976</v>
      </c>
      <c r="D340" t="s">
        <v>2974</v>
      </c>
      <c r="E340" t="s">
        <v>2977</v>
      </c>
      <c r="F340" t="s">
        <v>2978</v>
      </c>
      <c r="G340" t="s">
        <v>2979</v>
      </c>
      <c r="H340" t="s">
        <v>2980</v>
      </c>
      <c r="I340" t="s">
        <v>2981</v>
      </c>
      <c r="J340" t="s">
        <v>2976</v>
      </c>
      <c r="K340" t="s">
        <v>70</v>
      </c>
      <c r="L340" t="s">
        <v>561</v>
      </c>
      <c r="M340" t="s">
        <v>2982</v>
      </c>
      <c r="N340" t="s">
        <v>2982</v>
      </c>
      <c r="O340" t="s">
        <v>2982</v>
      </c>
      <c r="P340" t="s">
        <v>39</v>
      </c>
      <c r="Q340" t="s">
        <v>167</v>
      </c>
      <c r="R340" t="s">
        <v>109</v>
      </c>
      <c r="S340" t="s">
        <v>297</v>
      </c>
      <c r="T340" t="s">
        <v>43</v>
      </c>
      <c r="U340" t="s">
        <v>44</v>
      </c>
      <c r="V340" t="s">
        <v>45</v>
      </c>
      <c r="W340" t="s">
        <v>134</v>
      </c>
    </row>
    <row r="341" spans="1:27" x14ac:dyDescent="0.2">
      <c r="A341" t="s">
        <v>2983</v>
      </c>
      <c r="B341" t="s">
        <v>2983</v>
      </c>
      <c r="C341" t="s">
        <v>2984</v>
      </c>
      <c r="D341" t="s">
        <v>2983</v>
      </c>
      <c r="E341" t="s">
        <v>2985</v>
      </c>
      <c r="F341" t="s">
        <v>2986</v>
      </c>
      <c r="G341" t="s">
        <v>418</v>
      </c>
      <c r="H341" t="s">
        <v>2987</v>
      </c>
      <c r="I341" t="s">
        <v>2988</v>
      </c>
      <c r="J341" t="s">
        <v>2984</v>
      </c>
      <c r="Q341" t="s">
        <v>463</v>
      </c>
      <c r="R341" t="s">
        <v>109</v>
      </c>
      <c r="S341" t="s">
        <v>2165</v>
      </c>
      <c r="T341" t="s">
        <v>83</v>
      </c>
      <c r="U341" t="s">
        <v>84</v>
      </c>
      <c r="V341" t="s">
        <v>85</v>
      </c>
      <c r="W341" t="s">
        <v>134</v>
      </c>
    </row>
    <row r="342" spans="1:27" x14ac:dyDescent="0.2">
      <c r="A342" t="s">
        <v>2989</v>
      </c>
      <c r="B342" t="s">
        <v>2990</v>
      </c>
      <c r="C342" t="s">
        <v>2991</v>
      </c>
      <c r="D342" t="s">
        <v>2989</v>
      </c>
      <c r="E342" t="s">
        <v>2992</v>
      </c>
      <c r="G342" t="s">
        <v>32</v>
      </c>
      <c r="H342" t="s">
        <v>2993</v>
      </c>
      <c r="I342" t="s">
        <v>2994</v>
      </c>
      <c r="J342" t="s">
        <v>2991</v>
      </c>
      <c r="K342" t="s">
        <v>70</v>
      </c>
      <c r="L342" t="s">
        <v>280</v>
      </c>
      <c r="M342" t="s">
        <v>281</v>
      </c>
      <c r="N342" t="s">
        <v>2995</v>
      </c>
      <c r="O342" t="s">
        <v>2996</v>
      </c>
      <c r="P342" t="s">
        <v>39</v>
      </c>
      <c r="Q342" t="s">
        <v>463</v>
      </c>
      <c r="R342" t="s">
        <v>109</v>
      </c>
      <c r="S342" t="s">
        <v>1659</v>
      </c>
      <c r="T342" t="s">
        <v>43</v>
      </c>
      <c r="U342" t="s">
        <v>44</v>
      </c>
      <c r="V342" t="s">
        <v>45</v>
      </c>
      <c r="W342" t="s">
        <v>2997</v>
      </c>
    </row>
    <row r="343" spans="1:27" x14ac:dyDescent="0.2">
      <c r="A343" t="s">
        <v>2998</v>
      </c>
      <c r="B343" t="s">
        <v>2998</v>
      </c>
      <c r="C343" t="s">
        <v>2999</v>
      </c>
      <c r="D343" t="s">
        <v>2998</v>
      </c>
      <c r="E343" t="s">
        <v>3000</v>
      </c>
      <c r="F343" t="s">
        <v>3001</v>
      </c>
      <c r="G343" t="s">
        <v>32</v>
      </c>
      <c r="I343" t="s">
        <v>3002</v>
      </c>
      <c r="J343" t="s">
        <v>3003</v>
      </c>
      <c r="Q343" t="s">
        <v>463</v>
      </c>
      <c r="R343" t="s">
        <v>109</v>
      </c>
      <c r="S343" t="s">
        <v>464</v>
      </c>
      <c r="T343" t="s">
        <v>111</v>
      </c>
      <c r="U343" t="s">
        <v>84</v>
      </c>
      <c r="V343" t="s">
        <v>112</v>
      </c>
    </row>
    <row r="344" spans="1:27" x14ac:dyDescent="0.2">
      <c r="A344" t="s">
        <v>3004</v>
      </c>
      <c r="B344" t="s">
        <v>3004</v>
      </c>
      <c r="C344" t="s">
        <v>3005</v>
      </c>
      <c r="D344" t="s">
        <v>3004</v>
      </c>
      <c r="E344" t="s">
        <v>3006</v>
      </c>
      <c r="F344" t="s">
        <v>3007</v>
      </c>
      <c r="G344" t="s">
        <v>429</v>
      </c>
      <c r="H344" t="s">
        <v>3008</v>
      </c>
      <c r="I344" t="s">
        <v>3009</v>
      </c>
      <c r="J344" t="s">
        <v>3010</v>
      </c>
      <c r="Q344" t="s">
        <v>463</v>
      </c>
      <c r="R344" t="s">
        <v>109</v>
      </c>
      <c r="S344" t="s">
        <v>464</v>
      </c>
      <c r="T344" t="s">
        <v>111</v>
      </c>
      <c r="U344" t="s">
        <v>84</v>
      </c>
      <c r="V344" t="s">
        <v>112</v>
      </c>
    </row>
    <row r="345" spans="1:27" x14ac:dyDescent="0.2">
      <c r="A345" t="s">
        <v>3011</v>
      </c>
      <c r="B345" t="s">
        <v>3011</v>
      </c>
      <c r="C345" t="s">
        <v>3012</v>
      </c>
      <c r="D345" t="s">
        <v>3011</v>
      </c>
      <c r="E345" t="s">
        <v>3013</v>
      </c>
      <c r="F345" t="s">
        <v>3014</v>
      </c>
      <c r="G345" t="s">
        <v>32</v>
      </c>
      <c r="H345" t="s">
        <v>3015</v>
      </c>
      <c r="I345" t="s">
        <v>3016</v>
      </c>
      <c r="J345" t="s">
        <v>3017</v>
      </c>
      <c r="Q345" t="s">
        <v>463</v>
      </c>
      <c r="R345" t="s">
        <v>109</v>
      </c>
      <c r="S345" t="s">
        <v>464</v>
      </c>
      <c r="T345" t="s">
        <v>83</v>
      </c>
      <c r="U345" t="s">
        <v>84</v>
      </c>
      <c r="V345" t="s">
        <v>85</v>
      </c>
    </row>
    <row r="346" spans="1:27" x14ac:dyDescent="0.2">
      <c r="A346" t="s">
        <v>3018</v>
      </c>
      <c r="B346" t="s">
        <v>3019</v>
      </c>
      <c r="C346" t="s">
        <v>3020</v>
      </c>
      <c r="D346" t="s">
        <v>3021</v>
      </c>
      <c r="E346" t="s">
        <v>3022</v>
      </c>
      <c r="F346" t="s">
        <v>3023</v>
      </c>
      <c r="G346" t="s">
        <v>3024</v>
      </c>
      <c r="H346" t="s">
        <v>3025</v>
      </c>
      <c r="I346" t="s">
        <v>3026</v>
      </c>
      <c r="J346" t="s">
        <v>3020</v>
      </c>
      <c r="K346" t="s">
        <v>70</v>
      </c>
      <c r="L346" t="s">
        <v>546</v>
      </c>
      <c r="M346" t="s">
        <v>3027</v>
      </c>
      <c r="N346" t="s">
        <v>3028</v>
      </c>
      <c r="O346" t="s">
        <v>3029</v>
      </c>
      <c r="P346" t="s">
        <v>39</v>
      </c>
      <c r="R346" t="s">
        <v>574</v>
      </c>
      <c r="S346" t="s">
        <v>3030</v>
      </c>
      <c r="T346" t="s">
        <v>43</v>
      </c>
      <c r="U346" t="s">
        <v>44</v>
      </c>
      <c r="V346" t="s">
        <v>45</v>
      </c>
      <c r="W346" t="s">
        <v>3031</v>
      </c>
    </row>
    <row r="347" spans="1:27" x14ac:dyDescent="0.2">
      <c r="A347" t="s">
        <v>3032</v>
      </c>
      <c r="B347" t="s">
        <v>3032</v>
      </c>
      <c r="C347" t="s">
        <v>3033</v>
      </c>
      <c r="D347" t="s">
        <v>3032</v>
      </c>
      <c r="E347" t="s">
        <v>3034</v>
      </c>
      <c r="F347" t="s">
        <v>3035</v>
      </c>
      <c r="G347" t="s">
        <v>3036</v>
      </c>
      <c r="H347" t="s">
        <v>3037</v>
      </c>
      <c r="I347" t="s">
        <v>3038</v>
      </c>
      <c r="J347" t="s">
        <v>3033</v>
      </c>
      <c r="Q347" t="s">
        <v>463</v>
      </c>
      <c r="R347" t="s">
        <v>109</v>
      </c>
      <c r="S347" t="s">
        <v>1659</v>
      </c>
      <c r="T347" t="s">
        <v>83</v>
      </c>
      <c r="U347" t="s">
        <v>84</v>
      </c>
      <c r="V347" t="s">
        <v>85</v>
      </c>
    </row>
    <row r="348" spans="1:27" x14ac:dyDescent="0.2">
      <c r="A348" t="s">
        <v>3039</v>
      </c>
      <c r="B348" t="s">
        <v>3040</v>
      </c>
      <c r="C348" t="s">
        <v>3041</v>
      </c>
      <c r="D348" t="s">
        <v>3039</v>
      </c>
      <c r="E348" t="s">
        <v>3042</v>
      </c>
      <c r="F348" t="s">
        <v>3043</v>
      </c>
      <c r="G348" t="s">
        <v>32</v>
      </c>
      <c r="H348" t="s">
        <v>3044</v>
      </c>
      <c r="I348" t="s">
        <v>3045</v>
      </c>
      <c r="J348" t="s">
        <v>3041</v>
      </c>
      <c r="Q348" t="s">
        <v>108</v>
      </c>
      <c r="R348" t="s">
        <v>109</v>
      </c>
      <c r="S348" t="s">
        <v>1318</v>
      </c>
      <c r="T348" t="s">
        <v>421</v>
      </c>
      <c r="U348" t="s">
        <v>44</v>
      </c>
      <c r="V348" t="s">
        <v>422</v>
      </c>
      <c r="Z348" t="s">
        <v>122</v>
      </c>
      <c r="AA348" t="s">
        <v>3046</v>
      </c>
    </row>
    <row r="349" spans="1:27" x14ac:dyDescent="0.2">
      <c r="A349" t="s">
        <v>3047</v>
      </c>
      <c r="B349" t="s">
        <v>3048</v>
      </c>
      <c r="C349" t="s">
        <v>3049</v>
      </c>
      <c r="D349" t="s">
        <v>3047</v>
      </c>
      <c r="E349" t="s">
        <v>3050</v>
      </c>
      <c r="F349" t="s">
        <v>3051</v>
      </c>
      <c r="G349" t="s">
        <v>32</v>
      </c>
      <c r="H349" t="s">
        <v>3052</v>
      </c>
      <c r="I349" t="s">
        <v>3053</v>
      </c>
      <c r="J349" t="s">
        <v>3049</v>
      </c>
      <c r="K349" t="s">
        <v>70</v>
      </c>
      <c r="L349" t="s">
        <v>122</v>
      </c>
      <c r="M349" t="s">
        <v>123</v>
      </c>
      <c r="N349" t="s">
        <v>124</v>
      </c>
      <c r="O349" t="s">
        <v>3054</v>
      </c>
      <c r="P349" t="s">
        <v>39</v>
      </c>
      <c r="Q349" t="s">
        <v>2763</v>
      </c>
      <c r="R349" t="s">
        <v>537</v>
      </c>
      <c r="S349" t="s">
        <v>2764</v>
      </c>
      <c r="T349" t="s">
        <v>43</v>
      </c>
      <c r="U349" t="s">
        <v>44</v>
      </c>
      <c r="V349" t="s">
        <v>45</v>
      </c>
      <c r="W349" t="s">
        <v>1657</v>
      </c>
    </row>
    <row r="350" spans="1:27" x14ac:dyDescent="0.2">
      <c r="A350" t="s">
        <v>3055</v>
      </c>
      <c r="B350" t="s">
        <v>3056</v>
      </c>
      <c r="C350" t="s">
        <v>3057</v>
      </c>
      <c r="D350" t="s">
        <v>3055</v>
      </c>
      <c r="E350" t="s">
        <v>3058</v>
      </c>
      <c r="F350" t="s">
        <v>3059</v>
      </c>
      <c r="G350" t="s">
        <v>32</v>
      </c>
      <c r="H350" t="s">
        <v>3060</v>
      </c>
      <c r="I350" t="s">
        <v>3061</v>
      </c>
      <c r="J350" t="s">
        <v>3057</v>
      </c>
      <c r="K350" t="s">
        <v>144</v>
      </c>
      <c r="L350" t="s">
        <v>145</v>
      </c>
      <c r="M350" t="s">
        <v>146</v>
      </c>
      <c r="N350" t="s">
        <v>158</v>
      </c>
      <c r="O350" t="s">
        <v>159</v>
      </c>
      <c r="P350" t="s">
        <v>39</v>
      </c>
      <c r="Q350" t="s">
        <v>1393</v>
      </c>
      <c r="R350" t="s">
        <v>99</v>
      </c>
      <c r="S350" t="s">
        <v>3062</v>
      </c>
      <c r="T350" t="s">
        <v>43</v>
      </c>
      <c r="U350" t="s">
        <v>44</v>
      </c>
      <c r="V350" t="s">
        <v>45</v>
      </c>
    </row>
    <row r="351" spans="1:27" x14ac:dyDescent="0.2">
      <c r="A351" t="s">
        <v>3063</v>
      </c>
      <c r="B351" t="s">
        <v>3064</v>
      </c>
      <c r="C351" t="s">
        <v>3065</v>
      </c>
      <c r="D351" t="s">
        <v>3063</v>
      </c>
      <c r="E351" t="s">
        <v>3066</v>
      </c>
      <c r="F351" t="s">
        <v>3067</v>
      </c>
      <c r="G351" t="s">
        <v>32</v>
      </c>
      <c r="H351" t="s">
        <v>3068</v>
      </c>
      <c r="I351" t="s">
        <v>3069</v>
      </c>
      <c r="J351" t="s">
        <v>3070</v>
      </c>
      <c r="K351" t="s">
        <v>506</v>
      </c>
      <c r="L351" t="s">
        <v>506</v>
      </c>
      <c r="P351" t="s">
        <v>39</v>
      </c>
      <c r="Q351" t="s">
        <v>167</v>
      </c>
      <c r="R351" t="s">
        <v>109</v>
      </c>
      <c r="S351" t="s">
        <v>798</v>
      </c>
      <c r="T351" t="s">
        <v>43</v>
      </c>
      <c r="U351" t="s">
        <v>44</v>
      </c>
      <c r="V351" t="s">
        <v>45</v>
      </c>
    </row>
    <row r="352" spans="1:27" x14ac:dyDescent="0.2">
      <c r="A352" t="s">
        <v>3071</v>
      </c>
      <c r="B352" t="s">
        <v>3072</v>
      </c>
      <c r="C352" t="s">
        <v>3073</v>
      </c>
      <c r="D352" t="s">
        <v>3071</v>
      </c>
      <c r="E352" t="s">
        <v>3074</v>
      </c>
      <c r="F352" t="s">
        <v>3075</v>
      </c>
      <c r="G352" t="s">
        <v>1399</v>
      </c>
      <c r="H352" t="s">
        <v>3076</v>
      </c>
      <c r="I352" t="s">
        <v>3077</v>
      </c>
      <c r="J352" t="s">
        <v>3073</v>
      </c>
      <c r="K352" t="s">
        <v>35</v>
      </c>
      <c r="L352" t="s">
        <v>1115</v>
      </c>
      <c r="M352" t="s">
        <v>1116</v>
      </c>
      <c r="N352" t="s">
        <v>3078</v>
      </c>
      <c r="O352" t="s">
        <v>3079</v>
      </c>
      <c r="P352" t="s">
        <v>56</v>
      </c>
      <c r="Q352" t="s">
        <v>365</v>
      </c>
      <c r="R352" t="s">
        <v>365</v>
      </c>
      <c r="S352" t="s">
        <v>3080</v>
      </c>
      <c r="T352" t="s">
        <v>43</v>
      </c>
      <c r="U352" t="s">
        <v>44</v>
      </c>
      <c r="V352" t="s">
        <v>60</v>
      </c>
    </row>
    <row r="353" spans="1:27" x14ac:dyDescent="0.2">
      <c r="A353" t="s">
        <v>3081</v>
      </c>
      <c r="B353" t="s">
        <v>3081</v>
      </c>
      <c r="C353" t="s">
        <v>3082</v>
      </c>
      <c r="D353" t="s">
        <v>3081</v>
      </c>
      <c r="H353" t="s">
        <v>3083</v>
      </c>
      <c r="I353" t="s">
        <v>3084</v>
      </c>
      <c r="T353" t="s">
        <v>111</v>
      </c>
      <c r="U353" t="s">
        <v>3085</v>
      </c>
    </row>
    <row r="354" spans="1:27" x14ac:dyDescent="0.2">
      <c r="A354" t="s">
        <v>3086</v>
      </c>
      <c r="B354" t="s">
        <v>3086</v>
      </c>
      <c r="C354" t="s">
        <v>3087</v>
      </c>
      <c r="D354" t="s">
        <v>3086</v>
      </c>
      <c r="E354" t="s">
        <v>3088</v>
      </c>
      <c r="F354" t="s">
        <v>3089</v>
      </c>
      <c r="G354" t="s">
        <v>3090</v>
      </c>
      <c r="H354" t="s">
        <v>3091</v>
      </c>
      <c r="I354" t="s">
        <v>3092</v>
      </c>
      <c r="J354" t="s">
        <v>3087</v>
      </c>
      <c r="Q354" t="s">
        <v>1393</v>
      </c>
      <c r="R354" t="s">
        <v>99</v>
      </c>
      <c r="S354" t="s">
        <v>3093</v>
      </c>
      <c r="T354" t="s">
        <v>83</v>
      </c>
      <c r="U354" t="s">
        <v>84</v>
      </c>
      <c r="V354" t="s">
        <v>85</v>
      </c>
      <c r="W354" t="s">
        <v>134</v>
      </c>
    </row>
    <row r="355" spans="1:27" x14ac:dyDescent="0.2">
      <c r="A355" t="s">
        <v>3094</v>
      </c>
      <c r="B355" t="s">
        <v>3094</v>
      </c>
      <c r="C355" t="s">
        <v>3095</v>
      </c>
      <c r="D355" t="s">
        <v>3094</v>
      </c>
      <c r="E355" t="s">
        <v>3096</v>
      </c>
      <c r="F355" t="s">
        <v>3097</v>
      </c>
      <c r="G355" t="s">
        <v>32</v>
      </c>
      <c r="I355" t="s">
        <v>3098</v>
      </c>
      <c r="J355" t="s">
        <v>3099</v>
      </c>
      <c r="Q355" t="s">
        <v>608</v>
      </c>
      <c r="R355" t="s">
        <v>109</v>
      </c>
      <c r="S355" t="s">
        <v>3100</v>
      </c>
      <c r="T355" t="s">
        <v>111</v>
      </c>
      <c r="U355" t="s">
        <v>84</v>
      </c>
      <c r="V355" t="s">
        <v>112</v>
      </c>
    </row>
    <row r="356" spans="1:27" x14ac:dyDescent="0.2">
      <c r="A356" t="s">
        <v>3101</v>
      </c>
      <c r="B356" t="s">
        <v>3101</v>
      </c>
      <c r="C356" t="s">
        <v>3102</v>
      </c>
      <c r="D356" t="s">
        <v>3101</v>
      </c>
      <c r="E356" t="s">
        <v>3103</v>
      </c>
      <c r="F356" t="s">
        <v>3104</v>
      </c>
      <c r="G356" t="s">
        <v>32</v>
      </c>
      <c r="I356" t="s">
        <v>3105</v>
      </c>
      <c r="J356" t="s">
        <v>3106</v>
      </c>
      <c r="Q356" t="s">
        <v>1132</v>
      </c>
      <c r="R356" t="s">
        <v>978</v>
      </c>
      <c r="S356" t="s">
        <v>1780</v>
      </c>
      <c r="T356" t="s">
        <v>111</v>
      </c>
      <c r="U356" t="s">
        <v>84</v>
      </c>
      <c r="V356" t="s">
        <v>112</v>
      </c>
    </row>
    <row r="357" spans="1:27" x14ac:dyDescent="0.2">
      <c r="A357" t="s">
        <v>3107</v>
      </c>
      <c r="B357" t="s">
        <v>3107</v>
      </c>
      <c r="C357" t="s">
        <v>3108</v>
      </c>
      <c r="D357" t="s">
        <v>3107</v>
      </c>
      <c r="E357" t="s">
        <v>3109</v>
      </c>
      <c r="F357" t="s">
        <v>3110</v>
      </c>
      <c r="G357" t="s">
        <v>429</v>
      </c>
      <c r="I357" t="s">
        <v>3111</v>
      </c>
      <c r="J357" t="s">
        <v>3112</v>
      </c>
      <c r="Q357" t="s">
        <v>167</v>
      </c>
      <c r="R357" t="s">
        <v>109</v>
      </c>
      <c r="S357" t="s">
        <v>297</v>
      </c>
      <c r="T357" t="s">
        <v>111</v>
      </c>
      <c r="U357" t="s">
        <v>84</v>
      </c>
      <c r="V357" t="s">
        <v>112</v>
      </c>
    </row>
    <row r="358" spans="1:27" x14ac:dyDescent="0.2">
      <c r="A358" t="s">
        <v>3113</v>
      </c>
      <c r="B358" t="s">
        <v>3113</v>
      </c>
      <c r="C358" t="s">
        <v>3114</v>
      </c>
      <c r="D358" t="s">
        <v>3113</v>
      </c>
      <c r="E358" t="s">
        <v>3115</v>
      </c>
      <c r="F358" t="s">
        <v>3116</v>
      </c>
      <c r="G358" t="s">
        <v>429</v>
      </c>
      <c r="H358" t="s">
        <v>3117</v>
      </c>
      <c r="I358" t="s">
        <v>3118</v>
      </c>
      <c r="J358" t="s">
        <v>3119</v>
      </c>
      <c r="Q358" t="s">
        <v>167</v>
      </c>
      <c r="R358" t="s">
        <v>109</v>
      </c>
      <c r="S358" t="s">
        <v>297</v>
      </c>
      <c r="T358" t="s">
        <v>111</v>
      </c>
      <c r="U358" t="s">
        <v>84</v>
      </c>
      <c r="V358" t="s">
        <v>112</v>
      </c>
      <c r="W358" t="s">
        <v>3120</v>
      </c>
    </row>
    <row r="359" spans="1:27" x14ac:dyDescent="0.2">
      <c r="A359" t="s">
        <v>3121</v>
      </c>
      <c r="B359" t="s">
        <v>3122</v>
      </c>
      <c r="C359" t="s">
        <v>3123</v>
      </c>
      <c r="D359" t="s">
        <v>3121</v>
      </c>
      <c r="E359" t="s">
        <v>3124</v>
      </c>
      <c r="F359" t="s">
        <v>3125</v>
      </c>
      <c r="G359" t="s">
        <v>32</v>
      </c>
      <c r="H359" t="s">
        <v>3126</v>
      </c>
      <c r="I359" t="s">
        <v>3127</v>
      </c>
      <c r="J359" t="s">
        <v>3123</v>
      </c>
      <c r="K359" t="s">
        <v>70</v>
      </c>
      <c r="L359" t="s">
        <v>561</v>
      </c>
      <c r="M359" t="s">
        <v>2982</v>
      </c>
      <c r="N359" t="s">
        <v>2982</v>
      </c>
      <c r="O359" t="s">
        <v>3128</v>
      </c>
      <c r="P359" t="s">
        <v>39</v>
      </c>
      <c r="Q359" t="s">
        <v>167</v>
      </c>
      <c r="R359" t="s">
        <v>109</v>
      </c>
      <c r="S359" t="s">
        <v>297</v>
      </c>
      <c r="T359" t="s">
        <v>43</v>
      </c>
      <c r="U359" t="s">
        <v>44</v>
      </c>
      <c r="V359" t="s">
        <v>45</v>
      </c>
    </row>
    <row r="360" spans="1:27" x14ac:dyDescent="0.2">
      <c r="A360" t="s">
        <v>3129</v>
      </c>
      <c r="B360" t="s">
        <v>3129</v>
      </c>
      <c r="C360" t="s">
        <v>3130</v>
      </c>
      <c r="D360" t="s">
        <v>3129</v>
      </c>
      <c r="E360" t="s">
        <v>3131</v>
      </c>
      <c r="F360" t="s">
        <v>3132</v>
      </c>
      <c r="G360" t="s">
        <v>32</v>
      </c>
      <c r="I360" t="s">
        <v>3133</v>
      </c>
      <c r="J360" t="s">
        <v>3134</v>
      </c>
      <c r="Q360" t="s">
        <v>108</v>
      </c>
      <c r="R360" t="s">
        <v>109</v>
      </c>
      <c r="S360" t="s">
        <v>201</v>
      </c>
      <c r="T360" t="s">
        <v>111</v>
      </c>
      <c r="U360" t="s">
        <v>84</v>
      </c>
      <c r="V360" t="s">
        <v>112</v>
      </c>
      <c r="W360" t="s">
        <v>3135</v>
      </c>
    </row>
    <row r="361" spans="1:27" x14ac:dyDescent="0.2">
      <c r="A361" t="s">
        <v>3136</v>
      </c>
      <c r="B361" t="s">
        <v>3136</v>
      </c>
      <c r="C361" t="s">
        <v>3137</v>
      </c>
      <c r="D361" t="s">
        <v>3136</v>
      </c>
      <c r="E361" t="s">
        <v>3138</v>
      </c>
      <c r="F361" t="s">
        <v>3139</v>
      </c>
      <c r="G361" t="s">
        <v>429</v>
      </c>
      <c r="I361" t="s">
        <v>3140</v>
      </c>
      <c r="J361" t="s">
        <v>3141</v>
      </c>
      <c r="Q361" t="s">
        <v>3142</v>
      </c>
      <c r="R361" t="s">
        <v>1909</v>
      </c>
      <c r="S361" t="s">
        <v>3143</v>
      </c>
      <c r="T361" t="s">
        <v>111</v>
      </c>
      <c r="U361" t="s">
        <v>84</v>
      </c>
      <c r="V361" t="s">
        <v>112</v>
      </c>
    </row>
    <row r="362" spans="1:27" x14ac:dyDescent="0.2">
      <c r="A362" t="s">
        <v>3144</v>
      </c>
      <c r="B362" t="s">
        <v>3144</v>
      </c>
      <c r="C362" t="s">
        <v>3145</v>
      </c>
      <c r="D362" t="s">
        <v>3144</v>
      </c>
      <c r="E362" t="s">
        <v>3146</v>
      </c>
      <c r="F362" t="s">
        <v>3147</v>
      </c>
      <c r="G362" t="s">
        <v>32</v>
      </c>
      <c r="I362" t="s">
        <v>3148</v>
      </c>
      <c r="J362" t="s">
        <v>3149</v>
      </c>
      <c r="T362" t="s">
        <v>111</v>
      </c>
      <c r="U362" t="s">
        <v>84</v>
      </c>
      <c r="V362" t="s">
        <v>112</v>
      </c>
    </row>
    <row r="363" spans="1:27" x14ac:dyDescent="0.2">
      <c r="A363" t="s">
        <v>3150</v>
      </c>
      <c r="B363" t="s">
        <v>3150</v>
      </c>
      <c r="C363" t="s">
        <v>3151</v>
      </c>
      <c r="D363" t="s">
        <v>3150</v>
      </c>
      <c r="E363" t="s">
        <v>3152</v>
      </c>
      <c r="F363" t="s">
        <v>3153</v>
      </c>
      <c r="G363" t="s">
        <v>32</v>
      </c>
      <c r="I363" t="s">
        <v>3154</v>
      </c>
      <c r="J363" t="s">
        <v>3155</v>
      </c>
      <c r="Q363" t="s">
        <v>3156</v>
      </c>
      <c r="R363" t="s">
        <v>58</v>
      </c>
      <c r="S363" t="s">
        <v>3157</v>
      </c>
      <c r="T363" t="s">
        <v>111</v>
      </c>
      <c r="U363" t="s">
        <v>84</v>
      </c>
      <c r="V363" t="s">
        <v>112</v>
      </c>
    </row>
    <row r="364" spans="1:27" x14ac:dyDescent="0.2">
      <c r="A364" t="s">
        <v>3158</v>
      </c>
      <c r="B364" t="s">
        <v>3159</v>
      </c>
      <c r="C364" t="s">
        <v>3160</v>
      </c>
      <c r="D364" t="s">
        <v>3158</v>
      </c>
      <c r="E364" t="s">
        <v>3161</v>
      </c>
      <c r="F364" t="s">
        <v>3162</v>
      </c>
      <c r="G364" t="s">
        <v>32</v>
      </c>
      <c r="H364" t="s">
        <v>3163</v>
      </c>
      <c r="I364" t="s">
        <v>3164</v>
      </c>
      <c r="J364" t="s">
        <v>3160</v>
      </c>
      <c r="Q364" t="s">
        <v>659</v>
      </c>
      <c r="R364" t="s">
        <v>109</v>
      </c>
      <c r="S364" t="s">
        <v>1273</v>
      </c>
      <c r="T364" t="s">
        <v>421</v>
      </c>
      <c r="U364" t="s">
        <v>44</v>
      </c>
      <c r="V364" t="s">
        <v>422</v>
      </c>
      <c r="Z364" t="s">
        <v>210</v>
      </c>
      <c r="AA364" t="s">
        <v>3165</v>
      </c>
    </row>
    <row r="365" spans="1:27" x14ac:dyDescent="0.2">
      <c r="A365" t="s">
        <v>3166</v>
      </c>
      <c r="B365" t="s">
        <v>3166</v>
      </c>
      <c r="C365" t="s">
        <v>3167</v>
      </c>
      <c r="D365" t="s">
        <v>3166</v>
      </c>
      <c r="E365" t="s">
        <v>3168</v>
      </c>
      <c r="F365" t="s">
        <v>3169</v>
      </c>
      <c r="G365" t="s">
        <v>429</v>
      </c>
      <c r="H365" t="s">
        <v>3170</v>
      </c>
      <c r="I365" t="s">
        <v>3171</v>
      </c>
      <c r="J365" t="s">
        <v>3167</v>
      </c>
      <c r="Q365" t="s">
        <v>463</v>
      </c>
      <c r="R365" t="s">
        <v>109</v>
      </c>
      <c r="S365" t="s">
        <v>1659</v>
      </c>
      <c r="T365" t="s">
        <v>83</v>
      </c>
      <c r="U365" t="s">
        <v>84</v>
      </c>
      <c r="V365" t="s">
        <v>85</v>
      </c>
      <c r="W365" t="s">
        <v>134</v>
      </c>
    </row>
    <row r="366" spans="1:27" x14ac:dyDescent="0.2">
      <c r="A366" t="s">
        <v>3172</v>
      </c>
      <c r="B366" t="s">
        <v>3172</v>
      </c>
      <c r="C366" t="s">
        <v>3173</v>
      </c>
      <c r="D366" t="s">
        <v>3172</v>
      </c>
      <c r="E366" t="s">
        <v>3174</v>
      </c>
      <c r="F366" t="s">
        <v>3175</v>
      </c>
      <c r="G366" t="s">
        <v>180</v>
      </c>
      <c r="I366" t="s">
        <v>3176</v>
      </c>
      <c r="J366" t="s">
        <v>3177</v>
      </c>
      <c r="Q366" t="s">
        <v>659</v>
      </c>
      <c r="R366" t="s">
        <v>109</v>
      </c>
      <c r="S366" t="s">
        <v>1273</v>
      </c>
      <c r="T366" t="s">
        <v>111</v>
      </c>
      <c r="U366" t="s">
        <v>84</v>
      </c>
      <c r="V366" t="s">
        <v>112</v>
      </c>
    </row>
    <row r="367" spans="1:27" x14ac:dyDescent="0.2">
      <c r="A367" t="s">
        <v>3178</v>
      </c>
      <c r="B367" t="s">
        <v>3179</v>
      </c>
      <c r="C367" t="s">
        <v>3180</v>
      </c>
      <c r="D367" t="s">
        <v>3178</v>
      </c>
      <c r="E367" t="s">
        <v>3181</v>
      </c>
      <c r="F367" t="s">
        <v>3182</v>
      </c>
      <c r="G367" t="s">
        <v>32</v>
      </c>
      <c r="I367" t="s">
        <v>3183</v>
      </c>
      <c r="J367" t="s">
        <v>3184</v>
      </c>
      <c r="Q367" t="s">
        <v>463</v>
      </c>
      <c r="R367" t="s">
        <v>109</v>
      </c>
      <c r="S367" t="s">
        <v>2165</v>
      </c>
      <c r="T367" t="s">
        <v>111</v>
      </c>
      <c r="U367" t="s">
        <v>344</v>
      </c>
      <c r="V367" t="s">
        <v>112</v>
      </c>
      <c r="X367" t="s">
        <v>3185</v>
      </c>
      <c r="Y367" t="s">
        <v>3186</v>
      </c>
    </row>
    <row r="368" spans="1:27" x14ac:dyDescent="0.2">
      <c r="A368" t="s">
        <v>3187</v>
      </c>
      <c r="B368" t="s">
        <v>3187</v>
      </c>
      <c r="C368" t="s">
        <v>3188</v>
      </c>
      <c r="D368" t="s">
        <v>3187</v>
      </c>
      <c r="E368" t="s">
        <v>3189</v>
      </c>
      <c r="F368" t="s">
        <v>3190</v>
      </c>
      <c r="G368" t="s">
        <v>32</v>
      </c>
      <c r="I368" t="s">
        <v>3191</v>
      </c>
      <c r="J368" t="s">
        <v>3192</v>
      </c>
      <c r="R368" t="s">
        <v>109</v>
      </c>
      <c r="S368" t="s">
        <v>1408</v>
      </c>
      <c r="T368" t="s">
        <v>111</v>
      </c>
      <c r="U368" t="s">
        <v>84</v>
      </c>
      <c r="V368" t="s">
        <v>112</v>
      </c>
    </row>
    <row r="369" spans="1:25" x14ac:dyDescent="0.2">
      <c r="A369" t="s">
        <v>3193</v>
      </c>
      <c r="B369" t="s">
        <v>3193</v>
      </c>
      <c r="C369" t="s">
        <v>3194</v>
      </c>
      <c r="D369" t="s">
        <v>3193</v>
      </c>
      <c r="E369" t="s">
        <v>3195</v>
      </c>
      <c r="F369" t="s">
        <v>3196</v>
      </c>
      <c r="G369" t="s">
        <v>32</v>
      </c>
      <c r="H369" t="s">
        <v>3197</v>
      </c>
      <c r="I369" t="s">
        <v>3198</v>
      </c>
      <c r="J369" t="s">
        <v>3199</v>
      </c>
      <c r="Q369" t="s">
        <v>57</v>
      </c>
      <c r="R369" t="s">
        <v>58</v>
      </c>
      <c r="S369" t="s">
        <v>59</v>
      </c>
      <c r="T369" t="s">
        <v>83</v>
      </c>
      <c r="U369" t="s">
        <v>84</v>
      </c>
      <c r="V369" t="s">
        <v>85</v>
      </c>
    </row>
    <row r="370" spans="1:25" x14ac:dyDescent="0.2">
      <c r="A370" t="s">
        <v>3200</v>
      </c>
      <c r="B370" t="s">
        <v>3201</v>
      </c>
      <c r="C370" t="s">
        <v>3202</v>
      </c>
      <c r="D370" t="s">
        <v>3200</v>
      </c>
      <c r="E370" t="s">
        <v>3203</v>
      </c>
      <c r="F370" t="s">
        <v>3204</v>
      </c>
      <c r="G370" t="s">
        <v>3205</v>
      </c>
      <c r="H370" t="s">
        <v>3206</v>
      </c>
      <c r="I370" t="s">
        <v>3207</v>
      </c>
      <c r="J370" t="s">
        <v>3202</v>
      </c>
      <c r="K370" t="s">
        <v>70</v>
      </c>
      <c r="L370" t="s">
        <v>1033</v>
      </c>
      <c r="M370" t="s">
        <v>1690</v>
      </c>
      <c r="N370" t="s">
        <v>1691</v>
      </c>
      <c r="O370" t="s">
        <v>3208</v>
      </c>
      <c r="P370" t="s">
        <v>39</v>
      </c>
      <c r="Q370" t="s">
        <v>378</v>
      </c>
      <c r="R370" t="s">
        <v>379</v>
      </c>
      <c r="S370" t="s">
        <v>1182</v>
      </c>
      <c r="T370" t="s">
        <v>43</v>
      </c>
      <c r="U370" t="s">
        <v>44</v>
      </c>
      <c r="V370" t="s">
        <v>45</v>
      </c>
      <c r="W370" t="s">
        <v>3209</v>
      </c>
    </row>
    <row r="371" spans="1:25" x14ac:dyDescent="0.2">
      <c r="A371" t="s">
        <v>3210</v>
      </c>
      <c r="B371" t="s">
        <v>3210</v>
      </c>
      <c r="C371" t="s">
        <v>3211</v>
      </c>
      <c r="D371" t="s">
        <v>3210</v>
      </c>
      <c r="E371" t="s">
        <v>3212</v>
      </c>
      <c r="F371" t="s">
        <v>3213</v>
      </c>
      <c r="G371" t="s">
        <v>32</v>
      </c>
      <c r="I371" t="s">
        <v>3214</v>
      </c>
      <c r="J371" t="s">
        <v>3215</v>
      </c>
      <c r="Q371" t="s">
        <v>219</v>
      </c>
      <c r="R371" t="s">
        <v>99</v>
      </c>
      <c r="S371" t="s">
        <v>2372</v>
      </c>
      <c r="T371" t="s">
        <v>111</v>
      </c>
      <c r="U371" t="s">
        <v>84</v>
      </c>
      <c r="V371" t="s">
        <v>112</v>
      </c>
    </row>
    <row r="372" spans="1:25" x14ac:dyDescent="0.2">
      <c r="A372" t="s">
        <v>3216</v>
      </c>
      <c r="B372" t="s">
        <v>3217</v>
      </c>
      <c r="C372" t="s">
        <v>3218</v>
      </c>
      <c r="D372" t="s">
        <v>3216</v>
      </c>
      <c r="E372" t="s">
        <v>3219</v>
      </c>
      <c r="F372" t="s">
        <v>3220</v>
      </c>
      <c r="G372" t="s">
        <v>32</v>
      </c>
      <c r="I372" t="s">
        <v>3221</v>
      </c>
      <c r="J372" t="s">
        <v>3222</v>
      </c>
      <c r="Q372" t="s">
        <v>1091</v>
      </c>
      <c r="R372" t="s">
        <v>472</v>
      </c>
      <c r="S372" t="s">
        <v>3223</v>
      </c>
      <c r="T372" t="s">
        <v>111</v>
      </c>
      <c r="U372" t="s">
        <v>344</v>
      </c>
      <c r="V372" t="s">
        <v>112</v>
      </c>
      <c r="X372" t="s">
        <v>3224</v>
      </c>
      <c r="Y372" t="s">
        <v>3225</v>
      </c>
    </row>
    <row r="373" spans="1:25" x14ac:dyDescent="0.2">
      <c r="A373" t="s">
        <v>3226</v>
      </c>
      <c r="B373" t="s">
        <v>3226</v>
      </c>
      <c r="C373" t="s">
        <v>3227</v>
      </c>
      <c r="D373" t="s">
        <v>3226</v>
      </c>
      <c r="E373" t="s">
        <v>3228</v>
      </c>
      <c r="F373" t="s">
        <v>3229</v>
      </c>
      <c r="G373" t="s">
        <v>3230</v>
      </c>
      <c r="H373" t="s">
        <v>3231</v>
      </c>
      <c r="I373" t="s">
        <v>3232</v>
      </c>
      <c r="J373" t="s">
        <v>3227</v>
      </c>
      <c r="Q373" t="s">
        <v>167</v>
      </c>
      <c r="R373" t="s">
        <v>109</v>
      </c>
      <c r="S373" t="s">
        <v>3233</v>
      </c>
      <c r="T373" t="s">
        <v>83</v>
      </c>
      <c r="U373" t="s">
        <v>84</v>
      </c>
      <c r="V373" t="s">
        <v>85</v>
      </c>
    </row>
    <row r="374" spans="1:25" x14ac:dyDescent="0.2">
      <c r="A374" t="s">
        <v>3234</v>
      </c>
      <c r="B374" t="s">
        <v>3235</v>
      </c>
      <c r="C374" t="s">
        <v>3236</v>
      </c>
      <c r="D374" t="s">
        <v>3234</v>
      </c>
      <c r="E374" t="s">
        <v>3237</v>
      </c>
      <c r="F374" t="s">
        <v>3238</v>
      </c>
      <c r="G374" t="s">
        <v>32</v>
      </c>
      <c r="H374" t="s">
        <v>3239</v>
      </c>
      <c r="I374" t="s">
        <v>3240</v>
      </c>
      <c r="J374" t="s">
        <v>3241</v>
      </c>
      <c r="K374" t="s">
        <v>70</v>
      </c>
      <c r="L374" t="s">
        <v>1033</v>
      </c>
      <c r="M374" t="s">
        <v>1690</v>
      </c>
      <c r="N374" t="s">
        <v>2535</v>
      </c>
      <c r="O374" t="s">
        <v>3242</v>
      </c>
      <c r="P374" t="s">
        <v>39</v>
      </c>
      <c r="Q374" t="s">
        <v>108</v>
      </c>
      <c r="R374" t="s">
        <v>109</v>
      </c>
      <c r="S374" t="s">
        <v>1594</v>
      </c>
      <c r="T374" t="s">
        <v>43</v>
      </c>
      <c r="U374" t="s">
        <v>44</v>
      </c>
      <c r="V374" t="s">
        <v>45</v>
      </c>
      <c r="W374" t="s">
        <v>134</v>
      </c>
    </row>
    <row r="375" spans="1:25" x14ac:dyDescent="0.2">
      <c r="A375" t="s">
        <v>3243</v>
      </c>
      <c r="B375" t="s">
        <v>3243</v>
      </c>
      <c r="C375" t="s">
        <v>3244</v>
      </c>
      <c r="D375" t="s">
        <v>3243</v>
      </c>
      <c r="E375" t="s">
        <v>3245</v>
      </c>
      <c r="F375" t="s">
        <v>3246</v>
      </c>
      <c r="G375" t="s">
        <v>32</v>
      </c>
      <c r="I375" t="s">
        <v>3247</v>
      </c>
      <c r="J375" t="s">
        <v>3248</v>
      </c>
      <c r="Q375" t="s">
        <v>3249</v>
      </c>
      <c r="R375" t="s">
        <v>41</v>
      </c>
      <c r="S375" t="s">
        <v>3250</v>
      </c>
      <c r="T375" t="s">
        <v>111</v>
      </c>
      <c r="U375" t="s">
        <v>84</v>
      </c>
      <c r="V375" t="s">
        <v>112</v>
      </c>
    </row>
    <row r="376" spans="1:25" x14ac:dyDescent="0.2">
      <c r="A376" t="s">
        <v>3251</v>
      </c>
      <c r="B376" t="s">
        <v>3252</v>
      </c>
      <c r="C376" t="s">
        <v>3253</v>
      </c>
      <c r="D376" t="s">
        <v>3251</v>
      </c>
      <c r="E376" t="s">
        <v>3254</v>
      </c>
      <c r="F376" t="s">
        <v>3255</v>
      </c>
      <c r="G376" t="s">
        <v>32</v>
      </c>
      <c r="H376" t="s">
        <v>3256</v>
      </c>
      <c r="I376" t="s">
        <v>3257</v>
      </c>
      <c r="J376" t="s">
        <v>3253</v>
      </c>
      <c r="K376" t="s">
        <v>144</v>
      </c>
      <c r="L376" t="s">
        <v>145</v>
      </c>
      <c r="M376" t="s">
        <v>146</v>
      </c>
      <c r="N376" t="s">
        <v>158</v>
      </c>
      <c r="O376" t="s">
        <v>159</v>
      </c>
      <c r="P376" t="s">
        <v>39</v>
      </c>
      <c r="Q376" t="s">
        <v>108</v>
      </c>
      <c r="R376" t="s">
        <v>109</v>
      </c>
      <c r="S376" t="s">
        <v>110</v>
      </c>
      <c r="T376" t="s">
        <v>43</v>
      </c>
      <c r="U376" t="s">
        <v>44</v>
      </c>
      <c r="V376" t="s">
        <v>45</v>
      </c>
      <c r="W376" t="s">
        <v>412</v>
      </c>
    </row>
    <row r="377" spans="1:25" x14ac:dyDescent="0.2">
      <c r="A377" t="s">
        <v>3258</v>
      </c>
      <c r="B377" t="s">
        <v>3258</v>
      </c>
      <c r="C377" t="s">
        <v>3259</v>
      </c>
      <c r="D377" t="s">
        <v>3258</v>
      </c>
      <c r="E377" t="s">
        <v>3260</v>
      </c>
      <c r="F377" t="s">
        <v>3261</v>
      </c>
      <c r="G377" t="s">
        <v>32</v>
      </c>
      <c r="I377" t="s">
        <v>3262</v>
      </c>
      <c r="J377" t="s">
        <v>3263</v>
      </c>
      <c r="T377" t="s">
        <v>111</v>
      </c>
      <c r="U377" t="s">
        <v>84</v>
      </c>
      <c r="V377" t="s">
        <v>112</v>
      </c>
    </row>
    <row r="378" spans="1:25" x14ac:dyDescent="0.2">
      <c r="A378" t="s">
        <v>3264</v>
      </c>
      <c r="B378" t="s">
        <v>3264</v>
      </c>
      <c r="C378" t="s">
        <v>3265</v>
      </c>
      <c r="D378" t="s">
        <v>3264</v>
      </c>
      <c r="E378" t="s">
        <v>3266</v>
      </c>
      <c r="F378" t="s">
        <v>3267</v>
      </c>
      <c r="G378" t="s">
        <v>32</v>
      </c>
      <c r="I378" t="s">
        <v>3268</v>
      </c>
      <c r="J378" t="s">
        <v>3269</v>
      </c>
      <c r="Q378" t="s">
        <v>463</v>
      </c>
      <c r="R378" t="s">
        <v>109</v>
      </c>
      <c r="S378" t="s">
        <v>3270</v>
      </c>
      <c r="T378" t="s">
        <v>111</v>
      </c>
      <c r="U378" t="s">
        <v>84</v>
      </c>
      <c r="V378" t="s">
        <v>112</v>
      </c>
    </row>
    <row r="379" spans="1:25" x14ac:dyDescent="0.2">
      <c r="A379" t="s">
        <v>3271</v>
      </c>
      <c r="B379" t="s">
        <v>3271</v>
      </c>
      <c r="C379" t="s">
        <v>3272</v>
      </c>
      <c r="D379" t="s">
        <v>3271</v>
      </c>
      <c r="E379" t="s">
        <v>3273</v>
      </c>
      <c r="F379" t="s">
        <v>3274</v>
      </c>
      <c r="G379" t="s">
        <v>3275</v>
      </c>
      <c r="H379" t="s">
        <v>3276</v>
      </c>
      <c r="I379" t="s">
        <v>3277</v>
      </c>
      <c r="J379" t="s">
        <v>3272</v>
      </c>
      <c r="Q379" t="s">
        <v>40</v>
      </c>
      <c r="R379" t="s">
        <v>41</v>
      </c>
      <c r="S379" t="s">
        <v>2596</v>
      </c>
      <c r="T379" t="s">
        <v>83</v>
      </c>
      <c r="U379" t="s">
        <v>84</v>
      </c>
      <c r="V379" t="s">
        <v>85</v>
      </c>
    </row>
    <row r="380" spans="1:25" x14ac:dyDescent="0.2">
      <c r="A380" t="s">
        <v>3278</v>
      </c>
      <c r="B380" t="s">
        <v>3278</v>
      </c>
      <c r="C380" t="s">
        <v>3279</v>
      </c>
      <c r="D380" t="s">
        <v>3278</v>
      </c>
      <c r="E380" t="s">
        <v>3280</v>
      </c>
      <c r="F380" t="s">
        <v>3281</v>
      </c>
      <c r="G380" t="s">
        <v>429</v>
      </c>
      <c r="I380" t="s">
        <v>3282</v>
      </c>
      <c r="J380" t="s">
        <v>3283</v>
      </c>
      <c r="Q380" t="s">
        <v>780</v>
      </c>
      <c r="R380" t="s">
        <v>355</v>
      </c>
      <c r="S380" t="s">
        <v>781</v>
      </c>
      <c r="T380" t="s">
        <v>111</v>
      </c>
      <c r="U380" t="s">
        <v>84</v>
      </c>
      <c r="V380" t="s">
        <v>112</v>
      </c>
    </row>
    <row r="381" spans="1:25" x14ac:dyDescent="0.2">
      <c r="A381" t="s">
        <v>3284</v>
      </c>
      <c r="B381" t="s">
        <v>3284</v>
      </c>
      <c r="C381" t="s">
        <v>3285</v>
      </c>
      <c r="D381" t="s">
        <v>3284</v>
      </c>
      <c r="E381" t="s">
        <v>3286</v>
      </c>
      <c r="F381" t="s">
        <v>1041</v>
      </c>
      <c r="G381" t="s">
        <v>180</v>
      </c>
      <c r="I381" t="s">
        <v>3287</v>
      </c>
      <c r="J381" t="s">
        <v>3288</v>
      </c>
      <c r="Q381" t="s">
        <v>3289</v>
      </c>
      <c r="R381" t="s">
        <v>355</v>
      </c>
      <c r="S381" t="s">
        <v>3290</v>
      </c>
      <c r="T381" t="s">
        <v>111</v>
      </c>
      <c r="U381" t="s">
        <v>84</v>
      </c>
      <c r="V381" t="s">
        <v>112</v>
      </c>
    </row>
    <row r="382" spans="1:25" x14ac:dyDescent="0.2">
      <c r="A382" t="s">
        <v>3291</v>
      </c>
      <c r="B382" t="s">
        <v>3291</v>
      </c>
      <c r="C382" t="s">
        <v>3292</v>
      </c>
      <c r="D382" t="s">
        <v>3291</v>
      </c>
      <c r="E382" t="s">
        <v>3293</v>
      </c>
      <c r="F382" t="s">
        <v>3294</v>
      </c>
      <c r="G382" t="s">
        <v>32</v>
      </c>
      <c r="I382" t="s">
        <v>3295</v>
      </c>
      <c r="J382" t="s">
        <v>3296</v>
      </c>
      <c r="R382" t="s">
        <v>1543</v>
      </c>
      <c r="S382" t="s">
        <v>3297</v>
      </c>
      <c r="T382" t="s">
        <v>111</v>
      </c>
      <c r="U382" t="s">
        <v>84</v>
      </c>
      <c r="V382" t="s">
        <v>112</v>
      </c>
    </row>
    <row r="383" spans="1:25" x14ac:dyDescent="0.2">
      <c r="A383" t="s">
        <v>3298</v>
      </c>
      <c r="B383" t="s">
        <v>3298</v>
      </c>
      <c r="C383" t="s">
        <v>3299</v>
      </c>
      <c r="D383" t="s">
        <v>3298</v>
      </c>
      <c r="E383" t="s">
        <v>3300</v>
      </c>
      <c r="F383" t="s">
        <v>3301</v>
      </c>
      <c r="G383" t="s">
        <v>32</v>
      </c>
      <c r="H383" t="s">
        <v>3302</v>
      </c>
      <c r="I383" t="s">
        <v>3303</v>
      </c>
      <c r="J383" t="s">
        <v>3299</v>
      </c>
      <c r="R383" t="s">
        <v>472</v>
      </c>
      <c r="S383" t="s">
        <v>3304</v>
      </c>
      <c r="T383" t="s">
        <v>83</v>
      </c>
      <c r="U383" t="s">
        <v>84</v>
      </c>
      <c r="V383" t="s">
        <v>85</v>
      </c>
    </row>
    <row r="384" spans="1:25" x14ac:dyDescent="0.2">
      <c r="A384" t="s">
        <v>3305</v>
      </c>
      <c r="B384" t="s">
        <v>3305</v>
      </c>
      <c r="C384" t="s">
        <v>3306</v>
      </c>
      <c r="D384" t="s">
        <v>3305</v>
      </c>
      <c r="E384" t="s">
        <v>3307</v>
      </c>
      <c r="F384" t="s">
        <v>3308</v>
      </c>
      <c r="G384" t="s">
        <v>32</v>
      </c>
      <c r="H384" t="s">
        <v>3309</v>
      </c>
      <c r="I384" t="s">
        <v>3310</v>
      </c>
      <c r="J384" t="s">
        <v>3306</v>
      </c>
      <c r="Q384" t="s">
        <v>81</v>
      </c>
      <c r="R384" t="s">
        <v>58</v>
      </c>
      <c r="S384" t="s">
        <v>3311</v>
      </c>
      <c r="T384" t="s">
        <v>83</v>
      </c>
      <c r="U384" t="s">
        <v>84</v>
      </c>
      <c r="V384" t="s">
        <v>85</v>
      </c>
    </row>
    <row r="385" spans="1:25" x14ac:dyDescent="0.2">
      <c r="A385" t="s">
        <v>3312</v>
      </c>
      <c r="B385" t="s">
        <v>3312</v>
      </c>
      <c r="C385" t="s">
        <v>3313</v>
      </c>
      <c r="D385" t="s">
        <v>3312</v>
      </c>
      <c r="E385" t="s">
        <v>3314</v>
      </c>
      <c r="F385" t="s">
        <v>3315</v>
      </c>
      <c r="G385" t="s">
        <v>32</v>
      </c>
      <c r="I385" t="s">
        <v>3316</v>
      </c>
      <c r="J385" t="s">
        <v>3317</v>
      </c>
      <c r="Q385" t="s">
        <v>378</v>
      </c>
      <c r="R385" t="s">
        <v>379</v>
      </c>
      <c r="S385" t="s">
        <v>1960</v>
      </c>
      <c r="T385" t="s">
        <v>111</v>
      </c>
      <c r="U385" t="s">
        <v>84</v>
      </c>
      <c r="V385" t="s">
        <v>112</v>
      </c>
    </row>
    <row r="386" spans="1:25" x14ac:dyDescent="0.2">
      <c r="A386" t="s">
        <v>3318</v>
      </c>
      <c r="B386" t="s">
        <v>3318</v>
      </c>
      <c r="C386" t="s">
        <v>3319</v>
      </c>
      <c r="D386" t="s">
        <v>3318</v>
      </c>
      <c r="E386" t="s">
        <v>3320</v>
      </c>
      <c r="F386" t="s">
        <v>3321</v>
      </c>
      <c r="G386" t="s">
        <v>233</v>
      </c>
      <c r="H386" t="s">
        <v>3322</v>
      </c>
      <c r="I386" t="s">
        <v>3323</v>
      </c>
      <c r="J386" t="s">
        <v>3319</v>
      </c>
      <c r="Q386" t="s">
        <v>378</v>
      </c>
      <c r="R386" t="s">
        <v>379</v>
      </c>
      <c r="S386" t="s">
        <v>1812</v>
      </c>
      <c r="T386" t="s">
        <v>83</v>
      </c>
      <c r="U386" t="s">
        <v>84</v>
      </c>
      <c r="V386" t="s">
        <v>85</v>
      </c>
      <c r="W386" t="s">
        <v>381</v>
      </c>
    </row>
    <row r="387" spans="1:25" x14ac:dyDescent="0.2">
      <c r="A387" t="s">
        <v>3324</v>
      </c>
      <c r="B387" t="s">
        <v>3324</v>
      </c>
      <c r="C387" t="s">
        <v>3325</v>
      </c>
      <c r="D387" t="s">
        <v>3324</v>
      </c>
      <c r="E387" t="s">
        <v>3326</v>
      </c>
      <c r="F387" t="s">
        <v>3327</v>
      </c>
      <c r="G387" t="s">
        <v>32</v>
      </c>
      <c r="I387" t="s">
        <v>3328</v>
      </c>
      <c r="J387" t="s">
        <v>3329</v>
      </c>
      <c r="T387" t="s">
        <v>111</v>
      </c>
      <c r="U387" t="s">
        <v>84</v>
      </c>
      <c r="V387" t="s">
        <v>112</v>
      </c>
    </row>
    <row r="388" spans="1:25" x14ac:dyDescent="0.2">
      <c r="A388" t="s">
        <v>3330</v>
      </c>
      <c r="B388" t="s">
        <v>3330</v>
      </c>
      <c r="C388" t="s">
        <v>3331</v>
      </c>
      <c r="D388" t="s">
        <v>3330</v>
      </c>
      <c r="E388" t="s">
        <v>3332</v>
      </c>
      <c r="F388" t="s">
        <v>3333</v>
      </c>
      <c r="G388" t="s">
        <v>32</v>
      </c>
      <c r="I388" t="s">
        <v>3334</v>
      </c>
      <c r="J388" t="s">
        <v>3335</v>
      </c>
      <c r="Q388" t="s">
        <v>573</v>
      </c>
      <c r="R388" t="s">
        <v>574</v>
      </c>
      <c r="S388" t="s">
        <v>3336</v>
      </c>
      <c r="T388" t="s">
        <v>111</v>
      </c>
      <c r="U388" t="s">
        <v>84</v>
      </c>
      <c r="V388" t="s">
        <v>112</v>
      </c>
    </row>
    <row r="389" spans="1:25" x14ac:dyDescent="0.2">
      <c r="A389" t="s">
        <v>3337</v>
      </c>
      <c r="B389" t="s">
        <v>3338</v>
      </c>
      <c r="C389" t="s">
        <v>3339</v>
      </c>
      <c r="D389" t="s">
        <v>3337</v>
      </c>
      <c r="E389" t="s">
        <v>3340</v>
      </c>
      <c r="F389" t="s">
        <v>3341</v>
      </c>
      <c r="G389" t="s">
        <v>32</v>
      </c>
      <c r="I389" t="s">
        <v>3342</v>
      </c>
      <c r="J389" t="s">
        <v>3343</v>
      </c>
      <c r="Q389" t="s">
        <v>378</v>
      </c>
      <c r="R389" t="s">
        <v>379</v>
      </c>
      <c r="S389" t="s">
        <v>3344</v>
      </c>
      <c r="T389" t="s">
        <v>111</v>
      </c>
      <c r="U389" t="s">
        <v>344</v>
      </c>
      <c r="V389" t="s">
        <v>112</v>
      </c>
      <c r="X389" t="s">
        <v>3345</v>
      </c>
      <c r="Y389" t="s">
        <v>3346</v>
      </c>
    </row>
    <row r="390" spans="1:25" x14ac:dyDescent="0.2">
      <c r="A390" t="s">
        <v>3347</v>
      </c>
      <c r="B390" t="s">
        <v>3347</v>
      </c>
      <c r="C390" t="s">
        <v>3348</v>
      </c>
      <c r="D390" t="s">
        <v>3347</v>
      </c>
      <c r="E390" t="s">
        <v>3349</v>
      </c>
      <c r="F390" t="s">
        <v>3350</v>
      </c>
      <c r="G390" t="s">
        <v>32</v>
      </c>
      <c r="I390" t="s">
        <v>3351</v>
      </c>
      <c r="J390" t="s">
        <v>3352</v>
      </c>
      <c r="Q390" t="s">
        <v>57</v>
      </c>
      <c r="R390" t="s">
        <v>58</v>
      </c>
      <c r="S390" t="s">
        <v>3353</v>
      </c>
      <c r="T390" t="s">
        <v>111</v>
      </c>
      <c r="U390" t="s">
        <v>84</v>
      </c>
      <c r="V390" t="s">
        <v>112</v>
      </c>
    </row>
    <row r="391" spans="1:25" x14ac:dyDescent="0.2">
      <c r="A391" t="s">
        <v>3354</v>
      </c>
      <c r="B391" t="s">
        <v>3355</v>
      </c>
      <c r="C391" t="s">
        <v>3356</v>
      </c>
      <c r="D391" t="s">
        <v>3354</v>
      </c>
      <c r="E391" t="s">
        <v>3357</v>
      </c>
      <c r="F391" t="s">
        <v>3358</v>
      </c>
      <c r="G391" t="s">
        <v>32</v>
      </c>
      <c r="H391" t="s">
        <v>3359</v>
      </c>
      <c r="I391" t="s">
        <v>3360</v>
      </c>
      <c r="J391" t="s">
        <v>3361</v>
      </c>
      <c r="K391" t="s">
        <v>144</v>
      </c>
      <c r="L391" t="s">
        <v>145</v>
      </c>
      <c r="M391" t="s">
        <v>443</v>
      </c>
      <c r="N391" t="s">
        <v>3362</v>
      </c>
      <c r="O391" t="s">
        <v>3362</v>
      </c>
      <c r="P391" t="s">
        <v>56</v>
      </c>
      <c r="Q391" t="s">
        <v>108</v>
      </c>
      <c r="R391" t="s">
        <v>109</v>
      </c>
      <c r="S391" t="s">
        <v>3363</v>
      </c>
      <c r="T391" t="s">
        <v>43</v>
      </c>
      <c r="U391" t="s">
        <v>44</v>
      </c>
      <c r="V391" t="s">
        <v>60</v>
      </c>
      <c r="W391" t="s">
        <v>412</v>
      </c>
    </row>
    <row r="392" spans="1:25" x14ac:dyDescent="0.2">
      <c r="A392" t="s">
        <v>3364</v>
      </c>
      <c r="B392" t="s">
        <v>3364</v>
      </c>
      <c r="C392" t="s">
        <v>3365</v>
      </c>
      <c r="D392" t="s">
        <v>3364</v>
      </c>
      <c r="E392" t="s">
        <v>3366</v>
      </c>
      <c r="F392" t="s">
        <v>3367</v>
      </c>
      <c r="G392" t="s">
        <v>32</v>
      </c>
      <c r="I392" t="s">
        <v>3368</v>
      </c>
      <c r="J392" t="s">
        <v>3369</v>
      </c>
      <c r="Q392" t="s">
        <v>1846</v>
      </c>
      <c r="R392" t="s">
        <v>99</v>
      </c>
      <c r="S392" t="s">
        <v>1847</v>
      </c>
      <c r="T392" t="s">
        <v>111</v>
      </c>
      <c r="U392" t="s">
        <v>84</v>
      </c>
      <c r="V392" t="s">
        <v>112</v>
      </c>
    </row>
    <row r="393" spans="1:25" x14ac:dyDescent="0.2">
      <c r="A393" t="s">
        <v>3370</v>
      </c>
      <c r="B393" t="s">
        <v>3371</v>
      </c>
      <c r="C393" t="s">
        <v>3372</v>
      </c>
      <c r="D393" t="s">
        <v>3370</v>
      </c>
      <c r="E393" t="s">
        <v>3373</v>
      </c>
      <c r="F393" t="s">
        <v>3374</v>
      </c>
      <c r="G393" t="s">
        <v>3375</v>
      </c>
      <c r="H393" t="s">
        <v>3376</v>
      </c>
      <c r="I393" t="s">
        <v>3377</v>
      </c>
      <c r="J393" t="s">
        <v>3372</v>
      </c>
      <c r="K393" t="s">
        <v>144</v>
      </c>
      <c r="L393" t="s">
        <v>145</v>
      </c>
      <c r="M393" t="s">
        <v>146</v>
      </c>
      <c r="N393" t="s">
        <v>158</v>
      </c>
      <c r="O393" t="s">
        <v>159</v>
      </c>
      <c r="P393" t="s">
        <v>39</v>
      </c>
      <c r="Q393" t="s">
        <v>365</v>
      </c>
      <c r="R393" t="s">
        <v>365</v>
      </c>
      <c r="S393" t="s">
        <v>3080</v>
      </c>
      <c r="T393" t="s">
        <v>43</v>
      </c>
      <c r="U393" t="s">
        <v>44</v>
      </c>
      <c r="V393" t="s">
        <v>45</v>
      </c>
    </row>
    <row r="394" spans="1:25" x14ac:dyDescent="0.2">
      <c r="A394" t="s">
        <v>3378</v>
      </c>
      <c r="B394" t="s">
        <v>3378</v>
      </c>
      <c r="C394" t="s">
        <v>3379</v>
      </c>
      <c r="D394" t="s">
        <v>3378</v>
      </c>
      <c r="E394" t="s">
        <v>3380</v>
      </c>
      <c r="F394" t="s">
        <v>3381</v>
      </c>
      <c r="G394" t="s">
        <v>32</v>
      </c>
      <c r="I394" t="s">
        <v>3382</v>
      </c>
      <c r="J394" t="s">
        <v>3383</v>
      </c>
      <c r="Q394" t="s">
        <v>1942</v>
      </c>
      <c r="R394" t="s">
        <v>254</v>
      </c>
      <c r="S394" t="s">
        <v>1943</v>
      </c>
      <c r="T394" t="s">
        <v>111</v>
      </c>
      <c r="U394" t="s">
        <v>84</v>
      </c>
      <c r="V394" t="s">
        <v>112</v>
      </c>
    </row>
    <row r="395" spans="1:25" x14ac:dyDescent="0.2">
      <c r="A395" t="s">
        <v>3384</v>
      </c>
      <c r="B395" t="s">
        <v>3385</v>
      </c>
      <c r="C395" t="s">
        <v>3386</v>
      </c>
      <c r="D395" t="s">
        <v>3384</v>
      </c>
      <c r="F395" t="s">
        <v>3387</v>
      </c>
      <c r="G395" t="s">
        <v>32</v>
      </c>
      <c r="H395" t="s">
        <v>1089</v>
      </c>
      <c r="I395" t="s">
        <v>3388</v>
      </c>
      <c r="K395" t="s">
        <v>70</v>
      </c>
      <c r="L395" t="s">
        <v>280</v>
      </c>
      <c r="M395" t="s">
        <v>629</v>
      </c>
      <c r="N395" t="s">
        <v>629</v>
      </c>
      <c r="O395" t="s">
        <v>3389</v>
      </c>
      <c r="P395" t="s">
        <v>39</v>
      </c>
      <c r="R395" t="s">
        <v>109</v>
      </c>
      <c r="S395" t="s">
        <v>343</v>
      </c>
      <c r="T395" t="s">
        <v>43</v>
      </c>
      <c r="U395" t="s">
        <v>44</v>
      </c>
    </row>
    <row r="396" spans="1:25" x14ac:dyDescent="0.2">
      <c r="A396" t="s">
        <v>3390</v>
      </c>
      <c r="B396" t="s">
        <v>3391</v>
      </c>
      <c r="C396" t="s">
        <v>3392</v>
      </c>
      <c r="D396" t="s">
        <v>3390</v>
      </c>
      <c r="E396" t="s">
        <v>3393</v>
      </c>
      <c r="F396" t="s">
        <v>3394</v>
      </c>
      <c r="G396" t="s">
        <v>3395</v>
      </c>
      <c r="H396" t="s">
        <v>3068</v>
      </c>
      <c r="I396" t="s">
        <v>3396</v>
      </c>
      <c r="J396" t="s">
        <v>3397</v>
      </c>
      <c r="K396" t="s">
        <v>70</v>
      </c>
      <c r="L396" t="s">
        <v>293</v>
      </c>
      <c r="M396" t="s">
        <v>294</v>
      </c>
      <c r="N396" t="s">
        <v>294</v>
      </c>
      <c r="O396" t="s">
        <v>294</v>
      </c>
      <c r="P396" t="s">
        <v>56</v>
      </c>
      <c r="Q396" t="s">
        <v>108</v>
      </c>
      <c r="R396" t="s">
        <v>109</v>
      </c>
      <c r="S396" t="s">
        <v>3398</v>
      </c>
      <c r="T396" t="s">
        <v>43</v>
      </c>
      <c r="U396" t="s">
        <v>44</v>
      </c>
      <c r="V396" t="s">
        <v>60</v>
      </c>
      <c r="W396" t="s">
        <v>134</v>
      </c>
    </row>
    <row r="397" spans="1:25" x14ac:dyDescent="0.2">
      <c r="A397" t="s">
        <v>3399</v>
      </c>
      <c r="B397" t="s">
        <v>3400</v>
      </c>
      <c r="C397" t="s">
        <v>3401</v>
      </c>
      <c r="F397" t="s">
        <v>3402</v>
      </c>
      <c r="G397" t="s">
        <v>32</v>
      </c>
      <c r="H397" t="s">
        <v>3403</v>
      </c>
      <c r="I397" t="s">
        <v>3404</v>
      </c>
      <c r="K397" t="s">
        <v>35</v>
      </c>
      <c r="L397" t="s">
        <v>1115</v>
      </c>
      <c r="M397" t="s">
        <v>1116</v>
      </c>
      <c r="N397" t="s">
        <v>3078</v>
      </c>
      <c r="O397" t="s">
        <v>3405</v>
      </c>
      <c r="P397" t="s">
        <v>39</v>
      </c>
      <c r="Q397" t="s">
        <v>3406</v>
      </c>
      <c r="R397" t="s">
        <v>41</v>
      </c>
      <c r="S397" t="s">
        <v>1693</v>
      </c>
      <c r="T397" t="s">
        <v>43</v>
      </c>
      <c r="U397" t="s">
        <v>44</v>
      </c>
    </row>
    <row r="398" spans="1:25" x14ac:dyDescent="0.2">
      <c r="A398" t="s">
        <v>3407</v>
      </c>
      <c r="B398" t="s">
        <v>3407</v>
      </c>
      <c r="C398" t="s">
        <v>3408</v>
      </c>
      <c r="D398" t="s">
        <v>3407</v>
      </c>
      <c r="E398" t="s">
        <v>3409</v>
      </c>
      <c r="F398" t="s">
        <v>3410</v>
      </c>
      <c r="G398" t="s">
        <v>32</v>
      </c>
      <c r="I398" t="s">
        <v>3411</v>
      </c>
      <c r="J398" t="s">
        <v>3412</v>
      </c>
      <c r="Q398" t="s">
        <v>40</v>
      </c>
      <c r="R398" t="s">
        <v>41</v>
      </c>
      <c r="S398" t="s">
        <v>3413</v>
      </c>
      <c r="T398" t="s">
        <v>111</v>
      </c>
      <c r="U398" t="s">
        <v>84</v>
      </c>
      <c r="V398" t="s">
        <v>112</v>
      </c>
      <c r="W398" t="s">
        <v>2769</v>
      </c>
    </row>
    <row r="399" spans="1:25" x14ac:dyDescent="0.2">
      <c r="A399" t="s">
        <v>3414</v>
      </c>
      <c r="B399" t="s">
        <v>3414</v>
      </c>
      <c r="C399" t="s">
        <v>3415</v>
      </c>
      <c r="D399" t="s">
        <v>3414</v>
      </c>
      <c r="E399" t="s">
        <v>3416</v>
      </c>
      <c r="F399" t="s">
        <v>3417</v>
      </c>
      <c r="G399" t="s">
        <v>3418</v>
      </c>
      <c r="H399" t="s">
        <v>3419</v>
      </c>
      <c r="I399" t="s">
        <v>3420</v>
      </c>
      <c r="J399" t="s">
        <v>3415</v>
      </c>
      <c r="Q399" t="s">
        <v>378</v>
      </c>
      <c r="R399" t="s">
        <v>379</v>
      </c>
      <c r="S399" t="s">
        <v>1002</v>
      </c>
      <c r="T399" t="s">
        <v>83</v>
      </c>
      <c r="U399" t="s">
        <v>84</v>
      </c>
      <c r="V399" t="s">
        <v>85</v>
      </c>
      <c r="W399" t="s">
        <v>381</v>
      </c>
    </row>
    <row r="400" spans="1:25" x14ac:dyDescent="0.2">
      <c r="A400" t="s">
        <v>3421</v>
      </c>
      <c r="B400" t="s">
        <v>3422</v>
      </c>
      <c r="C400" t="s">
        <v>3423</v>
      </c>
      <c r="D400" t="s">
        <v>3421</v>
      </c>
      <c r="E400" t="s">
        <v>3424</v>
      </c>
      <c r="F400" t="s">
        <v>3425</v>
      </c>
      <c r="G400" t="s">
        <v>3426</v>
      </c>
      <c r="H400" t="s">
        <v>3427</v>
      </c>
      <c r="I400" t="s">
        <v>3428</v>
      </c>
      <c r="J400" t="s">
        <v>3429</v>
      </c>
      <c r="K400" t="s">
        <v>144</v>
      </c>
      <c r="L400" t="s">
        <v>2241</v>
      </c>
      <c r="M400" t="s">
        <v>2242</v>
      </c>
      <c r="N400" t="s">
        <v>2242</v>
      </c>
      <c r="O400" t="s">
        <v>3430</v>
      </c>
      <c r="P400" t="s">
        <v>39</v>
      </c>
      <c r="Q400" t="s">
        <v>57</v>
      </c>
      <c r="R400" t="s">
        <v>58</v>
      </c>
      <c r="S400" t="s">
        <v>3431</v>
      </c>
      <c r="T400" t="s">
        <v>43</v>
      </c>
      <c r="U400" t="s">
        <v>44</v>
      </c>
      <c r="V400" t="s">
        <v>45</v>
      </c>
    </row>
    <row r="401" spans="1:25" x14ac:dyDescent="0.2">
      <c r="A401" t="s">
        <v>3432</v>
      </c>
      <c r="B401" t="s">
        <v>3432</v>
      </c>
      <c r="C401" t="s">
        <v>3433</v>
      </c>
      <c r="D401" t="s">
        <v>3432</v>
      </c>
      <c r="E401" t="s">
        <v>3434</v>
      </c>
      <c r="F401" t="s">
        <v>3315</v>
      </c>
      <c r="G401" t="s">
        <v>32</v>
      </c>
      <c r="H401" t="s">
        <v>3435</v>
      </c>
      <c r="I401" t="s">
        <v>3436</v>
      </c>
      <c r="J401" t="s">
        <v>3433</v>
      </c>
      <c r="Q401" t="s">
        <v>378</v>
      </c>
      <c r="R401" t="s">
        <v>379</v>
      </c>
      <c r="S401" t="s">
        <v>3344</v>
      </c>
      <c r="T401" t="s">
        <v>83</v>
      </c>
      <c r="U401" t="s">
        <v>84</v>
      </c>
      <c r="V401" t="s">
        <v>85</v>
      </c>
    </row>
    <row r="402" spans="1:25" x14ac:dyDescent="0.2">
      <c r="A402" t="s">
        <v>3437</v>
      </c>
      <c r="B402" t="s">
        <v>3438</v>
      </c>
      <c r="C402" t="s">
        <v>3439</v>
      </c>
      <c r="D402" t="s">
        <v>3437</v>
      </c>
      <c r="E402" t="s">
        <v>3440</v>
      </c>
      <c r="F402" t="s">
        <v>3441</v>
      </c>
      <c r="G402" t="s">
        <v>32</v>
      </c>
      <c r="H402" t="s">
        <v>3442</v>
      </c>
      <c r="I402" t="s">
        <v>3443</v>
      </c>
      <c r="J402" t="s">
        <v>3444</v>
      </c>
      <c r="K402" t="s">
        <v>35</v>
      </c>
      <c r="L402" t="s">
        <v>54</v>
      </c>
      <c r="M402" t="s">
        <v>54</v>
      </c>
      <c r="N402" t="s">
        <v>334</v>
      </c>
      <c r="O402" t="s">
        <v>3445</v>
      </c>
      <c r="P402" t="s">
        <v>39</v>
      </c>
      <c r="Q402" t="s">
        <v>365</v>
      </c>
      <c r="R402" t="s">
        <v>365</v>
      </c>
      <c r="S402" t="s">
        <v>2685</v>
      </c>
      <c r="T402" t="s">
        <v>43</v>
      </c>
      <c r="U402" t="s">
        <v>44</v>
      </c>
      <c r="V402" t="s">
        <v>45</v>
      </c>
    </row>
    <row r="403" spans="1:25" x14ac:dyDescent="0.2">
      <c r="A403" t="s">
        <v>3446</v>
      </c>
      <c r="B403" t="s">
        <v>3446</v>
      </c>
      <c r="C403" t="s">
        <v>3447</v>
      </c>
      <c r="D403" t="s">
        <v>3446</v>
      </c>
      <c r="E403" t="s">
        <v>3448</v>
      </c>
      <c r="F403" t="s">
        <v>3449</v>
      </c>
      <c r="G403" t="s">
        <v>180</v>
      </c>
      <c r="I403" t="s">
        <v>3450</v>
      </c>
      <c r="J403" t="s">
        <v>3451</v>
      </c>
      <c r="Q403" t="s">
        <v>132</v>
      </c>
      <c r="R403" t="s">
        <v>109</v>
      </c>
      <c r="S403" t="s">
        <v>3452</v>
      </c>
      <c r="T403" t="s">
        <v>111</v>
      </c>
      <c r="U403" t="s">
        <v>84</v>
      </c>
      <c r="V403" t="s">
        <v>112</v>
      </c>
    </row>
    <row r="404" spans="1:25" x14ac:dyDescent="0.2">
      <c r="A404" t="s">
        <v>3453</v>
      </c>
      <c r="B404" t="s">
        <v>3454</v>
      </c>
      <c r="C404" t="s">
        <v>3455</v>
      </c>
      <c r="D404" t="s">
        <v>3453</v>
      </c>
      <c r="E404" t="s">
        <v>3456</v>
      </c>
      <c r="F404" t="s">
        <v>3457</v>
      </c>
      <c r="G404" t="s">
        <v>32</v>
      </c>
      <c r="H404" t="s">
        <v>3458</v>
      </c>
      <c r="I404" t="s">
        <v>3459</v>
      </c>
      <c r="J404" t="s">
        <v>3455</v>
      </c>
      <c r="K404" t="s">
        <v>144</v>
      </c>
      <c r="L404" t="s">
        <v>145</v>
      </c>
      <c r="M404" t="s">
        <v>146</v>
      </c>
      <c r="N404" t="s">
        <v>158</v>
      </c>
      <c r="O404" t="s">
        <v>159</v>
      </c>
      <c r="P404" t="s">
        <v>39</v>
      </c>
      <c r="Q404" t="s">
        <v>108</v>
      </c>
      <c r="R404" t="s">
        <v>109</v>
      </c>
      <c r="S404" t="s">
        <v>3460</v>
      </c>
      <c r="T404" t="s">
        <v>43</v>
      </c>
      <c r="U404" t="s">
        <v>44</v>
      </c>
      <c r="V404" t="s">
        <v>45</v>
      </c>
    </row>
    <row r="405" spans="1:25" x14ac:dyDescent="0.2">
      <c r="A405" t="s">
        <v>3461</v>
      </c>
      <c r="B405" t="s">
        <v>3461</v>
      </c>
      <c r="C405" t="s">
        <v>3462</v>
      </c>
      <c r="D405" t="s">
        <v>3461</v>
      </c>
      <c r="E405" t="s">
        <v>3463</v>
      </c>
      <c r="F405" t="s">
        <v>3464</v>
      </c>
      <c r="G405" t="s">
        <v>429</v>
      </c>
      <c r="I405" t="s">
        <v>3465</v>
      </c>
      <c r="J405" t="s">
        <v>3466</v>
      </c>
      <c r="Q405" t="s">
        <v>1803</v>
      </c>
      <c r="R405" t="s">
        <v>109</v>
      </c>
      <c r="S405" t="s">
        <v>1804</v>
      </c>
      <c r="T405" t="s">
        <v>111</v>
      </c>
      <c r="U405" t="s">
        <v>84</v>
      </c>
      <c r="V405" t="s">
        <v>112</v>
      </c>
    </row>
    <row r="406" spans="1:25" x14ac:dyDescent="0.2">
      <c r="A406" t="s">
        <v>3467</v>
      </c>
      <c r="B406" t="s">
        <v>3467</v>
      </c>
      <c r="C406" t="s">
        <v>3468</v>
      </c>
      <c r="D406" t="s">
        <v>3467</v>
      </c>
      <c r="E406" t="s">
        <v>3469</v>
      </c>
      <c r="F406" t="s">
        <v>3470</v>
      </c>
      <c r="G406" t="s">
        <v>32</v>
      </c>
      <c r="H406" t="s">
        <v>3471</v>
      </c>
      <c r="I406" t="s">
        <v>3472</v>
      </c>
      <c r="J406" t="s">
        <v>3468</v>
      </c>
      <c r="Q406" t="s">
        <v>167</v>
      </c>
      <c r="R406" t="s">
        <v>109</v>
      </c>
      <c r="S406" t="s">
        <v>297</v>
      </c>
      <c r="T406" t="s">
        <v>83</v>
      </c>
      <c r="U406" t="s">
        <v>84</v>
      </c>
      <c r="V406" t="s">
        <v>85</v>
      </c>
    </row>
    <row r="407" spans="1:25" x14ac:dyDescent="0.2">
      <c r="A407" t="s">
        <v>3473</v>
      </c>
      <c r="B407" t="s">
        <v>3474</v>
      </c>
      <c r="C407" t="s">
        <v>3475</v>
      </c>
      <c r="D407" t="s">
        <v>3473</v>
      </c>
      <c r="E407" t="s">
        <v>3476</v>
      </c>
      <c r="F407" t="s">
        <v>3477</v>
      </c>
      <c r="G407" t="s">
        <v>32</v>
      </c>
      <c r="H407" t="s">
        <v>3478</v>
      </c>
      <c r="I407" t="s">
        <v>3479</v>
      </c>
      <c r="J407" t="s">
        <v>3475</v>
      </c>
      <c r="K407" t="s">
        <v>35</v>
      </c>
      <c r="L407" t="s">
        <v>54</v>
      </c>
      <c r="M407" t="s">
        <v>54</v>
      </c>
      <c r="N407" t="s">
        <v>55</v>
      </c>
      <c r="O407" t="s">
        <v>55</v>
      </c>
      <c r="P407" t="s">
        <v>39</v>
      </c>
      <c r="Q407" t="s">
        <v>108</v>
      </c>
      <c r="R407" t="s">
        <v>109</v>
      </c>
      <c r="S407" t="s">
        <v>3480</v>
      </c>
      <c r="T407" t="s">
        <v>43</v>
      </c>
      <c r="U407" t="s">
        <v>44</v>
      </c>
      <c r="V407" t="s">
        <v>45</v>
      </c>
    </row>
    <row r="408" spans="1:25" x14ac:dyDescent="0.2">
      <c r="A408" t="s">
        <v>3481</v>
      </c>
      <c r="B408" t="s">
        <v>3482</v>
      </c>
      <c r="C408" t="s">
        <v>3483</v>
      </c>
      <c r="D408" t="s">
        <v>3481</v>
      </c>
      <c r="E408" t="s">
        <v>3484</v>
      </c>
      <c r="G408" t="s">
        <v>233</v>
      </c>
      <c r="I408" t="s">
        <v>3485</v>
      </c>
      <c r="J408" t="s">
        <v>3486</v>
      </c>
      <c r="Q408" t="s">
        <v>3487</v>
      </c>
      <c r="R408" t="s">
        <v>58</v>
      </c>
      <c r="S408" t="s">
        <v>3488</v>
      </c>
      <c r="T408" t="s">
        <v>111</v>
      </c>
      <c r="U408" t="s">
        <v>344</v>
      </c>
      <c r="V408" t="s">
        <v>112</v>
      </c>
      <c r="X408" t="s">
        <v>3489</v>
      </c>
      <c r="Y408" t="s">
        <v>3490</v>
      </c>
    </row>
    <row r="409" spans="1:25" x14ac:dyDescent="0.2">
      <c r="A409" t="s">
        <v>3491</v>
      </c>
      <c r="B409" t="s">
        <v>3491</v>
      </c>
      <c r="C409" t="s">
        <v>3492</v>
      </c>
      <c r="D409" t="s">
        <v>3491</v>
      </c>
      <c r="E409" t="s">
        <v>3493</v>
      </c>
      <c r="F409" t="s">
        <v>3494</v>
      </c>
      <c r="G409" t="s">
        <v>32</v>
      </c>
      <c r="H409" t="s">
        <v>3495</v>
      </c>
      <c r="I409" t="s">
        <v>3496</v>
      </c>
      <c r="J409" t="s">
        <v>3492</v>
      </c>
      <c r="Q409" t="s">
        <v>3497</v>
      </c>
      <c r="R409" t="s">
        <v>99</v>
      </c>
      <c r="S409" t="s">
        <v>3498</v>
      </c>
      <c r="T409" t="s">
        <v>83</v>
      </c>
      <c r="U409" t="s">
        <v>84</v>
      </c>
      <c r="V409" t="s">
        <v>85</v>
      </c>
    </row>
    <row r="410" spans="1:25" x14ac:dyDescent="0.2">
      <c r="A410" t="s">
        <v>3499</v>
      </c>
      <c r="B410" t="s">
        <v>3499</v>
      </c>
      <c r="C410" t="s">
        <v>3500</v>
      </c>
      <c r="D410" t="s">
        <v>3499</v>
      </c>
      <c r="E410" t="s">
        <v>3501</v>
      </c>
      <c r="F410" t="s">
        <v>3502</v>
      </c>
      <c r="G410" t="s">
        <v>32</v>
      </c>
      <c r="H410" t="s">
        <v>3503</v>
      </c>
      <c r="I410" t="s">
        <v>3504</v>
      </c>
      <c r="J410" t="s">
        <v>3505</v>
      </c>
      <c r="Q410" t="s">
        <v>132</v>
      </c>
      <c r="R410" t="s">
        <v>109</v>
      </c>
      <c r="S410" t="s">
        <v>1416</v>
      </c>
      <c r="T410" t="s">
        <v>83</v>
      </c>
      <c r="U410" t="s">
        <v>84</v>
      </c>
      <c r="V410" t="s">
        <v>85</v>
      </c>
    </row>
    <row r="411" spans="1:25" x14ac:dyDescent="0.2">
      <c r="A411" t="s">
        <v>3506</v>
      </c>
      <c r="B411" t="s">
        <v>3506</v>
      </c>
      <c r="C411" t="s">
        <v>3507</v>
      </c>
      <c r="D411" t="s">
        <v>3506</v>
      </c>
      <c r="E411" t="s">
        <v>3508</v>
      </c>
      <c r="F411" t="s">
        <v>3509</v>
      </c>
      <c r="G411" t="s">
        <v>32</v>
      </c>
      <c r="I411" t="s">
        <v>3510</v>
      </c>
      <c r="J411" t="s">
        <v>3511</v>
      </c>
      <c r="T411" t="s">
        <v>111</v>
      </c>
      <c r="U411" t="s">
        <v>84</v>
      </c>
      <c r="V411" t="s">
        <v>112</v>
      </c>
    </row>
    <row r="412" spans="1:25" x14ac:dyDescent="0.2">
      <c r="A412" t="s">
        <v>3512</v>
      </c>
      <c r="B412" t="s">
        <v>3513</v>
      </c>
      <c r="C412" t="s">
        <v>3514</v>
      </c>
      <c r="D412" t="s">
        <v>3512</v>
      </c>
      <c r="E412" t="s">
        <v>555</v>
      </c>
      <c r="F412" t="s">
        <v>3515</v>
      </c>
      <c r="G412" t="s">
        <v>557</v>
      </c>
      <c r="H412" t="s">
        <v>3516</v>
      </c>
      <c r="I412" t="s">
        <v>3517</v>
      </c>
      <c r="J412" t="s">
        <v>3518</v>
      </c>
      <c r="K412" t="s">
        <v>70</v>
      </c>
      <c r="L412" t="s">
        <v>308</v>
      </c>
      <c r="M412" t="s">
        <v>309</v>
      </c>
      <c r="N412" t="s">
        <v>309</v>
      </c>
      <c r="O412" t="s">
        <v>310</v>
      </c>
      <c r="P412" t="s">
        <v>39</v>
      </c>
      <c r="Q412" t="s">
        <v>365</v>
      </c>
      <c r="R412" t="s">
        <v>365</v>
      </c>
      <c r="S412" t="s">
        <v>3519</v>
      </c>
      <c r="T412" t="s">
        <v>43</v>
      </c>
      <c r="U412" t="s">
        <v>44</v>
      </c>
      <c r="V412" t="s">
        <v>45</v>
      </c>
      <c r="W412" t="s">
        <v>412</v>
      </c>
    </row>
    <row r="413" spans="1:25" x14ac:dyDescent="0.2">
      <c r="A413" t="s">
        <v>3520</v>
      </c>
      <c r="B413" t="s">
        <v>3521</v>
      </c>
      <c r="C413" t="s">
        <v>3522</v>
      </c>
      <c r="D413" t="s">
        <v>3520</v>
      </c>
      <c r="E413" t="s">
        <v>3523</v>
      </c>
      <c r="F413" t="s">
        <v>3524</v>
      </c>
      <c r="G413" t="s">
        <v>32</v>
      </c>
      <c r="H413" t="s">
        <v>2941</v>
      </c>
      <c r="I413" t="s">
        <v>3525</v>
      </c>
      <c r="J413" t="s">
        <v>3526</v>
      </c>
      <c r="K413" t="s">
        <v>70</v>
      </c>
      <c r="L413" t="s">
        <v>293</v>
      </c>
      <c r="M413" t="s">
        <v>605</v>
      </c>
      <c r="N413" t="s">
        <v>3527</v>
      </c>
      <c r="O413" t="s">
        <v>3527</v>
      </c>
      <c r="P413" t="s">
        <v>39</v>
      </c>
      <c r="Q413" t="s">
        <v>132</v>
      </c>
      <c r="R413" t="s">
        <v>109</v>
      </c>
      <c r="S413" t="s">
        <v>3528</v>
      </c>
      <c r="T413" t="s">
        <v>43</v>
      </c>
      <c r="U413" t="s">
        <v>44</v>
      </c>
      <c r="V413" t="s">
        <v>45</v>
      </c>
      <c r="W413" t="s">
        <v>134</v>
      </c>
    </row>
    <row r="414" spans="1:25" x14ac:dyDescent="0.2">
      <c r="A414" t="s">
        <v>3529</v>
      </c>
      <c r="B414" t="s">
        <v>3529</v>
      </c>
      <c r="C414" t="s">
        <v>3530</v>
      </c>
      <c r="D414" t="s">
        <v>3529</v>
      </c>
      <c r="E414" t="s">
        <v>3531</v>
      </c>
      <c r="G414" t="s">
        <v>32</v>
      </c>
      <c r="H414" t="s">
        <v>3532</v>
      </c>
      <c r="J414" t="s">
        <v>3533</v>
      </c>
      <c r="T414" t="s">
        <v>111</v>
      </c>
      <c r="U414" t="s">
        <v>84</v>
      </c>
      <c r="V414" t="s">
        <v>112</v>
      </c>
    </row>
    <row r="415" spans="1:25" x14ac:dyDescent="0.2">
      <c r="A415" t="s">
        <v>3534</v>
      </c>
      <c r="B415" t="s">
        <v>3535</v>
      </c>
      <c r="C415" t="s">
        <v>3536</v>
      </c>
      <c r="D415" t="s">
        <v>3534</v>
      </c>
      <c r="E415" t="s">
        <v>3537</v>
      </c>
      <c r="F415" t="s">
        <v>3538</v>
      </c>
      <c r="G415" t="s">
        <v>3539</v>
      </c>
      <c r="H415" t="s">
        <v>3540</v>
      </c>
      <c r="I415" t="s">
        <v>3541</v>
      </c>
      <c r="J415" t="s">
        <v>3542</v>
      </c>
      <c r="K415" t="s">
        <v>70</v>
      </c>
      <c r="L415" t="s">
        <v>2415</v>
      </c>
      <c r="M415" t="s">
        <v>3543</v>
      </c>
      <c r="N415" t="s">
        <v>3543</v>
      </c>
      <c r="P415" t="s">
        <v>56</v>
      </c>
      <c r="Q415" t="s">
        <v>132</v>
      </c>
      <c r="R415" t="s">
        <v>109</v>
      </c>
      <c r="S415" t="s">
        <v>3544</v>
      </c>
      <c r="T415" t="s">
        <v>43</v>
      </c>
      <c r="U415" t="s">
        <v>44</v>
      </c>
      <c r="V415" t="s">
        <v>60</v>
      </c>
      <c r="W415" t="s">
        <v>381</v>
      </c>
    </row>
    <row r="416" spans="1:25" x14ac:dyDescent="0.2">
      <c r="A416" t="s">
        <v>3545</v>
      </c>
      <c r="B416" t="s">
        <v>3546</v>
      </c>
      <c r="C416" t="s">
        <v>3547</v>
      </c>
      <c r="D416" t="s">
        <v>3545</v>
      </c>
      <c r="E416" t="s">
        <v>3548</v>
      </c>
      <c r="F416" t="s">
        <v>3549</v>
      </c>
      <c r="G416" t="s">
        <v>3550</v>
      </c>
      <c r="H416" t="s">
        <v>3551</v>
      </c>
      <c r="I416" t="s">
        <v>3552</v>
      </c>
      <c r="J416" t="s">
        <v>3553</v>
      </c>
      <c r="K416" t="s">
        <v>70</v>
      </c>
      <c r="L416" t="s">
        <v>397</v>
      </c>
      <c r="M416" t="s">
        <v>398</v>
      </c>
      <c r="N416" t="s">
        <v>3554</v>
      </c>
      <c r="O416" t="s">
        <v>3555</v>
      </c>
      <c r="P416" t="s">
        <v>56</v>
      </c>
      <c r="Q416" t="s">
        <v>148</v>
      </c>
      <c r="R416" t="s">
        <v>99</v>
      </c>
      <c r="S416" t="s">
        <v>3556</v>
      </c>
      <c r="T416" t="s">
        <v>43</v>
      </c>
      <c r="U416" t="s">
        <v>44</v>
      </c>
      <c r="V416" t="s">
        <v>60</v>
      </c>
    </row>
    <row r="417" spans="1:25" x14ac:dyDescent="0.2">
      <c r="A417" t="s">
        <v>3557</v>
      </c>
      <c r="B417" t="s">
        <v>3557</v>
      </c>
      <c r="C417" t="s">
        <v>3558</v>
      </c>
      <c r="D417" t="s">
        <v>3557</v>
      </c>
      <c r="E417" t="s">
        <v>3559</v>
      </c>
      <c r="F417" t="s">
        <v>3560</v>
      </c>
      <c r="G417" t="s">
        <v>32</v>
      </c>
      <c r="H417" t="s">
        <v>3561</v>
      </c>
      <c r="I417" t="s">
        <v>3562</v>
      </c>
      <c r="J417" t="s">
        <v>3563</v>
      </c>
      <c r="T417" t="s">
        <v>111</v>
      </c>
      <c r="U417" t="s">
        <v>84</v>
      </c>
      <c r="V417" t="s">
        <v>112</v>
      </c>
    </row>
    <row r="418" spans="1:25" x14ac:dyDescent="0.2">
      <c r="A418" t="s">
        <v>3564</v>
      </c>
      <c r="B418" t="s">
        <v>3565</v>
      </c>
      <c r="C418" t="s">
        <v>3566</v>
      </c>
      <c r="D418" t="s">
        <v>3564</v>
      </c>
      <c r="E418" t="s">
        <v>3567</v>
      </c>
      <c r="F418" t="s">
        <v>3568</v>
      </c>
      <c r="G418" t="s">
        <v>180</v>
      </c>
      <c r="H418" t="s">
        <v>3569</v>
      </c>
      <c r="I418" t="s">
        <v>3570</v>
      </c>
      <c r="J418" t="s">
        <v>3571</v>
      </c>
      <c r="K418" t="s">
        <v>70</v>
      </c>
      <c r="L418" t="s">
        <v>546</v>
      </c>
      <c r="M418" t="s">
        <v>547</v>
      </c>
      <c r="N418" t="s">
        <v>547</v>
      </c>
      <c r="O418" t="s">
        <v>548</v>
      </c>
      <c r="P418" t="s">
        <v>39</v>
      </c>
      <c r="Q418" t="s">
        <v>378</v>
      </c>
      <c r="R418" t="s">
        <v>379</v>
      </c>
      <c r="S418" t="s">
        <v>3572</v>
      </c>
      <c r="T418" t="s">
        <v>43</v>
      </c>
      <c r="U418" t="s">
        <v>44</v>
      </c>
      <c r="V418" t="s">
        <v>45</v>
      </c>
      <c r="W418" t="s">
        <v>3573</v>
      </c>
    </row>
    <row r="419" spans="1:25" x14ac:dyDescent="0.2">
      <c r="A419" t="s">
        <v>3574</v>
      </c>
      <c r="B419" t="s">
        <v>3574</v>
      </c>
      <c r="C419" t="s">
        <v>3575</v>
      </c>
      <c r="D419" t="s">
        <v>3574</v>
      </c>
      <c r="E419" t="s">
        <v>3576</v>
      </c>
      <c r="G419" t="s">
        <v>180</v>
      </c>
      <c r="H419" t="s">
        <v>3577</v>
      </c>
      <c r="J419" t="s">
        <v>3575</v>
      </c>
      <c r="T419" t="s">
        <v>83</v>
      </c>
      <c r="U419" t="s">
        <v>84</v>
      </c>
      <c r="V419" t="s">
        <v>85</v>
      </c>
    </row>
    <row r="420" spans="1:25" x14ac:dyDescent="0.2">
      <c r="A420" t="s">
        <v>3578</v>
      </c>
      <c r="B420" t="s">
        <v>3578</v>
      </c>
      <c r="C420" t="s">
        <v>3579</v>
      </c>
      <c r="D420" t="s">
        <v>3578</v>
      </c>
      <c r="E420" t="s">
        <v>3580</v>
      </c>
      <c r="F420" t="s">
        <v>3581</v>
      </c>
      <c r="G420" t="s">
        <v>32</v>
      </c>
      <c r="H420" t="s">
        <v>3582</v>
      </c>
      <c r="I420" t="s">
        <v>3583</v>
      </c>
      <c r="J420" t="s">
        <v>3579</v>
      </c>
      <c r="Q420" t="s">
        <v>471</v>
      </c>
      <c r="R420" t="s">
        <v>472</v>
      </c>
      <c r="S420" t="s">
        <v>1119</v>
      </c>
      <c r="T420" t="s">
        <v>83</v>
      </c>
      <c r="U420" t="s">
        <v>84</v>
      </c>
      <c r="V420" t="s">
        <v>85</v>
      </c>
    </row>
    <row r="421" spans="1:25" x14ac:dyDescent="0.2">
      <c r="A421" t="s">
        <v>3584</v>
      </c>
      <c r="B421" t="s">
        <v>3585</v>
      </c>
      <c r="C421" t="s">
        <v>3586</v>
      </c>
      <c r="D421" t="s">
        <v>3584</v>
      </c>
      <c r="E421" t="s">
        <v>3587</v>
      </c>
      <c r="F421" t="s">
        <v>3588</v>
      </c>
      <c r="G421" t="s">
        <v>3589</v>
      </c>
      <c r="H421" t="s">
        <v>3590</v>
      </c>
      <c r="I421" t="s">
        <v>3591</v>
      </c>
      <c r="J421" t="s">
        <v>3592</v>
      </c>
      <c r="K421" t="s">
        <v>144</v>
      </c>
      <c r="L421" t="s">
        <v>145</v>
      </c>
      <c r="M421" t="s">
        <v>146</v>
      </c>
      <c r="N421" t="s">
        <v>158</v>
      </c>
      <c r="O421" t="s">
        <v>159</v>
      </c>
      <c r="P421" t="s">
        <v>39</v>
      </c>
      <c r="Q421" t="s">
        <v>378</v>
      </c>
      <c r="R421" t="s">
        <v>379</v>
      </c>
      <c r="S421" t="s">
        <v>3593</v>
      </c>
      <c r="T421" t="s">
        <v>43</v>
      </c>
      <c r="U421" t="s">
        <v>44</v>
      </c>
      <c r="V421" t="s">
        <v>45</v>
      </c>
      <c r="W421" t="s">
        <v>3594</v>
      </c>
    </row>
    <row r="422" spans="1:25" x14ac:dyDescent="0.2">
      <c r="A422" t="s">
        <v>3595</v>
      </c>
      <c r="B422" t="s">
        <v>3596</v>
      </c>
      <c r="C422" t="s">
        <v>3597</v>
      </c>
      <c r="D422" t="s">
        <v>3595</v>
      </c>
      <c r="E422" t="s">
        <v>3598</v>
      </c>
      <c r="F422" t="s">
        <v>3599</v>
      </c>
      <c r="G422" t="s">
        <v>429</v>
      </c>
      <c r="H422" t="s">
        <v>3600</v>
      </c>
      <c r="I422" t="s">
        <v>3601</v>
      </c>
      <c r="J422" t="s">
        <v>3602</v>
      </c>
      <c r="K422" t="s">
        <v>144</v>
      </c>
      <c r="L422" t="s">
        <v>145</v>
      </c>
      <c r="M422" t="s">
        <v>146</v>
      </c>
      <c r="N422" t="s">
        <v>158</v>
      </c>
      <c r="O422" t="s">
        <v>159</v>
      </c>
      <c r="P422" t="s">
        <v>39</v>
      </c>
      <c r="R422" t="s">
        <v>109</v>
      </c>
      <c r="S422" t="s">
        <v>1155</v>
      </c>
      <c r="T422" t="s">
        <v>43</v>
      </c>
      <c r="U422" t="s">
        <v>44</v>
      </c>
      <c r="V422" t="s">
        <v>45</v>
      </c>
      <c r="W422" t="s">
        <v>134</v>
      </c>
    </row>
    <row r="423" spans="1:25" x14ac:dyDescent="0.2">
      <c r="A423" t="s">
        <v>3603</v>
      </c>
      <c r="B423" t="s">
        <v>3603</v>
      </c>
      <c r="C423" t="s">
        <v>3604</v>
      </c>
      <c r="D423" t="s">
        <v>3603</v>
      </c>
      <c r="E423" t="s">
        <v>3605</v>
      </c>
      <c r="F423" t="s">
        <v>3606</v>
      </c>
      <c r="G423" t="s">
        <v>32</v>
      </c>
      <c r="H423" t="s">
        <v>3607</v>
      </c>
      <c r="I423" t="s">
        <v>3608</v>
      </c>
      <c r="J423" t="s">
        <v>3609</v>
      </c>
      <c r="T423" t="s">
        <v>111</v>
      </c>
      <c r="U423" t="s">
        <v>84</v>
      </c>
      <c r="V423" t="s">
        <v>112</v>
      </c>
      <c r="W423" t="s">
        <v>3610</v>
      </c>
    </row>
    <row r="424" spans="1:25" x14ac:dyDescent="0.2">
      <c r="A424" t="s">
        <v>3611</v>
      </c>
      <c r="B424" t="s">
        <v>3612</v>
      </c>
      <c r="C424" t="s">
        <v>3613</v>
      </c>
      <c r="E424" t="s">
        <v>3614</v>
      </c>
      <c r="G424" t="s">
        <v>261</v>
      </c>
      <c r="J424" t="s">
        <v>3615</v>
      </c>
      <c r="T424" t="s">
        <v>111</v>
      </c>
      <c r="U424" t="s">
        <v>344</v>
      </c>
      <c r="V424" t="s">
        <v>112</v>
      </c>
      <c r="X424" t="s">
        <v>3616</v>
      </c>
      <c r="Y424" t="s">
        <v>3617</v>
      </c>
    </row>
    <row r="425" spans="1:25" x14ac:dyDescent="0.2">
      <c r="A425" t="s">
        <v>3618</v>
      </c>
      <c r="B425" t="s">
        <v>3618</v>
      </c>
      <c r="C425" t="s">
        <v>3619</v>
      </c>
      <c r="D425" t="s">
        <v>3618</v>
      </c>
      <c r="E425" t="s">
        <v>3620</v>
      </c>
      <c r="F425" t="s">
        <v>3621</v>
      </c>
      <c r="G425" t="s">
        <v>261</v>
      </c>
      <c r="I425" t="s">
        <v>3622</v>
      </c>
      <c r="J425" t="s">
        <v>3623</v>
      </c>
      <c r="Q425" t="s">
        <v>3497</v>
      </c>
      <c r="R425" t="s">
        <v>99</v>
      </c>
      <c r="S425" t="s">
        <v>3498</v>
      </c>
      <c r="T425" t="s">
        <v>111</v>
      </c>
      <c r="U425" t="s">
        <v>84</v>
      </c>
      <c r="V425" t="s">
        <v>112</v>
      </c>
    </row>
    <row r="426" spans="1:25" x14ac:dyDescent="0.2">
      <c r="A426" t="s">
        <v>3624</v>
      </c>
      <c r="B426" t="s">
        <v>3625</v>
      </c>
      <c r="C426" t="s">
        <v>3626</v>
      </c>
      <c r="D426" t="s">
        <v>3624</v>
      </c>
      <c r="E426" t="s">
        <v>3627</v>
      </c>
      <c r="F426" t="s">
        <v>3628</v>
      </c>
      <c r="G426" t="s">
        <v>32</v>
      </c>
      <c r="H426" t="s">
        <v>3629</v>
      </c>
      <c r="I426" t="s">
        <v>3630</v>
      </c>
      <c r="J426" t="s">
        <v>3626</v>
      </c>
      <c r="K426" t="s">
        <v>144</v>
      </c>
      <c r="L426" t="s">
        <v>145</v>
      </c>
      <c r="M426" t="s">
        <v>146</v>
      </c>
      <c r="N426" t="s">
        <v>158</v>
      </c>
      <c r="O426" t="s">
        <v>159</v>
      </c>
      <c r="P426" t="s">
        <v>39</v>
      </c>
      <c r="Q426" t="s">
        <v>659</v>
      </c>
      <c r="R426" t="s">
        <v>109</v>
      </c>
      <c r="S426" t="s">
        <v>1273</v>
      </c>
      <c r="T426" t="s">
        <v>43</v>
      </c>
      <c r="U426" t="s">
        <v>44</v>
      </c>
      <c r="V426" t="s">
        <v>45</v>
      </c>
    </row>
    <row r="427" spans="1:25" x14ac:dyDescent="0.2">
      <c r="A427" t="s">
        <v>3631</v>
      </c>
      <c r="B427" t="s">
        <v>3631</v>
      </c>
      <c r="C427" t="s">
        <v>3632</v>
      </c>
      <c r="D427" t="s">
        <v>3631</v>
      </c>
      <c r="E427" t="s">
        <v>3633</v>
      </c>
      <c r="F427" t="s">
        <v>3634</v>
      </c>
      <c r="G427" t="s">
        <v>32</v>
      </c>
      <c r="I427" t="s">
        <v>3635</v>
      </c>
      <c r="J427" t="s">
        <v>3636</v>
      </c>
      <c r="Q427" t="s">
        <v>1393</v>
      </c>
      <c r="R427" t="s">
        <v>99</v>
      </c>
      <c r="S427" t="s">
        <v>3093</v>
      </c>
      <c r="T427" t="s">
        <v>111</v>
      </c>
      <c r="U427" t="s">
        <v>84</v>
      </c>
      <c r="V427" t="s">
        <v>112</v>
      </c>
    </row>
    <row r="428" spans="1:25" x14ac:dyDescent="0.2">
      <c r="A428" t="s">
        <v>3637</v>
      </c>
      <c r="B428" t="s">
        <v>3638</v>
      </c>
      <c r="C428" t="s">
        <v>3639</v>
      </c>
      <c r="D428" t="s">
        <v>3637</v>
      </c>
      <c r="E428" t="s">
        <v>3640</v>
      </c>
      <c r="F428" t="s">
        <v>3641</v>
      </c>
      <c r="G428" t="s">
        <v>3642</v>
      </c>
      <c r="I428" t="s">
        <v>3643</v>
      </c>
      <c r="J428" t="s">
        <v>3644</v>
      </c>
      <c r="Q428" t="s">
        <v>167</v>
      </c>
      <c r="R428" t="s">
        <v>109</v>
      </c>
      <c r="S428" t="s">
        <v>745</v>
      </c>
      <c r="T428" t="s">
        <v>111</v>
      </c>
      <c r="U428" t="s">
        <v>344</v>
      </c>
      <c r="V428" t="s">
        <v>112</v>
      </c>
      <c r="X428" t="s">
        <v>3645</v>
      </c>
      <c r="Y428" t="s">
        <v>3646</v>
      </c>
    </row>
    <row r="429" spans="1:25" x14ac:dyDescent="0.2">
      <c r="A429" t="s">
        <v>3647</v>
      </c>
      <c r="B429" t="s">
        <v>3647</v>
      </c>
      <c r="C429" t="s">
        <v>3648</v>
      </c>
      <c r="D429" t="s">
        <v>3647</v>
      </c>
      <c r="E429" t="s">
        <v>3649</v>
      </c>
      <c r="F429" t="s">
        <v>3650</v>
      </c>
      <c r="G429" t="s">
        <v>32</v>
      </c>
      <c r="I429" t="s">
        <v>3651</v>
      </c>
      <c r="J429" t="s">
        <v>3652</v>
      </c>
      <c r="Q429" t="s">
        <v>659</v>
      </c>
      <c r="R429" t="s">
        <v>109</v>
      </c>
      <c r="S429" t="s">
        <v>1273</v>
      </c>
      <c r="T429" t="s">
        <v>111</v>
      </c>
      <c r="U429" t="s">
        <v>84</v>
      </c>
      <c r="V429" t="s">
        <v>112</v>
      </c>
    </row>
    <row r="430" spans="1:25" x14ac:dyDescent="0.2">
      <c r="A430" t="s">
        <v>3653</v>
      </c>
      <c r="B430" t="s">
        <v>3653</v>
      </c>
      <c r="C430" t="s">
        <v>3654</v>
      </c>
      <c r="D430" t="s">
        <v>3653</v>
      </c>
      <c r="E430" t="s">
        <v>3655</v>
      </c>
      <c r="F430" t="s">
        <v>3656</v>
      </c>
      <c r="G430" t="s">
        <v>32</v>
      </c>
      <c r="H430" t="s">
        <v>3657</v>
      </c>
      <c r="I430" t="s">
        <v>3658</v>
      </c>
      <c r="J430" t="s">
        <v>3659</v>
      </c>
      <c r="Q430" t="s">
        <v>132</v>
      </c>
      <c r="R430" t="s">
        <v>109</v>
      </c>
      <c r="S430" t="s">
        <v>3660</v>
      </c>
      <c r="T430" t="s">
        <v>111</v>
      </c>
      <c r="U430" t="s">
        <v>84</v>
      </c>
      <c r="V430" t="s">
        <v>112</v>
      </c>
    </row>
    <row r="431" spans="1:25" x14ac:dyDescent="0.2">
      <c r="A431" t="s">
        <v>3661</v>
      </c>
      <c r="B431" t="s">
        <v>3661</v>
      </c>
      <c r="C431" t="s">
        <v>3662</v>
      </c>
      <c r="D431" t="s">
        <v>3661</v>
      </c>
      <c r="E431" t="s">
        <v>3663</v>
      </c>
      <c r="F431" t="s">
        <v>3664</v>
      </c>
      <c r="G431" t="s">
        <v>32</v>
      </c>
      <c r="I431" t="s">
        <v>3665</v>
      </c>
      <c r="J431" t="s">
        <v>3666</v>
      </c>
      <c r="T431" t="s">
        <v>111</v>
      </c>
      <c r="U431" t="s">
        <v>84</v>
      </c>
      <c r="V431" t="s">
        <v>112</v>
      </c>
    </row>
    <row r="432" spans="1:25" x14ac:dyDescent="0.2">
      <c r="A432" t="s">
        <v>3667</v>
      </c>
      <c r="B432" t="s">
        <v>3668</v>
      </c>
      <c r="C432" t="s">
        <v>3669</v>
      </c>
      <c r="D432" t="s">
        <v>3667</v>
      </c>
      <c r="E432" t="s">
        <v>3670</v>
      </c>
      <c r="F432" t="s">
        <v>3671</v>
      </c>
      <c r="G432" t="s">
        <v>3672</v>
      </c>
      <c r="H432" t="s">
        <v>3673</v>
      </c>
      <c r="I432" t="s">
        <v>3674</v>
      </c>
      <c r="J432" t="s">
        <v>3669</v>
      </c>
      <c r="K432" t="s">
        <v>70</v>
      </c>
      <c r="L432" t="s">
        <v>1033</v>
      </c>
      <c r="M432" t="s">
        <v>1034</v>
      </c>
      <c r="N432" t="s">
        <v>1035</v>
      </c>
      <c r="O432" t="s">
        <v>1035</v>
      </c>
      <c r="P432" t="s">
        <v>39</v>
      </c>
      <c r="Q432" t="s">
        <v>108</v>
      </c>
      <c r="R432" t="s">
        <v>109</v>
      </c>
      <c r="S432" t="s">
        <v>3675</v>
      </c>
      <c r="T432" t="s">
        <v>43</v>
      </c>
      <c r="U432" t="s">
        <v>44</v>
      </c>
      <c r="V432" t="s">
        <v>45</v>
      </c>
    </row>
    <row r="433" spans="1:25" x14ac:dyDescent="0.2">
      <c r="A433" t="s">
        <v>3676</v>
      </c>
      <c r="B433" t="s">
        <v>3677</v>
      </c>
      <c r="C433" t="s">
        <v>3678</v>
      </c>
      <c r="D433" t="s">
        <v>3676</v>
      </c>
      <c r="E433" t="s">
        <v>1482</v>
      </c>
      <c r="F433" t="s">
        <v>3679</v>
      </c>
      <c r="G433" t="s">
        <v>32</v>
      </c>
      <c r="I433" t="s">
        <v>3680</v>
      </c>
      <c r="J433" t="s">
        <v>3681</v>
      </c>
      <c r="Q433" t="s">
        <v>108</v>
      </c>
      <c r="R433" t="s">
        <v>109</v>
      </c>
      <c r="S433" t="s">
        <v>1300</v>
      </c>
      <c r="T433" t="s">
        <v>111</v>
      </c>
      <c r="U433" t="s">
        <v>344</v>
      </c>
      <c r="V433" t="s">
        <v>112</v>
      </c>
      <c r="X433" t="s">
        <v>3682</v>
      </c>
      <c r="Y433" t="s">
        <v>3683</v>
      </c>
    </row>
    <row r="434" spans="1:25" x14ac:dyDescent="0.2">
      <c r="A434" t="s">
        <v>3684</v>
      </c>
      <c r="B434" t="s">
        <v>3685</v>
      </c>
      <c r="C434" t="s">
        <v>3686</v>
      </c>
      <c r="D434" t="s">
        <v>3684</v>
      </c>
      <c r="E434" t="s">
        <v>3687</v>
      </c>
      <c r="F434" t="s">
        <v>3688</v>
      </c>
      <c r="G434" t="s">
        <v>3689</v>
      </c>
      <c r="H434" t="s">
        <v>3690</v>
      </c>
      <c r="I434" t="s">
        <v>3691</v>
      </c>
      <c r="J434" t="s">
        <v>3686</v>
      </c>
      <c r="K434" t="s">
        <v>209</v>
      </c>
      <c r="L434" t="s">
        <v>210</v>
      </c>
      <c r="M434" t="s">
        <v>3692</v>
      </c>
      <c r="N434" t="s">
        <v>3692</v>
      </c>
      <c r="O434" t="s">
        <v>3693</v>
      </c>
      <c r="P434" t="s">
        <v>39</v>
      </c>
      <c r="Q434" t="s">
        <v>108</v>
      </c>
      <c r="R434" t="s">
        <v>109</v>
      </c>
      <c r="S434" t="s">
        <v>335</v>
      </c>
      <c r="T434" t="s">
        <v>43</v>
      </c>
      <c r="U434" t="s">
        <v>44</v>
      </c>
      <c r="V434" t="s">
        <v>45</v>
      </c>
    </row>
    <row r="435" spans="1:25" x14ac:dyDescent="0.2">
      <c r="A435" t="s">
        <v>3694</v>
      </c>
      <c r="B435" t="s">
        <v>3694</v>
      </c>
      <c r="C435" t="s">
        <v>3695</v>
      </c>
      <c r="D435" t="s">
        <v>3694</v>
      </c>
      <c r="E435" t="s">
        <v>3696</v>
      </c>
      <c r="F435" t="s">
        <v>3697</v>
      </c>
      <c r="G435" t="s">
        <v>32</v>
      </c>
      <c r="I435" t="s">
        <v>3698</v>
      </c>
      <c r="J435" t="s">
        <v>3695</v>
      </c>
      <c r="Q435" t="s">
        <v>463</v>
      </c>
      <c r="R435" t="s">
        <v>109</v>
      </c>
      <c r="S435" t="s">
        <v>3270</v>
      </c>
      <c r="T435" t="s">
        <v>83</v>
      </c>
      <c r="U435" t="s">
        <v>84</v>
      </c>
      <c r="V435" t="s">
        <v>85</v>
      </c>
      <c r="W435" t="s">
        <v>3699</v>
      </c>
    </row>
    <row r="436" spans="1:25" x14ac:dyDescent="0.2">
      <c r="A436" t="s">
        <v>3700</v>
      </c>
      <c r="B436" t="s">
        <v>3700</v>
      </c>
      <c r="C436" t="s">
        <v>3701</v>
      </c>
      <c r="D436" t="s">
        <v>3700</v>
      </c>
      <c r="E436" t="s">
        <v>3702</v>
      </c>
      <c r="F436" t="s">
        <v>3703</v>
      </c>
      <c r="G436" t="s">
        <v>32</v>
      </c>
      <c r="I436" t="s">
        <v>3704</v>
      </c>
      <c r="J436" t="s">
        <v>3705</v>
      </c>
      <c r="Q436" t="s">
        <v>463</v>
      </c>
      <c r="R436" t="s">
        <v>109</v>
      </c>
      <c r="S436" t="s">
        <v>1659</v>
      </c>
      <c r="T436" t="s">
        <v>111</v>
      </c>
      <c r="U436" t="s">
        <v>84</v>
      </c>
      <c r="V436" t="s">
        <v>112</v>
      </c>
    </row>
    <row r="437" spans="1:25" x14ac:dyDescent="0.2">
      <c r="A437" t="s">
        <v>3706</v>
      </c>
      <c r="B437" t="s">
        <v>3707</v>
      </c>
      <c r="C437" t="s">
        <v>3708</v>
      </c>
      <c r="D437" t="s">
        <v>3706</v>
      </c>
      <c r="E437" t="s">
        <v>3709</v>
      </c>
      <c r="F437" t="s">
        <v>3710</v>
      </c>
      <c r="G437" t="s">
        <v>32</v>
      </c>
      <c r="I437" t="s">
        <v>3711</v>
      </c>
      <c r="J437" t="s">
        <v>3712</v>
      </c>
      <c r="R437" t="s">
        <v>355</v>
      </c>
      <c r="S437" t="s">
        <v>3713</v>
      </c>
      <c r="T437" t="s">
        <v>111</v>
      </c>
      <c r="U437" t="s">
        <v>344</v>
      </c>
      <c r="V437" t="s">
        <v>112</v>
      </c>
      <c r="X437" t="s">
        <v>3714</v>
      </c>
      <c r="Y437" t="s">
        <v>3715</v>
      </c>
    </row>
    <row r="438" spans="1:25" x14ac:dyDescent="0.2">
      <c r="A438" t="s">
        <v>3716</v>
      </c>
      <c r="B438" t="s">
        <v>3716</v>
      </c>
      <c r="C438" t="s">
        <v>3717</v>
      </c>
      <c r="D438" t="s">
        <v>3716</v>
      </c>
      <c r="E438" t="s">
        <v>3718</v>
      </c>
      <c r="F438" t="s">
        <v>3719</v>
      </c>
      <c r="G438" t="s">
        <v>32</v>
      </c>
      <c r="H438" t="s">
        <v>3720</v>
      </c>
      <c r="I438" t="s">
        <v>3721</v>
      </c>
      <c r="J438" t="s">
        <v>3722</v>
      </c>
      <c r="Q438" t="s">
        <v>40</v>
      </c>
      <c r="R438" t="s">
        <v>41</v>
      </c>
      <c r="S438" t="s">
        <v>3723</v>
      </c>
      <c r="T438" t="s">
        <v>111</v>
      </c>
      <c r="U438" t="s">
        <v>84</v>
      </c>
      <c r="V438" t="s">
        <v>112</v>
      </c>
      <c r="W438" t="s">
        <v>3720</v>
      </c>
    </row>
    <row r="439" spans="1:25" x14ac:dyDescent="0.2">
      <c r="A439" t="s">
        <v>3724</v>
      </c>
      <c r="B439" t="s">
        <v>3725</v>
      </c>
      <c r="C439" t="s">
        <v>3726</v>
      </c>
      <c r="D439" t="s">
        <v>3724</v>
      </c>
      <c r="E439" t="s">
        <v>3727</v>
      </c>
      <c r="F439" t="s">
        <v>3728</v>
      </c>
      <c r="G439" t="s">
        <v>32</v>
      </c>
      <c r="I439" t="s">
        <v>3729</v>
      </c>
      <c r="J439" t="s">
        <v>3730</v>
      </c>
      <c r="Q439" t="s">
        <v>108</v>
      </c>
      <c r="R439" t="s">
        <v>109</v>
      </c>
      <c r="S439" t="s">
        <v>3731</v>
      </c>
      <c r="T439" t="s">
        <v>111</v>
      </c>
      <c r="U439" t="s">
        <v>344</v>
      </c>
      <c r="V439" t="s">
        <v>112</v>
      </c>
      <c r="W439" t="s">
        <v>3732</v>
      </c>
      <c r="X439" t="s">
        <v>3733</v>
      </c>
      <c r="Y439" t="s">
        <v>3734</v>
      </c>
    </row>
    <row r="440" spans="1:25" x14ac:dyDescent="0.2">
      <c r="A440" t="s">
        <v>3735</v>
      </c>
      <c r="B440" t="s">
        <v>3735</v>
      </c>
      <c r="C440" t="s">
        <v>3736</v>
      </c>
      <c r="D440" t="s">
        <v>3735</v>
      </c>
      <c r="E440" t="s">
        <v>3737</v>
      </c>
      <c r="F440" t="s">
        <v>3738</v>
      </c>
      <c r="G440" t="s">
        <v>3739</v>
      </c>
      <c r="H440" t="s">
        <v>3740</v>
      </c>
      <c r="I440" t="s">
        <v>3741</v>
      </c>
      <c r="J440" t="s">
        <v>3736</v>
      </c>
      <c r="Q440" t="s">
        <v>3742</v>
      </c>
      <c r="R440" t="s">
        <v>3743</v>
      </c>
      <c r="S440" t="s">
        <v>3744</v>
      </c>
      <c r="T440" t="s">
        <v>83</v>
      </c>
      <c r="U440" t="s">
        <v>84</v>
      </c>
      <c r="V440" t="s">
        <v>85</v>
      </c>
    </row>
    <row r="441" spans="1:25" x14ac:dyDescent="0.2">
      <c r="A441" t="s">
        <v>3745</v>
      </c>
      <c r="B441" t="s">
        <v>3746</v>
      </c>
      <c r="C441" t="s">
        <v>3747</v>
      </c>
      <c r="D441" t="s">
        <v>3745</v>
      </c>
      <c r="E441" t="s">
        <v>3748</v>
      </c>
      <c r="F441" t="s">
        <v>3749</v>
      </c>
      <c r="G441" t="s">
        <v>3750</v>
      </c>
      <c r="H441" t="s">
        <v>3751</v>
      </c>
      <c r="I441" t="s">
        <v>3752</v>
      </c>
      <c r="J441" t="s">
        <v>3747</v>
      </c>
      <c r="P441" t="s">
        <v>39</v>
      </c>
      <c r="Q441" t="s">
        <v>3753</v>
      </c>
      <c r="R441" t="s">
        <v>41</v>
      </c>
      <c r="S441" t="s">
        <v>3754</v>
      </c>
      <c r="T441" t="s">
        <v>43</v>
      </c>
      <c r="U441" t="s">
        <v>44</v>
      </c>
      <c r="V441" t="s">
        <v>45</v>
      </c>
      <c r="W441" t="s">
        <v>2018</v>
      </c>
    </row>
    <row r="442" spans="1:25" x14ac:dyDescent="0.2">
      <c r="A442" t="s">
        <v>3755</v>
      </c>
      <c r="B442" t="s">
        <v>3755</v>
      </c>
      <c r="C442" t="s">
        <v>3756</v>
      </c>
      <c r="D442" t="s">
        <v>3755</v>
      </c>
      <c r="E442" t="s">
        <v>3757</v>
      </c>
      <c r="F442" t="s">
        <v>3758</v>
      </c>
      <c r="G442" t="s">
        <v>32</v>
      </c>
      <c r="I442" t="s">
        <v>3759</v>
      </c>
      <c r="J442" t="s">
        <v>3760</v>
      </c>
      <c r="Q442" t="s">
        <v>40</v>
      </c>
      <c r="R442" t="s">
        <v>41</v>
      </c>
      <c r="S442" t="s">
        <v>3761</v>
      </c>
      <c r="T442" t="s">
        <v>111</v>
      </c>
      <c r="U442" t="s">
        <v>84</v>
      </c>
      <c r="V442" t="s">
        <v>112</v>
      </c>
    </row>
    <row r="443" spans="1:25" x14ac:dyDescent="0.2">
      <c r="A443" t="s">
        <v>3762</v>
      </c>
      <c r="B443" t="s">
        <v>3763</v>
      </c>
      <c r="C443" t="s">
        <v>3764</v>
      </c>
      <c r="D443" t="s">
        <v>3762</v>
      </c>
      <c r="E443" t="s">
        <v>3765</v>
      </c>
      <c r="F443" t="s">
        <v>3766</v>
      </c>
      <c r="G443" t="s">
        <v>32</v>
      </c>
      <c r="H443" t="s">
        <v>3767</v>
      </c>
      <c r="I443" t="s">
        <v>3768</v>
      </c>
      <c r="J443" t="s">
        <v>3764</v>
      </c>
      <c r="K443" t="s">
        <v>70</v>
      </c>
      <c r="L443" t="s">
        <v>561</v>
      </c>
      <c r="M443" t="s">
        <v>562</v>
      </c>
      <c r="N443" t="s">
        <v>562</v>
      </c>
      <c r="O443" t="s">
        <v>562</v>
      </c>
      <c r="P443" t="s">
        <v>39</v>
      </c>
      <c r="R443" t="s">
        <v>692</v>
      </c>
      <c r="S443" t="s">
        <v>3769</v>
      </c>
      <c r="T443" t="s">
        <v>43</v>
      </c>
      <c r="U443" t="s">
        <v>44</v>
      </c>
      <c r="V443" t="s">
        <v>45</v>
      </c>
    </row>
    <row r="444" spans="1:25" x14ac:dyDescent="0.2">
      <c r="A444" t="s">
        <v>3770</v>
      </c>
      <c r="B444" t="s">
        <v>3770</v>
      </c>
      <c r="C444" t="s">
        <v>3771</v>
      </c>
      <c r="D444" t="s">
        <v>3770</v>
      </c>
      <c r="E444" t="s">
        <v>3772</v>
      </c>
      <c r="F444" t="s">
        <v>3773</v>
      </c>
      <c r="G444" t="s">
        <v>32</v>
      </c>
      <c r="I444" t="s">
        <v>3774</v>
      </c>
      <c r="J444" t="s">
        <v>3775</v>
      </c>
      <c r="Q444" t="s">
        <v>148</v>
      </c>
      <c r="R444" t="s">
        <v>99</v>
      </c>
      <c r="S444" t="s">
        <v>3776</v>
      </c>
      <c r="T444" t="s">
        <v>111</v>
      </c>
      <c r="U444" t="s">
        <v>84</v>
      </c>
      <c r="V444" t="s">
        <v>112</v>
      </c>
    </row>
    <row r="445" spans="1:25" x14ac:dyDescent="0.2">
      <c r="A445" t="s">
        <v>3777</v>
      </c>
      <c r="B445" t="s">
        <v>3777</v>
      </c>
      <c r="C445" t="s">
        <v>3778</v>
      </c>
      <c r="D445" t="s">
        <v>3777</v>
      </c>
      <c r="E445" t="s">
        <v>3779</v>
      </c>
      <c r="F445" t="s">
        <v>3780</v>
      </c>
      <c r="G445" t="s">
        <v>3781</v>
      </c>
      <c r="H445" t="s">
        <v>3782</v>
      </c>
      <c r="I445" t="s">
        <v>3783</v>
      </c>
      <c r="J445" t="s">
        <v>3778</v>
      </c>
      <c r="Q445" t="s">
        <v>378</v>
      </c>
      <c r="R445" t="s">
        <v>379</v>
      </c>
      <c r="S445" t="s">
        <v>3784</v>
      </c>
      <c r="T445" t="s">
        <v>83</v>
      </c>
      <c r="U445" t="s">
        <v>84</v>
      </c>
      <c r="V445" t="s">
        <v>85</v>
      </c>
      <c r="W445" t="s">
        <v>3785</v>
      </c>
    </row>
    <row r="446" spans="1:25" x14ac:dyDescent="0.2">
      <c r="A446" t="s">
        <v>3786</v>
      </c>
      <c r="B446" t="s">
        <v>3786</v>
      </c>
      <c r="C446" t="s">
        <v>3787</v>
      </c>
      <c r="D446" t="s">
        <v>3786</v>
      </c>
      <c r="E446" t="s">
        <v>3788</v>
      </c>
      <c r="F446" t="s">
        <v>3789</v>
      </c>
      <c r="G446" t="s">
        <v>429</v>
      </c>
      <c r="H446" t="s">
        <v>3790</v>
      </c>
      <c r="I446" t="s">
        <v>3791</v>
      </c>
      <c r="J446" t="s">
        <v>3792</v>
      </c>
      <c r="Q446" t="s">
        <v>780</v>
      </c>
      <c r="R446" t="s">
        <v>355</v>
      </c>
      <c r="S446" t="s">
        <v>781</v>
      </c>
      <c r="T446" t="s">
        <v>111</v>
      </c>
      <c r="U446" t="s">
        <v>84</v>
      </c>
      <c r="V446" t="s">
        <v>112</v>
      </c>
    </row>
    <row r="447" spans="1:25" x14ac:dyDescent="0.2">
      <c r="A447" t="s">
        <v>3793</v>
      </c>
      <c r="B447" t="s">
        <v>3794</v>
      </c>
      <c r="C447" t="s">
        <v>3795</v>
      </c>
      <c r="D447" t="s">
        <v>3793</v>
      </c>
      <c r="E447" t="s">
        <v>3796</v>
      </c>
      <c r="F447" t="s">
        <v>3797</v>
      </c>
      <c r="G447" t="s">
        <v>3798</v>
      </c>
      <c r="H447" t="s">
        <v>3799</v>
      </c>
      <c r="I447" t="s">
        <v>3800</v>
      </c>
      <c r="J447" t="s">
        <v>3795</v>
      </c>
      <c r="K447" t="s">
        <v>70</v>
      </c>
      <c r="L447" t="s">
        <v>1033</v>
      </c>
      <c r="M447" t="s">
        <v>1034</v>
      </c>
      <c r="N447" t="s">
        <v>1035</v>
      </c>
      <c r="O447" t="s">
        <v>1035</v>
      </c>
      <c r="P447" t="s">
        <v>56</v>
      </c>
      <c r="Q447" t="s">
        <v>659</v>
      </c>
      <c r="R447" t="s">
        <v>109</v>
      </c>
      <c r="S447" t="s">
        <v>2295</v>
      </c>
      <c r="T447" t="s">
        <v>43</v>
      </c>
      <c r="U447" t="s">
        <v>44</v>
      </c>
      <c r="V447" t="s">
        <v>60</v>
      </c>
      <c r="W447" t="s">
        <v>134</v>
      </c>
    </row>
    <row r="448" spans="1:25" x14ac:dyDescent="0.2">
      <c r="A448" t="s">
        <v>3801</v>
      </c>
      <c r="B448" t="s">
        <v>3802</v>
      </c>
      <c r="C448" t="s">
        <v>3803</v>
      </c>
      <c r="D448" t="s">
        <v>3804</v>
      </c>
      <c r="E448" t="s">
        <v>3805</v>
      </c>
      <c r="F448" t="s">
        <v>3806</v>
      </c>
      <c r="G448" t="s">
        <v>3807</v>
      </c>
      <c r="H448" t="s">
        <v>3808</v>
      </c>
      <c r="I448" t="s">
        <v>3809</v>
      </c>
      <c r="J448" t="s">
        <v>3810</v>
      </c>
      <c r="K448" t="s">
        <v>70</v>
      </c>
      <c r="L448" t="s">
        <v>308</v>
      </c>
      <c r="M448" t="s">
        <v>309</v>
      </c>
      <c r="N448" t="s">
        <v>309</v>
      </c>
      <c r="O448" t="s">
        <v>310</v>
      </c>
      <c r="P448" t="s">
        <v>39</v>
      </c>
      <c r="Q448" t="s">
        <v>108</v>
      </c>
      <c r="R448" t="s">
        <v>109</v>
      </c>
      <c r="S448" t="s">
        <v>3811</v>
      </c>
      <c r="T448" t="s">
        <v>43</v>
      </c>
      <c r="U448" t="s">
        <v>44</v>
      </c>
      <c r="V448" t="s">
        <v>45</v>
      </c>
      <c r="W448" t="s">
        <v>381</v>
      </c>
    </row>
    <row r="449" spans="1:23" x14ac:dyDescent="0.2">
      <c r="A449" t="s">
        <v>3812</v>
      </c>
      <c r="B449" t="s">
        <v>3813</v>
      </c>
      <c r="C449" t="s">
        <v>3814</v>
      </c>
      <c r="D449" t="s">
        <v>3812</v>
      </c>
      <c r="E449" t="s">
        <v>3815</v>
      </c>
      <c r="F449" t="s">
        <v>3816</v>
      </c>
      <c r="G449" t="s">
        <v>32</v>
      </c>
      <c r="H449" t="s">
        <v>3817</v>
      </c>
      <c r="I449" t="s">
        <v>3818</v>
      </c>
      <c r="J449" t="s">
        <v>3819</v>
      </c>
      <c r="K449" t="s">
        <v>70</v>
      </c>
      <c r="L449" t="s">
        <v>1033</v>
      </c>
      <c r="M449" t="s">
        <v>1690</v>
      </c>
      <c r="N449" t="s">
        <v>2535</v>
      </c>
      <c r="O449" t="s">
        <v>3242</v>
      </c>
      <c r="P449" t="s">
        <v>56</v>
      </c>
      <c r="Q449" t="s">
        <v>3820</v>
      </c>
      <c r="R449" t="s">
        <v>472</v>
      </c>
      <c r="S449" t="s">
        <v>3821</v>
      </c>
      <c r="T449" t="s">
        <v>43</v>
      </c>
      <c r="U449" t="s">
        <v>44</v>
      </c>
      <c r="V449" t="s">
        <v>60</v>
      </c>
      <c r="W449" t="s">
        <v>412</v>
      </c>
    </row>
    <row r="450" spans="1:23" x14ac:dyDescent="0.2">
      <c r="A450" t="s">
        <v>3822</v>
      </c>
      <c r="B450" t="s">
        <v>3822</v>
      </c>
      <c r="C450" t="s">
        <v>3823</v>
      </c>
      <c r="D450" t="s">
        <v>3822</v>
      </c>
      <c r="E450" t="s">
        <v>3824</v>
      </c>
      <c r="F450" t="s">
        <v>3825</v>
      </c>
      <c r="G450" t="s">
        <v>3826</v>
      </c>
      <c r="H450" t="s">
        <v>3827</v>
      </c>
      <c r="I450" t="s">
        <v>3828</v>
      </c>
      <c r="J450" t="s">
        <v>3829</v>
      </c>
      <c r="Q450" t="s">
        <v>57</v>
      </c>
      <c r="R450" t="s">
        <v>58</v>
      </c>
      <c r="S450" t="s">
        <v>1704</v>
      </c>
      <c r="T450" t="s">
        <v>83</v>
      </c>
      <c r="U450" t="s">
        <v>84</v>
      </c>
      <c r="V450" t="s">
        <v>85</v>
      </c>
    </row>
    <row r="451" spans="1:23" x14ac:dyDescent="0.2">
      <c r="A451" t="s">
        <v>3830</v>
      </c>
      <c r="B451" t="s">
        <v>3831</v>
      </c>
      <c r="C451" t="s">
        <v>3832</v>
      </c>
      <c r="D451" t="s">
        <v>3830</v>
      </c>
      <c r="E451" t="s">
        <v>3833</v>
      </c>
      <c r="F451" t="s">
        <v>3834</v>
      </c>
      <c r="G451" t="s">
        <v>3835</v>
      </c>
      <c r="H451" t="s">
        <v>3836</v>
      </c>
      <c r="I451" t="s">
        <v>3837</v>
      </c>
      <c r="J451" t="s">
        <v>3838</v>
      </c>
      <c r="K451" t="s">
        <v>70</v>
      </c>
      <c r="L451" t="s">
        <v>94</v>
      </c>
      <c r="M451" t="s">
        <v>95</v>
      </c>
      <c r="N451" t="s">
        <v>95</v>
      </c>
      <c r="O451" t="s">
        <v>95</v>
      </c>
      <c r="P451" t="s">
        <v>39</v>
      </c>
      <c r="Q451" t="s">
        <v>3839</v>
      </c>
      <c r="R451" t="s">
        <v>185</v>
      </c>
      <c r="S451" t="s">
        <v>3840</v>
      </c>
      <c r="T451" t="s">
        <v>43</v>
      </c>
      <c r="U451" t="s">
        <v>44</v>
      </c>
      <c r="V451" t="s">
        <v>45</v>
      </c>
      <c r="W451" t="s">
        <v>3841</v>
      </c>
    </row>
    <row r="452" spans="1:23" x14ac:dyDescent="0.2">
      <c r="A452" t="s">
        <v>3842</v>
      </c>
      <c r="B452" t="s">
        <v>3842</v>
      </c>
      <c r="C452" t="s">
        <v>3843</v>
      </c>
      <c r="D452" t="s">
        <v>3842</v>
      </c>
      <c r="E452" t="s">
        <v>3844</v>
      </c>
      <c r="F452" t="s">
        <v>3845</v>
      </c>
      <c r="G452" t="s">
        <v>2601</v>
      </c>
      <c r="H452" t="s">
        <v>3846</v>
      </c>
      <c r="I452" t="s">
        <v>3847</v>
      </c>
      <c r="J452" t="s">
        <v>3848</v>
      </c>
      <c r="Q452" t="s">
        <v>108</v>
      </c>
      <c r="R452" t="s">
        <v>109</v>
      </c>
      <c r="S452" t="s">
        <v>1386</v>
      </c>
      <c r="T452" t="s">
        <v>111</v>
      </c>
      <c r="U452" t="s">
        <v>84</v>
      </c>
      <c r="V452" t="s">
        <v>112</v>
      </c>
      <c r="W452" t="s">
        <v>134</v>
      </c>
    </row>
    <row r="453" spans="1:23" x14ac:dyDescent="0.2">
      <c r="A453" t="s">
        <v>3849</v>
      </c>
      <c r="B453" t="s">
        <v>3850</v>
      </c>
      <c r="C453" t="s">
        <v>3851</v>
      </c>
      <c r="D453" t="s">
        <v>3849</v>
      </c>
      <c r="E453" t="s">
        <v>3852</v>
      </c>
      <c r="F453" t="s">
        <v>3853</v>
      </c>
      <c r="G453" t="s">
        <v>32</v>
      </c>
      <c r="H453" t="s">
        <v>3854</v>
      </c>
      <c r="I453" t="s">
        <v>3855</v>
      </c>
      <c r="J453" t="s">
        <v>3856</v>
      </c>
      <c r="K453" t="s">
        <v>70</v>
      </c>
      <c r="L453" t="s">
        <v>280</v>
      </c>
      <c r="M453" t="s">
        <v>629</v>
      </c>
      <c r="N453" t="s">
        <v>629</v>
      </c>
      <c r="O453" t="s">
        <v>629</v>
      </c>
      <c r="P453" t="s">
        <v>39</v>
      </c>
      <c r="Q453" t="s">
        <v>108</v>
      </c>
      <c r="R453" t="s">
        <v>109</v>
      </c>
      <c r="S453" t="s">
        <v>110</v>
      </c>
      <c r="T453" t="s">
        <v>43</v>
      </c>
      <c r="U453" t="s">
        <v>44</v>
      </c>
      <c r="V453" t="s">
        <v>45</v>
      </c>
    </row>
    <row r="454" spans="1:23" x14ac:dyDescent="0.2">
      <c r="A454" t="s">
        <v>3857</v>
      </c>
      <c r="B454" t="s">
        <v>3857</v>
      </c>
      <c r="C454" t="s">
        <v>3858</v>
      </c>
      <c r="D454" t="s">
        <v>3857</v>
      </c>
      <c r="E454" t="s">
        <v>3859</v>
      </c>
      <c r="F454" t="s">
        <v>3860</v>
      </c>
      <c r="G454" t="s">
        <v>32</v>
      </c>
      <c r="I454" t="s">
        <v>3861</v>
      </c>
      <c r="J454" t="s">
        <v>3862</v>
      </c>
      <c r="Q454" t="s">
        <v>780</v>
      </c>
      <c r="R454" t="s">
        <v>355</v>
      </c>
      <c r="S454" t="s">
        <v>781</v>
      </c>
      <c r="T454" t="s">
        <v>111</v>
      </c>
      <c r="U454" t="s">
        <v>84</v>
      </c>
      <c r="V454" t="s">
        <v>112</v>
      </c>
    </row>
    <row r="455" spans="1:23" x14ac:dyDescent="0.2">
      <c r="A455" t="s">
        <v>3863</v>
      </c>
      <c r="B455" t="s">
        <v>3863</v>
      </c>
      <c r="C455" t="s">
        <v>3864</v>
      </c>
      <c r="D455" t="s">
        <v>3863</v>
      </c>
      <c r="E455" t="s">
        <v>3865</v>
      </c>
      <c r="G455" t="s">
        <v>32</v>
      </c>
      <c r="J455" t="s">
        <v>3866</v>
      </c>
      <c r="T455" t="s">
        <v>111</v>
      </c>
      <c r="U455" t="s">
        <v>84</v>
      </c>
      <c r="V455" t="s">
        <v>112</v>
      </c>
    </row>
    <row r="456" spans="1:23" x14ac:dyDescent="0.2">
      <c r="A456" t="s">
        <v>3867</v>
      </c>
      <c r="B456" t="s">
        <v>3868</v>
      </c>
      <c r="C456" t="s">
        <v>3869</v>
      </c>
      <c r="D456" t="s">
        <v>3867</v>
      </c>
      <c r="E456" t="s">
        <v>3870</v>
      </c>
      <c r="F456" t="s">
        <v>3871</v>
      </c>
      <c r="G456" t="s">
        <v>32</v>
      </c>
      <c r="H456" t="s">
        <v>3872</v>
      </c>
      <c r="I456" t="s">
        <v>3873</v>
      </c>
      <c r="J456" t="s">
        <v>3874</v>
      </c>
      <c r="K456" t="s">
        <v>70</v>
      </c>
      <c r="L456" t="s">
        <v>561</v>
      </c>
      <c r="M456" t="s">
        <v>2982</v>
      </c>
      <c r="N456" t="s">
        <v>2982</v>
      </c>
      <c r="O456" t="s">
        <v>2982</v>
      </c>
      <c r="P456" t="s">
        <v>39</v>
      </c>
      <c r="Q456" t="s">
        <v>57</v>
      </c>
      <c r="R456" t="s">
        <v>58</v>
      </c>
      <c r="S456" t="s">
        <v>3875</v>
      </c>
      <c r="T456" t="s">
        <v>43</v>
      </c>
      <c r="U456" t="s">
        <v>44</v>
      </c>
      <c r="V456" t="s">
        <v>45</v>
      </c>
    </row>
    <row r="457" spans="1:23" x14ac:dyDescent="0.2">
      <c r="A457" t="s">
        <v>3876</v>
      </c>
      <c r="B457" t="s">
        <v>3876</v>
      </c>
      <c r="C457" t="s">
        <v>3877</v>
      </c>
      <c r="D457" t="s">
        <v>3876</v>
      </c>
      <c r="E457" t="s">
        <v>3878</v>
      </c>
      <c r="G457" t="s">
        <v>3879</v>
      </c>
      <c r="H457" t="s">
        <v>3880</v>
      </c>
      <c r="J457" t="s">
        <v>3877</v>
      </c>
      <c r="T457" t="s">
        <v>83</v>
      </c>
      <c r="U457" t="s">
        <v>84</v>
      </c>
      <c r="V457" t="s">
        <v>85</v>
      </c>
      <c r="W457" t="s">
        <v>3881</v>
      </c>
    </row>
    <row r="458" spans="1:23" x14ac:dyDescent="0.2">
      <c r="A458" t="s">
        <v>3882</v>
      </c>
      <c r="B458" t="s">
        <v>3882</v>
      </c>
      <c r="C458" t="s">
        <v>3883</v>
      </c>
      <c r="D458" t="s">
        <v>3882</v>
      </c>
      <c r="E458" t="s">
        <v>3884</v>
      </c>
      <c r="F458" t="s">
        <v>3885</v>
      </c>
      <c r="G458" t="s">
        <v>429</v>
      </c>
      <c r="H458" t="s">
        <v>3886</v>
      </c>
      <c r="I458" t="s">
        <v>3887</v>
      </c>
      <c r="J458" t="s">
        <v>3888</v>
      </c>
      <c r="Q458" t="s">
        <v>3889</v>
      </c>
      <c r="R458" t="s">
        <v>185</v>
      </c>
      <c r="S458" t="s">
        <v>3890</v>
      </c>
      <c r="T458" t="s">
        <v>43</v>
      </c>
      <c r="U458" t="s">
        <v>84</v>
      </c>
      <c r="V458" t="s">
        <v>45</v>
      </c>
      <c r="W458" t="s">
        <v>2650</v>
      </c>
    </row>
    <row r="459" spans="1:23" x14ac:dyDescent="0.2">
      <c r="A459" t="s">
        <v>3891</v>
      </c>
      <c r="B459" t="s">
        <v>3892</v>
      </c>
      <c r="C459" t="s">
        <v>3893</v>
      </c>
      <c r="D459" t="s">
        <v>3891</v>
      </c>
      <c r="E459" t="s">
        <v>3894</v>
      </c>
      <c r="F459" t="s">
        <v>3895</v>
      </c>
      <c r="G459" t="s">
        <v>3896</v>
      </c>
      <c r="H459" t="s">
        <v>3897</v>
      </c>
      <c r="I459" t="s">
        <v>3898</v>
      </c>
      <c r="J459" t="s">
        <v>3899</v>
      </c>
      <c r="K459" t="s">
        <v>70</v>
      </c>
      <c r="L459" t="s">
        <v>2415</v>
      </c>
      <c r="M459" t="s">
        <v>2416</v>
      </c>
      <c r="N459" t="s">
        <v>2416</v>
      </c>
      <c r="O459" t="s">
        <v>3900</v>
      </c>
      <c r="P459" t="s">
        <v>39</v>
      </c>
      <c r="Q459" t="s">
        <v>40</v>
      </c>
      <c r="R459" t="s">
        <v>41</v>
      </c>
      <c r="S459" t="s">
        <v>3901</v>
      </c>
      <c r="T459" t="s">
        <v>43</v>
      </c>
      <c r="U459" t="s">
        <v>44</v>
      </c>
      <c r="V459" t="s">
        <v>45</v>
      </c>
    </row>
    <row r="460" spans="1:23" x14ac:dyDescent="0.2">
      <c r="A460" t="s">
        <v>3902</v>
      </c>
      <c r="B460" t="s">
        <v>3902</v>
      </c>
      <c r="C460" t="s">
        <v>3903</v>
      </c>
      <c r="D460" t="s">
        <v>3902</v>
      </c>
      <c r="E460" t="s">
        <v>3904</v>
      </c>
      <c r="F460" t="s">
        <v>3905</v>
      </c>
      <c r="G460" t="s">
        <v>32</v>
      </c>
      <c r="I460" t="s">
        <v>3906</v>
      </c>
      <c r="J460" t="s">
        <v>3907</v>
      </c>
      <c r="R460" t="s">
        <v>365</v>
      </c>
      <c r="S460" t="s">
        <v>3908</v>
      </c>
      <c r="T460" t="s">
        <v>111</v>
      </c>
      <c r="U460" t="s">
        <v>84</v>
      </c>
      <c r="V460" t="s">
        <v>112</v>
      </c>
    </row>
    <row r="461" spans="1:23" x14ac:dyDescent="0.2">
      <c r="A461" t="s">
        <v>3909</v>
      </c>
      <c r="B461" t="s">
        <v>3909</v>
      </c>
      <c r="C461" t="s">
        <v>3910</v>
      </c>
      <c r="D461" t="s">
        <v>3909</v>
      </c>
      <c r="E461" t="s">
        <v>3911</v>
      </c>
      <c r="F461" t="s">
        <v>3912</v>
      </c>
      <c r="G461" t="s">
        <v>32</v>
      </c>
      <c r="H461" t="s">
        <v>3913</v>
      </c>
      <c r="I461" t="s">
        <v>3914</v>
      </c>
      <c r="J461" t="s">
        <v>3915</v>
      </c>
      <c r="Q461" t="s">
        <v>167</v>
      </c>
      <c r="R461" t="s">
        <v>109</v>
      </c>
      <c r="S461" t="s">
        <v>798</v>
      </c>
      <c r="T461" t="s">
        <v>111</v>
      </c>
      <c r="U461" t="s">
        <v>84</v>
      </c>
      <c r="V461" t="s">
        <v>112</v>
      </c>
      <c r="W461" t="s">
        <v>134</v>
      </c>
    </row>
    <row r="462" spans="1:23" x14ac:dyDescent="0.2">
      <c r="A462" t="s">
        <v>3916</v>
      </c>
      <c r="B462" t="s">
        <v>3917</v>
      </c>
      <c r="C462" t="s">
        <v>3918</v>
      </c>
      <c r="D462" t="s">
        <v>3916</v>
      </c>
      <c r="E462" t="s">
        <v>3919</v>
      </c>
      <c r="F462" t="s">
        <v>3920</v>
      </c>
      <c r="G462" t="s">
        <v>3921</v>
      </c>
      <c r="H462" t="s">
        <v>3922</v>
      </c>
      <c r="I462" t="s">
        <v>3923</v>
      </c>
      <c r="J462" t="s">
        <v>3924</v>
      </c>
      <c r="K462" t="s">
        <v>144</v>
      </c>
      <c r="L462" t="s">
        <v>454</v>
      </c>
      <c r="M462" t="s">
        <v>3925</v>
      </c>
      <c r="N462" t="s">
        <v>3925</v>
      </c>
      <c r="O462" t="s">
        <v>3925</v>
      </c>
      <c r="P462" t="s">
        <v>39</v>
      </c>
      <c r="Q462" t="s">
        <v>378</v>
      </c>
      <c r="R462" t="s">
        <v>379</v>
      </c>
      <c r="S462" t="s">
        <v>2465</v>
      </c>
      <c r="T462" t="s">
        <v>43</v>
      </c>
      <c r="U462" t="s">
        <v>44</v>
      </c>
      <c r="V462" t="s">
        <v>45</v>
      </c>
    </row>
    <row r="463" spans="1:23" x14ac:dyDescent="0.2">
      <c r="A463" t="s">
        <v>3926</v>
      </c>
      <c r="B463" t="s">
        <v>3926</v>
      </c>
      <c r="C463" t="s">
        <v>3927</v>
      </c>
      <c r="D463" t="s">
        <v>3926</v>
      </c>
      <c r="E463" t="s">
        <v>3928</v>
      </c>
      <c r="G463" t="s">
        <v>32</v>
      </c>
      <c r="J463" t="s">
        <v>3929</v>
      </c>
      <c r="T463" t="s">
        <v>111</v>
      </c>
      <c r="U463" t="s">
        <v>84</v>
      </c>
      <c r="V463" t="s">
        <v>112</v>
      </c>
    </row>
    <row r="464" spans="1:23" x14ac:dyDescent="0.2">
      <c r="A464" t="s">
        <v>3930</v>
      </c>
      <c r="B464" t="s">
        <v>3931</v>
      </c>
      <c r="C464" t="s">
        <v>3932</v>
      </c>
      <c r="D464" t="s">
        <v>3930</v>
      </c>
      <c r="E464" t="s">
        <v>3933</v>
      </c>
      <c r="F464" t="s">
        <v>3934</v>
      </c>
      <c r="G464" t="s">
        <v>32</v>
      </c>
      <c r="H464" t="s">
        <v>3935</v>
      </c>
      <c r="I464" t="s">
        <v>3936</v>
      </c>
      <c r="J464" t="s">
        <v>3932</v>
      </c>
      <c r="K464" t="s">
        <v>70</v>
      </c>
      <c r="L464" t="s">
        <v>561</v>
      </c>
      <c r="M464" t="s">
        <v>2982</v>
      </c>
      <c r="N464" t="s">
        <v>2982</v>
      </c>
      <c r="O464" t="s">
        <v>3937</v>
      </c>
      <c r="P464" t="s">
        <v>39</v>
      </c>
      <c r="Q464" t="s">
        <v>378</v>
      </c>
      <c r="R464" t="s">
        <v>379</v>
      </c>
      <c r="S464" t="s">
        <v>3938</v>
      </c>
      <c r="T464" t="s">
        <v>43</v>
      </c>
      <c r="U464" t="s">
        <v>44</v>
      </c>
      <c r="V464" t="s">
        <v>45</v>
      </c>
    </row>
    <row r="465" spans="1:25" x14ac:dyDescent="0.2">
      <c r="A465" t="s">
        <v>3939</v>
      </c>
      <c r="B465" t="s">
        <v>3940</v>
      </c>
      <c r="C465" t="s">
        <v>3941</v>
      </c>
      <c r="D465" t="s">
        <v>3939</v>
      </c>
      <c r="E465" t="s">
        <v>3942</v>
      </c>
      <c r="F465" t="s">
        <v>3943</v>
      </c>
      <c r="G465" t="s">
        <v>3944</v>
      </c>
      <c r="H465" t="s">
        <v>3945</v>
      </c>
      <c r="I465" t="s">
        <v>3946</v>
      </c>
      <c r="J465" t="s">
        <v>3947</v>
      </c>
      <c r="K465" t="s">
        <v>506</v>
      </c>
      <c r="L465" t="s">
        <v>506</v>
      </c>
      <c r="P465" t="s">
        <v>39</v>
      </c>
      <c r="Q465" t="s">
        <v>108</v>
      </c>
      <c r="R465" t="s">
        <v>109</v>
      </c>
      <c r="S465" t="s">
        <v>3948</v>
      </c>
      <c r="T465" t="s">
        <v>43</v>
      </c>
      <c r="U465" t="s">
        <v>44</v>
      </c>
      <c r="V465" t="s">
        <v>45</v>
      </c>
      <c r="W465" t="s">
        <v>3949</v>
      </c>
    </row>
    <row r="466" spans="1:25" x14ac:dyDescent="0.2">
      <c r="A466" t="s">
        <v>3950</v>
      </c>
      <c r="B466" t="s">
        <v>3950</v>
      </c>
      <c r="C466" t="s">
        <v>3951</v>
      </c>
      <c r="D466" t="s">
        <v>3950</v>
      </c>
      <c r="E466" t="s">
        <v>3952</v>
      </c>
      <c r="F466" t="s">
        <v>3953</v>
      </c>
      <c r="G466" t="s">
        <v>32</v>
      </c>
      <c r="H466" t="s">
        <v>3954</v>
      </c>
      <c r="I466" t="s">
        <v>3955</v>
      </c>
      <c r="J466" t="s">
        <v>3956</v>
      </c>
      <c r="Q466" t="s">
        <v>956</v>
      </c>
      <c r="R466" t="s">
        <v>574</v>
      </c>
      <c r="S466" t="s">
        <v>3957</v>
      </c>
      <c r="T466" t="s">
        <v>111</v>
      </c>
      <c r="U466" t="s">
        <v>84</v>
      </c>
      <c r="V466" t="s">
        <v>112</v>
      </c>
    </row>
    <row r="467" spans="1:25" x14ac:dyDescent="0.2">
      <c r="A467" t="s">
        <v>3958</v>
      </c>
      <c r="B467" t="s">
        <v>3959</v>
      </c>
      <c r="C467" t="s">
        <v>3960</v>
      </c>
      <c r="D467" t="s">
        <v>3958</v>
      </c>
      <c r="E467" t="s">
        <v>3961</v>
      </c>
      <c r="F467" t="s">
        <v>3962</v>
      </c>
      <c r="G467" t="s">
        <v>32</v>
      </c>
      <c r="I467" t="s">
        <v>3963</v>
      </c>
      <c r="J467" t="s">
        <v>3964</v>
      </c>
      <c r="Q467" t="s">
        <v>3965</v>
      </c>
      <c r="R467" t="s">
        <v>365</v>
      </c>
      <c r="S467" t="s">
        <v>3966</v>
      </c>
      <c r="T467" t="s">
        <v>111</v>
      </c>
      <c r="U467" t="s">
        <v>344</v>
      </c>
      <c r="V467" t="s">
        <v>112</v>
      </c>
      <c r="X467" t="s">
        <v>3967</v>
      </c>
      <c r="Y467" t="s">
        <v>3968</v>
      </c>
    </row>
    <row r="468" spans="1:25" x14ac:dyDescent="0.2">
      <c r="A468" t="s">
        <v>3969</v>
      </c>
      <c r="B468" t="s">
        <v>3970</v>
      </c>
      <c r="C468" t="s">
        <v>3971</v>
      </c>
      <c r="D468" t="s">
        <v>3969</v>
      </c>
      <c r="E468" t="s">
        <v>3972</v>
      </c>
      <c r="F468" t="s">
        <v>3973</v>
      </c>
      <c r="G468" t="s">
        <v>32</v>
      </c>
      <c r="I468" t="s">
        <v>3974</v>
      </c>
      <c r="J468" t="s">
        <v>3975</v>
      </c>
      <c r="Q468" t="s">
        <v>108</v>
      </c>
      <c r="R468" t="s">
        <v>109</v>
      </c>
      <c r="S468" t="s">
        <v>1326</v>
      </c>
      <c r="T468" t="s">
        <v>111</v>
      </c>
      <c r="U468" t="s">
        <v>344</v>
      </c>
      <c r="V468" t="s">
        <v>112</v>
      </c>
      <c r="X468" t="s">
        <v>3976</v>
      </c>
      <c r="Y468" t="s">
        <v>3977</v>
      </c>
    </row>
    <row r="469" spans="1:25" x14ac:dyDescent="0.2">
      <c r="A469" t="s">
        <v>3978</v>
      </c>
      <c r="B469" t="s">
        <v>3978</v>
      </c>
      <c r="C469" t="s">
        <v>3979</v>
      </c>
      <c r="D469" t="s">
        <v>3978</v>
      </c>
      <c r="E469" t="s">
        <v>3980</v>
      </c>
      <c r="F469" t="s">
        <v>3981</v>
      </c>
      <c r="G469" t="s">
        <v>32</v>
      </c>
      <c r="H469" t="s">
        <v>3982</v>
      </c>
      <c r="I469" t="s">
        <v>3983</v>
      </c>
      <c r="J469" t="s">
        <v>3979</v>
      </c>
      <c r="Q469" t="s">
        <v>3984</v>
      </c>
      <c r="R469" t="s">
        <v>472</v>
      </c>
      <c r="S469" t="s">
        <v>3985</v>
      </c>
      <c r="T469" t="s">
        <v>83</v>
      </c>
      <c r="U469" t="s">
        <v>84</v>
      </c>
      <c r="V469" t="s">
        <v>85</v>
      </c>
    </row>
    <row r="470" spans="1:25" x14ac:dyDescent="0.2">
      <c r="A470" t="s">
        <v>3986</v>
      </c>
      <c r="B470" t="s">
        <v>3986</v>
      </c>
      <c r="C470" t="s">
        <v>3987</v>
      </c>
      <c r="D470" t="s">
        <v>3986</v>
      </c>
      <c r="E470" t="s">
        <v>3988</v>
      </c>
      <c r="F470" t="s">
        <v>3989</v>
      </c>
      <c r="G470" t="s">
        <v>32</v>
      </c>
      <c r="H470" t="s">
        <v>3990</v>
      </c>
      <c r="I470" t="s">
        <v>3991</v>
      </c>
      <c r="J470" t="s">
        <v>3992</v>
      </c>
      <c r="Q470" t="s">
        <v>167</v>
      </c>
      <c r="R470" t="s">
        <v>109</v>
      </c>
      <c r="S470" t="s">
        <v>297</v>
      </c>
      <c r="T470" t="s">
        <v>111</v>
      </c>
      <c r="U470" t="s">
        <v>84</v>
      </c>
      <c r="V470" t="s">
        <v>112</v>
      </c>
    </row>
    <row r="471" spans="1:25" x14ac:dyDescent="0.2">
      <c r="A471" t="s">
        <v>3993</v>
      </c>
      <c r="B471" t="s">
        <v>3993</v>
      </c>
      <c r="C471" t="s">
        <v>3994</v>
      </c>
      <c r="D471" t="s">
        <v>3993</v>
      </c>
      <c r="E471" t="s">
        <v>3995</v>
      </c>
      <c r="F471" t="s">
        <v>3996</v>
      </c>
      <c r="G471" t="s">
        <v>32</v>
      </c>
      <c r="H471" t="s">
        <v>3997</v>
      </c>
      <c r="I471" t="s">
        <v>3998</v>
      </c>
      <c r="J471" t="s">
        <v>3999</v>
      </c>
      <c r="R471" t="s">
        <v>365</v>
      </c>
      <c r="S471" t="s">
        <v>4000</v>
      </c>
      <c r="T471" t="s">
        <v>111</v>
      </c>
      <c r="U471" t="s">
        <v>84</v>
      </c>
      <c r="V471" t="s">
        <v>112</v>
      </c>
      <c r="W471" t="s">
        <v>4001</v>
      </c>
    </row>
    <row r="472" spans="1:25" x14ac:dyDescent="0.2">
      <c r="A472" t="s">
        <v>4002</v>
      </c>
      <c r="B472" t="s">
        <v>4002</v>
      </c>
      <c r="C472" t="s">
        <v>4003</v>
      </c>
      <c r="D472" t="s">
        <v>4002</v>
      </c>
      <c r="E472" t="s">
        <v>4004</v>
      </c>
      <c r="F472" t="s">
        <v>4005</v>
      </c>
      <c r="G472" t="s">
        <v>32</v>
      </c>
      <c r="I472" t="s">
        <v>4006</v>
      </c>
      <c r="J472" t="s">
        <v>4007</v>
      </c>
      <c r="Q472" t="s">
        <v>108</v>
      </c>
      <c r="R472" t="s">
        <v>109</v>
      </c>
      <c r="S472" t="s">
        <v>3460</v>
      </c>
      <c r="T472" t="s">
        <v>111</v>
      </c>
      <c r="U472" t="s">
        <v>84</v>
      </c>
      <c r="V472" t="s">
        <v>112</v>
      </c>
    </row>
    <row r="473" spans="1:25" x14ac:dyDescent="0.2">
      <c r="A473" t="s">
        <v>4008</v>
      </c>
      <c r="B473" t="s">
        <v>4008</v>
      </c>
      <c r="C473" t="s">
        <v>4009</v>
      </c>
      <c r="D473" t="s">
        <v>4008</v>
      </c>
      <c r="E473" t="s">
        <v>4010</v>
      </c>
      <c r="F473" t="s">
        <v>4011</v>
      </c>
      <c r="G473" t="s">
        <v>32</v>
      </c>
      <c r="I473" t="s">
        <v>4012</v>
      </c>
      <c r="J473" t="s">
        <v>4013</v>
      </c>
      <c r="T473" t="s">
        <v>111</v>
      </c>
      <c r="U473" t="s">
        <v>84</v>
      </c>
      <c r="V473" t="s">
        <v>112</v>
      </c>
    </row>
    <row r="474" spans="1:25" x14ac:dyDescent="0.2">
      <c r="A474" t="s">
        <v>4014</v>
      </c>
      <c r="B474" t="s">
        <v>4015</v>
      </c>
      <c r="C474" t="s">
        <v>4016</v>
      </c>
      <c r="D474" t="s">
        <v>4014</v>
      </c>
      <c r="E474" t="s">
        <v>4017</v>
      </c>
      <c r="F474" t="s">
        <v>4018</v>
      </c>
      <c r="G474" t="s">
        <v>261</v>
      </c>
      <c r="H474" t="s">
        <v>4019</v>
      </c>
      <c r="I474" t="s">
        <v>4020</v>
      </c>
      <c r="K474" t="s">
        <v>35</v>
      </c>
      <c r="L474" t="s">
        <v>1115</v>
      </c>
      <c r="M474" t="s">
        <v>1116</v>
      </c>
      <c r="N474" t="s">
        <v>1117</v>
      </c>
      <c r="O474" t="s">
        <v>1117</v>
      </c>
      <c r="P474" t="s">
        <v>39</v>
      </c>
      <c r="Q474" t="s">
        <v>4021</v>
      </c>
      <c r="R474" t="s">
        <v>1909</v>
      </c>
      <c r="S474" t="s">
        <v>4022</v>
      </c>
      <c r="T474" t="s">
        <v>43</v>
      </c>
      <c r="U474" t="s">
        <v>44</v>
      </c>
      <c r="V474" t="s">
        <v>45</v>
      </c>
    </row>
    <row r="475" spans="1:25" x14ac:dyDescent="0.2">
      <c r="A475" t="s">
        <v>4023</v>
      </c>
      <c r="B475" t="s">
        <v>4024</v>
      </c>
      <c r="C475" t="s">
        <v>4025</v>
      </c>
      <c r="D475" t="s">
        <v>4026</v>
      </c>
      <c r="E475" t="s">
        <v>4027</v>
      </c>
      <c r="F475" t="s">
        <v>4028</v>
      </c>
      <c r="G475" t="s">
        <v>4029</v>
      </c>
      <c r="H475" t="s">
        <v>4030</v>
      </c>
      <c r="I475" t="s">
        <v>4031</v>
      </c>
      <c r="J475" t="s">
        <v>4032</v>
      </c>
      <c r="K475" t="s">
        <v>35</v>
      </c>
      <c r="L475" t="s">
        <v>1115</v>
      </c>
      <c r="M475" t="s">
        <v>1116</v>
      </c>
      <c r="N475" t="s">
        <v>1117</v>
      </c>
      <c r="O475" t="s">
        <v>1118</v>
      </c>
      <c r="P475" t="s">
        <v>39</v>
      </c>
      <c r="Q475" t="s">
        <v>57</v>
      </c>
      <c r="R475" t="s">
        <v>58</v>
      </c>
      <c r="S475" t="s">
        <v>4033</v>
      </c>
      <c r="T475" t="s">
        <v>43</v>
      </c>
      <c r="U475" t="s">
        <v>44</v>
      </c>
      <c r="V475" t="s">
        <v>45</v>
      </c>
    </row>
    <row r="476" spans="1:25" x14ac:dyDescent="0.2">
      <c r="A476" t="s">
        <v>4034</v>
      </c>
      <c r="B476" t="s">
        <v>4034</v>
      </c>
      <c r="C476" t="s">
        <v>4035</v>
      </c>
      <c r="D476" t="s">
        <v>4034</v>
      </c>
      <c r="E476" t="s">
        <v>4036</v>
      </c>
      <c r="F476" t="s">
        <v>4037</v>
      </c>
      <c r="G476" t="s">
        <v>32</v>
      </c>
      <c r="I476" t="s">
        <v>4038</v>
      </c>
      <c r="J476" t="s">
        <v>4039</v>
      </c>
      <c r="Q476" t="s">
        <v>4040</v>
      </c>
      <c r="R476" t="s">
        <v>58</v>
      </c>
      <c r="S476" t="s">
        <v>4041</v>
      </c>
      <c r="T476" t="s">
        <v>111</v>
      </c>
      <c r="U476" t="s">
        <v>84</v>
      </c>
      <c r="V476" t="s">
        <v>112</v>
      </c>
    </row>
    <row r="477" spans="1:25" x14ac:dyDescent="0.2">
      <c r="A477" t="s">
        <v>4042</v>
      </c>
      <c r="B477" t="s">
        <v>4043</v>
      </c>
      <c r="C477" t="s">
        <v>4044</v>
      </c>
      <c r="D477" t="s">
        <v>4042</v>
      </c>
      <c r="E477" t="s">
        <v>4045</v>
      </c>
      <c r="F477" t="s">
        <v>4046</v>
      </c>
      <c r="G477" t="s">
        <v>418</v>
      </c>
      <c r="H477" t="s">
        <v>4047</v>
      </c>
      <c r="I477" t="s">
        <v>4048</v>
      </c>
      <c r="J477" t="s">
        <v>4049</v>
      </c>
      <c r="K477" t="s">
        <v>70</v>
      </c>
      <c r="L477" t="s">
        <v>2643</v>
      </c>
      <c r="M477" t="s">
        <v>2644</v>
      </c>
      <c r="N477" t="s">
        <v>2645</v>
      </c>
      <c r="O477" t="s">
        <v>4050</v>
      </c>
      <c r="P477" t="s">
        <v>39</v>
      </c>
      <c r="Q477" t="s">
        <v>365</v>
      </c>
      <c r="R477" t="s">
        <v>365</v>
      </c>
      <c r="S477" t="s">
        <v>4051</v>
      </c>
      <c r="T477" t="s">
        <v>43</v>
      </c>
      <c r="U477" t="s">
        <v>44</v>
      </c>
      <c r="V477" t="s">
        <v>45</v>
      </c>
      <c r="W477" t="s">
        <v>4052</v>
      </c>
    </row>
    <row r="478" spans="1:25" x14ac:dyDescent="0.2">
      <c r="A478" t="s">
        <v>4053</v>
      </c>
      <c r="B478" t="s">
        <v>4053</v>
      </c>
      <c r="C478" t="s">
        <v>4054</v>
      </c>
      <c r="D478" t="s">
        <v>4053</v>
      </c>
      <c r="E478" t="s">
        <v>4055</v>
      </c>
      <c r="F478" t="s">
        <v>4056</v>
      </c>
      <c r="G478" t="s">
        <v>32</v>
      </c>
      <c r="H478" t="s">
        <v>4057</v>
      </c>
      <c r="I478" t="s">
        <v>4058</v>
      </c>
      <c r="J478" t="s">
        <v>4059</v>
      </c>
      <c r="R478" t="s">
        <v>365</v>
      </c>
      <c r="S478" t="s">
        <v>4051</v>
      </c>
      <c r="T478" t="s">
        <v>83</v>
      </c>
      <c r="U478" t="s">
        <v>84</v>
      </c>
      <c r="V478" t="s">
        <v>85</v>
      </c>
      <c r="W478" t="s">
        <v>4060</v>
      </c>
    </row>
    <row r="479" spans="1:25" x14ac:dyDescent="0.2">
      <c r="A479" t="s">
        <v>4061</v>
      </c>
      <c r="B479" t="s">
        <v>4061</v>
      </c>
      <c r="C479" t="s">
        <v>4062</v>
      </c>
      <c r="D479" t="s">
        <v>4061</v>
      </c>
      <c r="E479" t="s">
        <v>4063</v>
      </c>
      <c r="F479" t="s">
        <v>4064</v>
      </c>
      <c r="G479" t="s">
        <v>32</v>
      </c>
      <c r="I479" t="s">
        <v>4065</v>
      </c>
      <c r="J479" t="s">
        <v>4066</v>
      </c>
      <c r="Q479" t="s">
        <v>573</v>
      </c>
      <c r="R479" t="s">
        <v>574</v>
      </c>
      <c r="S479" t="s">
        <v>4067</v>
      </c>
      <c r="T479" t="s">
        <v>111</v>
      </c>
      <c r="U479" t="s">
        <v>84</v>
      </c>
      <c r="V479" t="s">
        <v>112</v>
      </c>
    </row>
    <row r="480" spans="1:25" x14ac:dyDescent="0.2">
      <c r="A480" t="s">
        <v>4068</v>
      </c>
      <c r="B480" t="s">
        <v>4069</v>
      </c>
      <c r="C480" t="s">
        <v>4070</v>
      </c>
      <c r="D480" t="s">
        <v>4068</v>
      </c>
      <c r="E480" t="s">
        <v>4071</v>
      </c>
      <c r="F480" t="s">
        <v>4072</v>
      </c>
      <c r="G480" t="s">
        <v>4073</v>
      </c>
      <c r="H480" t="s">
        <v>4074</v>
      </c>
      <c r="I480" t="s">
        <v>4075</v>
      </c>
      <c r="J480" t="s">
        <v>4076</v>
      </c>
      <c r="K480" t="s">
        <v>35</v>
      </c>
      <c r="L480" t="s">
        <v>1115</v>
      </c>
      <c r="M480" t="s">
        <v>1116</v>
      </c>
      <c r="N480" t="s">
        <v>1116</v>
      </c>
      <c r="O480" t="s">
        <v>1116</v>
      </c>
      <c r="P480" t="s">
        <v>39</v>
      </c>
      <c r="Q480" t="s">
        <v>365</v>
      </c>
      <c r="R480" t="s">
        <v>365</v>
      </c>
      <c r="S480" t="s">
        <v>4077</v>
      </c>
      <c r="T480" t="s">
        <v>43</v>
      </c>
      <c r="U480" t="s">
        <v>44</v>
      </c>
      <c r="V480" t="s">
        <v>45</v>
      </c>
    </row>
    <row r="481" spans="1:25" x14ac:dyDescent="0.2">
      <c r="A481" t="s">
        <v>4078</v>
      </c>
      <c r="B481" t="s">
        <v>4079</v>
      </c>
      <c r="C481" t="s">
        <v>4080</v>
      </c>
      <c r="D481" t="s">
        <v>4078</v>
      </c>
      <c r="E481" t="s">
        <v>4081</v>
      </c>
      <c r="F481" t="s">
        <v>4082</v>
      </c>
      <c r="G481" t="s">
        <v>32</v>
      </c>
      <c r="H481" t="s">
        <v>4083</v>
      </c>
      <c r="I481" t="s">
        <v>4084</v>
      </c>
      <c r="J481" t="s">
        <v>4080</v>
      </c>
      <c r="K481" t="s">
        <v>35</v>
      </c>
      <c r="L481" t="s">
        <v>1115</v>
      </c>
      <c r="M481" t="s">
        <v>1345</v>
      </c>
      <c r="N481" t="s">
        <v>1345</v>
      </c>
      <c r="O481" t="s">
        <v>1345</v>
      </c>
      <c r="P481" t="s">
        <v>39</v>
      </c>
      <c r="Q481" t="s">
        <v>659</v>
      </c>
      <c r="R481" t="s">
        <v>109</v>
      </c>
      <c r="S481" t="s">
        <v>1273</v>
      </c>
      <c r="T481" t="s">
        <v>43</v>
      </c>
      <c r="U481" t="s">
        <v>44</v>
      </c>
      <c r="V481" t="s">
        <v>45</v>
      </c>
    </row>
    <row r="482" spans="1:25" x14ac:dyDescent="0.2">
      <c r="A482" t="s">
        <v>4085</v>
      </c>
      <c r="B482" t="s">
        <v>4086</v>
      </c>
      <c r="C482" t="s">
        <v>4087</v>
      </c>
      <c r="D482" t="s">
        <v>4085</v>
      </c>
      <c r="E482" t="s">
        <v>4088</v>
      </c>
      <c r="G482" t="s">
        <v>429</v>
      </c>
      <c r="H482" t="s">
        <v>4089</v>
      </c>
      <c r="I482" t="s">
        <v>4090</v>
      </c>
      <c r="J482" t="s">
        <v>4087</v>
      </c>
      <c r="K482" t="s">
        <v>70</v>
      </c>
      <c r="L482" t="s">
        <v>280</v>
      </c>
      <c r="M482" t="s">
        <v>4091</v>
      </c>
      <c r="N482" t="s">
        <v>4092</v>
      </c>
      <c r="O482" t="s">
        <v>4092</v>
      </c>
      <c r="P482" t="s">
        <v>39</v>
      </c>
      <c r="Q482" t="s">
        <v>108</v>
      </c>
      <c r="R482" t="s">
        <v>109</v>
      </c>
      <c r="S482" t="s">
        <v>4093</v>
      </c>
      <c r="T482" t="s">
        <v>43</v>
      </c>
      <c r="U482" t="s">
        <v>44</v>
      </c>
      <c r="V482" t="s">
        <v>45</v>
      </c>
    </row>
    <row r="483" spans="1:25" x14ac:dyDescent="0.2">
      <c r="A483" t="s">
        <v>4094</v>
      </c>
      <c r="B483" t="s">
        <v>4095</v>
      </c>
      <c r="C483" t="s">
        <v>4096</v>
      </c>
      <c r="D483" t="s">
        <v>4094</v>
      </c>
      <c r="E483" t="s">
        <v>4097</v>
      </c>
      <c r="F483" t="s">
        <v>4098</v>
      </c>
      <c r="G483" t="s">
        <v>4099</v>
      </c>
      <c r="H483" t="s">
        <v>4100</v>
      </c>
      <c r="I483" t="s">
        <v>4101</v>
      </c>
      <c r="J483" t="s">
        <v>4102</v>
      </c>
      <c r="K483" t="s">
        <v>70</v>
      </c>
      <c r="L483" t="s">
        <v>1033</v>
      </c>
      <c r="M483" t="s">
        <v>1034</v>
      </c>
      <c r="N483" t="s">
        <v>1034</v>
      </c>
      <c r="O483" t="s">
        <v>1034</v>
      </c>
      <c r="P483" t="s">
        <v>56</v>
      </c>
      <c r="Q483" t="s">
        <v>108</v>
      </c>
      <c r="R483" t="s">
        <v>109</v>
      </c>
      <c r="S483" t="s">
        <v>445</v>
      </c>
      <c r="T483" t="s">
        <v>43</v>
      </c>
      <c r="U483" t="s">
        <v>44</v>
      </c>
      <c r="V483" t="s">
        <v>60</v>
      </c>
    </row>
    <row r="484" spans="1:25" x14ac:dyDescent="0.2">
      <c r="A484" t="s">
        <v>4103</v>
      </c>
      <c r="B484" t="s">
        <v>4103</v>
      </c>
      <c r="C484" t="s">
        <v>4104</v>
      </c>
      <c r="D484" t="s">
        <v>4103</v>
      </c>
      <c r="E484" t="s">
        <v>4105</v>
      </c>
      <c r="F484" t="s">
        <v>4106</v>
      </c>
      <c r="G484" t="s">
        <v>233</v>
      </c>
      <c r="I484" t="s">
        <v>4107</v>
      </c>
      <c r="J484" t="s">
        <v>4108</v>
      </c>
      <c r="Q484" t="s">
        <v>81</v>
      </c>
      <c r="R484" t="s">
        <v>58</v>
      </c>
      <c r="S484" t="s">
        <v>82</v>
      </c>
      <c r="T484" t="s">
        <v>111</v>
      </c>
      <c r="U484" t="s">
        <v>84</v>
      </c>
      <c r="V484" t="s">
        <v>112</v>
      </c>
    </row>
    <row r="485" spans="1:25" x14ac:dyDescent="0.2">
      <c r="A485" t="s">
        <v>4109</v>
      </c>
      <c r="B485" t="s">
        <v>4109</v>
      </c>
      <c r="C485" t="s">
        <v>4110</v>
      </c>
      <c r="D485" t="s">
        <v>4109</v>
      </c>
      <c r="E485" t="s">
        <v>4111</v>
      </c>
      <c r="F485" t="s">
        <v>4112</v>
      </c>
      <c r="G485" t="s">
        <v>32</v>
      </c>
      <c r="H485" t="s">
        <v>4113</v>
      </c>
      <c r="I485" t="s">
        <v>4114</v>
      </c>
      <c r="J485" t="s">
        <v>4110</v>
      </c>
      <c r="Q485" t="s">
        <v>108</v>
      </c>
      <c r="R485" t="s">
        <v>109</v>
      </c>
      <c r="S485" t="s">
        <v>4115</v>
      </c>
      <c r="T485" t="s">
        <v>83</v>
      </c>
      <c r="U485" t="s">
        <v>84</v>
      </c>
      <c r="V485" t="s">
        <v>85</v>
      </c>
      <c r="W485" t="s">
        <v>134</v>
      </c>
    </row>
    <row r="486" spans="1:25" x14ac:dyDescent="0.2">
      <c r="A486" t="s">
        <v>4116</v>
      </c>
      <c r="B486" t="s">
        <v>4116</v>
      </c>
      <c r="C486" t="s">
        <v>4117</v>
      </c>
      <c r="D486" t="s">
        <v>4116</v>
      </c>
      <c r="E486" t="s">
        <v>4118</v>
      </c>
      <c r="F486" t="s">
        <v>4119</v>
      </c>
      <c r="G486" t="s">
        <v>4120</v>
      </c>
      <c r="H486" t="s">
        <v>4121</v>
      </c>
      <c r="I486" t="s">
        <v>4122</v>
      </c>
      <c r="J486" t="s">
        <v>4123</v>
      </c>
      <c r="Q486" t="s">
        <v>108</v>
      </c>
      <c r="R486" t="s">
        <v>109</v>
      </c>
      <c r="S486" t="s">
        <v>175</v>
      </c>
      <c r="T486" t="s">
        <v>111</v>
      </c>
      <c r="U486" t="s">
        <v>84</v>
      </c>
      <c r="V486" t="s">
        <v>112</v>
      </c>
    </row>
    <row r="487" spans="1:25" x14ac:dyDescent="0.2">
      <c r="A487" t="s">
        <v>4124</v>
      </c>
      <c r="B487" t="s">
        <v>4124</v>
      </c>
      <c r="C487" t="s">
        <v>4125</v>
      </c>
      <c r="D487" t="s">
        <v>4124</v>
      </c>
      <c r="E487" t="s">
        <v>4126</v>
      </c>
      <c r="F487" t="s">
        <v>4127</v>
      </c>
      <c r="G487" t="s">
        <v>32</v>
      </c>
      <c r="I487" t="s">
        <v>4128</v>
      </c>
      <c r="J487" t="s">
        <v>4129</v>
      </c>
      <c r="Q487" t="s">
        <v>1393</v>
      </c>
      <c r="R487" t="s">
        <v>99</v>
      </c>
      <c r="S487" t="s">
        <v>3093</v>
      </c>
      <c r="T487" t="s">
        <v>111</v>
      </c>
      <c r="U487" t="s">
        <v>84</v>
      </c>
      <c r="V487" t="s">
        <v>112</v>
      </c>
    </row>
    <row r="488" spans="1:25" x14ac:dyDescent="0.2">
      <c r="A488" t="s">
        <v>4130</v>
      </c>
      <c r="B488" t="s">
        <v>4131</v>
      </c>
      <c r="C488" t="s">
        <v>4132</v>
      </c>
      <c r="D488" t="s">
        <v>4130</v>
      </c>
      <c r="E488" t="s">
        <v>4133</v>
      </c>
      <c r="F488" t="s">
        <v>4134</v>
      </c>
      <c r="G488" t="s">
        <v>4135</v>
      </c>
      <c r="H488" t="s">
        <v>4136</v>
      </c>
      <c r="I488" t="s">
        <v>4137</v>
      </c>
      <c r="J488" t="s">
        <v>4132</v>
      </c>
      <c r="K488" t="s">
        <v>144</v>
      </c>
      <c r="L488" t="s">
        <v>145</v>
      </c>
      <c r="M488" t="s">
        <v>146</v>
      </c>
      <c r="N488" t="s">
        <v>158</v>
      </c>
      <c r="O488" t="s">
        <v>159</v>
      </c>
      <c r="P488" t="s">
        <v>39</v>
      </c>
      <c r="Q488" t="s">
        <v>378</v>
      </c>
      <c r="R488" t="s">
        <v>379</v>
      </c>
      <c r="S488" t="s">
        <v>1182</v>
      </c>
      <c r="T488" t="s">
        <v>43</v>
      </c>
      <c r="U488" t="s">
        <v>44</v>
      </c>
      <c r="V488" t="s">
        <v>45</v>
      </c>
    </row>
    <row r="489" spans="1:25" x14ac:dyDescent="0.2">
      <c r="A489" t="s">
        <v>4138</v>
      </c>
      <c r="B489" t="s">
        <v>4138</v>
      </c>
      <c r="C489" t="s">
        <v>4139</v>
      </c>
      <c r="D489" t="s">
        <v>4138</v>
      </c>
      <c r="E489" t="s">
        <v>4140</v>
      </c>
      <c r="F489" t="s">
        <v>4141</v>
      </c>
      <c r="G489" t="s">
        <v>32</v>
      </c>
      <c r="H489" t="s">
        <v>4142</v>
      </c>
      <c r="I489" t="s">
        <v>4143</v>
      </c>
      <c r="J489" t="s">
        <v>4139</v>
      </c>
      <c r="Q489" t="s">
        <v>167</v>
      </c>
      <c r="R489" t="s">
        <v>109</v>
      </c>
      <c r="S489" t="s">
        <v>297</v>
      </c>
      <c r="T489" t="s">
        <v>83</v>
      </c>
      <c r="U489" t="s">
        <v>84</v>
      </c>
      <c r="V489" t="s">
        <v>85</v>
      </c>
    </row>
    <row r="490" spans="1:25" x14ac:dyDescent="0.2">
      <c r="A490" t="s">
        <v>4144</v>
      </c>
      <c r="B490" t="s">
        <v>4145</v>
      </c>
      <c r="C490" t="s">
        <v>4146</v>
      </c>
      <c r="D490" t="s">
        <v>4144</v>
      </c>
      <c r="E490" t="s">
        <v>4147</v>
      </c>
      <c r="F490" t="s">
        <v>4148</v>
      </c>
      <c r="G490" t="s">
        <v>32</v>
      </c>
      <c r="I490" t="s">
        <v>4149</v>
      </c>
      <c r="J490" t="s">
        <v>4150</v>
      </c>
      <c r="Q490" t="s">
        <v>463</v>
      </c>
      <c r="R490" t="s">
        <v>109</v>
      </c>
      <c r="S490" t="s">
        <v>4151</v>
      </c>
      <c r="T490" t="s">
        <v>111</v>
      </c>
      <c r="U490" t="s">
        <v>344</v>
      </c>
      <c r="V490" t="s">
        <v>112</v>
      </c>
      <c r="W490" t="s">
        <v>4152</v>
      </c>
      <c r="X490" t="s">
        <v>4153</v>
      </c>
      <c r="Y490" t="s">
        <v>4154</v>
      </c>
    </row>
    <row r="491" spans="1:25" x14ac:dyDescent="0.2">
      <c r="A491" t="s">
        <v>4155</v>
      </c>
      <c r="B491" t="s">
        <v>4156</v>
      </c>
      <c r="C491" t="s">
        <v>4157</v>
      </c>
      <c r="D491" t="s">
        <v>4155</v>
      </c>
      <c r="E491" t="s">
        <v>4158</v>
      </c>
      <c r="F491" t="s">
        <v>4159</v>
      </c>
      <c r="G491" t="s">
        <v>32</v>
      </c>
      <c r="H491" t="s">
        <v>4160</v>
      </c>
      <c r="I491" t="s">
        <v>4161</v>
      </c>
      <c r="J491" t="s">
        <v>4157</v>
      </c>
      <c r="K491" t="s">
        <v>4162</v>
      </c>
      <c r="L491" t="s">
        <v>4162</v>
      </c>
      <c r="M491" t="s">
        <v>4163</v>
      </c>
      <c r="N491" t="s">
        <v>4163</v>
      </c>
      <c r="O491" t="s">
        <v>4164</v>
      </c>
      <c r="P491" t="s">
        <v>39</v>
      </c>
      <c r="Q491" t="s">
        <v>108</v>
      </c>
      <c r="R491" t="s">
        <v>109</v>
      </c>
      <c r="S491" t="s">
        <v>110</v>
      </c>
      <c r="T491" t="s">
        <v>43</v>
      </c>
      <c r="U491" t="s">
        <v>44</v>
      </c>
      <c r="V491" t="s">
        <v>45</v>
      </c>
      <c r="W491" t="s">
        <v>4165</v>
      </c>
    </row>
    <row r="492" spans="1:25" x14ac:dyDescent="0.2">
      <c r="A492" t="s">
        <v>4166</v>
      </c>
      <c r="B492" t="s">
        <v>4166</v>
      </c>
      <c r="C492" t="s">
        <v>4167</v>
      </c>
      <c r="D492" t="s">
        <v>4166</v>
      </c>
      <c r="E492" t="s">
        <v>4168</v>
      </c>
      <c r="F492" t="s">
        <v>4169</v>
      </c>
      <c r="G492" t="s">
        <v>261</v>
      </c>
      <c r="H492" t="s">
        <v>4170</v>
      </c>
      <c r="I492" t="s">
        <v>4171</v>
      </c>
      <c r="J492" t="s">
        <v>4172</v>
      </c>
      <c r="Q492" t="s">
        <v>81</v>
      </c>
      <c r="R492" t="s">
        <v>58</v>
      </c>
      <c r="S492" t="s">
        <v>4173</v>
      </c>
      <c r="T492" t="s">
        <v>111</v>
      </c>
      <c r="U492" t="s">
        <v>84</v>
      </c>
      <c r="V492" t="s">
        <v>112</v>
      </c>
    </row>
    <row r="493" spans="1:25" x14ac:dyDescent="0.2">
      <c r="A493" t="s">
        <v>4174</v>
      </c>
      <c r="B493" t="s">
        <v>4175</v>
      </c>
      <c r="C493" t="s">
        <v>4176</v>
      </c>
      <c r="D493" t="s">
        <v>4174</v>
      </c>
      <c r="E493" t="s">
        <v>4177</v>
      </c>
      <c r="F493" t="s">
        <v>4178</v>
      </c>
      <c r="G493" t="s">
        <v>4179</v>
      </c>
      <c r="H493" t="s">
        <v>4180</v>
      </c>
      <c r="I493" t="s">
        <v>4181</v>
      </c>
      <c r="J493" t="s">
        <v>4176</v>
      </c>
      <c r="K493" t="s">
        <v>35</v>
      </c>
      <c r="L493" t="s">
        <v>54</v>
      </c>
      <c r="M493" t="s">
        <v>54</v>
      </c>
      <c r="N493" t="s">
        <v>54</v>
      </c>
      <c r="O493" t="s">
        <v>54</v>
      </c>
      <c r="P493" t="s">
        <v>39</v>
      </c>
      <c r="Q493" t="s">
        <v>108</v>
      </c>
      <c r="R493" t="s">
        <v>109</v>
      </c>
      <c r="S493" t="s">
        <v>1318</v>
      </c>
      <c r="T493" t="s">
        <v>43</v>
      </c>
      <c r="U493" t="s">
        <v>44</v>
      </c>
      <c r="V493" t="s">
        <v>45</v>
      </c>
    </row>
    <row r="494" spans="1:25" x14ac:dyDescent="0.2">
      <c r="A494" t="s">
        <v>4182</v>
      </c>
      <c r="B494" t="s">
        <v>4183</v>
      </c>
      <c r="C494" t="s">
        <v>4184</v>
      </c>
      <c r="D494" t="s">
        <v>4182</v>
      </c>
      <c r="E494" t="s">
        <v>4185</v>
      </c>
      <c r="F494" t="s">
        <v>4186</v>
      </c>
      <c r="G494" t="s">
        <v>4187</v>
      </c>
      <c r="H494" t="s">
        <v>4188</v>
      </c>
      <c r="I494" t="s">
        <v>4189</v>
      </c>
      <c r="J494" t="s">
        <v>4184</v>
      </c>
      <c r="K494" t="s">
        <v>70</v>
      </c>
      <c r="L494" t="s">
        <v>1033</v>
      </c>
      <c r="M494" t="s">
        <v>1690</v>
      </c>
      <c r="N494" t="s">
        <v>4190</v>
      </c>
      <c r="O494" t="s">
        <v>4191</v>
      </c>
      <c r="P494" t="s">
        <v>39</v>
      </c>
      <c r="Q494" t="s">
        <v>378</v>
      </c>
      <c r="R494" t="s">
        <v>379</v>
      </c>
      <c r="S494" t="s">
        <v>4192</v>
      </c>
      <c r="T494" t="s">
        <v>43</v>
      </c>
      <c r="U494" t="s">
        <v>44</v>
      </c>
      <c r="V494" t="s">
        <v>45</v>
      </c>
      <c r="W494" t="s">
        <v>4193</v>
      </c>
    </row>
    <row r="495" spans="1:25" x14ac:dyDescent="0.2">
      <c r="A495" t="s">
        <v>4194</v>
      </c>
      <c r="B495" t="s">
        <v>4194</v>
      </c>
      <c r="C495" t="s">
        <v>4195</v>
      </c>
      <c r="D495" t="s">
        <v>4194</v>
      </c>
      <c r="E495" t="s">
        <v>4196</v>
      </c>
      <c r="F495" t="s">
        <v>4197</v>
      </c>
      <c r="G495" t="s">
        <v>32</v>
      </c>
      <c r="H495" t="s">
        <v>4198</v>
      </c>
      <c r="I495" t="s">
        <v>4199</v>
      </c>
      <c r="J495" t="s">
        <v>4195</v>
      </c>
      <c r="Q495" t="s">
        <v>108</v>
      </c>
      <c r="R495" t="s">
        <v>109</v>
      </c>
      <c r="S495" t="s">
        <v>814</v>
      </c>
      <c r="T495" t="s">
        <v>83</v>
      </c>
      <c r="U495" t="s">
        <v>84</v>
      </c>
      <c r="V495" t="s">
        <v>85</v>
      </c>
    </row>
    <row r="496" spans="1:25" x14ac:dyDescent="0.2">
      <c r="A496" t="s">
        <v>4200</v>
      </c>
      <c r="B496" t="s">
        <v>4201</v>
      </c>
      <c r="C496" t="s">
        <v>4202</v>
      </c>
      <c r="D496" t="s">
        <v>4200</v>
      </c>
      <c r="E496" t="s">
        <v>4203</v>
      </c>
      <c r="F496" t="s">
        <v>4204</v>
      </c>
      <c r="G496" t="s">
        <v>429</v>
      </c>
      <c r="I496" t="s">
        <v>4205</v>
      </c>
      <c r="J496" t="s">
        <v>4206</v>
      </c>
      <c r="Q496" t="s">
        <v>463</v>
      </c>
      <c r="R496" t="s">
        <v>109</v>
      </c>
      <c r="S496" t="s">
        <v>1659</v>
      </c>
      <c r="T496" t="s">
        <v>111</v>
      </c>
      <c r="U496" t="s">
        <v>344</v>
      </c>
      <c r="V496" t="s">
        <v>112</v>
      </c>
      <c r="W496" t="s">
        <v>134</v>
      </c>
      <c r="X496" t="s">
        <v>4207</v>
      </c>
      <c r="Y496" t="s">
        <v>4208</v>
      </c>
    </row>
    <row r="497" spans="1:25" x14ac:dyDescent="0.2">
      <c r="A497" t="s">
        <v>4209</v>
      </c>
      <c r="B497" t="s">
        <v>4209</v>
      </c>
      <c r="C497" t="s">
        <v>4210</v>
      </c>
      <c r="D497" t="s">
        <v>4209</v>
      </c>
      <c r="E497" t="s">
        <v>4211</v>
      </c>
      <c r="F497" t="s">
        <v>4212</v>
      </c>
      <c r="G497" t="s">
        <v>180</v>
      </c>
      <c r="I497" t="s">
        <v>4213</v>
      </c>
      <c r="J497" t="s">
        <v>4210</v>
      </c>
      <c r="Q497" t="s">
        <v>167</v>
      </c>
      <c r="R497" t="s">
        <v>109</v>
      </c>
      <c r="S497" t="s">
        <v>798</v>
      </c>
      <c r="T497" t="s">
        <v>83</v>
      </c>
      <c r="U497" t="s">
        <v>84</v>
      </c>
      <c r="V497" t="s">
        <v>85</v>
      </c>
      <c r="W497" t="s">
        <v>134</v>
      </c>
    </row>
    <row r="498" spans="1:25" x14ac:dyDescent="0.2">
      <c r="A498" t="s">
        <v>4214</v>
      </c>
      <c r="B498" t="s">
        <v>4214</v>
      </c>
      <c r="C498" t="s">
        <v>4215</v>
      </c>
      <c r="D498" t="s">
        <v>4214</v>
      </c>
      <c r="E498" t="s">
        <v>4216</v>
      </c>
      <c r="F498" t="s">
        <v>4217</v>
      </c>
      <c r="G498" t="s">
        <v>32</v>
      </c>
      <c r="I498" t="s">
        <v>4218</v>
      </c>
      <c r="J498" t="s">
        <v>4219</v>
      </c>
      <c r="Q498" t="s">
        <v>608</v>
      </c>
      <c r="R498" t="s">
        <v>109</v>
      </c>
      <c r="S498" t="s">
        <v>4220</v>
      </c>
      <c r="T498" t="s">
        <v>111</v>
      </c>
      <c r="U498" t="s">
        <v>84</v>
      </c>
      <c r="V498" t="s">
        <v>112</v>
      </c>
    </row>
    <row r="499" spans="1:25" x14ac:dyDescent="0.2">
      <c r="A499" t="s">
        <v>4221</v>
      </c>
      <c r="B499" t="s">
        <v>4222</v>
      </c>
      <c r="C499" t="s">
        <v>4223</v>
      </c>
      <c r="D499" t="s">
        <v>4221</v>
      </c>
      <c r="E499" t="s">
        <v>4224</v>
      </c>
      <c r="F499" t="s">
        <v>4225</v>
      </c>
      <c r="G499" t="s">
        <v>4226</v>
      </c>
      <c r="H499" t="s">
        <v>4227</v>
      </c>
      <c r="I499" t="s">
        <v>4228</v>
      </c>
      <c r="J499" t="s">
        <v>4223</v>
      </c>
      <c r="K499" t="s">
        <v>70</v>
      </c>
      <c r="L499" t="s">
        <v>293</v>
      </c>
      <c r="M499" t="s">
        <v>605</v>
      </c>
      <c r="N499" t="s">
        <v>605</v>
      </c>
      <c r="O499" t="s">
        <v>605</v>
      </c>
      <c r="P499" t="s">
        <v>39</v>
      </c>
      <c r="Q499" t="s">
        <v>167</v>
      </c>
      <c r="R499" t="s">
        <v>109</v>
      </c>
      <c r="S499" t="s">
        <v>297</v>
      </c>
      <c r="T499" t="s">
        <v>43</v>
      </c>
      <c r="U499" t="s">
        <v>44</v>
      </c>
      <c r="V499" t="s">
        <v>45</v>
      </c>
    </row>
    <row r="500" spans="1:25" x14ac:dyDescent="0.2">
      <c r="A500" t="s">
        <v>4229</v>
      </c>
      <c r="B500" t="s">
        <v>4230</v>
      </c>
      <c r="C500" t="s">
        <v>4231</v>
      </c>
      <c r="D500" t="s">
        <v>4229</v>
      </c>
      <c r="E500" t="s">
        <v>4232</v>
      </c>
      <c r="F500" t="s">
        <v>4233</v>
      </c>
      <c r="G500" t="s">
        <v>32</v>
      </c>
      <c r="I500" t="s">
        <v>4234</v>
      </c>
      <c r="J500" t="s">
        <v>4235</v>
      </c>
      <c r="Q500" t="s">
        <v>3487</v>
      </c>
      <c r="R500" t="s">
        <v>58</v>
      </c>
      <c r="S500" t="s">
        <v>82</v>
      </c>
      <c r="T500" t="s">
        <v>111</v>
      </c>
      <c r="U500" t="s">
        <v>344</v>
      </c>
      <c r="V500" t="s">
        <v>112</v>
      </c>
      <c r="X500" t="s">
        <v>4236</v>
      </c>
      <c r="Y500" t="s">
        <v>4237</v>
      </c>
    </row>
    <row r="501" spans="1:25" x14ac:dyDescent="0.2">
      <c r="A501" t="s">
        <v>4238</v>
      </c>
      <c r="B501" t="s">
        <v>4239</v>
      </c>
      <c r="C501" t="s">
        <v>4240</v>
      </c>
      <c r="E501" t="s">
        <v>4241</v>
      </c>
      <c r="F501" t="s">
        <v>4242</v>
      </c>
      <c r="G501" t="s">
        <v>4243</v>
      </c>
      <c r="H501" t="s">
        <v>4244</v>
      </c>
      <c r="I501" t="s">
        <v>4245</v>
      </c>
      <c r="J501" t="s">
        <v>4240</v>
      </c>
      <c r="K501" t="s">
        <v>70</v>
      </c>
      <c r="L501" t="s">
        <v>2415</v>
      </c>
      <c r="M501" t="s">
        <v>3543</v>
      </c>
      <c r="N501" t="s">
        <v>3543</v>
      </c>
      <c r="P501" t="s">
        <v>56</v>
      </c>
      <c r="R501" t="s">
        <v>537</v>
      </c>
      <c r="S501" t="s">
        <v>4246</v>
      </c>
      <c r="T501" t="s">
        <v>43</v>
      </c>
      <c r="U501" t="s">
        <v>44</v>
      </c>
      <c r="V501" t="s">
        <v>60</v>
      </c>
      <c r="W501" t="s">
        <v>4247</v>
      </c>
    </row>
    <row r="502" spans="1:25" x14ac:dyDescent="0.2">
      <c r="A502" t="s">
        <v>4248</v>
      </c>
      <c r="B502" t="s">
        <v>4249</v>
      </c>
      <c r="C502" t="s">
        <v>4250</v>
      </c>
      <c r="D502" t="s">
        <v>4248</v>
      </c>
      <c r="E502" t="s">
        <v>4251</v>
      </c>
      <c r="F502" t="s">
        <v>4252</v>
      </c>
      <c r="G502" t="s">
        <v>4253</v>
      </c>
      <c r="H502" t="s">
        <v>4254</v>
      </c>
      <c r="I502" t="s">
        <v>4255</v>
      </c>
      <c r="J502" t="s">
        <v>4250</v>
      </c>
      <c r="K502" t="s">
        <v>144</v>
      </c>
      <c r="L502" t="s">
        <v>145</v>
      </c>
      <c r="M502" t="s">
        <v>146</v>
      </c>
      <c r="N502" t="s">
        <v>146</v>
      </c>
      <c r="O502" t="s">
        <v>146</v>
      </c>
      <c r="P502" t="s">
        <v>39</v>
      </c>
      <c r="Q502" t="s">
        <v>1854</v>
      </c>
      <c r="R502" t="s">
        <v>109</v>
      </c>
      <c r="S502" t="s">
        <v>4256</v>
      </c>
      <c r="T502" t="s">
        <v>43</v>
      </c>
      <c r="U502" t="s">
        <v>44</v>
      </c>
      <c r="V502" t="s">
        <v>45</v>
      </c>
    </row>
    <row r="503" spans="1:25" x14ac:dyDescent="0.2">
      <c r="A503" t="s">
        <v>4257</v>
      </c>
      <c r="B503" t="s">
        <v>4257</v>
      </c>
      <c r="C503" t="s">
        <v>4258</v>
      </c>
      <c r="D503" t="s">
        <v>4257</v>
      </c>
      <c r="E503" t="s">
        <v>4259</v>
      </c>
      <c r="F503" t="s">
        <v>4260</v>
      </c>
      <c r="G503" t="s">
        <v>4261</v>
      </c>
      <c r="H503" t="s">
        <v>4262</v>
      </c>
      <c r="I503" t="s">
        <v>4263</v>
      </c>
      <c r="J503" t="s">
        <v>4258</v>
      </c>
      <c r="T503" t="s">
        <v>83</v>
      </c>
      <c r="U503" t="s">
        <v>84</v>
      </c>
      <c r="V503" t="s">
        <v>85</v>
      </c>
      <c r="W503" t="s">
        <v>134</v>
      </c>
    </row>
    <row r="504" spans="1:25" x14ac:dyDescent="0.2">
      <c r="A504" t="s">
        <v>4264</v>
      </c>
      <c r="B504" t="s">
        <v>4264</v>
      </c>
      <c r="C504" t="s">
        <v>4265</v>
      </c>
      <c r="D504" t="s">
        <v>4264</v>
      </c>
      <c r="E504" t="s">
        <v>4266</v>
      </c>
      <c r="F504" t="s">
        <v>4267</v>
      </c>
      <c r="G504" t="s">
        <v>32</v>
      </c>
      <c r="H504" t="s">
        <v>4268</v>
      </c>
      <c r="I504" t="s">
        <v>4269</v>
      </c>
      <c r="J504" t="s">
        <v>4265</v>
      </c>
      <c r="Q504" t="s">
        <v>132</v>
      </c>
      <c r="R504" t="s">
        <v>109</v>
      </c>
      <c r="S504" t="s">
        <v>2819</v>
      </c>
      <c r="T504" t="s">
        <v>83</v>
      </c>
      <c r="U504" t="s">
        <v>84</v>
      </c>
      <c r="V504" t="s">
        <v>85</v>
      </c>
    </row>
    <row r="505" spans="1:25" x14ac:dyDescent="0.2">
      <c r="A505" t="s">
        <v>4270</v>
      </c>
      <c r="B505" t="s">
        <v>4270</v>
      </c>
      <c r="C505" t="s">
        <v>4271</v>
      </c>
      <c r="D505" t="s">
        <v>4270</v>
      </c>
      <c r="E505" t="s">
        <v>4272</v>
      </c>
      <c r="F505" t="s">
        <v>4273</v>
      </c>
      <c r="G505" t="s">
        <v>180</v>
      </c>
      <c r="I505" t="s">
        <v>4274</v>
      </c>
      <c r="J505" t="s">
        <v>4271</v>
      </c>
      <c r="Q505" t="s">
        <v>1623</v>
      </c>
      <c r="R505" t="s">
        <v>58</v>
      </c>
      <c r="S505" t="s">
        <v>4275</v>
      </c>
      <c r="T505" t="s">
        <v>111</v>
      </c>
      <c r="U505" t="s">
        <v>84</v>
      </c>
      <c r="V505" t="s">
        <v>112</v>
      </c>
    </row>
    <row r="506" spans="1:25" x14ac:dyDescent="0.2">
      <c r="A506" t="s">
        <v>4276</v>
      </c>
      <c r="B506" t="s">
        <v>4276</v>
      </c>
      <c r="C506" t="s">
        <v>4277</v>
      </c>
      <c r="D506" t="s">
        <v>4276</v>
      </c>
      <c r="E506" t="s">
        <v>4278</v>
      </c>
      <c r="F506" t="s">
        <v>4279</v>
      </c>
      <c r="G506" t="s">
        <v>32</v>
      </c>
      <c r="I506" t="s">
        <v>4280</v>
      </c>
      <c r="J506" t="s">
        <v>4281</v>
      </c>
      <c r="Q506" t="s">
        <v>108</v>
      </c>
      <c r="R506" t="s">
        <v>109</v>
      </c>
      <c r="S506" t="s">
        <v>4282</v>
      </c>
      <c r="T506" t="s">
        <v>111</v>
      </c>
      <c r="U506" t="s">
        <v>84</v>
      </c>
      <c r="V506" t="s">
        <v>112</v>
      </c>
      <c r="W506" t="s">
        <v>4283</v>
      </c>
    </row>
    <row r="507" spans="1:25" x14ac:dyDescent="0.2">
      <c r="A507" t="s">
        <v>4284</v>
      </c>
      <c r="B507" t="s">
        <v>4285</v>
      </c>
      <c r="C507" t="s">
        <v>4286</v>
      </c>
      <c r="D507" t="s">
        <v>4284</v>
      </c>
      <c r="E507" t="s">
        <v>4287</v>
      </c>
      <c r="F507" t="s">
        <v>4288</v>
      </c>
      <c r="G507" t="s">
        <v>4289</v>
      </c>
      <c r="H507" t="s">
        <v>4290</v>
      </c>
      <c r="I507" t="s">
        <v>4291</v>
      </c>
      <c r="K507" t="s">
        <v>70</v>
      </c>
      <c r="L507" t="s">
        <v>1033</v>
      </c>
      <c r="M507" t="s">
        <v>1690</v>
      </c>
      <c r="N507" t="s">
        <v>2535</v>
      </c>
      <c r="O507" t="s">
        <v>3242</v>
      </c>
      <c r="P507" t="s">
        <v>56</v>
      </c>
      <c r="Q507" t="s">
        <v>108</v>
      </c>
      <c r="R507" t="s">
        <v>109</v>
      </c>
      <c r="S507" t="s">
        <v>2295</v>
      </c>
      <c r="T507" t="s">
        <v>43</v>
      </c>
      <c r="U507" t="s">
        <v>44</v>
      </c>
      <c r="V507" t="s">
        <v>60</v>
      </c>
    </row>
    <row r="508" spans="1:25" x14ac:dyDescent="0.2">
      <c r="A508" t="s">
        <v>4292</v>
      </c>
      <c r="B508" t="s">
        <v>4293</v>
      </c>
      <c r="C508" t="s">
        <v>4294</v>
      </c>
      <c r="D508" t="s">
        <v>4292</v>
      </c>
      <c r="E508" t="s">
        <v>4295</v>
      </c>
      <c r="F508" t="s">
        <v>4296</v>
      </c>
      <c r="G508" t="s">
        <v>233</v>
      </c>
      <c r="I508" t="s">
        <v>4297</v>
      </c>
      <c r="J508" t="s">
        <v>4298</v>
      </c>
      <c r="Q508" t="s">
        <v>463</v>
      </c>
      <c r="R508" t="s">
        <v>109</v>
      </c>
      <c r="S508" t="s">
        <v>4299</v>
      </c>
      <c r="T508" t="s">
        <v>111</v>
      </c>
      <c r="U508" t="s">
        <v>344</v>
      </c>
      <c r="V508" t="s">
        <v>112</v>
      </c>
      <c r="X508" t="s">
        <v>4300</v>
      </c>
      <c r="Y508" t="s">
        <v>4301</v>
      </c>
    </row>
    <row r="509" spans="1:25" x14ac:dyDescent="0.2">
      <c r="A509" t="s">
        <v>4302</v>
      </c>
      <c r="B509" t="s">
        <v>4302</v>
      </c>
      <c r="C509" t="s">
        <v>4303</v>
      </c>
      <c r="D509" t="s">
        <v>4302</v>
      </c>
      <c r="E509" t="s">
        <v>4304</v>
      </c>
      <c r="F509" t="s">
        <v>4305</v>
      </c>
      <c r="G509" t="s">
        <v>32</v>
      </c>
      <c r="I509" t="s">
        <v>4306</v>
      </c>
      <c r="J509" t="s">
        <v>4307</v>
      </c>
      <c r="Q509" t="s">
        <v>132</v>
      </c>
      <c r="R509" t="s">
        <v>109</v>
      </c>
      <c r="S509" t="s">
        <v>2331</v>
      </c>
      <c r="T509" t="s">
        <v>111</v>
      </c>
      <c r="U509" t="s">
        <v>84</v>
      </c>
      <c r="V509" t="s">
        <v>112</v>
      </c>
    </row>
    <row r="510" spans="1:25" x14ac:dyDescent="0.2">
      <c r="A510" t="s">
        <v>4308</v>
      </c>
      <c r="B510" t="s">
        <v>4308</v>
      </c>
      <c r="C510" t="s">
        <v>4309</v>
      </c>
      <c r="D510" t="s">
        <v>4308</v>
      </c>
      <c r="E510" t="s">
        <v>4310</v>
      </c>
      <c r="F510" t="s">
        <v>4311</v>
      </c>
      <c r="G510" t="s">
        <v>32</v>
      </c>
      <c r="I510" t="s">
        <v>4312</v>
      </c>
      <c r="J510" t="s">
        <v>4313</v>
      </c>
      <c r="Q510" t="s">
        <v>1132</v>
      </c>
      <c r="R510" t="s">
        <v>978</v>
      </c>
      <c r="S510" t="s">
        <v>4314</v>
      </c>
      <c r="T510" t="s">
        <v>111</v>
      </c>
      <c r="U510" t="s">
        <v>84</v>
      </c>
      <c r="V510" t="s">
        <v>112</v>
      </c>
    </row>
    <row r="511" spans="1:25" x14ac:dyDescent="0.2">
      <c r="A511" t="s">
        <v>4315</v>
      </c>
      <c r="B511" t="s">
        <v>4316</v>
      </c>
      <c r="C511" t="s">
        <v>4317</v>
      </c>
      <c r="D511" t="s">
        <v>4315</v>
      </c>
      <c r="E511" t="s">
        <v>4318</v>
      </c>
      <c r="F511" t="s">
        <v>4319</v>
      </c>
      <c r="G511" t="s">
        <v>32</v>
      </c>
      <c r="H511" t="s">
        <v>4320</v>
      </c>
      <c r="I511" t="s">
        <v>4321</v>
      </c>
      <c r="J511" t="s">
        <v>4317</v>
      </c>
      <c r="K511" t="s">
        <v>70</v>
      </c>
      <c r="L511" t="s">
        <v>293</v>
      </c>
      <c r="M511" t="s">
        <v>294</v>
      </c>
      <c r="N511" t="s">
        <v>295</v>
      </c>
      <c r="O511" t="s">
        <v>4322</v>
      </c>
      <c r="P511" t="s">
        <v>39</v>
      </c>
      <c r="Q511" t="s">
        <v>57</v>
      </c>
      <c r="R511" t="s">
        <v>58</v>
      </c>
      <c r="S511" t="s">
        <v>4323</v>
      </c>
      <c r="T511" t="s">
        <v>43</v>
      </c>
      <c r="U511" t="s">
        <v>44</v>
      </c>
      <c r="V511" t="s">
        <v>45</v>
      </c>
    </row>
    <row r="512" spans="1:25" x14ac:dyDescent="0.2">
      <c r="A512" t="s">
        <v>4324</v>
      </c>
      <c r="B512" t="s">
        <v>4324</v>
      </c>
      <c r="C512" t="s">
        <v>4325</v>
      </c>
      <c r="D512" t="s">
        <v>4324</v>
      </c>
      <c r="E512" t="s">
        <v>4326</v>
      </c>
      <c r="F512" t="s">
        <v>4327</v>
      </c>
      <c r="G512" t="s">
        <v>32</v>
      </c>
      <c r="H512" t="s">
        <v>4328</v>
      </c>
      <c r="I512" t="s">
        <v>4329</v>
      </c>
      <c r="J512" t="s">
        <v>4330</v>
      </c>
      <c r="Q512" t="s">
        <v>525</v>
      </c>
      <c r="R512" t="s">
        <v>99</v>
      </c>
      <c r="S512" t="s">
        <v>4331</v>
      </c>
      <c r="T512" t="s">
        <v>111</v>
      </c>
      <c r="U512" t="s">
        <v>84</v>
      </c>
      <c r="V512" t="s">
        <v>112</v>
      </c>
    </row>
    <row r="513" spans="1:25" x14ac:dyDescent="0.2">
      <c r="A513" t="s">
        <v>4332</v>
      </c>
      <c r="B513" t="s">
        <v>4333</v>
      </c>
      <c r="C513" t="s">
        <v>4334</v>
      </c>
      <c r="D513" t="s">
        <v>4332</v>
      </c>
      <c r="E513" t="s">
        <v>4335</v>
      </c>
      <c r="F513" t="s">
        <v>4336</v>
      </c>
      <c r="G513" t="s">
        <v>32</v>
      </c>
      <c r="I513" t="s">
        <v>4337</v>
      </c>
      <c r="J513" t="s">
        <v>4338</v>
      </c>
      <c r="Q513" t="s">
        <v>108</v>
      </c>
      <c r="R513" t="s">
        <v>109</v>
      </c>
      <c r="S513" t="s">
        <v>4339</v>
      </c>
      <c r="T513" t="s">
        <v>111</v>
      </c>
      <c r="U513" t="s">
        <v>344</v>
      </c>
      <c r="V513" t="s">
        <v>112</v>
      </c>
      <c r="X513" t="s">
        <v>4340</v>
      </c>
      <c r="Y513" t="s">
        <v>4341</v>
      </c>
    </row>
    <row r="514" spans="1:25" x14ac:dyDescent="0.2">
      <c r="A514" t="s">
        <v>4342</v>
      </c>
      <c r="B514" t="s">
        <v>4342</v>
      </c>
      <c r="C514" t="s">
        <v>4343</v>
      </c>
      <c r="D514" t="s">
        <v>4342</v>
      </c>
      <c r="E514" t="s">
        <v>4344</v>
      </c>
      <c r="F514" t="s">
        <v>4345</v>
      </c>
      <c r="G514" t="s">
        <v>233</v>
      </c>
      <c r="H514" t="s">
        <v>1209</v>
      </c>
      <c r="I514" t="s">
        <v>4346</v>
      </c>
      <c r="J514" t="s">
        <v>4347</v>
      </c>
      <c r="Q514" t="s">
        <v>132</v>
      </c>
      <c r="R514" t="s">
        <v>109</v>
      </c>
      <c r="S514" t="s">
        <v>4348</v>
      </c>
      <c r="T514" t="s">
        <v>111</v>
      </c>
      <c r="U514" t="s">
        <v>84</v>
      </c>
      <c r="V514" t="s">
        <v>112</v>
      </c>
    </row>
    <row r="515" spans="1:25" x14ac:dyDescent="0.2">
      <c r="A515" t="s">
        <v>4349</v>
      </c>
      <c r="B515" t="s">
        <v>4350</v>
      </c>
      <c r="C515" t="s">
        <v>4351</v>
      </c>
      <c r="D515" t="s">
        <v>4349</v>
      </c>
      <c r="E515" t="s">
        <v>4352</v>
      </c>
      <c r="F515" t="s">
        <v>4353</v>
      </c>
      <c r="G515" t="s">
        <v>32</v>
      </c>
      <c r="I515" t="s">
        <v>4354</v>
      </c>
      <c r="J515" t="s">
        <v>4355</v>
      </c>
      <c r="Q515" t="s">
        <v>463</v>
      </c>
      <c r="R515" t="s">
        <v>109</v>
      </c>
      <c r="S515" t="s">
        <v>1659</v>
      </c>
      <c r="T515" t="s">
        <v>111</v>
      </c>
      <c r="U515" t="s">
        <v>344</v>
      </c>
      <c r="V515" t="s">
        <v>112</v>
      </c>
      <c r="X515" t="s">
        <v>4356</v>
      </c>
      <c r="Y515" t="s">
        <v>4357</v>
      </c>
    </row>
    <row r="516" spans="1:25" x14ac:dyDescent="0.2">
      <c r="A516" t="s">
        <v>4358</v>
      </c>
      <c r="B516" t="s">
        <v>4358</v>
      </c>
      <c r="C516" t="s">
        <v>4359</v>
      </c>
      <c r="D516" t="s">
        <v>4358</v>
      </c>
      <c r="E516" t="s">
        <v>4360</v>
      </c>
      <c r="F516" t="s">
        <v>4361</v>
      </c>
      <c r="G516" t="s">
        <v>32</v>
      </c>
      <c r="I516" t="s">
        <v>4362</v>
      </c>
      <c r="J516" t="s">
        <v>4363</v>
      </c>
      <c r="Q516" t="s">
        <v>167</v>
      </c>
      <c r="R516" t="s">
        <v>109</v>
      </c>
      <c r="S516" t="s">
        <v>745</v>
      </c>
      <c r="T516" t="s">
        <v>111</v>
      </c>
      <c r="U516" t="s">
        <v>84</v>
      </c>
      <c r="V516" t="s">
        <v>112</v>
      </c>
    </row>
    <row r="517" spans="1:25" x14ac:dyDescent="0.2">
      <c r="A517" t="s">
        <v>4364</v>
      </c>
      <c r="B517" t="s">
        <v>4365</v>
      </c>
      <c r="C517" t="s">
        <v>4366</v>
      </c>
      <c r="D517" t="s">
        <v>4364</v>
      </c>
      <c r="E517" t="s">
        <v>4367</v>
      </c>
      <c r="F517" t="s">
        <v>4368</v>
      </c>
      <c r="G517" t="s">
        <v>4369</v>
      </c>
      <c r="H517" t="s">
        <v>4370</v>
      </c>
      <c r="I517" t="s">
        <v>4371</v>
      </c>
      <c r="J517" t="s">
        <v>4366</v>
      </c>
      <c r="K517" t="s">
        <v>4372</v>
      </c>
      <c r="L517" t="s">
        <v>4372</v>
      </c>
      <c r="M517" t="s">
        <v>4373</v>
      </c>
      <c r="N517" t="s">
        <v>4373</v>
      </c>
      <c r="O517" t="s">
        <v>4374</v>
      </c>
      <c r="P517" t="s">
        <v>39</v>
      </c>
      <c r="Q517" t="s">
        <v>57</v>
      </c>
      <c r="R517" t="s">
        <v>58</v>
      </c>
      <c r="S517" t="s">
        <v>4375</v>
      </c>
      <c r="T517" t="s">
        <v>43</v>
      </c>
      <c r="U517" t="s">
        <v>44</v>
      </c>
      <c r="V517" t="s">
        <v>45</v>
      </c>
    </row>
    <row r="518" spans="1:25" x14ac:dyDescent="0.2">
      <c r="A518" t="s">
        <v>4376</v>
      </c>
      <c r="B518" t="s">
        <v>4377</v>
      </c>
      <c r="C518" t="s">
        <v>4378</v>
      </c>
      <c r="D518" t="s">
        <v>4376</v>
      </c>
      <c r="E518" t="s">
        <v>4379</v>
      </c>
      <c r="F518" t="s">
        <v>4380</v>
      </c>
      <c r="G518" t="s">
        <v>32</v>
      </c>
      <c r="I518" t="s">
        <v>4381</v>
      </c>
      <c r="J518" t="s">
        <v>4382</v>
      </c>
      <c r="R518" t="s">
        <v>365</v>
      </c>
      <c r="S518" t="s">
        <v>3080</v>
      </c>
      <c r="T518" t="s">
        <v>111</v>
      </c>
      <c r="U518" t="s">
        <v>344</v>
      </c>
      <c r="V518" t="s">
        <v>112</v>
      </c>
      <c r="W518" t="s">
        <v>4383</v>
      </c>
      <c r="X518" t="s">
        <v>4384</v>
      </c>
      <c r="Y518" t="s">
        <v>4385</v>
      </c>
    </row>
    <row r="519" spans="1:25" x14ac:dyDescent="0.2">
      <c r="A519" t="s">
        <v>4386</v>
      </c>
      <c r="B519" t="s">
        <v>4387</v>
      </c>
      <c r="C519" t="s">
        <v>4388</v>
      </c>
      <c r="D519" t="s">
        <v>4386</v>
      </c>
      <c r="E519" t="s">
        <v>4389</v>
      </c>
      <c r="F519" t="s">
        <v>4390</v>
      </c>
      <c r="G519" t="s">
        <v>4391</v>
      </c>
      <c r="H519" t="s">
        <v>4392</v>
      </c>
      <c r="I519" t="s">
        <v>4393</v>
      </c>
      <c r="J519" t="s">
        <v>4394</v>
      </c>
      <c r="K519" t="s">
        <v>144</v>
      </c>
      <c r="L519" t="s">
        <v>145</v>
      </c>
      <c r="P519" t="s">
        <v>39</v>
      </c>
      <c r="Q519" t="s">
        <v>365</v>
      </c>
      <c r="R519" t="s">
        <v>365</v>
      </c>
      <c r="S519" t="s">
        <v>4395</v>
      </c>
      <c r="T519" t="s">
        <v>43</v>
      </c>
      <c r="U519" t="s">
        <v>44</v>
      </c>
      <c r="V519" t="s">
        <v>45</v>
      </c>
      <c r="W519" t="s">
        <v>4396</v>
      </c>
    </row>
    <row r="520" spans="1:25" x14ac:dyDescent="0.2">
      <c r="A520" t="s">
        <v>4397</v>
      </c>
      <c r="B520" t="s">
        <v>4397</v>
      </c>
      <c r="C520" t="s">
        <v>4398</v>
      </c>
      <c r="D520" t="s">
        <v>4397</v>
      </c>
      <c r="E520" t="s">
        <v>4399</v>
      </c>
      <c r="F520" t="s">
        <v>4400</v>
      </c>
      <c r="G520" t="s">
        <v>32</v>
      </c>
      <c r="H520" t="s">
        <v>4401</v>
      </c>
      <c r="I520" t="s">
        <v>4402</v>
      </c>
      <c r="J520" t="s">
        <v>4398</v>
      </c>
      <c r="Q520" t="s">
        <v>1393</v>
      </c>
      <c r="R520" t="s">
        <v>99</v>
      </c>
      <c r="S520" t="s">
        <v>4403</v>
      </c>
      <c r="T520" t="s">
        <v>83</v>
      </c>
      <c r="U520" t="s">
        <v>84</v>
      </c>
      <c r="V520" t="s">
        <v>85</v>
      </c>
      <c r="W520" t="s">
        <v>134</v>
      </c>
    </row>
    <row r="521" spans="1:25" x14ac:dyDescent="0.2">
      <c r="A521" t="s">
        <v>4404</v>
      </c>
      <c r="B521" t="s">
        <v>4405</v>
      </c>
      <c r="C521" t="s">
        <v>4406</v>
      </c>
      <c r="D521" t="s">
        <v>4404</v>
      </c>
      <c r="E521" t="s">
        <v>4407</v>
      </c>
      <c r="F521" t="s">
        <v>4408</v>
      </c>
      <c r="G521" t="s">
        <v>4409</v>
      </c>
      <c r="I521" t="s">
        <v>4410</v>
      </c>
      <c r="J521" t="s">
        <v>4411</v>
      </c>
      <c r="R521" t="s">
        <v>365</v>
      </c>
      <c r="S521" t="s">
        <v>2244</v>
      </c>
      <c r="T521" t="s">
        <v>111</v>
      </c>
      <c r="U521" t="s">
        <v>344</v>
      </c>
      <c r="V521" t="s">
        <v>112</v>
      </c>
      <c r="X521" t="s">
        <v>4412</v>
      </c>
      <c r="Y521" t="s">
        <v>4413</v>
      </c>
    </row>
    <row r="522" spans="1:25" x14ac:dyDescent="0.2">
      <c r="A522" t="s">
        <v>4414</v>
      </c>
      <c r="B522" t="s">
        <v>4414</v>
      </c>
      <c r="C522" t="s">
        <v>4415</v>
      </c>
      <c r="D522" t="s">
        <v>4414</v>
      </c>
      <c r="E522" t="s">
        <v>4416</v>
      </c>
      <c r="G522" t="s">
        <v>32</v>
      </c>
      <c r="J522" t="s">
        <v>4415</v>
      </c>
      <c r="T522" t="s">
        <v>83</v>
      </c>
      <c r="U522" t="s">
        <v>84</v>
      </c>
      <c r="V522" t="s">
        <v>85</v>
      </c>
    </row>
    <row r="523" spans="1:25" x14ac:dyDescent="0.2">
      <c r="A523" t="s">
        <v>4417</v>
      </c>
      <c r="B523" t="s">
        <v>4417</v>
      </c>
      <c r="C523" t="s">
        <v>4418</v>
      </c>
      <c r="D523" t="s">
        <v>4417</v>
      </c>
      <c r="E523" t="s">
        <v>4419</v>
      </c>
      <c r="F523" t="s">
        <v>4420</v>
      </c>
      <c r="G523" t="s">
        <v>32</v>
      </c>
      <c r="I523" t="s">
        <v>4421</v>
      </c>
      <c r="J523" t="s">
        <v>4422</v>
      </c>
      <c r="R523" t="s">
        <v>365</v>
      </c>
      <c r="S523" t="s">
        <v>4395</v>
      </c>
      <c r="T523" t="s">
        <v>111</v>
      </c>
      <c r="U523" t="s">
        <v>84</v>
      </c>
      <c r="V523" t="s">
        <v>112</v>
      </c>
      <c r="W523" t="s">
        <v>4423</v>
      </c>
    </row>
    <row r="524" spans="1:25" x14ac:dyDescent="0.2">
      <c r="A524" t="s">
        <v>4424</v>
      </c>
      <c r="B524" t="s">
        <v>4424</v>
      </c>
      <c r="C524" t="s">
        <v>4425</v>
      </c>
      <c r="D524" t="s">
        <v>4424</v>
      </c>
      <c r="E524" t="s">
        <v>4426</v>
      </c>
      <c r="F524" t="s">
        <v>4427</v>
      </c>
      <c r="G524" t="s">
        <v>32</v>
      </c>
      <c r="I524" t="s">
        <v>4428</v>
      </c>
      <c r="J524" t="s">
        <v>4429</v>
      </c>
      <c r="T524" t="s">
        <v>111</v>
      </c>
      <c r="U524" t="s">
        <v>84</v>
      </c>
      <c r="V524" t="s">
        <v>112</v>
      </c>
      <c r="W524" t="s">
        <v>4430</v>
      </c>
    </row>
    <row r="525" spans="1:25" x14ac:dyDescent="0.2">
      <c r="A525" t="s">
        <v>4431</v>
      </c>
      <c r="B525" t="s">
        <v>4431</v>
      </c>
      <c r="C525" t="s">
        <v>4432</v>
      </c>
      <c r="D525" t="s">
        <v>4431</v>
      </c>
      <c r="E525" t="s">
        <v>4433</v>
      </c>
      <c r="F525" t="s">
        <v>4434</v>
      </c>
      <c r="G525" t="s">
        <v>32</v>
      </c>
      <c r="I525" t="s">
        <v>4435</v>
      </c>
      <c r="J525" t="s">
        <v>4436</v>
      </c>
      <c r="Q525" t="s">
        <v>4437</v>
      </c>
      <c r="R525" t="s">
        <v>109</v>
      </c>
      <c r="S525" t="s">
        <v>4438</v>
      </c>
      <c r="T525" t="s">
        <v>111</v>
      </c>
      <c r="U525" t="s">
        <v>84</v>
      </c>
      <c r="V525" t="s">
        <v>112</v>
      </c>
    </row>
    <row r="526" spans="1:25" x14ac:dyDescent="0.2">
      <c r="A526" t="s">
        <v>4439</v>
      </c>
      <c r="B526" t="s">
        <v>4439</v>
      </c>
      <c r="C526" t="s">
        <v>4440</v>
      </c>
      <c r="D526" t="s">
        <v>4439</v>
      </c>
      <c r="E526" t="s">
        <v>4441</v>
      </c>
      <c r="F526" t="s">
        <v>4442</v>
      </c>
      <c r="G526" t="s">
        <v>32</v>
      </c>
      <c r="H526" t="s">
        <v>4443</v>
      </c>
      <c r="I526" t="s">
        <v>4444</v>
      </c>
      <c r="J526" t="s">
        <v>4445</v>
      </c>
      <c r="T526" t="s">
        <v>83</v>
      </c>
      <c r="U526" t="s">
        <v>84</v>
      </c>
      <c r="V526" t="s">
        <v>85</v>
      </c>
    </row>
    <row r="527" spans="1:25" x14ac:dyDescent="0.2">
      <c r="A527" t="s">
        <v>4446</v>
      </c>
      <c r="B527" t="s">
        <v>4446</v>
      </c>
      <c r="C527" t="s">
        <v>4447</v>
      </c>
      <c r="D527" t="s">
        <v>4446</v>
      </c>
      <c r="E527" t="s">
        <v>4448</v>
      </c>
      <c r="G527" t="s">
        <v>261</v>
      </c>
      <c r="J527" t="s">
        <v>4449</v>
      </c>
      <c r="T527" t="s">
        <v>111</v>
      </c>
      <c r="U527" t="s">
        <v>84</v>
      </c>
      <c r="V527" t="s">
        <v>112</v>
      </c>
      <c r="W527" t="s">
        <v>4450</v>
      </c>
    </row>
    <row r="528" spans="1:25" x14ac:dyDescent="0.2">
      <c r="A528" t="s">
        <v>4451</v>
      </c>
      <c r="B528" t="s">
        <v>4452</v>
      </c>
      <c r="C528" t="s">
        <v>4453</v>
      </c>
      <c r="D528" t="s">
        <v>4451</v>
      </c>
      <c r="E528" t="s">
        <v>4454</v>
      </c>
      <c r="F528" t="s">
        <v>4455</v>
      </c>
      <c r="G528" t="s">
        <v>4456</v>
      </c>
      <c r="H528" t="s">
        <v>4457</v>
      </c>
      <c r="I528" t="s">
        <v>4458</v>
      </c>
      <c r="J528" t="s">
        <v>4459</v>
      </c>
      <c r="K528" t="s">
        <v>144</v>
      </c>
      <c r="L528" t="s">
        <v>145</v>
      </c>
      <c r="M528" t="s">
        <v>146</v>
      </c>
      <c r="N528" t="s">
        <v>158</v>
      </c>
      <c r="O528" t="s">
        <v>159</v>
      </c>
      <c r="P528" t="s">
        <v>39</v>
      </c>
      <c r="Q528" t="s">
        <v>956</v>
      </c>
      <c r="R528" t="s">
        <v>574</v>
      </c>
      <c r="S528" t="s">
        <v>4460</v>
      </c>
      <c r="T528" t="s">
        <v>43</v>
      </c>
      <c r="U528" t="s">
        <v>44</v>
      </c>
      <c r="V528" t="s">
        <v>45</v>
      </c>
      <c r="W528" t="s">
        <v>4461</v>
      </c>
    </row>
    <row r="529" spans="1:25" x14ac:dyDescent="0.2">
      <c r="A529" t="s">
        <v>4462</v>
      </c>
      <c r="B529" t="s">
        <v>4462</v>
      </c>
      <c r="C529" t="s">
        <v>4463</v>
      </c>
      <c r="D529" t="s">
        <v>4462</v>
      </c>
      <c r="E529" t="s">
        <v>4464</v>
      </c>
      <c r="F529" t="s">
        <v>4465</v>
      </c>
      <c r="G529" t="s">
        <v>429</v>
      </c>
      <c r="H529" t="s">
        <v>4466</v>
      </c>
      <c r="I529" t="s">
        <v>4467</v>
      </c>
      <c r="J529" t="s">
        <v>4468</v>
      </c>
      <c r="Q529" t="s">
        <v>108</v>
      </c>
      <c r="R529" t="s">
        <v>109</v>
      </c>
      <c r="S529" t="s">
        <v>4469</v>
      </c>
      <c r="T529" t="s">
        <v>111</v>
      </c>
      <c r="U529" t="s">
        <v>84</v>
      </c>
      <c r="V529" t="s">
        <v>112</v>
      </c>
    </row>
    <row r="530" spans="1:25" x14ac:dyDescent="0.2">
      <c r="A530" t="s">
        <v>4470</v>
      </c>
      <c r="B530" t="s">
        <v>4470</v>
      </c>
      <c r="C530" t="s">
        <v>4471</v>
      </c>
      <c r="D530" t="s">
        <v>4470</v>
      </c>
      <c r="E530" t="s">
        <v>4472</v>
      </c>
      <c r="F530" t="s">
        <v>4473</v>
      </c>
      <c r="G530" t="s">
        <v>233</v>
      </c>
      <c r="H530" t="s">
        <v>4474</v>
      </c>
      <c r="I530" t="s">
        <v>4475</v>
      </c>
      <c r="J530" t="s">
        <v>4476</v>
      </c>
      <c r="Q530" t="s">
        <v>108</v>
      </c>
      <c r="R530" t="s">
        <v>109</v>
      </c>
      <c r="S530" t="s">
        <v>1386</v>
      </c>
      <c r="T530" t="s">
        <v>111</v>
      </c>
      <c r="U530" t="s">
        <v>84</v>
      </c>
      <c r="V530" t="s">
        <v>112</v>
      </c>
    </row>
    <row r="531" spans="1:25" x14ac:dyDescent="0.2">
      <c r="A531" t="s">
        <v>4477</v>
      </c>
      <c r="B531" t="s">
        <v>4477</v>
      </c>
      <c r="C531" t="s">
        <v>4478</v>
      </c>
      <c r="D531" t="s">
        <v>4477</v>
      </c>
      <c r="E531" t="s">
        <v>4479</v>
      </c>
      <c r="G531" t="s">
        <v>32</v>
      </c>
      <c r="J531" t="s">
        <v>4480</v>
      </c>
      <c r="T531" t="s">
        <v>111</v>
      </c>
      <c r="U531" t="s">
        <v>84</v>
      </c>
      <c r="V531" t="s">
        <v>112</v>
      </c>
    </row>
    <row r="532" spans="1:25" x14ac:dyDescent="0.2">
      <c r="A532" t="s">
        <v>4481</v>
      </c>
      <c r="B532" t="s">
        <v>4482</v>
      </c>
      <c r="C532" t="s">
        <v>4483</v>
      </c>
      <c r="D532" t="s">
        <v>4481</v>
      </c>
      <c r="E532" t="s">
        <v>4484</v>
      </c>
      <c r="F532" t="s">
        <v>4485</v>
      </c>
      <c r="G532" t="s">
        <v>32</v>
      </c>
      <c r="I532" t="s">
        <v>4486</v>
      </c>
      <c r="J532" t="s">
        <v>4487</v>
      </c>
      <c r="Q532" t="s">
        <v>81</v>
      </c>
      <c r="R532" t="s">
        <v>58</v>
      </c>
      <c r="S532" t="s">
        <v>4488</v>
      </c>
      <c r="T532" t="s">
        <v>111</v>
      </c>
      <c r="U532" t="s">
        <v>344</v>
      </c>
      <c r="V532" t="s">
        <v>112</v>
      </c>
      <c r="W532" t="s">
        <v>4489</v>
      </c>
      <c r="X532" t="s">
        <v>4490</v>
      </c>
      <c r="Y532" t="s">
        <v>4491</v>
      </c>
    </row>
    <row r="533" spans="1:25" x14ac:dyDescent="0.2">
      <c r="A533" t="s">
        <v>4492</v>
      </c>
      <c r="B533" t="s">
        <v>4493</v>
      </c>
      <c r="C533" t="s">
        <v>4494</v>
      </c>
      <c r="D533" t="s">
        <v>4492</v>
      </c>
      <c r="E533" t="s">
        <v>4495</v>
      </c>
      <c r="F533" t="s">
        <v>4496</v>
      </c>
      <c r="G533" t="s">
        <v>4497</v>
      </c>
      <c r="H533" t="s">
        <v>4498</v>
      </c>
      <c r="I533" t="s">
        <v>4499</v>
      </c>
      <c r="J533" t="s">
        <v>4500</v>
      </c>
      <c r="K533" t="s">
        <v>144</v>
      </c>
      <c r="L533" t="s">
        <v>145</v>
      </c>
      <c r="M533" t="s">
        <v>146</v>
      </c>
      <c r="N533" t="s">
        <v>146</v>
      </c>
      <c r="O533" t="s">
        <v>146</v>
      </c>
      <c r="P533" t="s">
        <v>39</v>
      </c>
      <c r="Q533" t="s">
        <v>57</v>
      </c>
      <c r="R533" t="s">
        <v>58</v>
      </c>
      <c r="S533" t="s">
        <v>3431</v>
      </c>
      <c r="T533" t="s">
        <v>43</v>
      </c>
      <c r="U533" t="s">
        <v>44</v>
      </c>
      <c r="V533" t="s">
        <v>45</v>
      </c>
      <c r="W533" t="s">
        <v>4501</v>
      </c>
    </row>
    <row r="534" spans="1:25" x14ac:dyDescent="0.2">
      <c r="A534" t="s">
        <v>4502</v>
      </c>
      <c r="B534" t="s">
        <v>4503</v>
      </c>
      <c r="C534" t="s">
        <v>4504</v>
      </c>
      <c r="D534" t="s">
        <v>4502</v>
      </c>
      <c r="E534" t="s">
        <v>4505</v>
      </c>
      <c r="F534" t="s">
        <v>4506</v>
      </c>
      <c r="G534" t="s">
        <v>4507</v>
      </c>
      <c r="H534" t="s">
        <v>4508</v>
      </c>
      <c r="I534" t="s">
        <v>4509</v>
      </c>
      <c r="J534" t="s">
        <v>4510</v>
      </c>
      <c r="K534" t="s">
        <v>144</v>
      </c>
      <c r="L534" t="s">
        <v>145</v>
      </c>
      <c r="P534" t="s">
        <v>39</v>
      </c>
      <c r="Q534" t="s">
        <v>365</v>
      </c>
      <c r="R534" t="s">
        <v>365</v>
      </c>
      <c r="S534" t="s">
        <v>2564</v>
      </c>
      <c r="T534" t="s">
        <v>43</v>
      </c>
      <c r="U534" t="s">
        <v>44</v>
      </c>
      <c r="V534" t="s">
        <v>45</v>
      </c>
      <c r="W534" t="s">
        <v>4511</v>
      </c>
    </row>
    <row r="535" spans="1:25" x14ac:dyDescent="0.2">
      <c r="A535" t="s">
        <v>4512</v>
      </c>
      <c r="B535" t="s">
        <v>4512</v>
      </c>
      <c r="C535" t="s">
        <v>4513</v>
      </c>
      <c r="D535" t="s">
        <v>4512</v>
      </c>
      <c r="E535" t="s">
        <v>4514</v>
      </c>
      <c r="F535" t="s">
        <v>4515</v>
      </c>
      <c r="G535" t="s">
        <v>32</v>
      </c>
      <c r="I535" t="s">
        <v>4516</v>
      </c>
      <c r="J535" t="s">
        <v>4517</v>
      </c>
      <c r="Q535" t="s">
        <v>780</v>
      </c>
      <c r="R535" t="s">
        <v>355</v>
      </c>
      <c r="S535" t="s">
        <v>781</v>
      </c>
      <c r="T535" t="s">
        <v>111</v>
      </c>
      <c r="U535" t="s">
        <v>84</v>
      </c>
      <c r="V535" t="s">
        <v>112</v>
      </c>
      <c r="W535" t="s">
        <v>4518</v>
      </c>
    </row>
    <row r="536" spans="1:25" x14ac:dyDescent="0.2">
      <c r="A536" t="s">
        <v>4519</v>
      </c>
      <c r="B536" t="s">
        <v>4520</v>
      </c>
      <c r="C536" t="s">
        <v>4521</v>
      </c>
      <c r="D536" t="s">
        <v>4519</v>
      </c>
      <c r="E536" t="s">
        <v>4522</v>
      </c>
      <c r="F536" t="s">
        <v>4523</v>
      </c>
      <c r="G536" t="s">
        <v>32</v>
      </c>
      <c r="I536" t="s">
        <v>4524</v>
      </c>
      <c r="J536" t="s">
        <v>4525</v>
      </c>
      <c r="Q536" t="s">
        <v>132</v>
      </c>
      <c r="R536" t="s">
        <v>109</v>
      </c>
      <c r="S536" t="s">
        <v>4526</v>
      </c>
      <c r="T536" t="s">
        <v>111</v>
      </c>
      <c r="U536" t="s">
        <v>344</v>
      </c>
      <c r="V536" t="s">
        <v>112</v>
      </c>
      <c r="X536" t="s">
        <v>4527</v>
      </c>
      <c r="Y536" t="s">
        <v>4528</v>
      </c>
    </row>
    <row r="537" spans="1:25" x14ac:dyDescent="0.2">
      <c r="A537" t="s">
        <v>4529</v>
      </c>
      <c r="B537" t="s">
        <v>4530</v>
      </c>
      <c r="C537" t="s">
        <v>4531</v>
      </c>
      <c r="D537" t="s">
        <v>4529</v>
      </c>
      <c r="E537" t="s">
        <v>4532</v>
      </c>
      <c r="F537" t="s">
        <v>4533</v>
      </c>
      <c r="G537" t="s">
        <v>4534</v>
      </c>
      <c r="H537" t="s">
        <v>2418</v>
      </c>
      <c r="I537" t="s">
        <v>4535</v>
      </c>
      <c r="J537" t="s">
        <v>4531</v>
      </c>
      <c r="K537" t="s">
        <v>70</v>
      </c>
      <c r="L537" t="s">
        <v>71</v>
      </c>
      <c r="M537" t="s">
        <v>72</v>
      </c>
      <c r="N537" t="s">
        <v>4536</v>
      </c>
      <c r="O537" t="s">
        <v>4537</v>
      </c>
      <c r="P537" t="s">
        <v>39</v>
      </c>
      <c r="Q537" t="s">
        <v>108</v>
      </c>
      <c r="R537" t="s">
        <v>109</v>
      </c>
      <c r="S537" t="s">
        <v>4538</v>
      </c>
      <c r="T537" t="s">
        <v>43</v>
      </c>
      <c r="U537" t="s">
        <v>44</v>
      </c>
      <c r="V537" t="s">
        <v>45</v>
      </c>
      <c r="W537" t="s">
        <v>4539</v>
      </c>
    </row>
    <row r="538" spans="1:25" x14ac:dyDescent="0.2">
      <c r="A538" t="s">
        <v>4540</v>
      </c>
      <c r="B538" t="s">
        <v>4540</v>
      </c>
      <c r="C538" t="s">
        <v>4541</v>
      </c>
      <c r="D538" t="s">
        <v>4540</v>
      </c>
      <c r="E538" t="s">
        <v>4542</v>
      </c>
      <c r="F538" t="s">
        <v>4543</v>
      </c>
      <c r="G538" t="s">
        <v>32</v>
      </c>
      <c r="H538" t="s">
        <v>4544</v>
      </c>
      <c r="I538" t="s">
        <v>4545</v>
      </c>
      <c r="J538" t="s">
        <v>4541</v>
      </c>
      <c r="Q538" t="s">
        <v>1154</v>
      </c>
      <c r="R538" t="s">
        <v>109</v>
      </c>
      <c r="S538" t="s">
        <v>1155</v>
      </c>
      <c r="T538" t="s">
        <v>83</v>
      </c>
      <c r="U538" t="s">
        <v>84</v>
      </c>
      <c r="V538" t="s">
        <v>85</v>
      </c>
    </row>
    <row r="539" spans="1:25" x14ac:dyDescent="0.2">
      <c r="A539" t="s">
        <v>4546</v>
      </c>
      <c r="B539" t="s">
        <v>4547</v>
      </c>
      <c r="C539" t="s">
        <v>4548</v>
      </c>
      <c r="D539" t="s">
        <v>4546</v>
      </c>
      <c r="E539" t="s">
        <v>4549</v>
      </c>
      <c r="F539" t="s">
        <v>4550</v>
      </c>
      <c r="G539" t="s">
        <v>4551</v>
      </c>
      <c r="I539" t="s">
        <v>4552</v>
      </c>
      <c r="J539" t="s">
        <v>4553</v>
      </c>
      <c r="Q539" t="s">
        <v>378</v>
      </c>
      <c r="R539" t="s">
        <v>379</v>
      </c>
      <c r="S539" t="s">
        <v>1002</v>
      </c>
      <c r="T539" t="s">
        <v>111</v>
      </c>
      <c r="U539" t="s">
        <v>344</v>
      </c>
      <c r="V539" t="s">
        <v>112</v>
      </c>
      <c r="W539" t="s">
        <v>4554</v>
      </c>
      <c r="X539" t="s">
        <v>4555</v>
      </c>
      <c r="Y539" t="s">
        <v>4556</v>
      </c>
    </row>
    <row r="540" spans="1:25" x14ac:dyDescent="0.2">
      <c r="A540" t="s">
        <v>4557</v>
      </c>
      <c r="B540" t="s">
        <v>4558</v>
      </c>
      <c r="C540" t="s">
        <v>4559</v>
      </c>
      <c r="D540" t="s">
        <v>4557</v>
      </c>
      <c r="E540" t="s">
        <v>4560</v>
      </c>
      <c r="F540" t="s">
        <v>4561</v>
      </c>
      <c r="G540" t="s">
        <v>4562</v>
      </c>
      <c r="H540" t="s">
        <v>4563</v>
      </c>
      <c r="I540" t="s">
        <v>4564</v>
      </c>
      <c r="J540" t="s">
        <v>4559</v>
      </c>
      <c r="K540" t="s">
        <v>70</v>
      </c>
      <c r="L540" t="s">
        <v>546</v>
      </c>
      <c r="M540" t="s">
        <v>547</v>
      </c>
      <c r="N540" t="s">
        <v>547</v>
      </c>
      <c r="O540" t="s">
        <v>548</v>
      </c>
      <c r="P540" t="s">
        <v>39</v>
      </c>
      <c r="Q540" t="s">
        <v>378</v>
      </c>
      <c r="R540" t="s">
        <v>379</v>
      </c>
      <c r="S540" t="s">
        <v>4565</v>
      </c>
      <c r="T540" t="s">
        <v>43</v>
      </c>
      <c r="U540" t="s">
        <v>44</v>
      </c>
      <c r="V540" t="s">
        <v>45</v>
      </c>
    </row>
    <row r="541" spans="1:25" x14ac:dyDescent="0.2">
      <c r="A541" t="s">
        <v>4566</v>
      </c>
      <c r="B541" t="s">
        <v>4567</v>
      </c>
      <c r="C541" t="s">
        <v>4568</v>
      </c>
      <c r="D541" t="s">
        <v>4566</v>
      </c>
      <c r="E541" t="s">
        <v>4569</v>
      </c>
      <c r="F541" t="s">
        <v>4561</v>
      </c>
      <c r="G541" t="s">
        <v>4562</v>
      </c>
      <c r="H541" t="s">
        <v>4570</v>
      </c>
      <c r="I541" t="s">
        <v>4571</v>
      </c>
      <c r="J541" t="s">
        <v>4568</v>
      </c>
      <c r="K541" t="s">
        <v>1164</v>
      </c>
      <c r="L541" t="s">
        <v>1358</v>
      </c>
      <c r="M541" t="s">
        <v>1359</v>
      </c>
      <c r="N541" t="s">
        <v>4572</v>
      </c>
      <c r="O541" t="s">
        <v>4572</v>
      </c>
      <c r="P541" t="s">
        <v>56</v>
      </c>
      <c r="Q541" t="s">
        <v>378</v>
      </c>
      <c r="R541" t="s">
        <v>379</v>
      </c>
      <c r="S541" t="s">
        <v>2251</v>
      </c>
      <c r="T541" t="s">
        <v>43</v>
      </c>
      <c r="U541" t="s">
        <v>44</v>
      </c>
      <c r="V541" t="s">
        <v>60</v>
      </c>
      <c r="W541" t="s">
        <v>381</v>
      </c>
    </row>
    <row r="542" spans="1:25" x14ac:dyDescent="0.2">
      <c r="A542" t="s">
        <v>4573</v>
      </c>
      <c r="B542" t="s">
        <v>4573</v>
      </c>
      <c r="C542" t="s">
        <v>4574</v>
      </c>
      <c r="D542" t="s">
        <v>4573</v>
      </c>
      <c r="E542" t="s">
        <v>4575</v>
      </c>
      <c r="F542" t="s">
        <v>4576</v>
      </c>
      <c r="G542" t="s">
        <v>4577</v>
      </c>
      <c r="H542" t="s">
        <v>4578</v>
      </c>
      <c r="I542" t="s">
        <v>4579</v>
      </c>
      <c r="J542" t="s">
        <v>4580</v>
      </c>
      <c r="Q542" t="s">
        <v>659</v>
      </c>
      <c r="R542" t="s">
        <v>109</v>
      </c>
      <c r="S542" t="s">
        <v>710</v>
      </c>
      <c r="T542" t="s">
        <v>111</v>
      </c>
      <c r="U542" t="s">
        <v>84</v>
      </c>
      <c r="V542" t="s">
        <v>112</v>
      </c>
      <c r="W542" t="s">
        <v>134</v>
      </c>
    </row>
    <row r="543" spans="1:25" x14ac:dyDescent="0.2">
      <c r="A543" t="s">
        <v>4581</v>
      </c>
      <c r="B543" t="s">
        <v>4582</v>
      </c>
      <c r="C543" t="s">
        <v>4583</v>
      </c>
      <c r="D543" t="s">
        <v>4581</v>
      </c>
      <c r="E543" t="s">
        <v>4584</v>
      </c>
      <c r="F543" t="s">
        <v>4585</v>
      </c>
      <c r="G543" t="s">
        <v>4586</v>
      </c>
      <c r="H543" t="s">
        <v>4587</v>
      </c>
      <c r="I543" t="s">
        <v>4588</v>
      </c>
      <c r="J543" t="s">
        <v>4583</v>
      </c>
      <c r="K543" t="s">
        <v>209</v>
      </c>
      <c r="L543" t="s">
        <v>210</v>
      </c>
      <c r="M543" t="s">
        <v>211</v>
      </c>
      <c r="N543" t="s">
        <v>211</v>
      </c>
      <c r="O543" t="s">
        <v>212</v>
      </c>
      <c r="P543" t="s">
        <v>39</v>
      </c>
      <c r="Q543" t="s">
        <v>1091</v>
      </c>
      <c r="R543" t="s">
        <v>472</v>
      </c>
      <c r="S543" t="s">
        <v>4589</v>
      </c>
      <c r="T543" t="s">
        <v>43</v>
      </c>
      <c r="U543" t="s">
        <v>44</v>
      </c>
      <c r="V543" t="s">
        <v>45</v>
      </c>
    </row>
    <row r="544" spans="1:25" x14ac:dyDescent="0.2">
      <c r="A544" t="s">
        <v>4590</v>
      </c>
      <c r="B544" t="s">
        <v>4590</v>
      </c>
      <c r="C544" t="s">
        <v>4591</v>
      </c>
      <c r="D544" t="s">
        <v>4590</v>
      </c>
      <c r="E544" t="s">
        <v>4592</v>
      </c>
      <c r="F544" t="s">
        <v>4593</v>
      </c>
      <c r="G544" t="s">
        <v>32</v>
      </c>
      <c r="H544" t="s">
        <v>4594</v>
      </c>
      <c r="I544" t="s">
        <v>4595</v>
      </c>
      <c r="J544" t="s">
        <v>4596</v>
      </c>
      <c r="Q544" t="s">
        <v>760</v>
      </c>
      <c r="R544" t="s">
        <v>254</v>
      </c>
      <c r="S544" t="s">
        <v>761</v>
      </c>
      <c r="T544" t="s">
        <v>83</v>
      </c>
      <c r="U544" t="s">
        <v>84</v>
      </c>
      <c r="V544" t="s">
        <v>85</v>
      </c>
    </row>
    <row r="545" spans="1:25" x14ac:dyDescent="0.2">
      <c r="A545" t="s">
        <v>4597</v>
      </c>
      <c r="B545" t="s">
        <v>4597</v>
      </c>
      <c r="C545" t="s">
        <v>4598</v>
      </c>
      <c r="D545" t="s">
        <v>4597</v>
      </c>
      <c r="E545" t="s">
        <v>4599</v>
      </c>
      <c r="F545" t="s">
        <v>4600</v>
      </c>
      <c r="G545" t="s">
        <v>429</v>
      </c>
      <c r="I545" t="s">
        <v>4601</v>
      </c>
      <c r="J545" t="s">
        <v>4602</v>
      </c>
      <c r="Q545" t="s">
        <v>536</v>
      </c>
      <c r="R545" t="s">
        <v>537</v>
      </c>
      <c r="S545" t="s">
        <v>4603</v>
      </c>
      <c r="T545" t="s">
        <v>111</v>
      </c>
      <c r="U545" t="s">
        <v>84</v>
      </c>
      <c r="V545" t="s">
        <v>112</v>
      </c>
    </row>
    <row r="546" spans="1:25" x14ac:dyDescent="0.2">
      <c r="A546" t="s">
        <v>4604</v>
      </c>
      <c r="B546" t="s">
        <v>4604</v>
      </c>
      <c r="C546" t="s">
        <v>4605</v>
      </c>
      <c r="D546" t="s">
        <v>4604</v>
      </c>
      <c r="E546" t="s">
        <v>4606</v>
      </c>
      <c r="F546" t="s">
        <v>4607</v>
      </c>
      <c r="G546" t="s">
        <v>429</v>
      </c>
      <c r="I546" t="s">
        <v>4608</v>
      </c>
      <c r="J546" t="s">
        <v>4609</v>
      </c>
      <c r="Q546" t="s">
        <v>1883</v>
      </c>
      <c r="R546" t="s">
        <v>1884</v>
      </c>
      <c r="S546" t="s">
        <v>4610</v>
      </c>
      <c r="T546" t="s">
        <v>111</v>
      </c>
      <c r="U546" t="s">
        <v>84</v>
      </c>
      <c r="V546" t="s">
        <v>112</v>
      </c>
    </row>
    <row r="547" spans="1:25" x14ac:dyDescent="0.2">
      <c r="A547" t="s">
        <v>4611</v>
      </c>
      <c r="B547" t="s">
        <v>4611</v>
      </c>
      <c r="C547" t="s">
        <v>4612</v>
      </c>
      <c r="D547" t="s">
        <v>4611</v>
      </c>
      <c r="E547" t="s">
        <v>4613</v>
      </c>
      <c r="F547" t="s">
        <v>4614</v>
      </c>
      <c r="G547" t="s">
        <v>32</v>
      </c>
      <c r="I547" t="s">
        <v>4615</v>
      </c>
      <c r="J547" t="s">
        <v>4616</v>
      </c>
      <c r="Q547" t="s">
        <v>73</v>
      </c>
      <c r="R547" t="s">
        <v>74</v>
      </c>
      <c r="S547" t="s">
        <v>75</v>
      </c>
      <c r="T547" t="s">
        <v>111</v>
      </c>
      <c r="U547" t="s">
        <v>84</v>
      </c>
      <c r="V547" t="s">
        <v>112</v>
      </c>
    </row>
    <row r="548" spans="1:25" x14ac:dyDescent="0.2">
      <c r="A548" t="s">
        <v>4617</v>
      </c>
      <c r="B548" t="s">
        <v>4617</v>
      </c>
      <c r="C548" t="s">
        <v>4618</v>
      </c>
      <c r="D548" t="s">
        <v>4617</v>
      </c>
      <c r="E548" t="s">
        <v>4619</v>
      </c>
      <c r="F548" t="s">
        <v>4620</v>
      </c>
      <c r="G548" t="s">
        <v>32</v>
      </c>
      <c r="H548" t="s">
        <v>4621</v>
      </c>
      <c r="I548" t="s">
        <v>4622</v>
      </c>
      <c r="J548" t="s">
        <v>4623</v>
      </c>
      <c r="Q548" t="s">
        <v>463</v>
      </c>
      <c r="R548" t="s">
        <v>109</v>
      </c>
      <c r="S548" t="s">
        <v>464</v>
      </c>
      <c r="T548" t="s">
        <v>111</v>
      </c>
      <c r="U548" t="s">
        <v>84</v>
      </c>
      <c r="V548" t="s">
        <v>112</v>
      </c>
    </row>
    <row r="549" spans="1:25" x14ac:dyDescent="0.2">
      <c r="A549" t="s">
        <v>4624</v>
      </c>
      <c r="B549" t="s">
        <v>4624</v>
      </c>
      <c r="C549" t="s">
        <v>4625</v>
      </c>
      <c r="D549" t="s">
        <v>4624</v>
      </c>
      <c r="E549" t="s">
        <v>4626</v>
      </c>
      <c r="F549" t="s">
        <v>4627</v>
      </c>
      <c r="G549" t="s">
        <v>32</v>
      </c>
      <c r="H549" t="s">
        <v>2039</v>
      </c>
      <c r="I549" t="s">
        <v>4628</v>
      </c>
      <c r="J549" t="s">
        <v>4629</v>
      </c>
      <c r="Q549" t="s">
        <v>4630</v>
      </c>
      <c r="R549" t="s">
        <v>99</v>
      </c>
      <c r="S549" t="s">
        <v>4631</v>
      </c>
      <c r="T549" t="s">
        <v>111</v>
      </c>
      <c r="U549" t="s">
        <v>84</v>
      </c>
      <c r="V549" t="s">
        <v>112</v>
      </c>
    </row>
    <row r="550" spans="1:25" x14ac:dyDescent="0.2">
      <c r="A550" t="s">
        <v>4632</v>
      </c>
      <c r="B550" t="s">
        <v>4633</v>
      </c>
      <c r="C550" t="s">
        <v>4634</v>
      </c>
      <c r="D550" t="s">
        <v>4632</v>
      </c>
      <c r="E550" t="s">
        <v>4635</v>
      </c>
      <c r="F550" t="s">
        <v>4636</v>
      </c>
      <c r="G550" t="s">
        <v>4637</v>
      </c>
      <c r="H550" t="s">
        <v>353</v>
      </c>
      <c r="I550" t="s">
        <v>4638</v>
      </c>
      <c r="J550" t="s">
        <v>4639</v>
      </c>
      <c r="K550" t="s">
        <v>144</v>
      </c>
      <c r="L550" t="s">
        <v>145</v>
      </c>
      <c r="M550" t="s">
        <v>146</v>
      </c>
      <c r="N550" t="s">
        <v>158</v>
      </c>
      <c r="O550" t="s">
        <v>159</v>
      </c>
      <c r="P550" t="s">
        <v>39</v>
      </c>
      <c r="Q550" t="s">
        <v>108</v>
      </c>
      <c r="R550" t="s">
        <v>109</v>
      </c>
      <c r="S550" t="s">
        <v>4640</v>
      </c>
      <c r="T550" t="s">
        <v>43</v>
      </c>
      <c r="U550" t="s">
        <v>44</v>
      </c>
      <c r="V550" t="s">
        <v>45</v>
      </c>
      <c r="W550" t="s">
        <v>4641</v>
      </c>
    </row>
    <row r="551" spans="1:25" x14ac:dyDescent="0.2">
      <c r="A551" t="s">
        <v>4642</v>
      </c>
      <c r="B551" t="s">
        <v>4643</v>
      </c>
      <c r="C551" t="s">
        <v>4644</v>
      </c>
      <c r="D551" t="s">
        <v>4642</v>
      </c>
      <c r="E551" t="s">
        <v>4645</v>
      </c>
      <c r="G551" t="s">
        <v>32</v>
      </c>
      <c r="I551" t="s">
        <v>4646</v>
      </c>
      <c r="J551" t="s">
        <v>4647</v>
      </c>
      <c r="Q551" t="s">
        <v>3487</v>
      </c>
      <c r="R551" t="s">
        <v>58</v>
      </c>
      <c r="S551" t="s">
        <v>82</v>
      </c>
      <c r="T551" t="s">
        <v>111</v>
      </c>
      <c r="U551" t="s">
        <v>344</v>
      </c>
      <c r="V551" t="s">
        <v>112</v>
      </c>
      <c r="X551" t="s">
        <v>4648</v>
      </c>
      <c r="Y551" t="s">
        <v>4649</v>
      </c>
    </row>
    <row r="552" spans="1:25" x14ac:dyDescent="0.2">
      <c r="A552" t="s">
        <v>4650</v>
      </c>
      <c r="B552" t="s">
        <v>4650</v>
      </c>
      <c r="C552" t="s">
        <v>4651</v>
      </c>
      <c r="D552" t="s">
        <v>4650</v>
      </c>
      <c r="E552" t="s">
        <v>4652</v>
      </c>
      <c r="F552" t="s">
        <v>4653</v>
      </c>
      <c r="G552" t="s">
        <v>32</v>
      </c>
      <c r="H552" t="s">
        <v>4654</v>
      </c>
      <c r="I552" t="s">
        <v>4655</v>
      </c>
      <c r="Q552" t="s">
        <v>108</v>
      </c>
      <c r="R552" t="s">
        <v>109</v>
      </c>
      <c r="S552" t="s">
        <v>4469</v>
      </c>
      <c r="T552" t="s">
        <v>83</v>
      </c>
      <c r="U552" t="s">
        <v>84</v>
      </c>
      <c r="V552" t="s">
        <v>85</v>
      </c>
    </row>
    <row r="553" spans="1:25" x14ac:dyDescent="0.2">
      <c r="A553" t="s">
        <v>4656</v>
      </c>
      <c r="B553" t="s">
        <v>4656</v>
      </c>
      <c r="C553" t="s">
        <v>4657</v>
      </c>
      <c r="D553" t="s">
        <v>4656</v>
      </c>
      <c r="E553" t="s">
        <v>4658</v>
      </c>
      <c r="F553" t="s">
        <v>4659</v>
      </c>
      <c r="G553" t="s">
        <v>429</v>
      </c>
      <c r="H553" t="s">
        <v>2039</v>
      </c>
      <c r="I553" t="s">
        <v>4660</v>
      </c>
      <c r="J553" t="s">
        <v>4661</v>
      </c>
      <c r="Q553" t="s">
        <v>4662</v>
      </c>
      <c r="R553" t="s">
        <v>790</v>
      </c>
      <c r="S553" t="s">
        <v>4663</v>
      </c>
      <c r="T553" t="s">
        <v>111</v>
      </c>
      <c r="U553" t="s">
        <v>84</v>
      </c>
      <c r="V553" t="s">
        <v>112</v>
      </c>
    </row>
    <row r="554" spans="1:25" x14ac:dyDescent="0.2">
      <c r="A554" t="s">
        <v>4664</v>
      </c>
      <c r="B554" t="s">
        <v>4664</v>
      </c>
      <c r="C554" t="s">
        <v>4665</v>
      </c>
      <c r="D554" t="s">
        <v>4664</v>
      </c>
      <c r="E554" t="s">
        <v>4666</v>
      </c>
      <c r="F554" t="s">
        <v>4667</v>
      </c>
      <c r="G554" t="s">
        <v>32</v>
      </c>
      <c r="I554" t="s">
        <v>4668</v>
      </c>
      <c r="J554" t="s">
        <v>4669</v>
      </c>
      <c r="T554" t="s">
        <v>111</v>
      </c>
      <c r="U554" t="s">
        <v>84</v>
      </c>
      <c r="V554" t="s">
        <v>112</v>
      </c>
    </row>
    <row r="555" spans="1:25" x14ac:dyDescent="0.2">
      <c r="A555" t="s">
        <v>4670</v>
      </c>
      <c r="B555" t="s">
        <v>4671</v>
      </c>
      <c r="C555" t="s">
        <v>4672</v>
      </c>
      <c r="D555" t="s">
        <v>4670</v>
      </c>
      <c r="E555" t="s">
        <v>4673</v>
      </c>
      <c r="F555" t="s">
        <v>4674</v>
      </c>
      <c r="G555" t="s">
        <v>4675</v>
      </c>
      <c r="H555" t="s">
        <v>4676</v>
      </c>
      <c r="I555" t="s">
        <v>4677</v>
      </c>
      <c r="J555" t="s">
        <v>4672</v>
      </c>
      <c r="K555" t="s">
        <v>70</v>
      </c>
      <c r="L555" t="s">
        <v>280</v>
      </c>
      <c r="M555" t="s">
        <v>281</v>
      </c>
      <c r="N555" t="s">
        <v>2995</v>
      </c>
      <c r="O555" t="s">
        <v>2996</v>
      </c>
      <c r="P555" t="s">
        <v>39</v>
      </c>
      <c r="Q555" t="s">
        <v>167</v>
      </c>
      <c r="R555" t="s">
        <v>109</v>
      </c>
      <c r="S555" t="s">
        <v>798</v>
      </c>
      <c r="T555" t="s">
        <v>43</v>
      </c>
      <c r="U555" t="s">
        <v>44</v>
      </c>
      <c r="V555" t="s">
        <v>45</v>
      </c>
      <c r="W555" t="s">
        <v>4678</v>
      </c>
    </row>
    <row r="556" spans="1:25" x14ac:dyDescent="0.2">
      <c r="A556" t="s">
        <v>4679</v>
      </c>
      <c r="B556" t="s">
        <v>4679</v>
      </c>
      <c r="C556" t="s">
        <v>4680</v>
      </c>
      <c r="D556" t="s">
        <v>4679</v>
      </c>
      <c r="E556" t="s">
        <v>4681</v>
      </c>
      <c r="F556" t="s">
        <v>4682</v>
      </c>
      <c r="G556" t="s">
        <v>32</v>
      </c>
      <c r="I556" t="s">
        <v>4683</v>
      </c>
      <c r="J556" t="s">
        <v>4684</v>
      </c>
      <c r="Q556" t="s">
        <v>1900</v>
      </c>
      <c r="R556" t="s">
        <v>692</v>
      </c>
      <c r="S556" t="s">
        <v>1901</v>
      </c>
      <c r="T556" t="s">
        <v>111</v>
      </c>
      <c r="U556" t="s">
        <v>84</v>
      </c>
      <c r="V556" t="s">
        <v>112</v>
      </c>
      <c r="W556" t="s">
        <v>4685</v>
      </c>
    </row>
    <row r="557" spans="1:25" x14ac:dyDescent="0.2">
      <c r="A557" t="s">
        <v>4686</v>
      </c>
      <c r="B557" t="s">
        <v>4686</v>
      </c>
      <c r="C557" t="s">
        <v>4687</v>
      </c>
      <c r="D557" t="s">
        <v>4686</v>
      </c>
      <c r="E557" t="s">
        <v>4688</v>
      </c>
      <c r="F557" t="s">
        <v>4689</v>
      </c>
      <c r="G557" t="s">
        <v>180</v>
      </c>
      <c r="I557" t="s">
        <v>4690</v>
      </c>
      <c r="J557" t="s">
        <v>4691</v>
      </c>
      <c r="Q557" t="s">
        <v>608</v>
      </c>
      <c r="R557" t="s">
        <v>109</v>
      </c>
      <c r="S557" t="s">
        <v>609</v>
      </c>
      <c r="T557" t="s">
        <v>111</v>
      </c>
      <c r="U557" t="s">
        <v>84</v>
      </c>
      <c r="V557" t="s">
        <v>112</v>
      </c>
    </row>
    <row r="558" spans="1:25" x14ac:dyDescent="0.2">
      <c r="A558" t="s">
        <v>4692</v>
      </c>
      <c r="B558" t="s">
        <v>4692</v>
      </c>
      <c r="C558" t="s">
        <v>4693</v>
      </c>
      <c r="D558" t="s">
        <v>4692</v>
      </c>
      <c r="H558" t="s">
        <v>4694</v>
      </c>
      <c r="J558" t="s">
        <v>4695</v>
      </c>
      <c r="T558" t="s">
        <v>111</v>
      </c>
      <c r="U558" t="s">
        <v>84</v>
      </c>
    </row>
    <row r="559" spans="1:25" x14ac:dyDescent="0.2">
      <c r="A559" t="s">
        <v>4696</v>
      </c>
      <c r="B559" t="s">
        <v>4696</v>
      </c>
      <c r="C559" t="s">
        <v>4697</v>
      </c>
      <c r="D559" t="s">
        <v>4696</v>
      </c>
      <c r="E559" t="s">
        <v>4698</v>
      </c>
      <c r="F559" t="s">
        <v>4699</v>
      </c>
      <c r="G559" t="s">
        <v>32</v>
      </c>
      <c r="H559" t="s">
        <v>4700</v>
      </c>
      <c r="I559" t="s">
        <v>4701</v>
      </c>
      <c r="J559" t="s">
        <v>4702</v>
      </c>
      <c r="Q559" t="s">
        <v>81</v>
      </c>
      <c r="R559" t="s">
        <v>58</v>
      </c>
      <c r="S559" t="s">
        <v>4703</v>
      </c>
      <c r="T559" t="s">
        <v>83</v>
      </c>
      <c r="U559" t="s">
        <v>84</v>
      </c>
      <c r="V559" t="s">
        <v>85</v>
      </c>
    </row>
    <row r="560" spans="1:25" x14ac:dyDescent="0.2">
      <c r="A560" t="s">
        <v>4704</v>
      </c>
      <c r="B560" t="s">
        <v>4704</v>
      </c>
      <c r="C560" t="s">
        <v>4705</v>
      </c>
      <c r="D560" t="s">
        <v>4704</v>
      </c>
      <c r="E560" t="s">
        <v>4706</v>
      </c>
      <c r="F560" t="s">
        <v>4707</v>
      </c>
      <c r="G560" t="s">
        <v>32</v>
      </c>
      <c r="H560" t="s">
        <v>4708</v>
      </c>
      <c r="I560" t="s">
        <v>4709</v>
      </c>
      <c r="J560" t="s">
        <v>4705</v>
      </c>
      <c r="Q560" t="s">
        <v>167</v>
      </c>
      <c r="R560" t="s">
        <v>109</v>
      </c>
      <c r="S560" t="s">
        <v>798</v>
      </c>
      <c r="T560" t="s">
        <v>83</v>
      </c>
      <c r="U560" t="s">
        <v>84</v>
      </c>
      <c r="V560" t="s">
        <v>85</v>
      </c>
      <c r="W560" t="s">
        <v>134</v>
      </c>
    </row>
    <row r="561" spans="1:25" x14ac:dyDescent="0.2">
      <c r="A561" t="s">
        <v>4710</v>
      </c>
      <c r="B561" t="s">
        <v>4710</v>
      </c>
      <c r="C561" t="s">
        <v>4711</v>
      </c>
      <c r="D561" t="s">
        <v>4710</v>
      </c>
      <c r="E561" t="s">
        <v>4712</v>
      </c>
      <c r="F561" t="s">
        <v>4713</v>
      </c>
      <c r="G561" t="s">
        <v>32</v>
      </c>
      <c r="H561" t="s">
        <v>4714</v>
      </c>
      <c r="I561" t="s">
        <v>4715</v>
      </c>
      <c r="J561" t="s">
        <v>4711</v>
      </c>
      <c r="Q561" t="s">
        <v>219</v>
      </c>
      <c r="R561" t="s">
        <v>99</v>
      </c>
      <c r="S561" t="s">
        <v>4716</v>
      </c>
      <c r="T561" t="s">
        <v>83</v>
      </c>
      <c r="U561" t="s">
        <v>84</v>
      </c>
      <c r="V561" t="s">
        <v>85</v>
      </c>
    </row>
    <row r="562" spans="1:25" x14ac:dyDescent="0.2">
      <c r="A562" t="s">
        <v>4717</v>
      </c>
      <c r="B562" t="s">
        <v>4717</v>
      </c>
      <c r="C562" t="s">
        <v>4718</v>
      </c>
      <c r="D562" t="s">
        <v>4717</v>
      </c>
      <c r="E562" t="s">
        <v>4719</v>
      </c>
      <c r="F562" t="s">
        <v>4720</v>
      </c>
      <c r="G562" t="s">
        <v>32</v>
      </c>
      <c r="I562" t="s">
        <v>4721</v>
      </c>
      <c r="J562" t="s">
        <v>4722</v>
      </c>
      <c r="Q562" t="s">
        <v>4630</v>
      </c>
      <c r="R562" t="s">
        <v>99</v>
      </c>
      <c r="S562" t="s">
        <v>4631</v>
      </c>
      <c r="T562" t="s">
        <v>111</v>
      </c>
      <c r="U562" t="s">
        <v>84</v>
      </c>
      <c r="V562" t="s">
        <v>112</v>
      </c>
    </row>
    <row r="563" spans="1:25" x14ac:dyDescent="0.2">
      <c r="A563" t="s">
        <v>4723</v>
      </c>
      <c r="B563" t="s">
        <v>4724</v>
      </c>
      <c r="C563" t="s">
        <v>4725</v>
      </c>
      <c r="D563" t="s">
        <v>4723</v>
      </c>
      <c r="E563" t="s">
        <v>4726</v>
      </c>
      <c r="F563" t="s">
        <v>4727</v>
      </c>
      <c r="G563" t="s">
        <v>4728</v>
      </c>
      <c r="H563" t="s">
        <v>4729</v>
      </c>
      <c r="I563" t="s">
        <v>4730</v>
      </c>
      <c r="J563" t="s">
        <v>4731</v>
      </c>
      <c r="K563" t="s">
        <v>209</v>
      </c>
      <c r="L563" t="s">
        <v>210</v>
      </c>
      <c r="M563" t="s">
        <v>4732</v>
      </c>
      <c r="N563" t="s">
        <v>4732</v>
      </c>
      <c r="P563" t="s">
        <v>39</v>
      </c>
      <c r="Q563" t="s">
        <v>709</v>
      </c>
      <c r="R563" t="s">
        <v>109</v>
      </c>
      <c r="S563" t="s">
        <v>2519</v>
      </c>
      <c r="T563" t="s">
        <v>43</v>
      </c>
      <c r="U563" t="s">
        <v>44</v>
      </c>
      <c r="V563" t="s">
        <v>45</v>
      </c>
    </row>
    <row r="564" spans="1:25" x14ac:dyDescent="0.2">
      <c r="A564" t="s">
        <v>4733</v>
      </c>
      <c r="B564" t="s">
        <v>4734</v>
      </c>
      <c r="C564" t="s">
        <v>4735</v>
      </c>
      <c r="D564" t="s">
        <v>4733</v>
      </c>
      <c r="E564" t="s">
        <v>4736</v>
      </c>
      <c r="F564" t="s">
        <v>4737</v>
      </c>
      <c r="G564" t="s">
        <v>418</v>
      </c>
      <c r="I564" t="s">
        <v>4738</v>
      </c>
      <c r="J564" t="s">
        <v>4739</v>
      </c>
      <c r="Q564" t="s">
        <v>108</v>
      </c>
      <c r="R564" t="s">
        <v>109</v>
      </c>
      <c r="S564" t="s">
        <v>4115</v>
      </c>
      <c r="T564" t="s">
        <v>111</v>
      </c>
      <c r="U564" t="s">
        <v>344</v>
      </c>
      <c r="V564" t="s">
        <v>112</v>
      </c>
      <c r="W564" t="s">
        <v>134</v>
      </c>
      <c r="X564" t="s">
        <v>4740</v>
      </c>
      <c r="Y564" t="s">
        <v>4741</v>
      </c>
    </row>
    <row r="565" spans="1:25" x14ac:dyDescent="0.2">
      <c r="A565" t="s">
        <v>4742</v>
      </c>
      <c r="B565" t="s">
        <v>4742</v>
      </c>
      <c r="C565" t="s">
        <v>4743</v>
      </c>
      <c r="D565" t="s">
        <v>4742</v>
      </c>
      <c r="E565" t="s">
        <v>4744</v>
      </c>
      <c r="F565" t="s">
        <v>4745</v>
      </c>
      <c r="G565" t="s">
        <v>429</v>
      </c>
      <c r="H565" t="s">
        <v>4746</v>
      </c>
      <c r="I565" t="s">
        <v>4747</v>
      </c>
      <c r="J565" t="s">
        <v>4748</v>
      </c>
      <c r="Q565" t="s">
        <v>463</v>
      </c>
      <c r="R565" t="s">
        <v>109</v>
      </c>
      <c r="S565" t="s">
        <v>3270</v>
      </c>
      <c r="T565" t="s">
        <v>83</v>
      </c>
      <c r="U565" t="s">
        <v>84</v>
      </c>
      <c r="V565" t="s">
        <v>85</v>
      </c>
      <c r="W565" t="s">
        <v>134</v>
      </c>
    </row>
    <row r="566" spans="1:25" x14ac:dyDescent="0.2">
      <c r="A566" t="s">
        <v>4749</v>
      </c>
      <c r="B566" t="s">
        <v>4749</v>
      </c>
      <c r="C566" t="s">
        <v>4750</v>
      </c>
      <c r="D566" t="s">
        <v>4749</v>
      </c>
      <c r="E566" t="s">
        <v>4751</v>
      </c>
      <c r="F566" t="s">
        <v>4752</v>
      </c>
      <c r="G566" t="s">
        <v>32</v>
      </c>
      <c r="H566" t="s">
        <v>4753</v>
      </c>
      <c r="I566" t="s">
        <v>4754</v>
      </c>
      <c r="J566" t="s">
        <v>4755</v>
      </c>
      <c r="Q566" t="s">
        <v>525</v>
      </c>
      <c r="R566" t="s">
        <v>99</v>
      </c>
      <c r="S566" t="s">
        <v>4756</v>
      </c>
      <c r="T566" t="s">
        <v>111</v>
      </c>
      <c r="U566" t="s">
        <v>84</v>
      </c>
      <c r="V566" t="s">
        <v>112</v>
      </c>
    </row>
    <row r="567" spans="1:25" x14ac:dyDescent="0.2">
      <c r="A567" t="s">
        <v>4757</v>
      </c>
      <c r="B567" t="s">
        <v>4757</v>
      </c>
      <c r="C567" t="s">
        <v>4758</v>
      </c>
      <c r="D567" t="s">
        <v>4757</v>
      </c>
      <c r="E567" t="s">
        <v>4759</v>
      </c>
      <c r="F567" t="s">
        <v>4760</v>
      </c>
      <c r="G567" t="s">
        <v>32</v>
      </c>
      <c r="H567" t="s">
        <v>4761</v>
      </c>
      <c r="I567" t="s">
        <v>4762</v>
      </c>
      <c r="J567" t="s">
        <v>4763</v>
      </c>
      <c r="Q567" t="s">
        <v>608</v>
      </c>
      <c r="R567" t="s">
        <v>109</v>
      </c>
      <c r="S567" t="s">
        <v>3100</v>
      </c>
      <c r="T567" t="s">
        <v>111</v>
      </c>
      <c r="U567" t="s">
        <v>84</v>
      </c>
      <c r="V567" t="s">
        <v>112</v>
      </c>
      <c r="W567" t="s">
        <v>134</v>
      </c>
    </row>
    <row r="568" spans="1:25" x14ac:dyDescent="0.2">
      <c r="A568" t="s">
        <v>4764</v>
      </c>
      <c r="B568" t="s">
        <v>4765</v>
      </c>
      <c r="C568" t="s">
        <v>4766</v>
      </c>
      <c r="D568" t="s">
        <v>4764</v>
      </c>
      <c r="E568" t="s">
        <v>4767</v>
      </c>
      <c r="F568" t="s">
        <v>4768</v>
      </c>
      <c r="G568" t="s">
        <v>429</v>
      </c>
      <c r="I568" t="s">
        <v>4769</v>
      </c>
      <c r="J568" t="s">
        <v>4770</v>
      </c>
      <c r="Q568" t="s">
        <v>463</v>
      </c>
      <c r="R568" t="s">
        <v>109</v>
      </c>
      <c r="S568" t="s">
        <v>4771</v>
      </c>
      <c r="T568" t="s">
        <v>111</v>
      </c>
      <c r="U568" t="s">
        <v>344</v>
      </c>
      <c r="V568" t="s">
        <v>112</v>
      </c>
      <c r="X568" t="s">
        <v>4772</v>
      </c>
      <c r="Y568" t="s">
        <v>4773</v>
      </c>
    </row>
    <row r="569" spans="1:25" x14ac:dyDescent="0.2">
      <c r="A569" t="s">
        <v>4774</v>
      </c>
      <c r="B569" t="s">
        <v>4775</v>
      </c>
      <c r="C569" t="s">
        <v>4776</v>
      </c>
      <c r="D569" t="s">
        <v>4774</v>
      </c>
      <c r="E569" t="s">
        <v>4777</v>
      </c>
      <c r="F569" t="s">
        <v>4778</v>
      </c>
      <c r="G569" t="s">
        <v>4779</v>
      </c>
      <c r="H569" t="s">
        <v>4780</v>
      </c>
      <c r="I569" t="s">
        <v>4781</v>
      </c>
      <c r="J569" t="s">
        <v>4782</v>
      </c>
      <c r="K569" t="s">
        <v>70</v>
      </c>
      <c r="L569" t="s">
        <v>322</v>
      </c>
      <c r="M569" t="s">
        <v>322</v>
      </c>
      <c r="N569" t="s">
        <v>322</v>
      </c>
      <c r="O569" t="s">
        <v>323</v>
      </c>
      <c r="P569" t="s">
        <v>39</v>
      </c>
      <c r="Q569" t="s">
        <v>108</v>
      </c>
      <c r="R569" t="s">
        <v>109</v>
      </c>
      <c r="S569" t="s">
        <v>1318</v>
      </c>
      <c r="T569" t="s">
        <v>43</v>
      </c>
      <c r="U569" t="s">
        <v>44</v>
      </c>
      <c r="V569" t="s">
        <v>45</v>
      </c>
    </row>
    <row r="570" spans="1:25" x14ac:dyDescent="0.2">
      <c r="A570" t="s">
        <v>4783</v>
      </c>
      <c r="B570" t="s">
        <v>4783</v>
      </c>
      <c r="C570" t="s">
        <v>4784</v>
      </c>
      <c r="D570" t="s">
        <v>4783</v>
      </c>
      <c r="E570" t="s">
        <v>4785</v>
      </c>
      <c r="F570" t="s">
        <v>4786</v>
      </c>
      <c r="G570" t="s">
        <v>180</v>
      </c>
      <c r="I570" t="s">
        <v>4787</v>
      </c>
      <c r="J570" t="s">
        <v>4788</v>
      </c>
      <c r="Q570" t="s">
        <v>463</v>
      </c>
      <c r="R570" t="s">
        <v>109</v>
      </c>
      <c r="S570" t="s">
        <v>464</v>
      </c>
      <c r="T570" t="s">
        <v>111</v>
      </c>
      <c r="U570" t="s">
        <v>84</v>
      </c>
      <c r="V570" t="s">
        <v>112</v>
      </c>
      <c r="W570" t="s">
        <v>134</v>
      </c>
    </row>
    <row r="571" spans="1:25" x14ac:dyDescent="0.2">
      <c r="A571" t="s">
        <v>4789</v>
      </c>
      <c r="B571" t="s">
        <v>4790</v>
      </c>
      <c r="C571" t="s">
        <v>4791</v>
      </c>
      <c r="D571" t="s">
        <v>4789</v>
      </c>
      <c r="E571" t="s">
        <v>4792</v>
      </c>
      <c r="F571" t="s">
        <v>4793</v>
      </c>
      <c r="G571" t="s">
        <v>4794</v>
      </c>
      <c r="H571" t="s">
        <v>4795</v>
      </c>
      <c r="I571" t="s">
        <v>4796</v>
      </c>
      <c r="J571" t="s">
        <v>4797</v>
      </c>
      <c r="K571" t="s">
        <v>70</v>
      </c>
      <c r="L571" t="s">
        <v>1033</v>
      </c>
      <c r="M571" t="s">
        <v>1690</v>
      </c>
      <c r="N571" t="s">
        <v>1690</v>
      </c>
      <c r="O571" t="s">
        <v>1690</v>
      </c>
      <c r="P571" t="s">
        <v>56</v>
      </c>
      <c r="R571" t="s">
        <v>109</v>
      </c>
      <c r="S571" t="s">
        <v>4798</v>
      </c>
      <c r="T571" t="s">
        <v>43</v>
      </c>
      <c r="U571" t="s">
        <v>44</v>
      </c>
      <c r="V571" t="s">
        <v>60</v>
      </c>
      <c r="W571" t="s">
        <v>134</v>
      </c>
    </row>
    <row r="572" spans="1:25" x14ac:dyDescent="0.2">
      <c r="A572" t="s">
        <v>4799</v>
      </c>
      <c r="B572" t="s">
        <v>4799</v>
      </c>
      <c r="C572" t="s">
        <v>4800</v>
      </c>
      <c r="D572" t="s">
        <v>4799</v>
      </c>
      <c r="E572" t="s">
        <v>4801</v>
      </c>
      <c r="F572" t="s">
        <v>4802</v>
      </c>
      <c r="G572" t="s">
        <v>32</v>
      </c>
      <c r="H572" t="s">
        <v>4803</v>
      </c>
      <c r="I572" t="s">
        <v>4804</v>
      </c>
      <c r="J572" t="s">
        <v>4800</v>
      </c>
      <c r="Q572" t="s">
        <v>283</v>
      </c>
      <c r="R572" t="s">
        <v>185</v>
      </c>
      <c r="S572" t="s">
        <v>4805</v>
      </c>
      <c r="T572" t="s">
        <v>83</v>
      </c>
      <c r="U572" t="s">
        <v>84</v>
      </c>
      <c r="V572" t="s">
        <v>85</v>
      </c>
      <c r="W572" t="s">
        <v>4806</v>
      </c>
    </row>
    <row r="573" spans="1:25" x14ac:dyDescent="0.2">
      <c r="A573" t="s">
        <v>4807</v>
      </c>
      <c r="B573" t="s">
        <v>4807</v>
      </c>
      <c r="C573" t="s">
        <v>4808</v>
      </c>
      <c r="D573" t="s">
        <v>4807</v>
      </c>
      <c r="E573" t="s">
        <v>4809</v>
      </c>
      <c r="F573" t="s">
        <v>4810</v>
      </c>
      <c r="G573" t="s">
        <v>233</v>
      </c>
      <c r="H573" t="s">
        <v>4811</v>
      </c>
      <c r="I573" t="s">
        <v>4812</v>
      </c>
      <c r="J573" t="s">
        <v>4813</v>
      </c>
      <c r="Q573" t="s">
        <v>132</v>
      </c>
      <c r="R573" t="s">
        <v>109</v>
      </c>
      <c r="S573" t="s">
        <v>4814</v>
      </c>
      <c r="T573" t="s">
        <v>83</v>
      </c>
      <c r="U573" t="s">
        <v>84</v>
      </c>
      <c r="V573" t="s">
        <v>85</v>
      </c>
      <c r="W573" t="s">
        <v>134</v>
      </c>
    </row>
    <row r="574" spans="1:25" x14ac:dyDescent="0.2">
      <c r="A574" t="s">
        <v>4815</v>
      </c>
      <c r="B574" t="s">
        <v>4815</v>
      </c>
      <c r="C574" t="s">
        <v>4816</v>
      </c>
      <c r="D574" t="s">
        <v>4815</v>
      </c>
      <c r="E574" t="s">
        <v>4817</v>
      </c>
      <c r="F574" t="s">
        <v>4818</v>
      </c>
      <c r="G574" t="s">
        <v>32</v>
      </c>
      <c r="I574" t="s">
        <v>4819</v>
      </c>
      <c r="J574" t="s">
        <v>4820</v>
      </c>
      <c r="Q574" t="s">
        <v>81</v>
      </c>
      <c r="R574" t="s">
        <v>58</v>
      </c>
      <c r="S574" t="s">
        <v>82</v>
      </c>
      <c r="T574" t="s">
        <v>111</v>
      </c>
      <c r="U574" t="s">
        <v>84</v>
      </c>
      <c r="V574" t="s">
        <v>112</v>
      </c>
    </row>
    <row r="575" spans="1:25" x14ac:dyDescent="0.2">
      <c r="A575" t="s">
        <v>4821</v>
      </c>
      <c r="B575" t="s">
        <v>4821</v>
      </c>
      <c r="C575" t="s">
        <v>4822</v>
      </c>
      <c r="D575" t="s">
        <v>4821</v>
      </c>
      <c r="E575" t="s">
        <v>4823</v>
      </c>
      <c r="F575" t="s">
        <v>4824</v>
      </c>
      <c r="G575" t="s">
        <v>418</v>
      </c>
      <c r="I575" t="s">
        <v>4825</v>
      </c>
      <c r="J575" t="s">
        <v>4826</v>
      </c>
      <c r="Q575" t="s">
        <v>108</v>
      </c>
      <c r="R575" t="s">
        <v>109</v>
      </c>
      <c r="S575" t="s">
        <v>4827</v>
      </c>
      <c r="T575" t="s">
        <v>111</v>
      </c>
      <c r="U575" t="s">
        <v>84</v>
      </c>
      <c r="V575" t="s">
        <v>112</v>
      </c>
    </row>
    <row r="576" spans="1:25" x14ac:dyDescent="0.2">
      <c r="A576" t="s">
        <v>4828</v>
      </c>
      <c r="B576" t="s">
        <v>4828</v>
      </c>
      <c r="C576" t="s">
        <v>4829</v>
      </c>
      <c r="D576" t="s">
        <v>4828</v>
      </c>
      <c r="E576" t="s">
        <v>4830</v>
      </c>
      <c r="F576" t="s">
        <v>4831</v>
      </c>
      <c r="G576" t="s">
        <v>32</v>
      </c>
      <c r="I576" t="s">
        <v>4832</v>
      </c>
      <c r="J576" t="s">
        <v>4833</v>
      </c>
      <c r="Q576" t="s">
        <v>98</v>
      </c>
      <c r="R576" t="s">
        <v>99</v>
      </c>
      <c r="S576" t="s">
        <v>4834</v>
      </c>
      <c r="T576" t="s">
        <v>111</v>
      </c>
      <c r="U576" t="s">
        <v>84</v>
      </c>
      <c r="V576" t="s">
        <v>112</v>
      </c>
    </row>
    <row r="577" spans="1:25" x14ac:dyDescent="0.2">
      <c r="A577" t="s">
        <v>4835</v>
      </c>
      <c r="B577" t="s">
        <v>4835</v>
      </c>
      <c r="C577" t="s">
        <v>4836</v>
      </c>
      <c r="D577" t="s">
        <v>4835</v>
      </c>
      <c r="E577" t="s">
        <v>4837</v>
      </c>
      <c r="F577" t="s">
        <v>4838</v>
      </c>
      <c r="G577" t="s">
        <v>418</v>
      </c>
      <c r="H577" t="s">
        <v>4839</v>
      </c>
      <c r="I577" t="s">
        <v>4840</v>
      </c>
      <c r="J577" t="s">
        <v>4836</v>
      </c>
      <c r="Q577" t="s">
        <v>132</v>
      </c>
      <c r="R577" t="s">
        <v>109</v>
      </c>
      <c r="S577" t="s">
        <v>4841</v>
      </c>
      <c r="T577" t="s">
        <v>83</v>
      </c>
      <c r="U577" t="s">
        <v>84</v>
      </c>
      <c r="V577" t="s">
        <v>85</v>
      </c>
      <c r="W577" t="s">
        <v>134</v>
      </c>
    </row>
    <row r="578" spans="1:25" x14ac:dyDescent="0.2">
      <c r="A578" t="s">
        <v>4842</v>
      </c>
      <c r="B578" t="s">
        <v>4842</v>
      </c>
      <c r="C578" t="s">
        <v>4843</v>
      </c>
      <c r="D578" t="s">
        <v>4842</v>
      </c>
      <c r="E578" t="s">
        <v>4844</v>
      </c>
      <c r="F578" t="s">
        <v>4845</v>
      </c>
      <c r="G578" t="s">
        <v>32</v>
      </c>
      <c r="H578" t="s">
        <v>4846</v>
      </c>
      <c r="I578" t="s">
        <v>4847</v>
      </c>
      <c r="J578" t="s">
        <v>4843</v>
      </c>
      <c r="Q578" t="s">
        <v>659</v>
      </c>
      <c r="R578" t="s">
        <v>109</v>
      </c>
      <c r="S578" t="s">
        <v>2208</v>
      </c>
      <c r="T578" t="s">
        <v>43</v>
      </c>
      <c r="U578" t="s">
        <v>84</v>
      </c>
      <c r="V578" t="s">
        <v>45</v>
      </c>
    </row>
    <row r="579" spans="1:25" x14ac:dyDescent="0.2">
      <c r="A579" t="s">
        <v>4848</v>
      </c>
      <c r="B579" t="s">
        <v>4848</v>
      </c>
      <c r="C579" t="s">
        <v>4849</v>
      </c>
      <c r="D579" t="s">
        <v>4848</v>
      </c>
      <c r="E579" t="s">
        <v>4850</v>
      </c>
      <c r="F579" t="s">
        <v>4851</v>
      </c>
      <c r="G579" t="s">
        <v>32</v>
      </c>
      <c r="I579" t="s">
        <v>4852</v>
      </c>
      <c r="J579" t="s">
        <v>4853</v>
      </c>
      <c r="Q579" t="s">
        <v>81</v>
      </c>
      <c r="R579" t="s">
        <v>58</v>
      </c>
      <c r="S579" t="s">
        <v>3311</v>
      </c>
      <c r="T579" t="s">
        <v>111</v>
      </c>
      <c r="U579" t="s">
        <v>84</v>
      </c>
      <c r="V579" t="s">
        <v>112</v>
      </c>
    </row>
    <row r="580" spans="1:25" x14ac:dyDescent="0.2">
      <c r="A580" t="s">
        <v>4854</v>
      </c>
      <c r="B580" t="s">
        <v>4854</v>
      </c>
      <c r="C580" t="s">
        <v>4855</v>
      </c>
      <c r="D580" t="s">
        <v>4854</v>
      </c>
      <c r="E580" t="s">
        <v>4856</v>
      </c>
      <c r="F580" t="s">
        <v>4857</v>
      </c>
      <c r="G580" t="s">
        <v>32</v>
      </c>
      <c r="H580" t="s">
        <v>4858</v>
      </c>
      <c r="I580" t="s">
        <v>4859</v>
      </c>
      <c r="J580" t="s">
        <v>4855</v>
      </c>
      <c r="Q580" t="s">
        <v>1393</v>
      </c>
      <c r="R580" t="s">
        <v>99</v>
      </c>
      <c r="S580" t="s">
        <v>4860</v>
      </c>
      <c r="T580" t="s">
        <v>83</v>
      </c>
      <c r="U580" t="s">
        <v>84</v>
      </c>
      <c r="V580" t="s">
        <v>85</v>
      </c>
    </row>
    <row r="581" spans="1:25" x14ac:dyDescent="0.2">
      <c r="A581" t="s">
        <v>4861</v>
      </c>
      <c r="B581" t="s">
        <v>4862</v>
      </c>
      <c r="C581" t="s">
        <v>4863</v>
      </c>
      <c r="D581" t="s">
        <v>4861</v>
      </c>
      <c r="E581" t="s">
        <v>4864</v>
      </c>
      <c r="F581" t="s">
        <v>4865</v>
      </c>
      <c r="G581" t="s">
        <v>4866</v>
      </c>
      <c r="H581" t="s">
        <v>4867</v>
      </c>
      <c r="I581" t="s">
        <v>4868</v>
      </c>
      <c r="J581" t="s">
        <v>4863</v>
      </c>
      <c r="K581" t="s">
        <v>70</v>
      </c>
      <c r="L581" t="s">
        <v>2415</v>
      </c>
      <c r="M581" t="s">
        <v>3543</v>
      </c>
      <c r="N581" t="s">
        <v>3543</v>
      </c>
      <c r="P581" t="s">
        <v>56</v>
      </c>
      <c r="R581" t="s">
        <v>1347</v>
      </c>
      <c r="T581" t="s">
        <v>43</v>
      </c>
      <c r="U581" t="s">
        <v>44</v>
      </c>
      <c r="V581" t="s">
        <v>60</v>
      </c>
      <c r="W581" t="s">
        <v>4869</v>
      </c>
    </row>
    <row r="582" spans="1:25" x14ac:dyDescent="0.2">
      <c r="A582" t="s">
        <v>4870</v>
      </c>
      <c r="B582" t="s">
        <v>4871</v>
      </c>
      <c r="C582" t="s">
        <v>4872</v>
      </c>
      <c r="D582" t="s">
        <v>4870</v>
      </c>
      <c r="E582" t="s">
        <v>4873</v>
      </c>
      <c r="F582" t="s">
        <v>4874</v>
      </c>
      <c r="G582" t="s">
        <v>4875</v>
      </c>
      <c r="H582" t="s">
        <v>4876</v>
      </c>
      <c r="I582" t="s">
        <v>4877</v>
      </c>
      <c r="J582" t="s">
        <v>4878</v>
      </c>
      <c r="K582" t="s">
        <v>70</v>
      </c>
      <c r="L582" t="s">
        <v>280</v>
      </c>
      <c r="M582" t="s">
        <v>4091</v>
      </c>
      <c r="N582" t="s">
        <v>4879</v>
      </c>
      <c r="O582" t="s">
        <v>4880</v>
      </c>
      <c r="P582" t="s">
        <v>56</v>
      </c>
      <c r="Q582" t="s">
        <v>4881</v>
      </c>
      <c r="R582" t="s">
        <v>109</v>
      </c>
      <c r="S582" t="s">
        <v>1273</v>
      </c>
      <c r="T582" t="s">
        <v>43</v>
      </c>
      <c r="U582" t="s">
        <v>44</v>
      </c>
      <c r="V582" t="s">
        <v>60</v>
      </c>
      <c r="W582" t="s">
        <v>134</v>
      </c>
    </row>
    <row r="583" spans="1:25" x14ac:dyDescent="0.2">
      <c r="A583" t="s">
        <v>4882</v>
      </c>
      <c r="B583" t="s">
        <v>4882</v>
      </c>
      <c r="C583" t="s">
        <v>4883</v>
      </c>
      <c r="D583" t="s">
        <v>4882</v>
      </c>
      <c r="E583" t="s">
        <v>4884</v>
      </c>
      <c r="F583" t="s">
        <v>4885</v>
      </c>
      <c r="G583" t="s">
        <v>180</v>
      </c>
      <c r="I583" t="s">
        <v>4886</v>
      </c>
      <c r="J583" t="s">
        <v>4887</v>
      </c>
      <c r="Q583" t="s">
        <v>40</v>
      </c>
      <c r="R583" t="s">
        <v>41</v>
      </c>
      <c r="S583" t="s">
        <v>4888</v>
      </c>
      <c r="T583" t="s">
        <v>111</v>
      </c>
      <c r="U583" t="s">
        <v>84</v>
      </c>
      <c r="V583" t="s">
        <v>112</v>
      </c>
    </row>
    <row r="584" spans="1:25" x14ac:dyDescent="0.2">
      <c r="A584" t="s">
        <v>4889</v>
      </c>
      <c r="B584" t="s">
        <v>4890</v>
      </c>
      <c r="C584" t="s">
        <v>4891</v>
      </c>
      <c r="D584" t="s">
        <v>4889</v>
      </c>
      <c r="E584" t="s">
        <v>4892</v>
      </c>
      <c r="F584" t="s">
        <v>4893</v>
      </c>
      <c r="G584" t="s">
        <v>4894</v>
      </c>
      <c r="H584" t="s">
        <v>4895</v>
      </c>
      <c r="I584" t="s">
        <v>4896</v>
      </c>
      <c r="J584" t="s">
        <v>4891</v>
      </c>
      <c r="K584" t="s">
        <v>70</v>
      </c>
      <c r="L584" t="s">
        <v>2797</v>
      </c>
      <c r="M584" t="s">
        <v>4897</v>
      </c>
      <c r="N584" t="s">
        <v>4898</v>
      </c>
      <c r="O584" t="s">
        <v>4898</v>
      </c>
      <c r="P584" t="s">
        <v>39</v>
      </c>
      <c r="Q584" t="s">
        <v>4899</v>
      </c>
      <c r="R584" t="s">
        <v>41</v>
      </c>
      <c r="S584" t="s">
        <v>4900</v>
      </c>
      <c r="T584" t="s">
        <v>43</v>
      </c>
      <c r="U584" t="s">
        <v>44</v>
      </c>
      <c r="V584" t="s">
        <v>45</v>
      </c>
      <c r="W584" t="s">
        <v>4901</v>
      </c>
    </row>
    <row r="585" spans="1:25" x14ac:dyDescent="0.2">
      <c r="A585" t="s">
        <v>4902</v>
      </c>
      <c r="B585" t="s">
        <v>4902</v>
      </c>
      <c r="C585" t="s">
        <v>4903</v>
      </c>
      <c r="D585" t="s">
        <v>4902</v>
      </c>
      <c r="E585" t="s">
        <v>4904</v>
      </c>
      <c r="F585" t="s">
        <v>4905</v>
      </c>
      <c r="G585" t="s">
        <v>32</v>
      </c>
      <c r="H585" t="s">
        <v>2039</v>
      </c>
      <c r="I585" t="s">
        <v>4906</v>
      </c>
      <c r="J585" t="s">
        <v>4907</v>
      </c>
      <c r="Q585" t="s">
        <v>4908</v>
      </c>
      <c r="R585" t="s">
        <v>41</v>
      </c>
      <c r="S585" t="s">
        <v>4909</v>
      </c>
      <c r="T585" t="s">
        <v>111</v>
      </c>
      <c r="U585" t="s">
        <v>84</v>
      </c>
      <c r="V585" t="s">
        <v>112</v>
      </c>
      <c r="W585" t="s">
        <v>4910</v>
      </c>
    </row>
    <row r="586" spans="1:25" x14ac:dyDescent="0.2">
      <c r="A586" t="s">
        <v>4911</v>
      </c>
      <c r="B586" t="s">
        <v>4911</v>
      </c>
      <c r="C586" t="s">
        <v>4912</v>
      </c>
      <c r="D586" t="s">
        <v>4911</v>
      </c>
      <c r="E586" t="s">
        <v>4913</v>
      </c>
      <c r="F586" t="s">
        <v>4914</v>
      </c>
      <c r="G586" t="s">
        <v>429</v>
      </c>
      <c r="H586" t="s">
        <v>4915</v>
      </c>
      <c r="I586" t="s">
        <v>4916</v>
      </c>
      <c r="J586" t="s">
        <v>4917</v>
      </c>
      <c r="T586" t="s">
        <v>111</v>
      </c>
      <c r="U586" t="s">
        <v>84</v>
      </c>
      <c r="V586" t="s">
        <v>112</v>
      </c>
      <c r="W586" t="s">
        <v>134</v>
      </c>
    </row>
    <row r="587" spans="1:25" x14ac:dyDescent="0.2">
      <c r="A587" t="s">
        <v>4918</v>
      </c>
      <c r="B587" t="s">
        <v>4918</v>
      </c>
      <c r="C587" t="s">
        <v>4919</v>
      </c>
      <c r="D587" t="s">
        <v>4918</v>
      </c>
      <c r="E587" t="s">
        <v>4920</v>
      </c>
      <c r="F587" t="s">
        <v>4921</v>
      </c>
      <c r="G587" t="s">
        <v>32</v>
      </c>
      <c r="I587" t="s">
        <v>4922</v>
      </c>
      <c r="J587" t="s">
        <v>4919</v>
      </c>
      <c r="R587" t="s">
        <v>978</v>
      </c>
      <c r="S587" t="s">
        <v>4923</v>
      </c>
      <c r="T587" t="s">
        <v>111</v>
      </c>
      <c r="U587" t="s">
        <v>84</v>
      </c>
      <c r="V587" t="s">
        <v>112</v>
      </c>
    </row>
    <row r="588" spans="1:25" x14ac:dyDescent="0.2">
      <c r="A588" t="s">
        <v>4924</v>
      </c>
      <c r="B588" t="s">
        <v>4924</v>
      </c>
      <c r="C588" t="s">
        <v>4925</v>
      </c>
      <c r="D588" t="s">
        <v>4924</v>
      </c>
      <c r="E588" t="s">
        <v>4926</v>
      </c>
      <c r="F588" t="s">
        <v>4927</v>
      </c>
      <c r="G588" t="s">
        <v>32</v>
      </c>
      <c r="H588" t="s">
        <v>4928</v>
      </c>
      <c r="I588" t="s">
        <v>4929</v>
      </c>
      <c r="J588" t="s">
        <v>4925</v>
      </c>
      <c r="Q588" t="s">
        <v>709</v>
      </c>
      <c r="R588" t="s">
        <v>109</v>
      </c>
      <c r="S588" t="s">
        <v>2519</v>
      </c>
      <c r="T588" t="s">
        <v>83</v>
      </c>
      <c r="U588" t="s">
        <v>84</v>
      </c>
      <c r="V588" t="s">
        <v>85</v>
      </c>
      <c r="W588" t="s">
        <v>134</v>
      </c>
    </row>
    <row r="589" spans="1:25" x14ac:dyDescent="0.2">
      <c r="A589" t="s">
        <v>4930</v>
      </c>
      <c r="B589" t="s">
        <v>4931</v>
      </c>
      <c r="C589" t="s">
        <v>4932</v>
      </c>
      <c r="D589" t="s">
        <v>4930</v>
      </c>
      <c r="F589" t="s">
        <v>4933</v>
      </c>
      <c r="G589" t="s">
        <v>32</v>
      </c>
      <c r="I589" t="s">
        <v>4934</v>
      </c>
      <c r="J589" t="s">
        <v>4935</v>
      </c>
      <c r="Q589" t="s">
        <v>1234</v>
      </c>
      <c r="R589" t="s">
        <v>41</v>
      </c>
      <c r="S589" t="s">
        <v>4936</v>
      </c>
      <c r="T589" t="s">
        <v>111</v>
      </c>
      <c r="U589" t="s">
        <v>344</v>
      </c>
      <c r="X589" t="s">
        <v>4937</v>
      </c>
      <c r="Y589" t="s">
        <v>4938</v>
      </c>
    </row>
    <row r="590" spans="1:25" x14ac:dyDescent="0.2">
      <c r="A590" t="s">
        <v>4939</v>
      </c>
      <c r="B590" t="s">
        <v>4940</v>
      </c>
      <c r="C590" t="s">
        <v>4941</v>
      </c>
      <c r="D590" t="s">
        <v>4939</v>
      </c>
      <c r="E590" t="s">
        <v>4942</v>
      </c>
      <c r="F590" t="s">
        <v>4943</v>
      </c>
      <c r="G590" t="s">
        <v>32</v>
      </c>
      <c r="H590" t="s">
        <v>4944</v>
      </c>
      <c r="I590" t="s">
        <v>4945</v>
      </c>
      <c r="J590" t="s">
        <v>4941</v>
      </c>
      <c r="K590" t="s">
        <v>209</v>
      </c>
      <c r="L590" t="s">
        <v>210</v>
      </c>
      <c r="M590" t="s">
        <v>211</v>
      </c>
      <c r="N590" t="s">
        <v>211</v>
      </c>
      <c r="O590" t="s">
        <v>212</v>
      </c>
      <c r="P590" t="s">
        <v>39</v>
      </c>
      <c r="Q590" t="s">
        <v>108</v>
      </c>
      <c r="R590" t="s">
        <v>109</v>
      </c>
      <c r="S590" t="s">
        <v>1386</v>
      </c>
      <c r="T590" t="s">
        <v>43</v>
      </c>
      <c r="U590" t="s">
        <v>44</v>
      </c>
      <c r="V590" t="s">
        <v>45</v>
      </c>
    </row>
    <row r="591" spans="1:25" x14ac:dyDescent="0.2">
      <c r="A591" t="s">
        <v>4946</v>
      </c>
      <c r="B591" t="s">
        <v>4946</v>
      </c>
      <c r="C591" t="s">
        <v>4947</v>
      </c>
      <c r="D591" t="s">
        <v>4946</v>
      </c>
      <c r="E591" t="s">
        <v>4948</v>
      </c>
      <c r="F591" t="s">
        <v>4949</v>
      </c>
      <c r="G591" t="s">
        <v>429</v>
      </c>
      <c r="I591" t="s">
        <v>4950</v>
      </c>
      <c r="J591" t="s">
        <v>4951</v>
      </c>
      <c r="Q591" t="s">
        <v>57</v>
      </c>
      <c r="R591" t="s">
        <v>58</v>
      </c>
      <c r="S591" t="s">
        <v>4952</v>
      </c>
      <c r="T591" t="s">
        <v>111</v>
      </c>
      <c r="U591" t="s">
        <v>84</v>
      </c>
      <c r="V591" t="s">
        <v>112</v>
      </c>
    </row>
    <row r="592" spans="1:25" x14ac:dyDescent="0.2">
      <c r="A592" t="s">
        <v>4953</v>
      </c>
      <c r="B592" t="s">
        <v>4953</v>
      </c>
      <c r="C592" t="s">
        <v>4954</v>
      </c>
      <c r="D592" t="s">
        <v>4953</v>
      </c>
      <c r="E592" t="s">
        <v>4955</v>
      </c>
      <c r="F592" t="s">
        <v>4956</v>
      </c>
      <c r="G592" t="s">
        <v>32</v>
      </c>
      <c r="I592" t="s">
        <v>4957</v>
      </c>
      <c r="J592" t="s">
        <v>4958</v>
      </c>
      <c r="T592" t="s">
        <v>111</v>
      </c>
      <c r="U592" t="s">
        <v>84</v>
      </c>
      <c r="V592" t="s">
        <v>112</v>
      </c>
    </row>
    <row r="593" spans="1:25" x14ac:dyDescent="0.2">
      <c r="A593" t="s">
        <v>4959</v>
      </c>
      <c r="B593" t="s">
        <v>4960</v>
      </c>
      <c r="C593" t="s">
        <v>4961</v>
      </c>
      <c r="D593" t="s">
        <v>4959</v>
      </c>
      <c r="E593" t="s">
        <v>4962</v>
      </c>
      <c r="F593" t="s">
        <v>4963</v>
      </c>
      <c r="G593" t="s">
        <v>32</v>
      </c>
      <c r="I593" t="s">
        <v>4964</v>
      </c>
      <c r="J593" t="s">
        <v>4965</v>
      </c>
      <c r="Q593" t="s">
        <v>670</v>
      </c>
      <c r="R593" t="s">
        <v>254</v>
      </c>
      <c r="S593" t="s">
        <v>4966</v>
      </c>
      <c r="T593" t="s">
        <v>111</v>
      </c>
      <c r="U593" t="s">
        <v>344</v>
      </c>
      <c r="V593" t="s">
        <v>112</v>
      </c>
      <c r="X593" t="s">
        <v>4967</v>
      </c>
      <c r="Y593" t="s">
        <v>4968</v>
      </c>
    </row>
    <row r="594" spans="1:25" x14ac:dyDescent="0.2">
      <c r="A594" t="s">
        <v>4969</v>
      </c>
      <c r="B594" t="s">
        <v>4969</v>
      </c>
      <c r="C594" t="s">
        <v>4970</v>
      </c>
      <c r="D594" t="s">
        <v>4969</v>
      </c>
      <c r="E594" t="s">
        <v>4971</v>
      </c>
      <c r="F594" t="s">
        <v>4972</v>
      </c>
      <c r="G594" t="s">
        <v>32</v>
      </c>
      <c r="H594" t="s">
        <v>4973</v>
      </c>
      <c r="I594" t="s">
        <v>4974</v>
      </c>
      <c r="J594" t="s">
        <v>4970</v>
      </c>
      <c r="T594" t="s">
        <v>83</v>
      </c>
      <c r="U594" t="s">
        <v>84</v>
      </c>
      <c r="V594" t="s">
        <v>85</v>
      </c>
      <c r="W594" t="s">
        <v>134</v>
      </c>
    </row>
    <row r="595" spans="1:25" x14ac:dyDescent="0.2">
      <c r="A595" t="s">
        <v>4975</v>
      </c>
      <c r="B595" t="s">
        <v>4976</v>
      </c>
      <c r="C595" t="s">
        <v>4977</v>
      </c>
      <c r="D595" t="s">
        <v>4975</v>
      </c>
      <c r="E595" t="s">
        <v>4978</v>
      </c>
      <c r="F595" t="s">
        <v>4979</v>
      </c>
      <c r="G595" t="s">
        <v>32</v>
      </c>
      <c r="H595" t="s">
        <v>4980</v>
      </c>
      <c r="I595" t="s">
        <v>4981</v>
      </c>
      <c r="J595" t="s">
        <v>4977</v>
      </c>
      <c r="K595" t="s">
        <v>209</v>
      </c>
      <c r="L595" t="s">
        <v>210</v>
      </c>
      <c r="M595" t="s">
        <v>211</v>
      </c>
      <c r="N595" t="s">
        <v>211</v>
      </c>
      <c r="O595" t="s">
        <v>211</v>
      </c>
      <c r="P595" t="s">
        <v>39</v>
      </c>
      <c r="Q595" t="s">
        <v>108</v>
      </c>
      <c r="R595" t="s">
        <v>109</v>
      </c>
      <c r="S595" t="s">
        <v>4982</v>
      </c>
      <c r="T595" t="s">
        <v>43</v>
      </c>
      <c r="U595" t="s">
        <v>44</v>
      </c>
      <c r="V595" t="s">
        <v>45</v>
      </c>
      <c r="W595" t="s">
        <v>4983</v>
      </c>
    </row>
    <row r="596" spans="1:25" x14ac:dyDescent="0.2">
      <c r="A596" t="s">
        <v>4984</v>
      </c>
      <c r="B596" t="s">
        <v>4985</v>
      </c>
      <c r="C596" t="s">
        <v>4986</v>
      </c>
      <c r="D596" t="s">
        <v>4984</v>
      </c>
      <c r="E596" t="s">
        <v>4987</v>
      </c>
      <c r="F596" t="s">
        <v>4988</v>
      </c>
      <c r="G596" t="s">
        <v>4989</v>
      </c>
      <c r="H596" t="s">
        <v>4990</v>
      </c>
      <c r="I596" t="s">
        <v>4991</v>
      </c>
      <c r="J596" t="s">
        <v>4986</v>
      </c>
      <c r="K596" t="s">
        <v>144</v>
      </c>
      <c r="L596" t="s">
        <v>454</v>
      </c>
      <c r="M596" t="s">
        <v>455</v>
      </c>
      <c r="N596" t="s">
        <v>455</v>
      </c>
      <c r="O596" t="s">
        <v>455</v>
      </c>
      <c r="P596" t="s">
        <v>39</v>
      </c>
      <c r="Q596" t="s">
        <v>132</v>
      </c>
      <c r="R596" t="s">
        <v>109</v>
      </c>
      <c r="S596" t="s">
        <v>4992</v>
      </c>
      <c r="T596" t="s">
        <v>43</v>
      </c>
      <c r="U596" t="s">
        <v>44</v>
      </c>
      <c r="V596" t="s">
        <v>45</v>
      </c>
    </row>
    <row r="597" spans="1:25" x14ac:dyDescent="0.2">
      <c r="A597" t="s">
        <v>4993</v>
      </c>
      <c r="B597" t="s">
        <v>4994</v>
      </c>
      <c r="C597" t="s">
        <v>4995</v>
      </c>
      <c r="D597" t="s">
        <v>4993</v>
      </c>
      <c r="E597" t="s">
        <v>4996</v>
      </c>
      <c r="F597" t="s">
        <v>4997</v>
      </c>
      <c r="G597" t="s">
        <v>32</v>
      </c>
      <c r="I597" t="s">
        <v>4998</v>
      </c>
      <c r="J597" t="s">
        <v>4999</v>
      </c>
      <c r="Q597" t="s">
        <v>378</v>
      </c>
      <c r="R597" t="s">
        <v>379</v>
      </c>
      <c r="S597" t="s">
        <v>5000</v>
      </c>
      <c r="T597" t="s">
        <v>111</v>
      </c>
      <c r="U597" t="s">
        <v>344</v>
      </c>
      <c r="V597" t="s">
        <v>112</v>
      </c>
      <c r="W597" t="s">
        <v>5001</v>
      </c>
      <c r="X597" t="s">
        <v>5002</v>
      </c>
      <c r="Y597" t="s">
        <v>5003</v>
      </c>
    </row>
    <row r="598" spans="1:25" x14ac:dyDescent="0.2">
      <c r="A598" t="s">
        <v>5004</v>
      </c>
      <c r="B598" t="s">
        <v>5004</v>
      </c>
      <c r="C598" t="s">
        <v>5005</v>
      </c>
      <c r="D598" t="s">
        <v>5004</v>
      </c>
      <c r="E598" t="s">
        <v>5006</v>
      </c>
      <c r="F598" t="s">
        <v>5007</v>
      </c>
      <c r="G598" t="s">
        <v>5008</v>
      </c>
      <c r="H598" t="s">
        <v>5009</v>
      </c>
      <c r="I598" t="s">
        <v>5010</v>
      </c>
      <c r="J598" t="s">
        <v>5005</v>
      </c>
      <c r="T598" t="s">
        <v>83</v>
      </c>
      <c r="U598" t="s">
        <v>84</v>
      </c>
      <c r="V598" t="s">
        <v>85</v>
      </c>
    </row>
    <row r="599" spans="1:25" x14ac:dyDescent="0.2">
      <c r="A599" t="s">
        <v>5011</v>
      </c>
      <c r="B599" t="s">
        <v>5011</v>
      </c>
      <c r="C599" t="s">
        <v>5012</v>
      </c>
      <c r="D599" t="s">
        <v>5011</v>
      </c>
      <c r="E599" t="s">
        <v>5013</v>
      </c>
      <c r="F599" t="s">
        <v>5014</v>
      </c>
      <c r="G599" t="s">
        <v>32</v>
      </c>
      <c r="I599" t="s">
        <v>5015</v>
      </c>
      <c r="J599" t="s">
        <v>5016</v>
      </c>
      <c r="Q599" t="s">
        <v>108</v>
      </c>
      <c r="R599" t="s">
        <v>109</v>
      </c>
      <c r="S599" t="s">
        <v>5017</v>
      </c>
      <c r="T599" t="s">
        <v>111</v>
      </c>
      <c r="U599" t="s">
        <v>84</v>
      </c>
      <c r="V599" t="s">
        <v>112</v>
      </c>
    </row>
    <row r="600" spans="1:25" x14ac:dyDescent="0.2">
      <c r="A600" t="s">
        <v>5018</v>
      </c>
      <c r="B600" t="s">
        <v>5018</v>
      </c>
      <c r="C600" t="s">
        <v>5019</v>
      </c>
      <c r="D600" t="s">
        <v>5018</v>
      </c>
      <c r="E600" t="s">
        <v>5020</v>
      </c>
      <c r="F600" t="s">
        <v>5021</v>
      </c>
      <c r="G600" t="s">
        <v>233</v>
      </c>
      <c r="H600" t="s">
        <v>5022</v>
      </c>
      <c r="I600" t="s">
        <v>5023</v>
      </c>
      <c r="J600" t="s">
        <v>5024</v>
      </c>
      <c r="Q600" t="s">
        <v>1036</v>
      </c>
      <c r="R600" t="s">
        <v>109</v>
      </c>
      <c r="S600" t="s">
        <v>1037</v>
      </c>
      <c r="T600" t="s">
        <v>83</v>
      </c>
      <c r="U600" t="s">
        <v>84</v>
      </c>
      <c r="V600" t="s">
        <v>85</v>
      </c>
    </row>
    <row r="601" spans="1:25" x14ac:dyDescent="0.2">
      <c r="A601" t="s">
        <v>5025</v>
      </c>
      <c r="B601" t="s">
        <v>5025</v>
      </c>
      <c r="C601" t="s">
        <v>5026</v>
      </c>
      <c r="D601" t="s">
        <v>5025</v>
      </c>
      <c r="E601" t="s">
        <v>5027</v>
      </c>
      <c r="F601" t="s">
        <v>5028</v>
      </c>
      <c r="G601" t="s">
        <v>32</v>
      </c>
      <c r="H601" t="s">
        <v>5029</v>
      </c>
      <c r="I601" t="s">
        <v>5030</v>
      </c>
      <c r="J601" t="s">
        <v>5031</v>
      </c>
      <c r="Q601" t="s">
        <v>73</v>
      </c>
      <c r="R601" t="s">
        <v>74</v>
      </c>
      <c r="S601" t="s">
        <v>75</v>
      </c>
      <c r="T601" t="s">
        <v>111</v>
      </c>
      <c r="U601" t="s">
        <v>84</v>
      </c>
      <c r="V601" t="s">
        <v>112</v>
      </c>
    </row>
    <row r="602" spans="1:25" x14ac:dyDescent="0.2">
      <c r="A602" t="s">
        <v>5032</v>
      </c>
      <c r="B602" t="s">
        <v>5032</v>
      </c>
      <c r="C602" t="s">
        <v>5033</v>
      </c>
      <c r="D602" t="s">
        <v>5032</v>
      </c>
      <c r="E602" t="s">
        <v>5034</v>
      </c>
      <c r="F602" t="s">
        <v>5035</v>
      </c>
      <c r="G602" t="s">
        <v>180</v>
      </c>
      <c r="I602" t="s">
        <v>5036</v>
      </c>
      <c r="J602" t="s">
        <v>5037</v>
      </c>
      <c r="R602" t="s">
        <v>365</v>
      </c>
      <c r="S602" t="s">
        <v>5038</v>
      </c>
      <c r="T602" t="s">
        <v>111</v>
      </c>
      <c r="U602" t="s">
        <v>84</v>
      </c>
      <c r="V602" t="s">
        <v>112</v>
      </c>
      <c r="W602" t="s">
        <v>5039</v>
      </c>
    </row>
    <row r="603" spans="1:25" x14ac:dyDescent="0.2">
      <c r="A603" t="s">
        <v>5040</v>
      </c>
      <c r="B603" t="s">
        <v>5041</v>
      </c>
      <c r="C603" t="s">
        <v>5042</v>
      </c>
      <c r="D603" t="s">
        <v>5040</v>
      </c>
      <c r="E603" t="s">
        <v>5043</v>
      </c>
      <c r="F603" t="s">
        <v>5044</v>
      </c>
      <c r="G603" t="s">
        <v>5045</v>
      </c>
      <c r="H603" t="s">
        <v>5046</v>
      </c>
      <c r="I603" t="s">
        <v>5047</v>
      </c>
      <c r="J603" t="s">
        <v>5048</v>
      </c>
      <c r="K603" t="s">
        <v>70</v>
      </c>
      <c r="L603" t="s">
        <v>1033</v>
      </c>
      <c r="M603" t="s">
        <v>1690</v>
      </c>
      <c r="N603" t="s">
        <v>2535</v>
      </c>
      <c r="O603" t="s">
        <v>5049</v>
      </c>
      <c r="P603" t="s">
        <v>39</v>
      </c>
      <c r="Q603" t="s">
        <v>1091</v>
      </c>
      <c r="R603" t="s">
        <v>472</v>
      </c>
      <c r="S603" t="s">
        <v>5050</v>
      </c>
      <c r="T603" t="s">
        <v>43</v>
      </c>
      <c r="U603" t="s">
        <v>44</v>
      </c>
      <c r="V603" t="s">
        <v>45</v>
      </c>
      <c r="W603" t="s">
        <v>412</v>
      </c>
    </row>
    <row r="604" spans="1:25" x14ac:dyDescent="0.2">
      <c r="A604" t="s">
        <v>5051</v>
      </c>
      <c r="B604" t="s">
        <v>5052</v>
      </c>
      <c r="C604" t="s">
        <v>5053</v>
      </c>
      <c r="D604" t="s">
        <v>5051</v>
      </c>
      <c r="E604" t="s">
        <v>5054</v>
      </c>
      <c r="F604" t="s">
        <v>5055</v>
      </c>
      <c r="G604" t="s">
        <v>32</v>
      </c>
      <c r="I604" t="s">
        <v>5056</v>
      </c>
      <c r="J604" t="s">
        <v>5057</v>
      </c>
      <c r="Q604" t="s">
        <v>5058</v>
      </c>
      <c r="R604" t="s">
        <v>537</v>
      </c>
      <c r="S604" t="s">
        <v>5059</v>
      </c>
      <c r="T604" t="s">
        <v>111</v>
      </c>
      <c r="U604" t="s">
        <v>344</v>
      </c>
      <c r="V604" t="s">
        <v>112</v>
      </c>
      <c r="X604" t="s">
        <v>5060</v>
      </c>
      <c r="Y604" t="s">
        <v>5061</v>
      </c>
    </row>
    <row r="605" spans="1:25" x14ac:dyDescent="0.2">
      <c r="A605" t="s">
        <v>5062</v>
      </c>
      <c r="B605" t="s">
        <v>5063</v>
      </c>
      <c r="C605" t="s">
        <v>5064</v>
      </c>
      <c r="D605" t="s">
        <v>5062</v>
      </c>
      <c r="E605" t="s">
        <v>5065</v>
      </c>
      <c r="F605" t="s">
        <v>5066</v>
      </c>
      <c r="G605" t="s">
        <v>5067</v>
      </c>
      <c r="H605" t="s">
        <v>5068</v>
      </c>
      <c r="I605" t="s">
        <v>5069</v>
      </c>
      <c r="J605" t="s">
        <v>5064</v>
      </c>
      <c r="K605" t="s">
        <v>70</v>
      </c>
      <c r="L605" t="s">
        <v>561</v>
      </c>
      <c r="M605" t="s">
        <v>5070</v>
      </c>
      <c r="N605" t="s">
        <v>5070</v>
      </c>
      <c r="O605" t="s">
        <v>5070</v>
      </c>
      <c r="P605" t="s">
        <v>39</v>
      </c>
      <c r="Q605" t="s">
        <v>5071</v>
      </c>
      <c r="R605" t="s">
        <v>355</v>
      </c>
      <c r="T605" t="s">
        <v>43</v>
      </c>
      <c r="U605" t="s">
        <v>44</v>
      </c>
      <c r="V605" t="s">
        <v>45</v>
      </c>
      <c r="W605" t="s">
        <v>381</v>
      </c>
    </row>
    <row r="606" spans="1:25" x14ac:dyDescent="0.2">
      <c r="A606" t="s">
        <v>5072</v>
      </c>
      <c r="B606" t="s">
        <v>5072</v>
      </c>
      <c r="C606" t="s">
        <v>5073</v>
      </c>
      <c r="D606" t="s">
        <v>5072</v>
      </c>
      <c r="E606" t="s">
        <v>5074</v>
      </c>
      <c r="F606" t="s">
        <v>5075</v>
      </c>
      <c r="G606" t="s">
        <v>32</v>
      </c>
      <c r="I606" t="s">
        <v>5076</v>
      </c>
      <c r="J606" t="s">
        <v>5077</v>
      </c>
      <c r="Q606" t="s">
        <v>4630</v>
      </c>
      <c r="R606" t="s">
        <v>99</v>
      </c>
      <c r="S606" t="s">
        <v>4631</v>
      </c>
      <c r="T606" t="s">
        <v>111</v>
      </c>
      <c r="U606" t="s">
        <v>84</v>
      </c>
      <c r="V606" t="s">
        <v>112</v>
      </c>
    </row>
    <row r="607" spans="1:25" x14ac:dyDescent="0.2">
      <c r="A607" t="s">
        <v>5078</v>
      </c>
      <c r="B607" t="s">
        <v>5078</v>
      </c>
      <c r="C607" t="s">
        <v>5079</v>
      </c>
      <c r="D607" t="s">
        <v>5078</v>
      </c>
      <c r="E607" t="s">
        <v>5080</v>
      </c>
      <c r="F607" t="s">
        <v>5081</v>
      </c>
      <c r="G607" t="s">
        <v>32</v>
      </c>
      <c r="I607" t="s">
        <v>5082</v>
      </c>
      <c r="J607" t="s">
        <v>5083</v>
      </c>
      <c r="Q607" t="s">
        <v>5084</v>
      </c>
      <c r="R607" t="s">
        <v>379</v>
      </c>
      <c r="S607" t="s">
        <v>5085</v>
      </c>
      <c r="T607" t="s">
        <v>111</v>
      </c>
      <c r="U607" t="s">
        <v>84</v>
      </c>
      <c r="V607" t="s">
        <v>112</v>
      </c>
      <c r="W607" t="s">
        <v>381</v>
      </c>
    </row>
    <row r="608" spans="1:25" x14ac:dyDescent="0.2">
      <c r="A608" t="s">
        <v>5086</v>
      </c>
      <c r="B608" t="s">
        <v>5087</v>
      </c>
      <c r="C608" t="s">
        <v>5088</v>
      </c>
      <c r="D608" t="s">
        <v>5086</v>
      </c>
      <c r="E608" t="s">
        <v>5089</v>
      </c>
      <c r="F608" t="s">
        <v>5090</v>
      </c>
      <c r="G608" t="s">
        <v>5091</v>
      </c>
      <c r="I608" t="s">
        <v>5092</v>
      </c>
      <c r="J608" t="s">
        <v>5093</v>
      </c>
      <c r="R608" t="s">
        <v>99</v>
      </c>
      <c r="S608" t="s">
        <v>5094</v>
      </c>
      <c r="T608" t="s">
        <v>111</v>
      </c>
      <c r="U608" t="s">
        <v>344</v>
      </c>
      <c r="V608" t="s">
        <v>112</v>
      </c>
      <c r="X608" t="s">
        <v>5095</v>
      </c>
      <c r="Y608" t="s">
        <v>5096</v>
      </c>
    </row>
    <row r="609" spans="1:25" x14ac:dyDescent="0.2">
      <c r="A609" t="s">
        <v>5097</v>
      </c>
      <c r="B609" t="s">
        <v>5097</v>
      </c>
      <c r="C609" t="s">
        <v>5098</v>
      </c>
      <c r="D609" t="s">
        <v>5097</v>
      </c>
      <c r="E609" t="s">
        <v>5099</v>
      </c>
      <c r="F609" t="s">
        <v>5100</v>
      </c>
      <c r="G609" t="s">
        <v>32</v>
      </c>
      <c r="I609" t="s">
        <v>5101</v>
      </c>
      <c r="J609" t="s">
        <v>5102</v>
      </c>
      <c r="Q609" t="s">
        <v>5103</v>
      </c>
      <c r="R609" t="s">
        <v>109</v>
      </c>
      <c r="S609" t="s">
        <v>5104</v>
      </c>
      <c r="T609" t="s">
        <v>111</v>
      </c>
      <c r="U609" t="s">
        <v>84</v>
      </c>
      <c r="V609" t="s">
        <v>112</v>
      </c>
      <c r="W609" t="s">
        <v>1199</v>
      </c>
    </row>
    <row r="610" spans="1:25" x14ac:dyDescent="0.2">
      <c r="A610" t="s">
        <v>5105</v>
      </c>
      <c r="B610" t="s">
        <v>5105</v>
      </c>
      <c r="C610" t="s">
        <v>5106</v>
      </c>
      <c r="D610" t="s">
        <v>5105</v>
      </c>
      <c r="E610" t="s">
        <v>5107</v>
      </c>
      <c r="F610" t="s">
        <v>5108</v>
      </c>
      <c r="G610" t="s">
        <v>418</v>
      </c>
      <c r="H610" t="s">
        <v>5109</v>
      </c>
      <c r="I610" t="s">
        <v>5110</v>
      </c>
      <c r="J610" t="s">
        <v>5111</v>
      </c>
      <c r="Q610" t="s">
        <v>5112</v>
      </c>
      <c r="R610" t="s">
        <v>109</v>
      </c>
      <c r="S610" t="s">
        <v>5113</v>
      </c>
      <c r="T610" t="s">
        <v>83</v>
      </c>
      <c r="U610" t="s">
        <v>84</v>
      </c>
      <c r="V610" t="s">
        <v>85</v>
      </c>
    </row>
    <row r="611" spans="1:25" x14ac:dyDescent="0.2">
      <c r="A611" t="s">
        <v>5114</v>
      </c>
      <c r="B611" t="s">
        <v>5115</v>
      </c>
      <c r="C611" t="s">
        <v>5116</v>
      </c>
      <c r="D611" t="s">
        <v>5114</v>
      </c>
      <c r="E611" t="s">
        <v>5117</v>
      </c>
      <c r="F611" t="s">
        <v>5118</v>
      </c>
      <c r="G611" t="s">
        <v>5119</v>
      </c>
      <c r="H611" t="s">
        <v>5120</v>
      </c>
      <c r="I611" t="s">
        <v>5121</v>
      </c>
      <c r="J611" t="s">
        <v>5122</v>
      </c>
      <c r="K611" t="s">
        <v>144</v>
      </c>
      <c r="L611" t="s">
        <v>145</v>
      </c>
      <c r="M611" t="s">
        <v>146</v>
      </c>
      <c r="N611" t="s">
        <v>158</v>
      </c>
      <c r="O611" t="s">
        <v>159</v>
      </c>
      <c r="P611" t="s">
        <v>39</v>
      </c>
      <c r="Q611" t="s">
        <v>132</v>
      </c>
      <c r="R611" t="s">
        <v>109</v>
      </c>
      <c r="S611" t="s">
        <v>5123</v>
      </c>
      <c r="T611" t="s">
        <v>43</v>
      </c>
      <c r="U611" t="s">
        <v>44</v>
      </c>
      <c r="V611" t="s">
        <v>45</v>
      </c>
    </row>
    <row r="612" spans="1:25" x14ac:dyDescent="0.2">
      <c r="A612" t="s">
        <v>5124</v>
      </c>
      <c r="B612" t="s">
        <v>5124</v>
      </c>
      <c r="C612" t="s">
        <v>5125</v>
      </c>
      <c r="D612" t="s">
        <v>5124</v>
      </c>
      <c r="E612" t="s">
        <v>5126</v>
      </c>
      <c r="F612" t="s">
        <v>5127</v>
      </c>
      <c r="G612" t="s">
        <v>32</v>
      </c>
      <c r="H612" t="s">
        <v>5128</v>
      </c>
      <c r="I612" t="s">
        <v>5129</v>
      </c>
      <c r="J612" t="s">
        <v>5125</v>
      </c>
      <c r="Q612" t="s">
        <v>40</v>
      </c>
      <c r="R612" t="s">
        <v>41</v>
      </c>
      <c r="S612" t="s">
        <v>1693</v>
      </c>
      <c r="T612" t="s">
        <v>83</v>
      </c>
      <c r="U612" t="s">
        <v>84</v>
      </c>
      <c r="V612" t="s">
        <v>85</v>
      </c>
    </row>
    <row r="613" spans="1:25" x14ac:dyDescent="0.2">
      <c r="A613" t="s">
        <v>5130</v>
      </c>
      <c r="B613" t="s">
        <v>5130</v>
      </c>
      <c r="C613" t="s">
        <v>5131</v>
      </c>
      <c r="D613" t="s">
        <v>5130</v>
      </c>
      <c r="E613" t="s">
        <v>5132</v>
      </c>
      <c r="F613" t="s">
        <v>5133</v>
      </c>
      <c r="G613" t="s">
        <v>4409</v>
      </c>
      <c r="I613" t="s">
        <v>5134</v>
      </c>
      <c r="J613" t="s">
        <v>5135</v>
      </c>
      <c r="T613" t="s">
        <v>111</v>
      </c>
      <c r="U613" t="s">
        <v>84</v>
      </c>
      <c r="V613" t="s">
        <v>112</v>
      </c>
    </row>
    <row r="614" spans="1:25" x14ac:dyDescent="0.2">
      <c r="A614" t="s">
        <v>5136</v>
      </c>
      <c r="B614" t="s">
        <v>5136</v>
      </c>
      <c r="C614" t="s">
        <v>5137</v>
      </c>
      <c r="D614" t="s">
        <v>5136</v>
      </c>
      <c r="E614" t="s">
        <v>5138</v>
      </c>
      <c r="F614" t="s">
        <v>5139</v>
      </c>
      <c r="G614" t="s">
        <v>32</v>
      </c>
      <c r="I614" t="s">
        <v>5140</v>
      </c>
      <c r="J614" t="s">
        <v>5141</v>
      </c>
      <c r="Q614" t="s">
        <v>40</v>
      </c>
      <c r="R614" t="s">
        <v>41</v>
      </c>
      <c r="S614" t="s">
        <v>2596</v>
      </c>
      <c r="T614" t="s">
        <v>111</v>
      </c>
      <c r="U614" t="s">
        <v>84</v>
      </c>
      <c r="V614" t="s">
        <v>112</v>
      </c>
    </row>
    <row r="615" spans="1:25" x14ac:dyDescent="0.2">
      <c r="A615" t="s">
        <v>5142</v>
      </c>
      <c r="B615" t="s">
        <v>5143</v>
      </c>
      <c r="C615" t="s">
        <v>5144</v>
      </c>
      <c r="D615" t="s">
        <v>5142</v>
      </c>
      <c r="E615" t="s">
        <v>5145</v>
      </c>
      <c r="F615" t="s">
        <v>5146</v>
      </c>
      <c r="G615" t="s">
        <v>261</v>
      </c>
      <c r="I615" t="s">
        <v>5147</v>
      </c>
      <c r="J615" t="s">
        <v>5148</v>
      </c>
      <c r="Q615" t="s">
        <v>108</v>
      </c>
      <c r="R615" t="s">
        <v>109</v>
      </c>
      <c r="S615" t="s">
        <v>4469</v>
      </c>
      <c r="T615" t="s">
        <v>111</v>
      </c>
      <c r="U615" t="s">
        <v>344</v>
      </c>
      <c r="V615" t="s">
        <v>112</v>
      </c>
      <c r="W615" t="s">
        <v>5149</v>
      </c>
      <c r="X615" t="s">
        <v>5150</v>
      </c>
      <c r="Y615" t="s">
        <v>5151</v>
      </c>
    </row>
    <row r="616" spans="1:25" x14ac:dyDescent="0.2">
      <c r="A616" t="s">
        <v>5152</v>
      </c>
      <c r="B616" t="s">
        <v>5153</v>
      </c>
      <c r="C616" t="s">
        <v>5154</v>
      </c>
      <c r="D616" t="s">
        <v>5152</v>
      </c>
      <c r="E616" t="s">
        <v>5155</v>
      </c>
      <c r="F616" t="s">
        <v>5156</v>
      </c>
      <c r="G616" t="s">
        <v>32</v>
      </c>
      <c r="I616" t="s">
        <v>5157</v>
      </c>
      <c r="J616" t="s">
        <v>5158</v>
      </c>
      <c r="Q616" t="s">
        <v>378</v>
      </c>
      <c r="R616" t="s">
        <v>379</v>
      </c>
      <c r="S616" t="s">
        <v>5159</v>
      </c>
      <c r="T616" t="s">
        <v>111</v>
      </c>
      <c r="U616" t="s">
        <v>344</v>
      </c>
      <c r="V616" t="s">
        <v>112</v>
      </c>
      <c r="W616" t="s">
        <v>5160</v>
      </c>
      <c r="X616" t="s">
        <v>5161</v>
      </c>
      <c r="Y616" t="s">
        <v>5162</v>
      </c>
    </row>
    <row r="617" spans="1:25" x14ac:dyDescent="0.2">
      <c r="A617" t="s">
        <v>5163</v>
      </c>
      <c r="B617" t="s">
        <v>5163</v>
      </c>
      <c r="C617" t="s">
        <v>5164</v>
      </c>
      <c r="D617" t="s">
        <v>5163</v>
      </c>
      <c r="E617" t="s">
        <v>5165</v>
      </c>
      <c r="F617" t="s">
        <v>5166</v>
      </c>
      <c r="G617" t="s">
        <v>32</v>
      </c>
      <c r="I617" t="s">
        <v>5167</v>
      </c>
      <c r="J617" t="s">
        <v>5168</v>
      </c>
      <c r="Q617" t="s">
        <v>132</v>
      </c>
      <c r="R617" t="s">
        <v>109</v>
      </c>
      <c r="S617" t="s">
        <v>3528</v>
      </c>
      <c r="T617" t="s">
        <v>111</v>
      </c>
      <c r="U617" t="s">
        <v>84</v>
      </c>
      <c r="V617" t="s">
        <v>112</v>
      </c>
    </row>
    <row r="618" spans="1:25" x14ac:dyDescent="0.2">
      <c r="A618" t="s">
        <v>5169</v>
      </c>
      <c r="B618" t="s">
        <v>5169</v>
      </c>
      <c r="C618" t="s">
        <v>5170</v>
      </c>
      <c r="D618" t="s">
        <v>5169</v>
      </c>
      <c r="H618" t="s">
        <v>5171</v>
      </c>
      <c r="J618" t="s">
        <v>5172</v>
      </c>
      <c r="T618" t="s">
        <v>111</v>
      </c>
      <c r="U618" t="s">
        <v>84</v>
      </c>
    </row>
    <row r="619" spans="1:25" x14ac:dyDescent="0.2">
      <c r="A619" t="s">
        <v>5173</v>
      </c>
      <c r="B619" t="s">
        <v>5173</v>
      </c>
      <c r="C619" t="s">
        <v>5174</v>
      </c>
      <c r="D619" t="s">
        <v>5173</v>
      </c>
      <c r="E619" t="s">
        <v>5175</v>
      </c>
      <c r="F619" t="s">
        <v>5176</v>
      </c>
      <c r="G619" t="s">
        <v>32</v>
      </c>
      <c r="H619" t="s">
        <v>5177</v>
      </c>
      <c r="I619" t="s">
        <v>5178</v>
      </c>
      <c r="J619" t="s">
        <v>5179</v>
      </c>
      <c r="Q619" t="s">
        <v>760</v>
      </c>
      <c r="R619" t="s">
        <v>254</v>
      </c>
      <c r="S619" t="s">
        <v>761</v>
      </c>
      <c r="T619" t="s">
        <v>83</v>
      </c>
      <c r="U619" t="s">
        <v>84</v>
      </c>
      <c r="V619" t="s">
        <v>85</v>
      </c>
    </row>
    <row r="620" spans="1:25" x14ac:dyDescent="0.2">
      <c r="A620" t="s">
        <v>5180</v>
      </c>
      <c r="B620" t="s">
        <v>5181</v>
      </c>
      <c r="C620" t="s">
        <v>5182</v>
      </c>
      <c r="E620" t="s">
        <v>5183</v>
      </c>
      <c r="F620" t="s">
        <v>5184</v>
      </c>
      <c r="G620" t="s">
        <v>180</v>
      </c>
      <c r="H620" t="s">
        <v>5185</v>
      </c>
      <c r="I620" t="s">
        <v>5186</v>
      </c>
      <c r="J620" t="s">
        <v>5187</v>
      </c>
      <c r="K620" t="s">
        <v>70</v>
      </c>
      <c r="L620" t="s">
        <v>546</v>
      </c>
      <c r="M620" t="s">
        <v>547</v>
      </c>
      <c r="N620" t="s">
        <v>547</v>
      </c>
      <c r="O620" t="s">
        <v>5188</v>
      </c>
      <c r="P620" t="s">
        <v>39</v>
      </c>
      <c r="Q620" t="s">
        <v>5189</v>
      </c>
      <c r="R620" t="s">
        <v>185</v>
      </c>
      <c r="S620" t="s">
        <v>5190</v>
      </c>
      <c r="T620" t="s">
        <v>43</v>
      </c>
      <c r="U620" t="s">
        <v>44</v>
      </c>
      <c r="V620" t="s">
        <v>45</v>
      </c>
      <c r="W620" t="s">
        <v>5191</v>
      </c>
    </row>
    <row r="621" spans="1:25" x14ac:dyDescent="0.2">
      <c r="A621" t="s">
        <v>5192</v>
      </c>
      <c r="B621" t="s">
        <v>5192</v>
      </c>
      <c r="C621" t="s">
        <v>5193</v>
      </c>
      <c r="D621" t="s">
        <v>5192</v>
      </c>
      <c r="E621" t="s">
        <v>5194</v>
      </c>
      <c r="F621" t="s">
        <v>5195</v>
      </c>
      <c r="G621" t="s">
        <v>32</v>
      </c>
      <c r="I621" t="s">
        <v>5196</v>
      </c>
      <c r="J621" t="s">
        <v>5197</v>
      </c>
      <c r="Q621" t="s">
        <v>5198</v>
      </c>
      <c r="R621" t="s">
        <v>58</v>
      </c>
      <c r="S621" t="s">
        <v>5199</v>
      </c>
      <c r="T621" t="s">
        <v>111</v>
      </c>
      <c r="U621" t="s">
        <v>84</v>
      </c>
      <c r="V621" t="s">
        <v>112</v>
      </c>
    </row>
    <row r="622" spans="1:25" x14ac:dyDescent="0.2">
      <c r="A622" t="s">
        <v>5200</v>
      </c>
      <c r="B622" t="s">
        <v>5201</v>
      </c>
      <c r="C622" t="s">
        <v>5202</v>
      </c>
      <c r="D622" t="s">
        <v>5200</v>
      </c>
      <c r="E622" t="s">
        <v>5203</v>
      </c>
      <c r="F622" t="s">
        <v>5204</v>
      </c>
      <c r="G622" t="s">
        <v>5205</v>
      </c>
      <c r="H622" t="s">
        <v>5206</v>
      </c>
      <c r="I622" t="s">
        <v>5207</v>
      </c>
      <c r="J622" t="s">
        <v>5202</v>
      </c>
      <c r="K622" t="s">
        <v>144</v>
      </c>
      <c r="L622" t="s">
        <v>145</v>
      </c>
      <c r="M622" t="s">
        <v>146</v>
      </c>
      <c r="N622" t="s">
        <v>158</v>
      </c>
      <c r="O622" t="s">
        <v>159</v>
      </c>
      <c r="P622" t="s">
        <v>39</v>
      </c>
      <c r="Q622" t="s">
        <v>108</v>
      </c>
      <c r="R622" t="s">
        <v>109</v>
      </c>
      <c r="S622" t="s">
        <v>110</v>
      </c>
      <c r="T622" t="s">
        <v>43</v>
      </c>
      <c r="U622" t="s">
        <v>44</v>
      </c>
      <c r="V622" t="s">
        <v>45</v>
      </c>
    </row>
    <row r="623" spans="1:25" x14ac:dyDescent="0.2">
      <c r="A623" t="s">
        <v>5208</v>
      </c>
      <c r="B623" t="s">
        <v>5209</v>
      </c>
      <c r="C623" t="s">
        <v>5210</v>
      </c>
      <c r="D623" t="s">
        <v>5208</v>
      </c>
      <c r="E623" t="s">
        <v>5211</v>
      </c>
      <c r="F623" t="s">
        <v>5212</v>
      </c>
      <c r="G623" t="s">
        <v>180</v>
      </c>
      <c r="I623" t="s">
        <v>5213</v>
      </c>
      <c r="J623" t="s">
        <v>5214</v>
      </c>
      <c r="Q623" t="s">
        <v>148</v>
      </c>
      <c r="R623" t="s">
        <v>99</v>
      </c>
      <c r="S623" t="s">
        <v>5215</v>
      </c>
      <c r="T623" t="s">
        <v>111</v>
      </c>
      <c r="U623" t="s">
        <v>344</v>
      </c>
      <c r="V623" t="s">
        <v>112</v>
      </c>
      <c r="X623" t="s">
        <v>5216</v>
      </c>
      <c r="Y623" t="s">
        <v>5217</v>
      </c>
    </row>
    <row r="624" spans="1:25" x14ac:dyDescent="0.2">
      <c r="A624" t="s">
        <v>5218</v>
      </c>
      <c r="B624" t="s">
        <v>5219</v>
      </c>
      <c r="C624" t="s">
        <v>5220</v>
      </c>
      <c r="D624" t="s">
        <v>5218</v>
      </c>
      <c r="E624" t="s">
        <v>5221</v>
      </c>
      <c r="F624" t="s">
        <v>5222</v>
      </c>
      <c r="G624" t="s">
        <v>32</v>
      </c>
      <c r="I624" t="s">
        <v>5223</v>
      </c>
      <c r="J624" t="s">
        <v>5224</v>
      </c>
      <c r="R624" t="s">
        <v>365</v>
      </c>
      <c r="S624" t="s">
        <v>5225</v>
      </c>
      <c r="T624" t="s">
        <v>111</v>
      </c>
      <c r="U624" t="s">
        <v>344</v>
      </c>
      <c r="V624" t="s">
        <v>112</v>
      </c>
      <c r="W624" t="s">
        <v>5226</v>
      </c>
      <c r="X624" t="s">
        <v>5227</v>
      </c>
      <c r="Y624" t="s">
        <v>5228</v>
      </c>
    </row>
    <row r="625" spans="1:25" x14ac:dyDescent="0.2">
      <c r="A625" t="s">
        <v>5229</v>
      </c>
      <c r="B625" t="s">
        <v>5229</v>
      </c>
      <c r="C625" t="s">
        <v>5230</v>
      </c>
      <c r="D625" t="s">
        <v>5229</v>
      </c>
      <c r="E625" t="s">
        <v>5231</v>
      </c>
      <c r="F625" t="s">
        <v>5232</v>
      </c>
      <c r="G625" t="s">
        <v>32</v>
      </c>
      <c r="I625" t="s">
        <v>5233</v>
      </c>
      <c r="J625" t="s">
        <v>2688</v>
      </c>
      <c r="Q625" t="s">
        <v>608</v>
      </c>
      <c r="R625" t="s">
        <v>109</v>
      </c>
      <c r="S625" t="s">
        <v>609</v>
      </c>
      <c r="T625" t="s">
        <v>111</v>
      </c>
      <c r="U625" t="s">
        <v>84</v>
      </c>
      <c r="V625" t="s">
        <v>112</v>
      </c>
    </row>
    <row r="626" spans="1:25" x14ac:dyDescent="0.2">
      <c r="A626" t="s">
        <v>5234</v>
      </c>
      <c r="B626" t="s">
        <v>5235</v>
      </c>
      <c r="C626" t="s">
        <v>5236</v>
      </c>
      <c r="D626" t="s">
        <v>5234</v>
      </c>
      <c r="E626" t="s">
        <v>5237</v>
      </c>
      <c r="F626" t="s">
        <v>5238</v>
      </c>
      <c r="G626" t="s">
        <v>32</v>
      </c>
      <c r="I626" t="s">
        <v>5239</v>
      </c>
      <c r="J626" t="s">
        <v>5240</v>
      </c>
      <c r="Q626" t="s">
        <v>283</v>
      </c>
      <c r="R626" t="s">
        <v>185</v>
      </c>
      <c r="S626" t="s">
        <v>5241</v>
      </c>
      <c r="T626" t="s">
        <v>111</v>
      </c>
      <c r="U626" t="s">
        <v>344</v>
      </c>
      <c r="V626" t="s">
        <v>112</v>
      </c>
      <c r="X626" t="s">
        <v>5242</v>
      </c>
      <c r="Y626" t="s">
        <v>5243</v>
      </c>
    </row>
    <row r="627" spans="1:25" x14ac:dyDescent="0.2">
      <c r="A627" t="s">
        <v>5244</v>
      </c>
      <c r="B627" t="s">
        <v>5245</v>
      </c>
      <c r="C627" t="s">
        <v>5246</v>
      </c>
      <c r="D627" t="s">
        <v>5244</v>
      </c>
      <c r="E627" t="s">
        <v>5247</v>
      </c>
      <c r="F627" t="s">
        <v>5248</v>
      </c>
      <c r="G627" t="s">
        <v>5249</v>
      </c>
      <c r="H627" t="s">
        <v>5250</v>
      </c>
      <c r="I627" t="s">
        <v>5251</v>
      </c>
      <c r="J627" t="s">
        <v>5246</v>
      </c>
      <c r="K627" t="s">
        <v>209</v>
      </c>
      <c r="L627" t="s">
        <v>5252</v>
      </c>
      <c r="M627" t="s">
        <v>5253</v>
      </c>
      <c r="N627" t="s">
        <v>5254</v>
      </c>
      <c r="O627" t="s">
        <v>5254</v>
      </c>
      <c r="P627" t="s">
        <v>39</v>
      </c>
      <c r="Q627" t="s">
        <v>365</v>
      </c>
      <c r="R627" t="s">
        <v>365</v>
      </c>
      <c r="S627" t="s">
        <v>5255</v>
      </c>
      <c r="T627" t="s">
        <v>43</v>
      </c>
      <c r="U627" t="s">
        <v>44</v>
      </c>
      <c r="V627" t="s">
        <v>45</v>
      </c>
    </row>
    <row r="628" spans="1:25" x14ac:dyDescent="0.2">
      <c r="A628" t="s">
        <v>5256</v>
      </c>
      <c r="B628" t="s">
        <v>5256</v>
      </c>
      <c r="C628" t="s">
        <v>5257</v>
      </c>
      <c r="D628" t="s">
        <v>5256</v>
      </c>
      <c r="E628" t="s">
        <v>5258</v>
      </c>
      <c r="F628" t="s">
        <v>5259</v>
      </c>
      <c r="G628" t="s">
        <v>32</v>
      </c>
      <c r="H628" t="s">
        <v>5260</v>
      </c>
      <c r="I628" t="s">
        <v>5261</v>
      </c>
      <c r="J628" t="s">
        <v>5257</v>
      </c>
      <c r="Q628" t="s">
        <v>108</v>
      </c>
      <c r="R628" t="s">
        <v>109</v>
      </c>
      <c r="S628" t="s">
        <v>3948</v>
      </c>
      <c r="T628" t="s">
        <v>83</v>
      </c>
      <c r="U628" t="s">
        <v>84</v>
      </c>
      <c r="V628" t="s">
        <v>85</v>
      </c>
      <c r="W628" t="s">
        <v>134</v>
      </c>
    </row>
    <row r="629" spans="1:25" x14ac:dyDescent="0.2">
      <c r="A629" t="s">
        <v>5262</v>
      </c>
      <c r="B629" t="s">
        <v>5263</v>
      </c>
      <c r="C629" t="s">
        <v>5264</v>
      </c>
      <c r="D629" t="s">
        <v>5262</v>
      </c>
      <c r="E629" t="s">
        <v>5265</v>
      </c>
      <c r="F629" t="s">
        <v>5266</v>
      </c>
      <c r="G629" t="s">
        <v>5267</v>
      </c>
      <c r="H629" t="s">
        <v>5268</v>
      </c>
      <c r="I629" t="s">
        <v>5269</v>
      </c>
      <c r="J629" t="s">
        <v>5264</v>
      </c>
      <c r="K629" t="s">
        <v>506</v>
      </c>
      <c r="L629" t="s">
        <v>506</v>
      </c>
      <c r="P629" t="s">
        <v>39</v>
      </c>
      <c r="Q629" t="s">
        <v>108</v>
      </c>
      <c r="R629" t="s">
        <v>109</v>
      </c>
      <c r="S629" t="s">
        <v>110</v>
      </c>
      <c r="T629" t="s">
        <v>43</v>
      </c>
      <c r="U629" t="s">
        <v>44</v>
      </c>
      <c r="V629" t="s">
        <v>45</v>
      </c>
      <c r="W629" t="s">
        <v>134</v>
      </c>
    </row>
    <row r="630" spans="1:25" x14ac:dyDescent="0.2">
      <c r="A630" t="s">
        <v>5270</v>
      </c>
      <c r="B630" t="s">
        <v>5271</v>
      </c>
      <c r="C630" t="s">
        <v>5272</v>
      </c>
      <c r="D630" t="s">
        <v>5270</v>
      </c>
      <c r="E630" t="s">
        <v>5273</v>
      </c>
      <c r="G630" t="s">
        <v>418</v>
      </c>
      <c r="I630" t="s">
        <v>5274</v>
      </c>
      <c r="J630" t="s">
        <v>5275</v>
      </c>
      <c r="Q630" t="s">
        <v>5276</v>
      </c>
      <c r="R630" t="s">
        <v>574</v>
      </c>
      <c r="S630" t="s">
        <v>5277</v>
      </c>
      <c r="T630" t="s">
        <v>111</v>
      </c>
      <c r="U630" t="s">
        <v>344</v>
      </c>
      <c r="V630" t="s">
        <v>112</v>
      </c>
      <c r="X630" t="s">
        <v>5278</v>
      </c>
      <c r="Y630" t="s">
        <v>5279</v>
      </c>
    </row>
    <row r="631" spans="1:25" x14ac:dyDescent="0.2">
      <c r="A631" t="s">
        <v>5280</v>
      </c>
      <c r="B631" t="s">
        <v>5280</v>
      </c>
      <c r="C631" t="s">
        <v>5281</v>
      </c>
      <c r="D631" t="s">
        <v>5280</v>
      </c>
      <c r="E631" t="s">
        <v>5282</v>
      </c>
      <c r="F631" t="s">
        <v>5283</v>
      </c>
      <c r="G631" t="s">
        <v>32</v>
      </c>
      <c r="I631" t="s">
        <v>5284</v>
      </c>
      <c r="J631" t="s">
        <v>5285</v>
      </c>
      <c r="R631" t="s">
        <v>355</v>
      </c>
      <c r="S631" t="s">
        <v>5286</v>
      </c>
      <c r="T631" t="s">
        <v>111</v>
      </c>
      <c r="U631" t="s">
        <v>84</v>
      </c>
      <c r="V631" t="s">
        <v>112</v>
      </c>
      <c r="W631" t="s">
        <v>5287</v>
      </c>
    </row>
    <row r="632" spans="1:25" x14ac:dyDescent="0.2">
      <c r="A632" t="s">
        <v>5288</v>
      </c>
      <c r="B632" t="s">
        <v>5289</v>
      </c>
      <c r="C632" t="s">
        <v>5290</v>
      </c>
      <c r="D632" t="s">
        <v>5288</v>
      </c>
      <c r="E632" t="s">
        <v>5291</v>
      </c>
      <c r="F632" t="s">
        <v>5292</v>
      </c>
      <c r="G632" t="s">
        <v>418</v>
      </c>
      <c r="I632" t="s">
        <v>5293</v>
      </c>
      <c r="J632" t="s">
        <v>5294</v>
      </c>
      <c r="Q632" t="s">
        <v>148</v>
      </c>
      <c r="R632" t="s">
        <v>99</v>
      </c>
      <c r="S632" t="s">
        <v>5295</v>
      </c>
      <c r="T632" t="s">
        <v>111</v>
      </c>
      <c r="U632" t="s">
        <v>344</v>
      </c>
      <c r="V632" t="s">
        <v>112</v>
      </c>
      <c r="X632" t="s">
        <v>5296</v>
      </c>
      <c r="Y632" t="s">
        <v>5297</v>
      </c>
    </row>
    <row r="633" spans="1:25" x14ac:dyDescent="0.2">
      <c r="A633" t="s">
        <v>5298</v>
      </c>
      <c r="B633" t="s">
        <v>5299</v>
      </c>
      <c r="C633" t="s">
        <v>5300</v>
      </c>
      <c r="D633" t="s">
        <v>5301</v>
      </c>
      <c r="E633" t="s">
        <v>5302</v>
      </c>
      <c r="F633" t="s">
        <v>5303</v>
      </c>
      <c r="G633" t="s">
        <v>5304</v>
      </c>
      <c r="H633" t="s">
        <v>5305</v>
      </c>
      <c r="I633" t="s">
        <v>5306</v>
      </c>
      <c r="J633" t="s">
        <v>5307</v>
      </c>
      <c r="K633" t="s">
        <v>70</v>
      </c>
      <c r="L633" t="s">
        <v>1033</v>
      </c>
      <c r="M633" t="s">
        <v>1690</v>
      </c>
      <c r="N633" t="s">
        <v>4190</v>
      </c>
      <c r="O633" t="s">
        <v>5308</v>
      </c>
      <c r="P633" t="s">
        <v>56</v>
      </c>
      <c r="Q633" t="s">
        <v>108</v>
      </c>
      <c r="R633" t="s">
        <v>109</v>
      </c>
      <c r="S633" t="s">
        <v>1326</v>
      </c>
      <c r="T633" t="s">
        <v>43</v>
      </c>
      <c r="U633" t="s">
        <v>44</v>
      </c>
      <c r="V633" t="s">
        <v>45</v>
      </c>
    </row>
    <row r="634" spans="1:25" x14ac:dyDescent="0.2">
      <c r="A634" t="s">
        <v>5309</v>
      </c>
      <c r="B634" t="s">
        <v>5309</v>
      </c>
      <c r="C634" t="s">
        <v>5310</v>
      </c>
      <c r="D634" t="s">
        <v>5309</v>
      </c>
      <c r="E634" t="s">
        <v>5311</v>
      </c>
      <c r="F634" t="s">
        <v>5312</v>
      </c>
      <c r="G634" t="s">
        <v>429</v>
      </c>
      <c r="I634" t="s">
        <v>5313</v>
      </c>
      <c r="J634" t="s">
        <v>5314</v>
      </c>
      <c r="Q634" t="s">
        <v>184</v>
      </c>
      <c r="R634" t="s">
        <v>185</v>
      </c>
      <c r="S634" t="s">
        <v>841</v>
      </c>
      <c r="T634" t="s">
        <v>111</v>
      </c>
      <c r="U634" t="s">
        <v>84</v>
      </c>
      <c r="V634" t="s">
        <v>112</v>
      </c>
      <c r="W634" t="s">
        <v>5315</v>
      </c>
    </row>
    <row r="635" spans="1:25" x14ac:dyDescent="0.2">
      <c r="A635" t="s">
        <v>5316</v>
      </c>
      <c r="B635" t="s">
        <v>5316</v>
      </c>
      <c r="C635" t="s">
        <v>5317</v>
      </c>
      <c r="D635" t="s">
        <v>5316</v>
      </c>
      <c r="E635" t="s">
        <v>5318</v>
      </c>
      <c r="F635" t="s">
        <v>5319</v>
      </c>
      <c r="G635" t="s">
        <v>32</v>
      </c>
      <c r="H635" t="s">
        <v>5320</v>
      </c>
      <c r="I635" t="s">
        <v>5321</v>
      </c>
      <c r="J635" t="s">
        <v>5317</v>
      </c>
      <c r="Q635" t="s">
        <v>1154</v>
      </c>
      <c r="R635" t="s">
        <v>109</v>
      </c>
      <c r="S635" t="s">
        <v>1155</v>
      </c>
      <c r="T635" t="s">
        <v>83</v>
      </c>
      <c r="U635" t="s">
        <v>84</v>
      </c>
      <c r="V635" t="s">
        <v>85</v>
      </c>
    </row>
    <row r="636" spans="1:25" x14ac:dyDescent="0.2">
      <c r="A636" t="s">
        <v>5322</v>
      </c>
      <c r="B636" t="s">
        <v>5322</v>
      </c>
      <c r="C636" t="s">
        <v>5323</v>
      </c>
      <c r="D636" t="s">
        <v>5322</v>
      </c>
      <c r="E636" t="s">
        <v>5324</v>
      </c>
      <c r="F636" t="s">
        <v>5325</v>
      </c>
      <c r="G636" t="s">
        <v>32</v>
      </c>
      <c r="H636" t="s">
        <v>5326</v>
      </c>
      <c r="I636" t="s">
        <v>5327</v>
      </c>
      <c r="J636" t="s">
        <v>5323</v>
      </c>
      <c r="Q636" t="s">
        <v>219</v>
      </c>
      <c r="R636" t="s">
        <v>99</v>
      </c>
      <c r="S636" t="s">
        <v>5328</v>
      </c>
      <c r="T636" t="s">
        <v>83</v>
      </c>
      <c r="U636" t="s">
        <v>84</v>
      </c>
      <c r="V636" t="s">
        <v>85</v>
      </c>
      <c r="W636" t="s">
        <v>5329</v>
      </c>
    </row>
    <row r="637" spans="1:25" x14ac:dyDescent="0.2">
      <c r="A637" t="s">
        <v>5330</v>
      </c>
      <c r="B637" t="s">
        <v>5331</v>
      </c>
      <c r="C637" t="s">
        <v>5332</v>
      </c>
      <c r="D637" t="s">
        <v>5330</v>
      </c>
      <c r="E637" t="s">
        <v>5333</v>
      </c>
      <c r="G637" t="s">
        <v>5334</v>
      </c>
      <c r="I637" t="s">
        <v>5335</v>
      </c>
      <c r="J637" t="s">
        <v>5336</v>
      </c>
      <c r="Q637" t="s">
        <v>167</v>
      </c>
      <c r="R637" t="s">
        <v>109</v>
      </c>
      <c r="S637" t="s">
        <v>798</v>
      </c>
      <c r="T637" t="s">
        <v>111</v>
      </c>
      <c r="U637" t="s">
        <v>344</v>
      </c>
      <c r="V637" t="s">
        <v>112</v>
      </c>
      <c r="X637" t="s">
        <v>5337</v>
      </c>
      <c r="Y637" t="s">
        <v>5338</v>
      </c>
    </row>
    <row r="638" spans="1:25" x14ac:dyDescent="0.2">
      <c r="A638" t="s">
        <v>5339</v>
      </c>
      <c r="B638" t="s">
        <v>5340</v>
      </c>
      <c r="C638" t="s">
        <v>5341</v>
      </c>
      <c r="D638" t="s">
        <v>5339</v>
      </c>
      <c r="E638" t="s">
        <v>5342</v>
      </c>
      <c r="F638" t="s">
        <v>5343</v>
      </c>
      <c r="G638" t="s">
        <v>5344</v>
      </c>
      <c r="I638" t="s">
        <v>5345</v>
      </c>
      <c r="J638" t="s">
        <v>5346</v>
      </c>
      <c r="R638" t="s">
        <v>365</v>
      </c>
      <c r="S638" t="s">
        <v>5347</v>
      </c>
      <c r="T638" t="s">
        <v>111</v>
      </c>
      <c r="U638" t="s">
        <v>344</v>
      </c>
      <c r="V638" t="s">
        <v>112</v>
      </c>
      <c r="X638" t="s">
        <v>5348</v>
      </c>
      <c r="Y638" t="s">
        <v>5349</v>
      </c>
    </row>
    <row r="639" spans="1:25" x14ac:dyDescent="0.2">
      <c r="A639" t="s">
        <v>5350</v>
      </c>
      <c r="B639" t="s">
        <v>5351</v>
      </c>
      <c r="C639" t="s">
        <v>5352</v>
      </c>
      <c r="D639" t="s">
        <v>5350</v>
      </c>
      <c r="E639" t="s">
        <v>5353</v>
      </c>
      <c r="F639" t="s">
        <v>5354</v>
      </c>
      <c r="G639" t="s">
        <v>5355</v>
      </c>
      <c r="H639" t="s">
        <v>5356</v>
      </c>
      <c r="I639" t="s">
        <v>5357</v>
      </c>
      <c r="J639" t="s">
        <v>5358</v>
      </c>
      <c r="K639" t="s">
        <v>144</v>
      </c>
      <c r="L639" t="s">
        <v>145</v>
      </c>
      <c r="P639" t="s">
        <v>56</v>
      </c>
      <c r="Q639" t="s">
        <v>365</v>
      </c>
      <c r="R639" t="s">
        <v>365</v>
      </c>
      <c r="S639" t="s">
        <v>5359</v>
      </c>
      <c r="T639" t="s">
        <v>43</v>
      </c>
      <c r="U639" t="s">
        <v>44</v>
      </c>
      <c r="V639" t="s">
        <v>60</v>
      </c>
    </row>
    <row r="640" spans="1:25" x14ac:dyDescent="0.2">
      <c r="A640" t="s">
        <v>5360</v>
      </c>
      <c r="B640" t="s">
        <v>5360</v>
      </c>
      <c r="C640" t="s">
        <v>5361</v>
      </c>
      <c r="D640" t="s">
        <v>5360</v>
      </c>
      <c r="E640" t="s">
        <v>5362</v>
      </c>
      <c r="F640" t="s">
        <v>5363</v>
      </c>
      <c r="G640" t="s">
        <v>32</v>
      </c>
      <c r="I640" t="s">
        <v>5364</v>
      </c>
      <c r="J640" t="s">
        <v>5365</v>
      </c>
      <c r="Q640" t="s">
        <v>649</v>
      </c>
      <c r="R640" t="s">
        <v>379</v>
      </c>
      <c r="S640" t="s">
        <v>737</v>
      </c>
      <c r="T640" t="s">
        <v>111</v>
      </c>
      <c r="U640" t="s">
        <v>84</v>
      </c>
      <c r="V640" t="s">
        <v>112</v>
      </c>
      <c r="W640" t="s">
        <v>381</v>
      </c>
    </row>
    <row r="641" spans="1:23" x14ac:dyDescent="0.2">
      <c r="A641" t="s">
        <v>5366</v>
      </c>
      <c r="B641" t="s">
        <v>5366</v>
      </c>
      <c r="C641" t="s">
        <v>5367</v>
      </c>
      <c r="D641" t="s">
        <v>5366</v>
      </c>
      <c r="E641" t="s">
        <v>5368</v>
      </c>
      <c r="F641" t="s">
        <v>5369</v>
      </c>
      <c r="G641" t="s">
        <v>180</v>
      </c>
      <c r="I641" t="s">
        <v>5370</v>
      </c>
      <c r="J641" t="s">
        <v>5371</v>
      </c>
      <c r="R641" t="s">
        <v>109</v>
      </c>
      <c r="S641" t="s">
        <v>343</v>
      </c>
      <c r="T641" t="s">
        <v>111</v>
      </c>
      <c r="U641" t="s">
        <v>84</v>
      </c>
      <c r="V641" t="s">
        <v>112</v>
      </c>
    </row>
    <row r="642" spans="1:23" x14ac:dyDescent="0.2">
      <c r="A642" t="s">
        <v>5372</v>
      </c>
      <c r="B642" t="s">
        <v>5372</v>
      </c>
      <c r="C642" t="s">
        <v>5373</v>
      </c>
      <c r="D642" t="s">
        <v>5372</v>
      </c>
      <c r="E642" t="s">
        <v>5374</v>
      </c>
      <c r="F642" t="s">
        <v>5375</v>
      </c>
      <c r="G642" t="s">
        <v>32</v>
      </c>
      <c r="H642" t="s">
        <v>5376</v>
      </c>
      <c r="I642" t="s">
        <v>5377</v>
      </c>
      <c r="J642" t="s">
        <v>5373</v>
      </c>
      <c r="Q642" t="s">
        <v>729</v>
      </c>
      <c r="R642" t="s">
        <v>41</v>
      </c>
      <c r="S642" t="s">
        <v>5378</v>
      </c>
      <c r="T642" t="s">
        <v>83</v>
      </c>
      <c r="U642" t="s">
        <v>84</v>
      </c>
      <c r="V642" t="s">
        <v>85</v>
      </c>
    </row>
    <row r="643" spans="1:23" x14ac:dyDescent="0.2">
      <c r="A643" t="s">
        <v>5379</v>
      </c>
      <c r="B643" t="s">
        <v>5379</v>
      </c>
      <c r="C643" t="s">
        <v>5380</v>
      </c>
      <c r="D643" t="s">
        <v>5379</v>
      </c>
      <c r="E643" t="s">
        <v>5381</v>
      </c>
      <c r="F643" t="s">
        <v>5382</v>
      </c>
      <c r="G643" t="s">
        <v>32</v>
      </c>
      <c r="I643" t="s">
        <v>5383</v>
      </c>
      <c r="J643" t="s">
        <v>5384</v>
      </c>
      <c r="Q643" t="s">
        <v>108</v>
      </c>
      <c r="R643" t="s">
        <v>109</v>
      </c>
      <c r="S643" t="s">
        <v>335</v>
      </c>
      <c r="T643" t="s">
        <v>111</v>
      </c>
      <c r="U643" t="s">
        <v>84</v>
      </c>
      <c r="V643" t="s">
        <v>112</v>
      </c>
    </row>
    <row r="644" spans="1:23" x14ac:dyDescent="0.2">
      <c r="A644" t="s">
        <v>5385</v>
      </c>
      <c r="B644" t="s">
        <v>5385</v>
      </c>
      <c r="C644" t="s">
        <v>5386</v>
      </c>
      <c r="D644" t="s">
        <v>5385</v>
      </c>
      <c r="E644" t="s">
        <v>5387</v>
      </c>
      <c r="F644" t="s">
        <v>5388</v>
      </c>
      <c r="G644" t="s">
        <v>5389</v>
      </c>
      <c r="I644" t="s">
        <v>5390</v>
      </c>
      <c r="J644" t="s">
        <v>5391</v>
      </c>
      <c r="Q644" t="s">
        <v>148</v>
      </c>
      <c r="R644" t="s">
        <v>99</v>
      </c>
      <c r="S644" t="s">
        <v>5392</v>
      </c>
      <c r="T644" t="s">
        <v>111</v>
      </c>
      <c r="U644" t="s">
        <v>84</v>
      </c>
      <c r="V644" t="s">
        <v>112</v>
      </c>
    </row>
    <row r="645" spans="1:23" x14ac:dyDescent="0.2">
      <c r="A645" t="s">
        <v>5393</v>
      </c>
      <c r="B645" t="s">
        <v>5393</v>
      </c>
      <c r="C645" t="s">
        <v>5394</v>
      </c>
      <c r="D645" t="s">
        <v>5393</v>
      </c>
      <c r="E645" t="s">
        <v>5395</v>
      </c>
      <c r="F645" t="s">
        <v>5396</v>
      </c>
      <c r="G645" t="s">
        <v>32</v>
      </c>
      <c r="I645" t="s">
        <v>5397</v>
      </c>
      <c r="J645" t="s">
        <v>5398</v>
      </c>
      <c r="Q645" t="s">
        <v>40</v>
      </c>
      <c r="R645" t="s">
        <v>41</v>
      </c>
      <c r="S645" t="s">
        <v>5399</v>
      </c>
      <c r="T645" t="s">
        <v>111</v>
      </c>
      <c r="U645" t="s">
        <v>84</v>
      </c>
      <c r="V645" t="s">
        <v>112</v>
      </c>
    </row>
    <row r="646" spans="1:23" x14ac:dyDescent="0.2">
      <c r="A646" t="s">
        <v>5400</v>
      </c>
      <c r="B646" t="s">
        <v>5401</v>
      </c>
      <c r="C646" t="s">
        <v>5402</v>
      </c>
      <c r="D646" t="s">
        <v>5400</v>
      </c>
      <c r="E646" t="s">
        <v>5403</v>
      </c>
      <c r="F646" t="s">
        <v>5404</v>
      </c>
      <c r="G646" t="s">
        <v>180</v>
      </c>
      <c r="H646" t="s">
        <v>5405</v>
      </c>
      <c r="I646" t="s">
        <v>5406</v>
      </c>
      <c r="J646" t="s">
        <v>5407</v>
      </c>
      <c r="K646" t="s">
        <v>35</v>
      </c>
      <c r="L646" t="s">
        <v>1115</v>
      </c>
      <c r="M646" t="s">
        <v>1116</v>
      </c>
      <c r="N646" t="s">
        <v>1117</v>
      </c>
      <c r="O646" t="s">
        <v>1118</v>
      </c>
      <c r="P646" t="s">
        <v>39</v>
      </c>
      <c r="Q646" t="s">
        <v>573</v>
      </c>
      <c r="R646" t="s">
        <v>574</v>
      </c>
      <c r="S646" t="s">
        <v>1281</v>
      </c>
      <c r="T646" t="s">
        <v>43</v>
      </c>
      <c r="U646" t="s">
        <v>44</v>
      </c>
      <c r="V646" t="s">
        <v>45</v>
      </c>
    </row>
    <row r="647" spans="1:23" x14ac:dyDescent="0.2">
      <c r="A647" t="s">
        <v>5408</v>
      </c>
      <c r="B647" t="s">
        <v>5409</v>
      </c>
      <c r="C647" t="s">
        <v>5410</v>
      </c>
      <c r="D647" t="s">
        <v>5408</v>
      </c>
      <c r="E647" t="s">
        <v>5411</v>
      </c>
      <c r="F647" t="s">
        <v>5412</v>
      </c>
      <c r="G647" t="s">
        <v>32</v>
      </c>
      <c r="H647" t="s">
        <v>5413</v>
      </c>
      <c r="I647" t="s">
        <v>5414</v>
      </c>
      <c r="J647" t="s">
        <v>5415</v>
      </c>
      <c r="K647" t="s">
        <v>35</v>
      </c>
      <c r="L647" t="s">
        <v>1115</v>
      </c>
      <c r="M647" t="s">
        <v>1116</v>
      </c>
      <c r="N647" t="s">
        <v>1703</v>
      </c>
      <c r="O647" t="s">
        <v>1703</v>
      </c>
      <c r="P647" t="s">
        <v>39</v>
      </c>
      <c r="Q647" t="s">
        <v>57</v>
      </c>
      <c r="R647" t="s">
        <v>58</v>
      </c>
      <c r="S647" t="s">
        <v>5416</v>
      </c>
      <c r="T647" t="s">
        <v>43</v>
      </c>
      <c r="U647" t="s">
        <v>44</v>
      </c>
      <c r="V647" t="s">
        <v>45</v>
      </c>
    </row>
    <row r="648" spans="1:23" x14ac:dyDescent="0.2">
      <c r="A648" t="s">
        <v>5417</v>
      </c>
      <c r="B648" t="s">
        <v>5417</v>
      </c>
      <c r="C648" t="s">
        <v>5418</v>
      </c>
      <c r="D648" t="s">
        <v>5417</v>
      </c>
      <c r="E648" t="s">
        <v>5419</v>
      </c>
      <c r="F648" t="s">
        <v>5420</v>
      </c>
      <c r="G648" t="s">
        <v>32</v>
      </c>
      <c r="H648" t="s">
        <v>5421</v>
      </c>
      <c r="I648" t="s">
        <v>5422</v>
      </c>
      <c r="J648" t="s">
        <v>5423</v>
      </c>
      <c r="Q648" t="s">
        <v>81</v>
      </c>
      <c r="R648" t="s">
        <v>58</v>
      </c>
      <c r="S648" t="s">
        <v>82</v>
      </c>
      <c r="T648" t="s">
        <v>111</v>
      </c>
      <c r="U648" t="s">
        <v>84</v>
      </c>
      <c r="V648" t="s">
        <v>112</v>
      </c>
    </row>
    <row r="649" spans="1:23" x14ac:dyDescent="0.2">
      <c r="A649" t="s">
        <v>5424</v>
      </c>
      <c r="B649" t="s">
        <v>5424</v>
      </c>
      <c r="C649" t="s">
        <v>5425</v>
      </c>
      <c r="D649" t="s">
        <v>5424</v>
      </c>
      <c r="E649" t="s">
        <v>5426</v>
      </c>
      <c r="F649" t="s">
        <v>5427</v>
      </c>
      <c r="G649" t="s">
        <v>5428</v>
      </c>
      <c r="I649" t="s">
        <v>5429</v>
      </c>
      <c r="J649" t="s">
        <v>5430</v>
      </c>
      <c r="Q649" t="s">
        <v>573</v>
      </c>
      <c r="R649" t="s">
        <v>574</v>
      </c>
      <c r="S649" t="s">
        <v>5431</v>
      </c>
      <c r="T649" t="s">
        <v>111</v>
      </c>
      <c r="U649" t="s">
        <v>84</v>
      </c>
      <c r="V649" t="s">
        <v>112</v>
      </c>
    </row>
    <row r="650" spans="1:23" x14ac:dyDescent="0.2">
      <c r="A650" t="s">
        <v>5432</v>
      </c>
      <c r="B650" t="s">
        <v>5432</v>
      </c>
      <c r="C650" t="s">
        <v>5433</v>
      </c>
      <c r="D650" t="s">
        <v>5432</v>
      </c>
      <c r="E650" t="s">
        <v>5434</v>
      </c>
      <c r="F650" t="s">
        <v>3308</v>
      </c>
      <c r="G650" t="s">
        <v>32</v>
      </c>
      <c r="H650" t="s">
        <v>5435</v>
      </c>
      <c r="I650" t="s">
        <v>5436</v>
      </c>
      <c r="J650" t="s">
        <v>5437</v>
      </c>
      <c r="Q650" t="s">
        <v>81</v>
      </c>
      <c r="R650" t="s">
        <v>58</v>
      </c>
      <c r="S650" t="s">
        <v>82</v>
      </c>
      <c r="T650" t="s">
        <v>111</v>
      </c>
      <c r="U650" t="s">
        <v>84</v>
      </c>
      <c r="V650" t="s">
        <v>112</v>
      </c>
    </row>
    <row r="651" spans="1:23" x14ac:dyDescent="0.2">
      <c r="A651" t="s">
        <v>5438</v>
      </c>
      <c r="B651" t="s">
        <v>5439</v>
      </c>
      <c r="C651" t="s">
        <v>5440</v>
      </c>
      <c r="D651" t="s">
        <v>5438</v>
      </c>
      <c r="E651" t="s">
        <v>5441</v>
      </c>
      <c r="F651" t="s">
        <v>5442</v>
      </c>
      <c r="G651" t="s">
        <v>5443</v>
      </c>
      <c r="H651" t="s">
        <v>5444</v>
      </c>
      <c r="I651" t="s">
        <v>5445</v>
      </c>
      <c r="J651" t="s">
        <v>5440</v>
      </c>
      <c r="K651" t="s">
        <v>144</v>
      </c>
      <c r="L651" t="s">
        <v>145</v>
      </c>
      <c r="M651" t="s">
        <v>146</v>
      </c>
      <c r="N651" t="s">
        <v>158</v>
      </c>
      <c r="O651" t="s">
        <v>159</v>
      </c>
      <c r="P651" t="s">
        <v>56</v>
      </c>
      <c r="Q651" t="s">
        <v>5446</v>
      </c>
      <c r="R651" t="s">
        <v>74</v>
      </c>
      <c r="S651" t="s">
        <v>5447</v>
      </c>
      <c r="T651" t="s">
        <v>43</v>
      </c>
      <c r="U651" t="s">
        <v>44</v>
      </c>
      <c r="V651" t="s">
        <v>60</v>
      </c>
    </row>
    <row r="652" spans="1:23" x14ac:dyDescent="0.2">
      <c r="A652" t="s">
        <v>5448</v>
      </c>
      <c r="B652" t="s">
        <v>5448</v>
      </c>
      <c r="C652" t="s">
        <v>5449</v>
      </c>
      <c r="D652" t="s">
        <v>5448</v>
      </c>
      <c r="E652" t="s">
        <v>5450</v>
      </c>
      <c r="F652" t="s">
        <v>5451</v>
      </c>
      <c r="G652" t="s">
        <v>32</v>
      </c>
      <c r="I652" t="s">
        <v>5452</v>
      </c>
      <c r="J652" t="s">
        <v>5453</v>
      </c>
      <c r="R652" t="s">
        <v>2111</v>
      </c>
      <c r="S652" t="s">
        <v>5454</v>
      </c>
      <c r="T652" t="s">
        <v>83</v>
      </c>
      <c r="U652" t="s">
        <v>84</v>
      </c>
      <c r="V652" t="s">
        <v>85</v>
      </c>
    </row>
    <row r="653" spans="1:23" x14ac:dyDescent="0.2">
      <c r="A653" t="s">
        <v>5455</v>
      </c>
      <c r="B653" t="s">
        <v>5455</v>
      </c>
      <c r="C653" t="s">
        <v>5456</v>
      </c>
      <c r="D653" t="s">
        <v>5455</v>
      </c>
      <c r="E653" t="s">
        <v>5457</v>
      </c>
      <c r="F653" t="s">
        <v>5458</v>
      </c>
      <c r="G653" t="s">
        <v>180</v>
      </c>
      <c r="H653" t="s">
        <v>5459</v>
      </c>
      <c r="I653" t="s">
        <v>5460</v>
      </c>
      <c r="J653" t="s">
        <v>5461</v>
      </c>
      <c r="Q653" t="s">
        <v>108</v>
      </c>
      <c r="R653" t="s">
        <v>109</v>
      </c>
      <c r="S653" t="s">
        <v>3811</v>
      </c>
      <c r="T653" t="s">
        <v>111</v>
      </c>
      <c r="U653" t="s">
        <v>84</v>
      </c>
      <c r="V653" t="s">
        <v>112</v>
      </c>
    </row>
    <row r="654" spans="1:23" x14ac:dyDescent="0.2">
      <c r="A654" t="s">
        <v>5462</v>
      </c>
      <c r="B654" t="s">
        <v>5462</v>
      </c>
      <c r="C654" t="s">
        <v>5463</v>
      </c>
      <c r="D654" t="s">
        <v>5462</v>
      </c>
      <c r="E654" t="s">
        <v>5464</v>
      </c>
      <c r="F654" t="s">
        <v>5465</v>
      </c>
      <c r="G654" t="s">
        <v>32</v>
      </c>
      <c r="I654" t="s">
        <v>5466</v>
      </c>
      <c r="J654" t="s">
        <v>5467</v>
      </c>
      <c r="Q654" t="s">
        <v>132</v>
      </c>
      <c r="R654" t="s">
        <v>109</v>
      </c>
      <c r="S654" t="s">
        <v>3544</v>
      </c>
      <c r="T654" t="s">
        <v>111</v>
      </c>
      <c r="U654" t="s">
        <v>84</v>
      </c>
      <c r="V654" t="s">
        <v>112</v>
      </c>
      <c r="W654" t="s">
        <v>5468</v>
      </c>
    </row>
    <row r="655" spans="1:23" x14ac:dyDescent="0.2">
      <c r="A655" t="s">
        <v>5469</v>
      </c>
      <c r="B655" t="s">
        <v>5469</v>
      </c>
      <c r="C655" t="s">
        <v>5470</v>
      </c>
      <c r="D655" t="s">
        <v>5469</v>
      </c>
      <c r="E655" t="s">
        <v>5471</v>
      </c>
      <c r="F655" t="s">
        <v>5472</v>
      </c>
      <c r="G655" t="s">
        <v>32</v>
      </c>
      <c r="H655" t="s">
        <v>5473</v>
      </c>
      <c r="I655" t="s">
        <v>5474</v>
      </c>
      <c r="J655" t="s">
        <v>5470</v>
      </c>
      <c r="Q655" t="s">
        <v>148</v>
      </c>
      <c r="R655" t="s">
        <v>99</v>
      </c>
      <c r="S655" t="s">
        <v>5475</v>
      </c>
      <c r="T655" t="s">
        <v>83</v>
      </c>
      <c r="U655" t="s">
        <v>84</v>
      </c>
      <c r="V655" t="s">
        <v>85</v>
      </c>
    </row>
    <row r="656" spans="1:23" x14ac:dyDescent="0.2">
      <c r="A656" t="s">
        <v>5476</v>
      </c>
      <c r="B656" t="s">
        <v>5477</v>
      </c>
      <c r="C656" t="s">
        <v>5478</v>
      </c>
      <c r="D656" t="s">
        <v>5479</v>
      </c>
      <c r="E656" t="s">
        <v>5480</v>
      </c>
      <c r="F656" t="s">
        <v>5481</v>
      </c>
      <c r="G656" t="s">
        <v>418</v>
      </c>
      <c r="H656" t="s">
        <v>5482</v>
      </c>
      <c r="I656" t="s">
        <v>5483</v>
      </c>
      <c r="J656" t="s">
        <v>5484</v>
      </c>
      <c r="K656" t="s">
        <v>209</v>
      </c>
      <c r="L656" t="s">
        <v>5252</v>
      </c>
      <c r="M656" t="s">
        <v>5485</v>
      </c>
      <c r="N656" t="s">
        <v>5485</v>
      </c>
      <c r="O656" t="s">
        <v>5485</v>
      </c>
      <c r="P656" t="s">
        <v>39</v>
      </c>
      <c r="Q656" t="s">
        <v>365</v>
      </c>
      <c r="R656" t="s">
        <v>365</v>
      </c>
      <c r="S656" t="s">
        <v>5486</v>
      </c>
      <c r="T656" t="s">
        <v>43</v>
      </c>
      <c r="U656" t="s">
        <v>44</v>
      </c>
      <c r="V656" t="s">
        <v>45</v>
      </c>
      <c r="W656" t="s">
        <v>5487</v>
      </c>
    </row>
    <row r="657" spans="1:25" x14ac:dyDescent="0.2">
      <c r="A657" t="s">
        <v>5488</v>
      </c>
      <c r="B657" t="s">
        <v>5488</v>
      </c>
      <c r="C657" t="s">
        <v>5489</v>
      </c>
      <c r="D657" t="s">
        <v>5488</v>
      </c>
      <c r="E657" t="s">
        <v>5490</v>
      </c>
      <c r="F657" t="s">
        <v>5491</v>
      </c>
      <c r="G657" t="s">
        <v>32</v>
      </c>
      <c r="I657" t="s">
        <v>5492</v>
      </c>
      <c r="J657" t="s">
        <v>5493</v>
      </c>
      <c r="Q657" t="s">
        <v>378</v>
      </c>
      <c r="R657" t="s">
        <v>379</v>
      </c>
      <c r="S657" t="s">
        <v>5494</v>
      </c>
      <c r="T657" t="s">
        <v>111</v>
      </c>
      <c r="U657" t="s">
        <v>84</v>
      </c>
      <c r="V657" t="s">
        <v>112</v>
      </c>
      <c r="W657" t="s">
        <v>381</v>
      </c>
    </row>
    <row r="658" spans="1:25" x14ac:dyDescent="0.2">
      <c r="A658" t="s">
        <v>5495</v>
      </c>
      <c r="B658" t="s">
        <v>5495</v>
      </c>
      <c r="C658" t="s">
        <v>5496</v>
      </c>
      <c r="D658" t="s">
        <v>5495</v>
      </c>
      <c r="E658" t="s">
        <v>5497</v>
      </c>
      <c r="F658" t="s">
        <v>5498</v>
      </c>
      <c r="G658" t="s">
        <v>32</v>
      </c>
      <c r="I658" t="s">
        <v>5499</v>
      </c>
      <c r="J658" t="s">
        <v>5500</v>
      </c>
      <c r="Q658" t="s">
        <v>378</v>
      </c>
      <c r="R658" t="s">
        <v>379</v>
      </c>
      <c r="S658" t="s">
        <v>2286</v>
      </c>
      <c r="T658" t="s">
        <v>111</v>
      </c>
      <c r="U658" t="s">
        <v>84</v>
      </c>
      <c r="V658" t="s">
        <v>112</v>
      </c>
      <c r="W658" t="s">
        <v>5501</v>
      </c>
    </row>
    <row r="659" spans="1:25" x14ac:dyDescent="0.2">
      <c r="A659" t="s">
        <v>5502</v>
      </c>
      <c r="B659" t="s">
        <v>5503</v>
      </c>
      <c r="C659" t="s">
        <v>5504</v>
      </c>
      <c r="D659" t="s">
        <v>5502</v>
      </c>
      <c r="E659" t="s">
        <v>5505</v>
      </c>
      <c r="F659" t="s">
        <v>5506</v>
      </c>
      <c r="G659" t="s">
        <v>5507</v>
      </c>
      <c r="H659" t="s">
        <v>5508</v>
      </c>
      <c r="I659" t="s">
        <v>5509</v>
      </c>
      <c r="J659" t="s">
        <v>5510</v>
      </c>
      <c r="K659" t="s">
        <v>1649</v>
      </c>
      <c r="L659" t="s">
        <v>1650</v>
      </c>
      <c r="M659" t="s">
        <v>2206</v>
      </c>
      <c r="N659" t="s">
        <v>2206</v>
      </c>
      <c r="O659" t="s">
        <v>5511</v>
      </c>
      <c r="P659" t="s">
        <v>39</v>
      </c>
      <c r="Q659" t="s">
        <v>5058</v>
      </c>
      <c r="R659" t="s">
        <v>537</v>
      </c>
      <c r="S659" t="s">
        <v>5512</v>
      </c>
      <c r="T659" t="s">
        <v>43</v>
      </c>
      <c r="U659" t="s">
        <v>44</v>
      </c>
      <c r="V659" t="s">
        <v>45</v>
      </c>
      <c r="W659" t="s">
        <v>5513</v>
      </c>
    </row>
    <row r="660" spans="1:25" x14ac:dyDescent="0.2">
      <c r="A660" t="s">
        <v>5514</v>
      </c>
      <c r="B660" t="s">
        <v>5514</v>
      </c>
      <c r="C660" t="s">
        <v>5515</v>
      </c>
      <c r="D660" t="s">
        <v>5514</v>
      </c>
      <c r="E660" t="s">
        <v>5516</v>
      </c>
      <c r="F660" t="s">
        <v>5517</v>
      </c>
      <c r="G660" t="s">
        <v>5518</v>
      </c>
      <c r="I660" t="s">
        <v>5519</v>
      </c>
      <c r="J660" t="s">
        <v>5520</v>
      </c>
      <c r="R660" t="s">
        <v>978</v>
      </c>
      <c r="S660" t="s">
        <v>5521</v>
      </c>
      <c r="T660" t="s">
        <v>111</v>
      </c>
      <c r="U660" t="s">
        <v>84</v>
      </c>
      <c r="V660" t="s">
        <v>112</v>
      </c>
    </row>
    <row r="661" spans="1:25" x14ac:dyDescent="0.2">
      <c r="A661" t="s">
        <v>5522</v>
      </c>
      <c r="B661" t="s">
        <v>5522</v>
      </c>
      <c r="C661" t="s">
        <v>5523</v>
      </c>
      <c r="D661" t="s">
        <v>5522</v>
      </c>
      <c r="E661" t="s">
        <v>5524</v>
      </c>
      <c r="F661" t="s">
        <v>5525</v>
      </c>
      <c r="G661" t="s">
        <v>32</v>
      </c>
      <c r="I661" t="s">
        <v>5526</v>
      </c>
      <c r="J661" t="s">
        <v>5527</v>
      </c>
      <c r="Q661" t="s">
        <v>5528</v>
      </c>
      <c r="R661" t="s">
        <v>2111</v>
      </c>
      <c r="S661" t="s">
        <v>5529</v>
      </c>
      <c r="T661" t="s">
        <v>111</v>
      </c>
      <c r="U661" t="s">
        <v>84</v>
      </c>
      <c r="V661" t="s">
        <v>112</v>
      </c>
    </row>
    <row r="662" spans="1:25" x14ac:dyDescent="0.2">
      <c r="A662" t="s">
        <v>5530</v>
      </c>
      <c r="B662" t="s">
        <v>5530</v>
      </c>
      <c r="C662" t="s">
        <v>5531</v>
      </c>
      <c r="D662" t="s">
        <v>5530</v>
      </c>
      <c r="E662" t="s">
        <v>5532</v>
      </c>
      <c r="F662" t="s">
        <v>5533</v>
      </c>
      <c r="G662" t="s">
        <v>32</v>
      </c>
      <c r="I662" t="s">
        <v>5534</v>
      </c>
      <c r="J662" t="s">
        <v>5535</v>
      </c>
      <c r="R662" t="s">
        <v>790</v>
      </c>
      <c r="S662" t="s">
        <v>791</v>
      </c>
      <c r="T662" t="s">
        <v>111</v>
      </c>
      <c r="U662" t="s">
        <v>84</v>
      </c>
      <c r="V662" t="s">
        <v>112</v>
      </c>
      <c r="W662" t="s">
        <v>5536</v>
      </c>
    </row>
    <row r="663" spans="1:25" x14ac:dyDescent="0.2">
      <c r="A663" t="s">
        <v>5537</v>
      </c>
      <c r="B663" t="s">
        <v>5537</v>
      </c>
      <c r="C663" t="s">
        <v>5538</v>
      </c>
      <c r="D663" t="s">
        <v>5537</v>
      </c>
      <c r="E663" t="s">
        <v>5539</v>
      </c>
      <c r="F663" t="s">
        <v>5540</v>
      </c>
      <c r="G663" t="s">
        <v>429</v>
      </c>
      <c r="I663" t="s">
        <v>5541</v>
      </c>
      <c r="J663" t="s">
        <v>5542</v>
      </c>
      <c r="Q663" t="s">
        <v>463</v>
      </c>
      <c r="R663" t="s">
        <v>109</v>
      </c>
      <c r="S663" t="s">
        <v>1659</v>
      </c>
      <c r="T663" t="s">
        <v>111</v>
      </c>
      <c r="U663" t="s">
        <v>84</v>
      </c>
      <c r="V663" t="s">
        <v>112</v>
      </c>
      <c r="W663" t="s">
        <v>5543</v>
      </c>
    </row>
    <row r="664" spans="1:25" x14ac:dyDescent="0.2">
      <c r="A664" t="s">
        <v>5544</v>
      </c>
      <c r="B664" t="s">
        <v>5544</v>
      </c>
      <c r="C664" t="s">
        <v>5545</v>
      </c>
      <c r="D664" t="s">
        <v>5544</v>
      </c>
      <c r="E664" t="s">
        <v>5546</v>
      </c>
      <c r="F664" t="s">
        <v>5547</v>
      </c>
      <c r="G664" t="s">
        <v>32</v>
      </c>
      <c r="I664" t="s">
        <v>5548</v>
      </c>
      <c r="J664" t="s">
        <v>5549</v>
      </c>
      <c r="Q664" t="s">
        <v>789</v>
      </c>
      <c r="R664" t="s">
        <v>790</v>
      </c>
      <c r="S664" t="s">
        <v>791</v>
      </c>
      <c r="T664" t="s">
        <v>111</v>
      </c>
      <c r="U664" t="s">
        <v>84</v>
      </c>
      <c r="V664" t="s">
        <v>112</v>
      </c>
    </row>
    <row r="665" spans="1:25" x14ac:dyDescent="0.2">
      <c r="A665" t="s">
        <v>5550</v>
      </c>
      <c r="B665" t="s">
        <v>5550</v>
      </c>
      <c r="C665" t="s">
        <v>5551</v>
      </c>
      <c r="D665" t="s">
        <v>5550</v>
      </c>
      <c r="E665" t="s">
        <v>5552</v>
      </c>
      <c r="F665" t="s">
        <v>5553</v>
      </c>
      <c r="G665" t="s">
        <v>32</v>
      </c>
      <c r="I665" t="s">
        <v>5554</v>
      </c>
      <c r="J665" t="s">
        <v>5555</v>
      </c>
      <c r="Q665" t="s">
        <v>108</v>
      </c>
      <c r="R665" t="s">
        <v>109</v>
      </c>
      <c r="S665" t="s">
        <v>3363</v>
      </c>
      <c r="T665" t="s">
        <v>111</v>
      </c>
      <c r="U665" t="s">
        <v>84</v>
      </c>
      <c r="V665" t="s">
        <v>112</v>
      </c>
      <c r="W665" t="s">
        <v>134</v>
      </c>
    </row>
    <row r="666" spans="1:25" x14ac:dyDescent="0.2">
      <c r="A666" t="s">
        <v>5556</v>
      </c>
      <c r="B666" t="s">
        <v>5557</v>
      </c>
      <c r="C666" t="s">
        <v>5558</v>
      </c>
      <c r="D666" t="s">
        <v>5556</v>
      </c>
      <c r="E666" t="s">
        <v>5559</v>
      </c>
      <c r="F666" t="s">
        <v>5560</v>
      </c>
      <c r="G666" t="s">
        <v>5561</v>
      </c>
      <c r="H666" t="s">
        <v>5562</v>
      </c>
      <c r="I666" t="s">
        <v>5563</v>
      </c>
      <c r="J666" t="s">
        <v>5564</v>
      </c>
      <c r="K666" t="s">
        <v>70</v>
      </c>
      <c r="L666" t="s">
        <v>1033</v>
      </c>
      <c r="M666" t="s">
        <v>1034</v>
      </c>
      <c r="N666" t="s">
        <v>1035</v>
      </c>
      <c r="O666" t="s">
        <v>1035</v>
      </c>
      <c r="P666" t="s">
        <v>39</v>
      </c>
      <c r="Q666" t="s">
        <v>108</v>
      </c>
      <c r="R666" t="s">
        <v>109</v>
      </c>
      <c r="S666" t="s">
        <v>335</v>
      </c>
      <c r="T666" t="s">
        <v>43</v>
      </c>
      <c r="U666" t="s">
        <v>44</v>
      </c>
      <c r="V666" t="s">
        <v>45</v>
      </c>
      <c r="W666" t="s">
        <v>5565</v>
      </c>
    </row>
    <row r="667" spans="1:25" x14ac:dyDescent="0.2">
      <c r="A667" t="s">
        <v>5566</v>
      </c>
      <c r="B667" t="s">
        <v>5566</v>
      </c>
      <c r="C667" t="s">
        <v>5567</v>
      </c>
      <c r="D667" t="s">
        <v>5566</v>
      </c>
      <c r="E667" t="s">
        <v>5568</v>
      </c>
      <c r="F667" t="s">
        <v>5569</v>
      </c>
      <c r="G667" t="s">
        <v>5570</v>
      </c>
      <c r="I667" t="s">
        <v>5571</v>
      </c>
      <c r="J667" t="s">
        <v>5572</v>
      </c>
      <c r="Q667" t="s">
        <v>4630</v>
      </c>
      <c r="R667" t="s">
        <v>99</v>
      </c>
      <c r="S667" t="s">
        <v>4631</v>
      </c>
      <c r="T667" t="s">
        <v>111</v>
      </c>
      <c r="U667" t="s">
        <v>84</v>
      </c>
      <c r="V667" t="s">
        <v>112</v>
      </c>
    </row>
    <row r="668" spans="1:25" x14ac:dyDescent="0.2">
      <c r="A668" t="s">
        <v>5573</v>
      </c>
      <c r="B668" t="s">
        <v>5574</v>
      </c>
      <c r="C668" t="s">
        <v>5575</v>
      </c>
      <c r="D668" t="s">
        <v>5573</v>
      </c>
      <c r="E668" t="s">
        <v>5576</v>
      </c>
      <c r="F668" t="s">
        <v>5577</v>
      </c>
      <c r="G668" t="s">
        <v>32</v>
      </c>
      <c r="I668" t="s">
        <v>5578</v>
      </c>
      <c r="J668" t="s">
        <v>5579</v>
      </c>
      <c r="Q668" t="s">
        <v>659</v>
      </c>
      <c r="R668" t="s">
        <v>109</v>
      </c>
      <c r="S668" t="s">
        <v>5580</v>
      </c>
      <c r="T668" t="s">
        <v>111</v>
      </c>
      <c r="U668" t="s">
        <v>344</v>
      </c>
      <c r="V668" t="s">
        <v>112</v>
      </c>
      <c r="W668" t="s">
        <v>5581</v>
      </c>
      <c r="X668" t="s">
        <v>5582</v>
      </c>
      <c r="Y668" t="s">
        <v>5583</v>
      </c>
    </row>
    <row r="669" spans="1:25" x14ac:dyDescent="0.2">
      <c r="A669" t="s">
        <v>5584</v>
      </c>
      <c r="B669" t="s">
        <v>5584</v>
      </c>
      <c r="C669" t="s">
        <v>5585</v>
      </c>
      <c r="D669" t="s">
        <v>5584</v>
      </c>
      <c r="E669" t="s">
        <v>5586</v>
      </c>
      <c r="F669" t="s">
        <v>5587</v>
      </c>
      <c r="G669" t="s">
        <v>233</v>
      </c>
      <c r="H669" t="s">
        <v>5588</v>
      </c>
      <c r="I669" t="s">
        <v>5589</v>
      </c>
      <c r="J669" t="s">
        <v>5585</v>
      </c>
      <c r="Q669" t="s">
        <v>780</v>
      </c>
      <c r="R669" t="s">
        <v>355</v>
      </c>
      <c r="S669" t="s">
        <v>781</v>
      </c>
      <c r="T669" t="s">
        <v>83</v>
      </c>
      <c r="U669" t="s">
        <v>84</v>
      </c>
      <c r="V669" t="s">
        <v>85</v>
      </c>
      <c r="W669" t="s">
        <v>5590</v>
      </c>
    </row>
    <row r="670" spans="1:25" x14ac:dyDescent="0.2">
      <c r="A670" t="s">
        <v>5591</v>
      </c>
      <c r="B670" t="s">
        <v>5591</v>
      </c>
      <c r="C670" t="s">
        <v>5592</v>
      </c>
      <c r="D670" t="s">
        <v>5591</v>
      </c>
      <c r="E670" t="s">
        <v>5593</v>
      </c>
      <c r="G670" t="s">
        <v>5594</v>
      </c>
      <c r="J670" t="s">
        <v>5595</v>
      </c>
      <c r="T670" t="s">
        <v>111</v>
      </c>
      <c r="U670" t="s">
        <v>84</v>
      </c>
      <c r="V670" t="s">
        <v>112</v>
      </c>
    </row>
    <row r="671" spans="1:25" x14ac:dyDescent="0.2">
      <c r="A671" t="s">
        <v>5596</v>
      </c>
      <c r="B671" t="s">
        <v>5597</v>
      </c>
      <c r="C671" t="s">
        <v>5598</v>
      </c>
      <c r="D671" t="s">
        <v>5596</v>
      </c>
      <c r="E671" t="s">
        <v>5599</v>
      </c>
      <c r="F671" t="s">
        <v>5600</v>
      </c>
      <c r="G671" t="s">
        <v>5601</v>
      </c>
      <c r="H671" t="s">
        <v>5602</v>
      </c>
      <c r="I671" t="s">
        <v>5603</v>
      </c>
      <c r="J671" t="s">
        <v>5604</v>
      </c>
      <c r="K671" t="s">
        <v>70</v>
      </c>
      <c r="L671" t="s">
        <v>1033</v>
      </c>
      <c r="M671" t="s">
        <v>1690</v>
      </c>
      <c r="N671" t="s">
        <v>2535</v>
      </c>
      <c r="O671" t="s">
        <v>5605</v>
      </c>
      <c r="P671" t="s">
        <v>39</v>
      </c>
      <c r="Q671" t="s">
        <v>148</v>
      </c>
      <c r="R671" t="s">
        <v>99</v>
      </c>
      <c r="S671" t="s">
        <v>1933</v>
      </c>
      <c r="T671" t="s">
        <v>43</v>
      </c>
      <c r="U671" t="s">
        <v>44</v>
      </c>
      <c r="V671" t="s">
        <v>45</v>
      </c>
      <c r="W671" t="s">
        <v>5606</v>
      </c>
    </row>
    <row r="672" spans="1:25" x14ac:dyDescent="0.2">
      <c r="A672" t="s">
        <v>5607</v>
      </c>
      <c r="B672" t="s">
        <v>5607</v>
      </c>
      <c r="C672" t="s">
        <v>5608</v>
      </c>
      <c r="D672" t="s">
        <v>5607</v>
      </c>
      <c r="E672" t="s">
        <v>5609</v>
      </c>
      <c r="F672" t="s">
        <v>5610</v>
      </c>
      <c r="G672" t="s">
        <v>32</v>
      </c>
      <c r="H672" t="s">
        <v>5611</v>
      </c>
      <c r="I672" t="s">
        <v>5612</v>
      </c>
      <c r="J672" t="s">
        <v>5608</v>
      </c>
      <c r="Q672" t="s">
        <v>81</v>
      </c>
      <c r="R672" t="s">
        <v>58</v>
      </c>
      <c r="S672" t="s">
        <v>82</v>
      </c>
      <c r="T672" t="s">
        <v>83</v>
      </c>
      <c r="U672" t="s">
        <v>84</v>
      </c>
      <c r="V672" t="s">
        <v>85</v>
      </c>
    </row>
    <row r="673" spans="1:25" x14ac:dyDescent="0.2">
      <c r="A673" t="s">
        <v>5613</v>
      </c>
      <c r="B673" t="s">
        <v>5613</v>
      </c>
      <c r="C673" t="s">
        <v>5614</v>
      </c>
      <c r="D673" t="s">
        <v>5613</v>
      </c>
      <c r="E673" t="s">
        <v>5615</v>
      </c>
      <c r="F673" t="s">
        <v>5616</v>
      </c>
      <c r="G673" t="s">
        <v>233</v>
      </c>
      <c r="I673" t="s">
        <v>5617</v>
      </c>
      <c r="J673" t="s">
        <v>5618</v>
      </c>
      <c r="Q673" t="s">
        <v>378</v>
      </c>
      <c r="R673" t="s">
        <v>379</v>
      </c>
      <c r="S673" t="s">
        <v>1812</v>
      </c>
      <c r="T673" t="s">
        <v>111</v>
      </c>
      <c r="U673" t="s">
        <v>84</v>
      </c>
      <c r="V673" t="s">
        <v>112</v>
      </c>
      <c r="W673" t="s">
        <v>381</v>
      </c>
    </row>
    <row r="674" spans="1:25" x14ac:dyDescent="0.2">
      <c r="A674" t="s">
        <v>5619</v>
      </c>
      <c r="B674" t="s">
        <v>5619</v>
      </c>
      <c r="C674" t="s">
        <v>5620</v>
      </c>
      <c r="D674" t="s">
        <v>5619</v>
      </c>
      <c r="E674" t="s">
        <v>5621</v>
      </c>
      <c r="G674" t="s">
        <v>32</v>
      </c>
      <c r="H674" t="s">
        <v>5177</v>
      </c>
      <c r="J674" t="s">
        <v>5622</v>
      </c>
      <c r="T674" t="s">
        <v>83</v>
      </c>
      <c r="U674" t="s">
        <v>84</v>
      </c>
      <c r="V674" t="s">
        <v>85</v>
      </c>
    </row>
    <row r="675" spans="1:25" x14ac:dyDescent="0.2">
      <c r="A675" t="s">
        <v>5623</v>
      </c>
      <c r="B675" t="s">
        <v>5623</v>
      </c>
      <c r="C675" t="s">
        <v>5624</v>
      </c>
      <c r="D675" t="s">
        <v>5623</v>
      </c>
      <c r="E675" t="s">
        <v>5625</v>
      </c>
      <c r="F675" t="s">
        <v>5626</v>
      </c>
      <c r="G675" t="s">
        <v>32</v>
      </c>
      <c r="H675" t="s">
        <v>5627</v>
      </c>
      <c r="I675" t="s">
        <v>5628</v>
      </c>
      <c r="J675" t="s">
        <v>5624</v>
      </c>
      <c r="Q675" t="s">
        <v>98</v>
      </c>
      <c r="R675" t="s">
        <v>99</v>
      </c>
      <c r="S675" t="s">
        <v>5629</v>
      </c>
      <c r="T675" t="s">
        <v>83</v>
      </c>
      <c r="U675" t="s">
        <v>84</v>
      </c>
      <c r="V675" t="s">
        <v>85</v>
      </c>
    </row>
    <row r="676" spans="1:25" x14ac:dyDescent="0.2">
      <c r="A676" t="s">
        <v>5630</v>
      </c>
      <c r="B676" t="s">
        <v>5630</v>
      </c>
      <c r="C676" t="s">
        <v>5631</v>
      </c>
      <c r="D676" t="s">
        <v>5630</v>
      </c>
      <c r="E676" t="s">
        <v>5632</v>
      </c>
      <c r="F676" t="s">
        <v>5633</v>
      </c>
      <c r="G676" t="s">
        <v>32</v>
      </c>
      <c r="I676" t="s">
        <v>5634</v>
      </c>
      <c r="J676" t="s">
        <v>5635</v>
      </c>
      <c r="Q676" t="s">
        <v>1393</v>
      </c>
      <c r="R676" t="s">
        <v>99</v>
      </c>
      <c r="S676" t="s">
        <v>5636</v>
      </c>
      <c r="T676" t="s">
        <v>111</v>
      </c>
      <c r="U676" t="s">
        <v>84</v>
      </c>
      <c r="V676" t="s">
        <v>112</v>
      </c>
    </row>
    <row r="677" spans="1:25" x14ac:dyDescent="0.2">
      <c r="A677" t="s">
        <v>5637</v>
      </c>
      <c r="B677" t="s">
        <v>5637</v>
      </c>
      <c r="C677" t="s">
        <v>5638</v>
      </c>
      <c r="D677" t="s">
        <v>5637</v>
      </c>
      <c r="E677" t="s">
        <v>5639</v>
      </c>
      <c r="G677" t="s">
        <v>429</v>
      </c>
      <c r="H677" t="s">
        <v>5640</v>
      </c>
      <c r="J677" t="s">
        <v>5641</v>
      </c>
      <c r="T677" t="s">
        <v>111</v>
      </c>
      <c r="U677" t="s">
        <v>84</v>
      </c>
      <c r="V677" t="s">
        <v>112</v>
      </c>
    </row>
    <row r="678" spans="1:25" x14ac:dyDescent="0.2">
      <c r="A678" t="s">
        <v>5642</v>
      </c>
      <c r="B678" t="s">
        <v>5643</v>
      </c>
      <c r="C678" t="s">
        <v>5644</v>
      </c>
      <c r="D678" t="s">
        <v>5642</v>
      </c>
      <c r="E678" t="s">
        <v>5645</v>
      </c>
      <c r="F678" t="s">
        <v>5646</v>
      </c>
      <c r="G678" t="s">
        <v>5647</v>
      </c>
      <c r="H678" t="s">
        <v>5648</v>
      </c>
      <c r="I678" t="s">
        <v>5649</v>
      </c>
      <c r="J678" t="s">
        <v>5650</v>
      </c>
      <c r="K678" t="s">
        <v>70</v>
      </c>
      <c r="L678" t="s">
        <v>1033</v>
      </c>
      <c r="M678" t="s">
        <v>1690</v>
      </c>
      <c r="N678" t="s">
        <v>2535</v>
      </c>
      <c r="O678" t="s">
        <v>2536</v>
      </c>
      <c r="P678" t="s">
        <v>39</v>
      </c>
      <c r="Q678" t="s">
        <v>471</v>
      </c>
      <c r="R678" t="s">
        <v>472</v>
      </c>
      <c r="S678" t="s">
        <v>5651</v>
      </c>
      <c r="T678" t="s">
        <v>43</v>
      </c>
      <c r="U678" t="s">
        <v>44</v>
      </c>
      <c r="V678" t="s">
        <v>45</v>
      </c>
      <c r="W678" t="s">
        <v>412</v>
      </c>
    </row>
    <row r="679" spans="1:25" x14ac:dyDescent="0.2">
      <c r="A679" t="s">
        <v>5652</v>
      </c>
      <c r="B679" t="s">
        <v>5652</v>
      </c>
      <c r="C679" t="s">
        <v>5653</v>
      </c>
      <c r="D679" t="s">
        <v>5652</v>
      </c>
      <c r="E679" t="s">
        <v>5654</v>
      </c>
      <c r="F679" t="s">
        <v>5655</v>
      </c>
      <c r="G679" t="s">
        <v>32</v>
      </c>
      <c r="H679" t="s">
        <v>5656</v>
      </c>
      <c r="I679" t="s">
        <v>5657</v>
      </c>
      <c r="J679" t="s">
        <v>5653</v>
      </c>
      <c r="Q679" t="s">
        <v>148</v>
      </c>
      <c r="R679" t="s">
        <v>99</v>
      </c>
      <c r="S679" t="s">
        <v>1933</v>
      </c>
      <c r="T679" t="s">
        <v>83</v>
      </c>
      <c r="U679" t="s">
        <v>84</v>
      </c>
      <c r="V679" t="s">
        <v>85</v>
      </c>
    </row>
    <row r="680" spans="1:25" x14ac:dyDescent="0.2">
      <c r="A680" t="s">
        <v>5658</v>
      </c>
      <c r="B680" t="s">
        <v>5658</v>
      </c>
      <c r="C680" t="s">
        <v>5659</v>
      </c>
      <c r="D680" t="s">
        <v>5658</v>
      </c>
      <c r="E680" t="s">
        <v>5660</v>
      </c>
      <c r="F680" t="s">
        <v>5661</v>
      </c>
      <c r="G680" t="s">
        <v>32</v>
      </c>
      <c r="I680" t="s">
        <v>5662</v>
      </c>
      <c r="J680" t="s">
        <v>5663</v>
      </c>
      <c r="Q680" t="s">
        <v>73</v>
      </c>
      <c r="R680" t="s">
        <v>74</v>
      </c>
      <c r="S680" t="s">
        <v>75</v>
      </c>
      <c r="T680" t="s">
        <v>111</v>
      </c>
      <c r="U680" t="s">
        <v>84</v>
      </c>
      <c r="V680" t="s">
        <v>112</v>
      </c>
    </row>
    <row r="681" spans="1:25" x14ac:dyDescent="0.2">
      <c r="A681" t="s">
        <v>5664</v>
      </c>
      <c r="B681" t="s">
        <v>5664</v>
      </c>
      <c r="C681" t="s">
        <v>5665</v>
      </c>
      <c r="D681" t="s">
        <v>5664</v>
      </c>
      <c r="E681" t="s">
        <v>5666</v>
      </c>
      <c r="F681" t="s">
        <v>5667</v>
      </c>
      <c r="G681" t="s">
        <v>5668</v>
      </c>
      <c r="H681" t="s">
        <v>5669</v>
      </c>
      <c r="I681" t="s">
        <v>5670</v>
      </c>
      <c r="J681" t="s">
        <v>5671</v>
      </c>
      <c r="Q681" t="s">
        <v>132</v>
      </c>
      <c r="R681" t="s">
        <v>109</v>
      </c>
      <c r="S681" t="s">
        <v>2231</v>
      </c>
      <c r="T681" t="s">
        <v>83</v>
      </c>
      <c r="U681" t="s">
        <v>84</v>
      </c>
      <c r="V681" t="s">
        <v>85</v>
      </c>
      <c r="W681" t="s">
        <v>134</v>
      </c>
    </row>
    <row r="682" spans="1:25" x14ac:dyDescent="0.2">
      <c r="A682" t="s">
        <v>5672</v>
      </c>
      <c r="B682" t="s">
        <v>5672</v>
      </c>
      <c r="C682" t="s">
        <v>5673</v>
      </c>
      <c r="D682" t="s">
        <v>5672</v>
      </c>
      <c r="E682" t="s">
        <v>5674</v>
      </c>
      <c r="F682" t="s">
        <v>5675</v>
      </c>
      <c r="G682" t="s">
        <v>32</v>
      </c>
      <c r="I682" t="s">
        <v>5676</v>
      </c>
      <c r="J682" t="s">
        <v>5677</v>
      </c>
      <c r="Q682" t="s">
        <v>73</v>
      </c>
      <c r="R682" t="s">
        <v>74</v>
      </c>
      <c r="S682" t="s">
        <v>75</v>
      </c>
      <c r="T682" t="s">
        <v>111</v>
      </c>
      <c r="U682" t="s">
        <v>84</v>
      </c>
      <c r="V682" t="s">
        <v>112</v>
      </c>
    </row>
    <row r="683" spans="1:25" x14ac:dyDescent="0.2">
      <c r="A683" t="s">
        <v>5678</v>
      </c>
      <c r="B683" t="s">
        <v>5679</v>
      </c>
      <c r="C683" t="s">
        <v>5680</v>
      </c>
      <c r="D683" t="s">
        <v>5678</v>
      </c>
      <c r="E683" t="s">
        <v>5681</v>
      </c>
      <c r="F683" t="s">
        <v>5682</v>
      </c>
      <c r="G683" t="s">
        <v>5683</v>
      </c>
      <c r="H683" t="s">
        <v>5684</v>
      </c>
      <c r="I683" t="s">
        <v>5685</v>
      </c>
      <c r="J683" t="s">
        <v>5680</v>
      </c>
      <c r="K683" t="s">
        <v>144</v>
      </c>
      <c r="L683" t="s">
        <v>454</v>
      </c>
      <c r="M683" t="s">
        <v>2684</v>
      </c>
      <c r="N683" t="s">
        <v>2684</v>
      </c>
      <c r="O683" t="s">
        <v>2684</v>
      </c>
      <c r="P683" t="s">
        <v>39</v>
      </c>
      <c r="Q683" t="s">
        <v>108</v>
      </c>
      <c r="R683" t="s">
        <v>109</v>
      </c>
      <c r="S683" t="s">
        <v>5686</v>
      </c>
      <c r="T683" t="s">
        <v>43</v>
      </c>
      <c r="U683" t="s">
        <v>44</v>
      </c>
      <c r="V683" t="s">
        <v>45</v>
      </c>
    </row>
    <row r="684" spans="1:25" x14ac:dyDescent="0.2">
      <c r="A684" t="s">
        <v>5687</v>
      </c>
      <c r="B684" t="s">
        <v>5687</v>
      </c>
      <c r="C684" t="s">
        <v>5688</v>
      </c>
      <c r="D684" t="s">
        <v>5687</v>
      </c>
      <c r="E684" t="s">
        <v>5689</v>
      </c>
      <c r="F684" t="s">
        <v>5690</v>
      </c>
      <c r="G684" t="s">
        <v>32</v>
      </c>
      <c r="H684" t="s">
        <v>1409</v>
      </c>
      <c r="I684" t="s">
        <v>5691</v>
      </c>
      <c r="J684" t="s">
        <v>5688</v>
      </c>
      <c r="Q684" t="s">
        <v>73</v>
      </c>
      <c r="R684" t="s">
        <v>74</v>
      </c>
      <c r="S684" t="s">
        <v>75</v>
      </c>
      <c r="T684" t="s">
        <v>83</v>
      </c>
      <c r="U684" t="s">
        <v>84</v>
      </c>
      <c r="V684" t="s">
        <v>85</v>
      </c>
    </row>
    <row r="685" spans="1:25" x14ac:dyDescent="0.2">
      <c r="A685" t="s">
        <v>5692</v>
      </c>
      <c r="B685" t="s">
        <v>5692</v>
      </c>
      <c r="C685" t="s">
        <v>5693</v>
      </c>
      <c r="D685" t="s">
        <v>5692</v>
      </c>
      <c r="E685" t="s">
        <v>5694</v>
      </c>
      <c r="F685" t="s">
        <v>5695</v>
      </c>
      <c r="G685" t="s">
        <v>5696</v>
      </c>
      <c r="H685" t="s">
        <v>5697</v>
      </c>
      <c r="I685" t="s">
        <v>5698</v>
      </c>
      <c r="J685" t="s">
        <v>5699</v>
      </c>
      <c r="Q685" t="s">
        <v>1393</v>
      </c>
      <c r="R685" t="s">
        <v>99</v>
      </c>
      <c r="S685" t="s">
        <v>5700</v>
      </c>
      <c r="T685" t="s">
        <v>83</v>
      </c>
      <c r="U685" t="s">
        <v>84</v>
      </c>
      <c r="V685" t="s">
        <v>85</v>
      </c>
    </row>
    <row r="686" spans="1:25" x14ac:dyDescent="0.2">
      <c r="A686" t="s">
        <v>5701</v>
      </c>
      <c r="B686" t="s">
        <v>5702</v>
      </c>
      <c r="C686" t="s">
        <v>5703</v>
      </c>
      <c r="D686" t="s">
        <v>5701</v>
      </c>
      <c r="E686" t="s">
        <v>5704</v>
      </c>
      <c r="F686" t="s">
        <v>5705</v>
      </c>
      <c r="G686" t="s">
        <v>32</v>
      </c>
      <c r="I686" t="s">
        <v>5706</v>
      </c>
      <c r="J686" t="s">
        <v>5707</v>
      </c>
      <c r="Q686" t="s">
        <v>760</v>
      </c>
      <c r="R686" t="s">
        <v>254</v>
      </c>
      <c r="S686" t="s">
        <v>761</v>
      </c>
      <c r="T686" t="s">
        <v>111</v>
      </c>
      <c r="U686" t="s">
        <v>344</v>
      </c>
      <c r="V686" t="s">
        <v>112</v>
      </c>
      <c r="X686" t="s">
        <v>5708</v>
      </c>
      <c r="Y686" t="s">
        <v>5709</v>
      </c>
    </row>
    <row r="687" spans="1:25" x14ac:dyDescent="0.2">
      <c r="A687" t="s">
        <v>5710</v>
      </c>
      <c r="B687" t="s">
        <v>5710</v>
      </c>
      <c r="C687" t="s">
        <v>5711</v>
      </c>
      <c r="D687" t="s">
        <v>5710</v>
      </c>
      <c r="E687" t="s">
        <v>5712</v>
      </c>
      <c r="F687" t="s">
        <v>5713</v>
      </c>
      <c r="G687" t="s">
        <v>261</v>
      </c>
      <c r="H687" t="s">
        <v>5714</v>
      </c>
      <c r="I687" t="s">
        <v>5715</v>
      </c>
      <c r="J687" t="s">
        <v>5716</v>
      </c>
      <c r="Q687" t="s">
        <v>378</v>
      </c>
      <c r="R687" t="s">
        <v>379</v>
      </c>
      <c r="S687" t="s">
        <v>5717</v>
      </c>
      <c r="T687" t="s">
        <v>111</v>
      </c>
      <c r="U687" t="s">
        <v>84</v>
      </c>
      <c r="V687" t="s">
        <v>112</v>
      </c>
      <c r="W687" t="s">
        <v>5718</v>
      </c>
    </row>
    <row r="688" spans="1:25" x14ac:dyDescent="0.2">
      <c r="A688" t="s">
        <v>5719</v>
      </c>
      <c r="B688" t="s">
        <v>5720</v>
      </c>
      <c r="C688" t="s">
        <v>5721</v>
      </c>
      <c r="D688" t="s">
        <v>5719</v>
      </c>
      <c r="E688" t="s">
        <v>5722</v>
      </c>
      <c r="F688" t="s">
        <v>5723</v>
      </c>
      <c r="G688" t="s">
        <v>5724</v>
      </c>
      <c r="H688" t="s">
        <v>2997</v>
      </c>
      <c r="I688" t="s">
        <v>5725</v>
      </c>
      <c r="J688" t="s">
        <v>5721</v>
      </c>
      <c r="K688" t="s">
        <v>144</v>
      </c>
      <c r="L688" t="s">
        <v>145</v>
      </c>
      <c r="M688" t="s">
        <v>146</v>
      </c>
      <c r="N688" t="s">
        <v>158</v>
      </c>
      <c r="O688" t="s">
        <v>159</v>
      </c>
      <c r="P688" t="s">
        <v>39</v>
      </c>
      <c r="Q688" t="s">
        <v>108</v>
      </c>
      <c r="R688" t="s">
        <v>109</v>
      </c>
      <c r="S688" t="s">
        <v>1318</v>
      </c>
      <c r="T688" t="s">
        <v>43</v>
      </c>
      <c r="U688" t="s">
        <v>44</v>
      </c>
      <c r="V688" t="s">
        <v>45</v>
      </c>
    </row>
    <row r="689" spans="1:25" x14ac:dyDescent="0.2">
      <c r="A689" t="s">
        <v>5726</v>
      </c>
      <c r="B689" t="s">
        <v>5727</v>
      </c>
      <c r="C689" t="s">
        <v>5728</v>
      </c>
      <c r="D689" t="s">
        <v>5726</v>
      </c>
      <c r="E689" t="s">
        <v>5729</v>
      </c>
      <c r="F689" t="s">
        <v>5730</v>
      </c>
      <c r="G689" t="s">
        <v>5731</v>
      </c>
      <c r="H689" t="s">
        <v>5732</v>
      </c>
      <c r="I689" t="s">
        <v>5733</v>
      </c>
      <c r="J689" t="s">
        <v>5734</v>
      </c>
      <c r="K689" t="s">
        <v>70</v>
      </c>
      <c r="L689" t="s">
        <v>71</v>
      </c>
      <c r="M689" t="s">
        <v>72</v>
      </c>
      <c r="N689" t="s">
        <v>4536</v>
      </c>
      <c r="O689" t="s">
        <v>4536</v>
      </c>
      <c r="P689" t="s">
        <v>39</v>
      </c>
      <c r="Q689" t="s">
        <v>108</v>
      </c>
      <c r="R689" t="s">
        <v>109</v>
      </c>
      <c r="S689" t="s">
        <v>1830</v>
      </c>
      <c r="T689" t="s">
        <v>43</v>
      </c>
      <c r="U689" t="s">
        <v>44</v>
      </c>
      <c r="V689" t="s">
        <v>45</v>
      </c>
      <c r="W689" t="s">
        <v>134</v>
      </c>
    </row>
    <row r="690" spans="1:25" x14ac:dyDescent="0.2">
      <c r="A690" t="s">
        <v>5735</v>
      </c>
      <c r="B690" t="s">
        <v>5735</v>
      </c>
      <c r="C690" t="s">
        <v>5736</v>
      </c>
      <c r="D690" t="s">
        <v>5735</v>
      </c>
      <c r="E690" t="s">
        <v>5737</v>
      </c>
      <c r="F690" t="s">
        <v>5738</v>
      </c>
      <c r="G690" t="s">
        <v>32</v>
      </c>
      <c r="H690" t="s">
        <v>5739</v>
      </c>
      <c r="I690" t="s">
        <v>5740</v>
      </c>
      <c r="J690" t="s">
        <v>5741</v>
      </c>
      <c r="Q690" t="s">
        <v>283</v>
      </c>
      <c r="R690" t="s">
        <v>185</v>
      </c>
      <c r="S690" t="s">
        <v>5742</v>
      </c>
      <c r="T690" t="s">
        <v>111</v>
      </c>
      <c r="U690" t="s">
        <v>84</v>
      </c>
      <c r="V690" t="s">
        <v>112</v>
      </c>
      <c r="W690" t="s">
        <v>5743</v>
      </c>
    </row>
    <row r="691" spans="1:25" x14ac:dyDescent="0.2">
      <c r="A691" t="s">
        <v>5744</v>
      </c>
      <c r="B691" t="s">
        <v>5745</v>
      </c>
      <c r="C691" t="s">
        <v>5746</v>
      </c>
      <c r="D691" t="s">
        <v>5744</v>
      </c>
      <c r="E691" t="s">
        <v>5747</v>
      </c>
      <c r="F691" t="s">
        <v>5748</v>
      </c>
      <c r="G691" t="s">
        <v>5749</v>
      </c>
      <c r="H691" t="s">
        <v>5750</v>
      </c>
      <c r="I691" t="s">
        <v>5751</v>
      </c>
      <c r="J691" t="s">
        <v>5746</v>
      </c>
      <c r="K691" t="s">
        <v>70</v>
      </c>
      <c r="L691" t="s">
        <v>2415</v>
      </c>
      <c r="M691" t="s">
        <v>2416</v>
      </c>
      <c r="N691" t="s">
        <v>2416</v>
      </c>
      <c r="O691" t="s">
        <v>5752</v>
      </c>
      <c r="P691" t="s">
        <v>56</v>
      </c>
      <c r="Q691" t="s">
        <v>148</v>
      </c>
      <c r="R691" t="s">
        <v>99</v>
      </c>
      <c r="S691" t="s">
        <v>5753</v>
      </c>
      <c r="T691" t="s">
        <v>43</v>
      </c>
      <c r="U691" t="s">
        <v>44</v>
      </c>
      <c r="V691" t="s">
        <v>60</v>
      </c>
      <c r="W691" t="s">
        <v>5754</v>
      </c>
    </row>
    <row r="692" spans="1:25" x14ac:dyDescent="0.2">
      <c r="A692" t="s">
        <v>5755</v>
      </c>
      <c r="B692" t="s">
        <v>5756</v>
      </c>
      <c r="C692" t="s">
        <v>5757</v>
      </c>
      <c r="D692" t="s">
        <v>5755</v>
      </c>
      <c r="E692" t="s">
        <v>5758</v>
      </c>
      <c r="F692" t="s">
        <v>5759</v>
      </c>
      <c r="G692" t="s">
        <v>5760</v>
      </c>
      <c r="H692" t="s">
        <v>5761</v>
      </c>
      <c r="I692" t="s">
        <v>5762</v>
      </c>
      <c r="J692" t="s">
        <v>5757</v>
      </c>
      <c r="K692" t="s">
        <v>144</v>
      </c>
      <c r="L692" t="s">
        <v>145</v>
      </c>
      <c r="P692" t="s">
        <v>39</v>
      </c>
      <c r="Q692" t="s">
        <v>365</v>
      </c>
      <c r="R692" t="s">
        <v>365</v>
      </c>
      <c r="S692" t="s">
        <v>5255</v>
      </c>
      <c r="T692" t="s">
        <v>43</v>
      </c>
      <c r="U692" t="s">
        <v>44</v>
      </c>
      <c r="V692" t="s">
        <v>45</v>
      </c>
    </row>
    <row r="693" spans="1:25" x14ac:dyDescent="0.2">
      <c r="A693" t="s">
        <v>5763</v>
      </c>
      <c r="B693" t="s">
        <v>5763</v>
      </c>
      <c r="C693" t="s">
        <v>5764</v>
      </c>
      <c r="D693" t="s">
        <v>5763</v>
      </c>
      <c r="E693" t="s">
        <v>5765</v>
      </c>
      <c r="F693" t="s">
        <v>5766</v>
      </c>
      <c r="G693" t="s">
        <v>429</v>
      </c>
      <c r="H693" t="s">
        <v>5767</v>
      </c>
      <c r="I693" t="s">
        <v>5768</v>
      </c>
      <c r="J693" t="s">
        <v>5769</v>
      </c>
      <c r="Q693" t="s">
        <v>132</v>
      </c>
      <c r="R693" t="s">
        <v>109</v>
      </c>
      <c r="S693" t="s">
        <v>2836</v>
      </c>
      <c r="T693" t="s">
        <v>83</v>
      </c>
      <c r="U693" t="s">
        <v>84</v>
      </c>
      <c r="V693" t="s">
        <v>85</v>
      </c>
    </row>
    <row r="694" spans="1:25" x14ac:dyDescent="0.2">
      <c r="A694" t="s">
        <v>5770</v>
      </c>
      <c r="B694" t="s">
        <v>5771</v>
      </c>
      <c r="C694" t="s">
        <v>5772</v>
      </c>
      <c r="D694" t="s">
        <v>5770</v>
      </c>
      <c r="E694" t="s">
        <v>5773</v>
      </c>
      <c r="G694" t="s">
        <v>32</v>
      </c>
      <c r="I694" t="s">
        <v>5774</v>
      </c>
      <c r="J694" t="s">
        <v>5775</v>
      </c>
      <c r="Q694" t="s">
        <v>132</v>
      </c>
      <c r="R694" t="s">
        <v>109</v>
      </c>
      <c r="S694" t="s">
        <v>5776</v>
      </c>
      <c r="T694" t="s">
        <v>111</v>
      </c>
      <c r="U694" t="s">
        <v>344</v>
      </c>
      <c r="V694" t="s">
        <v>112</v>
      </c>
      <c r="X694" t="s">
        <v>5777</v>
      </c>
      <c r="Y694" t="s">
        <v>5778</v>
      </c>
    </row>
    <row r="695" spans="1:25" x14ac:dyDescent="0.2">
      <c r="A695" t="s">
        <v>5779</v>
      </c>
      <c r="B695" t="s">
        <v>5779</v>
      </c>
      <c r="C695" t="s">
        <v>5780</v>
      </c>
      <c r="D695" t="s">
        <v>5779</v>
      </c>
      <c r="E695" t="s">
        <v>5781</v>
      </c>
      <c r="F695" t="s">
        <v>5782</v>
      </c>
      <c r="G695" t="s">
        <v>233</v>
      </c>
      <c r="H695" t="s">
        <v>5783</v>
      </c>
      <c r="I695" t="s">
        <v>5784</v>
      </c>
      <c r="J695" t="s">
        <v>5785</v>
      </c>
      <c r="Q695" t="s">
        <v>81</v>
      </c>
      <c r="R695" t="s">
        <v>58</v>
      </c>
      <c r="S695" t="s">
        <v>82</v>
      </c>
      <c r="T695" t="s">
        <v>83</v>
      </c>
      <c r="U695" t="s">
        <v>84</v>
      </c>
      <c r="V695" t="s">
        <v>85</v>
      </c>
    </row>
    <row r="696" spans="1:25" x14ac:dyDescent="0.2">
      <c r="A696" t="s">
        <v>5786</v>
      </c>
      <c r="B696" t="s">
        <v>5786</v>
      </c>
      <c r="C696" t="s">
        <v>5787</v>
      </c>
      <c r="D696" t="s">
        <v>5786</v>
      </c>
      <c r="E696" t="s">
        <v>5788</v>
      </c>
      <c r="F696" t="s">
        <v>5789</v>
      </c>
      <c r="G696" t="s">
        <v>32</v>
      </c>
      <c r="H696" t="s">
        <v>5790</v>
      </c>
      <c r="I696" t="s">
        <v>5791</v>
      </c>
      <c r="J696" t="s">
        <v>5792</v>
      </c>
      <c r="Q696" t="s">
        <v>132</v>
      </c>
      <c r="R696" t="s">
        <v>109</v>
      </c>
      <c r="S696" t="s">
        <v>2417</v>
      </c>
      <c r="T696" t="s">
        <v>111</v>
      </c>
      <c r="U696" t="s">
        <v>84</v>
      </c>
      <c r="V696" t="s">
        <v>112</v>
      </c>
    </row>
    <row r="697" spans="1:25" x14ac:dyDescent="0.2">
      <c r="A697" t="s">
        <v>5793</v>
      </c>
      <c r="B697" t="s">
        <v>5794</v>
      </c>
      <c r="C697" t="s">
        <v>5795</v>
      </c>
      <c r="D697" t="s">
        <v>5793</v>
      </c>
      <c r="E697" t="s">
        <v>5796</v>
      </c>
      <c r="F697" t="s">
        <v>5797</v>
      </c>
      <c r="G697" t="s">
        <v>5798</v>
      </c>
      <c r="H697" t="s">
        <v>5799</v>
      </c>
      <c r="I697" t="s">
        <v>5800</v>
      </c>
      <c r="J697" t="s">
        <v>5801</v>
      </c>
      <c r="K697" t="s">
        <v>70</v>
      </c>
      <c r="L697" t="s">
        <v>280</v>
      </c>
      <c r="M697" t="s">
        <v>4091</v>
      </c>
      <c r="N697" t="s">
        <v>4092</v>
      </c>
      <c r="O697" t="s">
        <v>5802</v>
      </c>
      <c r="P697" t="s">
        <v>39</v>
      </c>
      <c r="Q697" t="s">
        <v>1393</v>
      </c>
      <c r="R697" t="s">
        <v>99</v>
      </c>
      <c r="S697" t="s">
        <v>5803</v>
      </c>
      <c r="T697" t="s">
        <v>43</v>
      </c>
      <c r="U697" t="s">
        <v>44</v>
      </c>
      <c r="V697" t="s">
        <v>45</v>
      </c>
      <c r="W697" t="s">
        <v>5804</v>
      </c>
    </row>
    <row r="698" spans="1:25" x14ac:dyDescent="0.2">
      <c r="A698" t="s">
        <v>5805</v>
      </c>
      <c r="B698" t="s">
        <v>5806</v>
      </c>
      <c r="C698" t="s">
        <v>5807</v>
      </c>
      <c r="D698" t="s">
        <v>5805</v>
      </c>
      <c r="E698" t="s">
        <v>5808</v>
      </c>
      <c r="F698" t="s">
        <v>5809</v>
      </c>
      <c r="G698" t="s">
        <v>32</v>
      </c>
      <c r="H698" t="s">
        <v>5810</v>
      </c>
      <c r="I698" t="s">
        <v>5811</v>
      </c>
      <c r="J698" t="s">
        <v>5807</v>
      </c>
      <c r="K698" t="s">
        <v>70</v>
      </c>
      <c r="L698" t="s">
        <v>1033</v>
      </c>
      <c r="M698" t="s">
        <v>1034</v>
      </c>
      <c r="N698" t="s">
        <v>1035</v>
      </c>
      <c r="O698" t="s">
        <v>1035</v>
      </c>
      <c r="P698" t="s">
        <v>39</v>
      </c>
      <c r="Q698" t="s">
        <v>5812</v>
      </c>
      <c r="R698" t="s">
        <v>1543</v>
      </c>
      <c r="S698" t="s">
        <v>5813</v>
      </c>
      <c r="T698" t="s">
        <v>43</v>
      </c>
      <c r="U698" t="s">
        <v>44</v>
      </c>
      <c r="V698" t="s">
        <v>45</v>
      </c>
    </row>
    <row r="699" spans="1:25" x14ac:dyDescent="0.2">
      <c r="A699" t="s">
        <v>5814</v>
      </c>
      <c r="B699" t="s">
        <v>5814</v>
      </c>
      <c r="C699" t="s">
        <v>5815</v>
      </c>
      <c r="D699" t="s">
        <v>5814</v>
      </c>
      <c r="E699" t="s">
        <v>5816</v>
      </c>
      <c r="F699" t="s">
        <v>5817</v>
      </c>
      <c r="G699" t="s">
        <v>32</v>
      </c>
      <c r="I699" t="s">
        <v>5818</v>
      </c>
      <c r="J699" t="s">
        <v>5819</v>
      </c>
      <c r="Q699" t="s">
        <v>108</v>
      </c>
      <c r="R699" t="s">
        <v>109</v>
      </c>
      <c r="S699" t="s">
        <v>5820</v>
      </c>
      <c r="T699" t="s">
        <v>111</v>
      </c>
      <c r="U699" t="s">
        <v>84</v>
      </c>
      <c r="V699" t="s">
        <v>112</v>
      </c>
    </row>
    <row r="700" spans="1:25" x14ac:dyDescent="0.2">
      <c r="A700" t="s">
        <v>5821</v>
      </c>
      <c r="B700" t="s">
        <v>5821</v>
      </c>
      <c r="C700" t="s">
        <v>4770</v>
      </c>
      <c r="D700" t="s">
        <v>5821</v>
      </c>
      <c r="E700" t="s">
        <v>5822</v>
      </c>
      <c r="F700" t="s">
        <v>5823</v>
      </c>
      <c r="G700" t="s">
        <v>233</v>
      </c>
      <c r="H700" t="s">
        <v>5824</v>
      </c>
      <c r="I700" t="s">
        <v>5825</v>
      </c>
      <c r="J700" t="s">
        <v>4770</v>
      </c>
      <c r="Q700" t="s">
        <v>780</v>
      </c>
      <c r="R700" t="s">
        <v>355</v>
      </c>
      <c r="S700" t="s">
        <v>781</v>
      </c>
      <c r="T700" t="s">
        <v>83</v>
      </c>
      <c r="U700" t="s">
        <v>84</v>
      </c>
      <c r="V700" t="s">
        <v>85</v>
      </c>
      <c r="W700" t="s">
        <v>381</v>
      </c>
    </row>
    <row r="701" spans="1:25" x14ac:dyDescent="0.2">
      <c r="A701" t="s">
        <v>5826</v>
      </c>
      <c r="B701" t="s">
        <v>5827</v>
      </c>
      <c r="C701" t="s">
        <v>5828</v>
      </c>
      <c r="D701" t="s">
        <v>5826</v>
      </c>
      <c r="E701" t="s">
        <v>5829</v>
      </c>
      <c r="F701" t="s">
        <v>5830</v>
      </c>
      <c r="G701" t="s">
        <v>5831</v>
      </c>
      <c r="H701" t="s">
        <v>5832</v>
      </c>
      <c r="I701" t="s">
        <v>5833</v>
      </c>
      <c r="J701" t="s">
        <v>5828</v>
      </c>
      <c r="K701" t="s">
        <v>1179</v>
      </c>
      <c r="L701" t="s">
        <v>1179</v>
      </c>
      <c r="M701" t="s">
        <v>1180</v>
      </c>
      <c r="N701" t="s">
        <v>1181</v>
      </c>
      <c r="O701" t="s">
        <v>1181</v>
      </c>
      <c r="P701" t="s">
        <v>56</v>
      </c>
      <c r="Q701" t="s">
        <v>5834</v>
      </c>
      <c r="R701" t="s">
        <v>379</v>
      </c>
      <c r="S701" t="s">
        <v>5835</v>
      </c>
      <c r="T701" t="s">
        <v>43</v>
      </c>
      <c r="U701" t="s">
        <v>44</v>
      </c>
      <c r="V701" t="s">
        <v>60</v>
      </c>
      <c r="W701" t="s">
        <v>2441</v>
      </c>
    </row>
    <row r="702" spans="1:25" x14ac:dyDescent="0.2">
      <c r="A702" t="s">
        <v>5836</v>
      </c>
      <c r="B702" t="s">
        <v>5836</v>
      </c>
      <c r="C702" t="s">
        <v>5837</v>
      </c>
      <c r="D702" t="s">
        <v>5836</v>
      </c>
      <c r="E702" t="s">
        <v>5838</v>
      </c>
      <c r="F702" t="s">
        <v>5839</v>
      </c>
      <c r="G702" t="s">
        <v>32</v>
      </c>
      <c r="I702" t="s">
        <v>5840</v>
      </c>
      <c r="J702" t="s">
        <v>5837</v>
      </c>
      <c r="Q702" t="s">
        <v>148</v>
      </c>
      <c r="R702" t="s">
        <v>99</v>
      </c>
      <c r="S702" t="s">
        <v>5841</v>
      </c>
      <c r="T702" t="s">
        <v>83</v>
      </c>
      <c r="U702" t="s">
        <v>84</v>
      </c>
      <c r="V702" t="s">
        <v>85</v>
      </c>
    </row>
    <row r="703" spans="1:25" x14ac:dyDescent="0.2">
      <c r="A703" t="s">
        <v>5842</v>
      </c>
      <c r="B703" t="s">
        <v>5842</v>
      </c>
      <c r="C703" t="s">
        <v>5843</v>
      </c>
      <c r="D703" t="s">
        <v>5842</v>
      </c>
      <c r="E703" t="s">
        <v>4448</v>
      </c>
      <c r="F703" t="s">
        <v>5844</v>
      </c>
      <c r="G703" t="s">
        <v>261</v>
      </c>
      <c r="I703" t="s">
        <v>5845</v>
      </c>
      <c r="J703" t="s">
        <v>5846</v>
      </c>
      <c r="Q703" t="s">
        <v>5847</v>
      </c>
      <c r="R703" t="s">
        <v>790</v>
      </c>
      <c r="S703" t="s">
        <v>5848</v>
      </c>
      <c r="T703" t="s">
        <v>111</v>
      </c>
      <c r="U703" t="s">
        <v>84</v>
      </c>
      <c r="V703" t="s">
        <v>112</v>
      </c>
      <c r="W703" t="s">
        <v>5849</v>
      </c>
    </row>
    <row r="704" spans="1:25" x14ac:dyDescent="0.2">
      <c r="A704" t="s">
        <v>5850</v>
      </c>
      <c r="B704" t="s">
        <v>5850</v>
      </c>
      <c r="C704" t="s">
        <v>5851</v>
      </c>
      <c r="D704" t="s">
        <v>5850</v>
      </c>
      <c r="E704" t="s">
        <v>5852</v>
      </c>
      <c r="F704" t="s">
        <v>5853</v>
      </c>
      <c r="G704" t="s">
        <v>32</v>
      </c>
      <c r="I704" t="s">
        <v>5854</v>
      </c>
      <c r="J704" t="s">
        <v>5855</v>
      </c>
      <c r="T704" t="s">
        <v>111</v>
      </c>
      <c r="U704" t="s">
        <v>84</v>
      </c>
      <c r="V704" t="s">
        <v>112</v>
      </c>
    </row>
    <row r="705" spans="1:25" x14ac:dyDescent="0.2">
      <c r="A705" t="s">
        <v>5856</v>
      </c>
      <c r="B705" t="s">
        <v>5856</v>
      </c>
      <c r="C705" t="s">
        <v>5857</v>
      </c>
      <c r="D705" t="s">
        <v>5856</v>
      </c>
      <c r="E705" t="s">
        <v>5858</v>
      </c>
      <c r="F705" t="s">
        <v>5859</v>
      </c>
      <c r="G705" t="s">
        <v>32</v>
      </c>
      <c r="H705" t="s">
        <v>5860</v>
      </c>
      <c r="I705" t="s">
        <v>5861</v>
      </c>
      <c r="J705" t="s">
        <v>5862</v>
      </c>
      <c r="Q705" t="s">
        <v>2081</v>
      </c>
      <c r="R705" t="s">
        <v>41</v>
      </c>
      <c r="S705" t="s">
        <v>5863</v>
      </c>
      <c r="T705" t="s">
        <v>111</v>
      </c>
      <c r="U705" t="s">
        <v>84</v>
      </c>
      <c r="V705" t="s">
        <v>112</v>
      </c>
      <c r="W705" t="s">
        <v>5864</v>
      </c>
    </row>
    <row r="706" spans="1:25" x14ac:dyDescent="0.2">
      <c r="A706" t="s">
        <v>5865</v>
      </c>
      <c r="B706" t="s">
        <v>5865</v>
      </c>
      <c r="C706" t="s">
        <v>5866</v>
      </c>
      <c r="D706" t="s">
        <v>5865</v>
      </c>
      <c r="E706" t="s">
        <v>5867</v>
      </c>
      <c r="F706" t="s">
        <v>5868</v>
      </c>
      <c r="G706" t="s">
        <v>5869</v>
      </c>
      <c r="H706" t="s">
        <v>298</v>
      </c>
      <c r="I706" t="s">
        <v>5870</v>
      </c>
      <c r="J706" t="s">
        <v>5866</v>
      </c>
      <c r="T706" t="s">
        <v>83</v>
      </c>
      <c r="U706" t="s">
        <v>84</v>
      </c>
      <c r="V706" t="s">
        <v>85</v>
      </c>
    </row>
    <row r="707" spans="1:25" x14ac:dyDescent="0.2">
      <c r="A707" t="s">
        <v>5871</v>
      </c>
      <c r="B707" t="s">
        <v>5872</v>
      </c>
      <c r="C707" t="s">
        <v>5873</v>
      </c>
      <c r="D707" t="s">
        <v>5871</v>
      </c>
      <c r="E707" t="s">
        <v>5874</v>
      </c>
      <c r="F707" t="s">
        <v>5875</v>
      </c>
      <c r="G707" t="s">
        <v>5876</v>
      </c>
      <c r="H707" t="s">
        <v>5877</v>
      </c>
      <c r="I707" t="s">
        <v>5878</v>
      </c>
      <c r="J707" t="s">
        <v>5879</v>
      </c>
      <c r="K707" t="s">
        <v>144</v>
      </c>
      <c r="L707" t="s">
        <v>145</v>
      </c>
      <c r="M707" t="s">
        <v>146</v>
      </c>
      <c r="N707" t="s">
        <v>158</v>
      </c>
      <c r="O707" t="s">
        <v>159</v>
      </c>
      <c r="P707" t="s">
        <v>39</v>
      </c>
      <c r="Q707" t="s">
        <v>108</v>
      </c>
      <c r="R707" t="s">
        <v>109</v>
      </c>
      <c r="S707" t="s">
        <v>1830</v>
      </c>
      <c r="T707" t="s">
        <v>43</v>
      </c>
      <c r="U707" t="s">
        <v>44</v>
      </c>
      <c r="V707" t="s">
        <v>45</v>
      </c>
    </row>
    <row r="708" spans="1:25" x14ac:dyDescent="0.2">
      <c r="A708" t="s">
        <v>5880</v>
      </c>
      <c r="B708" t="s">
        <v>5880</v>
      </c>
      <c r="C708" t="s">
        <v>5881</v>
      </c>
      <c r="D708" t="s">
        <v>5880</v>
      </c>
      <c r="E708" t="s">
        <v>5882</v>
      </c>
      <c r="F708" t="s">
        <v>5883</v>
      </c>
      <c r="G708" t="s">
        <v>5884</v>
      </c>
      <c r="I708" t="s">
        <v>5885</v>
      </c>
      <c r="J708" t="s">
        <v>5886</v>
      </c>
      <c r="Q708" t="s">
        <v>108</v>
      </c>
      <c r="R708" t="s">
        <v>109</v>
      </c>
      <c r="S708" t="s">
        <v>1300</v>
      </c>
      <c r="T708" t="s">
        <v>111</v>
      </c>
      <c r="U708" t="s">
        <v>84</v>
      </c>
      <c r="V708" t="s">
        <v>112</v>
      </c>
      <c r="W708" t="s">
        <v>134</v>
      </c>
    </row>
    <row r="709" spans="1:25" x14ac:dyDescent="0.2">
      <c r="A709" t="s">
        <v>5887</v>
      </c>
      <c r="B709" t="s">
        <v>5888</v>
      </c>
      <c r="C709" t="s">
        <v>5889</v>
      </c>
      <c r="D709" t="s">
        <v>5887</v>
      </c>
      <c r="E709" t="s">
        <v>5890</v>
      </c>
      <c r="F709" t="s">
        <v>5891</v>
      </c>
      <c r="G709" t="s">
        <v>5892</v>
      </c>
      <c r="H709" t="s">
        <v>5893</v>
      </c>
      <c r="I709" t="s">
        <v>5894</v>
      </c>
      <c r="J709" t="s">
        <v>5895</v>
      </c>
      <c r="K709" t="s">
        <v>209</v>
      </c>
      <c r="L709" t="s">
        <v>210</v>
      </c>
      <c r="M709" t="s">
        <v>211</v>
      </c>
      <c r="N709" t="s">
        <v>211</v>
      </c>
      <c r="O709" t="s">
        <v>212</v>
      </c>
      <c r="P709" t="s">
        <v>56</v>
      </c>
      <c r="Q709" t="s">
        <v>148</v>
      </c>
      <c r="R709" t="s">
        <v>99</v>
      </c>
      <c r="S709" t="s">
        <v>5896</v>
      </c>
      <c r="T709" t="s">
        <v>43</v>
      </c>
      <c r="U709" t="s">
        <v>44</v>
      </c>
      <c r="V709" t="s">
        <v>45</v>
      </c>
    </row>
    <row r="710" spans="1:25" x14ac:dyDescent="0.2">
      <c r="A710" t="s">
        <v>5897</v>
      </c>
      <c r="B710" t="s">
        <v>5897</v>
      </c>
      <c r="C710" t="s">
        <v>5898</v>
      </c>
      <c r="D710" t="s">
        <v>5897</v>
      </c>
      <c r="E710" t="s">
        <v>5899</v>
      </c>
      <c r="F710" t="s">
        <v>5900</v>
      </c>
      <c r="G710" t="s">
        <v>32</v>
      </c>
      <c r="I710" t="s">
        <v>5901</v>
      </c>
      <c r="J710" t="s">
        <v>5902</v>
      </c>
      <c r="Q710" t="s">
        <v>108</v>
      </c>
      <c r="R710" t="s">
        <v>109</v>
      </c>
      <c r="S710" t="s">
        <v>213</v>
      </c>
      <c r="T710" t="s">
        <v>111</v>
      </c>
      <c r="U710" t="s">
        <v>84</v>
      </c>
      <c r="V710" t="s">
        <v>112</v>
      </c>
    </row>
    <row r="711" spans="1:25" x14ac:dyDescent="0.2">
      <c r="A711" t="s">
        <v>5903</v>
      </c>
      <c r="B711" t="s">
        <v>5904</v>
      </c>
      <c r="C711" t="s">
        <v>5905</v>
      </c>
      <c r="D711" t="s">
        <v>5903</v>
      </c>
      <c r="E711" t="s">
        <v>5906</v>
      </c>
      <c r="F711" t="s">
        <v>5907</v>
      </c>
      <c r="G711" t="s">
        <v>32</v>
      </c>
      <c r="H711" t="s">
        <v>5513</v>
      </c>
      <c r="I711" t="s">
        <v>5908</v>
      </c>
      <c r="J711" t="s">
        <v>5905</v>
      </c>
      <c r="K711" t="s">
        <v>144</v>
      </c>
      <c r="L711" t="s">
        <v>454</v>
      </c>
      <c r="M711" t="s">
        <v>455</v>
      </c>
      <c r="N711" t="s">
        <v>455</v>
      </c>
      <c r="O711" t="s">
        <v>5909</v>
      </c>
      <c r="P711" t="s">
        <v>39</v>
      </c>
      <c r="Q711" t="s">
        <v>40</v>
      </c>
      <c r="R711" t="s">
        <v>41</v>
      </c>
      <c r="S711" t="s">
        <v>866</v>
      </c>
      <c r="T711" t="s">
        <v>43</v>
      </c>
      <c r="U711" t="s">
        <v>44</v>
      </c>
      <c r="V711" t="s">
        <v>45</v>
      </c>
    </row>
    <row r="712" spans="1:25" x14ac:dyDescent="0.2">
      <c r="A712" t="s">
        <v>5910</v>
      </c>
      <c r="B712" t="s">
        <v>5910</v>
      </c>
      <c r="C712" t="s">
        <v>5911</v>
      </c>
      <c r="D712" t="s">
        <v>5910</v>
      </c>
      <c r="E712" t="s">
        <v>5912</v>
      </c>
      <c r="F712" t="s">
        <v>5913</v>
      </c>
      <c r="G712" t="s">
        <v>32</v>
      </c>
      <c r="H712" t="s">
        <v>5914</v>
      </c>
      <c r="I712" t="s">
        <v>5915</v>
      </c>
      <c r="J712" t="s">
        <v>5911</v>
      </c>
      <c r="Q712" t="s">
        <v>73</v>
      </c>
      <c r="R712" t="s">
        <v>74</v>
      </c>
      <c r="S712" t="s">
        <v>75</v>
      </c>
      <c r="T712" t="s">
        <v>83</v>
      </c>
      <c r="U712" t="s">
        <v>84</v>
      </c>
      <c r="V712" t="s">
        <v>85</v>
      </c>
    </row>
    <row r="713" spans="1:25" x14ac:dyDescent="0.2">
      <c r="A713" t="s">
        <v>5916</v>
      </c>
      <c r="B713" t="s">
        <v>5916</v>
      </c>
      <c r="C713" t="s">
        <v>5917</v>
      </c>
      <c r="D713" t="s">
        <v>5916</v>
      </c>
      <c r="E713" t="s">
        <v>5918</v>
      </c>
      <c r="F713" t="s">
        <v>5919</v>
      </c>
      <c r="G713" t="s">
        <v>32</v>
      </c>
      <c r="I713" t="s">
        <v>5920</v>
      </c>
      <c r="J713" t="s">
        <v>5921</v>
      </c>
      <c r="Q713" t="s">
        <v>132</v>
      </c>
      <c r="R713" t="s">
        <v>109</v>
      </c>
      <c r="S713" t="s">
        <v>2973</v>
      </c>
      <c r="T713" t="s">
        <v>111</v>
      </c>
      <c r="U713" t="s">
        <v>84</v>
      </c>
      <c r="V713" t="s">
        <v>112</v>
      </c>
      <c r="W713" t="s">
        <v>5922</v>
      </c>
    </row>
    <row r="714" spans="1:25" x14ac:dyDescent="0.2">
      <c r="A714" t="s">
        <v>5923</v>
      </c>
      <c r="B714" t="s">
        <v>5924</v>
      </c>
      <c r="C714" t="s">
        <v>5925</v>
      </c>
      <c r="D714" t="s">
        <v>5923</v>
      </c>
      <c r="E714" t="s">
        <v>5926</v>
      </c>
      <c r="F714" t="s">
        <v>5927</v>
      </c>
      <c r="G714" t="s">
        <v>5928</v>
      </c>
      <c r="H714" t="s">
        <v>5929</v>
      </c>
      <c r="I714" t="s">
        <v>5930</v>
      </c>
      <c r="J714" t="s">
        <v>5931</v>
      </c>
      <c r="K714" t="s">
        <v>70</v>
      </c>
      <c r="L714" t="s">
        <v>1033</v>
      </c>
      <c r="M714" t="s">
        <v>1690</v>
      </c>
      <c r="N714" t="s">
        <v>2535</v>
      </c>
      <c r="O714" t="s">
        <v>3242</v>
      </c>
      <c r="P714" t="s">
        <v>39</v>
      </c>
      <c r="Q714" t="s">
        <v>108</v>
      </c>
      <c r="R714" t="s">
        <v>109</v>
      </c>
      <c r="S714" t="s">
        <v>507</v>
      </c>
      <c r="T714" t="s">
        <v>43</v>
      </c>
      <c r="U714" t="s">
        <v>44</v>
      </c>
      <c r="V714" t="s">
        <v>45</v>
      </c>
      <c r="W714" t="s">
        <v>381</v>
      </c>
    </row>
    <row r="715" spans="1:25" x14ac:dyDescent="0.2">
      <c r="A715" t="s">
        <v>5932</v>
      </c>
      <c r="B715" t="s">
        <v>5932</v>
      </c>
      <c r="C715" t="s">
        <v>5933</v>
      </c>
      <c r="D715" t="s">
        <v>5932</v>
      </c>
      <c r="E715" t="s">
        <v>5934</v>
      </c>
      <c r="F715" t="s">
        <v>5935</v>
      </c>
      <c r="G715" t="s">
        <v>180</v>
      </c>
      <c r="I715" t="s">
        <v>5936</v>
      </c>
      <c r="J715" t="s">
        <v>5937</v>
      </c>
      <c r="Q715" t="s">
        <v>57</v>
      </c>
      <c r="R715" t="s">
        <v>58</v>
      </c>
      <c r="S715" t="s">
        <v>5938</v>
      </c>
      <c r="T715" t="s">
        <v>111</v>
      </c>
      <c r="U715" t="s">
        <v>84</v>
      </c>
      <c r="V715" t="s">
        <v>112</v>
      </c>
    </row>
    <row r="716" spans="1:25" x14ac:dyDescent="0.2">
      <c r="A716" t="s">
        <v>5939</v>
      </c>
      <c r="B716" t="s">
        <v>5940</v>
      </c>
      <c r="C716" t="s">
        <v>5941</v>
      </c>
      <c r="D716" t="s">
        <v>5939</v>
      </c>
      <c r="E716" t="s">
        <v>5942</v>
      </c>
      <c r="F716" t="s">
        <v>5943</v>
      </c>
      <c r="G716" t="s">
        <v>32</v>
      </c>
      <c r="I716" t="s">
        <v>5944</v>
      </c>
      <c r="J716" t="s">
        <v>5945</v>
      </c>
      <c r="Q716" t="s">
        <v>1091</v>
      </c>
      <c r="R716" t="s">
        <v>472</v>
      </c>
      <c r="S716" t="s">
        <v>5946</v>
      </c>
      <c r="T716" t="s">
        <v>111</v>
      </c>
      <c r="U716" t="s">
        <v>344</v>
      </c>
      <c r="V716" t="s">
        <v>112</v>
      </c>
      <c r="X716" t="s">
        <v>5947</v>
      </c>
      <c r="Y716" t="s">
        <v>5948</v>
      </c>
    </row>
    <row r="717" spans="1:25" x14ac:dyDescent="0.2">
      <c r="A717" t="s">
        <v>5949</v>
      </c>
      <c r="B717" t="s">
        <v>5949</v>
      </c>
      <c r="C717" t="s">
        <v>5950</v>
      </c>
      <c r="D717" t="s">
        <v>5949</v>
      </c>
      <c r="E717" t="s">
        <v>5951</v>
      </c>
      <c r="F717" t="s">
        <v>5952</v>
      </c>
      <c r="G717" t="s">
        <v>5953</v>
      </c>
      <c r="I717" t="s">
        <v>5954</v>
      </c>
      <c r="J717" t="s">
        <v>5955</v>
      </c>
      <c r="R717" t="s">
        <v>365</v>
      </c>
      <c r="S717" t="s">
        <v>4077</v>
      </c>
      <c r="T717" t="s">
        <v>111</v>
      </c>
      <c r="U717" t="s">
        <v>84</v>
      </c>
      <c r="V717" t="s">
        <v>112</v>
      </c>
    </row>
    <row r="718" spans="1:25" x14ac:dyDescent="0.2">
      <c r="A718" t="s">
        <v>5956</v>
      </c>
      <c r="B718" t="s">
        <v>5956</v>
      </c>
      <c r="C718" t="s">
        <v>5957</v>
      </c>
      <c r="D718" t="s">
        <v>5956</v>
      </c>
      <c r="E718" t="s">
        <v>5958</v>
      </c>
      <c r="F718" t="s">
        <v>5959</v>
      </c>
      <c r="G718" t="s">
        <v>32</v>
      </c>
      <c r="H718" t="s">
        <v>5960</v>
      </c>
      <c r="I718" t="s">
        <v>5961</v>
      </c>
      <c r="J718" t="s">
        <v>5957</v>
      </c>
      <c r="Q718" t="s">
        <v>57</v>
      </c>
      <c r="R718" t="s">
        <v>58</v>
      </c>
      <c r="S718" t="s">
        <v>5962</v>
      </c>
      <c r="T718" t="s">
        <v>83</v>
      </c>
      <c r="U718" t="s">
        <v>84</v>
      </c>
      <c r="V718" t="s">
        <v>85</v>
      </c>
    </row>
    <row r="719" spans="1:25" x14ac:dyDescent="0.2">
      <c r="A719" t="s">
        <v>5963</v>
      </c>
      <c r="B719" t="s">
        <v>5963</v>
      </c>
      <c r="C719" t="s">
        <v>5964</v>
      </c>
      <c r="D719" t="s">
        <v>5963</v>
      </c>
      <c r="E719" t="s">
        <v>5965</v>
      </c>
      <c r="F719" t="s">
        <v>5966</v>
      </c>
      <c r="G719" t="s">
        <v>5967</v>
      </c>
      <c r="H719" t="s">
        <v>5968</v>
      </c>
      <c r="I719" t="s">
        <v>5969</v>
      </c>
      <c r="J719" t="s">
        <v>5970</v>
      </c>
      <c r="Q719" t="s">
        <v>659</v>
      </c>
      <c r="R719" t="s">
        <v>109</v>
      </c>
      <c r="S719" t="s">
        <v>5971</v>
      </c>
      <c r="T719" t="s">
        <v>111</v>
      </c>
      <c r="U719" t="s">
        <v>84</v>
      </c>
      <c r="V719" t="s">
        <v>112</v>
      </c>
    </row>
    <row r="720" spans="1:25" x14ac:dyDescent="0.2">
      <c r="A720" t="s">
        <v>5972</v>
      </c>
      <c r="B720" t="s">
        <v>5972</v>
      </c>
      <c r="C720" t="s">
        <v>5973</v>
      </c>
      <c r="D720" t="s">
        <v>5972</v>
      </c>
      <c r="E720" t="s">
        <v>5974</v>
      </c>
      <c r="F720" t="s">
        <v>5975</v>
      </c>
      <c r="G720" t="s">
        <v>233</v>
      </c>
      <c r="I720" t="s">
        <v>5976</v>
      </c>
      <c r="J720" t="s">
        <v>5973</v>
      </c>
      <c r="Q720" t="s">
        <v>659</v>
      </c>
      <c r="R720" t="s">
        <v>109</v>
      </c>
      <c r="S720" t="s">
        <v>1061</v>
      </c>
      <c r="T720" t="s">
        <v>111</v>
      </c>
      <c r="U720" t="s">
        <v>84</v>
      </c>
      <c r="V720" t="s">
        <v>112</v>
      </c>
    </row>
    <row r="721" spans="1:27" x14ac:dyDescent="0.2">
      <c r="A721" t="s">
        <v>5977</v>
      </c>
      <c r="B721" t="s">
        <v>5978</v>
      </c>
      <c r="C721" t="s">
        <v>5979</v>
      </c>
      <c r="D721" t="s">
        <v>5977</v>
      </c>
      <c r="E721" t="s">
        <v>5980</v>
      </c>
      <c r="F721" t="s">
        <v>5981</v>
      </c>
      <c r="G721" t="s">
        <v>5982</v>
      </c>
      <c r="H721" t="s">
        <v>5983</v>
      </c>
      <c r="I721" t="s">
        <v>5984</v>
      </c>
      <c r="J721" t="s">
        <v>5985</v>
      </c>
      <c r="K721" t="s">
        <v>144</v>
      </c>
      <c r="L721" t="s">
        <v>454</v>
      </c>
      <c r="M721" t="s">
        <v>1225</v>
      </c>
      <c r="N721" t="s">
        <v>1225</v>
      </c>
      <c r="O721" t="s">
        <v>1225</v>
      </c>
      <c r="P721" t="s">
        <v>56</v>
      </c>
      <c r="Q721" t="s">
        <v>5986</v>
      </c>
      <c r="R721" t="s">
        <v>109</v>
      </c>
      <c r="S721" t="s">
        <v>798</v>
      </c>
      <c r="T721" t="s">
        <v>43</v>
      </c>
      <c r="U721" t="s">
        <v>44</v>
      </c>
      <c r="V721" t="s">
        <v>45</v>
      </c>
      <c r="W721" t="s">
        <v>5987</v>
      </c>
    </row>
    <row r="722" spans="1:27" x14ac:dyDescent="0.2">
      <c r="A722" t="s">
        <v>5988</v>
      </c>
      <c r="B722" t="s">
        <v>5989</v>
      </c>
      <c r="C722" t="s">
        <v>5990</v>
      </c>
      <c r="D722" t="s">
        <v>5988</v>
      </c>
      <c r="E722" t="s">
        <v>5991</v>
      </c>
      <c r="F722" t="s">
        <v>5992</v>
      </c>
      <c r="G722" t="s">
        <v>5993</v>
      </c>
      <c r="H722" t="s">
        <v>5994</v>
      </c>
      <c r="I722" t="s">
        <v>5995</v>
      </c>
      <c r="J722" t="s">
        <v>5990</v>
      </c>
      <c r="Q722" t="s">
        <v>549</v>
      </c>
      <c r="R722" t="s">
        <v>537</v>
      </c>
      <c r="S722" t="s">
        <v>550</v>
      </c>
      <c r="T722" t="s">
        <v>421</v>
      </c>
      <c r="U722" t="s">
        <v>44</v>
      </c>
      <c r="V722" t="s">
        <v>422</v>
      </c>
      <c r="Z722" t="s">
        <v>5996</v>
      </c>
      <c r="AA722" t="s">
        <v>5997</v>
      </c>
    </row>
    <row r="723" spans="1:27" x14ac:dyDescent="0.2">
      <c r="A723" t="s">
        <v>5998</v>
      </c>
      <c r="B723" t="s">
        <v>5998</v>
      </c>
      <c r="C723" t="s">
        <v>5999</v>
      </c>
      <c r="D723" t="s">
        <v>5998</v>
      </c>
      <c r="E723" t="s">
        <v>6000</v>
      </c>
      <c r="F723" t="s">
        <v>6001</v>
      </c>
      <c r="G723" t="s">
        <v>32</v>
      </c>
      <c r="I723" t="s">
        <v>6002</v>
      </c>
      <c r="J723" t="s">
        <v>6003</v>
      </c>
      <c r="Q723" t="s">
        <v>40</v>
      </c>
      <c r="R723" t="s">
        <v>41</v>
      </c>
      <c r="S723" t="s">
        <v>271</v>
      </c>
      <c r="T723" t="s">
        <v>111</v>
      </c>
      <c r="U723" t="s">
        <v>84</v>
      </c>
      <c r="V723" t="s">
        <v>112</v>
      </c>
    </row>
    <row r="724" spans="1:27" x14ac:dyDescent="0.2">
      <c r="A724" t="s">
        <v>6004</v>
      </c>
      <c r="B724" t="s">
        <v>6005</v>
      </c>
      <c r="C724" t="s">
        <v>6006</v>
      </c>
      <c r="D724" t="s">
        <v>6007</v>
      </c>
      <c r="E724" t="s">
        <v>6008</v>
      </c>
      <c r="F724" t="s">
        <v>6009</v>
      </c>
      <c r="G724" t="s">
        <v>6010</v>
      </c>
      <c r="H724" t="s">
        <v>6011</v>
      </c>
      <c r="I724" t="s">
        <v>6012</v>
      </c>
      <c r="J724" t="s">
        <v>6006</v>
      </c>
      <c r="K724" t="s">
        <v>70</v>
      </c>
      <c r="L724" t="s">
        <v>1033</v>
      </c>
      <c r="M724" t="s">
        <v>1690</v>
      </c>
      <c r="N724" t="s">
        <v>1691</v>
      </c>
      <c r="O724" t="s">
        <v>1692</v>
      </c>
      <c r="P724" t="s">
        <v>39</v>
      </c>
      <c r="Q724" t="s">
        <v>108</v>
      </c>
      <c r="R724" t="s">
        <v>109</v>
      </c>
      <c r="S724" t="s">
        <v>3948</v>
      </c>
      <c r="T724" t="s">
        <v>43</v>
      </c>
      <c r="U724" t="s">
        <v>44</v>
      </c>
      <c r="V724" t="s">
        <v>45</v>
      </c>
    </row>
    <row r="725" spans="1:27" x14ac:dyDescent="0.2">
      <c r="A725" t="s">
        <v>6013</v>
      </c>
      <c r="B725" t="s">
        <v>6013</v>
      </c>
      <c r="C725" t="s">
        <v>6014</v>
      </c>
      <c r="D725" t="s">
        <v>6013</v>
      </c>
      <c r="E725" t="s">
        <v>6015</v>
      </c>
      <c r="F725" t="s">
        <v>6016</v>
      </c>
      <c r="G725" t="s">
        <v>32</v>
      </c>
      <c r="I725" t="s">
        <v>6017</v>
      </c>
      <c r="J725" t="s">
        <v>6018</v>
      </c>
      <c r="Q725" t="s">
        <v>5189</v>
      </c>
      <c r="R725" t="s">
        <v>185</v>
      </c>
      <c r="S725" t="s">
        <v>5190</v>
      </c>
      <c r="T725" t="s">
        <v>111</v>
      </c>
      <c r="U725" t="s">
        <v>84</v>
      </c>
      <c r="V725" t="s">
        <v>112</v>
      </c>
    </row>
    <row r="726" spans="1:27" x14ac:dyDescent="0.2">
      <c r="A726" t="s">
        <v>6019</v>
      </c>
      <c r="B726" t="s">
        <v>6020</v>
      </c>
      <c r="C726" t="s">
        <v>6021</v>
      </c>
      <c r="D726" t="s">
        <v>6019</v>
      </c>
      <c r="E726" t="s">
        <v>6022</v>
      </c>
      <c r="F726" t="s">
        <v>6023</v>
      </c>
      <c r="G726" t="s">
        <v>6024</v>
      </c>
      <c r="H726" t="s">
        <v>6025</v>
      </c>
      <c r="I726" t="s">
        <v>6026</v>
      </c>
      <c r="J726" t="s">
        <v>6021</v>
      </c>
      <c r="K726" t="s">
        <v>209</v>
      </c>
      <c r="L726" t="s">
        <v>5252</v>
      </c>
      <c r="M726" t="s">
        <v>6027</v>
      </c>
      <c r="N726" t="s">
        <v>6027</v>
      </c>
      <c r="O726" t="s">
        <v>6028</v>
      </c>
      <c r="P726" t="s">
        <v>39</v>
      </c>
      <c r="Q726" t="s">
        <v>148</v>
      </c>
      <c r="R726" t="s">
        <v>99</v>
      </c>
      <c r="S726" t="s">
        <v>2302</v>
      </c>
      <c r="T726" t="s">
        <v>43</v>
      </c>
      <c r="U726" t="s">
        <v>44</v>
      </c>
      <c r="V726" t="s">
        <v>45</v>
      </c>
    </row>
    <row r="727" spans="1:27" x14ac:dyDescent="0.2">
      <c r="A727" t="s">
        <v>6029</v>
      </c>
      <c r="B727" t="s">
        <v>6030</v>
      </c>
      <c r="C727" t="s">
        <v>6031</v>
      </c>
      <c r="D727" t="s">
        <v>6029</v>
      </c>
      <c r="E727" t="s">
        <v>6032</v>
      </c>
      <c r="F727" t="s">
        <v>6033</v>
      </c>
      <c r="G727" t="s">
        <v>6034</v>
      </c>
      <c r="I727" t="s">
        <v>6035</v>
      </c>
      <c r="J727" t="s">
        <v>6036</v>
      </c>
      <c r="Q727" t="s">
        <v>108</v>
      </c>
      <c r="R727" t="s">
        <v>109</v>
      </c>
      <c r="S727" t="s">
        <v>6037</v>
      </c>
      <c r="T727" t="s">
        <v>111</v>
      </c>
      <c r="U727" t="s">
        <v>344</v>
      </c>
      <c r="V727" t="s">
        <v>112</v>
      </c>
      <c r="W727" t="s">
        <v>6038</v>
      </c>
      <c r="X727" t="s">
        <v>6039</v>
      </c>
      <c r="Y727" t="s">
        <v>6040</v>
      </c>
    </row>
    <row r="728" spans="1:27" x14ac:dyDescent="0.2">
      <c r="A728" t="s">
        <v>6041</v>
      </c>
      <c r="B728" t="s">
        <v>6042</v>
      </c>
      <c r="C728" t="s">
        <v>6043</v>
      </c>
      <c r="D728" t="s">
        <v>6041</v>
      </c>
      <c r="E728" t="s">
        <v>6044</v>
      </c>
      <c r="F728" t="s">
        <v>6045</v>
      </c>
      <c r="G728" t="s">
        <v>6046</v>
      </c>
      <c r="H728" t="s">
        <v>6047</v>
      </c>
      <c r="I728" t="s">
        <v>6048</v>
      </c>
      <c r="J728" t="s">
        <v>6043</v>
      </c>
      <c r="Q728" t="s">
        <v>1393</v>
      </c>
      <c r="R728" t="s">
        <v>99</v>
      </c>
      <c r="S728" t="s">
        <v>5803</v>
      </c>
      <c r="T728" t="s">
        <v>421</v>
      </c>
      <c r="U728" t="s">
        <v>44</v>
      </c>
      <c r="V728" t="s">
        <v>45</v>
      </c>
      <c r="Z728" t="s">
        <v>423</v>
      </c>
      <c r="AA728" t="s">
        <v>424</v>
      </c>
    </row>
    <row r="729" spans="1:27" x14ac:dyDescent="0.2">
      <c r="A729" t="s">
        <v>6049</v>
      </c>
      <c r="B729" t="s">
        <v>6049</v>
      </c>
      <c r="C729" t="s">
        <v>6050</v>
      </c>
      <c r="D729" t="s">
        <v>6049</v>
      </c>
      <c r="E729" t="s">
        <v>6051</v>
      </c>
      <c r="F729" t="s">
        <v>6052</v>
      </c>
      <c r="G729" t="s">
        <v>32</v>
      </c>
      <c r="H729" t="s">
        <v>5435</v>
      </c>
      <c r="I729" t="s">
        <v>6053</v>
      </c>
      <c r="J729" t="s">
        <v>6050</v>
      </c>
      <c r="Q729" t="s">
        <v>6054</v>
      </c>
      <c r="R729" t="s">
        <v>41</v>
      </c>
      <c r="S729" t="s">
        <v>6055</v>
      </c>
      <c r="T729" t="s">
        <v>83</v>
      </c>
      <c r="U729" t="s">
        <v>84</v>
      </c>
      <c r="V729" t="s">
        <v>85</v>
      </c>
    </row>
    <row r="730" spans="1:27" x14ac:dyDescent="0.2">
      <c r="A730" t="s">
        <v>6056</v>
      </c>
      <c r="B730" t="s">
        <v>6056</v>
      </c>
      <c r="C730" t="s">
        <v>6057</v>
      </c>
      <c r="D730" t="s">
        <v>6056</v>
      </c>
      <c r="E730" t="s">
        <v>6058</v>
      </c>
      <c r="F730" t="s">
        <v>6059</v>
      </c>
      <c r="G730" t="s">
        <v>233</v>
      </c>
      <c r="I730" t="s">
        <v>6060</v>
      </c>
      <c r="J730" t="s">
        <v>6057</v>
      </c>
      <c r="T730" t="s">
        <v>83</v>
      </c>
      <c r="U730" t="s">
        <v>84</v>
      </c>
      <c r="V730" t="s">
        <v>85</v>
      </c>
      <c r="W730" t="s">
        <v>134</v>
      </c>
    </row>
    <row r="731" spans="1:27" x14ac:dyDescent="0.2">
      <c r="A731" t="s">
        <v>6061</v>
      </c>
      <c r="B731" t="s">
        <v>6062</v>
      </c>
      <c r="C731" t="s">
        <v>6063</v>
      </c>
      <c r="D731" t="s">
        <v>6061</v>
      </c>
      <c r="E731" t="s">
        <v>6064</v>
      </c>
      <c r="F731" t="s">
        <v>6065</v>
      </c>
      <c r="G731" t="s">
        <v>6066</v>
      </c>
      <c r="H731" t="s">
        <v>6067</v>
      </c>
      <c r="I731" t="s">
        <v>6068</v>
      </c>
      <c r="J731" t="s">
        <v>6063</v>
      </c>
      <c r="K731" t="s">
        <v>209</v>
      </c>
      <c r="L731" t="s">
        <v>210</v>
      </c>
      <c r="M731" t="s">
        <v>211</v>
      </c>
      <c r="N731" t="s">
        <v>211</v>
      </c>
      <c r="O731" t="s">
        <v>212</v>
      </c>
      <c r="P731" t="s">
        <v>39</v>
      </c>
      <c r="Q731" t="s">
        <v>57</v>
      </c>
      <c r="R731" t="s">
        <v>58</v>
      </c>
      <c r="S731" t="s">
        <v>4033</v>
      </c>
      <c r="T731" t="s">
        <v>43</v>
      </c>
      <c r="U731" t="s">
        <v>44</v>
      </c>
      <c r="V731" t="s">
        <v>45</v>
      </c>
      <c r="W731" t="s">
        <v>6069</v>
      </c>
    </row>
    <row r="732" spans="1:27" x14ac:dyDescent="0.2">
      <c r="A732" t="s">
        <v>6070</v>
      </c>
      <c r="B732" t="s">
        <v>6071</v>
      </c>
      <c r="C732" t="s">
        <v>6072</v>
      </c>
      <c r="D732" t="s">
        <v>6070</v>
      </c>
      <c r="E732" t="s">
        <v>6073</v>
      </c>
      <c r="F732" t="s">
        <v>6074</v>
      </c>
      <c r="G732" t="s">
        <v>6075</v>
      </c>
      <c r="H732" t="s">
        <v>6076</v>
      </c>
      <c r="I732" t="s">
        <v>6077</v>
      </c>
      <c r="J732" t="s">
        <v>6078</v>
      </c>
      <c r="K732" t="s">
        <v>35</v>
      </c>
      <c r="L732" t="s">
        <v>54</v>
      </c>
      <c r="M732" t="s">
        <v>54</v>
      </c>
      <c r="N732" t="s">
        <v>334</v>
      </c>
      <c r="O732" t="s">
        <v>334</v>
      </c>
      <c r="P732" t="s">
        <v>56</v>
      </c>
      <c r="Q732" t="s">
        <v>108</v>
      </c>
      <c r="R732" t="s">
        <v>109</v>
      </c>
      <c r="S732" t="s">
        <v>1432</v>
      </c>
      <c r="T732" t="s">
        <v>43</v>
      </c>
      <c r="U732" t="s">
        <v>44</v>
      </c>
      <c r="V732" t="s">
        <v>45</v>
      </c>
    </row>
    <row r="733" spans="1:27" x14ac:dyDescent="0.2">
      <c r="A733" t="s">
        <v>6079</v>
      </c>
      <c r="B733" t="s">
        <v>6080</v>
      </c>
      <c r="C733" t="s">
        <v>6081</v>
      </c>
      <c r="D733" t="s">
        <v>6079</v>
      </c>
      <c r="E733" t="s">
        <v>6082</v>
      </c>
      <c r="F733" t="s">
        <v>6083</v>
      </c>
      <c r="G733" t="s">
        <v>6084</v>
      </c>
      <c r="H733" t="s">
        <v>6085</v>
      </c>
      <c r="I733" t="s">
        <v>6086</v>
      </c>
      <c r="J733" t="s">
        <v>6087</v>
      </c>
      <c r="K733" t="s">
        <v>70</v>
      </c>
      <c r="L733" t="s">
        <v>293</v>
      </c>
      <c r="M733" t="s">
        <v>605</v>
      </c>
      <c r="N733" t="s">
        <v>606</v>
      </c>
      <c r="O733" t="s">
        <v>606</v>
      </c>
      <c r="P733" t="s">
        <v>39</v>
      </c>
      <c r="Q733" t="s">
        <v>132</v>
      </c>
      <c r="R733" t="s">
        <v>109</v>
      </c>
      <c r="S733" t="s">
        <v>2231</v>
      </c>
      <c r="T733" t="s">
        <v>43</v>
      </c>
      <c r="U733" t="s">
        <v>44</v>
      </c>
      <c r="V733" t="s">
        <v>45</v>
      </c>
    </row>
    <row r="734" spans="1:27" x14ac:dyDescent="0.2">
      <c r="A734" t="s">
        <v>6088</v>
      </c>
      <c r="B734" t="s">
        <v>6088</v>
      </c>
      <c r="C734" t="s">
        <v>6089</v>
      </c>
      <c r="D734" t="s">
        <v>6088</v>
      </c>
      <c r="E734" t="s">
        <v>6090</v>
      </c>
      <c r="F734" t="s">
        <v>3738</v>
      </c>
      <c r="G734" t="s">
        <v>3739</v>
      </c>
      <c r="H734" t="s">
        <v>6091</v>
      </c>
      <c r="I734" t="s">
        <v>6092</v>
      </c>
      <c r="J734" t="s">
        <v>6089</v>
      </c>
      <c r="Q734" t="s">
        <v>3742</v>
      </c>
      <c r="R734" t="s">
        <v>3743</v>
      </c>
      <c r="S734" t="s">
        <v>3744</v>
      </c>
      <c r="T734" t="s">
        <v>83</v>
      </c>
      <c r="U734" t="s">
        <v>84</v>
      </c>
      <c r="V734" t="s">
        <v>85</v>
      </c>
    </row>
    <row r="735" spans="1:27" x14ac:dyDescent="0.2">
      <c r="A735" t="s">
        <v>6093</v>
      </c>
      <c r="B735" t="s">
        <v>6093</v>
      </c>
      <c r="C735" t="s">
        <v>6094</v>
      </c>
      <c r="D735" t="s">
        <v>6093</v>
      </c>
      <c r="E735" t="s">
        <v>6095</v>
      </c>
      <c r="F735" t="s">
        <v>6096</v>
      </c>
      <c r="G735" t="s">
        <v>32</v>
      </c>
      <c r="H735" t="s">
        <v>6097</v>
      </c>
      <c r="I735" t="s">
        <v>6098</v>
      </c>
      <c r="J735" t="s">
        <v>6099</v>
      </c>
      <c r="Q735" t="s">
        <v>2363</v>
      </c>
      <c r="R735" t="s">
        <v>41</v>
      </c>
      <c r="S735" t="s">
        <v>6100</v>
      </c>
      <c r="T735" t="s">
        <v>83</v>
      </c>
      <c r="U735" t="s">
        <v>84</v>
      </c>
      <c r="V735" t="s">
        <v>85</v>
      </c>
    </row>
    <row r="736" spans="1:27" x14ac:dyDescent="0.2">
      <c r="A736" t="s">
        <v>6101</v>
      </c>
      <c r="B736" t="s">
        <v>6101</v>
      </c>
      <c r="C736" t="s">
        <v>6102</v>
      </c>
      <c r="D736" t="s">
        <v>6101</v>
      </c>
      <c r="E736" t="s">
        <v>6103</v>
      </c>
      <c r="F736" t="s">
        <v>6104</v>
      </c>
      <c r="G736" t="s">
        <v>429</v>
      </c>
      <c r="H736" t="s">
        <v>6105</v>
      </c>
      <c r="I736" t="s">
        <v>6106</v>
      </c>
      <c r="J736" t="s">
        <v>6102</v>
      </c>
      <c r="Q736" t="s">
        <v>6107</v>
      </c>
      <c r="R736" t="s">
        <v>109</v>
      </c>
      <c r="S736" t="s">
        <v>6108</v>
      </c>
      <c r="T736" t="s">
        <v>83</v>
      </c>
      <c r="U736" t="s">
        <v>84</v>
      </c>
      <c r="V736" t="s">
        <v>85</v>
      </c>
    </row>
    <row r="737" spans="1:25" x14ac:dyDescent="0.2">
      <c r="A737" t="s">
        <v>6109</v>
      </c>
      <c r="B737" t="s">
        <v>6109</v>
      </c>
      <c r="C737" t="s">
        <v>6110</v>
      </c>
      <c r="D737" t="s">
        <v>6109</v>
      </c>
      <c r="E737" t="s">
        <v>6111</v>
      </c>
      <c r="F737" t="s">
        <v>6112</v>
      </c>
      <c r="G737" t="s">
        <v>32</v>
      </c>
      <c r="I737" t="s">
        <v>6113</v>
      </c>
      <c r="J737" t="s">
        <v>6114</v>
      </c>
      <c r="Q737" t="s">
        <v>378</v>
      </c>
      <c r="R737" t="s">
        <v>379</v>
      </c>
      <c r="S737" t="s">
        <v>6115</v>
      </c>
      <c r="T737" t="s">
        <v>111</v>
      </c>
      <c r="U737" t="s">
        <v>84</v>
      </c>
      <c r="V737" t="s">
        <v>112</v>
      </c>
    </row>
    <row r="738" spans="1:25" x14ac:dyDescent="0.2">
      <c r="A738" t="s">
        <v>6116</v>
      </c>
      <c r="B738" t="s">
        <v>6117</v>
      </c>
      <c r="C738" t="s">
        <v>6118</v>
      </c>
      <c r="D738" t="s">
        <v>6116</v>
      </c>
      <c r="E738" t="s">
        <v>6119</v>
      </c>
      <c r="F738" t="s">
        <v>6120</v>
      </c>
      <c r="G738" t="s">
        <v>6121</v>
      </c>
      <c r="H738" t="s">
        <v>6122</v>
      </c>
      <c r="I738" t="s">
        <v>6123</v>
      </c>
      <c r="J738" t="s">
        <v>6124</v>
      </c>
      <c r="K738" t="s">
        <v>4372</v>
      </c>
      <c r="L738" t="s">
        <v>4372</v>
      </c>
      <c r="M738" t="s">
        <v>4373</v>
      </c>
      <c r="N738" t="s">
        <v>4373</v>
      </c>
      <c r="O738" t="s">
        <v>4373</v>
      </c>
      <c r="P738" t="s">
        <v>39</v>
      </c>
      <c r="Q738" t="s">
        <v>6125</v>
      </c>
      <c r="R738" t="s">
        <v>109</v>
      </c>
      <c r="S738" t="s">
        <v>6126</v>
      </c>
      <c r="T738" t="s">
        <v>43</v>
      </c>
      <c r="U738" t="s">
        <v>44</v>
      </c>
      <c r="V738" t="s">
        <v>45</v>
      </c>
      <c r="W738" t="s">
        <v>134</v>
      </c>
    </row>
    <row r="739" spans="1:25" x14ac:dyDescent="0.2">
      <c r="A739" t="s">
        <v>6127</v>
      </c>
      <c r="B739" t="s">
        <v>6127</v>
      </c>
      <c r="C739" t="s">
        <v>6128</v>
      </c>
      <c r="D739" t="s">
        <v>6127</v>
      </c>
      <c r="E739" t="s">
        <v>6129</v>
      </c>
      <c r="F739" t="s">
        <v>6130</v>
      </c>
      <c r="G739" t="s">
        <v>32</v>
      </c>
      <c r="H739" t="s">
        <v>4170</v>
      </c>
      <c r="I739" t="s">
        <v>6131</v>
      </c>
      <c r="J739" t="s">
        <v>6128</v>
      </c>
      <c r="Q739" t="s">
        <v>108</v>
      </c>
      <c r="R739" t="s">
        <v>109</v>
      </c>
      <c r="S739" t="s">
        <v>3948</v>
      </c>
      <c r="T739" t="s">
        <v>83</v>
      </c>
      <c r="U739" t="s">
        <v>84</v>
      </c>
      <c r="V739" t="s">
        <v>85</v>
      </c>
      <c r="W739" t="s">
        <v>4170</v>
      </c>
    </row>
    <row r="740" spans="1:25" x14ac:dyDescent="0.2">
      <c r="A740" t="s">
        <v>6132</v>
      </c>
      <c r="B740" t="s">
        <v>6132</v>
      </c>
      <c r="C740" t="s">
        <v>6133</v>
      </c>
      <c r="D740" t="s">
        <v>6132</v>
      </c>
      <c r="E740" t="s">
        <v>6134</v>
      </c>
      <c r="F740" t="s">
        <v>6135</v>
      </c>
      <c r="G740" t="s">
        <v>6136</v>
      </c>
      <c r="H740" t="s">
        <v>6137</v>
      </c>
      <c r="I740" t="s">
        <v>6138</v>
      </c>
      <c r="J740" t="s">
        <v>6139</v>
      </c>
      <c r="Q740" t="s">
        <v>57</v>
      </c>
      <c r="R740" t="s">
        <v>58</v>
      </c>
      <c r="S740" t="s">
        <v>4323</v>
      </c>
      <c r="T740" t="s">
        <v>83</v>
      </c>
      <c r="U740" t="s">
        <v>84</v>
      </c>
      <c r="V740" t="s">
        <v>85</v>
      </c>
    </row>
    <row r="741" spans="1:25" x14ac:dyDescent="0.2">
      <c r="A741" t="s">
        <v>6140</v>
      </c>
      <c r="B741" t="s">
        <v>6140</v>
      </c>
      <c r="C741" t="s">
        <v>6141</v>
      </c>
      <c r="D741" t="s">
        <v>6140</v>
      </c>
      <c r="E741" t="s">
        <v>6142</v>
      </c>
      <c r="F741" t="s">
        <v>6143</v>
      </c>
      <c r="G741" t="s">
        <v>32</v>
      </c>
      <c r="H741" t="s">
        <v>6144</v>
      </c>
      <c r="I741" t="s">
        <v>6145</v>
      </c>
      <c r="J741" t="s">
        <v>6141</v>
      </c>
      <c r="Q741" t="s">
        <v>108</v>
      </c>
      <c r="R741" t="s">
        <v>109</v>
      </c>
      <c r="S741" t="s">
        <v>110</v>
      </c>
      <c r="T741" t="s">
        <v>83</v>
      </c>
      <c r="U741" t="s">
        <v>84</v>
      </c>
      <c r="V741" t="s">
        <v>85</v>
      </c>
    </row>
    <row r="742" spans="1:25" x14ac:dyDescent="0.2">
      <c r="A742" t="s">
        <v>6146</v>
      </c>
      <c r="B742" t="s">
        <v>6146</v>
      </c>
      <c r="C742" t="s">
        <v>6147</v>
      </c>
      <c r="D742" t="s">
        <v>6146</v>
      </c>
      <c r="E742" t="s">
        <v>6148</v>
      </c>
      <c r="F742" t="s">
        <v>6149</v>
      </c>
      <c r="G742" t="s">
        <v>32</v>
      </c>
      <c r="I742" t="s">
        <v>6150</v>
      </c>
      <c r="J742" t="s">
        <v>6151</v>
      </c>
      <c r="Q742" t="s">
        <v>1335</v>
      </c>
      <c r="R742" t="s">
        <v>574</v>
      </c>
      <c r="S742" t="s">
        <v>6152</v>
      </c>
      <c r="T742" t="s">
        <v>111</v>
      </c>
      <c r="U742" t="s">
        <v>84</v>
      </c>
      <c r="V742" t="s">
        <v>112</v>
      </c>
    </row>
    <row r="743" spans="1:25" x14ac:dyDescent="0.2">
      <c r="A743" t="s">
        <v>6153</v>
      </c>
      <c r="B743" t="s">
        <v>6153</v>
      </c>
      <c r="C743" t="s">
        <v>6154</v>
      </c>
      <c r="D743" t="s">
        <v>6153</v>
      </c>
      <c r="E743" t="s">
        <v>6155</v>
      </c>
      <c r="F743" t="s">
        <v>6156</v>
      </c>
      <c r="G743" t="s">
        <v>233</v>
      </c>
      <c r="I743" t="s">
        <v>6157</v>
      </c>
      <c r="J743" t="s">
        <v>6158</v>
      </c>
      <c r="Q743" t="s">
        <v>378</v>
      </c>
      <c r="R743" t="s">
        <v>379</v>
      </c>
      <c r="S743" t="s">
        <v>1002</v>
      </c>
      <c r="T743" t="s">
        <v>83</v>
      </c>
      <c r="U743" t="s">
        <v>84</v>
      </c>
      <c r="V743" t="s">
        <v>85</v>
      </c>
      <c r="W743" t="s">
        <v>6159</v>
      </c>
    </row>
    <row r="744" spans="1:25" x14ac:dyDescent="0.2">
      <c r="A744" t="s">
        <v>6160</v>
      </c>
      <c r="B744" t="s">
        <v>6160</v>
      </c>
      <c r="C744" t="s">
        <v>6161</v>
      </c>
      <c r="D744" t="s">
        <v>6160</v>
      </c>
      <c r="E744" t="s">
        <v>6162</v>
      </c>
      <c r="F744" t="s">
        <v>6163</v>
      </c>
      <c r="G744" t="s">
        <v>32</v>
      </c>
      <c r="I744" t="s">
        <v>6164</v>
      </c>
      <c r="J744" t="s">
        <v>6165</v>
      </c>
      <c r="Q744" t="s">
        <v>378</v>
      </c>
      <c r="R744" t="s">
        <v>379</v>
      </c>
      <c r="S744" t="s">
        <v>6166</v>
      </c>
      <c r="T744" t="s">
        <v>111</v>
      </c>
      <c r="U744" t="s">
        <v>84</v>
      </c>
      <c r="V744" t="s">
        <v>112</v>
      </c>
    </row>
    <row r="745" spans="1:25" x14ac:dyDescent="0.2">
      <c r="A745" t="s">
        <v>6167</v>
      </c>
      <c r="B745" t="s">
        <v>6167</v>
      </c>
      <c r="C745" t="s">
        <v>6168</v>
      </c>
      <c r="D745" t="s">
        <v>6167</v>
      </c>
      <c r="E745" t="s">
        <v>6169</v>
      </c>
      <c r="F745" t="s">
        <v>6170</v>
      </c>
      <c r="G745" t="s">
        <v>32</v>
      </c>
      <c r="I745" t="s">
        <v>6171</v>
      </c>
      <c r="J745" t="s">
        <v>6172</v>
      </c>
      <c r="Q745" t="s">
        <v>378</v>
      </c>
      <c r="R745" t="s">
        <v>379</v>
      </c>
      <c r="S745" t="s">
        <v>1002</v>
      </c>
      <c r="T745" t="s">
        <v>111</v>
      </c>
      <c r="U745" t="s">
        <v>84</v>
      </c>
      <c r="V745" t="s">
        <v>112</v>
      </c>
    </row>
    <row r="746" spans="1:25" x14ac:dyDescent="0.2">
      <c r="A746" t="s">
        <v>6173</v>
      </c>
      <c r="B746" t="s">
        <v>6173</v>
      </c>
      <c r="C746" t="s">
        <v>6174</v>
      </c>
      <c r="D746" t="s">
        <v>6173</v>
      </c>
      <c r="E746" t="s">
        <v>6175</v>
      </c>
      <c r="F746" t="s">
        <v>6176</v>
      </c>
      <c r="G746" t="s">
        <v>32</v>
      </c>
      <c r="I746" t="s">
        <v>6177</v>
      </c>
      <c r="J746" t="s">
        <v>6178</v>
      </c>
      <c r="Q746" t="s">
        <v>659</v>
      </c>
      <c r="R746" t="s">
        <v>109</v>
      </c>
      <c r="S746" t="s">
        <v>1273</v>
      </c>
      <c r="T746" t="s">
        <v>111</v>
      </c>
      <c r="U746" t="s">
        <v>84</v>
      </c>
      <c r="V746" t="s">
        <v>112</v>
      </c>
    </row>
    <row r="747" spans="1:25" x14ac:dyDescent="0.2">
      <c r="A747" t="s">
        <v>6179</v>
      </c>
      <c r="B747" t="s">
        <v>6179</v>
      </c>
      <c r="C747" t="s">
        <v>6180</v>
      </c>
      <c r="D747" t="s">
        <v>6179</v>
      </c>
      <c r="E747" t="s">
        <v>6181</v>
      </c>
      <c r="F747" t="s">
        <v>6182</v>
      </c>
      <c r="G747" t="s">
        <v>180</v>
      </c>
      <c r="I747" t="s">
        <v>6183</v>
      </c>
      <c r="J747" t="s">
        <v>6180</v>
      </c>
      <c r="Q747" t="s">
        <v>6184</v>
      </c>
      <c r="R747" t="s">
        <v>1347</v>
      </c>
      <c r="S747" t="s">
        <v>6185</v>
      </c>
      <c r="T747" t="s">
        <v>83</v>
      </c>
      <c r="U747" t="s">
        <v>84</v>
      </c>
      <c r="V747" t="s">
        <v>85</v>
      </c>
    </row>
    <row r="748" spans="1:25" x14ac:dyDescent="0.2">
      <c r="A748" t="s">
        <v>6186</v>
      </c>
      <c r="B748" t="s">
        <v>6186</v>
      </c>
      <c r="C748" t="s">
        <v>6187</v>
      </c>
      <c r="D748" t="s">
        <v>6186</v>
      </c>
      <c r="E748" t="s">
        <v>6188</v>
      </c>
      <c r="F748" t="s">
        <v>6189</v>
      </c>
      <c r="G748" t="s">
        <v>32</v>
      </c>
      <c r="I748" t="s">
        <v>6190</v>
      </c>
      <c r="J748" t="s">
        <v>6191</v>
      </c>
      <c r="Q748" t="s">
        <v>378</v>
      </c>
      <c r="R748" t="s">
        <v>379</v>
      </c>
      <c r="S748" t="s">
        <v>6192</v>
      </c>
      <c r="T748" t="s">
        <v>111</v>
      </c>
      <c r="U748" t="s">
        <v>84</v>
      </c>
      <c r="V748" t="s">
        <v>112</v>
      </c>
    </row>
    <row r="749" spans="1:25" x14ac:dyDescent="0.2">
      <c r="A749" t="s">
        <v>6193</v>
      </c>
      <c r="B749" t="s">
        <v>6193</v>
      </c>
      <c r="C749" t="s">
        <v>6194</v>
      </c>
      <c r="D749" t="s">
        <v>6193</v>
      </c>
      <c r="E749" t="s">
        <v>6195</v>
      </c>
      <c r="F749" t="s">
        <v>6196</v>
      </c>
      <c r="G749" t="s">
        <v>615</v>
      </c>
      <c r="H749" t="s">
        <v>3037</v>
      </c>
      <c r="I749" t="s">
        <v>6197</v>
      </c>
      <c r="J749" t="s">
        <v>6198</v>
      </c>
      <c r="Q749" t="s">
        <v>378</v>
      </c>
      <c r="R749" t="s">
        <v>379</v>
      </c>
      <c r="S749" t="s">
        <v>6199</v>
      </c>
      <c r="T749" t="s">
        <v>83</v>
      </c>
      <c r="U749" t="s">
        <v>84</v>
      </c>
      <c r="V749" t="s">
        <v>85</v>
      </c>
    </row>
    <row r="750" spans="1:25" x14ac:dyDescent="0.2">
      <c r="A750" t="s">
        <v>6200</v>
      </c>
      <c r="B750" t="s">
        <v>6201</v>
      </c>
      <c r="C750" t="s">
        <v>6202</v>
      </c>
      <c r="E750" t="s">
        <v>6203</v>
      </c>
      <c r="G750" t="s">
        <v>32</v>
      </c>
      <c r="J750" t="s">
        <v>6204</v>
      </c>
      <c r="T750" t="s">
        <v>111</v>
      </c>
      <c r="U750" t="s">
        <v>344</v>
      </c>
      <c r="V750" t="s">
        <v>112</v>
      </c>
      <c r="X750" t="s">
        <v>6205</v>
      </c>
      <c r="Y750" t="s">
        <v>6206</v>
      </c>
    </row>
    <row r="751" spans="1:25" x14ac:dyDescent="0.2">
      <c r="A751" t="s">
        <v>6207</v>
      </c>
      <c r="B751" t="s">
        <v>6207</v>
      </c>
      <c r="C751" t="s">
        <v>6208</v>
      </c>
      <c r="D751" t="s">
        <v>6207</v>
      </c>
      <c r="E751" t="s">
        <v>6209</v>
      </c>
      <c r="F751" t="s">
        <v>6210</v>
      </c>
      <c r="G751" t="s">
        <v>32</v>
      </c>
      <c r="I751" t="s">
        <v>6211</v>
      </c>
      <c r="J751" t="s">
        <v>6212</v>
      </c>
      <c r="T751" t="s">
        <v>111</v>
      </c>
      <c r="U751" t="s">
        <v>84</v>
      </c>
      <c r="V751" t="s">
        <v>112</v>
      </c>
    </row>
    <row r="752" spans="1:25" x14ac:dyDescent="0.2">
      <c r="A752" t="s">
        <v>6213</v>
      </c>
      <c r="B752" t="s">
        <v>6214</v>
      </c>
      <c r="C752" t="s">
        <v>6215</v>
      </c>
      <c r="D752" t="s">
        <v>6213</v>
      </c>
      <c r="E752" t="s">
        <v>6216</v>
      </c>
      <c r="F752" t="s">
        <v>6217</v>
      </c>
      <c r="G752" t="s">
        <v>32</v>
      </c>
      <c r="I752" t="s">
        <v>6218</v>
      </c>
      <c r="J752" t="s">
        <v>6219</v>
      </c>
      <c r="Q752" t="s">
        <v>6220</v>
      </c>
      <c r="R752" t="s">
        <v>6221</v>
      </c>
      <c r="S752" t="s">
        <v>6222</v>
      </c>
      <c r="T752" t="s">
        <v>111</v>
      </c>
      <c r="U752" t="s">
        <v>344</v>
      </c>
      <c r="V752" t="s">
        <v>112</v>
      </c>
      <c r="W752" t="s">
        <v>6223</v>
      </c>
      <c r="X752" t="s">
        <v>6224</v>
      </c>
      <c r="Y752" t="s">
        <v>6225</v>
      </c>
    </row>
    <row r="753" spans="1:25" x14ac:dyDescent="0.2">
      <c r="A753" t="s">
        <v>6226</v>
      </c>
      <c r="B753" t="s">
        <v>6226</v>
      </c>
      <c r="C753" t="s">
        <v>6227</v>
      </c>
      <c r="D753" t="s">
        <v>6226</v>
      </c>
      <c r="E753" t="s">
        <v>6228</v>
      </c>
      <c r="F753" t="s">
        <v>6229</v>
      </c>
      <c r="G753" t="s">
        <v>32</v>
      </c>
      <c r="H753" t="s">
        <v>6230</v>
      </c>
      <c r="I753" t="s">
        <v>6231</v>
      </c>
      <c r="J753" t="s">
        <v>6232</v>
      </c>
      <c r="T753" t="s">
        <v>111</v>
      </c>
      <c r="U753" t="s">
        <v>84</v>
      </c>
      <c r="V753" t="s">
        <v>112</v>
      </c>
    </row>
    <row r="754" spans="1:25" x14ac:dyDescent="0.2">
      <c r="A754" t="s">
        <v>6233</v>
      </c>
      <c r="B754" t="s">
        <v>6233</v>
      </c>
      <c r="C754" t="s">
        <v>6234</v>
      </c>
      <c r="D754" t="s">
        <v>6233</v>
      </c>
      <c r="E754" t="s">
        <v>6235</v>
      </c>
      <c r="F754" t="s">
        <v>6236</v>
      </c>
      <c r="G754" t="s">
        <v>418</v>
      </c>
      <c r="I754" t="s">
        <v>6237</v>
      </c>
      <c r="J754" t="s">
        <v>6238</v>
      </c>
      <c r="Q754" t="s">
        <v>6239</v>
      </c>
      <c r="R754" t="s">
        <v>185</v>
      </c>
      <c r="S754" t="s">
        <v>6240</v>
      </c>
      <c r="T754" t="s">
        <v>111</v>
      </c>
      <c r="U754" t="s">
        <v>84</v>
      </c>
      <c r="V754" t="s">
        <v>112</v>
      </c>
      <c r="W754" t="s">
        <v>6241</v>
      </c>
    </row>
    <row r="755" spans="1:25" x14ac:dyDescent="0.2">
      <c r="A755" t="s">
        <v>6242</v>
      </c>
      <c r="B755" t="s">
        <v>6243</v>
      </c>
      <c r="C755" t="s">
        <v>6244</v>
      </c>
      <c r="D755" t="s">
        <v>6242</v>
      </c>
      <c r="E755" t="s">
        <v>6245</v>
      </c>
      <c r="F755" t="s">
        <v>6246</v>
      </c>
      <c r="G755" t="s">
        <v>32</v>
      </c>
      <c r="I755" t="s">
        <v>6247</v>
      </c>
      <c r="J755" t="s">
        <v>6248</v>
      </c>
      <c r="Q755" t="s">
        <v>40</v>
      </c>
      <c r="R755" t="s">
        <v>41</v>
      </c>
      <c r="S755" t="s">
        <v>2596</v>
      </c>
      <c r="T755" t="s">
        <v>111</v>
      </c>
      <c r="U755" t="s">
        <v>344</v>
      </c>
      <c r="V755" t="s">
        <v>112</v>
      </c>
      <c r="X755" t="s">
        <v>6249</v>
      </c>
      <c r="Y755" t="s">
        <v>6250</v>
      </c>
    </row>
    <row r="756" spans="1:25" x14ac:dyDescent="0.2">
      <c r="A756" t="s">
        <v>6251</v>
      </c>
      <c r="B756" t="s">
        <v>6251</v>
      </c>
      <c r="C756" t="s">
        <v>6252</v>
      </c>
      <c r="D756" t="s">
        <v>6251</v>
      </c>
      <c r="E756" t="s">
        <v>6253</v>
      </c>
      <c r="F756" t="s">
        <v>6254</v>
      </c>
      <c r="G756" t="s">
        <v>6255</v>
      </c>
      <c r="H756" t="s">
        <v>6256</v>
      </c>
      <c r="I756" t="s">
        <v>6257</v>
      </c>
      <c r="J756" t="s">
        <v>6252</v>
      </c>
      <c r="R756" t="s">
        <v>365</v>
      </c>
      <c r="S756" t="s">
        <v>5255</v>
      </c>
      <c r="T756" t="s">
        <v>83</v>
      </c>
      <c r="U756" t="s">
        <v>84</v>
      </c>
      <c r="V756" t="s">
        <v>85</v>
      </c>
    </row>
    <row r="757" spans="1:25" x14ac:dyDescent="0.2">
      <c r="A757" t="s">
        <v>6258</v>
      </c>
      <c r="B757" t="s">
        <v>6258</v>
      </c>
      <c r="C757" t="s">
        <v>6259</v>
      </c>
      <c r="D757" t="s">
        <v>6258</v>
      </c>
      <c r="E757" t="s">
        <v>6260</v>
      </c>
      <c r="F757" t="s">
        <v>6261</v>
      </c>
      <c r="G757" t="s">
        <v>32</v>
      </c>
      <c r="I757" t="s">
        <v>6262</v>
      </c>
      <c r="J757" t="s">
        <v>6263</v>
      </c>
      <c r="Q757" t="s">
        <v>1846</v>
      </c>
      <c r="R757" t="s">
        <v>99</v>
      </c>
      <c r="S757" t="s">
        <v>1847</v>
      </c>
      <c r="T757" t="s">
        <v>111</v>
      </c>
      <c r="U757" t="s">
        <v>84</v>
      </c>
      <c r="V757" t="s">
        <v>112</v>
      </c>
    </row>
    <row r="758" spans="1:25" x14ac:dyDescent="0.2">
      <c r="A758" t="s">
        <v>6264</v>
      </c>
      <c r="B758" t="s">
        <v>6264</v>
      </c>
      <c r="C758" t="s">
        <v>6265</v>
      </c>
      <c r="D758" t="s">
        <v>6264</v>
      </c>
      <c r="E758" t="s">
        <v>6266</v>
      </c>
      <c r="F758" t="s">
        <v>6267</v>
      </c>
      <c r="G758" t="s">
        <v>6268</v>
      </c>
      <c r="H758" t="s">
        <v>6269</v>
      </c>
      <c r="I758" t="s">
        <v>6270</v>
      </c>
      <c r="J758" t="s">
        <v>6265</v>
      </c>
      <c r="Q758" t="s">
        <v>148</v>
      </c>
      <c r="R758" t="s">
        <v>99</v>
      </c>
      <c r="S758" t="s">
        <v>6271</v>
      </c>
      <c r="T758" t="s">
        <v>83</v>
      </c>
      <c r="U758" t="s">
        <v>84</v>
      </c>
      <c r="V758" t="s">
        <v>85</v>
      </c>
    </row>
    <row r="759" spans="1:25" x14ac:dyDescent="0.2">
      <c r="A759" t="s">
        <v>6272</v>
      </c>
      <c r="B759" t="s">
        <v>6273</v>
      </c>
      <c r="C759" t="s">
        <v>6274</v>
      </c>
      <c r="D759" t="s">
        <v>6272</v>
      </c>
      <c r="E759" t="s">
        <v>6275</v>
      </c>
      <c r="F759" t="s">
        <v>6276</v>
      </c>
      <c r="G759" t="s">
        <v>32</v>
      </c>
      <c r="I759" t="s">
        <v>6277</v>
      </c>
      <c r="J759" t="s">
        <v>6278</v>
      </c>
      <c r="Q759" t="s">
        <v>1854</v>
      </c>
      <c r="R759" t="s">
        <v>109</v>
      </c>
      <c r="S759" t="s">
        <v>1855</v>
      </c>
      <c r="T759" t="s">
        <v>111</v>
      </c>
      <c r="U759" t="s">
        <v>344</v>
      </c>
      <c r="V759" t="s">
        <v>112</v>
      </c>
      <c r="X759" t="s">
        <v>6279</v>
      </c>
      <c r="Y759" t="s">
        <v>6280</v>
      </c>
    </row>
    <row r="760" spans="1:25" x14ac:dyDescent="0.2">
      <c r="A760" t="s">
        <v>6281</v>
      </c>
      <c r="B760" t="s">
        <v>6281</v>
      </c>
      <c r="C760" t="s">
        <v>6282</v>
      </c>
      <c r="D760" t="s">
        <v>6281</v>
      </c>
      <c r="E760" t="s">
        <v>6283</v>
      </c>
      <c r="F760" t="s">
        <v>6284</v>
      </c>
      <c r="G760" t="s">
        <v>6285</v>
      </c>
      <c r="I760" t="s">
        <v>6286</v>
      </c>
      <c r="J760" t="s">
        <v>6287</v>
      </c>
      <c r="Q760" t="s">
        <v>40</v>
      </c>
      <c r="R760" t="s">
        <v>41</v>
      </c>
      <c r="S760" t="s">
        <v>6288</v>
      </c>
      <c r="T760" t="s">
        <v>111</v>
      </c>
      <c r="U760" t="s">
        <v>84</v>
      </c>
      <c r="V760" t="s">
        <v>112</v>
      </c>
    </row>
    <row r="761" spans="1:25" x14ac:dyDescent="0.2">
      <c r="A761" t="s">
        <v>6289</v>
      </c>
      <c r="B761" t="s">
        <v>6290</v>
      </c>
      <c r="C761" t="s">
        <v>6291</v>
      </c>
      <c r="D761" t="s">
        <v>6289</v>
      </c>
      <c r="E761" t="s">
        <v>6292</v>
      </c>
      <c r="F761" t="s">
        <v>6293</v>
      </c>
      <c r="G761" t="s">
        <v>6294</v>
      </c>
      <c r="H761" t="s">
        <v>6295</v>
      </c>
      <c r="I761" t="s">
        <v>6296</v>
      </c>
      <c r="J761" t="s">
        <v>6291</v>
      </c>
      <c r="K761" t="s">
        <v>70</v>
      </c>
      <c r="L761" t="s">
        <v>2797</v>
      </c>
      <c r="M761" t="s">
        <v>4897</v>
      </c>
      <c r="N761" t="s">
        <v>6297</v>
      </c>
      <c r="O761" t="s">
        <v>6297</v>
      </c>
      <c r="P761" t="s">
        <v>39</v>
      </c>
      <c r="Q761" t="s">
        <v>649</v>
      </c>
      <c r="R761" t="s">
        <v>379</v>
      </c>
      <c r="S761" t="s">
        <v>737</v>
      </c>
      <c r="T761" t="s">
        <v>43</v>
      </c>
      <c r="U761" t="s">
        <v>44</v>
      </c>
      <c r="V761" t="s">
        <v>45</v>
      </c>
      <c r="W761" t="s">
        <v>381</v>
      </c>
    </row>
    <row r="762" spans="1:25" x14ac:dyDescent="0.2">
      <c r="A762" t="s">
        <v>6298</v>
      </c>
      <c r="B762" t="s">
        <v>6298</v>
      </c>
      <c r="C762" t="s">
        <v>6299</v>
      </c>
      <c r="D762" t="s">
        <v>6298</v>
      </c>
      <c r="E762" t="s">
        <v>6300</v>
      </c>
      <c r="F762" t="s">
        <v>6301</v>
      </c>
      <c r="G762" t="s">
        <v>32</v>
      </c>
      <c r="H762" t="s">
        <v>6302</v>
      </c>
      <c r="I762" t="s">
        <v>6303</v>
      </c>
      <c r="J762" t="s">
        <v>6304</v>
      </c>
      <c r="Q762" t="s">
        <v>378</v>
      </c>
      <c r="R762" t="s">
        <v>379</v>
      </c>
      <c r="S762" t="s">
        <v>6305</v>
      </c>
      <c r="T762" t="s">
        <v>83</v>
      </c>
      <c r="U762" t="s">
        <v>84</v>
      </c>
      <c r="V762" t="s">
        <v>85</v>
      </c>
      <c r="W762" t="s">
        <v>6306</v>
      </c>
    </row>
    <row r="763" spans="1:25" x14ac:dyDescent="0.2">
      <c r="A763" t="s">
        <v>6307</v>
      </c>
      <c r="B763" t="s">
        <v>6308</v>
      </c>
      <c r="C763" t="s">
        <v>6309</v>
      </c>
      <c r="D763" t="s">
        <v>6307</v>
      </c>
      <c r="E763" t="s">
        <v>6310</v>
      </c>
      <c r="F763" t="s">
        <v>6311</v>
      </c>
      <c r="G763" t="s">
        <v>6312</v>
      </c>
      <c r="H763" t="s">
        <v>6313</v>
      </c>
      <c r="I763" t="s">
        <v>6314</v>
      </c>
      <c r="J763" t="s">
        <v>6315</v>
      </c>
      <c r="K763" t="s">
        <v>144</v>
      </c>
      <c r="L763" t="s">
        <v>454</v>
      </c>
      <c r="M763" t="s">
        <v>6316</v>
      </c>
      <c r="N763" t="s">
        <v>6316</v>
      </c>
      <c r="O763" t="s">
        <v>6316</v>
      </c>
      <c r="P763" t="s">
        <v>39</v>
      </c>
      <c r="Q763" t="s">
        <v>57</v>
      </c>
      <c r="R763" t="s">
        <v>58</v>
      </c>
      <c r="S763" t="s">
        <v>6317</v>
      </c>
      <c r="T763" t="s">
        <v>43</v>
      </c>
      <c r="U763" t="s">
        <v>44</v>
      </c>
      <c r="V763" t="s">
        <v>45</v>
      </c>
    </row>
    <row r="764" spans="1:25" x14ac:dyDescent="0.2">
      <c r="A764" t="s">
        <v>6318</v>
      </c>
      <c r="B764" t="s">
        <v>6319</v>
      </c>
      <c r="C764" t="s">
        <v>6320</v>
      </c>
      <c r="D764" t="s">
        <v>6318</v>
      </c>
      <c r="E764" t="s">
        <v>6321</v>
      </c>
      <c r="F764" t="s">
        <v>6322</v>
      </c>
      <c r="G764" t="s">
        <v>32</v>
      </c>
      <c r="I764" t="s">
        <v>6323</v>
      </c>
      <c r="J764" t="s">
        <v>6324</v>
      </c>
      <c r="Q764" t="s">
        <v>378</v>
      </c>
      <c r="R764" t="s">
        <v>379</v>
      </c>
      <c r="S764" t="s">
        <v>639</v>
      </c>
      <c r="T764" t="s">
        <v>111</v>
      </c>
      <c r="U764" t="s">
        <v>344</v>
      </c>
      <c r="V764" t="s">
        <v>112</v>
      </c>
      <c r="X764" t="s">
        <v>6325</v>
      </c>
      <c r="Y764" t="s">
        <v>6326</v>
      </c>
    </row>
    <row r="765" spans="1:25" x14ac:dyDescent="0.2">
      <c r="A765" t="s">
        <v>6327</v>
      </c>
      <c r="B765" t="s">
        <v>6328</v>
      </c>
      <c r="C765" t="s">
        <v>6329</v>
      </c>
      <c r="D765" t="s">
        <v>6327</v>
      </c>
      <c r="E765" t="s">
        <v>6330</v>
      </c>
      <c r="F765" t="s">
        <v>6331</v>
      </c>
      <c r="G765" t="s">
        <v>6332</v>
      </c>
      <c r="H765" t="s">
        <v>6333</v>
      </c>
      <c r="I765" t="s">
        <v>6334</v>
      </c>
      <c r="J765" t="s">
        <v>6329</v>
      </c>
      <c r="K765" t="s">
        <v>144</v>
      </c>
      <c r="L765" t="s">
        <v>454</v>
      </c>
      <c r="M765" t="s">
        <v>1225</v>
      </c>
      <c r="N765" t="s">
        <v>1225</v>
      </c>
      <c r="O765" t="s">
        <v>1225</v>
      </c>
      <c r="P765" t="s">
        <v>39</v>
      </c>
      <c r="Q765" t="s">
        <v>1132</v>
      </c>
      <c r="R765" t="s">
        <v>978</v>
      </c>
      <c r="S765" t="s">
        <v>1780</v>
      </c>
      <c r="T765" t="s">
        <v>43</v>
      </c>
      <c r="U765" t="s">
        <v>44</v>
      </c>
      <c r="V765" t="s">
        <v>45</v>
      </c>
      <c r="W765" t="s">
        <v>412</v>
      </c>
    </row>
    <row r="766" spans="1:25" x14ac:dyDescent="0.2">
      <c r="A766" t="s">
        <v>6335</v>
      </c>
      <c r="B766" t="s">
        <v>6335</v>
      </c>
      <c r="C766" t="s">
        <v>6336</v>
      </c>
      <c r="D766" t="s">
        <v>6335</v>
      </c>
      <c r="E766" t="s">
        <v>6337</v>
      </c>
      <c r="F766" t="s">
        <v>6338</v>
      </c>
      <c r="G766" t="s">
        <v>32</v>
      </c>
      <c r="I766" t="s">
        <v>6339</v>
      </c>
      <c r="J766" t="s">
        <v>6340</v>
      </c>
      <c r="Q766" t="s">
        <v>108</v>
      </c>
      <c r="R766" t="s">
        <v>109</v>
      </c>
      <c r="S766" t="s">
        <v>6341</v>
      </c>
      <c r="T766" t="s">
        <v>111</v>
      </c>
      <c r="U766" t="s">
        <v>84</v>
      </c>
      <c r="V766" t="s">
        <v>112</v>
      </c>
      <c r="W766" t="s">
        <v>134</v>
      </c>
    </row>
    <row r="767" spans="1:25" x14ac:dyDescent="0.2">
      <c r="A767" t="s">
        <v>6342</v>
      </c>
      <c r="B767" t="s">
        <v>6343</v>
      </c>
      <c r="C767" t="s">
        <v>6344</v>
      </c>
      <c r="D767" t="s">
        <v>6342</v>
      </c>
      <c r="E767" t="s">
        <v>1435</v>
      </c>
      <c r="F767" t="s">
        <v>6345</v>
      </c>
      <c r="G767" t="s">
        <v>1437</v>
      </c>
      <c r="I767" t="s">
        <v>6346</v>
      </c>
      <c r="J767" t="s">
        <v>6347</v>
      </c>
      <c r="Q767" t="s">
        <v>573</v>
      </c>
      <c r="R767" t="s">
        <v>574</v>
      </c>
      <c r="S767" t="s">
        <v>4067</v>
      </c>
      <c r="T767" t="s">
        <v>111</v>
      </c>
      <c r="U767" t="s">
        <v>344</v>
      </c>
      <c r="V767" t="s">
        <v>112</v>
      </c>
      <c r="X767" t="s">
        <v>6348</v>
      </c>
      <c r="Y767" t="s">
        <v>6349</v>
      </c>
    </row>
    <row r="768" spans="1:25" x14ac:dyDescent="0.2">
      <c r="A768" t="s">
        <v>6350</v>
      </c>
      <c r="B768" t="s">
        <v>6350</v>
      </c>
      <c r="C768" t="s">
        <v>6351</v>
      </c>
      <c r="D768" t="s">
        <v>6350</v>
      </c>
      <c r="E768" t="s">
        <v>6352</v>
      </c>
      <c r="F768" t="s">
        <v>6353</v>
      </c>
      <c r="G768" t="s">
        <v>6354</v>
      </c>
      <c r="H768" t="s">
        <v>6355</v>
      </c>
      <c r="I768" t="s">
        <v>6356</v>
      </c>
      <c r="J768" t="s">
        <v>6357</v>
      </c>
      <c r="R768" t="s">
        <v>790</v>
      </c>
      <c r="S768" t="s">
        <v>791</v>
      </c>
      <c r="T768" t="s">
        <v>83</v>
      </c>
      <c r="U768" t="s">
        <v>84</v>
      </c>
      <c r="V768" t="s">
        <v>85</v>
      </c>
      <c r="W768" t="s">
        <v>6358</v>
      </c>
    </row>
    <row r="769" spans="1:25" x14ac:dyDescent="0.2">
      <c r="A769" t="s">
        <v>6359</v>
      </c>
      <c r="B769" t="s">
        <v>6360</v>
      </c>
      <c r="C769" t="s">
        <v>6361</v>
      </c>
      <c r="D769" t="s">
        <v>6359</v>
      </c>
      <c r="E769" t="s">
        <v>6362</v>
      </c>
      <c r="F769" t="s">
        <v>6363</v>
      </c>
      <c r="G769" t="s">
        <v>6364</v>
      </c>
      <c r="H769" t="s">
        <v>6365</v>
      </c>
      <c r="I769" t="s">
        <v>6366</v>
      </c>
      <c r="J769" t="s">
        <v>6367</v>
      </c>
      <c r="K769" t="s">
        <v>144</v>
      </c>
      <c r="L769" t="s">
        <v>145</v>
      </c>
      <c r="M769" t="s">
        <v>146</v>
      </c>
      <c r="N769" t="s">
        <v>158</v>
      </c>
      <c r="O769" t="s">
        <v>159</v>
      </c>
      <c r="P769" t="s">
        <v>39</v>
      </c>
      <c r="Q769" t="s">
        <v>365</v>
      </c>
      <c r="R769" t="s">
        <v>365</v>
      </c>
      <c r="S769" t="s">
        <v>3519</v>
      </c>
      <c r="T769" t="s">
        <v>43</v>
      </c>
      <c r="U769" t="s">
        <v>44</v>
      </c>
      <c r="V769" t="s">
        <v>45</v>
      </c>
    </row>
    <row r="770" spans="1:25" x14ac:dyDescent="0.2">
      <c r="A770" t="s">
        <v>6368</v>
      </c>
      <c r="B770" t="s">
        <v>6368</v>
      </c>
      <c r="C770" t="s">
        <v>6369</v>
      </c>
      <c r="D770" t="s">
        <v>6368</v>
      </c>
      <c r="E770" t="s">
        <v>6370</v>
      </c>
      <c r="F770" t="s">
        <v>6371</v>
      </c>
      <c r="G770" t="s">
        <v>6372</v>
      </c>
      <c r="H770" t="s">
        <v>6373</v>
      </c>
      <c r="I770" t="s">
        <v>6374</v>
      </c>
      <c r="J770" t="s">
        <v>6369</v>
      </c>
      <c r="Q770" t="s">
        <v>57</v>
      </c>
      <c r="R770" t="s">
        <v>58</v>
      </c>
      <c r="S770" t="s">
        <v>4375</v>
      </c>
      <c r="T770" t="s">
        <v>83</v>
      </c>
      <c r="U770" t="s">
        <v>84</v>
      </c>
      <c r="V770" t="s">
        <v>85</v>
      </c>
    </row>
    <row r="771" spans="1:25" x14ac:dyDescent="0.2">
      <c r="A771" t="s">
        <v>6375</v>
      </c>
      <c r="B771" t="s">
        <v>6376</v>
      </c>
      <c r="C771" t="s">
        <v>6377</v>
      </c>
      <c r="D771" t="s">
        <v>6375</v>
      </c>
      <c r="E771" t="s">
        <v>6378</v>
      </c>
      <c r="F771" t="s">
        <v>6379</v>
      </c>
      <c r="G771" t="s">
        <v>6380</v>
      </c>
      <c r="H771" t="s">
        <v>6381</v>
      </c>
      <c r="I771" t="s">
        <v>6382</v>
      </c>
      <c r="J771" t="s">
        <v>6383</v>
      </c>
      <c r="K771" t="s">
        <v>70</v>
      </c>
      <c r="L771" t="s">
        <v>1033</v>
      </c>
      <c r="M771" t="s">
        <v>1690</v>
      </c>
      <c r="N771" t="s">
        <v>2535</v>
      </c>
      <c r="O771" t="s">
        <v>2536</v>
      </c>
      <c r="P771" t="s">
        <v>56</v>
      </c>
      <c r="Q771" t="s">
        <v>6384</v>
      </c>
      <c r="R771" t="s">
        <v>537</v>
      </c>
      <c r="S771" t="s">
        <v>550</v>
      </c>
      <c r="T771" t="s">
        <v>43</v>
      </c>
      <c r="U771" t="s">
        <v>44</v>
      </c>
      <c r="V771" t="s">
        <v>60</v>
      </c>
      <c r="W771" t="s">
        <v>486</v>
      </c>
    </row>
    <row r="772" spans="1:25" x14ac:dyDescent="0.2">
      <c r="A772" t="s">
        <v>6385</v>
      </c>
      <c r="B772" t="s">
        <v>6386</v>
      </c>
      <c r="C772" t="s">
        <v>6387</v>
      </c>
      <c r="D772" t="s">
        <v>6388</v>
      </c>
      <c r="E772" t="s">
        <v>6389</v>
      </c>
      <c r="F772" t="s">
        <v>6390</v>
      </c>
      <c r="G772" t="s">
        <v>6391</v>
      </c>
      <c r="H772" t="s">
        <v>6392</v>
      </c>
      <c r="I772" t="s">
        <v>6393</v>
      </c>
      <c r="J772" t="s">
        <v>6394</v>
      </c>
      <c r="K772" t="s">
        <v>70</v>
      </c>
      <c r="L772" t="s">
        <v>322</v>
      </c>
      <c r="M772" t="s">
        <v>322</v>
      </c>
      <c r="N772" t="s">
        <v>322</v>
      </c>
      <c r="O772" t="s">
        <v>322</v>
      </c>
      <c r="P772" t="s">
        <v>39</v>
      </c>
      <c r="Q772" t="s">
        <v>108</v>
      </c>
      <c r="R772" t="s">
        <v>109</v>
      </c>
      <c r="S772" t="s">
        <v>1300</v>
      </c>
      <c r="T772" t="s">
        <v>43</v>
      </c>
      <c r="U772" t="s">
        <v>44</v>
      </c>
      <c r="V772" t="s">
        <v>45</v>
      </c>
      <c r="W772" t="s">
        <v>6395</v>
      </c>
    </row>
    <row r="773" spans="1:25" x14ac:dyDescent="0.2">
      <c r="A773" t="s">
        <v>6396</v>
      </c>
      <c r="B773" t="s">
        <v>6396</v>
      </c>
      <c r="C773" t="s">
        <v>6397</v>
      </c>
      <c r="D773" t="s">
        <v>6396</v>
      </c>
      <c r="E773" t="s">
        <v>6398</v>
      </c>
      <c r="F773" t="s">
        <v>6399</v>
      </c>
      <c r="G773" t="s">
        <v>32</v>
      </c>
      <c r="H773" t="s">
        <v>6400</v>
      </c>
      <c r="I773" t="s">
        <v>6401</v>
      </c>
      <c r="J773" t="s">
        <v>6402</v>
      </c>
      <c r="Q773" t="s">
        <v>6403</v>
      </c>
      <c r="R773" t="s">
        <v>365</v>
      </c>
      <c r="S773" t="s">
        <v>6404</v>
      </c>
      <c r="T773" t="s">
        <v>111</v>
      </c>
      <c r="U773" t="s">
        <v>84</v>
      </c>
      <c r="V773" t="s">
        <v>112</v>
      </c>
      <c r="W773" t="s">
        <v>6405</v>
      </c>
    </row>
    <row r="774" spans="1:25" x14ac:dyDescent="0.2">
      <c r="A774" t="s">
        <v>6406</v>
      </c>
      <c r="B774" t="s">
        <v>6407</v>
      </c>
      <c r="C774" t="s">
        <v>6408</v>
      </c>
      <c r="D774" t="s">
        <v>6406</v>
      </c>
      <c r="E774" t="s">
        <v>6409</v>
      </c>
      <c r="F774" t="s">
        <v>6410</v>
      </c>
      <c r="G774" t="s">
        <v>6411</v>
      </c>
      <c r="H774" t="s">
        <v>6412</v>
      </c>
      <c r="I774" t="s">
        <v>6413</v>
      </c>
      <c r="J774" t="s">
        <v>6408</v>
      </c>
      <c r="K774" t="s">
        <v>144</v>
      </c>
      <c r="L774" t="s">
        <v>454</v>
      </c>
      <c r="M774" t="s">
        <v>1225</v>
      </c>
      <c r="N774" t="s">
        <v>1225</v>
      </c>
      <c r="O774" t="s">
        <v>1225</v>
      </c>
      <c r="P774" t="s">
        <v>39</v>
      </c>
      <c r="Q774" t="s">
        <v>378</v>
      </c>
      <c r="R774" t="s">
        <v>379</v>
      </c>
      <c r="S774" t="s">
        <v>6414</v>
      </c>
      <c r="T774" t="s">
        <v>43</v>
      </c>
      <c r="U774" t="s">
        <v>44</v>
      </c>
      <c r="V774" t="s">
        <v>45</v>
      </c>
    </row>
    <row r="775" spans="1:25" x14ac:dyDescent="0.2">
      <c r="A775" t="s">
        <v>6415</v>
      </c>
      <c r="B775" t="s">
        <v>6416</v>
      </c>
      <c r="C775" t="s">
        <v>6417</v>
      </c>
      <c r="D775" t="s">
        <v>6415</v>
      </c>
      <c r="E775" t="s">
        <v>6418</v>
      </c>
      <c r="F775" t="s">
        <v>6419</v>
      </c>
      <c r="G775" t="s">
        <v>32</v>
      </c>
      <c r="H775" t="s">
        <v>6420</v>
      </c>
      <c r="I775" t="s">
        <v>6421</v>
      </c>
      <c r="J775" t="s">
        <v>6417</v>
      </c>
      <c r="K775" t="s">
        <v>70</v>
      </c>
      <c r="L775" t="s">
        <v>6422</v>
      </c>
      <c r="M775" t="s">
        <v>6423</v>
      </c>
      <c r="N775" t="s">
        <v>6424</v>
      </c>
      <c r="O775" t="s">
        <v>6424</v>
      </c>
      <c r="P775" t="s">
        <v>39</v>
      </c>
      <c r="Q775" t="s">
        <v>365</v>
      </c>
      <c r="R775" t="s">
        <v>365</v>
      </c>
      <c r="S775" t="s">
        <v>6425</v>
      </c>
      <c r="T775" t="s">
        <v>43</v>
      </c>
      <c r="U775" t="s">
        <v>44</v>
      </c>
      <c r="V775" t="s">
        <v>45</v>
      </c>
      <c r="W775" t="s">
        <v>6426</v>
      </c>
    </row>
    <row r="776" spans="1:25" x14ac:dyDescent="0.2">
      <c r="A776" t="s">
        <v>6427</v>
      </c>
      <c r="B776" t="s">
        <v>6427</v>
      </c>
      <c r="C776" t="s">
        <v>6428</v>
      </c>
      <c r="D776" t="s">
        <v>6427</v>
      </c>
      <c r="E776" t="s">
        <v>6429</v>
      </c>
      <c r="F776" t="s">
        <v>6430</v>
      </c>
      <c r="G776" t="s">
        <v>233</v>
      </c>
      <c r="H776" t="s">
        <v>6431</v>
      </c>
      <c r="I776" t="s">
        <v>6432</v>
      </c>
      <c r="J776" t="s">
        <v>6433</v>
      </c>
      <c r="R776" t="s">
        <v>365</v>
      </c>
      <c r="S776" t="s">
        <v>5038</v>
      </c>
      <c r="T776" t="s">
        <v>83</v>
      </c>
      <c r="U776" t="s">
        <v>84</v>
      </c>
      <c r="V776" t="s">
        <v>85</v>
      </c>
      <c r="W776" t="s">
        <v>6434</v>
      </c>
    </row>
    <row r="777" spans="1:25" x14ac:dyDescent="0.2">
      <c r="A777" t="s">
        <v>6435</v>
      </c>
      <c r="B777" t="s">
        <v>6436</v>
      </c>
      <c r="C777" t="s">
        <v>6437</v>
      </c>
      <c r="D777" t="s">
        <v>6435</v>
      </c>
      <c r="E777" t="s">
        <v>6438</v>
      </c>
      <c r="F777" t="s">
        <v>6439</v>
      </c>
      <c r="G777" t="s">
        <v>32</v>
      </c>
      <c r="I777" t="s">
        <v>6440</v>
      </c>
      <c r="J777" t="s">
        <v>6441</v>
      </c>
      <c r="Q777" t="s">
        <v>108</v>
      </c>
      <c r="R777" t="s">
        <v>109</v>
      </c>
      <c r="S777" t="s">
        <v>4115</v>
      </c>
      <c r="T777" t="s">
        <v>111</v>
      </c>
      <c r="U777" t="s">
        <v>344</v>
      </c>
      <c r="V777" t="s">
        <v>112</v>
      </c>
      <c r="W777" t="s">
        <v>6442</v>
      </c>
      <c r="X777" t="s">
        <v>6443</v>
      </c>
      <c r="Y777" t="s">
        <v>6444</v>
      </c>
    </row>
    <row r="778" spans="1:25" x14ac:dyDescent="0.2">
      <c r="A778" t="s">
        <v>6445</v>
      </c>
      <c r="B778" t="s">
        <v>6446</v>
      </c>
      <c r="C778" t="s">
        <v>6447</v>
      </c>
      <c r="D778" t="s">
        <v>6445</v>
      </c>
      <c r="E778" t="s">
        <v>6448</v>
      </c>
      <c r="F778" t="s">
        <v>6449</v>
      </c>
      <c r="G778" t="s">
        <v>6450</v>
      </c>
      <c r="H778" t="s">
        <v>6451</v>
      </c>
      <c r="I778" t="s">
        <v>6452</v>
      </c>
      <c r="J778" t="s">
        <v>6453</v>
      </c>
      <c r="K778" t="s">
        <v>70</v>
      </c>
      <c r="L778" t="s">
        <v>1033</v>
      </c>
      <c r="M778" t="s">
        <v>1690</v>
      </c>
      <c r="N778" t="s">
        <v>2535</v>
      </c>
      <c r="O778" t="s">
        <v>3242</v>
      </c>
      <c r="P778" t="s">
        <v>56</v>
      </c>
      <c r="Q778" t="s">
        <v>6454</v>
      </c>
      <c r="R778" t="s">
        <v>74</v>
      </c>
      <c r="T778" t="s">
        <v>43</v>
      </c>
      <c r="U778" t="s">
        <v>44</v>
      </c>
      <c r="V778" t="s">
        <v>60</v>
      </c>
      <c r="W778" t="s">
        <v>6455</v>
      </c>
    </row>
    <row r="779" spans="1:25" x14ac:dyDescent="0.2">
      <c r="A779" t="s">
        <v>6456</v>
      </c>
      <c r="B779" t="s">
        <v>6456</v>
      </c>
      <c r="C779" t="s">
        <v>6457</v>
      </c>
      <c r="D779" t="s">
        <v>6456</v>
      </c>
      <c r="E779" t="s">
        <v>6458</v>
      </c>
      <c r="F779" t="s">
        <v>6459</v>
      </c>
      <c r="G779" t="s">
        <v>32</v>
      </c>
      <c r="I779" t="s">
        <v>6460</v>
      </c>
      <c r="J779" t="s">
        <v>6461</v>
      </c>
      <c r="Q779" t="s">
        <v>956</v>
      </c>
      <c r="R779" t="s">
        <v>574</v>
      </c>
      <c r="S779" t="s">
        <v>3957</v>
      </c>
      <c r="T779" t="s">
        <v>111</v>
      </c>
      <c r="U779" t="s">
        <v>84</v>
      </c>
      <c r="V779" t="s">
        <v>112</v>
      </c>
    </row>
    <row r="780" spans="1:25" x14ac:dyDescent="0.2">
      <c r="A780" t="s">
        <v>6462</v>
      </c>
      <c r="B780" t="s">
        <v>6462</v>
      </c>
      <c r="C780" t="s">
        <v>6463</v>
      </c>
      <c r="D780" t="s">
        <v>6462</v>
      </c>
      <c r="E780" t="s">
        <v>6464</v>
      </c>
      <c r="F780" t="s">
        <v>6465</v>
      </c>
      <c r="G780" t="s">
        <v>180</v>
      </c>
      <c r="I780" t="s">
        <v>6466</v>
      </c>
      <c r="J780" t="s">
        <v>6467</v>
      </c>
      <c r="Q780" t="s">
        <v>108</v>
      </c>
      <c r="R780" t="s">
        <v>109</v>
      </c>
      <c r="S780" t="s">
        <v>814</v>
      </c>
      <c r="T780" t="s">
        <v>111</v>
      </c>
      <c r="U780" t="s">
        <v>84</v>
      </c>
      <c r="V780" t="s">
        <v>112</v>
      </c>
    </row>
    <row r="781" spans="1:25" x14ac:dyDescent="0.2">
      <c r="A781" t="s">
        <v>6468</v>
      </c>
      <c r="B781" t="s">
        <v>6469</v>
      </c>
      <c r="C781" t="s">
        <v>6470</v>
      </c>
      <c r="D781" t="s">
        <v>6468</v>
      </c>
      <c r="E781" t="s">
        <v>6471</v>
      </c>
      <c r="F781" t="s">
        <v>6472</v>
      </c>
      <c r="G781" t="s">
        <v>6473</v>
      </c>
      <c r="H781" t="s">
        <v>6474</v>
      </c>
      <c r="I781" t="s">
        <v>6475</v>
      </c>
      <c r="J781" t="s">
        <v>6470</v>
      </c>
      <c r="K781" t="s">
        <v>70</v>
      </c>
      <c r="L781" t="s">
        <v>1033</v>
      </c>
      <c r="M781" t="s">
        <v>6476</v>
      </c>
      <c r="N781" t="s">
        <v>6476</v>
      </c>
      <c r="O781" t="s">
        <v>6477</v>
      </c>
      <c r="P781" t="s">
        <v>56</v>
      </c>
      <c r="Q781" t="s">
        <v>148</v>
      </c>
      <c r="R781" t="s">
        <v>99</v>
      </c>
      <c r="S781" t="s">
        <v>2129</v>
      </c>
      <c r="T781" t="s">
        <v>43</v>
      </c>
      <c r="U781" t="s">
        <v>44</v>
      </c>
      <c r="V781" t="s">
        <v>60</v>
      </c>
    </row>
    <row r="782" spans="1:25" x14ac:dyDescent="0.2">
      <c r="A782" t="s">
        <v>6478</v>
      </c>
      <c r="B782" t="s">
        <v>6479</v>
      </c>
      <c r="C782" t="s">
        <v>6480</v>
      </c>
      <c r="D782" t="s">
        <v>6478</v>
      </c>
      <c r="E782" t="s">
        <v>6481</v>
      </c>
      <c r="F782" t="s">
        <v>6482</v>
      </c>
      <c r="G782" t="s">
        <v>6483</v>
      </c>
      <c r="H782" t="s">
        <v>6484</v>
      </c>
      <c r="I782" t="s">
        <v>6485</v>
      </c>
      <c r="J782" t="s">
        <v>6480</v>
      </c>
      <c r="K782" t="s">
        <v>1649</v>
      </c>
      <c r="L782" t="s">
        <v>1650</v>
      </c>
      <c r="M782" t="s">
        <v>2206</v>
      </c>
      <c r="N782" t="s">
        <v>2206</v>
      </c>
      <c r="O782" t="s">
        <v>2206</v>
      </c>
      <c r="P782" t="s">
        <v>39</v>
      </c>
      <c r="Q782" t="s">
        <v>365</v>
      </c>
      <c r="R782" t="s">
        <v>365</v>
      </c>
      <c r="S782" t="s">
        <v>5359</v>
      </c>
      <c r="T782" t="s">
        <v>43</v>
      </c>
      <c r="U782" t="s">
        <v>44</v>
      </c>
      <c r="V782" t="s">
        <v>45</v>
      </c>
    </row>
    <row r="783" spans="1:25" x14ac:dyDescent="0.2">
      <c r="A783" t="s">
        <v>6486</v>
      </c>
      <c r="B783" t="s">
        <v>6486</v>
      </c>
      <c r="C783" t="s">
        <v>6487</v>
      </c>
      <c r="D783" t="s">
        <v>6486</v>
      </c>
      <c r="E783" t="s">
        <v>6488</v>
      </c>
      <c r="F783" t="s">
        <v>6489</v>
      </c>
      <c r="G783" t="s">
        <v>233</v>
      </c>
      <c r="I783" t="s">
        <v>6490</v>
      </c>
      <c r="J783" t="s">
        <v>6491</v>
      </c>
      <c r="Q783" t="s">
        <v>378</v>
      </c>
      <c r="R783" t="s">
        <v>379</v>
      </c>
      <c r="S783" t="s">
        <v>1812</v>
      </c>
      <c r="T783" t="s">
        <v>111</v>
      </c>
      <c r="U783" t="s">
        <v>84</v>
      </c>
      <c r="V783" t="s">
        <v>112</v>
      </c>
      <c r="W783" t="s">
        <v>381</v>
      </c>
    </row>
    <row r="784" spans="1:25" x14ac:dyDescent="0.2">
      <c r="A784" t="s">
        <v>6492</v>
      </c>
      <c r="B784" t="s">
        <v>6492</v>
      </c>
      <c r="C784" t="s">
        <v>6493</v>
      </c>
      <c r="D784" t="s">
        <v>6492</v>
      </c>
      <c r="E784" t="s">
        <v>6494</v>
      </c>
      <c r="F784" t="s">
        <v>6495</v>
      </c>
      <c r="G784" t="s">
        <v>261</v>
      </c>
      <c r="H784" t="s">
        <v>6496</v>
      </c>
      <c r="I784" t="s">
        <v>6497</v>
      </c>
      <c r="J784" t="s">
        <v>6493</v>
      </c>
      <c r="T784" t="s">
        <v>83</v>
      </c>
      <c r="U784" t="s">
        <v>84</v>
      </c>
      <c r="V784" t="s">
        <v>85</v>
      </c>
    </row>
    <row r="785" spans="1:27" x14ac:dyDescent="0.2">
      <c r="A785" t="s">
        <v>6498</v>
      </c>
      <c r="B785" t="s">
        <v>6499</v>
      </c>
      <c r="C785" t="s">
        <v>6500</v>
      </c>
      <c r="D785" t="s">
        <v>6498</v>
      </c>
      <c r="E785" t="s">
        <v>6501</v>
      </c>
      <c r="F785" t="s">
        <v>6502</v>
      </c>
      <c r="G785" t="s">
        <v>32</v>
      </c>
      <c r="H785" t="s">
        <v>6503</v>
      </c>
      <c r="I785" t="s">
        <v>6504</v>
      </c>
      <c r="J785" t="s">
        <v>6500</v>
      </c>
      <c r="K785" t="s">
        <v>70</v>
      </c>
      <c r="L785" t="s">
        <v>1033</v>
      </c>
      <c r="M785" t="s">
        <v>1034</v>
      </c>
      <c r="N785" t="s">
        <v>1035</v>
      </c>
      <c r="O785" t="s">
        <v>6505</v>
      </c>
      <c r="P785" t="s">
        <v>39</v>
      </c>
      <c r="Q785" t="s">
        <v>148</v>
      </c>
      <c r="R785" t="s">
        <v>99</v>
      </c>
      <c r="S785" t="s">
        <v>149</v>
      </c>
      <c r="T785" t="s">
        <v>43</v>
      </c>
      <c r="U785" t="s">
        <v>44</v>
      </c>
      <c r="V785" t="s">
        <v>45</v>
      </c>
    </row>
    <row r="786" spans="1:27" x14ac:dyDescent="0.2">
      <c r="A786" t="s">
        <v>6506</v>
      </c>
      <c r="B786" t="s">
        <v>6507</v>
      </c>
      <c r="C786" t="s">
        <v>6508</v>
      </c>
      <c r="D786" t="s">
        <v>6506</v>
      </c>
      <c r="E786" t="s">
        <v>6509</v>
      </c>
      <c r="F786" t="s">
        <v>6510</v>
      </c>
      <c r="G786" t="s">
        <v>32</v>
      </c>
      <c r="H786" t="s">
        <v>6511</v>
      </c>
      <c r="I786" t="s">
        <v>6512</v>
      </c>
      <c r="J786" t="s">
        <v>6508</v>
      </c>
      <c r="K786" t="s">
        <v>70</v>
      </c>
      <c r="L786" t="s">
        <v>122</v>
      </c>
      <c r="M786" t="s">
        <v>2761</v>
      </c>
      <c r="N786" t="s">
        <v>2761</v>
      </c>
      <c r="O786" t="s">
        <v>6513</v>
      </c>
      <c r="P786" t="s">
        <v>39</v>
      </c>
      <c r="Q786" t="s">
        <v>365</v>
      </c>
      <c r="R786" t="s">
        <v>365</v>
      </c>
      <c r="S786" t="s">
        <v>5225</v>
      </c>
      <c r="T786" t="s">
        <v>43</v>
      </c>
      <c r="U786" t="s">
        <v>44</v>
      </c>
      <c r="V786" t="s">
        <v>45</v>
      </c>
      <c r="W786" t="s">
        <v>6514</v>
      </c>
    </row>
    <row r="787" spans="1:27" x14ac:dyDescent="0.2">
      <c r="A787" t="s">
        <v>6515</v>
      </c>
      <c r="B787" t="s">
        <v>6516</v>
      </c>
      <c r="C787" t="s">
        <v>6517</v>
      </c>
      <c r="D787" t="s">
        <v>6515</v>
      </c>
      <c r="E787" t="s">
        <v>6518</v>
      </c>
      <c r="F787" t="s">
        <v>6519</v>
      </c>
      <c r="G787" t="s">
        <v>6520</v>
      </c>
      <c r="H787" t="s">
        <v>6521</v>
      </c>
      <c r="I787" t="s">
        <v>6522</v>
      </c>
      <c r="J787" t="s">
        <v>6517</v>
      </c>
      <c r="Q787" t="s">
        <v>108</v>
      </c>
      <c r="R787" t="s">
        <v>109</v>
      </c>
      <c r="S787" t="s">
        <v>6523</v>
      </c>
      <c r="T787" t="s">
        <v>421</v>
      </c>
      <c r="U787" t="s">
        <v>44</v>
      </c>
      <c r="V787" t="s">
        <v>422</v>
      </c>
      <c r="Z787" t="s">
        <v>423</v>
      </c>
      <c r="AA787" t="s">
        <v>424</v>
      </c>
    </row>
    <row r="788" spans="1:27" x14ac:dyDescent="0.2">
      <c r="A788" t="s">
        <v>6524</v>
      </c>
      <c r="B788" t="s">
        <v>6524</v>
      </c>
      <c r="C788" t="s">
        <v>6525</v>
      </c>
      <c r="D788" t="s">
        <v>6524</v>
      </c>
      <c r="E788" t="s">
        <v>6526</v>
      </c>
      <c r="F788" t="s">
        <v>6527</v>
      </c>
      <c r="G788" t="s">
        <v>32</v>
      </c>
      <c r="H788" t="s">
        <v>381</v>
      </c>
      <c r="I788" t="s">
        <v>6528</v>
      </c>
      <c r="J788" t="s">
        <v>6525</v>
      </c>
      <c r="Q788" t="s">
        <v>40</v>
      </c>
      <c r="R788" t="s">
        <v>41</v>
      </c>
      <c r="S788" t="s">
        <v>4909</v>
      </c>
      <c r="T788" t="s">
        <v>83</v>
      </c>
      <c r="U788" t="s">
        <v>84</v>
      </c>
      <c r="V788" t="s">
        <v>85</v>
      </c>
    </row>
    <row r="789" spans="1:27" x14ac:dyDescent="0.2">
      <c r="A789" t="s">
        <v>6529</v>
      </c>
      <c r="B789" t="s">
        <v>6529</v>
      </c>
      <c r="C789" t="s">
        <v>6530</v>
      </c>
      <c r="D789" t="s">
        <v>6529</v>
      </c>
      <c r="E789" t="s">
        <v>6531</v>
      </c>
      <c r="F789" t="s">
        <v>6532</v>
      </c>
      <c r="G789" t="s">
        <v>32</v>
      </c>
      <c r="I789" t="s">
        <v>6533</v>
      </c>
      <c r="J789" t="s">
        <v>6534</v>
      </c>
      <c r="Q789" t="s">
        <v>378</v>
      </c>
      <c r="R789" t="s">
        <v>379</v>
      </c>
      <c r="S789" t="s">
        <v>2251</v>
      </c>
      <c r="T789" t="s">
        <v>111</v>
      </c>
      <c r="U789" t="s">
        <v>84</v>
      </c>
      <c r="V789" t="s">
        <v>112</v>
      </c>
    </row>
    <row r="790" spans="1:27" x14ac:dyDescent="0.2">
      <c r="A790" t="s">
        <v>6535</v>
      </c>
      <c r="B790" t="s">
        <v>6536</v>
      </c>
      <c r="C790" t="s">
        <v>6537</v>
      </c>
      <c r="D790" t="s">
        <v>6535</v>
      </c>
      <c r="E790" t="s">
        <v>6538</v>
      </c>
      <c r="F790" t="s">
        <v>6539</v>
      </c>
      <c r="G790" t="s">
        <v>32</v>
      </c>
      <c r="H790" t="s">
        <v>6540</v>
      </c>
      <c r="I790" t="s">
        <v>6541</v>
      </c>
      <c r="J790" t="s">
        <v>6537</v>
      </c>
      <c r="K790" t="s">
        <v>35</v>
      </c>
      <c r="L790" t="s">
        <v>1115</v>
      </c>
      <c r="M790" t="s">
        <v>1345</v>
      </c>
      <c r="N790" t="s">
        <v>1345</v>
      </c>
      <c r="O790" t="s">
        <v>1345</v>
      </c>
      <c r="P790" t="s">
        <v>39</v>
      </c>
      <c r="Q790" t="s">
        <v>365</v>
      </c>
      <c r="R790" t="s">
        <v>365</v>
      </c>
      <c r="S790" t="s">
        <v>6542</v>
      </c>
      <c r="T790" t="s">
        <v>43</v>
      </c>
      <c r="U790" t="s">
        <v>44</v>
      </c>
      <c r="V790" t="s">
        <v>45</v>
      </c>
    </row>
    <row r="791" spans="1:27" x14ac:dyDescent="0.2">
      <c r="A791" t="s">
        <v>6543</v>
      </c>
      <c r="B791" t="s">
        <v>6544</v>
      </c>
      <c r="C791" t="s">
        <v>6545</v>
      </c>
      <c r="D791" t="s">
        <v>6543</v>
      </c>
      <c r="E791" t="s">
        <v>6546</v>
      </c>
      <c r="F791" t="s">
        <v>6547</v>
      </c>
      <c r="G791" t="s">
        <v>6548</v>
      </c>
      <c r="H791" t="s">
        <v>6549</v>
      </c>
      <c r="I791" t="s">
        <v>6550</v>
      </c>
      <c r="J791" t="s">
        <v>6545</v>
      </c>
      <c r="K791" t="s">
        <v>144</v>
      </c>
      <c r="L791" t="s">
        <v>145</v>
      </c>
      <c r="M791" t="s">
        <v>443</v>
      </c>
      <c r="N791" t="s">
        <v>535</v>
      </c>
      <c r="O791" t="s">
        <v>535</v>
      </c>
      <c r="P791" t="s">
        <v>39</v>
      </c>
      <c r="Q791" t="s">
        <v>4899</v>
      </c>
      <c r="R791" t="s">
        <v>41</v>
      </c>
      <c r="S791" t="s">
        <v>6551</v>
      </c>
      <c r="T791" t="s">
        <v>43</v>
      </c>
      <c r="U791" t="s">
        <v>44</v>
      </c>
      <c r="V791" t="s">
        <v>45</v>
      </c>
      <c r="W791" t="s">
        <v>6552</v>
      </c>
    </row>
    <row r="792" spans="1:27" x14ac:dyDescent="0.2">
      <c r="A792" t="s">
        <v>6553</v>
      </c>
      <c r="B792" t="s">
        <v>6553</v>
      </c>
      <c r="C792" t="s">
        <v>6554</v>
      </c>
      <c r="D792" t="s">
        <v>6553</v>
      </c>
      <c r="E792" t="s">
        <v>6555</v>
      </c>
      <c r="F792" t="s">
        <v>6556</v>
      </c>
      <c r="G792" t="s">
        <v>32</v>
      </c>
      <c r="H792" t="s">
        <v>6557</v>
      </c>
      <c r="I792" t="s">
        <v>6558</v>
      </c>
      <c r="J792" t="s">
        <v>6559</v>
      </c>
      <c r="Q792" t="s">
        <v>1846</v>
      </c>
      <c r="R792" t="s">
        <v>99</v>
      </c>
      <c r="S792" t="s">
        <v>1847</v>
      </c>
      <c r="T792" t="s">
        <v>83</v>
      </c>
      <c r="U792" t="s">
        <v>84</v>
      </c>
      <c r="V792" t="s">
        <v>85</v>
      </c>
    </row>
    <row r="793" spans="1:27" x14ac:dyDescent="0.2">
      <c r="A793" t="s">
        <v>6560</v>
      </c>
      <c r="B793" t="s">
        <v>6561</v>
      </c>
      <c r="C793" t="s">
        <v>6562</v>
      </c>
      <c r="D793" t="s">
        <v>6560</v>
      </c>
      <c r="E793" t="s">
        <v>6563</v>
      </c>
      <c r="F793" t="s">
        <v>6564</v>
      </c>
      <c r="G793" t="s">
        <v>6565</v>
      </c>
      <c r="H793" t="s">
        <v>6566</v>
      </c>
      <c r="I793" t="s">
        <v>6567</v>
      </c>
      <c r="J793" t="s">
        <v>6562</v>
      </c>
      <c r="K793" t="s">
        <v>70</v>
      </c>
      <c r="L793" t="s">
        <v>1033</v>
      </c>
      <c r="M793" t="s">
        <v>1034</v>
      </c>
      <c r="N793" t="s">
        <v>1035</v>
      </c>
      <c r="O793" t="s">
        <v>1982</v>
      </c>
      <c r="P793" t="s">
        <v>39</v>
      </c>
      <c r="Q793" t="s">
        <v>108</v>
      </c>
      <c r="R793" t="s">
        <v>109</v>
      </c>
      <c r="S793" t="s">
        <v>6568</v>
      </c>
      <c r="T793" t="s">
        <v>43</v>
      </c>
      <c r="U793" t="s">
        <v>44</v>
      </c>
      <c r="V793" t="s">
        <v>45</v>
      </c>
      <c r="W793" t="s">
        <v>134</v>
      </c>
    </row>
    <row r="794" spans="1:27" x14ac:dyDescent="0.2">
      <c r="A794" t="s">
        <v>6569</v>
      </c>
      <c r="B794" t="s">
        <v>6569</v>
      </c>
      <c r="C794" t="s">
        <v>6570</v>
      </c>
      <c r="D794" t="s">
        <v>6569</v>
      </c>
      <c r="E794" t="s">
        <v>6571</v>
      </c>
      <c r="F794" t="s">
        <v>6572</v>
      </c>
      <c r="G794" t="s">
        <v>32</v>
      </c>
      <c r="I794" t="s">
        <v>6573</v>
      </c>
      <c r="J794" t="s">
        <v>6574</v>
      </c>
      <c r="Q794" t="s">
        <v>6575</v>
      </c>
      <c r="R794" t="s">
        <v>6576</v>
      </c>
      <c r="S794" t="s">
        <v>6577</v>
      </c>
      <c r="T794" t="s">
        <v>111</v>
      </c>
      <c r="U794" t="s">
        <v>84</v>
      </c>
      <c r="V794" t="s">
        <v>112</v>
      </c>
    </row>
    <row r="795" spans="1:27" x14ac:dyDescent="0.2">
      <c r="A795" t="s">
        <v>6578</v>
      </c>
      <c r="B795" t="s">
        <v>6578</v>
      </c>
      <c r="C795" t="s">
        <v>6579</v>
      </c>
      <c r="D795" t="s">
        <v>6578</v>
      </c>
      <c r="E795" t="s">
        <v>6580</v>
      </c>
      <c r="F795" t="s">
        <v>6581</v>
      </c>
      <c r="G795" t="s">
        <v>32</v>
      </c>
      <c r="I795" t="s">
        <v>6582</v>
      </c>
      <c r="J795" t="s">
        <v>6583</v>
      </c>
      <c r="Q795" t="s">
        <v>378</v>
      </c>
      <c r="R795" t="s">
        <v>379</v>
      </c>
      <c r="S795" t="s">
        <v>1002</v>
      </c>
      <c r="T795" t="s">
        <v>111</v>
      </c>
      <c r="U795" t="s">
        <v>84</v>
      </c>
      <c r="V795" t="s">
        <v>112</v>
      </c>
    </row>
    <row r="796" spans="1:27" x14ac:dyDescent="0.2">
      <c r="A796" t="s">
        <v>6584</v>
      </c>
      <c r="B796" t="s">
        <v>6584</v>
      </c>
      <c r="C796" t="s">
        <v>6585</v>
      </c>
      <c r="D796" t="s">
        <v>6584</v>
      </c>
      <c r="E796" t="s">
        <v>6586</v>
      </c>
      <c r="F796" t="s">
        <v>6587</v>
      </c>
      <c r="G796" t="s">
        <v>32</v>
      </c>
      <c r="I796" t="s">
        <v>6588</v>
      </c>
      <c r="J796" t="s">
        <v>6589</v>
      </c>
      <c r="R796" t="s">
        <v>379</v>
      </c>
      <c r="S796" t="s">
        <v>6166</v>
      </c>
      <c r="T796" t="s">
        <v>111</v>
      </c>
      <c r="U796" t="s">
        <v>84</v>
      </c>
      <c r="V796" t="s">
        <v>112</v>
      </c>
    </row>
    <row r="797" spans="1:27" x14ac:dyDescent="0.2">
      <c r="A797" t="s">
        <v>6590</v>
      </c>
      <c r="B797" t="s">
        <v>6590</v>
      </c>
      <c r="C797" t="s">
        <v>6591</v>
      </c>
      <c r="D797" t="s">
        <v>6590</v>
      </c>
      <c r="E797" t="s">
        <v>6592</v>
      </c>
      <c r="F797" t="s">
        <v>6593</v>
      </c>
      <c r="G797" t="s">
        <v>32</v>
      </c>
      <c r="I797" t="s">
        <v>6594</v>
      </c>
      <c r="J797" t="s">
        <v>6595</v>
      </c>
      <c r="Q797" t="s">
        <v>536</v>
      </c>
      <c r="R797" t="s">
        <v>537</v>
      </c>
      <c r="S797" t="s">
        <v>6596</v>
      </c>
      <c r="T797" t="s">
        <v>111</v>
      </c>
      <c r="U797" t="s">
        <v>84</v>
      </c>
      <c r="V797" t="s">
        <v>112</v>
      </c>
    </row>
    <row r="798" spans="1:27" x14ac:dyDescent="0.2">
      <c r="A798" t="s">
        <v>6597</v>
      </c>
      <c r="B798" t="s">
        <v>6598</v>
      </c>
      <c r="C798" t="s">
        <v>6599</v>
      </c>
      <c r="D798" t="s">
        <v>6597</v>
      </c>
      <c r="E798" t="s">
        <v>6600</v>
      </c>
      <c r="F798" t="s">
        <v>6601</v>
      </c>
      <c r="G798" t="s">
        <v>32</v>
      </c>
      <c r="I798" t="s">
        <v>6602</v>
      </c>
      <c r="J798" t="s">
        <v>6603</v>
      </c>
      <c r="R798" t="s">
        <v>365</v>
      </c>
      <c r="S798" t="s">
        <v>366</v>
      </c>
      <c r="T798" t="s">
        <v>111</v>
      </c>
      <c r="U798" t="s">
        <v>344</v>
      </c>
      <c r="X798" t="s">
        <v>6604</v>
      </c>
      <c r="Y798" t="s">
        <v>6605</v>
      </c>
    </row>
    <row r="799" spans="1:27" x14ac:dyDescent="0.2">
      <c r="A799" t="s">
        <v>6606</v>
      </c>
      <c r="B799" t="s">
        <v>6607</v>
      </c>
      <c r="C799" t="s">
        <v>6608</v>
      </c>
      <c r="D799" t="s">
        <v>6606</v>
      </c>
      <c r="E799" t="s">
        <v>6609</v>
      </c>
      <c r="F799" t="s">
        <v>6610</v>
      </c>
      <c r="G799" t="s">
        <v>6611</v>
      </c>
      <c r="H799" t="s">
        <v>6612</v>
      </c>
      <c r="I799" t="s">
        <v>6613</v>
      </c>
      <c r="J799" t="s">
        <v>6614</v>
      </c>
      <c r="K799" t="s">
        <v>35</v>
      </c>
      <c r="L799" t="s">
        <v>1115</v>
      </c>
      <c r="M799" t="s">
        <v>1116</v>
      </c>
      <c r="N799" t="s">
        <v>3078</v>
      </c>
      <c r="O799" t="s">
        <v>3405</v>
      </c>
      <c r="P799" t="s">
        <v>56</v>
      </c>
      <c r="Q799" t="s">
        <v>956</v>
      </c>
      <c r="R799" t="s">
        <v>574</v>
      </c>
      <c r="S799" t="s">
        <v>6615</v>
      </c>
      <c r="T799" t="s">
        <v>43</v>
      </c>
      <c r="U799" t="s">
        <v>44</v>
      </c>
      <c r="V799" t="s">
        <v>60</v>
      </c>
      <c r="W799" t="s">
        <v>4268</v>
      </c>
    </row>
    <row r="800" spans="1:27" x14ac:dyDescent="0.2">
      <c r="A800" t="s">
        <v>6616</v>
      </c>
      <c r="B800" t="s">
        <v>6616</v>
      </c>
      <c r="C800" t="s">
        <v>6617</v>
      </c>
      <c r="D800" t="s">
        <v>6616</v>
      </c>
      <c r="E800" t="s">
        <v>6618</v>
      </c>
      <c r="F800" t="s">
        <v>6619</v>
      </c>
      <c r="G800" t="s">
        <v>429</v>
      </c>
      <c r="I800" t="s">
        <v>6620</v>
      </c>
      <c r="J800" t="s">
        <v>6621</v>
      </c>
      <c r="Q800" t="s">
        <v>463</v>
      </c>
      <c r="R800" t="s">
        <v>109</v>
      </c>
      <c r="S800" t="s">
        <v>464</v>
      </c>
      <c r="T800" t="s">
        <v>111</v>
      </c>
      <c r="U800" t="s">
        <v>84</v>
      </c>
      <c r="V800" t="s">
        <v>112</v>
      </c>
      <c r="W800" t="s">
        <v>6622</v>
      </c>
    </row>
    <row r="801" spans="1:25" x14ac:dyDescent="0.2">
      <c r="A801" t="s">
        <v>6623</v>
      </c>
      <c r="B801" t="s">
        <v>6623</v>
      </c>
      <c r="C801" t="s">
        <v>6624</v>
      </c>
      <c r="D801" t="s">
        <v>6623</v>
      </c>
      <c r="E801" t="s">
        <v>6625</v>
      </c>
      <c r="F801" t="s">
        <v>6626</v>
      </c>
      <c r="G801" t="s">
        <v>6627</v>
      </c>
      <c r="I801" t="s">
        <v>6628</v>
      </c>
      <c r="J801" t="s">
        <v>6629</v>
      </c>
      <c r="Q801" t="s">
        <v>1091</v>
      </c>
      <c r="R801" t="s">
        <v>472</v>
      </c>
      <c r="S801" t="s">
        <v>6630</v>
      </c>
      <c r="T801" t="s">
        <v>111</v>
      </c>
      <c r="U801" t="s">
        <v>84</v>
      </c>
      <c r="V801" t="s">
        <v>112</v>
      </c>
    </row>
    <row r="802" spans="1:25" x14ac:dyDescent="0.2">
      <c r="A802" t="s">
        <v>6631</v>
      </c>
      <c r="B802" t="s">
        <v>6631</v>
      </c>
      <c r="C802" t="s">
        <v>6632</v>
      </c>
      <c r="D802" t="s">
        <v>6631</v>
      </c>
      <c r="E802" t="s">
        <v>6633</v>
      </c>
      <c r="F802" t="s">
        <v>6634</v>
      </c>
      <c r="G802" t="s">
        <v>32</v>
      </c>
      <c r="H802" t="s">
        <v>6635</v>
      </c>
      <c r="I802" t="s">
        <v>6636</v>
      </c>
      <c r="J802" t="s">
        <v>6632</v>
      </c>
      <c r="T802" t="s">
        <v>83</v>
      </c>
      <c r="U802" t="s">
        <v>84</v>
      </c>
      <c r="V802" t="s">
        <v>85</v>
      </c>
      <c r="W802" t="s">
        <v>4501</v>
      </c>
    </row>
    <row r="803" spans="1:25" x14ac:dyDescent="0.2">
      <c r="A803" t="s">
        <v>6637</v>
      </c>
      <c r="B803" t="s">
        <v>6637</v>
      </c>
      <c r="C803" t="s">
        <v>6063</v>
      </c>
      <c r="D803" t="s">
        <v>6637</v>
      </c>
      <c r="E803" t="s">
        <v>6639</v>
      </c>
      <c r="F803" t="s">
        <v>6640</v>
      </c>
      <c r="G803" t="s">
        <v>32</v>
      </c>
      <c r="H803" t="s">
        <v>6641</v>
      </c>
      <c r="I803" t="s">
        <v>6642</v>
      </c>
      <c r="J803" t="s">
        <v>6643</v>
      </c>
      <c r="Q803" t="s">
        <v>40</v>
      </c>
      <c r="R803" t="s">
        <v>41</v>
      </c>
      <c r="S803" t="s">
        <v>1693</v>
      </c>
      <c r="T803" t="s">
        <v>83</v>
      </c>
      <c r="U803" t="s">
        <v>84</v>
      </c>
      <c r="V803" t="s">
        <v>85</v>
      </c>
    </row>
    <row r="804" spans="1:25" x14ac:dyDescent="0.2">
      <c r="A804" t="s">
        <v>6644</v>
      </c>
      <c r="B804" t="s">
        <v>6644</v>
      </c>
      <c r="C804" t="s">
        <v>6645</v>
      </c>
      <c r="D804" t="s">
        <v>6644</v>
      </c>
      <c r="E804" t="s">
        <v>6646</v>
      </c>
      <c r="F804" t="s">
        <v>6647</v>
      </c>
      <c r="G804" t="s">
        <v>32</v>
      </c>
      <c r="I804" t="s">
        <v>6648</v>
      </c>
      <c r="J804" t="s">
        <v>6649</v>
      </c>
      <c r="Q804" t="s">
        <v>378</v>
      </c>
      <c r="R804" t="s">
        <v>379</v>
      </c>
      <c r="S804" t="s">
        <v>2465</v>
      </c>
      <c r="T804" t="s">
        <v>111</v>
      </c>
      <c r="U804" t="s">
        <v>84</v>
      </c>
      <c r="V804" t="s">
        <v>112</v>
      </c>
    </row>
    <row r="805" spans="1:25" x14ac:dyDescent="0.2">
      <c r="A805" t="s">
        <v>6650</v>
      </c>
      <c r="B805" t="s">
        <v>6651</v>
      </c>
      <c r="C805" t="s">
        <v>6652</v>
      </c>
      <c r="D805" t="s">
        <v>6650</v>
      </c>
      <c r="E805" t="s">
        <v>6653</v>
      </c>
      <c r="F805" t="s">
        <v>6654</v>
      </c>
      <c r="G805" t="s">
        <v>6655</v>
      </c>
      <c r="H805" t="s">
        <v>6656</v>
      </c>
      <c r="I805" t="s">
        <v>6657</v>
      </c>
      <c r="J805" t="s">
        <v>6652</v>
      </c>
      <c r="K805" t="s">
        <v>209</v>
      </c>
      <c r="L805" t="s">
        <v>210</v>
      </c>
      <c r="M805" t="s">
        <v>6658</v>
      </c>
      <c r="N805" t="s">
        <v>6658</v>
      </c>
      <c r="O805" t="s">
        <v>6659</v>
      </c>
      <c r="P805" t="s">
        <v>39</v>
      </c>
      <c r="Q805" t="s">
        <v>536</v>
      </c>
      <c r="R805" t="s">
        <v>537</v>
      </c>
      <c r="S805" t="s">
        <v>6660</v>
      </c>
      <c r="T805" t="s">
        <v>43</v>
      </c>
      <c r="U805" t="s">
        <v>44</v>
      </c>
      <c r="V805" t="s">
        <v>45</v>
      </c>
    </row>
    <row r="806" spans="1:25" x14ac:dyDescent="0.2">
      <c r="A806" t="s">
        <v>6661</v>
      </c>
      <c r="B806" t="s">
        <v>6662</v>
      </c>
      <c r="C806" t="s">
        <v>6663</v>
      </c>
      <c r="D806" t="s">
        <v>6661</v>
      </c>
      <c r="E806" t="s">
        <v>6664</v>
      </c>
      <c r="F806" t="s">
        <v>6665</v>
      </c>
      <c r="G806" t="s">
        <v>6666</v>
      </c>
      <c r="H806" t="s">
        <v>381</v>
      </c>
      <c r="I806" t="s">
        <v>6667</v>
      </c>
      <c r="J806" t="s">
        <v>6668</v>
      </c>
      <c r="K806" t="s">
        <v>35</v>
      </c>
      <c r="L806" t="s">
        <v>54</v>
      </c>
      <c r="M806" t="s">
        <v>54</v>
      </c>
      <c r="N806" t="s">
        <v>55</v>
      </c>
      <c r="O806" t="s">
        <v>55</v>
      </c>
      <c r="P806" t="s">
        <v>39</v>
      </c>
      <c r="Q806" t="s">
        <v>57</v>
      </c>
      <c r="R806" t="s">
        <v>58</v>
      </c>
      <c r="S806" t="s">
        <v>6669</v>
      </c>
      <c r="T806" t="s">
        <v>43</v>
      </c>
      <c r="U806" t="s">
        <v>44</v>
      </c>
      <c r="V806" t="s">
        <v>45</v>
      </c>
    </row>
    <row r="807" spans="1:25" x14ac:dyDescent="0.2">
      <c r="A807" t="s">
        <v>6670</v>
      </c>
      <c r="B807" t="s">
        <v>6671</v>
      </c>
      <c r="C807" t="s">
        <v>6672</v>
      </c>
      <c r="D807" t="s">
        <v>6670</v>
      </c>
      <c r="E807" t="s">
        <v>6673</v>
      </c>
      <c r="F807" t="s">
        <v>6674</v>
      </c>
      <c r="G807" t="s">
        <v>6675</v>
      </c>
      <c r="H807" t="s">
        <v>6676</v>
      </c>
      <c r="I807" t="s">
        <v>6677</v>
      </c>
      <c r="J807" t="s">
        <v>6672</v>
      </c>
      <c r="K807" t="s">
        <v>35</v>
      </c>
      <c r="L807" t="s">
        <v>1115</v>
      </c>
      <c r="M807" t="s">
        <v>1116</v>
      </c>
      <c r="N807" t="s">
        <v>1117</v>
      </c>
      <c r="O807" t="s">
        <v>6678</v>
      </c>
      <c r="P807" t="s">
        <v>56</v>
      </c>
      <c r="Q807" t="s">
        <v>536</v>
      </c>
      <c r="R807" t="s">
        <v>537</v>
      </c>
      <c r="S807" t="s">
        <v>6679</v>
      </c>
      <c r="T807" t="s">
        <v>43</v>
      </c>
      <c r="U807" t="s">
        <v>44</v>
      </c>
      <c r="V807" t="s">
        <v>60</v>
      </c>
    </row>
    <row r="808" spans="1:25" x14ac:dyDescent="0.2">
      <c r="A808" t="s">
        <v>6680</v>
      </c>
      <c r="B808" t="s">
        <v>6680</v>
      </c>
      <c r="C808" t="s">
        <v>6681</v>
      </c>
      <c r="D808" t="s">
        <v>6680</v>
      </c>
      <c r="E808" t="s">
        <v>6682</v>
      </c>
      <c r="F808" t="s">
        <v>6683</v>
      </c>
      <c r="G808" t="s">
        <v>6684</v>
      </c>
      <c r="H808" t="s">
        <v>6685</v>
      </c>
      <c r="I808" t="s">
        <v>6686</v>
      </c>
      <c r="J808" t="s">
        <v>6681</v>
      </c>
      <c r="Q808" t="s">
        <v>1854</v>
      </c>
      <c r="R808" t="s">
        <v>109</v>
      </c>
      <c r="S808" t="s">
        <v>6687</v>
      </c>
      <c r="T808" t="s">
        <v>83</v>
      </c>
      <c r="U808" t="s">
        <v>84</v>
      </c>
      <c r="V808" t="s">
        <v>85</v>
      </c>
    </row>
    <row r="809" spans="1:25" x14ac:dyDescent="0.2">
      <c r="A809" t="s">
        <v>6688</v>
      </c>
      <c r="B809" t="s">
        <v>6688</v>
      </c>
      <c r="C809" t="s">
        <v>6689</v>
      </c>
      <c r="D809" t="s">
        <v>6688</v>
      </c>
      <c r="E809" t="s">
        <v>6690</v>
      </c>
      <c r="F809" t="s">
        <v>6691</v>
      </c>
      <c r="G809" t="s">
        <v>32</v>
      </c>
      <c r="I809" t="s">
        <v>6692</v>
      </c>
      <c r="J809" t="s">
        <v>6693</v>
      </c>
      <c r="Q809" t="s">
        <v>1036</v>
      </c>
      <c r="R809" t="s">
        <v>109</v>
      </c>
      <c r="S809" t="s">
        <v>6694</v>
      </c>
      <c r="T809" t="s">
        <v>111</v>
      </c>
      <c r="U809" t="s">
        <v>84</v>
      </c>
      <c r="V809" t="s">
        <v>112</v>
      </c>
    </row>
    <row r="810" spans="1:25" x14ac:dyDescent="0.2">
      <c r="A810" t="s">
        <v>6695</v>
      </c>
      <c r="B810" t="s">
        <v>6695</v>
      </c>
      <c r="C810" t="s">
        <v>6696</v>
      </c>
      <c r="D810" t="s">
        <v>6695</v>
      </c>
      <c r="E810" t="s">
        <v>6697</v>
      </c>
      <c r="F810" t="s">
        <v>6698</v>
      </c>
      <c r="G810" t="s">
        <v>32</v>
      </c>
      <c r="I810" t="s">
        <v>6699</v>
      </c>
      <c r="J810" t="s">
        <v>6700</v>
      </c>
      <c r="Q810" t="s">
        <v>1036</v>
      </c>
      <c r="R810" t="s">
        <v>109</v>
      </c>
      <c r="S810" t="s">
        <v>6694</v>
      </c>
      <c r="T810" t="s">
        <v>111</v>
      </c>
      <c r="U810" t="s">
        <v>84</v>
      </c>
      <c r="V810" t="s">
        <v>112</v>
      </c>
    </row>
    <row r="811" spans="1:25" x14ac:dyDescent="0.2">
      <c r="A811" t="s">
        <v>6701</v>
      </c>
      <c r="B811" t="s">
        <v>6701</v>
      </c>
      <c r="C811" t="s">
        <v>6702</v>
      </c>
      <c r="D811" t="s">
        <v>6701</v>
      </c>
      <c r="E811" t="s">
        <v>6703</v>
      </c>
      <c r="G811" t="s">
        <v>32</v>
      </c>
      <c r="J811" t="s">
        <v>6704</v>
      </c>
      <c r="T811" t="s">
        <v>111</v>
      </c>
      <c r="U811" t="s">
        <v>84</v>
      </c>
      <c r="V811" t="s">
        <v>112</v>
      </c>
    </row>
    <row r="812" spans="1:25" x14ac:dyDescent="0.2">
      <c r="A812" t="s">
        <v>6705</v>
      </c>
      <c r="B812" t="s">
        <v>6706</v>
      </c>
      <c r="C812" t="s">
        <v>6707</v>
      </c>
      <c r="D812" t="s">
        <v>6705</v>
      </c>
      <c r="E812" t="s">
        <v>6708</v>
      </c>
      <c r="G812" t="s">
        <v>32</v>
      </c>
      <c r="I812" t="s">
        <v>6709</v>
      </c>
      <c r="J812" t="s">
        <v>6710</v>
      </c>
      <c r="Q812" t="s">
        <v>659</v>
      </c>
      <c r="R812" t="s">
        <v>109</v>
      </c>
      <c r="S812" t="s">
        <v>6711</v>
      </c>
      <c r="T812" t="s">
        <v>111</v>
      </c>
      <c r="U812" t="s">
        <v>344</v>
      </c>
      <c r="V812" t="s">
        <v>112</v>
      </c>
      <c r="X812" t="s">
        <v>6712</v>
      </c>
      <c r="Y812" t="s">
        <v>6713</v>
      </c>
    </row>
    <row r="813" spans="1:25" x14ac:dyDescent="0.2">
      <c r="A813" t="s">
        <v>6714</v>
      </c>
      <c r="B813" t="s">
        <v>6714</v>
      </c>
      <c r="C813" t="s">
        <v>6715</v>
      </c>
      <c r="D813" t="s">
        <v>6714</v>
      </c>
      <c r="E813" t="s">
        <v>6716</v>
      </c>
      <c r="F813" t="s">
        <v>6717</v>
      </c>
      <c r="G813" t="s">
        <v>32</v>
      </c>
      <c r="I813" t="s">
        <v>6718</v>
      </c>
      <c r="J813" t="s">
        <v>6715</v>
      </c>
      <c r="Q813" t="s">
        <v>1854</v>
      </c>
      <c r="R813" t="s">
        <v>109</v>
      </c>
      <c r="S813" t="s">
        <v>6719</v>
      </c>
      <c r="T813" t="s">
        <v>111</v>
      </c>
      <c r="U813" t="s">
        <v>84</v>
      </c>
      <c r="V813" t="s">
        <v>112</v>
      </c>
    </row>
    <row r="814" spans="1:25" x14ac:dyDescent="0.2">
      <c r="A814" t="s">
        <v>6720</v>
      </c>
      <c r="B814" t="s">
        <v>6720</v>
      </c>
      <c r="C814" t="s">
        <v>6721</v>
      </c>
      <c r="D814" t="s">
        <v>6720</v>
      </c>
      <c r="E814" t="s">
        <v>6722</v>
      </c>
      <c r="F814" t="s">
        <v>6723</v>
      </c>
      <c r="G814" t="s">
        <v>261</v>
      </c>
      <c r="I814" t="s">
        <v>6724</v>
      </c>
      <c r="J814" t="s">
        <v>6725</v>
      </c>
      <c r="Q814" t="s">
        <v>1036</v>
      </c>
      <c r="R814" t="s">
        <v>109</v>
      </c>
      <c r="S814" t="s">
        <v>6694</v>
      </c>
      <c r="T814" t="s">
        <v>111</v>
      </c>
      <c r="U814" t="s">
        <v>84</v>
      </c>
      <c r="V814" t="s">
        <v>112</v>
      </c>
    </row>
    <row r="815" spans="1:25" x14ac:dyDescent="0.2">
      <c r="A815" t="s">
        <v>6726</v>
      </c>
      <c r="B815" t="s">
        <v>6726</v>
      </c>
      <c r="C815" t="s">
        <v>6727</v>
      </c>
      <c r="D815" t="s">
        <v>6726</v>
      </c>
      <c r="E815" t="s">
        <v>6728</v>
      </c>
      <c r="F815" t="s">
        <v>6729</v>
      </c>
      <c r="G815" t="s">
        <v>615</v>
      </c>
      <c r="I815" t="s">
        <v>6730</v>
      </c>
      <c r="J815" t="s">
        <v>6731</v>
      </c>
      <c r="Q815" t="s">
        <v>6732</v>
      </c>
      <c r="R815" t="s">
        <v>185</v>
      </c>
      <c r="S815" t="s">
        <v>6733</v>
      </c>
      <c r="T815" t="s">
        <v>111</v>
      </c>
      <c r="U815" t="s">
        <v>84</v>
      </c>
      <c r="V815" t="s">
        <v>112</v>
      </c>
    </row>
    <row r="816" spans="1:25" x14ac:dyDescent="0.2">
      <c r="A816" t="s">
        <v>6734</v>
      </c>
      <c r="B816" t="s">
        <v>6735</v>
      </c>
      <c r="C816" t="s">
        <v>6736</v>
      </c>
      <c r="D816" t="s">
        <v>6737</v>
      </c>
      <c r="E816" t="s">
        <v>6738</v>
      </c>
      <c r="F816" t="s">
        <v>6739</v>
      </c>
      <c r="G816" t="s">
        <v>6740</v>
      </c>
      <c r="H816" t="s">
        <v>6741</v>
      </c>
      <c r="I816" t="s">
        <v>6742</v>
      </c>
      <c r="J816" t="s">
        <v>6736</v>
      </c>
      <c r="K816" t="s">
        <v>35</v>
      </c>
      <c r="L816" t="s">
        <v>6743</v>
      </c>
      <c r="M816" t="s">
        <v>6744</v>
      </c>
      <c r="N816" t="s">
        <v>6744</v>
      </c>
      <c r="O816" t="s">
        <v>6744</v>
      </c>
      <c r="P816" t="s">
        <v>56</v>
      </c>
      <c r="Q816" t="s">
        <v>1091</v>
      </c>
      <c r="R816" t="s">
        <v>472</v>
      </c>
      <c r="S816" t="s">
        <v>6745</v>
      </c>
      <c r="T816" t="s">
        <v>43</v>
      </c>
      <c r="U816" t="s">
        <v>44</v>
      </c>
      <c r="V816" t="s">
        <v>60</v>
      </c>
    </row>
    <row r="817" spans="1:25" x14ac:dyDescent="0.2">
      <c r="A817" t="s">
        <v>6746</v>
      </c>
      <c r="B817" t="s">
        <v>6746</v>
      </c>
      <c r="C817" t="s">
        <v>6747</v>
      </c>
      <c r="D817" t="s">
        <v>6746</v>
      </c>
      <c r="E817" t="s">
        <v>6748</v>
      </c>
      <c r="F817" t="s">
        <v>6749</v>
      </c>
      <c r="G817" t="s">
        <v>32</v>
      </c>
      <c r="H817" t="s">
        <v>6750</v>
      </c>
      <c r="I817" t="s">
        <v>6751</v>
      </c>
      <c r="J817" t="s">
        <v>6747</v>
      </c>
      <c r="Q817" t="s">
        <v>2555</v>
      </c>
      <c r="R817" t="s">
        <v>41</v>
      </c>
      <c r="S817" t="s">
        <v>2556</v>
      </c>
      <c r="T817" t="s">
        <v>83</v>
      </c>
      <c r="U817" t="s">
        <v>84</v>
      </c>
      <c r="V817" t="s">
        <v>85</v>
      </c>
    </row>
    <row r="818" spans="1:25" x14ac:dyDescent="0.2">
      <c r="A818" t="s">
        <v>6752</v>
      </c>
      <c r="B818" t="s">
        <v>6753</v>
      </c>
      <c r="C818" t="s">
        <v>6754</v>
      </c>
      <c r="D818" t="s">
        <v>6752</v>
      </c>
      <c r="E818" t="s">
        <v>6755</v>
      </c>
      <c r="F818" t="s">
        <v>6756</v>
      </c>
      <c r="G818" t="s">
        <v>32</v>
      </c>
      <c r="H818" t="s">
        <v>6757</v>
      </c>
      <c r="I818" t="s">
        <v>6758</v>
      </c>
      <c r="J818" t="s">
        <v>6759</v>
      </c>
      <c r="K818" t="s">
        <v>70</v>
      </c>
      <c r="L818" t="s">
        <v>94</v>
      </c>
      <c r="M818" t="s">
        <v>95</v>
      </c>
      <c r="N818" t="s">
        <v>96</v>
      </c>
      <c r="O818" t="s">
        <v>6760</v>
      </c>
      <c r="P818" t="s">
        <v>39</v>
      </c>
      <c r="Q818" t="s">
        <v>108</v>
      </c>
      <c r="R818" t="s">
        <v>109</v>
      </c>
      <c r="S818" t="s">
        <v>335</v>
      </c>
      <c r="T818" t="s">
        <v>43</v>
      </c>
      <c r="U818" t="s">
        <v>44</v>
      </c>
      <c r="V818" t="s">
        <v>45</v>
      </c>
      <c r="W818" t="s">
        <v>6761</v>
      </c>
    </row>
    <row r="819" spans="1:25" x14ac:dyDescent="0.2">
      <c r="A819" t="s">
        <v>6762</v>
      </c>
      <c r="B819" t="s">
        <v>6763</v>
      </c>
      <c r="C819" t="s">
        <v>6764</v>
      </c>
      <c r="D819" t="s">
        <v>6762</v>
      </c>
      <c r="E819" t="s">
        <v>6765</v>
      </c>
      <c r="F819" t="s">
        <v>6766</v>
      </c>
      <c r="G819" t="s">
        <v>6767</v>
      </c>
      <c r="H819" t="s">
        <v>6768</v>
      </c>
      <c r="I819" t="s">
        <v>6769</v>
      </c>
      <c r="J819" t="s">
        <v>6770</v>
      </c>
      <c r="K819" t="s">
        <v>70</v>
      </c>
      <c r="L819" t="s">
        <v>122</v>
      </c>
      <c r="M819" t="s">
        <v>123</v>
      </c>
      <c r="N819" t="s">
        <v>124</v>
      </c>
      <c r="O819" t="s">
        <v>3054</v>
      </c>
      <c r="P819" t="s">
        <v>39</v>
      </c>
      <c r="Q819" t="s">
        <v>148</v>
      </c>
      <c r="R819" t="s">
        <v>99</v>
      </c>
      <c r="S819" t="s">
        <v>5475</v>
      </c>
      <c r="T819" t="s">
        <v>43</v>
      </c>
      <c r="U819" t="s">
        <v>44</v>
      </c>
      <c r="V819" t="s">
        <v>45</v>
      </c>
    </row>
    <row r="820" spans="1:25" x14ac:dyDescent="0.2">
      <c r="A820" t="s">
        <v>6771</v>
      </c>
      <c r="B820" t="s">
        <v>6771</v>
      </c>
      <c r="C820" t="s">
        <v>6772</v>
      </c>
      <c r="D820" t="s">
        <v>6771</v>
      </c>
      <c r="E820" t="s">
        <v>6773</v>
      </c>
      <c r="F820" t="s">
        <v>6774</v>
      </c>
      <c r="G820" t="s">
        <v>32</v>
      </c>
      <c r="I820" t="s">
        <v>6775</v>
      </c>
      <c r="J820" t="s">
        <v>6776</v>
      </c>
      <c r="Q820" t="s">
        <v>463</v>
      </c>
      <c r="R820" t="s">
        <v>109</v>
      </c>
      <c r="S820" t="s">
        <v>1659</v>
      </c>
      <c r="T820" t="s">
        <v>111</v>
      </c>
      <c r="U820" t="s">
        <v>84</v>
      </c>
      <c r="V820" t="s">
        <v>112</v>
      </c>
    </row>
    <row r="821" spans="1:25" x14ac:dyDescent="0.2">
      <c r="A821" t="s">
        <v>6777</v>
      </c>
      <c r="B821" t="s">
        <v>6778</v>
      </c>
      <c r="C821" t="s">
        <v>6779</v>
      </c>
      <c r="D821" t="s">
        <v>6777</v>
      </c>
      <c r="E821" t="s">
        <v>6780</v>
      </c>
      <c r="F821" t="s">
        <v>6781</v>
      </c>
      <c r="G821" t="s">
        <v>6782</v>
      </c>
      <c r="H821" t="s">
        <v>6783</v>
      </c>
      <c r="I821" t="s">
        <v>6784</v>
      </c>
      <c r="J821" t="s">
        <v>6785</v>
      </c>
      <c r="K821" t="s">
        <v>70</v>
      </c>
      <c r="L821" t="s">
        <v>122</v>
      </c>
      <c r="M821" t="s">
        <v>123</v>
      </c>
      <c r="N821" t="s">
        <v>1011</v>
      </c>
      <c r="O821" t="s">
        <v>1011</v>
      </c>
      <c r="P821" t="s">
        <v>39</v>
      </c>
      <c r="R821" t="s">
        <v>99</v>
      </c>
      <c r="S821" t="s">
        <v>6786</v>
      </c>
      <c r="T821" t="s">
        <v>43</v>
      </c>
      <c r="U821" t="s">
        <v>44</v>
      </c>
      <c r="V821" t="s">
        <v>45</v>
      </c>
    </row>
    <row r="822" spans="1:25" x14ac:dyDescent="0.2">
      <c r="A822" t="s">
        <v>6787</v>
      </c>
      <c r="B822" t="s">
        <v>6788</v>
      </c>
      <c r="C822" t="s">
        <v>6789</v>
      </c>
      <c r="D822" t="s">
        <v>6787</v>
      </c>
      <c r="E822" t="s">
        <v>6790</v>
      </c>
      <c r="F822" t="s">
        <v>6791</v>
      </c>
      <c r="G822" t="s">
        <v>6792</v>
      </c>
      <c r="H822" t="s">
        <v>6793</v>
      </c>
      <c r="I822" t="s">
        <v>6794</v>
      </c>
      <c r="J822" t="s">
        <v>6789</v>
      </c>
      <c r="K822" t="s">
        <v>35</v>
      </c>
      <c r="L822" t="s">
        <v>54</v>
      </c>
      <c r="M822" t="s">
        <v>54</v>
      </c>
      <c r="N822" t="s">
        <v>54</v>
      </c>
      <c r="O822" t="s">
        <v>54</v>
      </c>
      <c r="P822" t="s">
        <v>39</v>
      </c>
      <c r="Q822" t="s">
        <v>365</v>
      </c>
      <c r="R822" t="s">
        <v>365</v>
      </c>
      <c r="S822" t="s">
        <v>2674</v>
      </c>
      <c r="T822" t="s">
        <v>43</v>
      </c>
      <c r="U822" t="s">
        <v>44</v>
      </c>
      <c r="V822" t="s">
        <v>45</v>
      </c>
    </row>
    <row r="823" spans="1:25" x14ac:dyDescent="0.2">
      <c r="A823" t="s">
        <v>6795</v>
      </c>
      <c r="B823" t="s">
        <v>6795</v>
      </c>
      <c r="C823" t="s">
        <v>6796</v>
      </c>
      <c r="D823" t="s">
        <v>6795</v>
      </c>
      <c r="E823" t="s">
        <v>6797</v>
      </c>
      <c r="F823" t="s">
        <v>6798</v>
      </c>
      <c r="G823" t="s">
        <v>32</v>
      </c>
      <c r="H823" t="s">
        <v>6799</v>
      </c>
      <c r="I823" t="s">
        <v>6800</v>
      </c>
      <c r="J823" t="s">
        <v>6796</v>
      </c>
      <c r="Q823" t="s">
        <v>1091</v>
      </c>
      <c r="R823" t="s">
        <v>472</v>
      </c>
      <c r="S823" t="s">
        <v>6801</v>
      </c>
      <c r="T823" t="s">
        <v>83</v>
      </c>
      <c r="U823" t="s">
        <v>84</v>
      </c>
      <c r="V823" t="s">
        <v>85</v>
      </c>
    </row>
    <row r="824" spans="1:25" x14ac:dyDescent="0.2">
      <c r="A824" t="s">
        <v>6802</v>
      </c>
      <c r="B824" t="s">
        <v>6802</v>
      </c>
      <c r="C824" t="s">
        <v>6803</v>
      </c>
      <c r="D824" t="s">
        <v>6802</v>
      </c>
      <c r="E824" t="s">
        <v>6804</v>
      </c>
      <c r="F824" t="s">
        <v>6805</v>
      </c>
      <c r="G824" t="s">
        <v>429</v>
      </c>
      <c r="I824" t="s">
        <v>6806</v>
      </c>
      <c r="J824" t="s">
        <v>6807</v>
      </c>
      <c r="Q824" t="s">
        <v>6808</v>
      </c>
      <c r="R824" t="s">
        <v>109</v>
      </c>
      <c r="S824" t="s">
        <v>6809</v>
      </c>
      <c r="T824" t="s">
        <v>111</v>
      </c>
      <c r="U824" t="s">
        <v>84</v>
      </c>
      <c r="V824" t="s">
        <v>112</v>
      </c>
    </row>
    <row r="825" spans="1:25" x14ac:dyDescent="0.2">
      <c r="A825" t="s">
        <v>6810</v>
      </c>
      <c r="B825" t="s">
        <v>6810</v>
      </c>
      <c r="C825" t="s">
        <v>6811</v>
      </c>
      <c r="D825" t="s">
        <v>6810</v>
      </c>
      <c r="E825" t="s">
        <v>6812</v>
      </c>
      <c r="F825" t="s">
        <v>6813</v>
      </c>
      <c r="G825" t="s">
        <v>32</v>
      </c>
      <c r="I825" t="s">
        <v>6814</v>
      </c>
      <c r="J825" t="s">
        <v>6815</v>
      </c>
      <c r="Q825" t="s">
        <v>378</v>
      </c>
      <c r="R825" t="s">
        <v>379</v>
      </c>
      <c r="S825" t="s">
        <v>1002</v>
      </c>
      <c r="T825" t="s">
        <v>111</v>
      </c>
      <c r="U825" t="s">
        <v>84</v>
      </c>
      <c r="V825" t="s">
        <v>112</v>
      </c>
    </row>
    <row r="826" spans="1:25" x14ac:dyDescent="0.2">
      <c r="A826" t="s">
        <v>6816</v>
      </c>
      <c r="B826" t="s">
        <v>6816</v>
      </c>
      <c r="C826" t="s">
        <v>6817</v>
      </c>
      <c r="D826" t="s">
        <v>6816</v>
      </c>
      <c r="E826" t="s">
        <v>6818</v>
      </c>
      <c r="F826" t="s">
        <v>6819</v>
      </c>
      <c r="G826" t="s">
        <v>6820</v>
      </c>
      <c r="H826" t="s">
        <v>6821</v>
      </c>
      <c r="I826" t="s">
        <v>6822</v>
      </c>
      <c r="J826" t="s">
        <v>6823</v>
      </c>
      <c r="Q826" t="s">
        <v>378</v>
      </c>
      <c r="R826" t="s">
        <v>379</v>
      </c>
      <c r="S826" t="s">
        <v>6824</v>
      </c>
      <c r="T826" t="s">
        <v>43</v>
      </c>
      <c r="U826" t="s">
        <v>84</v>
      </c>
      <c r="V826" t="s">
        <v>45</v>
      </c>
      <c r="W826" t="s">
        <v>381</v>
      </c>
    </row>
    <row r="827" spans="1:25" x14ac:dyDescent="0.2">
      <c r="A827" t="s">
        <v>6825</v>
      </c>
      <c r="B827" t="s">
        <v>6825</v>
      </c>
      <c r="C827" t="s">
        <v>6826</v>
      </c>
      <c r="D827" t="s">
        <v>6825</v>
      </c>
      <c r="E827" t="s">
        <v>6827</v>
      </c>
      <c r="G827" t="s">
        <v>233</v>
      </c>
      <c r="J827" t="s">
        <v>6826</v>
      </c>
      <c r="T827" t="s">
        <v>83</v>
      </c>
      <c r="U827" t="s">
        <v>84</v>
      </c>
      <c r="V827" t="s">
        <v>85</v>
      </c>
    </row>
    <row r="828" spans="1:25" x14ac:dyDescent="0.2">
      <c r="A828" t="s">
        <v>6828</v>
      </c>
      <c r="B828" t="s">
        <v>6829</v>
      </c>
      <c r="C828" t="s">
        <v>6830</v>
      </c>
      <c r="D828" t="s">
        <v>6831</v>
      </c>
      <c r="E828" t="s">
        <v>6832</v>
      </c>
      <c r="F828" t="s">
        <v>6833</v>
      </c>
      <c r="G828" t="s">
        <v>6834</v>
      </c>
      <c r="H828" t="s">
        <v>6835</v>
      </c>
      <c r="I828" t="s">
        <v>6836</v>
      </c>
      <c r="J828" t="s">
        <v>6830</v>
      </c>
      <c r="K828" t="s">
        <v>70</v>
      </c>
      <c r="L828" t="s">
        <v>1033</v>
      </c>
      <c r="M828" t="s">
        <v>1690</v>
      </c>
      <c r="N828" t="s">
        <v>2535</v>
      </c>
      <c r="O828" t="s">
        <v>3242</v>
      </c>
      <c r="P828" t="s">
        <v>56</v>
      </c>
      <c r="Q828" t="s">
        <v>108</v>
      </c>
      <c r="R828" t="s">
        <v>109</v>
      </c>
      <c r="S828" t="s">
        <v>6837</v>
      </c>
      <c r="T828" t="s">
        <v>43</v>
      </c>
      <c r="U828" t="s">
        <v>44</v>
      </c>
      <c r="V828" t="s">
        <v>60</v>
      </c>
      <c r="W828" t="s">
        <v>134</v>
      </c>
    </row>
    <row r="829" spans="1:25" x14ac:dyDescent="0.2">
      <c r="A829" t="s">
        <v>6838</v>
      </c>
      <c r="B829" t="s">
        <v>6839</v>
      </c>
      <c r="C829" t="s">
        <v>6840</v>
      </c>
      <c r="D829" t="s">
        <v>6838</v>
      </c>
      <c r="E829" t="s">
        <v>6841</v>
      </c>
      <c r="F829" t="s">
        <v>6842</v>
      </c>
      <c r="G829" t="s">
        <v>32</v>
      </c>
      <c r="H829" t="s">
        <v>6843</v>
      </c>
      <c r="I829" t="s">
        <v>6844</v>
      </c>
      <c r="J829" t="s">
        <v>6840</v>
      </c>
      <c r="K829" t="s">
        <v>35</v>
      </c>
      <c r="L829" t="s">
        <v>54</v>
      </c>
      <c r="M829" t="s">
        <v>54</v>
      </c>
      <c r="N829" t="s">
        <v>55</v>
      </c>
      <c r="O829" t="s">
        <v>55</v>
      </c>
      <c r="P829" t="s">
        <v>39</v>
      </c>
      <c r="Q829" t="s">
        <v>57</v>
      </c>
      <c r="R829" t="s">
        <v>58</v>
      </c>
      <c r="S829" t="s">
        <v>6845</v>
      </c>
      <c r="T829" t="s">
        <v>43</v>
      </c>
      <c r="U829" t="s">
        <v>44</v>
      </c>
      <c r="V829" t="s">
        <v>45</v>
      </c>
    </row>
    <row r="830" spans="1:25" x14ac:dyDescent="0.2">
      <c r="A830" t="s">
        <v>6846</v>
      </c>
      <c r="B830" t="s">
        <v>6847</v>
      </c>
      <c r="C830" t="s">
        <v>6848</v>
      </c>
      <c r="D830" t="s">
        <v>6846</v>
      </c>
      <c r="E830" t="s">
        <v>6849</v>
      </c>
      <c r="F830" t="s">
        <v>6850</v>
      </c>
      <c r="G830" t="s">
        <v>32</v>
      </c>
      <c r="I830" t="s">
        <v>6851</v>
      </c>
      <c r="J830" t="s">
        <v>6852</v>
      </c>
      <c r="Q830" t="s">
        <v>525</v>
      </c>
      <c r="R830" t="s">
        <v>99</v>
      </c>
      <c r="S830" t="s">
        <v>4331</v>
      </c>
      <c r="T830" t="s">
        <v>111</v>
      </c>
      <c r="U830" t="s">
        <v>344</v>
      </c>
      <c r="V830" t="s">
        <v>112</v>
      </c>
      <c r="X830" t="s">
        <v>6853</v>
      </c>
      <c r="Y830" t="s">
        <v>6854</v>
      </c>
    </row>
    <row r="831" spans="1:25" x14ac:dyDescent="0.2">
      <c r="A831" t="s">
        <v>6855</v>
      </c>
      <c r="B831" t="s">
        <v>6856</v>
      </c>
      <c r="C831" t="s">
        <v>6857</v>
      </c>
      <c r="D831" t="s">
        <v>6855</v>
      </c>
      <c r="E831" t="s">
        <v>6858</v>
      </c>
      <c r="F831" t="s">
        <v>6859</v>
      </c>
      <c r="G831" t="s">
        <v>6860</v>
      </c>
      <c r="H831" t="s">
        <v>6861</v>
      </c>
      <c r="I831" t="s">
        <v>6862</v>
      </c>
      <c r="J831" t="s">
        <v>6863</v>
      </c>
      <c r="K831" t="s">
        <v>1164</v>
      </c>
      <c r="L831" t="s">
        <v>1358</v>
      </c>
      <c r="M831" t="s">
        <v>1359</v>
      </c>
      <c r="N831" t="s">
        <v>4572</v>
      </c>
      <c r="O831" t="s">
        <v>4572</v>
      </c>
      <c r="P831" t="s">
        <v>56</v>
      </c>
      <c r="Q831" t="s">
        <v>108</v>
      </c>
      <c r="R831" t="s">
        <v>109</v>
      </c>
      <c r="S831" t="s">
        <v>6864</v>
      </c>
      <c r="T831" t="s">
        <v>43</v>
      </c>
      <c r="U831" t="s">
        <v>44</v>
      </c>
      <c r="V831" t="s">
        <v>60</v>
      </c>
    </row>
    <row r="832" spans="1:25" x14ac:dyDescent="0.2">
      <c r="A832" t="s">
        <v>6865</v>
      </c>
      <c r="B832" t="s">
        <v>6866</v>
      </c>
      <c r="C832" t="s">
        <v>6867</v>
      </c>
      <c r="D832" t="s">
        <v>6865</v>
      </c>
      <c r="E832" t="s">
        <v>6868</v>
      </c>
      <c r="F832" t="s">
        <v>6869</v>
      </c>
      <c r="G832" t="s">
        <v>6870</v>
      </c>
      <c r="H832" t="s">
        <v>6871</v>
      </c>
      <c r="I832" t="s">
        <v>6872</v>
      </c>
      <c r="J832" t="s">
        <v>6867</v>
      </c>
      <c r="K832" t="s">
        <v>35</v>
      </c>
      <c r="L832" t="s">
        <v>54</v>
      </c>
      <c r="M832" t="s">
        <v>54</v>
      </c>
      <c r="N832" t="s">
        <v>334</v>
      </c>
      <c r="O832" t="s">
        <v>2109</v>
      </c>
      <c r="P832" t="s">
        <v>39</v>
      </c>
      <c r="Q832" t="s">
        <v>1091</v>
      </c>
      <c r="R832" t="s">
        <v>472</v>
      </c>
      <c r="S832" t="s">
        <v>6873</v>
      </c>
      <c r="T832" t="s">
        <v>43</v>
      </c>
      <c r="U832" t="s">
        <v>44</v>
      </c>
      <c r="V832" t="s">
        <v>45</v>
      </c>
    </row>
    <row r="833" spans="1:25" x14ac:dyDescent="0.2">
      <c r="A833" t="s">
        <v>6874</v>
      </c>
      <c r="B833" t="s">
        <v>6875</v>
      </c>
      <c r="C833" t="s">
        <v>6876</v>
      </c>
      <c r="D833" t="s">
        <v>6874</v>
      </c>
      <c r="E833" t="s">
        <v>6877</v>
      </c>
      <c r="F833" t="s">
        <v>6878</v>
      </c>
      <c r="G833" t="s">
        <v>32</v>
      </c>
      <c r="H833" t="s">
        <v>6879</v>
      </c>
      <c r="I833" t="s">
        <v>6880</v>
      </c>
      <c r="J833" t="s">
        <v>6881</v>
      </c>
      <c r="K833" t="s">
        <v>70</v>
      </c>
      <c r="L833" t="s">
        <v>1033</v>
      </c>
      <c r="M833" t="s">
        <v>1690</v>
      </c>
      <c r="N833" t="s">
        <v>2535</v>
      </c>
      <c r="O833" t="s">
        <v>3242</v>
      </c>
      <c r="P833" t="s">
        <v>39</v>
      </c>
      <c r="Q833" t="s">
        <v>6576</v>
      </c>
      <c r="R833" t="s">
        <v>6576</v>
      </c>
      <c r="S833" t="s">
        <v>6882</v>
      </c>
      <c r="T833" t="s">
        <v>43</v>
      </c>
      <c r="U833" t="s">
        <v>44</v>
      </c>
      <c r="V833" t="s">
        <v>45</v>
      </c>
      <c r="W833" t="s">
        <v>6883</v>
      </c>
    </row>
    <row r="834" spans="1:25" x14ac:dyDescent="0.2">
      <c r="A834" t="s">
        <v>6884</v>
      </c>
      <c r="B834" t="s">
        <v>6884</v>
      </c>
      <c r="C834" t="s">
        <v>6885</v>
      </c>
      <c r="D834" t="s">
        <v>6884</v>
      </c>
      <c r="E834" t="s">
        <v>6886</v>
      </c>
      <c r="F834" t="s">
        <v>6887</v>
      </c>
      <c r="G834" t="s">
        <v>32</v>
      </c>
      <c r="I834" t="s">
        <v>6888</v>
      </c>
      <c r="J834" t="s">
        <v>6889</v>
      </c>
      <c r="Q834" t="s">
        <v>98</v>
      </c>
      <c r="R834" t="s">
        <v>99</v>
      </c>
      <c r="S834" t="s">
        <v>6890</v>
      </c>
      <c r="T834" t="s">
        <v>111</v>
      </c>
      <c r="U834" t="s">
        <v>84</v>
      </c>
      <c r="V834" t="s">
        <v>112</v>
      </c>
    </row>
    <row r="835" spans="1:25" x14ac:dyDescent="0.2">
      <c r="A835" t="s">
        <v>6891</v>
      </c>
      <c r="B835" t="s">
        <v>6892</v>
      </c>
      <c r="C835" t="s">
        <v>6893</v>
      </c>
      <c r="D835" t="s">
        <v>6891</v>
      </c>
      <c r="E835" t="s">
        <v>6894</v>
      </c>
      <c r="F835" t="s">
        <v>6895</v>
      </c>
      <c r="G835" t="s">
        <v>32</v>
      </c>
      <c r="I835" t="s">
        <v>6896</v>
      </c>
      <c r="J835" t="s">
        <v>6897</v>
      </c>
      <c r="R835" t="s">
        <v>365</v>
      </c>
      <c r="S835" t="s">
        <v>5225</v>
      </c>
      <c r="T835" t="s">
        <v>111</v>
      </c>
      <c r="U835" t="s">
        <v>344</v>
      </c>
      <c r="V835" t="s">
        <v>112</v>
      </c>
      <c r="X835" t="s">
        <v>6898</v>
      </c>
      <c r="Y835" t="s">
        <v>6899</v>
      </c>
    </row>
    <row r="836" spans="1:25" x14ac:dyDescent="0.2">
      <c r="A836" t="s">
        <v>6900</v>
      </c>
      <c r="B836" t="s">
        <v>6900</v>
      </c>
      <c r="C836" t="s">
        <v>6901</v>
      </c>
      <c r="D836" t="s">
        <v>6900</v>
      </c>
      <c r="E836" t="s">
        <v>6902</v>
      </c>
      <c r="F836" t="s">
        <v>6903</v>
      </c>
      <c r="G836" t="s">
        <v>32</v>
      </c>
      <c r="I836" t="s">
        <v>6904</v>
      </c>
      <c r="J836" t="s">
        <v>6905</v>
      </c>
      <c r="Q836" t="s">
        <v>148</v>
      </c>
      <c r="R836" t="s">
        <v>99</v>
      </c>
      <c r="S836" t="s">
        <v>160</v>
      </c>
      <c r="T836" t="s">
        <v>111</v>
      </c>
      <c r="U836" t="s">
        <v>84</v>
      </c>
      <c r="V836" t="s">
        <v>112</v>
      </c>
    </row>
    <row r="837" spans="1:25" x14ac:dyDescent="0.2">
      <c r="A837" t="s">
        <v>6906</v>
      </c>
      <c r="B837" t="s">
        <v>6906</v>
      </c>
      <c r="C837" t="s">
        <v>6907</v>
      </c>
      <c r="D837" t="s">
        <v>6906</v>
      </c>
      <c r="E837" t="s">
        <v>6908</v>
      </c>
      <c r="F837" t="s">
        <v>6909</v>
      </c>
      <c r="G837" t="s">
        <v>32</v>
      </c>
      <c r="H837" t="s">
        <v>6910</v>
      </c>
      <c r="I837" t="s">
        <v>6911</v>
      </c>
      <c r="J837" t="s">
        <v>6907</v>
      </c>
      <c r="Q837" t="s">
        <v>57</v>
      </c>
      <c r="R837" t="s">
        <v>58</v>
      </c>
      <c r="S837" t="s">
        <v>6912</v>
      </c>
      <c r="T837" t="s">
        <v>83</v>
      </c>
      <c r="U837" t="s">
        <v>84</v>
      </c>
      <c r="V837" t="s">
        <v>85</v>
      </c>
    </row>
    <row r="838" spans="1:25" x14ac:dyDescent="0.2">
      <c r="A838" t="s">
        <v>6913</v>
      </c>
      <c r="B838" t="s">
        <v>6913</v>
      </c>
      <c r="C838" t="s">
        <v>6914</v>
      </c>
      <c r="D838" t="s">
        <v>6913</v>
      </c>
      <c r="E838" t="s">
        <v>6915</v>
      </c>
      <c r="F838" t="s">
        <v>6916</v>
      </c>
      <c r="G838" t="s">
        <v>32</v>
      </c>
      <c r="I838" t="s">
        <v>6917</v>
      </c>
      <c r="J838" t="s">
        <v>6918</v>
      </c>
      <c r="Q838" t="s">
        <v>378</v>
      </c>
      <c r="R838" t="s">
        <v>379</v>
      </c>
      <c r="S838" t="s">
        <v>6919</v>
      </c>
      <c r="T838" t="s">
        <v>111</v>
      </c>
      <c r="U838" t="s">
        <v>84</v>
      </c>
      <c r="V838" t="s">
        <v>112</v>
      </c>
      <c r="W838" t="s">
        <v>381</v>
      </c>
    </row>
    <row r="839" spans="1:25" x14ac:dyDescent="0.2">
      <c r="A839" t="s">
        <v>6920</v>
      </c>
      <c r="B839" t="s">
        <v>6921</v>
      </c>
      <c r="C839" t="s">
        <v>6922</v>
      </c>
      <c r="D839" t="s">
        <v>6920</v>
      </c>
      <c r="E839" t="s">
        <v>6923</v>
      </c>
      <c r="F839" t="s">
        <v>6924</v>
      </c>
      <c r="G839" t="s">
        <v>6925</v>
      </c>
      <c r="H839" t="s">
        <v>6926</v>
      </c>
      <c r="I839" t="s">
        <v>6927</v>
      </c>
      <c r="J839" t="s">
        <v>6922</v>
      </c>
      <c r="K839" t="s">
        <v>70</v>
      </c>
      <c r="L839" t="s">
        <v>561</v>
      </c>
      <c r="M839" t="s">
        <v>2982</v>
      </c>
      <c r="N839" t="s">
        <v>2982</v>
      </c>
      <c r="O839" t="s">
        <v>3937</v>
      </c>
      <c r="P839" t="s">
        <v>39</v>
      </c>
      <c r="Q839" t="s">
        <v>378</v>
      </c>
      <c r="R839" t="s">
        <v>379</v>
      </c>
      <c r="S839" t="s">
        <v>2465</v>
      </c>
      <c r="T839" t="s">
        <v>43</v>
      </c>
      <c r="U839" t="s">
        <v>44</v>
      </c>
      <c r="V839" t="s">
        <v>45</v>
      </c>
      <c r="W839" t="s">
        <v>381</v>
      </c>
    </row>
    <row r="840" spans="1:25" x14ac:dyDescent="0.2">
      <c r="A840" t="s">
        <v>6928</v>
      </c>
      <c r="B840" t="s">
        <v>6929</v>
      </c>
      <c r="C840" t="s">
        <v>6930</v>
      </c>
      <c r="D840" t="s">
        <v>6931</v>
      </c>
      <c r="E840" t="s">
        <v>6932</v>
      </c>
      <c r="F840" t="s">
        <v>6933</v>
      </c>
      <c r="G840" t="s">
        <v>6934</v>
      </c>
      <c r="H840" t="s">
        <v>6935</v>
      </c>
      <c r="I840" t="s">
        <v>6936</v>
      </c>
      <c r="J840" t="s">
        <v>6930</v>
      </c>
      <c r="K840" t="s">
        <v>144</v>
      </c>
      <c r="L840" t="s">
        <v>454</v>
      </c>
      <c r="M840" t="s">
        <v>6937</v>
      </c>
      <c r="N840" t="s">
        <v>6937</v>
      </c>
      <c r="O840" t="s">
        <v>6937</v>
      </c>
      <c r="P840" t="s">
        <v>39</v>
      </c>
      <c r="Q840" t="s">
        <v>108</v>
      </c>
      <c r="R840" t="s">
        <v>109</v>
      </c>
      <c r="S840" t="s">
        <v>1830</v>
      </c>
      <c r="T840" t="s">
        <v>43</v>
      </c>
      <c r="U840" t="s">
        <v>44</v>
      </c>
      <c r="V840" t="s">
        <v>45</v>
      </c>
      <c r="W840" t="s">
        <v>134</v>
      </c>
    </row>
    <row r="841" spans="1:25" x14ac:dyDescent="0.2">
      <c r="A841" t="s">
        <v>6938</v>
      </c>
      <c r="B841" t="s">
        <v>6939</v>
      </c>
      <c r="C841" t="s">
        <v>6940</v>
      </c>
      <c r="D841" t="s">
        <v>6941</v>
      </c>
      <c r="E841" t="s">
        <v>6942</v>
      </c>
      <c r="F841" t="s">
        <v>6943</v>
      </c>
      <c r="G841" t="s">
        <v>6944</v>
      </c>
      <c r="H841" t="s">
        <v>6945</v>
      </c>
      <c r="I841" t="s">
        <v>6946</v>
      </c>
      <c r="J841" t="s">
        <v>6947</v>
      </c>
      <c r="K841" t="s">
        <v>35</v>
      </c>
      <c r="L841" t="s">
        <v>54</v>
      </c>
      <c r="M841" t="s">
        <v>54</v>
      </c>
      <c r="N841" t="s">
        <v>6948</v>
      </c>
      <c r="O841" t="s">
        <v>6948</v>
      </c>
      <c r="P841" t="s">
        <v>39</v>
      </c>
      <c r="Q841" t="s">
        <v>57</v>
      </c>
      <c r="R841" t="s">
        <v>58</v>
      </c>
      <c r="S841" t="s">
        <v>4033</v>
      </c>
      <c r="T841" t="s">
        <v>43</v>
      </c>
      <c r="U841" t="s">
        <v>44</v>
      </c>
      <c r="V841" t="s">
        <v>45</v>
      </c>
      <c r="W841" t="s">
        <v>6949</v>
      </c>
    </row>
    <row r="842" spans="1:25" x14ac:dyDescent="0.2">
      <c r="A842" t="s">
        <v>6950</v>
      </c>
      <c r="B842" t="s">
        <v>6951</v>
      </c>
      <c r="C842" t="s">
        <v>6952</v>
      </c>
      <c r="D842" t="s">
        <v>6950</v>
      </c>
      <c r="E842" t="s">
        <v>6953</v>
      </c>
      <c r="F842" t="s">
        <v>6954</v>
      </c>
      <c r="G842" t="s">
        <v>6955</v>
      </c>
      <c r="H842" t="s">
        <v>6956</v>
      </c>
      <c r="I842" t="s">
        <v>6957</v>
      </c>
      <c r="J842" t="s">
        <v>6952</v>
      </c>
      <c r="K842" t="s">
        <v>70</v>
      </c>
      <c r="L842" t="s">
        <v>1033</v>
      </c>
      <c r="M842" t="s">
        <v>1690</v>
      </c>
      <c r="N842" t="s">
        <v>2535</v>
      </c>
      <c r="O842" t="s">
        <v>3242</v>
      </c>
      <c r="P842" t="s">
        <v>56</v>
      </c>
      <c r="Q842" t="s">
        <v>108</v>
      </c>
      <c r="R842" t="s">
        <v>109</v>
      </c>
      <c r="S842" t="s">
        <v>201</v>
      </c>
      <c r="T842" t="s">
        <v>43</v>
      </c>
      <c r="U842" t="s">
        <v>44</v>
      </c>
      <c r="V842" t="s">
        <v>60</v>
      </c>
      <c r="W842" t="s">
        <v>6958</v>
      </c>
    </row>
    <row r="843" spans="1:25" x14ac:dyDescent="0.2">
      <c r="A843" t="s">
        <v>6959</v>
      </c>
      <c r="B843" t="s">
        <v>6960</v>
      </c>
      <c r="C843" t="s">
        <v>6961</v>
      </c>
      <c r="D843" t="s">
        <v>6959</v>
      </c>
      <c r="E843" t="s">
        <v>6962</v>
      </c>
      <c r="F843" t="s">
        <v>6963</v>
      </c>
      <c r="G843" t="s">
        <v>6964</v>
      </c>
      <c r="H843" t="s">
        <v>6965</v>
      </c>
      <c r="I843" t="s">
        <v>6966</v>
      </c>
      <c r="J843" t="s">
        <v>6961</v>
      </c>
      <c r="K843" t="s">
        <v>4372</v>
      </c>
      <c r="L843" t="s">
        <v>4372</v>
      </c>
      <c r="M843" t="s">
        <v>6967</v>
      </c>
      <c r="N843" t="s">
        <v>6967</v>
      </c>
      <c r="O843" t="s">
        <v>6967</v>
      </c>
      <c r="P843" t="s">
        <v>39</v>
      </c>
      <c r="Q843" t="s">
        <v>57</v>
      </c>
      <c r="R843" t="s">
        <v>58</v>
      </c>
      <c r="S843" t="s">
        <v>1821</v>
      </c>
      <c r="T843" t="s">
        <v>43</v>
      </c>
      <c r="U843" t="s">
        <v>44</v>
      </c>
      <c r="V843" t="s">
        <v>45</v>
      </c>
    </row>
    <row r="844" spans="1:25" x14ac:dyDescent="0.2">
      <c r="A844" t="s">
        <v>6968</v>
      </c>
      <c r="B844" t="s">
        <v>6969</v>
      </c>
      <c r="C844" t="s">
        <v>6970</v>
      </c>
      <c r="D844" t="s">
        <v>6971</v>
      </c>
      <c r="E844" t="s">
        <v>6972</v>
      </c>
      <c r="F844" t="s">
        <v>6973</v>
      </c>
      <c r="G844" t="s">
        <v>233</v>
      </c>
      <c r="H844" t="s">
        <v>6974</v>
      </c>
      <c r="I844" t="s">
        <v>6975</v>
      </c>
      <c r="J844" t="s">
        <v>6976</v>
      </c>
      <c r="K844" t="s">
        <v>209</v>
      </c>
      <c r="L844" t="s">
        <v>210</v>
      </c>
      <c r="M844" t="s">
        <v>211</v>
      </c>
      <c r="N844" t="s">
        <v>211</v>
      </c>
      <c r="O844" t="s">
        <v>211</v>
      </c>
      <c r="P844" t="s">
        <v>56</v>
      </c>
      <c r="Q844" t="s">
        <v>108</v>
      </c>
      <c r="R844" t="s">
        <v>109</v>
      </c>
      <c r="S844" t="s">
        <v>1012</v>
      </c>
      <c r="T844" t="s">
        <v>43</v>
      </c>
      <c r="U844" t="s">
        <v>44</v>
      </c>
      <c r="V844" t="s">
        <v>60</v>
      </c>
    </row>
    <row r="845" spans="1:25" x14ac:dyDescent="0.2">
      <c r="A845" t="s">
        <v>6977</v>
      </c>
      <c r="B845" t="s">
        <v>6978</v>
      </c>
      <c r="C845" t="s">
        <v>6979</v>
      </c>
      <c r="D845" t="s">
        <v>6977</v>
      </c>
      <c r="E845" t="s">
        <v>6980</v>
      </c>
      <c r="G845" t="s">
        <v>418</v>
      </c>
      <c r="I845" t="s">
        <v>6981</v>
      </c>
      <c r="J845" t="s">
        <v>6982</v>
      </c>
      <c r="Q845" t="s">
        <v>4040</v>
      </c>
      <c r="R845" t="s">
        <v>58</v>
      </c>
      <c r="S845" t="s">
        <v>6983</v>
      </c>
      <c r="T845" t="s">
        <v>111</v>
      </c>
      <c r="U845" t="s">
        <v>344</v>
      </c>
      <c r="V845" t="s">
        <v>112</v>
      </c>
      <c r="X845" t="s">
        <v>6984</v>
      </c>
      <c r="Y845" t="s">
        <v>6985</v>
      </c>
    </row>
    <row r="846" spans="1:25" x14ac:dyDescent="0.2">
      <c r="A846" t="s">
        <v>6986</v>
      </c>
      <c r="B846" t="s">
        <v>6987</v>
      </c>
      <c r="C846" t="s">
        <v>6988</v>
      </c>
      <c r="D846" t="s">
        <v>6986</v>
      </c>
      <c r="E846" t="s">
        <v>6989</v>
      </c>
      <c r="F846" t="s">
        <v>6990</v>
      </c>
      <c r="G846" t="s">
        <v>6991</v>
      </c>
      <c r="H846" t="s">
        <v>6992</v>
      </c>
      <c r="I846" t="s">
        <v>6993</v>
      </c>
      <c r="J846" t="s">
        <v>6988</v>
      </c>
      <c r="K846" t="s">
        <v>35</v>
      </c>
      <c r="L846" t="s">
        <v>54</v>
      </c>
      <c r="M846" t="s">
        <v>54</v>
      </c>
      <c r="N846" t="s">
        <v>55</v>
      </c>
      <c r="O846" t="s">
        <v>55</v>
      </c>
      <c r="P846" t="s">
        <v>39</v>
      </c>
      <c r="Q846" t="s">
        <v>40</v>
      </c>
      <c r="R846" t="s">
        <v>41</v>
      </c>
      <c r="S846" t="s">
        <v>5399</v>
      </c>
      <c r="T846" t="s">
        <v>43</v>
      </c>
      <c r="U846" t="s">
        <v>44</v>
      </c>
      <c r="V846" t="s">
        <v>45</v>
      </c>
    </row>
    <row r="847" spans="1:25" x14ac:dyDescent="0.2">
      <c r="A847" t="s">
        <v>21214</v>
      </c>
      <c r="B847" t="s">
        <v>21228</v>
      </c>
      <c r="C847" t="s">
        <v>21223</v>
      </c>
      <c r="D847" t="s">
        <v>21214</v>
      </c>
      <c r="E847">
        <v>9371011879</v>
      </c>
      <c r="F847" t="s">
        <v>21225</v>
      </c>
      <c r="G847" t="s">
        <v>21229</v>
      </c>
      <c r="H847" s="4">
        <v>37858</v>
      </c>
      <c r="I847" t="s">
        <v>21227</v>
      </c>
      <c r="J847" t="s">
        <v>21224</v>
      </c>
      <c r="K847" t="s">
        <v>70</v>
      </c>
      <c r="L847" t="s">
        <v>280</v>
      </c>
      <c r="M847" t="s">
        <v>281</v>
      </c>
      <c r="N847" t="s">
        <v>21226</v>
      </c>
      <c r="O847" t="s">
        <v>21226</v>
      </c>
      <c r="P847" t="s">
        <v>39</v>
      </c>
      <c r="Q847" t="s">
        <v>132</v>
      </c>
      <c r="R847" t="s">
        <v>109</v>
      </c>
      <c r="S847">
        <v>411051</v>
      </c>
      <c r="T847" t="s">
        <v>43</v>
      </c>
      <c r="U847" t="s">
        <v>44</v>
      </c>
      <c r="V847" t="s">
        <v>45</v>
      </c>
      <c r="W847" s="4">
        <v>38808</v>
      </c>
      <c r="Y847" s="4"/>
    </row>
    <row r="848" spans="1:25" x14ac:dyDescent="0.2">
      <c r="A848" t="s">
        <v>21215</v>
      </c>
      <c r="B848" t="s">
        <v>21215</v>
      </c>
      <c r="C848" t="s">
        <v>21231</v>
      </c>
      <c r="D848" t="s">
        <v>21215</v>
      </c>
      <c r="E848">
        <v>9899557701</v>
      </c>
      <c r="F848" t="s">
        <v>21232</v>
      </c>
      <c r="G848" t="s">
        <v>32</v>
      </c>
      <c r="H848" s="4"/>
      <c r="I848" t="s">
        <v>21233</v>
      </c>
      <c r="J848" t="s">
        <v>21220</v>
      </c>
      <c r="R848" t="s">
        <v>365</v>
      </c>
      <c r="S848">
        <v>110015</v>
      </c>
      <c r="T848" t="s">
        <v>21234</v>
      </c>
      <c r="U848" t="s">
        <v>84</v>
      </c>
      <c r="V848" t="s">
        <v>112</v>
      </c>
      <c r="W848" s="4"/>
      <c r="Y848" s="4"/>
    </row>
    <row r="849" spans="1:27" x14ac:dyDescent="0.2">
      <c r="A849" t="s">
        <v>21216</v>
      </c>
      <c r="B849" t="s">
        <v>21235</v>
      </c>
      <c r="C849" t="s">
        <v>21221</v>
      </c>
      <c r="D849" t="s">
        <v>21216</v>
      </c>
      <c r="E849">
        <v>9810096079</v>
      </c>
      <c r="F849" t="s">
        <v>21236</v>
      </c>
      <c r="G849" t="s">
        <v>418</v>
      </c>
      <c r="H849" s="4"/>
      <c r="I849" t="s">
        <v>21237</v>
      </c>
      <c r="J849" t="s">
        <v>21238</v>
      </c>
      <c r="K849" t="s">
        <v>144</v>
      </c>
      <c r="L849" t="s">
        <v>145</v>
      </c>
      <c r="M849" t="s">
        <v>146</v>
      </c>
      <c r="N849" t="s">
        <v>21239</v>
      </c>
      <c r="O849" t="s">
        <v>159</v>
      </c>
      <c r="P849" t="s">
        <v>39</v>
      </c>
      <c r="Q849" t="s">
        <v>365</v>
      </c>
      <c r="R849" t="s">
        <v>365</v>
      </c>
      <c r="S849">
        <v>110083</v>
      </c>
      <c r="T849" t="s">
        <v>43</v>
      </c>
      <c r="U849" t="s">
        <v>44</v>
      </c>
      <c r="V849" t="s">
        <v>45</v>
      </c>
      <c r="W849" s="4"/>
      <c r="Y849" s="4"/>
    </row>
    <row r="850" spans="1:27" x14ac:dyDescent="0.2">
      <c r="A850" t="s">
        <v>21217</v>
      </c>
      <c r="B850" t="s">
        <v>21240</v>
      </c>
      <c r="C850" t="s">
        <v>21241</v>
      </c>
      <c r="D850" t="s">
        <v>21217</v>
      </c>
      <c r="E850">
        <v>9677088113</v>
      </c>
      <c r="F850" t="s">
        <v>21242</v>
      </c>
      <c r="G850" t="s">
        <v>21243</v>
      </c>
      <c r="H850" s="4">
        <v>40700</v>
      </c>
      <c r="I850" t="s">
        <v>21244</v>
      </c>
      <c r="J850" t="s">
        <v>21241</v>
      </c>
      <c r="K850" t="s">
        <v>70</v>
      </c>
      <c r="L850" t="s">
        <v>280</v>
      </c>
      <c r="M850" t="s">
        <v>281</v>
      </c>
      <c r="N850" t="s">
        <v>21245</v>
      </c>
      <c r="O850" t="s">
        <v>21246</v>
      </c>
      <c r="P850" t="s">
        <v>39</v>
      </c>
      <c r="Q850" t="s">
        <v>365</v>
      </c>
      <c r="R850" t="s">
        <v>365</v>
      </c>
      <c r="S850">
        <v>110048</v>
      </c>
      <c r="T850" t="s">
        <v>43</v>
      </c>
      <c r="U850" t="s">
        <v>44</v>
      </c>
      <c r="V850" t="s">
        <v>45</v>
      </c>
      <c r="W850" s="4">
        <v>41160</v>
      </c>
      <c r="Y850" s="4"/>
    </row>
    <row r="851" spans="1:27" x14ac:dyDescent="0.2">
      <c r="A851" t="s">
        <v>21218</v>
      </c>
      <c r="B851" t="s">
        <v>21247</v>
      </c>
      <c r="C851" t="s">
        <v>21222</v>
      </c>
      <c r="D851" t="s">
        <v>21218</v>
      </c>
      <c r="E851">
        <v>9845124333</v>
      </c>
      <c r="F851" t="s">
        <v>21248</v>
      </c>
      <c r="G851" t="s">
        <v>21249</v>
      </c>
      <c r="H851" s="4">
        <v>42020</v>
      </c>
      <c r="I851" t="s">
        <v>21250</v>
      </c>
      <c r="J851" t="s">
        <v>21222</v>
      </c>
      <c r="Q851" t="s">
        <v>2316</v>
      </c>
      <c r="R851" t="s">
        <v>379</v>
      </c>
      <c r="S851">
        <v>570012</v>
      </c>
      <c r="T851" t="s">
        <v>421</v>
      </c>
      <c r="U851" t="s">
        <v>44</v>
      </c>
      <c r="V851" t="s">
        <v>422</v>
      </c>
      <c r="W851" s="4">
        <v>42044</v>
      </c>
      <c r="X851" t="s">
        <v>21251</v>
      </c>
      <c r="Y851" s="4">
        <v>28776</v>
      </c>
      <c r="Z851" t="s">
        <v>21252</v>
      </c>
      <c r="AA851">
        <v>28</v>
      </c>
    </row>
    <row r="852" spans="1:27" x14ac:dyDescent="0.2">
      <c r="A852" t="s">
        <v>21219</v>
      </c>
      <c r="B852" t="s">
        <v>21253</v>
      </c>
      <c r="C852" t="s">
        <v>21254</v>
      </c>
      <c r="D852" t="s">
        <v>21219</v>
      </c>
      <c r="E852">
        <v>9313772243</v>
      </c>
      <c r="F852" t="s">
        <v>21255</v>
      </c>
      <c r="G852" t="s">
        <v>180</v>
      </c>
      <c r="H852" s="4">
        <v>41962</v>
      </c>
      <c r="I852" t="s">
        <v>21256</v>
      </c>
      <c r="J852" t="s">
        <v>21254</v>
      </c>
      <c r="K852" t="s">
        <v>35</v>
      </c>
      <c r="L852" t="s">
        <v>1115</v>
      </c>
      <c r="M852" t="s">
        <v>1345</v>
      </c>
      <c r="N852" t="s">
        <v>1345</v>
      </c>
      <c r="O852" t="s">
        <v>1345</v>
      </c>
      <c r="P852" t="s">
        <v>39</v>
      </c>
      <c r="Q852" t="s">
        <v>365</v>
      </c>
      <c r="R852" t="s">
        <v>365</v>
      </c>
      <c r="S852">
        <v>110037</v>
      </c>
      <c r="T852" t="s">
        <v>43</v>
      </c>
      <c r="U852" t="s">
        <v>44</v>
      </c>
      <c r="V852" t="s">
        <v>45</v>
      </c>
      <c r="W852" s="4"/>
      <c r="X852" t="s">
        <v>21257</v>
      </c>
      <c r="Y852" s="4">
        <v>27621</v>
      </c>
    </row>
    <row r="853" spans="1:27" x14ac:dyDescent="0.2">
      <c r="A853" t="s">
        <v>2634</v>
      </c>
      <c r="B853" t="s">
        <v>2635</v>
      </c>
      <c r="C853" t="s">
        <v>2636</v>
      </c>
      <c r="D853" t="s">
        <v>2634</v>
      </c>
      <c r="E853">
        <v>7874779807</v>
      </c>
      <c r="F853" t="s">
        <v>2639</v>
      </c>
      <c r="G853" t="s">
        <v>2640</v>
      </c>
      <c r="H853" s="4">
        <v>23557</v>
      </c>
      <c r="I853" t="s">
        <v>2642</v>
      </c>
      <c r="J853" t="s">
        <v>2636</v>
      </c>
      <c r="Q853" t="s">
        <v>108</v>
      </c>
      <c r="R853" t="s">
        <v>109</v>
      </c>
      <c r="S853">
        <v>400072</v>
      </c>
      <c r="T853" t="s">
        <v>43</v>
      </c>
      <c r="U853" t="s">
        <v>44</v>
      </c>
      <c r="V853" t="s">
        <v>45</v>
      </c>
      <c r="W853" s="4">
        <v>38808</v>
      </c>
      <c r="X853" t="s">
        <v>21258</v>
      </c>
      <c r="Y853" s="4">
        <v>17246</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P274"/>
  <sheetViews>
    <sheetView topLeftCell="AD1" workbookViewId="0">
      <pane ySplit="1" topLeftCell="A2" activePane="bottomLeft" state="frozen"/>
      <selection activeCell="AD1" sqref="AD1"/>
      <selection pane="bottomLeft" activeCell="J24" sqref="J24"/>
    </sheetView>
  </sheetViews>
  <sheetFormatPr baseColWidth="10" defaultColWidth="8.83203125" defaultRowHeight="15" x14ac:dyDescent="0.2"/>
  <cols>
    <col min="1" max="1" width="9.6640625" customWidth="1"/>
    <col min="6" max="6" width="13.83203125" customWidth="1"/>
    <col min="8" max="8" width="19.33203125" customWidth="1"/>
    <col min="10" max="10" width="12.83203125" customWidth="1"/>
    <col min="11" max="11" width="17.6640625" customWidth="1"/>
    <col min="12" max="12" width="17.1640625" customWidth="1"/>
    <col min="13" max="13" width="14.33203125" customWidth="1"/>
    <col min="14" max="14" width="15.1640625" customWidth="1"/>
    <col min="15" max="15" width="19.1640625" customWidth="1"/>
    <col min="16" max="16" width="17.33203125" customWidth="1"/>
    <col min="17" max="17" width="13.6640625" customWidth="1"/>
    <col min="18" max="18" width="14.83203125" customWidth="1"/>
    <col min="19" max="19" width="16.5" customWidth="1"/>
    <col min="20" max="20" width="16.83203125" customWidth="1"/>
    <col min="21" max="21" width="10.1640625" customWidth="1"/>
    <col min="22" max="22" width="21.83203125" customWidth="1"/>
    <col min="23" max="23" width="23.33203125" customWidth="1"/>
    <col min="24" max="24" width="39.5" customWidth="1"/>
    <col min="25" max="25" width="24.1640625" customWidth="1"/>
    <col min="26" max="26" width="29.6640625" customWidth="1"/>
    <col min="27" max="27" width="10.6640625" customWidth="1"/>
    <col min="28" max="28" width="27.1640625" customWidth="1"/>
    <col min="29" max="29" width="32.5" customWidth="1"/>
    <col min="30" max="30" width="26.5" customWidth="1"/>
    <col min="31" max="31" width="18.83203125" customWidth="1"/>
    <col min="32" max="32" width="17.83203125" customWidth="1"/>
    <col min="33" max="33" width="13.1640625" customWidth="1"/>
    <col min="34" max="34" width="18.83203125" customWidth="1"/>
    <col min="35" max="35" width="10" customWidth="1"/>
    <col min="36" max="36" width="11" customWidth="1"/>
    <col min="37" max="37" width="13.33203125" customWidth="1"/>
    <col min="38" max="38" width="12.83203125" customWidth="1"/>
    <col min="39" max="39" width="26.83203125" customWidth="1"/>
    <col min="41" max="41" width="13.1640625" customWidth="1"/>
    <col min="42" max="42" width="11.83203125" customWidth="1"/>
  </cols>
  <sheetData>
    <row r="1" spans="1:42" s="8" customFormat="1" x14ac:dyDescent="0.2">
      <c r="A1" s="7" t="s">
        <v>1</v>
      </c>
      <c r="B1" s="7" t="s">
        <v>7006</v>
      </c>
      <c r="C1" s="7" t="s">
        <v>2</v>
      </c>
      <c r="D1" s="7" t="s">
        <v>3</v>
      </c>
      <c r="E1" s="7" t="s">
        <v>5</v>
      </c>
      <c r="F1" s="7" t="s">
        <v>6</v>
      </c>
      <c r="G1" s="7" t="s">
        <v>7007</v>
      </c>
      <c r="H1" s="7" t="s">
        <v>7</v>
      </c>
      <c r="I1" s="7" t="s">
        <v>7950</v>
      </c>
      <c r="J1" s="7" t="s">
        <v>7951</v>
      </c>
      <c r="K1" s="7" t="s">
        <v>8</v>
      </c>
      <c r="L1" s="7" t="s">
        <v>7952</v>
      </c>
      <c r="M1" s="7" t="s">
        <v>7953</v>
      </c>
      <c r="N1" s="7" t="s">
        <v>7954</v>
      </c>
      <c r="O1" s="7" t="s">
        <v>7955</v>
      </c>
      <c r="P1" s="7" t="s">
        <v>7956</v>
      </c>
      <c r="Q1" s="7" t="s">
        <v>7957</v>
      </c>
      <c r="R1" s="7" t="s">
        <v>7958</v>
      </c>
      <c r="S1" s="7" t="s">
        <v>7959</v>
      </c>
      <c r="T1" s="7" t="s">
        <v>7960</v>
      </c>
      <c r="U1" s="7" t="s">
        <v>7961</v>
      </c>
      <c r="V1" s="7" t="s">
        <v>7962</v>
      </c>
      <c r="W1" s="7" t="s">
        <v>7963</v>
      </c>
      <c r="X1" s="7" t="s">
        <v>7964</v>
      </c>
      <c r="Y1" s="7" t="s">
        <v>25</v>
      </c>
      <c r="Z1" s="7" t="s">
        <v>7965</v>
      </c>
      <c r="AA1" s="7" t="s">
        <v>7966</v>
      </c>
      <c r="AB1" s="7" t="s">
        <v>26</v>
      </c>
      <c r="AC1" s="7" t="s">
        <v>7967</v>
      </c>
      <c r="AD1" s="7" t="s">
        <v>7968</v>
      </c>
      <c r="AE1" s="7" t="s">
        <v>7969</v>
      </c>
      <c r="AF1" s="7" t="s">
        <v>7970</v>
      </c>
      <c r="AG1" s="7" t="s">
        <v>7971</v>
      </c>
      <c r="AH1" s="7" t="s">
        <v>7972</v>
      </c>
      <c r="AI1" s="7" t="s">
        <v>7973</v>
      </c>
      <c r="AJ1" s="7" t="s">
        <v>7974</v>
      </c>
      <c r="AK1" s="7" t="s">
        <v>7975</v>
      </c>
      <c r="AL1" s="7" t="s">
        <v>7976</v>
      </c>
      <c r="AM1" s="7" t="s">
        <v>7977</v>
      </c>
      <c r="AN1" s="7" t="s">
        <v>7978</v>
      </c>
      <c r="AO1" s="7" t="s">
        <v>7979</v>
      </c>
      <c r="AP1" s="7" t="s">
        <v>7980</v>
      </c>
    </row>
    <row r="2" spans="1:42" x14ac:dyDescent="0.2">
      <c r="A2" t="s">
        <v>28</v>
      </c>
      <c r="B2" t="s">
        <v>7981</v>
      </c>
      <c r="C2" t="s">
        <v>29</v>
      </c>
      <c r="D2" t="s">
        <v>27</v>
      </c>
      <c r="E2" t="s">
        <v>31</v>
      </c>
      <c r="F2" t="s">
        <v>32</v>
      </c>
      <c r="G2" t="s">
        <v>7982</v>
      </c>
      <c r="H2" t="s">
        <v>33</v>
      </c>
      <c r="I2" t="s">
        <v>39</v>
      </c>
      <c r="J2" t="s">
        <v>7983</v>
      </c>
      <c r="K2" t="s">
        <v>34</v>
      </c>
      <c r="L2">
        <v>1500000</v>
      </c>
      <c r="M2">
        <v>1500000</v>
      </c>
      <c r="N2" t="s">
        <v>7873</v>
      </c>
      <c r="O2" t="s">
        <v>7009</v>
      </c>
      <c r="Q2" t="s">
        <v>37</v>
      </c>
      <c r="R2" t="s">
        <v>37</v>
      </c>
      <c r="S2" t="s">
        <v>38</v>
      </c>
      <c r="U2" t="s">
        <v>7984</v>
      </c>
      <c r="AA2" t="s">
        <v>35</v>
      </c>
      <c r="AE2">
        <v>0</v>
      </c>
      <c r="AH2" t="s">
        <v>7985</v>
      </c>
      <c r="AI2" t="s">
        <v>7986</v>
      </c>
      <c r="AK2" t="s">
        <v>36</v>
      </c>
      <c r="AL2" t="s">
        <v>7987</v>
      </c>
      <c r="AN2" t="s">
        <v>7988</v>
      </c>
      <c r="AP2" t="s">
        <v>7989</v>
      </c>
    </row>
    <row r="3" spans="1:42" x14ac:dyDescent="0.2">
      <c r="A3" t="s">
        <v>47</v>
      </c>
      <c r="B3" t="s">
        <v>7990</v>
      </c>
      <c r="C3" t="s">
        <v>48</v>
      </c>
      <c r="D3" t="s">
        <v>46</v>
      </c>
      <c r="G3" t="s">
        <v>7991</v>
      </c>
      <c r="H3" t="s">
        <v>51</v>
      </c>
      <c r="I3" t="s">
        <v>56</v>
      </c>
      <c r="J3" t="s">
        <v>7983</v>
      </c>
      <c r="K3" t="s">
        <v>52</v>
      </c>
      <c r="L3">
        <v>25000000</v>
      </c>
      <c r="M3">
        <v>10054000</v>
      </c>
      <c r="Q3" t="s">
        <v>55</v>
      </c>
      <c r="R3" t="s">
        <v>54</v>
      </c>
      <c r="S3" t="s">
        <v>55</v>
      </c>
      <c r="U3" t="s">
        <v>7984</v>
      </c>
      <c r="AA3" t="s">
        <v>35</v>
      </c>
      <c r="AE3">
        <v>0</v>
      </c>
      <c r="AH3" t="s">
        <v>7992</v>
      </c>
      <c r="AI3" t="s">
        <v>7993</v>
      </c>
      <c r="AK3" t="s">
        <v>54</v>
      </c>
      <c r="AL3" t="s">
        <v>7987</v>
      </c>
      <c r="AN3" t="s">
        <v>7988</v>
      </c>
      <c r="AP3" t="s">
        <v>7994</v>
      </c>
    </row>
    <row r="4" spans="1:42" x14ac:dyDescent="0.2">
      <c r="A4" t="s">
        <v>62</v>
      </c>
      <c r="B4" t="s">
        <v>7995</v>
      </c>
      <c r="C4" t="s">
        <v>63</v>
      </c>
      <c r="D4" t="s">
        <v>61</v>
      </c>
      <c r="E4" t="s">
        <v>65</v>
      </c>
      <c r="F4" t="s">
        <v>66</v>
      </c>
      <c r="G4" t="s">
        <v>7982</v>
      </c>
      <c r="H4" t="s">
        <v>67</v>
      </c>
      <c r="I4" t="s">
        <v>39</v>
      </c>
      <c r="J4" t="s">
        <v>7983</v>
      </c>
      <c r="K4" t="s">
        <v>68</v>
      </c>
      <c r="L4">
        <v>6000000</v>
      </c>
      <c r="M4">
        <v>5970000</v>
      </c>
      <c r="N4" t="s">
        <v>7762</v>
      </c>
      <c r="O4" t="s">
        <v>7009</v>
      </c>
      <c r="P4" t="s">
        <v>7996</v>
      </c>
      <c r="Q4" t="s">
        <v>72</v>
      </c>
      <c r="R4" t="s">
        <v>72</v>
      </c>
      <c r="S4" t="s">
        <v>72</v>
      </c>
      <c r="T4" t="s">
        <v>7997</v>
      </c>
      <c r="U4" t="s">
        <v>7984</v>
      </c>
      <c r="AA4" t="s">
        <v>70</v>
      </c>
      <c r="AE4">
        <v>4</v>
      </c>
      <c r="AH4" t="s">
        <v>7998</v>
      </c>
      <c r="AI4" t="s">
        <v>7999</v>
      </c>
      <c r="AK4" t="s">
        <v>71</v>
      </c>
      <c r="AL4" t="s">
        <v>7987</v>
      </c>
      <c r="AN4" t="s">
        <v>7988</v>
      </c>
      <c r="AP4" t="s">
        <v>8000</v>
      </c>
    </row>
    <row r="5" spans="1:42" x14ac:dyDescent="0.2">
      <c r="A5" t="s">
        <v>87</v>
      </c>
      <c r="B5" t="s">
        <v>8001</v>
      </c>
      <c r="C5" t="s">
        <v>88</v>
      </c>
      <c r="D5" t="s">
        <v>86</v>
      </c>
      <c r="E5" t="s">
        <v>90</v>
      </c>
      <c r="F5" t="s">
        <v>8002</v>
      </c>
      <c r="G5" t="s">
        <v>7982</v>
      </c>
      <c r="H5" t="s">
        <v>92</v>
      </c>
      <c r="I5" t="s">
        <v>39</v>
      </c>
      <c r="J5" t="s">
        <v>7983</v>
      </c>
      <c r="K5" t="s">
        <v>93</v>
      </c>
      <c r="L5">
        <v>65000000</v>
      </c>
      <c r="M5">
        <v>62455000</v>
      </c>
      <c r="N5" t="s">
        <v>7762</v>
      </c>
      <c r="O5" t="s">
        <v>7009</v>
      </c>
      <c r="P5" t="s">
        <v>7996</v>
      </c>
      <c r="Q5" t="s">
        <v>96</v>
      </c>
      <c r="R5" t="s">
        <v>95</v>
      </c>
      <c r="S5" t="s">
        <v>97</v>
      </c>
      <c r="T5" t="s">
        <v>8003</v>
      </c>
      <c r="U5" t="s">
        <v>7984</v>
      </c>
      <c r="AA5" t="s">
        <v>70</v>
      </c>
      <c r="AE5">
        <v>0</v>
      </c>
      <c r="AH5" t="s">
        <v>8004</v>
      </c>
      <c r="AI5" t="s">
        <v>8005</v>
      </c>
      <c r="AK5" t="s">
        <v>94</v>
      </c>
      <c r="AL5" t="s">
        <v>7987</v>
      </c>
      <c r="AN5" t="s">
        <v>7988</v>
      </c>
      <c r="AP5" t="s">
        <v>8006</v>
      </c>
    </row>
    <row r="6" spans="1:42" x14ac:dyDescent="0.2">
      <c r="A6" t="s">
        <v>114</v>
      </c>
      <c r="B6" t="s">
        <v>8007</v>
      </c>
      <c r="C6" t="s">
        <v>115</v>
      </c>
      <c r="D6" t="s">
        <v>113</v>
      </c>
      <c r="E6" t="s">
        <v>117</v>
      </c>
      <c r="F6" t="s">
        <v>32</v>
      </c>
      <c r="G6" t="s">
        <v>7982</v>
      </c>
      <c r="H6" t="s">
        <v>119</v>
      </c>
      <c r="I6" t="s">
        <v>39</v>
      </c>
      <c r="J6" t="s">
        <v>7983</v>
      </c>
      <c r="K6" t="s">
        <v>120</v>
      </c>
      <c r="L6">
        <v>28000000</v>
      </c>
      <c r="M6">
        <v>27975000</v>
      </c>
      <c r="N6" t="s">
        <v>7762</v>
      </c>
      <c r="O6" t="s">
        <v>7009</v>
      </c>
      <c r="P6" t="s">
        <v>7996</v>
      </c>
      <c r="Q6" t="s">
        <v>124</v>
      </c>
      <c r="R6" t="s">
        <v>123</v>
      </c>
      <c r="S6" t="s">
        <v>125</v>
      </c>
      <c r="U6" t="s">
        <v>7984</v>
      </c>
      <c r="AA6" t="s">
        <v>70</v>
      </c>
      <c r="AE6">
        <v>0</v>
      </c>
      <c r="AH6" t="s">
        <v>8008</v>
      </c>
      <c r="AI6" t="s">
        <v>8009</v>
      </c>
      <c r="AK6" t="s">
        <v>122</v>
      </c>
      <c r="AL6" t="s">
        <v>7987</v>
      </c>
      <c r="AN6" t="s">
        <v>7988</v>
      </c>
      <c r="AP6" t="s">
        <v>8010</v>
      </c>
    </row>
    <row r="7" spans="1:42" x14ac:dyDescent="0.2">
      <c r="A7" t="s">
        <v>136</v>
      </c>
      <c r="B7" t="s">
        <v>8011</v>
      </c>
      <c r="C7" t="s">
        <v>137</v>
      </c>
      <c r="D7" t="s">
        <v>135</v>
      </c>
      <c r="E7" t="s">
        <v>139</v>
      </c>
      <c r="F7" t="s">
        <v>8012</v>
      </c>
      <c r="G7" t="s">
        <v>7982</v>
      </c>
      <c r="H7" t="s">
        <v>141</v>
      </c>
      <c r="I7" t="s">
        <v>39</v>
      </c>
      <c r="J7" t="s">
        <v>7983</v>
      </c>
      <c r="K7" t="s">
        <v>142</v>
      </c>
      <c r="L7">
        <v>10000000</v>
      </c>
      <c r="M7">
        <v>8427000</v>
      </c>
      <c r="N7" t="s">
        <v>7762</v>
      </c>
      <c r="O7" t="s">
        <v>7009</v>
      </c>
      <c r="P7" t="s">
        <v>7996</v>
      </c>
      <c r="Q7" t="s">
        <v>147</v>
      </c>
      <c r="R7" t="s">
        <v>146</v>
      </c>
      <c r="S7" t="s">
        <v>147</v>
      </c>
      <c r="U7" t="s">
        <v>7984</v>
      </c>
      <c r="AA7" t="s">
        <v>144</v>
      </c>
      <c r="AE7">
        <v>0</v>
      </c>
      <c r="AH7" t="s">
        <v>8013</v>
      </c>
      <c r="AI7" t="s">
        <v>8005</v>
      </c>
      <c r="AK7" t="s">
        <v>145</v>
      </c>
      <c r="AL7" t="s">
        <v>7987</v>
      </c>
      <c r="AN7" t="s">
        <v>7988</v>
      </c>
      <c r="AP7" t="s">
        <v>8014</v>
      </c>
    </row>
    <row r="8" spans="1:42" x14ac:dyDescent="0.2">
      <c r="A8" t="s">
        <v>151</v>
      </c>
      <c r="B8" t="s">
        <v>8015</v>
      </c>
      <c r="C8" t="s">
        <v>152</v>
      </c>
      <c r="D8" t="s">
        <v>150</v>
      </c>
      <c r="E8" t="s">
        <v>154</v>
      </c>
      <c r="F8" t="s">
        <v>155</v>
      </c>
      <c r="G8" t="s">
        <v>7982</v>
      </c>
      <c r="H8" t="s">
        <v>156</v>
      </c>
      <c r="I8" t="s">
        <v>39</v>
      </c>
      <c r="J8" t="s">
        <v>7983</v>
      </c>
      <c r="K8" t="s">
        <v>157</v>
      </c>
      <c r="L8">
        <v>100000</v>
      </c>
      <c r="M8">
        <v>100000</v>
      </c>
      <c r="N8" t="s">
        <v>7762</v>
      </c>
      <c r="O8" t="s">
        <v>7009</v>
      </c>
      <c r="P8" t="s">
        <v>7996</v>
      </c>
      <c r="Q8" t="s">
        <v>158</v>
      </c>
      <c r="R8" t="s">
        <v>146</v>
      </c>
      <c r="S8" t="s">
        <v>159</v>
      </c>
      <c r="U8" t="s">
        <v>7984</v>
      </c>
      <c r="AA8" t="s">
        <v>144</v>
      </c>
      <c r="AE8">
        <v>0</v>
      </c>
      <c r="AH8" t="s">
        <v>8016</v>
      </c>
      <c r="AI8" t="s">
        <v>8005</v>
      </c>
      <c r="AK8" t="s">
        <v>145</v>
      </c>
      <c r="AL8" t="s">
        <v>7987</v>
      </c>
      <c r="AN8" t="s">
        <v>7988</v>
      </c>
      <c r="AP8" t="s">
        <v>8017</v>
      </c>
    </row>
    <row r="9" spans="1:42" x14ac:dyDescent="0.2">
      <c r="A9" t="s">
        <v>203</v>
      </c>
      <c r="B9" t="s">
        <v>8018</v>
      </c>
      <c r="C9" t="s">
        <v>204</v>
      </c>
      <c r="D9" t="s">
        <v>202</v>
      </c>
      <c r="E9" t="s">
        <v>206</v>
      </c>
      <c r="F9" t="s">
        <v>32</v>
      </c>
      <c r="G9" t="s">
        <v>7982</v>
      </c>
      <c r="H9" t="s">
        <v>207</v>
      </c>
      <c r="I9" t="s">
        <v>39</v>
      </c>
      <c r="J9" t="s">
        <v>7983</v>
      </c>
      <c r="K9" t="s">
        <v>208</v>
      </c>
      <c r="L9">
        <v>1000000</v>
      </c>
      <c r="M9">
        <v>100000</v>
      </c>
      <c r="N9" t="s">
        <v>7762</v>
      </c>
      <c r="O9" t="s">
        <v>7009</v>
      </c>
      <c r="Q9" t="s">
        <v>211</v>
      </c>
      <c r="R9" t="s">
        <v>211</v>
      </c>
      <c r="S9" t="s">
        <v>212</v>
      </c>
      <c r="U9" t="s">
        <v>7984</v>
      </c>
      <c r="AA9" t="s">
        <v>209</v>
      </c>
      <c r="AE9">
        <v>0</v>
      </c>
      <c r="AH9" t="s">
        <v>8019</v>
      </c>
      <c r="AI9" t="s">
        <v>8020</v>
      </c>
      <c r="AK9" t="s">
        <v>210</v>
      </c>
      <c r="AL9" t="s">
        <v>7987</v>
      </c>
      <c r="AN9" t="s">
        <v>7988</v>
      </c>
      <c r="AP9" t="s">
        <v>8021</v>
      </c>
    </row>
    <row r="10" spans="1:42" x14ac:dyDescent="0.2">
      <c r="A10" t="s">
        <v>273</v>
      </c>
      <c r="B10" t="s">
        <v>8022</v>
      </c>
      <c r="C10" t="s">
        <v>274</v>
      </c>
      <c r="D10" t="s">
        <v>272</v>
      </c>
      <c r="E10" t="s">
        <v>276</v>
      </c>
      <c r="F10" t="s">
        <v>32</v>
      </c>
      <c r="G10" t="s">
        <v>7982</v>
      </c>
      <c r="H10" t="s">
        <v>278</v>
      </c>
      <c r="I10" t="s">
        <v>39</v>
      </c>
      <c r="J10" t="s">
        <v>7983</v>
      </c>
      <c r="K10" t="s">
        <v>279</v>
      </c>
      <c r="L10">
        <v>2500000</v>
      </c>
      <c r="M10">
        <v>200000</v>
      </c>
      <c r="N10" t="s">
        <v>7041</v>
      </c>
      <c r="O10" t="s">
        <v>7553</v>
      </c>
      <c r="P10" t="s">
        <v>7996</v>
      </c>
      <c r="Q10" t="s">
        <v>282</v>
      </c>
      <c r="R10" t="s">
        <v>281</v>
      </c>
      <c r="S10" t="s">
        <v>282</v>
      </c>
      <c r="U10" t="s">
        <v>7984</v>
      </c>
      <c r="AA10" t="s">
        <v>70</v>
      </c>
      <c r="AE10">
        <v>0</v>
      </c>
      <c r="AH10" t="s">
        <v>8023</v>
      </c>
      <c r="AI10" t="s">
        <v>8024</v>
      </c>
      <c r="AK10" t="s">
        <v>280</v>
      </c>
      <c r="AL10" t="s">
        <v>7987</v>
      </c>
      <c r="AN10" t="s">
        <v>7988</v>
      </c>
      <c r="AP10" t="s">
        <v>8025</v>
      </c>
    </row>
    <row r="11" spans="1:42" x14ac:dyDescent="0.2">
      <c r="A11" t="s">
        <v>287</v>
      </c>
      <c r="B11" t="s">
        <v>8026</v>
      </c>
      <c r="C11" t="s">
        <v>288</v>
      </c>
      <c r="D11" t="s">
        <v>286</v>
      </c>
      <c r="E11" t="s">
        <v>290</v>
      </c>
      <c r="F11" t="s">
        <v>8027</v>
      </c>
      <c r="G11" t="s">
        <v>7982</v>
      </c>
      <c r="H11" t="s">
        <v>291</v>
      </c>
      <c r="I11" t="s">
        <v>39</v>
      </c>
      <c r="J11" t="s">
        <v>7983</v>
      </c>
      <c r="K11" t="s">
        <v>292</v>
      </c>
      <c r="L11">
        <v>25000000</v>
      </c>
      <c r="M11">
        <v>25000000</v>
      </c>
      <c r="N11" t="s">
        <v>7083</v>
      </c>
      <c r="O11" t="s">
        <v>7553</v>
      </c>
      <c r="P11" t="s">
        <v>7996</v>
      </c>
      <c r="Q11" t="s">
        <v>295</v>
      </c>
      <c r="R11" t="s">
        <v>294</v>
      </c>
      <c r="S11" t="s">
        <v>296</v>
      </c>
      <c r="U11" t="s">
        <v>7984</v>
      </c>
      <c r="AA11" t="s">
        <v>70</v>
      </c>
      <c r="AE11">
        <v>0</v>
      </c>
      <c r="AH11" t="s">
        <v>8028</v>
      </c>
      <c r="AI11" t="s">
        <v>8020</v>
      </c>
      <c r="AK11" t="s">
        <v>293</v>
      </c>
      <c r="AL11" t="s">
        <v>7987</v>
      </c>
      <c r="AN11" t="s">
        <v>7988</v>
      </c>
      <c r="AP11" t="s">
        <v>8029</v>
      </c>
    </row>
    <row r="12" spans="1:42" x14ac:dyDescent="0.2">
      <c r="A12" t="s">
        <v>300</v>
      </c>
      <c r="B12" t="s">
        <v>8030</v>
      </c>
      <c r="C12" t="s">
        <v>301</v>
      </c>
      <c r="D12" t="s">
        <v>299</v>
      </c>
      <c r="E12" t="s">
        <v>303</v>
      </c>
      <c r="F12" t="s">
        <v>304</v>
      </c>
      <c r="G12" t="s">
        <v>7982</v>
      </c>
      <c r="H12" t="s">
        <v>305</v>
      </c>
      <c r="I12" t="s">
        <v>39</v>
      </c>
      <c r="J12" t="s">
        <v>7983</v>
      </c>
      <c r="K12" t="s">
        <v>306</v>
      </c>
      <c r="L12">
        <v>5000000</v>
      </c>
      <c r="M12">
        <v>3865800</v>
      </c>
      <c r="N12" t="s">
        <v>7762</v>
      </c>
      <c r="O12" t="s">
        <v>7009</v>
      </c>
      <c r="Q12" t="s">
        <v>309</v>
      </c>
      <c r="R12" t="s">
        <v>309</v>
      </c>
      <c r="S12" t="s">
        <v>310</v>
      </c>
      <c r="U12" t="s">
        <v>7984</v>
      </c>
      <c r="AA12" t="s">
        <v>70</v>
      </c>
      <c r="AE12">
        <v>0</v>
      </c>
      <c r="AH12" t="s">
        <v>8031</v>
      </c>
      <c r="AI12" t="s">
        <v>7993</v>
      </c>
      <c r="AK12" t="s">
        <v>308</v>
      </c>
      <c r="AL12" t="s">
        <v>7987</v>
      </c>
      <c r="AN12" t="s">
        <v>7988</v>
      </c>
      <c r="AP12" t="s">
        <v>8032</v>
      </c>
    </row>
    <row r="13" spans="1:42" x14ac:dyDescent="0.2">
      <c r="A13" t="s">
        <v>313</v>
      </c>
      <c r="B13" t="s">
        <v>8033</v>
      </c>
      <c r="C13" t="s">
        <v>314</v>
      </c>
      <c r="D13" t="s">
        <v>315</v>
      </c>
      <c r="E13" t="s">
        <v>317</v>
      </c>
      <c r="F13" t="s">
        <v>318</v>
      </c>
      <c r="G13" t="s">
        <v>7982</v>
      </c>
      <c r="H13" t="s">
        <v>319</v>
      </c>
      <c r="I13" t="s">
        <v>39</v>
      </c>
      <c r="J13" t="s">
        <v>7983</v>
      </c>
      <c r="K13" t="s">
        <v>320</v>
      </c>
      <c r="L13">
        <v>10450000</v>
      </c>
      <c r="M13">
        <v>10350000</v>
      </c>
      <c r="N13" t="s">
        <v>7041</v>
      </c>
      <c r="O13" t="s">
        <v>7553</v>
      </c>
      <c r="P13" t="s">
        <v>7996</v>
      </c>
      <c r="Q13" t="s">
        <v>322</v>
      </c>
      <c r="R13" t="s">
        <v>322</v>
      </c>
      <c r="S13" t="s">
        <v>323</v>
      </c>
      <c r="U13" t="s">
        <v>7984</v>
      </c>
      <c r="AA13" t="s">
        <v>70</v>
      </c>
      <c r="AE13">
        <v>0</v>
      </c>
      <c r="AH13" t="s">
        <v>8034</v>
      </c>
      <c r="AI13" t="s">
        <v>8020</v>
      </c>
      <c r="AK13" t="s">
        <v>322</v>
      </c>
      <c r="AL13" t="s">
        <v>7987</v>
      </c>
      <c r="AN13" t="s">
        <v>7988</v>
      </c>
      <c r="AP13" t="s">
        <v>8035</v>
      </c>
    </row>
    <row r="14" spans="1:42" x14ac:dyDescent="0.2">
      <c r="A14" t="s">
        <v>327</v>
      </c>
      <c r="B14" t="s">
        <v>8036</v>
      </c>
      <c r="C14" t="s">
        <v>328</v>
      </c>
      <c r="D14" t="s">
        <v>326</v>
      </c>
      <c r="E14" t="s">
        <v>330</v>
      </c>
      <c r="F14" t="s">
        <v>331</v>
      </c>
      <c r="G14" t="s">
        <v>7982</v>
      </c>
      <c r="H14" t="s">
        <v>332</v>
      </c>
      <c r="I14" t="s">
        <v>56</v>
      </c>
      <c r="J14" t="s">
        <v>7983</v>
      </c>
      <c r="K14" t="s">
        <v>333</v>
      </c>
      <c r="L14">
        <v>150000000</v>
      </c>
      <c r="M14">
        <v>101031120</v>
      </c>
      <c r="N14" t="s">
        <v>7643</v>
      </c>
      <c r="O14" t="s">
        <v>7553</v>
      </c>
      <c r="P14" t="s">
        <v>7996</v>
      </c>
      <c r="Q14" t="s">
        <v>334</v>
      </c>
      <c r="R14" t="s">
        <v>54</v>
      </c>
      <c r="S14" t="s">
        <v>334</v>
      </c>
      <c r="U14" t="s">
        <v>7984</v>
      </c>
      <c r="AA14" t="s">
        <v>35</v>
      </c>
      <c r="AE14">
        <v>0</v>
      </c>
      <c r="AH14" t="s">
        <v>8037</v>
      </c>
      <c r="AI14" t="s">
        <v>8020</v>
      </c>
      <c r="AK14" t="s">
        <v>54</v>
      </c>
      <c r="AL14" t="s">
        <v>7987</v>
      </c>
      <c r="AN14" t="s">
        <v>7988</v>
      </c>
      <c r="AP14" t="s">
        <v>8038</v>
      </c>
    </row>
    <row r="15" spans="1:42" x14ac:dyDescent="0.2">
      <c r="A15" t="s">
        <v>348</v>
      </c>
      <c r="B15" t="s">
        <v>8039</v>
      </c>
      <c r="C15" t="s">
        <v>349</v>
      </c>
      <c r="D15" t="s">
        <v>347</v>
      </c>
      <c r="E15" t="s">
        <v>351</v>
      </c>
      <c r="F15" t="s">
        <v>8040</v>
      </c>
      <c r="G15" t="s">
        <v>7982</v>
      </c>
      <c r="H15" t="s">
        <v>353</v>
      </c>
      <c r="I15" t="s">
        <v>39</v>
      </c>
      <c r="J15" t="s">
        <v>7983</v>
      </c>
      <c r="K15" t="s">
        <v>354</v>
      </c>
      <c r="L15">
        <v>10000000</v>
      </c>
      <c r="M15">
        <v>10000000</v>
      </c>
      <c r="N15" t="s">
        <v>7762</v>
      </c>
      <c r="O15" t="s">
        <v>7009</v>
      </c>
      <c r="P15" t="s">
        <v>7996</v>
      </c>
      <c r="Q15" t="s">
        <v>158</v>
      </c>
      <c r="R15" t="s">
        <v>146</v>
      </c>
      <c r="S15" t="s">
        <v>159</v>
      </c>
      <c r="U15" t="s">
        <v>7984</v>
      </c>
      <c r="AA15" t="s">
        <v>144</v>
      </c>
      <c r="AE15">
        <v>0</v>
      </c>
      <c r="AH15" t="s">
        <v>8041</v>
      </c>
      <c r="AI15" t="s">
        <v>8042</v>
      </c>
      <c r="AK15" t="s">
        <v>145</v>
      </c>
      <c r="AL15" t="s">
        <v>7987</v>
      </c>
      <c r="AN15" t="s">
        <v>7988</v>
      </c>
      <c r="AP15" t="s">
        <v>8043</v>
      </c>
    </row>
    <row r="16" spans="1:42" x14ac:dyDescent="0.2">
      <c r="A16" t="s">
        <v>359</v>
      </c>
      <c r="B16" t="s">
        <v>8044</v>
      </c>
      <c r="C16" t="s">
        <v>360</v>
      </c>
      <c r="D16" t="s">
        <v>358</v>
      </c>
      <c r="E16" t="s">
        <v>362</v>
      </c>
      <c r="F16" t="s">
        <v>32</v>
      </c>
      <c r="G16" t="s">
        <v>7982</v>
      </c>
      <c r="H16" t="s">
        <v>363</v>
      </c>
      <c r="I16" t="s">
        <v>39</v>
      </c>
      <c r="J16" t="s">
        <v>7983</v>
      </c>
      <c r="K16" t="s">
        <v>364</v>
      </c>
      <c r="L16">
        <v>100000</v>
      </c>
      <c r="M16">
        <v>100000</v>
      </c>
      <c r="N16" t="s">
        <v>7762</v>
      </c>
      <c r="O16" t="s">
        <v>7009</v>
      </c>
      <c r="Q16" t="s">
        <v>55</v>
      </c>
      <c r="R16" t="s">
        <v>54</v>
      </c>
      <c r="S16" t="s">
        <v>55</v>
      </c>
      <c r="U16" t="s">
        <v>7984</v>
      </c>
      <c r="AA16" t="s">
        <v>35</v>
      </c>
      <c r="AE16">
        <v>0</v>
      </c>
      <c r="AH16" t="s">
        <v>8045</v>
      </c>
      <c r="AI16" t="s">
        <v>8046</v>
      </c>
      <c r="AK16" t="s">
        <v>54</v>
      </c>
      <c r="AL16" t="s">
        <v>7987</v>
      </c>
      <c r="AN16" t="s">
        <v>7988</v>
      </c>
      <c r="AP16" t="s">
        <v>8047</v>
      </c>
    </row>
    <row r="17" spans="1:42" x14ac:dyDescent="0.2">
      <c r="A17" t="s">
        <v>368</v>
      </c>
      <c r="B17" t="s">
        <v>8048</v>
      </c>
      <c r="C17" t="s">
        <v>369</v>
      </c>
      <c r="D17" t="s">
        <v>367</v>
      </c>
      <c r="E17" t="s">
        <v>371</v>
      </c>
      <c r="F17" t="s">
        <v>372</v>
      </c>
      <c r="G17" t="s">
        <v>7982</v>
      </c>
      <c r="H17" t="s">
        <v>373</v>
      </c>
      <c r="I17" t="s">
        <v>39</v>
      </c>
      <c r="J17" t="s">
        <v>7983</v>
      </c>
      <c r="K17" t="s">
        <v>374</v>
      </c>
      <c r="L17">
        <v>18000000</v>
      </c>
      <c r="M17">
        <v>17394800</v>
      </c>
      <c r="N17" t="s">
        <v>7782</v>
      </c>
      <c r="O17" t="s">
        <v>7553</v>
      </c>
      <c r="P17" t="s">
        <v>7996</v>
      </c>
      <c r="Q17" t="s">
        <v>376</v>
      </c>
      <c r="R17" t="s">
        <v>95</v>
      </c>
      <c r="S17" t="s">
        <v>377</v>
      </c>
      <c r="U17" t="s">
        <v>7984</v>
      </c>
      <c r="AA17" t="s">
        <v>70</v>
      </c>
      <c r="AE17">
        <v>0</v>
      </c>
      <c r="AH17" t="s">
        <v>8049</v>
      </c>
      <c r="AI17" t="s">
        <v>8050</v>
      </c>
      <c r="AK17" t="s">
        <v>94</v>
      </c>
      <c r="AL17" t="s">
        <v>7987</v>
      </c>
      <c r="AN17" t="s">
        <v>7988</v>
      </c>
      <c r="AP17" t="s">
        <v>8051</v>
      </c>
    </row>
    <row r="18" spans="1:42" x14ac:dyDescent="0.2">
      <c r="A18" t="s">
        <v>390</v>
      </c>
      <c r="B18" t="s">
        <v>8052</v>
      </c>
      <c r="C18" t="s">
        <v>391</v>
      </c>
      <c r="D18" t="s">
        <v>389</v>
      </c>
      <c r="E18" t="s">
        <v>393</v>
      </c>
      <c r="F18" t="s">
        <v>394</v>
      </c>
      <c r="G18" t="s">
        <v>7982</v>
      </c>
      <c r="H18" t="s">
        <v>395</v>
      </c>
      <c r="I18" t="s">
        <v>56</v>
      </c>
      <c r="J18" t="s">
        <v>7983</v>
      </c>
      <c r="K18" t="s">
        <v>396</v>
      </c>
      <c r="L18">
        <v>10000000</v>
      </c>
      <c r="M18">
        <v>3808760</v>
      </c>
      <c r="N18" t="s">
        <v>7041</v>
      </c>
      <c r="O18" t="s">
        <v>7553</v>
      </c>
      <c r="P18" t="s">
        <v>7996</v>
      </c>
      <c r="Q18" t="s">
        <v>399</v>
      </c>
      <c r="R18" t="s">
        <v>398</v>
      </c>
      <c r="S18" t="s">
        <v>399</v>
      </c>
      <c r="U18" t="s">
        <v>7984</v>
      </c>
      <c r="AA18" t="s">
        <v>70</v>
      </c>
      <c r="AE18">
        <v>0</v>
      </c>
      <c r="AH18" t="s">
        <v>8053</v>
      </c>
      <c r="AI18" t="s">
        <v>7993</v>
      </c>
      <c r="AK18" t="s">
        <v>397</v>
      </c>
      <c r="AL18" t="s">
        <v>7987</v>
      </c>
      <c r="AN18" t="s">
        <v>7988</v>
      </c>
      <c r="AP18" t="s">
        <v>8054</v>
      </c>
    </row>
    <row r="19" spans="1:42" x14ac:dyDescent="0.2">
      <c r="A19" t="s">
        <v>403</v>
      </c>
      <c r="B19" t="s">
        <v>8055</v>
      </c>
      <c r="C19" t="s">
        <v>404</v>
      </c>
      <c r="D19" t="s">
        <v>402</v>
      </c>
      <c r="E19" t="s">
        <v>406</v>
      </c>
      <c r="F19" t="s">
        <v>407</v>
      </c>
      <c r="G19" t="s">
        <v>7982</v>
      </c>
      <c r="H19" t="s">
        <v>408</v>
      </c>
      <c r="I19" t="s">
        <v>39</v>
      </c>
      <c r="J19" t="s">
        <v>7983</v>
      </c>
      <c r="K19" t="s">
        <v>409</v>
      </c>
      <c r="L19">
        <v>110000000</v>
      </c>
      <c r="M19">
        <v>47358500</v>
      </c>
      <c r="N19" t="s">
        <v>7040</v>
      </c>
      <c r="O19" t="s">
        <v>7553</v>
      </c>
      <c r="P19" t="s">
        <v>7996</v>
      </c>
      <c r="Q19" t="s">
        <v>410</v>
      </c>
      <c r="R19" t="s">
        <v>294</v>
      </c>
      <c r="S19" t="s">
        <v>411</v>
      </c>
      <c r="U19" t="s">
        <v>7984</v>
      </c>
      <c r="AA19" t="s">
        <v>70</v>
      </c>
      <c r="AE19">
        <v>0</v>
      </c>
      <c r="AH19" t="s">
        <v>8056</v>
      </c>
      <c r="AI19" t="s">
        <v>8020</v>
      </c>
      <c r="AK19" t="s">
        <v>293</v>
      </c>
      <c r="AL19" t="s">
        <v>7987</v>
      </c>
      <c r="AN19" t="s">
        <v>7988</v>
      </c>
      <c r="AP19" t="s">
        <v>8057</v>
      </c>
    </row>
    <row r="20" spans="1:42" x14ac:dyDescent="0.2">
      <c r="A20" t="s">
        <v>414</v>
      </c>
      <c r="B20" t="s">
        <v>8058</v>
      </c>
      <c r="C20" t="s">
        <v>415</v>
      </c>
      <c r="D20" t="s">
        <v>413</v>
      </c>
      <c r="E20" t="s">
        <v>417</v>
      </c>
      <c r="F20" t="s">
        <v>8059</v>
      </c>
      <c r="G20" t="s">
        <v>7982</v>
      </c>
      <c r="H20" t="s">
        <v>419</v>
      </c>
      <c r="K20" t="s">
        <v>420</v>
      </c>
      <c r="W20" t="s">
        <v>7553</v>
      </c>
      <c r="X20" t="s">
        <v>7553</v>
      </c>
      <c r="Y20" t="s">
        <v>423</v>
      </c>
      <c r="AB20" t="s">
        <v>424</v>
      </c>
      <c r="AD20">
        <v>2</v>
      </c>
      <c r="AF20">
        <v>0</v>
      </c>
      <c r="AI20" t="s">
        <v>8020</v>
      </c>
      <c r="AM20">
        <v>50000</v>
      </c>
      <c r="AN20" t="s">
        <v>8060</v>
      </c>
      <c r="AP20" t="s">
        <v>8061</v>
      </c>
    </row>
    <row r="21" spans="1:42" x14ac:dyDescent="0.2">
      <c r="A21" t="s">
        <v>435</v>
      </c>
      <c r="B21" t="s">
        <v>8062</v>
      </c>
      <c r="C21" t="s">
        <v>436</v>
      </c>
      <c r="D21" t="s">
        <v>434</v>
      </c>
      <c r="E21" t="s">
        <v>438</v>
      </c>
      <c r="F21" t="s">
        <v>439</v>
      </c>
      <c r="G21" t="s">
        <v>7982</v>
      </c>
      <c r="H21" t="s">
        <v>440</v>
      </c>
      <c r="I21" t="s">
        <v>39</v>
      </c>
      <c r="J21" t="s">
        <v>7983</v>
      </c>
      <c r="K21" t="s">
        <v>441</v>
      </c>
      <c r="L21">
        <v>100000000</v>
      </c>
      <c r="M21">
        <v>50493600</v>
      </c>
      <c r="N21" t="s">
        <v>7249</v>
      </c>
      <c r="O21" t="s">
        <v>7553</v>
      </c>
      <c r="P21" t="s">
        <v>7996</v>
      </c>
      <c r="Q21" t="s">
        <v>444</v>
      </c>
      <c r="R21" t="s">
        <v>443</v>
      </c>
      <c r="S21" t="s">
        <v>444</v>
      </c>
      <c r="U21" t="s">
        <v>7984</v>
      </c>
      <c r="AA21" t="s">
        <v>144</v>
      </c>
      <c r="AE21">
        <v>0</v>
      </c>
      <c r="AH21" t="s">
        <v>8063</v>
      </c>
      <c r="AI21" t="s">
        <v>8020</v>
      </c>
      <c r="AK21" t="s">
        <v>145</v>
      </c>
      <c r="AL21" t="s">
        <v>7987</v>
      </c>
      <c r="AN21" t="s">
        <v>7988</v>
      </c>
      <c r="AP21" t="s">
        <v>8064</v>
      </c>
    </row>
    <row r="22" spans="1:42" x14ac:dyDescent="0.2">
      <c r="A22" t="s">
        <v>447</v>
      </c>
      <c r="B22" t="s">
        <v>8065</v>
      </c>
      <c r="C22" t="s">
        <v>448</v>
      </c>
      <c r="D22" t="s">
        <v>446</v>
      </c>
      <c r="E22" t="s">
        <v>450</v>
      </c>
      <c r="F22" t="s">
        <v>451</v>
      </c>
      <c r="G22" t="s">
        <v>7982</v>
      </c>
      <c r="H22" t="s">
        <v>452</v>
      </c>
      <c r="I22" t="s">
        <v>39</v>
      </c>
      <c r="J22" t="s">
        <v>7983</v>
      </c>
      <c r="K22" t="s">
        <v>453</v>
      </c>
      <c r="L22">
        <v>1100000</v>
      </c>
      <c r="M22">
        <v>107000</v>
      </c>
      <c r="N22" t="s">
        <v>7762</v>
      </c>
      <c r="O22" t="s">
        <v>7009</v>
      </c>
      <c r="P22" t="s">
        <v>7996</v>
      </c>
      <c r="Q22" t="s">
        <v>455</v>
      </c>
      <c r="R22" t="s">
        <v>455</v>
      </c>
      <c r="S22" t="s">
        <v>455</v>
      </c>
      <c r="U22" t="s">
        <v>7984</v>
      </c>
      <c r="AA22" t="s">
        <v>144</v>
      </c>
      <c r="AE22">
        <v>0</v>
      </c>
      <c r="AH22" t="s">
        <v>8066</v>
      </c>
      <c r="AI22" t="s">
        <v>8067</v>
      </c>
      <c r="AK22" t="s">
        <v>454</v>
      </c>
      <c r="AL22" t="s">
        <v>7987</v>
      </c>
      <c r="AN22" t="s">
        <v>7988</v>
      </c>
      <c r="AP22" t="s">
        <v>8068</v>
      </c>
    </row>
    <row r="23" spans="1:42" x14ac:dyDescent="0.2">
      <c r="A23" t="s">
        <v>489</v>
      </c>
      <c r="B23" t="s">
        <v>8069</v>
      </c>
      <c r="C23" t="s">
        <v>490</v>
      </c>
      <c r="E23" t="s">
        <v>492</v>
      </c>
      <c r="F23" t="s">
        <v>8070</v>
      </c>
      <c r="G23" t="s">
        <v>7982</v>
      </c>
      <c r="H23" t="s">
        <v>493</v>
      </c>
      <c r="I23" t="s">
        <v>39</v>
      </c>
      <c r="J23" t="s">
        <v>7983</v>
      </c>
      <c r="K23" t="s">
        <v>494</v>
      </c>
      <c r="L23">
        <v>5000000</v>
      </c>
      <c r="M23">
        <v>4909700</v>
      </c>
      <c r="N23" t="s">
        <v>7762</v>
      </c>
      <c r="O23" t="s">
        <v>7009</v>
      </c>
      <c r="P23" t="s">
        <v>7996</v>
      </c>
      <c r="Q23" t="s">
        <v>322</v>
      </c>
      <c r="R23" t="s">
        <v>322</v>
      </c>
      <c r="S23" t="s">
        <v>496</v>
      </c>
      <c r="U23" t="s">
        <v>7984</v>
      </c>
      <c r="AA23" t="s">
        <v>70</v>
      </c>
      <c r="AE23">
        <v>0</v>
      </c>
      <c r="AH23" t="s">
        <v>8071</v>
      </c>
      <c r="AI23" t="s">
        <v>8046</v>
      </c>
      <c r="AK23" t="s">
        <v>322</v>
      </c>
      <c r="AL23" t="s">
        <v>7987</v>
      </c>
      <c r="AN23" t="s">
        <v>7988</v>
      </c>
      <c r="AP23" t="s">
        <v>8072</v>
      </c>
    </row>
    <row r="24" spans="1:42" x14ac:dyDescent="0.2">
      <c r="A24" t="s">
        <v>498</v>
      </c>
      <c r="B24" t="s">
        <v>8073</v>
      </c>
      <c r="C24" t="s">
        <v>499</v>
      </c>
      <c r="D24" t="s">
        <v>497</v>
      </c>
      <c r="E24" t="s">
        <v>501</v>
      </c>
      <c r="F24" t="s">
        <v>502</v>
      </c>
      <c r="G24" t="s">
        <v>7982</v>
      </c>
      <c r="H24" t="s">
        <v>503</v>
      </c>
      <c r="I24" t="s">
        <v>39</v>
      </c>
      <c r="J24" t="s">
        <v>7983</v>
      </c>
      <c r="K24" t="s">
        <v>504</v>
      </c>
      <c r="L24">
        <v>429000000</v>
      </c>
      <c r="M24">
        <v>428100000</v>
      </c>
      <c r="N24" t="s">
        <v>7041</v>
      </c>
      <c r="O24" t="s">
        <v>7553</v>
      </c>
      <c r="P24" t="s">
        <v>7996</v>
      </c>
      <c r="U24" t="s">
        <v>7984</v>
      </c>
      <c r="AA24" t="s">
        <v>506</v>
      </c>
      <c r="AE24">
        <v>0</v>
      </c>
      <c r="AH24" t="s">
        <v>8074</v>
      </c>
      <c r="AI24" t="s">
        <v>8020</v>
      </c>
      <c r="AK24" t="s">
        <v>506</v>
      </c>
      <c r="AL24" t="s">
        <v>7987</v>
      </c>
      <c r="AN24" t="s">
        <v>7988</v>
      </c>
      <c r="AP24" t="s">
        <v>8075</v>
      </c>
    </row>
    <row r="25" spans="1:42" x14ac:dyDescent="0.2">
      <c r="A25" t="s">
        <v>528</v>
      </c>
      <c r="B25" t="s">
        <v>8076</v>
      </c>
      <c r="C25" t="s">
        <v>529</v>
      </c>
      <c r="D25" t="s">
        <v>530</v>
      </c>
      <c r="E25" t="s">
        <v>532</v>
      </c>
      <c r="F25" t="s">
        <v>8077</v>
      </c>
      <c r="G25" t="s">
        <v>7982</v>
      </c>
      <c r="H25" t="s">
        <v>533</v>
      </c>
      <c r="I25" t="s">
        <v>39</v>
      </c>
      <c r="J25" t="s">
        <v>7983</v>
      </c>
      <c r="K25" t="s">
        <v>534</v>
      </c>
      <c r="L25">
        <v>33500000</v>
      </c>
      <c r="M25">
        <v>13500000</v>
      </c>
      <c r="N25" t="s">
        <v>7676</v>
      </c>
      <c r="O25" t="s">
        <v>7009</v>
      </c>
      <c r="P25" t="s">
        <v>7996</v>
      </c>
      <c r="Q25" t="s">
        <v>535</v>
      </c>
      <c r="R25" t="s">
        <v>443</v>
      </c>
      <c r="S25" t="s">
        <v>535</v>
      </c>
      <c r="U25" t="s">
        <v>7984</v>
      </c>
      <c r="AA25" t="s">
        <v>144</v>
      </c>
      <c r="AE25">
        <v>0</v>
      </c>
      <c r="AH25" t="s">
        <v>8078</v>
      </c>
      <c r="AI25" t="s">
        <v>8079</v>
      </c>
      <c r="AK25" t="s">
        <v>145</v>
      </c>
      <c r="AL25" t="s">
        <v>7987</v>
      </c>
      <c r="AN25" t="s">
        <v>7988</v>
      </c>
      <c r="AP25" t="s">
        <v>8080</v>
      </c>
    </row>
    <row r="26" spans="1:42" x14ac:dyDescent="0.2">
      <c r="A26" t="s">
        <v>540</v>
      </c>
      <c r="B26" t="s">
        <v>8081</v>
      </c>
      <c r="C26" t="s">
        <v>541</v>
      </c>
      <c r="D26" t="s">
        <v>539</v>
      </c>
      <c r="E26" t="s">
        <v>543</v>
      </c>
      <c r="F26" t="s">
        <v>32</v>
      </c>
      <c r="G26" t="s">
        <v>7982</v>
      </c>
      <c r="H26" t="s">
        <v>544</v>
      </c>
      <c r="I26" t="s">
        <v>39</v>
      </c>
      <c r="J26" t="s">
        <v>7983</v>
      </c>
      <c r="K26" t="s">
        <v>545</v>
      </c>
      <c r="L26">
        <v>100000</v>
      </c>
      <c r="M26">
        <v>100000</v>
      </c>
      <c r="N26" t="s">
        <v>7762</v>
      </c>
      <c r="O26" t="s">
        <v>7009</v>
      </c>
      <c r="Q26" t="s">
        <v>547</v>
      </c>
      <c r="R26" t="s">
        <v>547</v>
      </c>
      <c r="S26" t="s">
        <v>548</v>
      </c>
      <c r="U26" t="s">
        <v>7984</v>
      </c>
      <c r="AA26" t="s">
        <v>70</v>
      </c>
      <c r="AE26">
        <v>0</v>
      </c>
      <c r="AH26" t="s">
        <v>8082</v>
      </c>
      <c r="AI26" t="s">
        <v>8079</v>
      </c>
      <c r="AK26" t="s">
        <v>546</v>
      </c>
      <c r="AL26" t="s">
        <v>7987</v>
      </c>
      <c r="AN26" t="s">
        <v>7988</v>
      </c>
      <c r="AP26" t="s">
        <v>8083</v>
      </c>
    </row>
    <row r="27" spans="1:42" x14ac:dyDescent="0.2">
      <c r="A27" t="s">
        <v>552</v>
      </c>
      <c r="B27" t="s">
        <v>8084</v>
      </c>
      <c r="C27" t="s">
        <v>553</v>
      </c>
      <c r="D27" t="s">
        <v>554</v>
      </c>
      <c r="E27" t="s">
        <v>556</v>
      </c>
      <c r="F27" t="s">
        <v>557</v>
      </c>
      <c r="G27" t="s">
        <v>7982</v>
      </c>
      <c r="H27" t="s">
        <v>558</v>
      </c>
      <c r="I27" t="s">
        <v>56</v>
      </c>
      <c r="J27" t="s">
        <v>7983</v>
      </c>
      <c r="K27" t="s">
        <v>559</v>
      </c>
      <c r="L27">
        <v>30000000</v>
      </c>
      <c r="M27">
        <v>24850000</v>
      </c>
      <c r="N27" t="s">
        <v>7765</v>
      </c>
      <c r="O27" t="s">
        <v>7553</v>
      </c>
      <c r="P27" t="s">
        <v>7996</v>
      </c>
      <c r="Q27" t="s">
        <v>562</v>
      </c>
      <c r="R27" t="s">
        <v>562</v>
      </c>
      <c r="S27" t="s">
        <v>562</v>
      </c>
      <c r="U27" t="s">
        <v>7984</v>
      </c>
      <c r="AA27" t="s">
        <v>70</v>
      </c>
      <c r="AE27">
        <v>0</v>
      </c>
      <c r="AH27" t="s">
        <v>8085</v>
      </c>
      <c r="AI27" t="s">
        <v>8046</v>
      </c>
      <c r="AK27" t="s">
        <v>561</v>
      </c>
      <c r="AL27" t="s">
        <v>7987</v>
      </c>
      <c r="AN27" t="s">
        <v>7988</v>
      </c>
      <c r="AP27" t="s">
        <v>8086</v>
      </c>
    </row>
    <row r="28" spans="1:42" x14ac:dyDescent="0.2">
      <c r="A28" t="s">
        <v>584</v>
      </c>
      <c r="B28" t="s">
        <v>8087</v>
      </c>
      <c r="C28" t="s">
        <v>585</v>
      </c>
      <c r="D28" t="s">
        <v>583</v>
      </c>
      <c r="E28" t="s">
        <v>587</v>
      </c>
      <c r="F28" t="s">
        <v>588</v>
      </c>
      <c r="G28" t="s">
        <v>7982</v>
      </c>
      <c r="H28" t="s">
        <v>589</v>
      </c>
      <c r="I28" t="s">
        <v>39</v>
      </c>
      <c r="J28" t="s">
        <v>7983</v>
      </c>
      <c r="K28" t="s">
        <v>590</v>
      </c>
      <c r="L28">
        <v>70000000</v>
      </c>
      <c r="M28">
        <v>62363900</v>
      </c>
      <c r="N28" t="s">
        <v>7041</v>
      </c>
      <c r="O28" t="s">
        <v>7553</v>
      </c>
      <c r="P28" t="s">
        <v>7996</v>
      </c>
      <c r="Q28" t="s">
        <v>211</v>
      </c>
      <c r="R28" t="s">
        <v>211</v>
      </c>
      <c r="S28" t="s">
        <v>212</v>
      </c>
      <c r="U28" t="s">
        <v>7984</v>
      </c>
      <c r="AA28" t="s">
        <v>209</v>
      </c>
      <c r="AE28">
        <v>0</v>
      </c>
      <c r="AH28" t="s">
        <v>8088</v>
      </c>
      <c r="AI28" t="s">
        <v>8050</v>
      </c>
      <c r="AK28" t="s">
        <v>210</v>
      </c>
      <c r="AL28" t="s">
        <v>7987</v>
      </c>
      <c r="AN28" t="s">
        <v>7988</v>
      </c>
      <c r="AP28" t="s">
        <v>8089</v>
      </c>
    </row>
    <row r="29" spans="1:42" x14ac:dyDescent="0.2">
      <c r="A29" t="s">
        <v>596</v>
      </c>
      <c r="B29" t="s">
        <v>8090</v>
      </c>
      <c r="C29" t="s">
        <v>597</v>
      </c>
      <c r="D29" t="s">
        <v>598</v>
      </c>
      <c r="E29" t="s">
        <v>600</v>
      </c>
      <c r="F29" t="s">
        <v>601</v>
      </c>
      <c r="G29" t="s">
        <v>7982</v>
      </c>
      <c r="H29" t="s">
        <v>602</v>
      </c>
      <c r="I29" t="s">
        <v>39</v>
      </c>
      <c r="J29" t="s">
        <v>7983</v>
      </c>
      <c r="K29" t="s">
        <v>603</v>
      </c>
      <c r="L29">
        <v>65000000</v>
      </c>
      <c r="M29">
        <v>49905000</v>
      </c>
      <c r="N29" t="s">
        <v>7762</v>
      </c>
      <c r="O29" t="s">
        <v>7009</v>
      </c>
      <c r="P29" t="s">
        <v>7996</v>
      </c>
      <c r="Q29" t="s">
        <v>606</v>
      </c>
      <c r="R29" t="s">
        <v>605</v>
      </c>
      <c r="S29" t="s">
        <v>607</v>
      </c>
      <c r="U29" t="s">
        <v>7984</v>
      </c>
      <c r="AA29" t="s">
        <v>70</v>
      </c>
      <c r="AE29">
        <v>0</v>
      </c>
      <c r="AH29" t="s">
        <v>8091</v>
      </c>
      <c r="AI29" t="s">
        <v>8067</v>
      </c>
      <c r="AK29" t="s">
        <v>293</v>
      </c>
      <c r="AL29" t="s">
        <v>7987</v>
      </c>
      <c r="AN29" t="s">
        <v>7988</v>
      </c>
      <c r="AP29" t="s">
        <v>8092</v>
      </c>
    </row>
    <row r="30" spans="1:42" x14ac:dyDescent="0.2">
      <c r="A30" t="s">
        <v>621</v>
      </c>
      <c r="B30" t="s">
        <v>8093</v>
      </c>
      <c r="C30" t="s">
        <v>622</v>
      </c>
      <c r="E30" t="s">
        <v>624</v>
      </c>
      <c r="F30" t="s">
        <v>625</v>
      </c>
      <c r="G30" t="s">
        <v>7982</v>
      </c>
      <c r="H30" t="s">
        <v>626</v>
      </c>
      <c r="I30" t="s">
        <v>39</v>
      </c>
      <c r="J30" t="s">
        <v>7983</v>
      </c>
      <c r="K30" t="s">
        <v>627</v>
      </c>
      <c r="L30">
        <v>5000000</v>
      </c>
      <c r="M30">
        <v>4142000</v>
      </c>
      <c r="N30" t="s">
        <v>7762</v>
      </c>
      <c r="O30" t="s">
        <v>7009</v>
      </c>
      <c r="P30" t="s">
        <v>7996</v>
      </c>
      <c r="Q30" t="s">
        <v>629</v>
      </c>
      <c r="R30" t="s">
        <v>629</v>
      </c>
      <c r="S30" t="s">
        <v>630</v>
      </c>
      <c r="U30" t="s">
        <v>7984</v>
      </c>
      <c r="AA30" t="s">
        <v>70</v>
      </c>
      <c r="AE30">
        <v>0</v>
      </c>
      <c r="AH30" t="s">
        <v>8094</v>
      </c>
      <c r="AI30" t="s">
        <v>8050</v>
      </c>
      <c r="AK30" t="s">
        <v>280</v>
      </c>
      <c r="AL30" t="s">
        <v>7987</v>
      </c>
      <c r="AN30" t="s">
        <v>7988</v>
      </c>
      <c r="AP30" t="s">
        <v>8095</v>
      </c>
    </row>
    <row r="31" spans="1:42" x14ac:dyDescent="0.2">
      <c r="A31" t="s">
        <v>819</v>
      </c>
      <c r="B31" t="s">
        <v>8096</v>
      </c>
      <c r="C31" t="s">
        <v>820</v>
      </c>
      <c r="D31" t="s">
        <v>818</v>
      </c>
      <c r="E31" t="s">
        <v>822</v>
      </c>
      <c r="F31" t="s">
        <v>233</v>
      </c>
      <c r="G31" t="s">
        <v>7982</v>
      </c>
      <c r="H31" t="s">
        <v>823</v>
      </c>
      <c r="I31" t="s">
        <v>39</v>
      </c>
      <c r="J31" t="s">
        <v>7983</v>
      </c>
      <c r="K31" t="s">
        <v>824</v>
      </c>
      <c r="L31">
        <v>500000</v>
      </c>
      <c r="M31">
        <v>500000</v>
      </c>
      <c r="N31" t="s">
        <v>7762</v>
      </c>
      <c r="O31" t="s">
        <v>7009</v>
      </c>
      <c r="P31" t="s">
        <v>7996</v>
      </c>
      <c r="Q31" t="s">
        <v>826</v>
      </c>
      <c r="R31" t="s">
        <v>146</v>
      </c>
      <c r="S31" t="s">
        <v>826</v>
      </c>
      <c r="U31" t="s">
        <v>7984</v>
      </c>
      <c r="AA31" t="s">
        <v>144</v>
      </c>
      <c r="AE31">
        <v>0</v>
      </c>
      <c r="AH31" t="s">
        <v>8097</v>
      </c>
      <c r="AI31" t="s">
        <v>7993</v>
      </c>
      <c r="AK31" t="s">
        <v>145</v>
      </c>
      <c r="AL31" t="s">
        <v>7987</v>
      </c>
      <c r="AN31" t="s">
        <v>7988</v>
      </c>
      <c r="AP31" t="s">
        <v>8098</v>
      </c>
    </row>
    <row r="32" spans="1:42" x14ac:dyDescent="0.2">
      <c r="A32" t="s">
        <v>857</v>
      </c>
      <c r="B32" t="s">
        <v>8099</v>
      </c>
      <c r="C32" t="s">
        <v>858</v>
      </c>
      <c r="D32" t="s">
        <v>856</v>
      </c>
      <c r="E32" t="s">
        <v>860</v>
      </c>
      <c r="F32" t="s">
        <v>8100</v>
      </c>
      <c r="G32" t="s">
        <v>7982</v>
      </c>
      <c r="H32" t="s">
        <v>862</v>
      </c>
      <c r="I32" t="s">
        <v>56</v>
      </c>
      <c r="J32" t="s">
        <v>7983</v>
      </c>
      <c r="K32" t="s">
        <v>863</v>
      </c>
      <c r="L32">
        <v>150100000</v>
      </c>
      <c r="M32">
        <v>107350080</v>
      </c>
      <c r="N32" t="s">
        <v>7564</v>
      </c>
      <c r="O32" t="s">
        <v>7553</v>
      </c>
      <c r="P32" t="s">
        <v>7996</v>
      </c>
      <c r="Q32" t="s">
        <v>865</v>
      </c>
      <c r="R32" t="s">
        <v>54</v>
      </c>
      <c r="S32" t="s">
        <v>865</v>
      </c>
      <c r="T32" t="s">
        <v>8101</v>
      </c>
      <c r="U32" t="s">
        <v>7984</v>
      </c>
      <c r="AA32" t="s">
        <v>35</v>
      </c>
      <c r="AE32">
        <v>0</v>
      </c>
      <c r="AH32" t="s">
        <v>8102</v>
      </c>
      <c r="AI32" t="s">
        <v>7986</v>
      </c>
      <c r="AK32" t="s">
        <v>54</v>
      </c>
      <c r="AL32" t="s">
        <v>7987</v>
      </c>
      <c r="AN32" t="s">
        <v>7988</v>
      </c>
      <c r="AP32" t="s">
        <v>8103</v>
      </c>
    </row>
    <row r="33" spans="1:42" x14ac:dyDescent="0.2">
      <c r="A33" t="s">
        <v>929</v>
      </c>
      <c r="B33" t="s">
        <v>8104</v>
      </c>
      <c r="C33" t="s">
        <v>930</v>
      </c>
      <c r="D33" t="s">
        <v>928</v>
      </c>
      <c r="E33" t="s">
        <v>932</v>
      </c>
      <c r="F33" t="s">
        <v>32</v>
      </c>
      <c r="G33" t="s">
        <v>7982</v>
      </c>
      <c r="H33" t="s">
        <v>933</v>
      </c>
      <c r="I33" t="s">
        <v>39</v>
      </c>
      <c r="J33" t="s">
        <v>7983</v>
      </c>
      <c r="K33" t="s">
        <v>934</v>
      </c>
      <c r="L33">
        <v>10000000</v>
      </c>
      <c r="M33">
        <v>3572750</v>
      </c>
      <c r="N33" t="s">
        <v>7721</v>
      </c>
      <c r="O33" t="s">
        <v>7009</v>
      </c>
      <c r="P33" t="s">
        <v>7996</v>
      </c>
      <c r="U33" t="s">
        <v>7984</v>
      </c>
      <c r="AA33" t="s">
        <v>144</v>
      </c>
      <c r="AE33">
        <v>0</v>
      </c>
      <c r="AH33" t="s">
        <v>8105</v>
      </c>
      <c r="AI33" t="s">
        <v>8046</v>
      </c>
      <c r="AK33" t="s">
        <v>145</v>
      </c>
      <c r="AL33" t="s">
        <v>7987</v>
      </c>
      <c r="AN33" t="s">
        <v>7988</v>
      </c>
      <c r="AP33" t="s">
        <v>8106</v>
      </c>
    </row>
    <row r="34" spans="1:42" x14ac:dyDescent="0.2">
      <c r="A34" t="s">
        <v>948</v>
      </c>
      <c r="B34" t="s">
        <v>8107</v>
      </c>
      <c r="C34" t="s">
        <v>949</v>
      </c>
      <c r="D34" t="s">
        <v>947</v>
      </c>
      <c r="E34" t="s">
        <v>951</v>
      </c>
      <c r="F34" t="s">
        <v>952</v>
      </c>
      <c r="G34" t="s">
        <v>7982</v>
      </c>
      <c r="H34" t="s">
        <v>953</v>
      </c>
      <c r="I34" t="s">
        <v>39</v>
      </c>
      <c r="J34" t="s">
        <v>7983</v>
      </c>
      <c r="K34" t="s">
        <v>954</v>
      </c>
      <c r="L34">
        <v>15000000</v>
      </c>
      <c r="M34">
        <v>15000000</v>
      </c>
      <c r="N34" t="s">
        <v>7762</v>
      </c>
      <c r="O34" t="s">
        <v>7009</v>
      </c>
      <c r="P34" t="s">
        <v>7996</v>
      </c>
      <c r="Q34" t="s">
        <v>444</v>
      </c>
      <c r="R34" t="s">
        <v>443</v>
      </c>
      <c r="S34" t="s">
        <v>444</v>
      </c>
      <c r="U34" t="s">
        <v>7984</v>
      </c>
      <c r="AA34" t="s">
        <v>144</v>
      </c>
      <c r="AE34">
        <v>0</v>
      </c>
      <c r="AH34" t="s">
        <v>8108</v>
      </c>
      <c r="AI34" t="s">
        <v>8046</v>
      </c>
      <c r="AK34" t="s">
        <v>145</v>
      </c>
      <c r="AL34" t="s">
        <v>7987</v>
      </c>
      <c r="AN34" t="s">
        <v>7988</v>
      </c>
      <c r="AP34" t="s">
        <v>8109</v>
      </c>
    </row>
    <row r="35" spans="1:42" x14ac:dyDescent="0.2">
      <c r="A35" t="s">
        <v>967</v>
      </c>
      <c r="B35" t="s">
        <v>8110</v>
      </c>
      <c r="C35" t="s">
        <v>968</v>
      </c>
      <c r="D35" t="s">
        <v>966</v>
      </c>
      <c r="E35" t="s">
        <v>543</v>
      </c>
      <c r="F35" t="s">
        <v>32</v>
      </c>
      <c r="G35" t="s">
        <v>7982</v>
      </c>
      <c r="H35" t="s">
        <v>969</v>
      </c>
      <c r="I35" t="s">
        <v>39</v>
      </c>
      <c r="J35" t="s">
        <v>7983</v>
      </c>
      <c r="K35" t="s">
        <v>970</v>
      </c>
      <c r="L35">
        <v>1500000</v>
      </c>
      <c r="M35">
        <v>1500000</v>
      </c>
      <c r="Q35" t="s">
        <v>547</v>
      </c>
      <c r="R35" t="s">
        <v>547</v>
      </c>
      <c r="S35" t="s">
        <v>548</v>
      </c>
      <c r="U35" t="s">
        <v>7984</v>
      </c>
      <c r="AA35" t="s">
        <v>70</v>
      </c>
      <c r="AE35">
        <v>0</v>
      </c>
      <c r="AH35" t="s">
        <v>8111</v>
      </c>
      <c r="AI35" t="s">
        <v>8079</v>
      </c>
      <c r="AK35" t="s">
        <v>546</v>
      </c>
      <c r="AL35" t="s">
        <v>7987</v>
      </c>
      <c r="AN35" t="s">
        <v>7988</v>
      </c>
      <c r="AP35" t="s">
        <v>8112</v>
      </c>
    </row>
    <row r="36" spans="1:42" x14ac:dyDescent="0.2">
      <c r="A36" t="s">
        <v>981</v>
      </c>
      <c r="B36" t="s">
        <v>8113</v>
      </c>
      <c r="C36" t="s">
        <v>982</v>
      </c>
      <c r="D36" t="s">
        <v>980</v>
      </c>
      <c r="E36" t="s">
        <v>984</v>
      </c>
      <c r="F36" t="s">
        <v>8114</v>
      </c>
      <c r="G36" t="s">
        <v>7982</v>
      </c>
      <c r="H36" t="s">
        <v>986</v>
      </c>
      <c r="I36" t="s">
        <v>39</v>
      </c>
      <c r="J36" t="s">
        <v>7983</v>
      </c>
      <c r="K36" t="s">
        <v>987</v>
      </c>
      <c r="L36">
        <v>10000000</v>
      </c>
      <c r="M36">
        <v>10000000</v>
      </c>
      <c r="N36" t="s">
        <v>7762</v>
      </c>
      <c r="O36" t="s">
        <v>7009</v>
      </c>
      <c r="Q36" t="s">
        <v>282</v>
      </c>
      <c r="R36" t="s">
        <v>281</v>
      </c>
      <c r="S36" t="s">
        <v>282</v>
      </c>
      <c r="U36" t="s">
        <v>7984</v>
      </c>
      <c r="AA36" t="s">
        <v>70</v>
      </c>
      <c r="AE36">
        <v>0</v>
      </c>
      <c r="AH36" t="s">
        <v>8115</v>
      </c>
      <c r="AI36" t="s">
        <v>8067</v>
      </c>
      <c r="AK36" t="s">
        <v>280</v>
      </c>
      <c r="AL36" t="s">
        <v>7987</v>
      </c>
      <c r="AN36" t="s">
        <v>7988</v>
      </c>
      <c r="AP36" t="s">
        <v>8116</v>
      </c>
    </row>
    <row r="37" spans="1:42" x14ac:dyDescent="0.2">
      <c r="A37" t="s">
        <v>1004</v>
      </c>
      <c r="B37" t="s">
        <v>8117</v>
      </c>
      <c r="C37" t="s">
        <v>1005</v>
      </c>
      <c r="D37" t="s">
        <v>1003</v>
      </c>
      <c r="E37" t="s">
        <v>1007</v>
      </c>
      <c r="F37" t="s">
        <v>429</v>
      </c>
      <c r="G37" t="s">
        <v>7982</v>
      </c>
      <c r="H37" t="s">
        <v>1008</v>
      </c>
      <c r="I37" t="s">
        <v>39</v>
      </c>
      <c r="J37" t="s">
        <v>7983</v>
      </c>
      <c r="K37" t="s">
        <v>1009</v>
      </c>
      <c r="L37">
        <v>7500000</v>
      </c>
      <c r="M37">
        <v>7500000</v>
      </c>
      <c r="N37" t="s">
        <v>7249</v>
      </c>
      <c r="O37" t="s">
        <v>7553</v>
      </c>
      <c r="Q37" t="s">
        <v>1011</v>
      </c>
      <c r="R37" t="s">
        <v>123</v>
      </c>
      <c r="S37" t="s">
        <v>1011</v>
      </c>
      <c r="U37" t="s">
        <v>7984</v>
      </c>
      <c r="AA37" t="s">
        <v>70</v>
      </c>
      <c r="AE37">
        <v>0</v>
      </c>
      <c r="AH37" t="s">
        <v>8118</v>
      </c>
      <c r="AI37" t="s">
        <v>8020</v>
      </c>
      <c r="AK37" t="s">
        <v>122</v>
      </c>
      <c r="AL37" t="s">
        <v>7987</v>
      </c>
      <c r="AN37" t="s">
        <v>7988</v>
      </c>
      <c r="AP37" t="s">
        <v>8119</v>
      </c>
    </row>
    <row r="38" spans="1:42" x14ac:dyDescent="0.2">
      <c r="A38" t="s">
        <v>1014</v>
      </c>
      <c r="B38" t="s">
        <v>8120</v>
      </c>
      <c r="C38" t="s">
        <v>1015</v>
      </c>
      <c r="D38" t="s">
        <v>1013</v>
      </c>
      <c r="E38" t="s">
        <v>1017</v>
      </c>
      <c r="F38" t="s">
        <v>32</v>
      </c>
      <c r="G38" t="s">
        <v>7982</v>
      </c>
      <c r="H38" t="s">
        <v>1018</v>
      </c>
      <c r="I38" t="s">
        <v>39</v>
      </c>
      <c r="J38" t="s">
        <v>7983</v>
      </c>
      <c r="K38" t="s">
        <v>1019</v>
      </c>
      <c r="L38">
        <v>2500000</v>
      </c>
      <c r="M38">
        <v>2500000</v>
      </c>
      <c r="N38" t="s">
        <v>7041</v>
      </c>
      <c r="O38" t="s">
        <v>7553</v>
      </c>
      <c r="P38" t="s">
        <v>7996</v>
      </c>
      <c r="Q38" t="s">
        <v>1020</v>
      </c>
      <c r="R38" t="s">
        <v>398</v>
      </c>
      <c r="S38" t="s">
        <v>1021</v>
      </c>
      <c r="U38" t="s">
        <v>7984</v>
      </c>
      <c r="AA38" t="s">
        <v>70</v>
      </c>
      <c r="AE38">
        <v>0</v>
      </c>
      <c r="AH38" t="s">
        <v>8121</v>
      </c>
      <c r="AI38" t="s">
        <v>8079</v>
      </c>
      <c r="AK38" t="s">
        <v>397</v>
      </c>
      <c r="AL38" t="s">
        <v>7987</v>
      </c>
      <c r="AN38" t="s">
        <v>7988</v>
      </c>
      <c r="AP38" t="s">
        <v>8122</v>
      </c>
    </row>
    <row r="39" spans="1:42" x14ac:dyDescent="0.2">
      <c r="A39" t="s">
        <v>1025</v>
      </c>
      <c r="B39" t="s">
        <v>8123</v>
      </c>
      <c r="C39" t="s">
        <v>1026</v>
      </c>
      <c r="D39" t="s">
        <v>1024</v>
      </c>
      <c r="E39" t="s">
        <v>1028</v>
      </c>
      <c r="F39" t="s">
        <v>1029</v>
      </c>
      <c r="G39" t="s">
        <v>7982</v>
      </c>
      <c r="H39" t="s">
        <v>1030</v>
      </c>
      <c r="I39" t="s">
        <v>39</v>
      </c>
      <c r="J39" t="s">
        <v>7983</v>
      </c>
      <c r="K39" t="s">
        <v>1031</v>
      </c>
      <c r="L39">
        <v>49000000</v>
      </c>
      <c r="M39">
        <v>41014420</v>
      </c>
      <c r="N39" t="s">
        <v>7762</v>
      </c>
      <c r="O39" t="s">
        <v>7009</v>
      </c>
      <c r="P39" t="s">
        <v>7996</v>
      </c>
      <c r="Q39" t="s">
        <v>1035</v>
      </c>
      <c r="R39" t="s">
        <v>1034</v>
      </c>
      <c r="S39" t="s">
        <v>1035</v>
      </c>
      <c r="U39" t="s">
        <v>7984</v>
      </c>
      <c r="AA39" t="s">
        <v>70</v>
      </c>
      <c r="AE39">
        <v>0</v>
      </c>
      <c r="AH39" t="s">
        <v>8124</v>
      </c>
      <c r="AI39" t="s">
        <v>8020</v>
      </c>
      <c r="AK39" t="s">
        <v>1033</v>
      </c>
      <c r="AL39" t="s">
        <v>7987</v>
      </c>
      <c r="AN39" t="s">
        <v>7988</v>
      </c>
      <c r="AP39" t="s">
        <v>8125</v>
      </c>
    </row>
    <row r="40" spans="1:42" x14ac:dyDescent="0.2">
      <c r="A40" t="s">
        <v>1045</v>
      </c>
      <c r="B40" t="s">
        <v>8126</v>
      </c>
      <c r="C40" t="s">
        <v>1046</v>
      </c>
      <c r="D40" t="s">
        <v>1044</v>
      </c>
      <c r="E40" t="s">
        <v>1048</v>
      </c>
      <c r="F40" t="s">
        <v>32</v>
      </c>
      <c r="G40" t="s">
        <v>7982</v>
      </c>
      <c r="H40" t="s">
        <v>1049</v>
      </c>
      <c r="I40" t="s">
        <v>39</v>
      </c>
      <c r="J40" t="s">
        <v>7983</v>
      </c>
      <c r="K40" t="s">
        <v>1050</v>
      </c>
      <c r="L40">
        <v>1500000</v>
      </c>
      <c r="M40">
        <v>1500000</v>
      </c>
      <c r="N40" t="s">
        <v>7762</v>
      </c>
      <c r="O40" t="s">
        <v>7009</v>
      </c>
      <c r="P40" t="s">
        <v>7996</v>
      </c>
      <c r="Q40" t="s">
        <v>158</v>
      </c>
      <c r="R40" t="s">
        <v>146</v>
      </c>
      <c r="S40" t="s">
        <v>159</v>
      </c>
      <c r="U40" t="s">
        <v>7984</v>
      </c>
      <c r="AA40" t="s">
        <v>144</v>
      </c>
      <c r="AE40">
        <v>0</v>
      </c>
      <c r="AH40" t="s">
        <v>8127</v>
      </c>
      <c r="AI40" t="s">
        <v>8020</v>
      </c>
      <c r="AK40" t="s">
        <v>145</v>
      </c>
      <c r="AL40" t="s">
        <v>7987</v>
      </c>
      <c r="AN40" t="s">
        <v>7988</v>
      </c>
      <c r="AP40" t="s">
        <v>8128</v>
      </c>
    </row>
    <row r="41" spans="1:42" x14ac:dyDescent="0.2">
      <c r="A41" t="s">
        <v>1053</v>
      </c>
      <c r="B41" t="s">
        <v>8129</v>
      </c>
      <c r="C41" t="s">
        <v>1054</v>
      </c>
      <c r="D41" t="s">
        <v>1052</v>
      </c>
      <c r="E41" t="s">
        <v>1056</v>
      </c>
      <c r="F41" t="s">
        <v>1057</v>
      </c>
      <c r="G41" t="s">
        <v>7982</v>
      </c>
      <c r="H41" t="s">
        <v>1058</v>
      </c>
      <c r="I41" t="s">
        <v>39</v>
      </c>
      <c r="J41" t="s">
        <v>7983</v>
      </c>
      <c r="K41" t="s">
        <v>1059</v>
      </c>
      <c r="L41">
        <v>5000000</v>
      </c>
      <c r="M41">
        <v>3000000</v>
      </c>
      <c r="N41" t="s">
        <v>7762</v>
      </c>
      <c r="O41" t="s">
        <v>7009</v>
      </c>
      <c r="P41" t="s">
        <v>7996</v>
      </c>
      <c r="U41" t="s">
        <v>7984</v>
      </c>
      <c r="AA41" t="s">
        <v>506</v>
      </c>
      <c r="AE41">
        <v>0</v>
      </c>
      <c r="AH41" t="s">
        <v>8130</v>
      </c>
      <c r="AI41" t="s">
        <v>8020</v>
      </c>
      <c r="AK41" t="s">
        <v>506</v>
      </c>
      <c r="AL41" t="s">
        <v>7987</v>
      </c>
      <c r="AN41" t="s">
        <v>7988</v>
      </c>
      <c r="AP41" t="s">
        <v>8131</v>
      </c>
    </row>
    <row r="42" spans="1:42" x14ac:dyDescent="0.2">
      <c r="A42" t="s">
        <v>1108</v>
      </c>
      <c r="B42" t="s">
        <v>8132</v>
      </c>
      <c r="C42" t="s">
        <v>1109</v>
      </c>
      <c r="D42" t="s">
        <v>1107</v>
      </c>
      <c r="E42" t="s">
        <v>1111</v>
      </c>
      <c r="F42" t="s">
        <v>1112</v>
      </c>
      <c r="G42" t="s">
        <v>7982</v>
      </c>
      <c r="H42" t="s">
        <v>1113</v>
      </c>
      <c r="I42" t="s">
        <v>39</v>
      </c>
      <c r="J42" t="s">
        <v>7983</v>
      </c>
      <c r="K42" t="s">
        <v>1114</v>
      </c>
      <c r="L42">
        <v>100000000</v>
      </c>
      <c r="M42">
        <v>93955500</v>
      </c>
      <c r="N42" t="s">
        <v>7494</v>
      </c>
      <c r="O42" t="s">
        <v>7469</v>
      </c>
      <c r="P42" t="s">
        <v>7996</v>
      </c>
      <c r="Q42" t="s">
        <v>1117</v>
      </c>
      <c r="R42" t="s">
        <v>1116</v>
      </c>
      <c r="S42" t="s">
        <v>1118</v>
      </c>
      <c r="U42" t="s">
        <v>7984</v>
      </c>
      <c r="AA42" t="s">
        <v>35</v>
      </c>
      <c r="AE42">
        <v>0</v>
      </c>
      <c r="AH42" t="s">
        <v>8133</v>
      </c>
      <c r="AI42" t="s">
        <v>8134</v>
      </c>
      <c r="AK42" t="s">
        <v>1115</v>
      </c>
      <c r="AL42" t="s">
        <v>7987</v>
      </c>
      <c r="AN42" t="s">
        <v>7988</v>
      </c>
      <c r="AP42" t="s">
        <v>8135</v>
      </c>
    </row>
    <row r="43" spans="1:42" x14ac:dyDescent="0.2">
      <c r="A43" t="s">
        <v>1135</v>
      </c>
      <c r="B43" t="s">
        <v>8136</v>
      </c>
      <c r="C43" t="s">
        <v>1136</v>
      </c>
      <c r="D43" t="s">
        <v>1134</v>
      </c>
      <c r="E43" t="s">
        <v>1138</v>
      </c>
      <c r="F43" t="s">
        <v>8137</v>
      </c>
      <c r="G43" t="s">
        <v>7982</v>
      </c>
      <c r="H43" t="s">
        <v>1140</v>
      </c>
      <c r="I43" t="s">
        <v>56</v>
      </c>
      <c r="J43" t="s">
        <v>7983</v>
      </c>
      <c r="K43" t="s">
        <v>1141</v>
      </c>
      <c r="L43">
        <v>10000000</v>
      </c>
      <c r="M43">
        <v>7320000</v>
      </c>
      <c r="N43" t="s">
        <v>7041</v>
      </c>
      <c r="O43" t="s">
        <v>7553</v>
      </c>
      <c r="P43" t="s">
        <v>7996</v>
      </c>
      <c r="Q43" t="s">
        <v>1145</v>
      </c>
      <c r="R43" t="s">
        <v>1144</v>
      </c>
      <c r="S43" t="s">
        <v>1145</v>
      </c>
      <c r="U43" t="s">
        <v>7984</v>
      </c>
      <c r="AA43" t="s">
        <v>70</v>
      </c>
      <c r="AE43">
        <v>0</v>
      </c>
      <c r="AH43" t="s">
        <v>8138</v>
      </c>
      <c r="AI43" t="s">
        <v>8020</v>
      </c>
      <c r="AK43" t="s">
        <v>1143</v>
      </c>
      <c r="AL43" t="s">
        <v>7987</v>
      </c>
      <c r="AN43" t="s">
        <v>7988</v>
      </c>
      <c r="AP43" t="s">
        <v>8139</v>
      </c>
    </row>
    <row r="44" spans="1:42" x14ac:dyDescent="0.2">
      <c r="A44" t="s">
        <v>1157</v>
      </c>
      <c r="B44" t="s">
        <v>8140</v>
      </c>
      <c r="C44" t="s">
        <v>1158</v>
      </c>
      <c r="D44" t="s">
        <v>1156</v>
      </c>
      <c r="E44" t="s">
        <v>1160</v>
      </c>
      <c r="F44" t="s">
        <v>32</v>
      </c>
      <c r="G44" t="s">
        <v>7982</v>
      </c>
      <c r="H44" t="s">
        <v>1161</v>
      </c>
      <c r="I44" t="s">
        <v>39</v>
      </c>
      <c r="J44" t="s">
        <v>7983</v>
      </c>
      <c r="K44" t="s">
        <v>1162</v>
      </c>
      <c r="L44">
        <v>5000000</v>
      </c>
      <c r="M44">
        <v>2500000</v>
      </c>
      <c r="N44" t="s">
        <v>7762</v>
      </c>
      <c r="O44" t="s">
        <v>7009</v>
      </c>
      <c r="Q44" t="s">
        <v>1167</v>
      </c>
      <c r="R44" t="s">
        <v>1166</v>
      </c>
      <c r="S44" t="s">
        <v>1168</v>
      </c>
      <c r="U44" t="s">
        <v>7984</v>
      </c>
      <c r="AA44" t="s">
        <v>1164</v>
      </c>
      <c r="AE44">
        <v>0</v>
      </c>
      <c r="AH44" t="s">
        <v>8141</v>
      </c>
      <c r="AI44" t="s">
        <v>8020</v>
      </c>
      <c r="AK44" t="s">
        <v>1165</v>
      </c>
      <c r="AL44" t="s">
        <v>7987</v>
      </c>
      <c r="AN44" t="s">
        <v>7988</v>
      </c>
      <c r="AP44" t="s">
        <v>8142</v>
      </c>
    </row>
    <row r="45" spans="1:42" x14ac:dyDescent="0.2">
      <c r="A45" t="s">
        <v>1171</v>
      </c>
      <c r="B45" t="s">
        <v>8143</v>
      </c>
      <c r="C45" t="s">
        <v>1172</v>
      </c>
      <c r="D45" t="s">
        <v>1170</v>
      </c>
      <c r="E45" t="s">
        <v>1174</v>
      </c>
      <c r="F45" t="s">
        <v>1175</v>
      </c>
      <c r="G45" t="s">
        <v>7982</v>
      </c>
      <c r="H45" t="s">
        <v>1176</v>
      </c>
      <c r="I45" t="s">
        <v>39</v>
      </c>
      <c r="J45" t="s">
        <v>7983</v>
      </c>
      <c r="K45" t="s">
        <v>1177</v>
      </c>
      <c r="L45">
        <v>4000000</v>
      </c>
      <c r="M45">
        <v>3765000</v>
      </c>
      <c r="N45" t="s">
        <v>7041</v>
      </c>
      <c r="O45" t="s">
        <v>7553</v>
      </c>
      <c r="P45" t="s">
        <v>7996</v>
      </c>
      <c r="Q45" t="s">
        <v>1181</v>
      </c>
      <c r="R45" t="s">
        <v>1180</v>
      </c>
      <c r="S45" t="s">
        <v>1181</v>
      </c>
      <c r="U45" t="s">
        <v>7984</v>
      </c>
      <c r="AA45" t="s">
        <v>1179</v>
      </c>
      <c r="AE45">
        <v>0</v>
      </c>
      <c r="AH45" t="s">
        <v>8144</v>
      </c>
      <c r="AI45" t="s">
        <v>8050</v>
      </c>
      <c r="AK45" t="s">
        <v>1179</v>
      </c>
      <c r="AL45" t="s">
        <v>7987</v>
      </c>
      <c r="AN45" t="s">
        <v>7988</v>
      </c>
      <c r="AP45" t="s">
        <v>8145</v>
      </c>
    </row>
    <row r="46" spans="1:42" x14ac:dyDescent="0.2">
      <c r="A46" t="s">
        <v>1184</v>
      </c>
      <c r="B46" t="s">
        <v>8146</v>
      </c>
      <c r="C46" t="s">
        <v>1185</v>
      </c>
      <c r="D46" t="s">
        <v>1183</v>
      </c>
      <c r="E46" t="s">
        <v>1187</v>
      </c>
      <c r="F46" t="s">
        <v>1188</v>
      </c>
      <c r="G46" t="s">
        <v>7982</v>
      </c>
      <c r="H46" t="s">
        <v>1189</v>
      </c>
      <c r="I46" t="s">
        <v>39</v>
      </c>
      <c r="J46" t="s">
        <v>7983</v>
      </c>
      <c r="K46" t="s">
        <v>1190</v>
      </c>
      <c r="L46">
        <v>30000000</v>
      </c>
      <c r="M46">
        <v>26080000</v>
      </c>
      <c r="N46" t="s">
        <v>7762</v>
      </c>
      <c r="O46" t="s">
        <v>7009</v>
      </c>
      <c r="P46" t="s">
        <v>7996</v>
      </c>
      <c r="Q46" t="s">
        <v>1192</v>
      </c>
      <c r="R46" t="s">
        <v>1192</v>
      </c>
      <c r="S46" t="s">
        <v>1192</v>
      </c>
      <c r="T46" t="s">
        <v>8147</v>
      </c>
      <c r="U46" t="s">
        <v>7984</v>
      </c>
      <c r="AA46" t="s">
        <v>35</v>
      </c>
      <c r="AE46">
        <v>0</v>
      </c>
      <c r="AH46" t="s">
        <v>8148</v>
      </c>
      <c r="AI46" t="s">
        <v>7993</v>
      </c>
      <c r="AK46" t="s">
        <v>1115</v>
      </c>
      <c r="AL46" t="s">
        <v>7987</v>
      </c>
      <c r="AN46" t="s">
        <v>7988</v>
      </c>
      <c r="AP46" t="s">
        <v>8149</v>
      </c>
    </row>
    <row r="47" spans="1:42" x14ac:dyDescent="0.2">
      <c r="A47" t="s">
        <v>1195</v>
      </c>
      <c r="B47" t="s">
        <v>8150</v>
      </c>
      <c r="C47" t="s">
        <v>1196</v>
      </c>
      <c r="D47" t="s">
        <v>1194</v>
      </c>
      <c r="E47" t="s">
        <v>1198</v>
      </c>
      <c r="F47" t="s">
        <v>180</v>
      </c>
      <c r="G47" t="s">
        <v>7982</v>
      </c>
      <c r="H47" t="s">
        <v>1199</v>
      </c>
      <c r="I47" t="s">
        <v>39</v>
      </c>
      <c r="J47" t="s">
        <v>7983</v>
      </c>
      <c r="K47" t="s">
        <v>1200</v>
      </c>
      <c r="L47">
        <v>200000</v>
      </c>
      <c r="M47">
        <v>160000</v>
      </c>
      <c r="N47" t="s">
        <v>7762</v>
      </c>
      <c r="O47" t="s">
        <v>7009</v>
      </c>
      <c r="P47" t="s">
        <v>7996</v>
      </c>
      <c r="Q47" t="s">
        <v>865</v>
      </c>
      <c r="R47" t="s">
        <v>54</v>
      </c>
      <c r="S47" t="s">
        <v>865</v>
      </c>
      <c r="U47" t="s">
        <v>7984</v>
      </c>
      <c r="AA47" t="s">
        <v>35</v>
      </c>
      <c r="AE47">
        <v>0</v>
      </c>
      <c r="AH47" t="s">
        <v>8151</v>
      </c>
      <c r="AI47" t="s">
        <v>8046</v>
      </c>
      <c r="AK47" t="s">
        <v>54</v>
      </c>
      <c r="AL47" t="s">
        <v>7987</v>
      </c>
      <c r="AN47" t="s">
        <v>7988</v>
      </c>
      <c r="AP47" t="s">
        <v>8152</v>
      </c>
    </row>
    <row r="48" spans="1:42" x14ac:dyDescent="0.2">
      <c r="A48" t="s">
        <v>1204</v>
      </c>
      <c r="B48" t="s">
        <v>8153</v>
      </c>
      <c r="C48" t="s">
        <v>1205</v>
      </c>
      <c r="D48" t="s">
        <v>1203</v>
      </c>
      <c r="E48" t="s">
        <v>1207</v>
      </c>
      <c r="F48" t="s">
        <v>1208</v>
      </c>
      <c r="G48" t="s">
        <v>7982</v>
      </c>
      <c r="H48" t="s">
        <v>1209</v>
      </c>
      <c r="I48" t="s">
        <v>39</v>
      </c>
      <c r="J48" t="s">
        <v>7983</v>
      </c>
      <c r="K48" t="s">
        <v>1210</v>
      </c>
      <c r="L48">
        <v>1000000</v>
      </c>
      <c r="M48">
        <v>100000</v>
      </c>
      <c r="N48" t="s">
        <v>7762</v>
      </c>
      <c r="O48" t="s">
        <v>7009</v>
      </c>
      <c r="P48" t="s">
        <v>8154</v>
      </c>
      <c r="Q48" t="s">
        <v>1212</v>
      </c>
      <c r="R48" t="s">
        <v>1211</v>
      </c>
      <c r="S48" t="s">
        <v>1213</v>
      </c>
      <c r="T48" t="s">
        <v>8155</v>
      </c>
      <c r="U48" t="s">
        <v>7984</v>
      </c>
      <c r="AA48" t="s">
        <v>70</v>
      </c>
      <c r="AE48">
        <v>0</v>
      </c>
      <c r="AH48" t="s">
        <v>8156</v>
      </c>
      <c r="AI48" t="s">
        <v>8046</v>
      </c>
      <c r="AK48" t="s">
        <v>122</v>
      </c>
      <c r="AL48" t="s">
        <v>7987</v>
      </c>
      <c r="AN48" t="s">
        <v>7988</v>
      </c>
      <c r="AP48" t="s">
        <v>8157</v>
      </c>
    </row>
    <row r="49" spans="1:42" x14ac:dyDescent="0.2">
      <c r="A49" t="s">
        <v>1217</v>
      </c>
      <c r="B49" t="s">
        <v>8158</v>
      </c>
      <c r="C49" t="s">
        <v>1218</v>
      </c>
      <c r="D49" t="s">
        <v>1216</v>
      </c>
      <c r="E49" t="s">
        <v>1220</v>
      </c>
      <c r="F49" t="s">
        <v>1221</v>
      </c>
      <c r="G49" t="s">
        <v>7982</v>
      </c>
      <c r="H49" t="s">
        <v>1222</v>
      </c>
      <c r="I49" t="s">
        <v>39</v>
      </c>
      <c r="J49" t="s">
        <v>7983</v>
      </c>
      <c r="K49" t="s">
        <v>1223</v>
      </c>
      <c r="L49">
        <v>70000000</v>
      </c>
      <c r="M49">
        <v>54610920</v>
      </c>
      <c r="N49" t="s">
        <v>7249</v>
      </c>
      <c r="O49" t="s">
        <v>7553</v>
      </c>
      <c r="P49" t="s">
        <v>7996</v>
      </c>
      <c r="Q49" t="s">
        <v>1225</v>
      </c>
      <c r="R49" t="s">
        <v>1225</v>
      </c>
      <c r="S49" t="s">
        <v>1225</v>
      </c>
      <c r="U49" t="s">
        <v>7984</v>
      </c>
      <c r="AA49" t="s">
        <v>144</v>
      </c>
      <c r="AE49">
        <v>0</v>
      </c>
      <c r="AH49" t="s">
        <v>8159</v>
      </c>
      <c r="AI49" t="s">
        <v>8050</v>
      </c>
      <c r="AK49" t="s">
        <v>454</v>
      </c>
      <c r="AL49" t="s">
        <v>7987</v>
      </c>
      <c r="AN49" t="s">
        <v>7988</v>
      </c>
      <c r="AP49" t="s">
        <v>8160</v>
      </c>
    </row>
    <row r="50" spans="1:42" x14ac:dyDescent="0.2">
      <c r="A50" t="s">
        <v>1254</v>
      </c>
      <c r="B50" t="s">
        <v>8161</v>
      </c>
      <c r="C50" t="s">
        <v>1255</v>
      </c>
      <c r="D50" t="s">
        <v>1253</v>
      </c>
      <c r="E50" t="s">
        <v>1257</v>
      </c>
      <c r="F50" t="s">
        <v>1258</v>
      </c>
      <c r="G50" t="s">
        <v>7982</v>
      </c>
      <c r="H50" t="s">
        <v>1259</v>
      </c>
      <c r="I50" t="s">
        <v>39</v>
      </c>
      <c r="J50" t="s">
        <v>7983</v>
      </c>
      <c r="K50" t="s">
        <v>1260</v>
      </c>
      <c r="L50">
        <v>2000000</v>
      </c>
      <c r="M50">
        <v>2000000</v>
      </c>
      <c r="N50" t="s">
        <v>7762</v>
      </c>
      <c r="O50" t="s">
        <v>7009</v>
      </c>
      <c r="P50" t="s">
        <v>7996</v>
      </c>
      <c r="Q50" t="s">
        <v>1262</v>
      </c>
      <c r="R50" t="s">
        <v>1262</v>
      </c>
      <c r="S50" t="s">
        <v>1263</v>
      </c>
      <c r="U50" t="s">
        <v>7984</v>
      </c>
      <c r="AA50" t="s">
        <v>209</v>
      </c>
      <c r="AE50">
        <v>0</v>
      </c>
      <c r="AH50" t="s">
        <v>8162</v>
      </c>
      <c r="AI50" t="s">
        <v>8067</v>
      </c>
      <c r="AK50" t="s">
        <v>1261</v>
      </c>
      <c r="AL50" t="s">
        <v>7987</v>
      </c>
      <c r="AN50" t="s">
        <v>7988</v>
      </c>
      <c r="AP50" t="s">
        <v>8163</v>
      </c>
    </row>
    <row r="51" spans="1:42" x14ac:dyDescent="0.2">
      <c r="A51" t="s">
        <v>1266</v>
      </c>
      <c r="B51" t="s">
        <v>8164</v>
      </c>
      <c r="C51" t="s">
        <v>1267</v>
      </c>
      <c r="D51" t="s">
        <v>1265</v>
      </c>
      <c r="E51" t="s">
        <v>1269</v>
      </c>
      <c r="F51" t="s">
        <v>429</v>
      </c>
      <c r="G51" t="s">
        <v>7982</v>
      </c>
      <c r="H51" t="s">
        <v>1018</v>
      </c>
      <c r="I51" t="s">
        <v>39</v>
      </c>
      <c r="J51" t="s">
        <v>7983</v>
      </c>
      <c r="K51" t="s">
        <v>1270</v>
      </c>
      <c r="L51">
        <v>17500000</v>
      </c>
      <c r="M51">
        <v>17500000</v>
      </c>
      <c r="N51" t="s">
        <v>7249</v>
      </c>
      <c r="O51" t="s">
        <v>7553</v>
      </c>
      <c r="P51" t="s">
        <v>7996</v>
      </c>
      <c r="Q51" t="s">
        <v>123</v>
      </c>
      <c r="R51" t="s">
        <v>123</v>
      </c>
      <c r="S51" t="s">
        <v>123</v>
      </c>
      <c r="U51" t="s">
        <v>7984</v>
      </c>
      <c r="AA51" t="s">
        <v>70</v>
      </c>
      <c r="AE51">
        <v>0</v>
      </c>
      <c r="AH51" t="s">
        <v>8165</v>
      </c>
      <c r="AI51" t="s">
        <v>8020</v>
      </c>
      <c r="AK51" t="s">
        <v>122</v>
      </c>
      <c r="AL51" t="s">
        <v>7987</v>
      </c>
      <c r="AN51" t="s">
        <v>7988</v>
      </c>
      <c r="AP51" t="s">
        <v>8166</v>
      </c>
    </row>
    <row r="52" spans="1:42" x14ac:dyDescent="0.2">
      <c r="A52" t="s">
        <v>1275</v>
      </c>
      <c r="B52" t="s">
        <v>8167</v>
      </c>
      <c r="C52" t="s">
        <v>1276</v>
      </c>
      <c r="D52" t="s">
        <v>1274</v>
      </c>
      <c r="E52" t="s">
        <v>1278</v>
      </c>
      <c r="F52" t="s">
        <v>32</v>
      </c>
      <c r="G52" t="s">
        <v>7982</v>
      </c>
      <c r="H52" t="s">
        <v>1279</v>
      </c>
      <c r="I52" t="s">
        <v>56</v>
      </c>
      <c r="J52" t="s">
        <v>7983</v>
      </c>
      <c r="K52" t="s">
        <v>1280</v>
      </c>
      <c r="L52">
        <v>20000000</v>
      </c>
      <c r="M52">
        <v>20000000</v>
      </c>
      <c r="N52" t="s">
        <v>7721</v>
      </c>
      <c r="O52" t="s">
        <v>7009</v>
      </c>
      <c r="P52" t="s">
        <v>7996</v>
      </c>
      <c r="Q52" t="s">
        <v>1117</v>
      </c>
      <c r="R52" t="s">
        <v>1116</v>
      </c>
      <c r="S52" t="s">
        <v>1117</v>
      </c>
      <c r="U52" t="s">
        <v>7984</v>
      </c>
      <c r="AA52" t="s">
        <v>35</v>
      </c>
      <c r="AE52">
        <v>0</v>
      </c>
      <c r="AH52" t="s">
        <v>8168</v>
      </c>
      <c r="AI52" t="s">
        <v>8046</v>
      </c>
      <c r="AK52" t="s">
        <v>1115</v>
      </c>
      <c r="AL52" t="s">
        <v>7987</v>
      </c>
      <c r="AN52" t="s">
        <v>7988</v>
      </c>
      <c r="AP52" t="s">
        <v>8169</v>
      </c>
    </row>
    <row r="53" spans="1:42" x14ac:dyDescent="0.2">
      <c r="A53" t="s">
        <v>1283</v>
      </c>
      <c r="B53" t="s">
        <v>8170</v>
      </c>
      <c r="C53" t="s">
        <v>1284</v>
      </c>
      <c r="D53" t="s">
        <v>1282</v>
      </c>
      <c r="E53" t="s">
        <v>1286</v>
      </c>
      <c r="F53" t="s">
        <v>1287</v>
      </c>
      <c r="G53" t="s">
        <v>7982</v>
      </c>
      <c r="H53" t="s">
        <v>1288</v>
      </c>
      <c r="K53" t="s">
        <v>1289</v>
      </c>
      <c r="W53" t="s">
        <v>7553</v>
      </c>
      <c r="X53" t="s">
        <v>7009</v>
      </c>
      <c r="Y53" t="s">
        <v>423</v>
      </c>
      <c r="AB53" t="s">
        <v>424</v>
      </c>
      <c r="AD53">
        <v>3</v>
      </c>
      <c r="AF53">
        <v>0</v>
      </c>
      <c r="AI53" t="s">
        <v>8020</v>
      </c>
      <c r="AM53">
        <v>7500000</v>
      </c>
      <c r="AN53" t="s">
        <v>8060</v>
      </c>
      <c r="AP53" t="s">
        <v>8171</v>
      </c>
    </row>
    <row r="54" spans="1:42" x14ac:dyDescent="0.2">
      <c r="A54" t="s">
        <v>1292</v>
      </c>
      <c r="B54" t="s">
        <v>8172</v>
      </c>
      <c r="C54" t="s">
        <v>1293</v>
      </c>
      <c r="D54" t="s">
        <v>1291</v>
      </c>
      <c r="E54" t="s">
        <v>1295</v>
      </c>
      <c r="F54" t="s">
        <v>1296</v>
      </c>
      <c r="G54" t="s">
        <v>7982</v>
      </c>
      <c r="H54" t="s">
        <v>1297</v>
      </c>
      <c r="I54" t="s">
        <v>39</v>
      </c>
      <c r="J54" t="s">
        <v>7983</v>
      </c>
      <c r="K54" t="s">
        <v>1298</v>
      </c>
      <c r="L54">
        <v>45000000</v>
      </c>
      <c r="M54">
        <v>36274830</v>
      </c>
      <c r="N54" t="s">
        <v>7782</v>
      </c>
      <c r="O54" t="s">
        <v>7553</v>
      </c>
      <c r="P54" t="s">
        <v>7996</v>
      </c>
      <c r="Q54" t="s">
        <v>158</v>
      </c>
      <c r="R54" t="s">
        <v>146</v>
      </c>
      <c r="S54" t="s">
        <v>158</v>
      </c>
      <c r="U54" t="s">
        <v>7984</v>
      </c>
      <c r="AA54" t="s">
        <v>144</v>
      </c>
      <c r="AE54">
        <v>0</v>
      </c>
      <c r="AH54" t="s">
        <v>8173</v>
      </c>
      <c r="AI54" t="s">
        <v>8020</v>
      </c>
      <c r="AK54" t="s">
        <v>145</v>
      </c>
      <c r="AL54" t="s">
        <v>7987</v>
      </c>
      <c r="AN54" t="s">
        <v>7988</v>
      </c>
      <c r="AP54" t="s">
        <v>8174</v>
      </c>
    </row>
    <row r="55" spans="1:42" x14ac:dyDescent="0.2">
      <c r="A55" t="s">
        <v>1302</v>
      </c>
      <c r="B55" t="s">
        <v>8175</v>
      </c>
      <c r="C55" t="s">
        <v>1303</v>
      </c>
      <c r="E55" t="s">
        <v>1305</v>
      </c>
      <c r="F55" t="s">
        <v>1306</v>
      </c>
      <c r="G55" t="s">
        <v>7982</v>
      </c>
      <c r="H55" t="s">
        <v>1307</v>
      </c>
      <c r="I55" t="s">
        <v>39</v>
      </c>
      <c r="J55" t="s">
        <v>7983</v>
      </c>
      <c r="K55" t="s">
        <v>1308</v>
      </c>
      <c r="L55">
        <v>1500000</v>
      </c>
      <c r="M55">
        <v>1000000</v>
      </c>
      <c r="N55" t="s">
        <v>7835</v>
      </c>
      <c r="O55" t="s">
        <v>7553</v>
      </c>
      <c r="P55" t="s">
        <v>7996</v>
      </c>
      <c r="Q55" t="s">
        <v>1310</v>
      </c>
      <c r="R55" t="s">
        <v>605</v>
      </c>
      <c r="S55" t="s">
        <v>1311</v>
      </c>
      <c r="U55" t="s">
        <v>7984</v>
      </c>
      <c r="AA55" t="s">
        <v>70</v>
      </c>
      <c r="AE55">
        <v>0</v>
      </c>
      <c r="AH55" t="s">
        <v>8176</v>
      </c>
      <c r="AI55" t="s">
        <v>8020</v>
      </c>
      <c r="AK55" t="s">
        <v>293</v>
      </c>
      <c r="AL55" t="s">
        <v>7987</v>
      </c>
      <c r="AN55" t="s">
        <v>7988</v>
      </c>
      <c r="AP55" t="s">
        <v>8177</v>
      </c>
    </row>
    <row r="56" spans="1:42" x14ac:dyDescent="0.2">
      <c r="A56" t="s">
        <v>1328</v>
      </c>
      <c r="B56" t="s">
        <v>8178</v>
      </c>
      <c r="C56" t="s">
        <v>1329</v>
      </c>
      <c r="D56" t="s">
        <v>1327</v>
      </c>
      <c r="E56" t="s">
        <v>1331</v>
      </c>
      <c r="F56" t="s">
        <v>1332</v>
      </c>
      <c r="G56" t="s">
        <v>7982</v>
      </c>
      <c r="H56" t="s">
        <v>1333</v>
      </c>
      <c r="I56" t="s">
        <v>39</v>
      </c>
      <c r="J56" t="s">
        <v>7983</v>
      </c>
      <c r="K56" t="s">
        <v>1334</v>
      </c>
      <c r="L56">
        <v>100000</v>
      </c>
      <c r="M56">
        <v>100000</v>
      </c>
      <c r="N56" t="s">
        <v>7494</v>
      </c>
      <c r="O56" t="s">
        <v>7469</v>
      </c>
      <c r="P56" t="s">
        <v>7996</v>
      </c>
      <c r="Q56" t="s">
        <v>54</v>
      </c>
      <c r="R56" t="s">
        <v>54</v>
      </c>
      <c r="S56" t="s">
        <v>54</v>
      </c>
      <c r="U56" t="s">
        <v>7984</v>
      </c>
      <c r="AA56" t="s">
        <v>35</v>
      </c>
      <c r="AE56">
        <v>0</v>
      </c>
      <c r="AH56" t="s">
        <v>8179</v>
      </c>
      <c r="AI56" t="s">
        <v>8046</v>
      </c>
      <c r="AK56" t="s">
        <v>54</v>
      </c>
      <c r="AL56" t="s">
        <v>7987</v>
      </c>
      <c r="AN56" t="s">
        <v>7988</v>
      </c>
      <c r="AP56" t="s">
        <v>8180</v>
      </c>
    </row>
    <row r="57" spans="1:42" x14ac:dyDescent="0.2">
      <c r="A57" t="s">
        <v>1338</v>
      </c>
      <c r="B57" t="s">
        <v>8181</v>
      </c>
      <c r="C57" t="s">
        <v>1339</v>
      </c>
      <c r="D57" t="s">
        <v>1337</v>
      </c>
      <c r="E57" t="s">
        <v>1341</v>
      </c>
      <c r="F57" t="s">
        <v>32</v>
      </c>
      <c r="G57" t="s">
        <v>7982</v>
      </c>
      <c r="H57" t="s">
        <v>1342</v>
      </c>
      <c r="I57" t="s">
        <v>39</v>
      </c>
      <c r="J57" t="s">
        <v>7983</v>
      </c>
      <c r="K57" t="s">
        <v>1343</v>
      </c>
      <c r="L57">
        <v>100000</v>
      </c>
      <c r="M57">
        <v>100000</v>
      </c>
      <c r="N57" t="s">
        <v>7873</v>
      </c>
      <c r="O57" t="s">
        <v>7009</v>
      </c>
      <c r="P57" t="s">
        <v>8154</v>
      </c>
      <c r="Q57" t="s">
        <v>1345</v>
      </c>
      <c r="R57" t="s">
        <v>1345</v>
      </c>
      <c r="S57" t="s">
        <v>1345</v>
      </c>
      <c r="U57" t="s">
        <v>7984</v>
      </c>
      <c r="AA57" t="s">
        <v>35</v>
      </c>
      <c r="AE57">
        <v>0</v>
      </c>
      <c r="AH57" t="s">
        <v>8182</v>
      </c>
      <c r="AI57" t="s">
        <v>8183</v>
      </c>
      <c r="AK57" t="s">
        <v>1115</v>
      </c>
      <c r="AL57" t="s">
        <v>7987</v>
      </c>
      <c r="AN57" t="s">
        <v>7988</v>
      </c>
      <c r="AP57" t="s">
        <v>8184</v>
      </c>
    </row>
    <row r="58" spans="1:42" x14ac:dyDescent="0.2">
      <c r="A58" t="s">
        <v>1350</v>
      </c>
      <c r="B58" t="s">
        <v>8185</v>
      </c>
      <c r="C58" t="s">
        <v>1351</v>
      </c>
      <c r="D58" t="s">
        <v>1349</v>
      </c>
      <c r="E58" t="s">
        <v>1353</v>
      </c>
      <c r="F58" t="s">
        <v>1354</v>
      </c>
      <c r="G58" t="s">
        <v>7982</v>
      </c>
      <c r="H58" t="s">
        <v>1355</v>
      </c>
      <c r="I58" t="s">
        <v>56</v>
      </c>
      <c r="J58" t="s">
        <v>8186</v>
      </c>
      <c r="K58" t="s">
        <v>1356</v>
      </c>
      <c r="L58">
        <v>600000000</v>
      </c>
      <c r="M58">
        <v>271822390</v>
      </c>
      <c r="N58" t="s">
        <v>7686</v>
      </c>
      <c r="O58" t="s">
        <v>7553</v>
      </c>
      <c r="P58" t="s">
        <v>7996</v>
      </c>
      <c r="Q58" t="s">
        <v>1360</v>
      </c>
      <c r="R58" t="s">
        <v>1359</v>
      </c>
      <c r="S58" t="s">
        <v>1360</v>
      </c>
      <c r="U58" t="s">
        <v>7984</v>
      </c>
      <c r="AA58" t="s">
        <v>1164</v>
      </c>
      <c r="AE58">
        <v>0</v>
      </c>
      <c r="AH58" t="s">
        <v>8187</v>
      </c>
      <c r="AI58" t="s">
        <v>8020</v>
      </c>
      <c r="AK58" t="s">
        <v>1358</v>
      </c>
      <c r="AL58" t="s">
        <v>7987</v>
      </c>
      <c r="AN58" t="s">
        <v>7988</v>
      </c>
      <c r="AP58" t="s">
        <v>8188</v>
      </c>
    </row>
    <row r="59" spans="1:42" x14ac:dyDescent="0.2">
      <c r="A59" t="s">
        <v>1424</v>
      </c>
      <c r="B59" t="s">
        <v>8189</v>
      </c>
      <c r="C59" t="s">
        <v>1425</v>
      </c>
      <c r="E59" t="s">
        <v>1427</v>
      </c>
      <c r="F59" t="s">
        <v>8190</v>
      </c>
      <c r="G59" t="s">
        <v>7982</v>
      </c>
      <c r="H59" t="s">
        <v>1428</v>
      </c>
      <c r="I59" t="s">
        <v>39</v>
      </c>
      <c r="J59" t="s">
        <v>7983</v>
      </c>
      <c r="K59" t="s">
        <v>1429</v>
      </c>
      <c r="L59">
        <v>30000000</v>
      </c>
      <c r="M59">
        <v>25000000</v>
      </c>
      <c r="N59" t="s">
        <v>7762</v>
      </c>
      <c r="O59" t="s">
        <v>7009</v>
      </c>
      <c r="P59" t="s">
        <v>7996</v>
      </c>
      <c r="Q59" t="s">
        <v>1431</v>
      </c>
      <c r="R59" t="s">
        <v>605</v>
      </c>
      <c r="S59" t="s">
        <v>1431</v>
      </c>
      <c r="U59" t="s">
        <v>7984</v>
      </c>
      <c r="AA59" t="s">
        <v>70</v>
      </c>
      <c r="AE59">
        <v>0</v>
      </c>
      <c r="AH59" t="s">
        <v>8191</v>
      </c>
      <c r="AI59" t="s">
        <v>8020</v>
      </c>
      <c r="AK59" t="s">
        <v>293</v>
      </c>
      <c r="AL59" t="s">
        <v>7987</v>
      </c>
      <c r="AN59" t="s">
        <v>7988</v>
      </c>
      <c r="AP59" t="s">
        <v>8192</v>
      </c>
    </row>
    <row r="60" spans="1:42" x14ac:dyDescent="0.2">
      <c r="A60" t="s">
        <v>1441</v>
      </c>
      <c r="B60" t="s">
        <v>8193</v>
      </c>
      <c r="C60" t="s">
        <v>1442</v>
      </c>
      <c r="D60" t="s">
        <v>1440</v>
      </c>
      <c r="E60" t="s">
        <v>1444</v>
      </c>
      <c r="F60" t="s">
        <v>1445</v>
      </c>
      <c r="G60" t="s">
        <v>7982</v>
      </c>
      <c r="H60" t="s">
        <v>1446</v>
      </c>
      <c r="I60" t="s">
        <v>56</v>
      </c>
      <c r="J60" t="s">
        <v>8186</v>
      </c>
      <c r="K60" t="s">
        <v>1447</v>
      </c>
      <c r="L60">
        <v>450000000</v>
      </c>
      <c r="M60">
        <v>235452310</v>
      </c>
      <c r="N60" t="s">
        <v>7663</v>
      </c>
      <c r="O60" t="s">
        <v>7553</v>
      </c>
      <c r="P60" t="s">
        <v>8154</v>
      </c>
      <c r="Q60" t="s">
        <v>1310</v>
      </c>
      <c r="R60" t="s">
        <v>605</v>
      </c>
      <c r="S60" t="s">
        <v>1448</v>
      </c>
      <c r="U60" t="s">
        <v>7984</v>
      </c>
      <c r="AA60" t="s">
        <v>70</v>
      </c>
      <c r="AE60">
        <v>5839</v>
      </c>
      <c r="AH60" t="s">
        <v>8194</v>
      </c>
      <c r="AI60" t="s">
        <v>8067</v>
      </c>
      <c r="AK60" t="s">
        <v>293</v>
      </c>
      <c r="AL60" t="s">
        <v>7987</v>
      </c>
      <c r="AN60" t="s">
        <v>7988</v>
      </c>
      <c r="AP60" t="s">
        <v>8195</v>
      </c>
    </row>
    <row r="61" spans="1:42" x14ac:dyDescent="0.2">
      <c r="A61" t="s">
        <v>1464</v>
      </c>
      <c r="B61" t="s">
        <v>8196</v>
      </c>
      <c r="C61" t="s">
        <v>1465</v>
      </c>
      <c r="D61" t="s">
        <v>1463</v>
      </c>
      <c r="E61" t="s">
        <v>1467</v>
      </c>
      <c r="F61" t="s">
        <v>32</v>
      </c>
      <c r="G61" t="s">
        <v>7982</v>
      </c>
      <c r="H61" t="s">
        <v>1468</v>
      </c>
      <c r="I61" t="s">
        <v>39</v>
      </c>
      <c r="J61" t="s">
        <v>7983</v>
      </c>
      <c r="K61" t="s">
        <v>1469</v>
      </c>
      <c r="L61">
        <v>2500000</v>
      </c>
      <c r="M61">
        <v>1000000</v>
      </c>
      <c r="N61" t="s">
        <v>7041</v>
      </c>
      <c r="O61" t="s">
        <v>7553</v>
      </c>
      <c r="P61" t="s">
        <v>7996</v>
      </c>
      <c r="Q61" t="s">
        <v>211</v>
      </c>
      <c r="R61" t="s">
        <v>211</v>
      </c>
      <c r="S61" t="s">
        <v>212</v>
      </c>
      <c r="U61" t="s">
        <v>7984</v>
      </c>
      <c r="AA61" t="s">
        <v>209</v>
      </c>
      <c r="AE61">
        <v>0</v>
      </c>
      <c r="AH61" t="s">
        <v>8197</v>
      </c>
      <c r="AI61" t="s">
        <v>8046</v>
      </c>
      <c r="AK61" t="s">
        <v>210</v>
      </c>
      <c r="AL61" t="s">
        <v>7987</v>
      </c>
      <c r="AN61" t="s">
        <v>7988</v>
      </c>
      <c r="AP61" t="s">
        <v>8198</v>
      </c>
    </row>
    <row r="62" spans="1:42" x14ac:dyDescent="0.2">
      <c r="A62" t="s">
        <v>1508</v>
      </c>
      <c r="B62" t="s">
        <v>8199</v>
      </c>
      <c r="C62" t="s">
        <v>1509</v>
      </c>
      <c r="D62" t="s">
        <v>1507</v>
      </c>
      <c r="E62" t="s">
        <v>1511</v>
      </c>
      <c r="F62" t="s">
        <v>1512</v>
      </c>
      <c r="G62" t="s">
        <v>7982</v>
      </c>
      <c r="H62" t="s">
        <v>1513</v>
      </c>
      <c r="I62" t="s">
        <v>39</v>
      </c>
      <c r="J62" t="s">
        <v>7983</v>
      </c>
      <c r="K62" t="s">
        <v>1514</v>
      </c>
      <c r="L62">
        <v>2000000</v>
      </c>
      <c r="M62">
        <v>356611</v>
      </c>
      <c r="N62" t="s">
        <v>7708</v>
      </c>
      <c r="O62" t="s">
        <v>7553</v>
      </c>
      <c r="P62" t="s">
        <v>7996</v>
      </c>
      <c r="Q62" t="s">
        <v>158</v>
      </c>
      <c r="R62" t="s">
        <v>146</v>
      </c>
      <c r="S62" t="s">
        <v>159</v>
      </c>
      <c r="T62" t="s">
        <v>8200</v>
      </c>
      <c r="U62" t="s">
        <v>7984</v>
      </c>
      <c r="AA62" t="s">
        <v>144</v>
      </c>
      <c r="AE62">
        <v>0</v>
      </c>
      <c r="AH62" t="s">
        <v>8201</v>
      </c>
      <c r="AI62" t="s">
        <v>8046</v>
      </c>
      <c r="AK62" t="s">
        <v>145</v>
      </c>
      <c r="AL62" t="s">
        <v>7987</v>
      </c>
      <c r="AN62" t="s">
        <v>7988</v>
      </c>
      <c r="AP62" t="s">
        <v>8202</v>
      </c>
    </row>
    <row r="63" spans="1:42" x14ac:dyDescent="0.2">
      <c r="A63" t="s">
        <v>1524</v>
      </c>
      <c r="B63" t="s">
        <v>8203</v>
      </c>
      <c r="C63" t="s">
        <v>1525</v>
      </c>
      <c r="D63" t="s">
        <v>1523</v>
      </c>
      <c r="E63" t="s">
        <v>1527</v>
      </c>
      <c r="F63" t="s">
        <v>32</v>
      </c>
      <c r="G63" t="s">
        <v>7982</v>
      </c>
      <c r="H63" t="s">
        <v>1528</v>
      </c>
      <c r="I63" t="s">
        <v>39</v>
      </c>
      <c r="J63" t="s">
        <v>7983</v>
      </c>
      <c r="K63" t="s">
        <v>1529</v>
      </c>
      <c r="L63">
        <v>20000000</v>
      </c>
      <c r="M63">
        <v>4500000</v>
      </c>
      <c r="N63" t="s">
        <v>8204</v>
      </c>
      <c r="O63" t="s">
        <v>7469</v>
      </c>
      <c r="P63" t="s">
        <v>7996</v>
      </c>
      <c r="Q63" t="s">
        <v>1345</v>
      </c>
      <c r="R63" t="s">
        <v>1345</v>
      </c>
      <c r="S63" t="s">
        <v>1345</v>
      </c>
      <c r="U63" t="s">
        <v>7984</v>
      </c>
      <c r="AA63" t="s">
        <v>35</v>
      </c>
      <c r="AE63">
        <v>0</v>
      </c>
      <c r="AH63" t="s">
        <v>8205</v>
      </c>
      <c r="AI63" t="s">
        <v>7993</v>
      </c>
      <c r="AK63" t="s">
        <v>1115</v>
      </c>
      <c r="AL63" t="s">
        <v>7987</v>
      </c>
      <c r="AN63" t="s">
        <v>7988</v>
      </c>
      <c r="AP63" t="s">
        <v>8206</v>
      </c>
    </row>
    <row r="64" spans="1:42" x14ac:dyDescent="0.2">
      <c r="A64" t="s">
        <v>1554</v>
      </c>
      <c r="B64" t="s">
        <v>8207</v>
      </c>
      <c r="C64" t="s">
        <v>1555</v>
      </c>
      <c r="D64" t="s">
        <v>1553</v>
      </c>
      <c r="E64" t="s">
        <v>1557</v>
      </c>
      <c r="F64" t="s">
        <v>1558</v>
      </c>
      <c r="G64" t="s">
        <v>7982</v>
      </c>
      <c r="H64" t="s">
        <v>1559</v>
      </c>
      <c r="I64" t="s">
        <v>39</v>
      </c>
      <c r="J64" t="s">
        <v>7983</v>
      </c>
      <c r="K64" t="s">
        <v>1560</v>
      </c>
      <c r="L64">
        <v>100000</v>
      </c>
      <c r="M64">
        <v>100000</v>
      </c>
      <c r="N64" t="s">
        <v>7762</v>
      </c>
      <c r="O64" t="s">
        <v>7009</v>
      </c>
      <c r="P64" t="s">
        <v>7996</v>
      </c>
      <c r="Q64" t="s">
        <v>146</v>
      </c>
      <c r="R64" t="s">
        <v>146</v>
      </c>
      <c r="S64" t="s">
        <v>146</v>
      </c>
      <c r="U64" t="s">
        <v>7984</v>
      </c>
      <c r="AA64" t="s">
        <v>144</v>
      </c>
      <c r="AE64">
        <v>0</v>
      </c>
      <c r="AH64" t="s">
        <v>8208</v>
      </c>
      <c r="AI64" t="s">
        <v>8183</v>
      </c>
      <c r="AK64" t="s">
        <v>145</v>
      </c>
      <c r="AL64" t="s">
        <v>7987</v>
      </c>
      <c r="AN64" t="s">
        <v>7988</v>
      </c>
      <c r="AP64" t="s">
        <v>8209</v>
      </c>
    </row>
    <row r="65" spans="1:42" x14ac:dyDescent="0.2">
      <c r="A65" t="s">
        <v>1604</v>
      </c>
      <c r="B65" t="s">
        <v>8210</v>
      </c>
      <c r="C65" t="s">
        <v>1605</v>
      </c>
      <c r="D65" t="s">
        <v>1603</v>
      </c>
      <c r="E65" t="s">
        <v>1607</v>
      </c>
      <c r="F65" t="s">
        <v>32</v>
      </c>
      <c r="G65" t="s">
        <v>7982</v>
      </c>
      <c r="H65" t="s">
        <v>1608</v>
      </c>
      <c r="I65" t="s">
        <v>39</v>
      </c>
      <c r="J65" t="s">
        <v>7983</v>
      </c>
      <c r="K65" t="s">
        <v>1609</v>
      </c>
      <c r="L65">
        <v>15000000</v>
      </c>
      <c r="M65">
        <v>2671000</v>
      </c>
      <c r="N65" t="s">
        <v>7873</v>
      </c>
      <c r="O65" t="s">
        <v>7009</v>
      </c>
      <c r="P65" t="s">
        <v>7996</v>
      </c>
      <c r="Q65" t="s">
        <v>54</v>
      </c>
      <c r="R65" t="s">
        <v>54</v>
      </c>
      <c r="S65" t="s">
        <v>54</v>
      </c>
      <c r="U65" t="s">
        <v>7984</v>
      </c>
      <c r="AA65" t="s">
        <v>35</v>
      </c>
      <c r="AE65">
        <v>0</v>
      </c>
      <c r="AH65" t="s">
        <v>8211</v>
      </c>
      <c r="AI65" t="s">
        <v>7993</v>
      </c>
      <c r="AK65" t="s">
        <v>54</v>
      </c>
      <c r="AL65" t="s">
        <v>7987</v>
      </c>
      <c r="AN65" t="s">
        <v>7988</v>
      </c>
      <c r="AP65" t="s">
        <v>8212</v>
      </c>
    </row>
    <row r="66" spans="1:42" x14ac:dyDescent="0.2">
      <c r="A66" t="s">
        <v>1612</v>
      </c>
      <c r="B66" t="s">
        <v>8213</v>
      </c>
      <c r="C66" t="s">
        <v>1613</v>
      </c>
      <c r="D66" t="s">
        <v>1611</v>
      </c>
      <c r="E66" t="s">
        <v>1615</v>
      </c>
      <c r="F66" t="s">
        <v>32</v>
      </c>
      <c r="G66" t="s">
        <v>7982</v>
      </c>
      <c r="H66" t="s">
        <v>1616</v>
      </c>
      <c r="I66" t="s">
        <v>39</v>
      </c>
      <c r="J66" t="s">
        <v>7983</v>
      </c>
      <c r="K66" t="s">
        <v>1609</v>
      </c>
      <c r="L66">
        <v>5000000</v>
      </c>
      <c r="M66">
        <v>200000</v>
      </c>
      <c r="N66" t="s">
        <v>7873</v>
      </c>
      <c r="O66" t="s">
        <v>7009</v>
      </c>
      <c r="P66" t="s">
        <v>7996</v>
      </c>
      <c r="Q66" t="s">
        <v>865</v>
      </c>
      <c r="R66" t="s">
        <v>54</v>
      </c>
      <c r="S66" t="s">
        <v>865</v>
      </c>
      <c r="U66" t="s">
        <v>7984</v>
      </c>
      <c r="AA66" t="s">
        <v>35</v>
      </c>
      <c r="AE66">
        <v>0</v>
      </c>
      <c r="AH66" t="s">
        <v>8214</v>
      </c>
      <c r="AI66" t="s">
        <v>7993</v>
      </c>
      <c r="AK66" t="s">
        <v>54</v>
      </c>
      <c r="AL66" t="s">
        <v>7987</v>
      </c>
      <c r="AN66" t="s">
        <v>7988</v>
      </c>
      <c r="AP66" t="s">
        <v>8215</v>
      </c>
    </row>
    <row r="67" spans="1:42" x14ac:dyDescent="0.2">
      <c r="A67" t="s">
        <v>1642</v>
      </c>
      <c r="B67" t="s">
        <v>8216</v>
      </c>
      <c r="C67" t="s">
        <v>1643</v>
      </c>
      <c r="D67" t="s">
        <v>1641</v>
      </c>
      <c r="E67" t="s">
        <v>1645</v>
      </c>
      <c r="F67" t="s">
        <v>1646</v>
      </c>
      <c r="G67" t="s">
        <v>7982</v>
      </c>
      <c r="H67" t="s">
        <v>1647</v>
      </c>
      <c r="I67" t="s">
        <v>39</v>
      </c>
      <c r="J67" t="s">
        <v>7983</v>
      </c>
      <c r="K67" t="s">
        <v>1648</v>
      </c>
      <c r="L67">
        <v>150000000</v>
      </c>
      <c r="M67">
        <v>96355000</v>
      </c>
      <c r="N67" t="s">
        <v>7762</v>
      </c>
      <c r="O67" t="s">
        <v>7009</v>
      </c>
      <c r="Q67" t="s">
        <v>1651</v>
      </c>
      <c r="R67" t="s">
        <v>1651</v>
      </c>
      <c r="S67" t="s">
        <v>1651</v>
      </c>
      <c r="U67" t="s">
        <v>7984</v>
      </c>
      <c r="AA67" t="s">
        <v>1649</v>
      </c>
      <c r="AE67">
        <v>0</v>
      </c>
      <c r="AH67" t="s">
        <v>8217</v>
      </c>
      <c r="AI67" t="s">
        <v>7993</v>
      </c>
      <c r="AK67" t="s">
        <v>1650</v>
      </c>
      <c r="AL67" t="s">
        <v>7987</v>
      </c>
      <c r="AN67" t="s">
        <v>7988</v>
      </c>
      <c r="AP67" t="s">
        <v>8218</v>
      </c>
    </row>
    <row r="68" spans="1:42" x14ac:dyDescent="0.2">
      <c r="A68" t="s">
        <v>1673</v>
      </c>
      <c r="B68" t="s">
        <v>8219</v>
      </c>
      <c r="C68" t="s">
        <v>1674</v>
      </c>
      <c r="D68" t="s">
        <v>1672</v>
      </c>
      <c r="E68" t="s">
        <v>1676</v>
      </c>
      <c r="F68" t="s">
        <v>1677</v>
      </c>
      <c r="G68" t="s">
        <v>7982</v>
      </c>
      <c r="H68" t="s">
        <v>1678</v>
      </c>
      <c r="I68" t="s">
        <v>39</v>
      </c>
      <c r="J68" t="s">
        <v>7983</v>
      </c>
      <c r="K68" t="s">
        <v>1679</v>
      </c>
      <c r="L68">
        <v>120000000</v>
      </c>
      <c r="M68">
        <v>46671300</v>
      </c>
      <c r="N68" t="s">
        <v>7502</v>
      </c>
      <c r="O68" t="s">
        <v>7553</v>
      </c>
      <c r="P68" t="s">
        <v>7996</v>
      </c>
      <c r="Q68" t="s">
        <v>629</v>
      </c>
      <c r="R68" t="s">
        <v>629</v>
      </c>
      <c r="S68" t="s">
        <v>1680</v>
      </c>
      <c r="U68" t="s">
        <v>7984</v>
      </c>
      <c r="AA68" t="s">
        <v>70</v>
      </c>
      <c r="AE68">
        <v>0</v>
      </c>
      <c r="AH68" t="s">
        <v>8220</v>
      </c>
      <c r="AI68" t="s">
        <v>7993</v>
      </c>
      <c r="AK68" t="s">
        <v>280</v>
      </c>
      <c r="AL68" t="s">
        <v>7987</v>
      </c>
      <c r="AN68" t="s">
        <v>7988</v>
      </c>
      <c r="AP68" t="s">
        <v>8221</v>
      </c>
    </row>
    <row r="69" spans="1:42" x14ac:dyDescent="0.2">
      <c r="A69" t="s">
        <v>1683</v>
      </c>
      <c r="B69" t="s">
        <v>8222</v>
      </c>
      <c r="C69" t="s">
        <v>1684</v>
      </c>
      <c r="D69" t="s">
        <v>1682</v>
      </c>
      <c r="E69" t="s">
        <v>1686</v>
      </c>
      <c r="F69" t="s">
        <v>1687</v>
      </c>
      <c r="G69" t="s">
        <v>7982</v>
      </c>
      <c r="H69" t="s">
        <v>401</v>
      </c>
      <c r="I69" t="s">
        <v>39</v>
      </c>
      <c r="J69" t="s">
        <v>7983</v>
      </c>
      <c r="K69" t="s">
        <v>1688</v>
      </c>
      <c r="L69">
        <v>10000000</v>
      </c>
      <c r="M69">
        <v>5709000</v>
      </c>
      <c r="N69" t="s">
        <v>7762</v>
      </c>
      <c r="O69" t="s">
        <v>7009</v>
      </c>
      <c r="P69" t="s">
        <v>7996</v>
      </c>
      <c r="Q69" t="s">
        <v>1691</v>
      </c>
      <c r="R69" t="s">
        <v>1690</v>
      </c>
      <c r="S69" t="s">
        <v>1692</v>
      </c>
      <c r="U69" t="s">
        <v>7984</v>
      </c>
      <c r="AA69" t="s">
        <v>70</v>
      </c>
      <c r="AE69">
        <v>0</v>
      </c>
      <c r="AH69" t="s">
        <v>8223</v>
      </c>
      <c r="AI69" t="s">
        <v>7986</v>
      </c>
      <c r="AK69" t="s">
        <v>1033</v>
      </c>
      <c r="AL69" t="s">
        <v>7987</v>
      </c>
      <c r="AN69" t="s">
        <v>7988</v>
      </c>
      <c r="AP69" t="s">
        <v>8224</v>
      </c>
    </row>
    <row r="70" spans="1:42" x14ac:dyDescent="0.2">
      <c r="A70" t="s">
        <v>1696</v>
      </c>
      <c r="B70" t="s">
        <v>8225</v>
      </c>
      <c r="C70" t="s">
        <v>1697</v>
      </c>
      <c r="D70" t="s">
        <v>1695</v>
      </c>
      <c r="E70" t="s">
        <v>1699</v>
      </c>
      <c r="F70" t="s">
        <v>32</v>
      </c>
      <c r="G70" t="s">
        <v>7982</v>
      </c>
      <c r="H70" t="s">
        <v>1700</v>
      </c>
      <c r="I70" t="s">
        <v>39</v>
      </c>
      <c r="J70" t="s">
        <v>7983</v>
      </c>
      <c r="K70" t="s">
        <v>1701</v>
      </c>
      <c r="L70">
        <v>140000000</v>
      </c>
      <c r="M70">
        <v>110000000</v>
      </c>
      <c r="N70" t="s">
        <v>7762</v>
      </c>
      <c r="O70" t="s">
        <v>7009</v>
      </c>
      <c r="P70" t="s">
        <v>8154</v>
      </c>
      <c r="Q70" t="s">
        <v>1703</v>
      </c>
      <c r="R70" t="s">
        <v>1116</v>
      </c>
      <c r="S70" t="s">
        <v>1703</v>
      </c>
      <c r="U70" t="s">
        <v>7984</v>
      </c>
      <c r="AA70" t="s">
        <v>35</v>
      </c>
      <c r="AE70">
        <v>0</v>
      </c>
      <c r="AH70" t="s">
        <v>8226</v>
      </c>
      <c r="AI70" t="s">
        <v>7993</v>
      </c>
      <c r="AK70" t="s">
        <v>1115</v>
      </c>
      <c r="AL70" t="s">
        <v>7987</v>
      </c>
      <c r="AN70" t="s">
        <v>7988</v>
      </c>
      <c r="AP70" t="s">
        <v>8227</v>
      </c>
    </row>
    <row r="71" spans="1:42" x14ac:dyDescent="0.2">
      <c r="A71" t="s">
        <v>1716</v>
      </c>
      <c r="B71" t="s">
        <v>8228</v>
      </c>
      <c r="C71" t="s">
        <v>1717</v>
      </c>
      <c r="D71" t="s">
        <v>1715</v>
      </c>
      <c r="E71" t="s">
        <v>1719</v>
      </c>
      <c r="F71" t="s">
        <v>32</v>
      </c>
      <c r="G71" t="s">
        <v>7982</v>
      </c>
      <c r="H71" t="s">
        <v>1721</v>
      </c>
      <c r="I71" t="s">
        <v>39</v>
      </c>
      <c r="J71" t="s">
        <v>7983</v>
      </c>
      <c r="K71" t="s">
        <v>1722</v>
      </c>
      <c r="L71">
        <v>7095000</v>
      </c>
      <c r="M71">
        <v>3648445</v>
      </c>
      <c r="N71" t="s">
        <v>7762</v>
      </c>
      <c r="O71" t="s">
        <v>7009</v>
      </c>
      <c r="P71" t="s">
        <v>7996</v>
      </c>
      <c r="Q71" t="s">
        <v>146</v>
      </c>
      <c r="R71" t="s">
        <v>146</v>
      </c>
      <c r="S71" t="s">
        <v>146</v>
      </c>
      <c r="U71" t="s">
        <v>7984</v>
      </c>
      <c r="AA71" t="s">
        <v>144</v>
      </c>
      <c r="AE71">
        <v>0</v>
      </c>
      <c r="AH71" t="s">
        <v>8229</v>
      </c>
      <c r="AI71" t="s">
        <v>8050</v>
      </c>
      <c r="AK71" t="s">
        <v>145</v>
      </c>
      <c r="AL71" t="s">
        <v>7987</v>
      </c>
      <c r="AN71" t="s">
        <v>7988</v>
      </c>
      <c r="AP71" t="s">
        <v>8230</v>
      </c>
    </row>
    <row r="72" spans="1:42" x14ac:dyDescent="0.2">
      <c r="A72" t="s">
        <v>1795</v>
      </c>
      <c r="B72" t="s">
        <v>8231</v>
      </c>
      <c r="C72" t="s">
        <v>1796</v>
      </c>
      <c r="D72" t="s">
        <v>1794</v>
      </c>
      <c r="E72" t="s">
        <v>1798</v>
      </c>
      <c r="F72" t="s">
        <v>1799</v>
      </c>
      <c r="G72" t="s">
        <v>7982</v>
      </c>
      <c r="H72" t="s">
        <v>1800</v>
      </c>
      <c r="I72" t="s">
        <v>39</v>
      </c>
      <c r="J72" t="s">
        <v>7983</v>
      </c>
      <c r="K72" t="s">
        <v>1801</v>
      </c>
      <c r="L72">
        <v>10000000</v>
      </c>
      <c r="M72">
        <v>7392000</v>
      </c>
      <c r="N72" t="s">
        <v>7782</v>
      </c>
      <c r="O72" t="s">
        <v>7553</v>
      </c>
      <c r="P72" t="s">
        <v>7996</v>
      </c>
      <c r="Q72" t="s">
        <v>1034</v>
      </c>
      <c r="R72" t="s">
        <v>1034</v>
      </c>
      <c r="S72" t="s">
        <v>1034</v>
      </c>
      <c r="U72" t="s">
        <v>7984</v>
      </c>
      <c r="AA72" t="s">
        <v>70</v>
      </c>
      <c r="AE72">
        <v>0</v>
      </c>
      <c r="AH72" t="s">
        <v>8232</v>
      </c>
      <c r="AI72" t="s">
        <v>8067</v>
      </c>
      <c r="AK72" t="s">
        <v>1033</v>
      </c>
      <c r="AL72" t="s">
        <v>7987</v>
      </c>
      <c r="AN72" t="s">
        <v>7988</v>
      </c>
      <c r="AP72" t="s">
        <v>8233</v>
      </c>
    </row>
    <row r="73" spans="1:42" x14ac:dyDescent="0.2">
      <c r="A73" t="s">
        <v>1814</v>
      </c>
      <c r="B73" t="s">
        <v>8234</v>
      </c>
      <c r="C73" t="s">
        <v>1815</v>
      </c>
      <c r="D73" t="s">
        <v>1813</v>
      </c>
      <c r="E73" t="s">
        <v>1817</v>
      </c>
      <c r="F73" t="s">
        <v>8235</v>
      </c>
      <c r="G73" t="s">
        <v>7982</v>
      </c>
      <c r="H73" t="s">
        <v>1818</v>
      </c>
      <c r="I73" t="s">
        <v>39</v>
      </c>
      <c r="J73" t="s">
        <v>7983</v>
      </c>
      <c r="K73" t="s">
        <v>1819</v>
      </c>
      <c r="L73">
        <v>30000000</v>
      </c>
      <c r="M73">
        <v>26000000</v>
      </c>
      <c r="N73" t="s">
        <v>7041</v>
      </c>
      <c r="O73" t="s">
        <v>7553</v>
      </c>
      <c r="P73" t="s">
        <v>7996</v>
      </c>
      <c r="Q73" t="s">
        <v>1117</v>
      </c>
      <c r="R73" t="s">
        <v>1116</v>
      </c>
      <c r="S73" t="s">
        <v>1118</v>
      </c>
      <c r="U73" t="s">
        <v>7984</v>
      </c>
      <c r="AA73" t="s">
        <v>35</v>
      </c>
      <c r="AE73">
        <v>0</v>
      </c>
      <c r="AH73" t="s">
        <v>8236</v>
      </c>
      <c r="AI73" t="s">
        <v>7993</v>
      </c>
      <c r="AK73" t="s">
        <v>1115</v>
      </c>
      <c r="AL73" t="s">
        <v>7987</v>
      </c>
      <c r="AN73" t="s">
        <v>7988</v>
      </c>
      <c r="AP73" t="s">
        <v>8237</v>
      </c>
    </row>
    <row r="74" spans="1:42" x14ac:dyDescent="0.2">
      <c r="A74" t="s">
        <v>1823</v>
      </c>
      <c r="B74" t="s">
        <v>8238</v>
      </c>
      <c r="C74" t="s">
        <v>1824</v>
      </c>
      <c r="D74" t="s">
        <v>1822</v>
      </c>
      <c r="E74" t="s">
        <v>1826</v>
      </c>
      <c r="F74" t="s">
        <v>1827</v>
      </c>
      <c r="G74" t="s">
        <v>7982</v>
      </c>
      <c r="H74" t="s">
        <v>1828</v>
      </c>
      <c r="I74" t="s">
        <v>39</v>
      </c>
      <c r="J74" t="s">
        <v>7983</v>
      </c>
      <c r="K74" t="s">
        <v>1829</v>
      </c>
      <c r="L74">
        <v>88500000</v>
      </c>
      <c r="M74">
        <v>77182390</v>
      </c>
      <c r="N74" t="s">
        <v>7762</v>
      </c>
      <c r="O74" t="s">
        <v>7009</v>
      </c>
      <c r="Q74" t="s">
        <v>95</v>
      </c>
      <c r="R74" t="s">
        <v>95</v>
      </c>
      <c r="S74" t="s">
        <v>95</v>
      </c>
      <c r="U74" t="s">
        <v>7984</v>
      </c>
      <c r="AA74" t="s">
        <v>70</v>
      </c>
      <c r="AE74">
        <v>0</v>
      </c>
      <c r="AH74" t="s">
        <v>8239</v>
      </c>
      <c r="AI74" t="s">
        <v>8020</v>
      </c>
      <c r="AK74" t="s">
        <v>94</v>
      </c>
      <c r="AL74" t="s">
        <v>7987</v>
      </c>
      <c r="AN74" t="s">
        <v>7988</v>
      </c>
      <c r="AP74" t="s">
        <v>8240</v>
      </c>
    </row>
    <row r="75" spans="1:42" x14ac:dyDescent="0.2">
      <c r="A75" t="s">
        <v>1876</v>
      </c>
      <c r="B75" t="s">
        <v>8241</v>
      </c>
      <c r="C75" t="s">
        <v>1877</v>
      </c>
      <c r="D75" t="s">
        <v>1875</v>
      </c>
      <c r="E75" t="s">
        <v>1879</v>
      </c>
      <c r="F75" t="s">
        <v>418</v>
      </c>
      <c r="G75" t="s">
        <v>7982</v>
      </c>
      <c r="H75" t="s">
        <v>1881</v>
      </c>
      <c r="I75" t="s">
        <v>39</v>
      </c>
      <c r="J75" t="s">
        <v>7983</v>
      </c>
      <c r="K75" t="s">
        <v>1882</v>
      </c>
      <c r="L75">
        <v>100000</v>
      </c>
      <c r="M75">
        <v>100000</v>
      </c>
      <c r="N75" t="s">
        <v>7762</v>
      </c>
      <c r="O75" t="s">
        <v>7009</v>
      </c>
      <c r="Q75" t="s">
        <v>158</v>
      </c>
      <c r="R75" t="s">
        <v>146</v>
      </c>
      <c r="S75" t="s">
        <v>159</v>
      </c>
      <c r="U75" t="s">
        <v>7984</v>
      </c>
      <c r="AA75" t="s">
        <v>144</v>
      </c>
      <c r="AE75">
        <v>0</v>
      </c>
      <c r="AH75" t="s">
        <v>8242</v>
      </c>
      <c r="AI75" t="s">
        <v>8243</v>
      </c>
      <c r="AK75" t="s">
        <v>145</v>
      </c>
      <c r="AL75" t="s">
        <v>7987</v>
      </c>
      <c r="AN75" t="s">
        <v>7988</v>
      </c>
      <c r="AP75" t="s">
        <v>8244</v>
      </c>
    </row>
    <row r="76" spans="1:42" x14ac:dyDescent="0.2">
      <c r="A76" t="s">
        <v>1887</v>
      </c>
      <c r="B76" t="s">
        <v>8245</v>
      </c>
      <c r="C76" t="s">
        <v>1888</v>
      </c>
      <c r="D76" t="s">
        <v>1886</v>
      </c>
      <c r="E76" t="s">
        <v>1890</v>
      </c>
      <c r="F76" t="s">
        <v>32</v>
      </c>
      <c r="G76" t="s">
        <v>7982</v>
      </c>
      <c r="H76" t="s">
        <v>1891</v>
      </c>
      <c r="I76" t="s">
        <v>39</v>
      </c>
      <c r="J76" t="s">
        <v>7983</v>
      </c>
      <c r="K76" t="s">
        <v>1892</v>
      </c>
      <c r="L76">
        <v>100000</v>
      </c>
      <c r="M76">
        <v>100000</v>
      </c>
      <c r="N76" t="s">
        <v>7762</v>
      </c>
      <c r="O76" t="s">
        <v>7009</v>
      </c>
      <c r="Q76" t="s">
        <v>158</v>
      </c>
      <c r="R76" t="s">
        <v>146</v>
      </c>
      <c r="S76" t="s">
        <v>159</v>
      </c>
      <c r="U76" t="s">
        <v>7984</v>
      </c>
      <c r="AA76" t="s">
        <v>144</v>
      </c>
      <c r="AE76">
        <v>0</v>
      </c>
      <c r="AH76" t="s">
        <v>8246</v>
      </c>
      <c r="AI76" t="s">
        <v>8046</v>
      </c>
      <c r="AK76" t="s">
        <v>145</v>
      </c>
      <c r="AL76" t="s">
        <v>7987</v>
      </c>
      <c r="AN76" t="s">
        <v>7988</v>
      </c>
      <c r="AP76" t="s">
        <v>8247</v>
      </c>
    </row>
    <row r="77" spans="1:42" x14ac:dyDescent="0.2">
      <c r="A77" t="s">
        <v>1945</v>
      </c>
      <c r="B77" t="s">
        <v>8248</v>
      </c>
      <c r="C77" t="s">
        <v>1946</v>
      </c>
      <c r="D77" t="s">
        <v>1944</v>
      </c>
      <c r="E77" t="s">
        <v>1948</v>
      </c>
      <c r="F77" t="s">
        <v>8249</v>
      </c>
      <c r="G77" t="s">
        <v>7982</v>
      </c>
      <c r="H77" t="s">
        <v>1950</v>
      </c>
      <c r="I77" t="s">
        <v>39</v>
      </c>
      <c r="J77" t="s">
        <v>7983</v>
      </c>
      <c r="K77" t="s">
        <v>1951</v>
      </c>
      <c r="L77">
        <v>10000000</v>
      </c>
      <c r="M77">
        <v>10000000</v>
      </c>
      <c r="N77" t="s">
        <v>7873</v>
      </c>
      <c r="O77" t="s">
        <v>7009</v>
      </c>
      <c r="P77" t="s">
        <v>7996</v>
      </c>
      <c r="Q77" t="s">
        <v>1952</v>
      </c>
      <c r="R77" t="s">
        <v>281</v>
      </c>
      <c r="S77" t="s">
        <v>1953</v>
      </c>
      <c r="U77" t="s">
        <v>7984</v>
      </c>
      <c r="AA77" t="s">
        <v>70</v>
      </c>
      <c r="AE77">
        <v>0</v>
      </c>
      <c r="AH77" t="s">
        <v>8250</v>
      </c>
      <c r="AI77" t="s">
        <v>8067</v>
      </c>
      <c r="AK77" t="s">
        <v>280</v>
      </c>
      <c r="AL77" t="s">
        <v>7987</v>
      </c>
      <c r="AN77" t="s">
        <v>7988</v>
      </c>
      <c r="AP77" t="s">
        <v>8251</v>
      </c>
    </row>
    <row r="78" spans="1:42" x14ac:dyDescent="0.2">
      <c r="A78" t="s">
        <v>1974</v>
      </c>
      <c r="B78" t="s">
        <v>8252</v>
      </c>
      <c r="C78" t="s">
        <v>1975</v>
      </c>
      <c r="D78" t="s">
        <v>1973</v>
      </c>
      <c r="E78" t="s">
        <v>1977</v>
      </c>
      <c r="F78" t="s">
        <v>1978</v>
      </c>
      <c r="G78" t="s">
        <v>7982</v>
      </c>
      <c r="H78" t="s">
        <v>1979</v>
      </c>
      <c r="I78" t="s">
        <v>39</v>
      </c>
      <c r="J78" t="s">
        <v>7983</v>
      </c>
      <c r="K78" t="s">
        <v>1980</v>
      </c>
      <c r="L78">
        <v>90000000</v>
      </c>
      <c r="M78">
        <v>85405000</v>
      </c>
      <c r="N78" t="s">
        <v>7041</v>
      </c>
      <c r="O78" t="s">
        <v>7553</v>
      </c>
      <c r="P78" t="s">
        <v>7996</v>
      </c>
      <c r="Q78" t="s">
        <v>1035</v>
      </c>
      <c r="R78" t="s">
        <v>1034</v>
      </c>
      <c r="S78" t="s">
        <v>1982</v>
      </c>
      <c r="U78" t="s">
        <v>7984</v>
      </c>
      <c r="AA78" t="s">
        <v>70</v>
      </c>
      <c r="AE78">
        <v>0</v>
      </c>
      <c r="AH78" t="s">
        <v>8253</v>
      </c>
      <c r="AI78" t="s">
        <v>7986</v>
      </c>
      <c r="AK78" t="s">
        <v>1033</v>
      </c>
      <c r="AL78" t="s">
        <v>7987</v>
      </c>
      <c r="AN78" t="s">
        <v>7988</v>
      </c>
      <c r="AP78" t="s">
        <v>8254</v>
      </c>
    </row>
    <row r="79" spans="1:42" x14ac:dyDescent="0.2">
      <c r="A79" t="s">
        <v>1994</v>
      </c>
      <c r="B79" t="s">
        <v>8255</v>
      </c>
      <c r="C79" t="s">
        <v>1995</v>
      </c>
      <c r="D79" t="s">
        <v>1993</v>
      </c>
      <c r="E79" t="s">
        <v>1997</v>
      </c>
      <c r="F79" t="s">
        <v>32</v>
      </c>
      <c r="G79" t="s">
        <v>7982</v>
      </c>
      <c r="H79" t="s">
        <v>1998</v>
      </c>
      <c r="I79" t="s">
        <v>39</v>
      </c>
      <c r="J79" t="s">
        <v>7983</v>
      </c>
      <c r="K79" t="s">
        <v>1999</v>
      </c>
      <c r="L79">
        <v>500000</v>
      </c>
      <c r="M79">
        <v>296000</v>
      </c>
      <c r="N79" t="s">
        <v>7762</v>
      </c>
      <c r="O79" t="s">
        <v>7009</v>
      </c>
      <c r="Q79" t="s">
        <v>1431</v>
      </c>
      <c r="R79" t="s">
        <v>605</v>
      </c>
      <c r="S79" t="s">
        <v>1431</v>
      </c>
      <c r="U79" t="s">
        <v>7984</v>
      </c>
      <c r="AA79" t="s">
        <v>70</v>
      </c>
      <c r="AE79">
        <v>0</v>
      </c>
      <c r="AH79" t="s">
        <v>8256</v>
      </c>
      <c r="AI79" t="s">
        <v>8020</v>
      </c>
      <c r="AK79" t="s">
        <v>293</v>
      </c>
      <c r="AL79" t="s">
        <v>7987</v>
      </c>
      <c r="AN79" t="s">
        <v>7988</v>
      </c>
      <c r="AP79" t="s">
        <v>8257</v>
      </c>
    </row>
    <row r="80" spans="1:42" x14ac:dyDescent="0.2">
      <c r="A80" t="s">
        <v>2023</v>
      </c>
      <c r="B80" t="s">
        <v>8258</v>
      </c>
      <c r="C80" t="s">
        <v>2024</v>
      </c>
      <c r="D80" t="s">
        <v>2022</v>
      </c>
      <c r="E80" t="s">
        <v>2026</v>
      </c>
      <c r="F80" t="s">
        <v>32</v>
      </c>
      <c r="G80" t="s">
        <v>7982</v>
      </c>
      <c r="H80" t="s">
        <v>2028</v>
      </c>
      <c r="I80" t="s">
        <v>39</v>
      </c>
      <c r="J80" t="s">
        <v>7983</v>
      </c>
      <c r="K80" t="s">
        <v>2029</v>
      </c>
      <c r="L80">
        <v>250000000</v>
      </c>
      <c r="M80">
        <v>100000000</v>
      </c>
      <c r="N80" t="s">
        <v>7782</v>
      </c>
      <c r="O80" t="s">
        <v>7553</v>
      </c>
      <c r="P80" t="s">
        <v>7996</v>
      </c>
      <c r="Q80" t="s">
        <v>2032</v>
      </c>
      <c r="R80" t="s">
        <v>2031</v>
      </c>
      <c r="S80" t="s">
        <v>2033</v>
      </c>
      <c r="U80" t="s">
        <v>7984</v>
      </c>
      <c r="AA80" t="s">
        <v>70</v>
      </c>
      <c r="AE80">
        <v>0</v>
      </c>
      <c r="AH80" t="s">
        <v>8259</v>
      </c>
      <c r="AI80" t="s">
        <v>8046</v>
      </c>
      <c r="AK80" t="s">
        <v>2030</v>
      </c>
      <c r="AL80" t="s">
        <v>7987</v>
      </c>
      <c r="AN80" t="s">
        <v>7988</v>
      </c>
      <c r="AP80" t="s">
        <v>8260</v>
      </c>
    </row>
    <row r="81" spans="1:42" x14ac:dyDescent="0.2">
      <c r="A81" t="s">
        <v>2091</v>
      </c>
      <c r="B81" t="s">
        <v>8261</v>
      </c>
      <c r="C81" t="s">
        <v>2092</v>
      </c>
      <c r="D81" t="s">
        <v>2093</v>
      </c>
      <c r="E81" t="s">
        <v>2095</v>
      </c>
      <c r="F81" t="s">
        <v>2096</v>
      </c>
      <c r="G81" t="s">
        <v>7982</v>
      </c>
      <c r="H81" t="s">
        <v>2097</v>
      </c>
      <c r="I81" t="s">
        <v>39</v>
      </c>
      <c r="J81" t="s">
        <v>7983</v>
      </c>
      <c r="K81" t="s">
        <v>2098</v>
      </c>
      <c r="L81">
        <v>100000000</v>
      </c>
      <c r="M81">
        <v>69900000</v>
      </c>
      <c r="N81" t="s">
        <v>7752</v>
      </c>
      <c r="O81" t="s">
        <v>7553</v>
      </c>
      <c r="P81" t="s">
        <v>7996</v>
      </c>
      <c r="Q81" t="s">
        <v>55</v>
      </c>
      <c r="R81" t="s">
        <v>54</v>
      </c>
      <c r="S81" t="s">
        <v>55</v>
      </c>
      <c r="U81" t="s">
        <v>7984</v>
      </c>
      <c r="AA81" t="s">
        <v>35</v>
      </c>
      <c r="AE81">
        <v>0</v>
      </c>
      <c r="AH81" t="s">
        <v>8262</v>
      </c>
      <c r="AI81" t="s">
        <v>7986</v>
      </c>
      <c r="AK81" t="s">
        <v>54</v>
      </c>
      <c r="AL81" t="s">
        <v>7987</v>
      </c>
      <c r="AN81" t="s">
        <v>7988</v>
      </c>
      <c r="AP81" t="s">
        <v>8263</v>
      </c>
    </row>
    <row r="82" spans="1:42" x14ac:dyDescent="0.2">
      <c r="A82" t="s">
        <v>2101</v>
      </c>
      <c r="B82" t="s">
        <v>8264</v>
      </c>
      <c r="C82" t="s">
        <v>2102</v>
      </c>
      <c r="D82" t="s">
        <v>2100</v>
      </c>
      <c r="E82" t="s">
        <v>2104</v>
      </c>
      <c r="F82" t="s">
        <v>8265</v>
      </c>
      <c r="G82" t="s">
        <v>7982</v>
      </c>
      <c r="H82" t="s">
        <v>2106</v>
      </c>
      <c r="I82" t="s">
        <v>39</v>
      </c>
      <c r="J82" t="s">
        <v>7983</v>
      </c>
      <c r="K82" t="s">
        <v>2107</v>
      </c>
      <c r="L82">
        <v>20000000</v>
      </c>
      <c r="M82">
        <v>20000000</v>
      </c>
      <c r="N82" t="s">
        <v>7041</v>
      </c>
      <c r="O82" t="s">
        <v>7553</v>
      </c>
      <c r="P82" t="s">
        <v>7996</v>
      </c>
      <c r="Q82" t="s">
        <v>334</v>
      </c>
      <c r="R82" t="s">
        <v>54</v>
      </c>
      <c r="S82" t="s">
        <v>2109</v>
      </c>
      <c r="U82" t="s">
        <v>7984</v>
      </c>
      <c r="AA82" t="s">
        <v>35</v>
      </c>
      <c r="AE82">
        <v>0</v>
      </c>
      <c r="AH82" t="s">
        <v>8266</v>
      </c>
      <c r="AI82" t="s">
        <v>8267</v>
      </c>
      <c r="AK82" t="s">
        <v>54</v>
      </c>
      <c r="AL82" t="s">
        <v>7987</v>
      </c>
      <c r="AN82" t="s">
        <v>7988</v>
      </c>
      <c r="AP82" t="s">
        <v>8268</v>
      </c>
    </row>
    <row r="83" spans="1:42" x14ac:dyDescent="0.2">
      <c r="A83" t="s">
        <v>2119</v>
      </c>
      <c r="B83" t="s">
        <v>8269</v>
      </c>
      <c r="C83" t="s">
        <v>2120</v>
      </c>
      <c r="D83" t="s">
        <v>2118</v>
      </c>
      <c r="E83" t="s">
        <v>2122</v>
      </c>
      <c r="F83" t="s">
        <v>32</v>
      </c>
      <c r="G83" t="s">
        <v>7982</v>
      </c>
      <c r="H83" t="s">
        <v>2123</v>
      </c>
      <c r="I83" t="s">
        <v>39</v>
      </c>
      <c r="J83" t="s">
        <v>7983</v>
      </c>
      <c r="K83" t="s">
        <v>2124</v>
      </c>
      <c r="L83">
        <v>2400000</v>
      </c>
      <c r="M83">
        <v>300000</v>
      </c>
      <c r="N83" t="s">
        <v>7041</v>
      </c>
      <c r="O83" t="s">
        <v>7553</v>
      </c>
      <c r="P83" t="s">
        <v>7996</v>
      </c>
      <c r="Q83" t="s">
        <v>2127</v>
      </c>
      <c r="R83" t="s">
        <v>2126</v>
      </c>
      <c r="S83" t="s">
        <v>2128</v>
      </c>
      <c r="U83" t="s">
        <v>7984</v>
      </c>
      <c r="AA83" t="s">
        <v>209</v>
      </c>
      <c r="AE83">
        <v>0</v>
      </c>
      <c r="AH83" t="s">
        <v>8270</v>
      </c>
      <c r="AI83" t="s">
        <v>8005</v>
      </c>
      <c r="AK83" t="s">
        <v>210</v>
      </c>
      <c r="AL83" t="s">
        <v>7987</v>
      </c>
      <c r="AN83" t="s">
        <v>7988</v>
      </c>
      <c r="AP83" t="s">
        <v>8271</v>
      </c>
    </row>
    <row r="84" spans="1:42" x14ac:dyDescent="0.2">
      <c r="A84" t="s">
        <v>2199</v>
      </c>
      <c r="B84" t="s">
        <v>8272</v>
      </c>
      <c r="C84" t="s">
        <v>2200</v>
      </c>
      <c r="D84" t="s">
        <v>2198</v>
      </c>
      <c r="E84" t="s">
        <v>2202</v>
      </c>
      <c r="F84" t="s">
        <v>2203</v>
      </c>
      <c r="G84" t="s">
        <v>7982</v>
      </c>
      <c r="H84" t="s">
        <v>2204</v>
      </c>
      <c r="I84" t="s">
        <v>56</v>
      </c>
      <c r="J84" t="s">
        <v>7983</v>
      </c>
      <c r="K84" t="s">
        <v>2205</v>
      </c>
      <c r="L84">
        <v>50000000</v>
      </c>
      <c r="M84">
        <v>49999990</v>
      </c>
      <c r="N84" t="s">
        <v>7249</v>
      </c>
      <c r="O84" t="s">
        <v>7553</v>
      </c>
      <c r="P84" t="s">
        <v>7996</v>
      </c>
      <c r="Q84" t="s">
        <v>2206</v>
      </c>
      <c r="R84" t="s">
        <v>2206</v>
      </c>
      <c r="S84" t="s">
        <v>2207</v>
      </c>
      <c r="T84" t="s">
        <v>8273</v>
      </c>
      <c r="U84" t="s">
        <v>7984</v>
      </c>
      <c r="AA84" t="s">
        <v>1649</v>
      </c>
      <c r="AE84">
        <v>0</v>
      </c>
      <c r="AH84" t="s">
        <v>8274</v>
      </c>
      <c r="AI84" t="s">
        <v>8020</v>
      </c>
      <c r="AK84" t="s">
        <v>1650</v>
      </c>
      <c r="AL84" t="s">
        <v>7987</v>
      </c>
      <c r="AN84" t="s">
        <v>7988</v>
      </c>
      <c r="AP84" t="s">
        <v>8275</v>
      </c>
    </row>
    <row r="85" spans="1:42" x14ac:dyDescent="0.2">
      <c r="A85" t="s">
        <v>2210</v>
      </c>
      <c r="B85" t="s">
        <v>8276</v>
      </c>
      <c r="C85" t="s">
        <v>2211</v>
      </c>
      <c r="D85" t="s">
        <v>2209</v>
      </c>
      <c r="E85" t="s">
        <v>2213</v>
      </c>
      <c r="F85" t="s">
        <v>32</v>
      </c>
      <c r="G85" t="s">
        <v>7982</v>
      </c>
      <c r="H85" t="s">
        <v>2214</v>
      </c>
      <c r="I85" t="s">
        <v>39</v>
      </c>
      <c r="J85" t="s">
        <v>7983</v>
      </c>
      <c r="K85" t="s">
        <v>2215</v>
      </c>
      <c r="L85">
        <v>5000000</v>
      </c>
      <c r="M85">
        <v>132000</v>
      </c>
      <c r="N85" t="s">
        <v>7041</v>
      </c>
      <c r="O85" t="s">
        <v>7553</v>
      </c>
      <c r="P85" t="s">
        <v>7996</v>
      </c>
      <c r="Q85" t="s">
        <v>158</v>
      </c>
      <c r="R85" t="s">
        <v>146</v>
      </c>
      <c r="S85" t="s">
        <v>159</v>
      </c>
      <c r="U85" t="s">
        <v>7984</v>
      </c>
      <c r="AA85" t="s">
        <v>144</v>
      </c>
      <c r="AE85">
        <v>0</v>
      </c>
      <c r="AH85" t="s">
        <v>8277</v>
      </c>
      <c r="AI85" t="s">
        <v>8046</v>
      </c>
      <c r="AK85" t="s">
        <v>145</v>
      </c>
      <c r="AL85" t="s">
        <v>7987</v>
      </c>
      <c r="AN85" t="s">
        <v>7988</v>
      </c>
      <c r="AP85" t="s">
        <v>8278</v>
      </c>
    </row>
    <row r="86" spans="1:42" x14ac:dyDescent="0.2">
      <c r="A86" t="s">
        <v>2224</v>
      </c>
      <c r="B86" t="s">
        <v>8279</v>
      </c>
      <c r="C86" t="s">
        <v>2225</v>
      </c>
      <c r="D86" t="s">
        <v>2223</v>
      </c>
      <c r="E86" t="s">
        <v>2227</v>
      </c>
      <c r="F86" t="s">
        <v>2228</v>
      </c>
      <c r="G86" t="s">
        <v>7982</v>
      </c>
      <c r="H86" t="s">
        <v>2229</v>
      </c>
      <c r="I86" t="s">
        <v>39</v>
      </c>
      <c r="J86" t="s">
        <v>7983</v>
      </c>
      <c r="K86" t="s">
        <v>2230</v>
      </c>
      <c r="L86">
        <v>500000</v>
      </c>
      <c r="M86">
        <v>400000</v>
      </c>
      <c r="N86" t="s">
        <v>7873</v>
      </c>
      <c r="O86" t="s">
        <v>7009</v>
      </c>
      <c r="P86" t="s">
        <v>7996</v>
      </c>
      <c r="Q86" t="s">
        <v>146</v>
      </c>
      <c r="R86" t="s">
        <v>146</v>
      </c>
      <c r="S86" t="s">
        <v>146</v>
      </c>
      <c r="U86" t="s">
        <v>7984</v>
      </c>
      <c r="AA86" t="s">
        <v>144</v>
      </c>
      <c r="AE86">
        <v>0</v>
      </c>
      <c r="AH86" t="s">
        <v>8280</v>
      </c>
      <c r="AI86" t="s">
        <v>8067</v>
      </c>
      <c r="AK86" t="s">
        <v>145</v>
      </c>
      <c r="AL86" t="s">
        <v>7987</v>
      </c>
      <c r="AN86" t="s">
        <v>7988</v>
      </c>
      <c r="AP86" t="s">
        <v>8281</v>
      </c>
    </row>
    <row r="87" spans="1:42" x14ac:dyDescent="0.2">
      <c r="A87" t="s">
        <v>2233</v>
      </c>
      <c r="B87" t="s">
        <v>8282</v>
      </c>
      <c r="C87" t="s">
        <v>2234</v>
      </c>
      <c r="D87" t="s">
        <v>2232</v>
      </c>
      <c r="E87" t="s">
        <v>2236</v>
      </c>
      <c r="F87" t="s">
        <v>2237</v>
      </c>
      <c r="G87" t="s">
        <v>7982</v>
      </c>
      <c r="H87" t="s">
        <v>2238</v>
      </c>
      <c r="I87" t="s">
        <v>39</v>
      </c>
      <c r="J87" t="s">
        <v>7983</v>
      </c>
      <c r="K87" t="s">
        <v>2239</v>
      </c>
      <c r="L87">
        <v>8000000</v>
      </c>
      <c r="M87">
        <v>8000000</v>
      </c>
      <c r="N87" t="s">
        <v>7041</v>
      </c>
      <c r="O87" t="s">
        <v>7553</v>
      </c>
      <c r="P87" t="s">
        <v>7996</v>
      </c>
      <c r="Q87" t="s">
        <v>2242</v>
      </c>
      <c r="R87" t="s">
        <v>2242</v>
      </c>
      <c r="S87" t="s">
        <v>2243</v>
      </c>
      <c r="U87" t="s">
        <v>7984</v>
      </c>
      <c r="AA87" t="s">
        <v>144</v>
      </c>
      <c r="AE87">
        <v>0</v>
      </c>
      <c r="AH87" t="s">
        <v>8283</v>
      </c>
      <c r="AI87" t="s">
        <v>8046</v>
      </c>
      <c r="AK87" t="s">
        <v>2241</v>
      </c>
      <c r="AL87" t="s">
        <v>7987</v>
      </c>
      <c r="AN87" t="s">
        <v>7988</v>
      </c>
      <c r="AP87" t="s">
        <v>8284</v>
      </c>
    </row>
    <row r="88" spans="1:42" x14ac:dyDescent="0.2">
      <c r="A88" t="s">
        <v>2261</v>
      </c>
      <c r="B88" t="s">
        <v>8285</v>
      </c>
      <c r="C88" t="s">
        <v>2262</v>
      </c>
      <c r="E88" t="s">
        <v>2264</v>
      </c>
      <c r="F88" t="s">
        <v>2265</v>
      </c>
      <c r="G88" t="s">
        <v>7982</v>
      </c>
      <c r="H88" t="s">
        <v>2266</v>
      </c>
      <c r="I88" t="s">
        <v>39</v>
      </c>
      <c r="J88" t="s">
        <v>7983</v>
      </c>
      <c r="K88" t="s">
        <v>2267</v>
      </c>
      <c r="L88">
        <v>10000000</v>
      </c>
      <c r="M88">
        <v>3510000</v>
      </c>
      <c r="N88" t="s">
        <v>7041</v>
      </c>
      <c r="O88" t="s">
        <v>7553</v>
      </c>
      <c r="P88" t="s">
        <v>7996</v>
      </c>
      <c r="Q88" t="s">
        <v>1011</v>
      </c>
      <c r="R88" t="s">
        <v>123</v>
      </c>
      <c r="S88" t="s">
        <v>2269</v>
      </c>
      <c r="U88" t="s">
        <v>7984</v>
      </c>
      <c r="AA88" t="s">
        <v>70</v>
      </c>
      <c r="AE88">
        <v>0</v>
      </c>
      <c r="AH88" t="s">
        <v>8286</v>
      </c>
      <c r="AI88" t="s">
        <v>8020</v>
      </c>
      <c r="AK88" t="s">
        <v>122</v>
      </c>
      <c r="AL88" t="s">
        <v>7987</v>
      </c>
      <c r="AN88" t="s">
        <v>7988</v>
      </c>
      <c r="AP88" t="s">
        <v>8287</v>
      </c>
    </row>
    <row r="89" spans="1:42" x14ac:dyDescent="0.2">
      <c r="A89" t="s">
        <v>2288</v>
      </c>
      <c r="B89" t="s">
        <v>8288</v>
      </c>
      <c r="C89" t="s">
        <v>2289</v>
      </c>
      <c r="D89" t="s">
        <v>2287</v>
      </c>
      <c r="E89" t="s">
        <v>2291</v>
      </c>
      <c r="F89" t="s">
        <v>2292</v>
      </c>
      <c r="G89" t="s">
        <v>7982</v>
      </c>
      <c r="H89" t="s">
        <v>2293</v>
      </c>
      <c r="I89" t="s">
        <v>39</v>
      </c>
      <c r="J89" t="s">
        <v>7983</v>
      </c>
      <c r="K89" t="s">
        <v>2294</v>
      </c>
      <c r="L89">
        <v>100000</v>
      </c>
      <c r="M89">
        <v>100000</v>
      </c>
      <c r="N89" t="s">
        <v>7762</v>
      </c>
      <c r="O89" t="s">
        <v>7009</v>
      </c>
      <c r="P89" t="s">
        <v>7996</v>
      </c>
      <c r="Q89" t="s">
        <v>455</v>
      </c>
      <c r="R89" t="s">
        <v>455</v>
      </c>
      <c r="S89" t="s">
        <v>455</v>
      </c>
      <c r="U89" t="s">
        <v>7984</v>
      </c>
      <c r="AA89" t="s">
        <v>144</v>
      </c>
      <c r="AE89">
        <v>0</v>
      </c>
      <c r="AH89" t="s">
        <v>8289</v>
      </c>
      <c r="AI89" t="s">
        <v>8020</v>
      </c>
      <c r="AK89" t="s">
        <v>454</v>
      </c>
      <c r="AL89" t="s">
        <v>7987</v>
      </c>
      <c r="AN89" t="s">
        <v>7988</v>
      </c>
      <c r="AP89" t="s">
        <v>8290</v>
      </c>
    </row>
    <row r="90" spans="1:42" x14ac:dyDescent="0.2">
      <c r="A90" t="s">
        <v>2355</v>
      </c>
      <c r="B90" t="s">
        <v>8291</v>
      </c>
      <c r="C90" t="s">
        <v>2356</v>
      </c>
      <c r="D90" t="s">
        <v>2354</v>
      </c>
      <c r="E90" t="s">
        <v>2358</v>
      </c>
      <c r="F90" t="s">
        <v>2359</v>
      </c>
      <c r="G90" t="s">
        <v>7982</v>
      </c>
      <c r="H90" t="s">
        <v>2360</v>
      </c>
      <c r="I90" t="s">
        <v>39</v>
      </c>
      <c r="J90" t="s">
        <v>7983</v>
      </c>
      <c r="K90" t="s">
        <v>2361</v>
      </c>
      <c r="L90">
        <v>35000000</v>
      </c>
      <c r="M90">
        <v>30913000</v>
      </c>
      <c r="N90" t="s">
        <v>7873</v>
      </c>
      <c r="O90" t="s">
        <v>7009</v>
      </c>
      <c r="P90" t="s">
        <v>7996</v>
      </c>
      <c r="Q90" t="s">
        <v>1225</v>
      </c>
      <c r="R90" t="s">
        <v>1225</v>
      </c>
      <c r="S90" t="s">
        <v>1225</v>
      </c>
      <c r="U90" t="s">
        <v>7984</v>
      </c>
      <c r="AA90" t="s">
        <v>144</v>
      </c>
      <c r="AE90">
        <v>0</v>
      </c>
      <c r="AH90" t="s">
        <v>8292</v>
      </c>
      <c r="AI90" t="s">
        <v>8293</v>
      </c>
      <c r="AK90" t="s">
        <v>454</v>
      </c>
      <c r="AL90" t="s">
        <v>7987</v>
      </c>
      <c r="AN90" t="s">
        <v>7988</v>
      </c>
      <c r="AP90" t="s">
        <v>8294</v>
      </c>
    </row>
    <row r="91" spans="1:42" x14ac:dyDescent="0.2">
      <c r="A91" t="s">
        <v>2381</v>
      </c>
      <c r="B91" t="s">
        <v>8295</v>
      </c>
      <c r="C91" t="s">
        <v>2382</v>
      </c>
      <c r="D91" t="s">
        <v>2380</v>
      </c>
      <c r="E91" t="s">
        <v>2384</v>
      </c>
      <c r="F91" t="s">
        <v>2385</v>
      </c>
      <c r="G91" t="s">
        <v>7982</v>
      </c>
      <c r="H91" t="s">
        <v>2386</v>
      </c>
      <c r="I91" t="s">
        <v>39</v>
      </c>
      <c r="J91" t="s">
        <v>7983</v>
      </c>
      <c r="K91" t="s">
        <v>2387</v>
      </c>
      <c r="L91">
        <v>100000000</v>
      </c>
      <c r="M91">
        <v>49995000</v>
      </c>
      <c r="N91" t="s">
        <v>7041</v>
      </c>
      <c r="O91" t="s">
        <v>7553</v>
      </c>
      <c r="P91" t="s">
        <v>7996</v>
      </c>
      <c r="Q91" t="s">
        <v>1181</v>
      </c>
      <c r="R91" t="s">
        <v>1180</v>
      </c>
      <c r="S91" t="s">
        <v>1181</v>
      </c>
      <c r="U91" t="s">
        <v>7984</v>
      </c>
      <c r="AA91" t="s">
        <v>1179</v>
      </c>
      <c r="AE91">
        <v>0</v>
      </c>
      <c r="AH91" t="s">
        <v>8296</v>
      </c>
      <c r="AI91" t="s">
        <v>8050</v>
      </c>
      <c r="AK91" t="s">
        <v>1179</v>
      </c>
      <c r="AL91" t="s">
        <v>7987</v>
      </c>
      <c r="AN91" t="s">
        <v>7988</v>
      </c>
      <c r="AP91" t="s">
        <v>8297</v>
      </c>
    </row>
    <row r="92" spans="1:42" x14ac:dyDescent="0.2">
      <c r="A92" t="s">
        <v>2408</v>
      </c>
      <c r="B92" t="s">
        <v>8298</v>
      </c>
      <c r="C92" t="s">
        <v>2409</v>
      </c>
      <c r="D92" t="s">
        <v>2407</v>
      </c>
      <c r="E92" t="s">
        <v>2411</v>
      </c>
      <c r="F92" t="s">
        <v>2412</v>
      </c>
      <c r="G92" t="s">
        <v>7982</v>
      </c>
      <c r="H92" t="s">
        <v>2413</v>
      </c>
      <c r="I92" t="s">
        <v>39</v>
      </c>
      <c r="J92" t="s">
        <v>7983</v>
      </c>
      <c r="K92" t="s">
        <v>2414</v>
      </c>
      <c r="L92">
        <v>15000000</v>
      </c>
      <c r="M92">
        <v>14000350</v>
      </c>
      <c r="N92" t="s">
        <v>7611</v>
      </c>
      <c r="O92" t="s">
        <v>7553</v>
      </c>
      <c r="P92" t="s">
        <v>7996</v>
      </c>
      <c r="Q92" t="s">
        <v>2416</v>
      </c>
      <c r="R92" t="s">
        <v>2416</v>
      </c>
      <c r="S92" t="s">
        <v>2416</v>
      </c>
      <c r="U92" t="s">
        <v>7984</v>
      </c>
      <c r="AA92" t="s">
        <v>70</v>
      </c>
      <c r="AE92">
        <v>0</v>
      </c>
      <c r="AH92" t="s">
        <v>8299</v>
      </c>
      <c r="AI92" t="s">
        <v>8067</v>
      </c>
      <c r="AK92" t="s">
        <v>2415</v>
      </c>
      <c r="AL92" t="s">
        <v>8300</v>
      </c>
      <c r="AN92" t="s">
        <v>7988</v>
      </c>
      <c r="AP92" t="s">
        <v>8301</v>
      </c>
    </row>
    <row r="93" spans="1:42" x14ac:dyDescent="0.2">
      <c r="A93" t="s">
        <v>2457</v>
      </c>
      <c r="B93" t="s">
        <v>8302</v>
      </c>
      <c r="C93" t="s">
        <v>2458</v>
      </c>
      <c r="D93" t="s">
        <v>2456</v>
      </c>
      <c r="E93" t="s">
        <v>2460</v>
      </c>
      <c r="F93" t="s">
        <v>2461</v>
      </c>
      <c r="G93" t="s">
        <v>7982</v>
      </c>
      <c r="H93" t="s">
        <v>2462</v>
      </c>
      <c r="I93" t="s">
        <v>39</v>
      </c>
      <c r="J93" t="s">
        <v>7983</v>
      </c>
      <c r="K93" t="s">
        <v>2463</v>
      </c>
      <c r="L93">
        <v>5000000</v>
      </c>
      <c r="M93">
        <v>3100000</v>
      </c>
      <c r="N93" t="s">
        <v>7041</v>
      </c>
      <c r="O93" t="s">
        <v>7553</v>
      </c>
      <c r="Q93" t="s">
        <v>865</v>
      </c>
      <c r="R93" t="s">
        <v>54</v>
      </c>
      <c r="S93" t="s">
        <v>865</v>
      </c>
      <c r="U93" t="s">
        <v>7984</v>
      </c>
      <c r="AA93" t="s">
        <v>35</v>
      </c>
      <c r="AE93">
        <v>0</v>
      </c>
      <c r="AH93" t="s">
        <v>8303</v>
      </c>
      <c r="AI93" t="s">
        <v>8050</v>
      </c>
      <c r="AK93" t="s">
        <v>54</v>
      </c>
      <c r="AL93" t="s">
        <v>7987</v>
      </c>
      <c r="AN93" t="s">
        <v>7988</v>
      </c>
      <c r="AP93" t="s">
        <v>8304</v>
      </c>
    </row>
    <row r="94" spans="1:42" x14ac:dyDescent="0.2">
      <c r="A94" t="s">
        <v>2496</v>
      </c>
      <c r="B94" t="s">
        <v>8305</v>
      </c>
      <c r="C94" t="s">
        <v>2497</v>
      </c>
      <c r="D94" t="s">
        <v>2498</v>
      </c>
      <c r="E94" t="s">
        <v>2500</v>
      </c>
      <c r="F94" t="s">
        <v>2501</v>
      </c>
      <c r="G94" t="s">
        <v>7982</v>
      </c>
      <c r="H94" t="s">
        <v>2502</v>
      </c>
      <c r="I94" t="s">
        <v>39</v>
      </c>
      <c r="J94" t="s">
        <v>7983</v>
      </c>
      <c r="K94" t="s">
        <v>2503</v>
      </c>
      <c r="L94">
        <v>2000000</v>
      </c>
      <c r="M94">
        <v>1624020</v>
      </c>
      <c r="N94" t="s">
        <v>7762</v>
      </c>
      <c r="O94" t="s">
        <v>7009</v>
      </c>
      <c r="P94" t="s">
        <v>7996</v>
      </c>
      <c r="Q94" t="s">
        <v>1225</v>
      </c>
      <c r="R94" t="s">
        <v>1225</v>
      </c>
      <c r="S94" t="s">
        <v>1225</v>
      </c>
      <c r="U94" t="s">
        <v>7984</v>
      </c>
      <c r="AA94" t="s">
        <v>144</v>
      </c>
      <c r="AE94">
        <v>0</v>
      </c>
      <c r="AH94" t="s">
        <v>8306</v>
      </c>
      <c r="AI94" t="s">
        <v>8020</v>
      </c>
      <c r="AK94" t="s">
        <v>454</v>
      </c>
      <c r="AL94" t="s">
        <v>7987</v>
      </c>
      <c r="AN94" t="s">
        <v>7988</v>
      </c>
      <c r="AP94" t="s">
        <v>8307</v>
      </c>
    </row>
    <row r="95" spans="1:42" x14ac:dyDescent="0.2">
      <c r="A95" t="s">
        <v>2527</v>
      </c>
      <c r="B95" t="s">
        <v>8308</v>
      </c>
      <c r="C95" t="s">
        <v>2528</v>
      </c>
      <c r="D95" t="s">
        <v>2526</v>
      </c>
      <c r="E95" t="s">
        <v>2530</v>
      </c>
      <c r="F95" t="s">
        <v>2531</v>
      </c>
      <c r="G95" t="s">
        <v>7982</v>
      </c>
      <c r="H95" t="s">
        <v>2532</v>
      </c>
      <c r="I95" t="s">
        <v>39</v>
      </c>
      <c r="J95" t="s">
        <v>7983</v>
      </c>
      <c r="K95" t="s">
        <v>2533</v>
      </c>
      <c r="L95">
        <v>11000000</v>
      </c>
      <c r="M95">
        <v>10625000</v>
      </c>
      <c r="N95" t="s">
        <v>7762</v>
      </c>
      <c r="O95" t="s">
        <v>7009</v>
      </c>
      <c r="P95" t="s">
        <v>7996</v>
      </c>
      <c r="Q95" t="s">
        <v>2535</v>
      </c>
      <c r="R95" t="s">
        <v>1690</v>
      </c>
      <c r="S95" t="s">
        <v>2536</v>
      </c>
      <c r="U95" t="s">
        <v>7984</v>
      </c>
      <c r="AA95" t="s">
        <v>70</v>
      </c>
      <c r="AE95">
        <v>0</v>
      </c>
      <c r="AH95" t="s">
        <v>8309</v>
      </c>
      <c r="AI95" t="s">
        <v>8134</v>
      </c>
      <c r="AK95" t="s">
        <v>1033</v>
      </c>
      <c r="AL95" t="s">
        <v>7987</v>
      </c>
      <c r="AN95" t="s">
        <v>7988</v>
      </c>
      <c r="AP95" t="s">
        <v>8310</v>
      </c>
    </row>
    <row r="96" spans="1:42" x14ac:dyDescent="0.2">
      <c r="A96" t="s">
        <v>2539</v>
      </c>
      <c r="B96" t="s">
        <v>8311</v>
      </c>
      <c r="C96" t="s">
        <v>2540</v>
      </c>
      <c r="D96" t="s">
        <v>2538</v>
      </c>
      <c r="E96" t="s">
        <v>2542</v>
      </c>
      <c r="F96" t="s">
        <v>32</v>
      </c>
      <c r="G96" t="s">
        <v>7982</v>
      </c>
      <c r="H96" t="s">
        <v>2543</v>
      </c>
      <c r="I96" t="s">
        <v>39</v>
      </c>
      <c r="J96" t="s">
        <v>7983</v>
      </c>
      <c r="K96" t="s">
        <v>2544</v>
      </c>
      <c r="L96">
        <v>25000000</v>
      </c>
      <c r="M96">
        <v>13500000</v>
      </c>
      <c r="N96" t="s">
        <v>7041</v>
      </c>
      <c r="O96" t="s">
        <v>7553</v>
      </c>
      <c r="P96" t="s">
        <v>7996</v>
      </c>
      <c r="Q96" t="s">
        <v>2547</v>
      </c>
      <c r="R96" t="s">
        <v>2546</v>
      </c>
      <c r="S96" t="s">
        <v>2547</v>
      </c>
      <c r="U96" t="s">
        <v>7984</v>
      </c>
      <c r="AA96" t="s">
        <v>70</v>
      </c>
      <c r="AE96">
        <v>0</v>
      </c>
      <c r="AH96" t="s">
        <v>8312</v>
      </c>
      <c r="AI96" t="s">
        <v>8005</v>
      </c>
      <c r="AK96" t="s">
        <v>2415</v>
      </c>
      <c r="AL96" t="s">
        <v>7987</v>
      </c>
      <c r="AN96" t="s">
        <v>7988</v>
      </c>
      <c r="AP96" t="s">
        <v>8313</v>
      </c>
    </row>
    <row r="97" spans="1:42" x14ac:dyDescent="0.2">
      <c r="A97" t="s">
        <v>2558</v>
      </c>
      <c r="B97" t="s">
        <v>8314</v>
      </c>
      <c r="C97" t="s">
        <v>2559</v>
      </c>
      <c r="D97" t="s">
        <v>2557</v>
      </c>
      <c r="E97" t="s">
        <v>2561</v>
      </c>
      <c r="F97" t="s">
        <v>32</v>
      </c>
      <c r="G97" t="s">
        <v>7982</v>
      </c>
      <c r="H97" t="s">
        <v>2562</v>
      </c>
      <c r="I97" t="s">
        <v>39</v>
      </c>
      <c r="J97" t="s">
        <v>7983</v>
      </c>
      <c r="K97" t="s">
        <v>2563</v>
      </c>
      <c r="L97">
        <v>100000</v>
      </c>
      <c r="M97">
        <v>100000</v>
      </c>
      <c r="N97" t="s">
        <v>7762</v>
      </c>
      <c r="O97" t="s">
        <v>7009</v>
      </c>
      <c r="P97" t="s">
        <v>7996</v>
      </c>
      <c r="Q97" t="s">
        <v>54</v>
      </c>
      <c r="R97" t="s">
        <v>54</v>
      </c>
      <c r="S97" t="s">
        <v>54</v>
      </c>
      <c r="U97" t="s">
        <v>7984</v>
      </c>
      <c r="AA97" t="s">
        <v>35</v>
      </c>
      <c r="AE97">
        <v>0</v>
      </c>
      <c r="AH97" t="s">
        <v>8315</v>
      </c>
      <c r="AI97" t="s">
        <v>8046</v>
      </c>
      <c r="AK97" t="s">
        <v>54</v>
      </c>
      <c r="AL97" t="s">
        <v>7987</v>
      </c>
      <c r="AN97" t="s">
        <v>7988</v>
      </c>
      <c r="AP97" t="s">
        <v>8316</v>
      </c>
    </row>
    <row r="98" spans="1:42" x14ac:dyDescent="0.2">
      <c r="A98" t="s">
        <v>2610</v>
      </c>
      <c r="B98" t="s">
        <v>8317</v>
      </c>
      <c r="C98" t="s">
        <v>2611</v>
      </c>
      <c r="D98" t="s">
        <v>2609</v>
      </c>
      <c r="E98" t="s">
        <v>2613</v>
      </c>
      <c r="F98" t="s">
        <v>2614</v>
      </c>
      <c r="G98" t="s">
        <v>7982</v>
      </c>
      <c r="H98" t="s">
        <v>2615</v>
      </c>
      <c r="I98" t="s">
        <v>56</v>
      </c>
      <c r="J98" t="s">
        <v>8186</v>
      </c>
      <c r="K98" t="s">
        <v>2616</v>
      </c>
      <c r="L98">
        <v>350000000</v>
      </c>
      <c r="M98">
        <v>224260970</v>
      </c>
      <c r="N98" t="s">
        <v>7162</v>
      </c>
      <c r="O98" t="s">
        <v>7553</v>
      </c>
      <c r="P98" t="s">
        <v>7996</v>
      </c>
      <c r="Q98" t="s">
        <v>2535</v>
      </c>
      <c r="R98" t="s">
        <v>1690</v>
      </c>
      <c r="S98" t="s">
        <v>2536</v>
      </c>
      <c r="U98" t="s">
        <v>7984</v>
      </c>
      <c r="AA98" t="s">
        <v>70</v>
      </c>
      <c r="AE98">
        <v>0</v>
      </c>
      <c r="AH98" t="s">
        <v>8318</v>
      </c>
      <c r="AI98" t="s">
        <v>8183</v>
      </c>
      <c r="AK98" t="s">
        <v>1033</v>
      </c>
      <c r="AL98" t="s">
        <v>7987</v>
      </c>
      <c r="AN98" t="s">
        <v>7988</v>
      </c>
      <c r="AP98" t="s">
        <v>8319</v>
      </c>
    </row>
    <row r="99" spans="1:42" x14ac:dyDescent="0.2">
      <c r="A99" t="s">
        <v>2635</v>
      </c>
      <c r="B99" t="s">
        <v>8320</v>
      </c>
      <c r="C99" t="s">
        <v>2636</v>
      </c>
      <c r="D99" t="s">
        <v>2637</v>
      </c>
      <c r="E99" t="s">
        <v>2639</v>
      </c>
      <c r="F99" t="s">
        <v>8321</v>
      </c>
      <c r="G99" t="s">
        <v>7982</v>
      </c>
      <c r="H99" t="s">
        <v>2641</v>
      </c>
      <c r="I99" t="s">
        <v>39</v>
      </c>
      <c r="J99" t="s">
        <v>7983</v>
      </c>
      <c r="K99" t="s">
        <v>2642</v>
      </c>
      <c r="L99">
        <v>100000000</v>
      </c>
      <c r="M99">
        <v>9999900</v>
      </c>
      <c r="N99" t="s">
        <v>7762</v>
      </c>
      <c r="O99" t="s">
        <v>7009</v>
      </c>
      <c r="P99" t="s">
        <v>7996</v>
      </c>
      <c r="Q99" t="s">
        <v>2645</v>
      </c>
      <c r="R99" t="s">
        <v>2644</v>
      </c>
      <c r="S99" t="s">
        <v>2645</v>
      </c>
      <c r="U99" t="s">
        <v>7984</v>
      </c>
      <c r="AA99" t="s">
        <v>70</v>
      </c>
      <c r="AE99">
        <v>0</v>
      </c>
      <c r="AH99" t="s">
        <v>8322</v>
      </c>
      <c r="AI99" t="s">
        <v>8020</v>
      </c>
      <c r="AK99" t="s">
        <v>2643</v>
      </c>
      <c r="AL99" t="s">
        <v>7987</v>
      </c>
      <c r="AN99" t="s">
        <v>7988</v>
      </c>
      <c r="AP99" t="s">
        <v>8323</v>
      </c>
    </row>
    <row r="100" spans="1:42" x14ac:dyDescent="0.2">
      <c r="A100" t="s">
        <v>2653</v>
      </c>
      <c r="B100" t="s">
        <v>8324</v>
      </c>
      <c r="C100" t="s">
        <v>2654</v>
      </c>
      <c r="D100" t="s">
        <v>2652</v>
      </c>
      <c r="E100" t="s">
        <v>2656</v>
      </c>
      <c r="F100" t="s">
        <v>32</v>
      </c>
      <c r="G100" t="s">
        <v>7982</v>
      </c>
      <c r="H100" t="s">
        <v>2657</v>
      </c>
      <c r="I100" t="s">
        <v>39</v>
      </c>
      <c r="J100" t="s">
        <v>7983</v>
      </c>
      <c r="K100" t="s">
        <v>2658</v>
      </c>
      <c r="L100">
        <v>1500000</v>
      </c>
      <c r="M100">
        <v>1500000</v>
      </c>
      <c r="Q100" t="s">
        <v>865</v>
      </c>
      <c r="R100" t="s">
        <v>54</v>
      </c>
      <c r="S100" t="s">
        <v>865</v>
      </c>
      <c r="U100" t="s">
        <v>7984</v>
      </c>
      <c r="AA100" t="s">
        <v>35</v>
      </c>
      <c r="AE100">
        <v>0</v>
      </c>
      <c r="AH100" t="s">
        <v>8325</v>
      </c>
      <c r="AI100" t="s">
        <v>8046</v>
      </c>
      <c r="AK100" t="s">
        <v>54</v>
      </c>
      <c r="AL100" t="s">
        <v>7987</v>
      </c>
      <c r="AN100" t="s">
        <v>7988</v>
      </c>
      <c r="AP100" t="s">
        <v>8326</v>
      </c>
    </row>
    <row r="101" spans="1:42" x14ac:dyDescent="0.2">
      <c r="A101" t="s">
        <v>2676</v>
      </c>
      <c r="B101" t="s">
        <v>8327</v>
      </c>
      <c r="C101" t="s">
        <v>2677</v>
      </c>
      <c r="D101" t="s">
        <v>2675</v>
      </c>
      <c r="E101" t="s">
        <v>2679</v>
      </c>
      <c r="F101" t="s">
        <v>32</v>
      </c>
      <c r="G101" t="s">
        <v>7982</v>
      </c>
      <c r="H101" t="s">
        <v>2681</v>
      </c>
      <c r="I101" t="s">
        <v>39</v>
      </c>
      <c r="J101" t="s">
        <v>7983</v>
      </c>
      <c r="K101" t="s">
        <v>2682</v>
      </c>
      <c r="L101">
        <v>50000000</v>
      </c>
      <c r="M101">
        <v>50000000</v>
      </c>
      <c r="N101" t="s">
        <v>7762</v>
      </c>
      <c r="O101" t="s">
        <v>7009</v>
      </c>
      <c r="P101" t="s">
        <v>7996</v>
      </c>
      <c r="Q101" t="s">
        <v>2684</v>
      </c>
      <c r="R101" t="s">
        <v>2684</v>
      </c>
      <c r="S101" t="s">
        <v>2684</v>
      </c>
      <c r="U101" t="s">
        <v>7984</v>
      </c>
      <c r="AA101" t="s">
        <v>144</v>
      </c>
      <c r="AE101">
        <v>0</v>
      </c>
      <c r="AH101" t="s">
        <v>8328</v>
      </c>
      <c r="AI101" t="s">
        <v>8046</v>
      </c>
      <c r="AK101" t="s">
        <v>454</v>
      </c>
      <c r="AL101" t="s">
        <v>7987</v>
      </c>
      <c r="AN101" t="s">
        <v>7988</v>
      </c>
      <c r="AP101" t="s">
        <v>8329</v>
      </c>
    </row>
    <row r="102" spans="1:42" x14ac:dyDescent="0.2">
      <c r="A102" t="s">
        <v>2692</v>
      </c>
      <c r="B102" t="s">
        <v>8330</v>
      </c>
      <c r="C102" t="s">
        <v>2693</v>
      </c>
      <c r="D102" t="s">
        <v>2691</v>
      </c>
      <c r="E102" t="s">
        <v>2695</v>
      </c>
      <c r="F102" t="s">
        <v>2696</v>
      </c>
      <c r="G102" t="s">
        <v>7982</v>
      </c>
      <c r="H102" t="s">
        <v>2697</v>
      </c>
      <c r="I102" t="s">
        <v>39</v>
      </c>
      <c r="J102" t="s">
        <v>7983</v>
      </c>
      <c r="K102" t="s">
        <v>2698</v>
      </c>
      <c r="L102">
        <v>20000000</v>
      </c>
      <c r="M102">
        <v>17983350</v>
      </c>
      <c r="N102" t="s">
        <v>7762</v>
      </c>
      <c r="O102" t="s">
        <v>7009</v>
      </c>
      <c r="P102" t="s">
        <v>7996</v>
      </c>
      <c r="U102" t="s">
        <v>7984</v>
      </c>
      <c r="AA102" t="s">
        <v>144</v>
      </c>
      <c r="AE102">
        <v>0</v>
      </c>
      <c r="AH102" t="s">
        <v>8331</v>
      </c>
      <c r="AI102" t="s">
        <v>8046</v>
      </c>
      <c r="AK102" t="s">
        <v>145</v>
      </c>
      <c r="AL102" t="s">
        <v>7987</v>
      </c>
      <c r="AN102" t="s">
        <v>7988</v>
      </c>
      <c r="AP102" t="s">
        <v>8332</v>
      </c>
    </row>
    <row r="103" spans="1:42" x14ac:dyDescent="0.2">
      <c r="A103" t="s">
        <v>2714</v>
      </c>
      <c r="B103" t="s">
        <v>8333</v>
      </c>
      <c r="C103" t="s">
        <v>2715</v>
      </c>
      <c r="D103" t="s">
        <v>2716</v>
      </c>
      <c r="E103" t="s">
        <v>2718</v>
      </c>
      <c r="F103" t="s">
        <v>32</v>
      </c>
      <c r="G103" t="s">
        <v>7982</v>
      </c>
      <c r="H103" t="s">
        <v>2719</v>
      </c>
      <c r="I103" t="s">
        <v>39</v>
      </c>
      <c r="J103" t="s">
        <v>7983</v>
      </c>
      <c r="K103" t="s">
        <v>2720</v>
      </c>
      <c r="L103">
        <v>500000</v>
      </c>
      <c r="M103">
        <v>100000</v>
      </c>
      <c r="N103" t="s">
        <v>7759</v>
      </c>
      <c r="O103" t="s">
        <v>7553</v>
      </c>
      <c r="P103" t="s">
        <v>7996</v>
      </c>
      <c r="Q103" t="s">
        <v>2723</v>
      </c>
      <c r="R103" t="s">
        <v>2723</v>
      </c>
      <c r="S103" t="s">
        <v>2723</v>
      </c>
      <c r="U103" t="s">
        <v>7984</v>
      </c>
      <c r="AA103" t="s">
        <v>70</v>
      </c>
      <c r="AE103">
        <v>0</v>
      </c>
      <c r="AH103" t="s">
        <v>8334</v>
      </c>
      <c r="AI103" t="s">
        <v>8020</v>
      </c>
      <c r="AK103" t="s">
        <v>2722</v>
      </c>
      <c r="AL103" t="s">
        <v>7987</v>
      </c>
      <c r="AN103" t="s">
        <v>7988</v>
      </c>
      <c r="AP103" t="s">
        <v>8335</v>
      </c>
    </row>
    <row r="104" spans="1:42" x14ac:dyDescent="0.2">
      <c r="A104" t="s">
        <v>2725</v>
      </c>
      <c r="B104" t="s">
        <v>8336</v>
      </c>
      <c r="C104" t="s">
        <v>2726</v>
      </c>
      <c r="D104" t="s">
        <v>2724</v>
      </c>
      <c r="E104" t="s">
        <v>2728</v>
      </c>
      <c r="F104" t="s">
        <v>32</v>
      </c>
      <c r="G104" t="s">
        <v>7982</v>
      </c>
      <c r="H104" t="s">
        <v>2729</v>
      </c>
      <c r="I104" t="s">
        <v>39</v>
      </c>
      <c r="J104" t="s">
        <v>7983</v>
      </c>
      <c r="K104" t="s">
        <v>2730</v>
      </c>
      <c r="L104">
        <v>1000000</v>
      </c>
      <c r="M104">
        <v>1000000</v>
      </c>
      <c r="N104" t="s">
        <v>7083</v>
      </c>
      <c r="O104" t="s">
        <v>7553</v>
      </c>
      <c r="P104" t="s">
        <v>7996</v>
      </c>
      <c r="Q104" t="s">
        <v>158</v>
      </c>
      <c r="R104" t="s">
        <v>146</v>
      </c>
      <c r="S104" t="s">
        <v>159</v>
      </c>
      <c r="U104" t="s">
        <v>7984</v>
      </c>
      <c r="AA104" t="s">
        <v>144</v>
      </c>
      <c r="AE104">
        <v>0</v>
      </c>
      <c r="AH104" t="s">
        <v>8337</v>
      </c>
      <c r="AI104" t="s">
        <v>8067</v>
      </c>
      <c r="AK104" t="s">
        <v>145</v>
      </c>
      <c r="AL104" t="s">
        <v>7987</v>
      </c>
      <c r="AN104" t="s">
        <v>7988</v>
      </c>
      <c r="AP104" t="s">
        <v>8338</v>
      </c>
    </row>
    <row r="105" spans="1:42" x14ac:dyDescent="0.2">
      <c r="A105" t="s">
        <v>2755</v>
      </c>
      <c r="B105" t="s">
        <v>8339</v>
      </c>
      <c r="C105" t="s">
        <v>2756</v>
      </c>
      <c r="D105" t="s">
        <v>2754</v>
      </c>
      <c r="E105" t="s">
        <v>2758</v>
      </c>
      <c r="F105" t="s">
        <v>615</v>
      </c>
      <c r="G105" t="s">
        <v>7982</v>
      </c>
      <c r="H105" t="s">
        <v>2759</v>
      </c>
      <c r="I105" t="s">
        <v>39</v>
      </c>
      <c r="J105" t="s">
        <v>7983</v>
      </c>
      <c r="K105" t="s">
        <v>2760</v>
      </c>
      <c r="L105">
        <v>10000000</v>
      </c>
      <c r="M105">
        <v>9995450</v>
      </c>
      <c r="N105" t="s">
        <v>7249</v>
      </c>
      <c r="O105" t="s">
        <v>7553</v>
      </c>
      <c r="P105" t="s">
        <v>7996</v>
      </c>
      <c r="Q105" t="s">
        <v>2761</v>
      </c>
      <c r="R105" t="s">
        <v>2761</v>
      </c>
      <c r="S105" t="s">
        <v>2762</v>
      </c>
      <c r="U105" t="s">
        <v>7984</v>
      </c>
      <c r="AA105" t="s">
        <v>70</v>
      </c>
      <c r="AE105">
        <v>0</v>
      </c>
      <c r="AH105" t="s">
        <v>8340</v>
      </c>
      <c r="AI105" t="s">
        <v>8079</v>
      </c>
      <c r="AK105" t="s">
        <v>122</v>
      </c>
      <c r="AL105" t="s">
        <v>7987</v>
      </c>
      <c r="AN105" t="s">
        <v>7988</v>
      </c>
      <c r="AP105" t="s">
        <v>8341</v>
      </c>
    </row>
    <row r="106" spans="1:42" x14ac:dyDescent="0.2">
      <c r="A106" t="s">
        <v>2772</v>
      </c>
      <c r="B106" t="s">
        <v>8342</v>
      </c>
      <c r="C106" t="s">
        <v>2773</v>
      </c>
      <c r="D106" t="s">
        <v>2771</v>
      </c>
      <c r="E106" t="s">
        <v>2775</v>
      </c>
      <c r="F106" t="s">
        <v>8343</v>
      </c>
      <c r="G106" t="s">
        <v>7982</v>
      </c>
      <c r="H106" t="s">
        <v>2777</v>
      </c>
      <c r="I106" t="s">
        <v>39</v>
      </c>
      <c r="J106" t="s">
        <v>7983</v>
      </c>
      <c r="K106" t="s">
        <v>2778</v>
      </c>
      <c r="L106">
        <v>10100000</v>
      </c>
      <c r="M106">
        <v>100000</v>
      </c>
      <c r="N106" t="s">
        <v>7762</v>
      </c>
      <c r="O106" t="s">
        <v>7009</v>
      </c>
      <c r="P106" t="s">
        <v>7996</v>
      </c>
      <c r="Q106" t="s">
        <v>158</v>
      </c>
      <c r="R106" t="s">
        <v>146</v>
      </c>
      <c r="S106" t="s">
        <v>159</v>
      </c>
      <c r="U106" t="s">
        <v>7984</v>
      </c>
      <c r="AA106" t="s">
        <v>144</v>
      </c>
      <c r="AE106">
        <v>0</v>
      </c>
      <c r="AH106" t="s">
        <v>8344</v>
      </c>
      <c r="AI106" t="s">
        <v>8020</v>
      </c>
      <c r="AK106" t="s">
        <v>145</v>
      </c>
      <c r="AL106" t="s">
        <v>7987</v>
      </c>
      <c r="AN106" t="s">
        <v>7988</v>
      </c>
      <c r="AP106" t="s">
        <v>8345</v>
      </c>
    </row>
    <row r="107" spans="1:42" x14ac:dyDescent="0.2">
      <c r="A107" t="s">
        <v>2790</v>
      </c>
      <c r="B107" t="s">
        <v>8346</v>
      </c>
      <c r="C107" t="s">
        <v>2791</v>
      </c>
      <c r="D107" t="s">
        <v>2789</v>
      </c>
      <c r="E107" t="s">
        <v>2793</v>
      </c>
      <c r="F107" t="s">
        <v>2794</v>
      </c>
      <c r="G107" t="s">
        <v>7982</v>
      </c>
      <c r="H107" t="s">
        <v>2795</v>
      </c>
      <c r="I107" t="s">
        <v>56</v>
      </c>
      <c r="J107" t="s">
        <v>7983</v>
      </c>
      <c r="K107" t="s">
        <v>2796</v>
      </c>
      <c r="L107">
        <v>50000000</v>
      </c>
      <c r="M107">
        <v>37625000</v>
      </c>
      <c r="N107" t="s">
        <v>7611</v>
      </c>
      <c r="O107" t="s">
        <v>7553</v>
      </c>
      <c r="P107" t="s">
        <v>7996</v>
      </c>
      <c r="Q107" t="s">
        <v>2798</v>
      </c>
      <c r="R107" t="s">
        <v>2798</v>
      </c>
      <c r="S107" t="s">
        <v>2799</v>
      </c>
      <c r="U107" t="s">
        <v>7984</v>
      </c>
      <c r="AA107" t="s">
        <v>70</v>
      </c>
      <c r="AE107">
        <v>0</v>
      </c>
      <c r="AH107" t="s">
        <v>8347</v>
      </c>
      <c r="AI107" t="s">
        <v>8020</v>
      </c>
      <c r="AK107" t="s">
        <v>2797</v>
      </c>
      <c r="AL107" t="s">
        <v>7987</v>
      </c>
      <c r="AN107" t="s">
        <v>7988</v>
      </c>
      <c r="AP107" t="s">
        <v>8348</v>
      </c>
    </row>
    <row r="108" spans="1:42" x14ac:dyDescent="0.2">
      <c r="A108" t="s">
        <v>2822</v>
      </c>
      <c r="B108" t="s">
        <v>8349</v>
      </c>
      <c r="C108" t="s">
        <v>2823</v>
      </c>
      <c r="D108" t="s">
        <v>2821</v>
      </c>
      <c r="E108" t="s">
        <v>2825</v>
      </c>
      <c r="F108" t="s">
        <v>2826</v>
      </c>
      <c r="G108" t="s">
        <v>7982</v>
      </c>
      <c r="H108" t="s">
        <v>2827</v>
      </c>
      <c r="I108" t="s">
        <v>39</v>
      </c>
      <c r="J108" t="s">
        <v>7983</v>
      </c>
      <c r="K108" t="s">
        <v>2828</v>
      </c>
      <c r="L108">
        <v>200000</v>
      </c>
      <c r="M108">
        <v>200000</v>
      </c>
      <c r="N108" t="s">
        <v>7762</v>
      </c>
      <c r="O108" t="s">
        <v>7009</v>
      </c>
      <c r="P108" t="s">
        <v>7996</v>
      </c>
      <c r="Q108" t="s">
        <v>158</v>
      </c>
      <c r="R108" t="s">
        <v>146</v>
      </c>
      <c r="S108" t="s">
        <v>159</v>
      </c>
      <c r="U108" t="s">
        <v>7984</v>
      </c>
      <c r="AA108" t="s">
        <v>144</v>
      </c>
      <c r="AE108">
        <v>0</v>
      </c>
      <c r="AH108" t="s">
        <v>8350</v>
      </c>
      <c r="AI108" t="s">
        <v>8020</v>
      </c>
      <c r="AK108" t="s">
        <v>145</v>
      </c>
      <c r="AL108" t="s">
        <v>7987</v>
      </c>
      <c r="AN108" t="s">
        <v>7988</v>
      </c>
      <c r="AP108" t="s">
        <v>8351</v>
      </c>
    </row>
    <row r="109" spans="1:42" x14ac:dyDescent="0.2">
      <c r="A109" t="s">
        <v>2892</v>
      </c>
      <c r="B109" t="s">
        <v>8352</v>
      </c>
      <c r="C109" t="s">
        <v>2893</v>
      </c>
      <c r="D109" t="s">
        <v>2891</v>
      </c>
      <c r="E109" t="s">
        <v>2895</v>
      </c>
      <c r="F109" t="s">
        <v>2896</v>
      </c>
      <c r="G109" t="s">
        <v>7982</v>
      </c>
      <c r="H109" t="s">
        <v>2897</v>
      </c>
      <c r="I109" t="s">
        <v>39</v>
      </c>
      <c r="J109" t="s">
        <v>7983</v>
      </c>
      <c r="K109" t="s">
        <v>2898</v>
      </c>
      <c r="L109">
        <v>40000000</v>
      </c>
      <c r="M109">
        <v>30000000</v>
      </c>
      <c r="N109" t="s">
        <v>7621</v>
      </c>
      <c r="O109" t="s">
        <v>7553</v>
      </c>
      <c r="P109" t="s">
        <v>7996</v>
      </c>
      <c r="Q109" t="s">
        <v>455</v>
      </c>
      <c r="R109" t="s">
        <v>455</v>
      </c>
      <c r="S109" t="s">
        <v>455</v>
      </c>
      <c r="U109" t="s">
        <v>7984</v>
      </c>
      <c r="AA109" t="s">
        <v>144</v>
      </c>
      <c r="AE109">
        <v>0</v>
      </c>
      <c r="AH109" t="s">
        <v>8353</v>
      </c>
      <c r="AI109" t="s">
        <v>8050</v>
      </c>
      <c r="AK109" t="s">
        <v>454</v>
      </c>
      <c r="AL109" t="s">
        <v>7987</v>
      </c>
      <c r="AN109" t="s">
        <v>7988</v>
      </c>
      <c r="AP109" t="s">
        <v>8354</v>
      </c>
    </row>
    <row r="110" spans="1:42" x14ac:dyDescent="0.2">
      <c r="A110" t="s">
        <v>2921</v>
      </c>
      <c r="B110" t="s">
        <v>8355</v>
      </c>
      <c r="C110" t="s">
        <v>2922</v>
      </c>
      <c r="D110" t="s">
        <v>2920</v>
      </c>
      <c r="E110" t="s">
        <v>2924</v>
      </c>
      <c r="F110" t="s">
        <v>2925</v>
      </c>
      <c r="G110" t="s">
        <v>7982</v>
      </c>
      <c r="H110" t="s">
        <v>2926</v>
      </c>
      <c r="K110" t="s">
        <v>2927</v>
      </c>
      <c r="W110" t="s">
        <v>7553</v>
      </c>
      <c r="X110" t="s">
        <v>7009</v>
      </c>
      <c r="Y110" t="s">
        <v>423</v>
      </c>
      <c r="AB110" t="s">
        <v>424</v>
      </c>
      <c r="AD110">
        <v>2</v>
      </c>
      <c r="AF110">
        <v>0</v>
      </c>
      <c r="AI110" t="s">
        <v>8020</v>
      </c>
      <c r="AM110">
        <v>100000</v>
      </c>
      <c r="AN110" t="s">
        <v>8060</v>
      </c>
      <c r="AP110" t="s">
        <v>8356</v>
      </c>
    </row>
    <row r="111" spans="1:42" x14ac:dyDescent="0.2">
      <c r="A111" t="s">
        <v>2959</v>
      </c>
      <c r="B111" t="s">
        <v>8357</v>
      </c>
      <c r="C111" t="s">
        <v>2960</v>
      </c>
      <c r="D111" t="s">
        <v>2961</v>
      </c>
      <c r="E111" t="s">
        <v>2963</v>
      </c>
      <c r="F111" t="s">
        <v>180</v>
      </c>
      <c r="G111" t="s">
        <v>7982</v>
      </c>
      <c r="H111" t="s">
        <v>2964</v>
      </c>
      <c r="I111" t="s">
        <v>39</v>
      </c>
      <c r="J111" t="s">
        <v>7983</v>
      </c>
      <c r="K111" t="s">
        <v>2965</v>
      </c>
      <c r="L111">
        <v>30000000</v>
      </c>
      <c r="M111">
        <v>22500000</v>
      </c>
      <c r="N111" t="s">
        <v>7856</v>
      </c>
      <c r="O111" t="s">
        <v>7553</v>
      </c>
      <c r="P111" t="s">
        <v>7996</v>
      </c>
      <c r="Q111" t="s">
        <v>123</v>
      </c>
      <c r="R111" t="s">
        <v>123</v>
      </c>
      <c r="S111" t="s">
        <v>123</v>
      </c>
      <c r="U111" t="s">
        <v>7984</v>
      </c>
      <c r="AA111" t="s">
        <v>70</v>
      </c>
      <c r="AE111">
        <v>0</v>
      </c>
      <c r="AH111" t="s">
        <v>8358</v>
      </c>
      <c r="AI111" t="s">
        <v>8020</v>
      </c>
      <c r="AK111" t="s">
        <v>122</v>
      </c>
      <c r="AL111" t="s">
        <v>7987</v>
      </c>
      <c r="AN111" t="s">
        <v>7988</v>
      </c>
      <c r="AP111" t="s">
        <v>8359</v>
      </c>
    </row>
    <row r="112" spans="1:42" x14ac:dyDescent="0.2">
      <c r="A112" t="s">
        <v>2975</v>
      </c>
      <c r="B112" t="s">
        <v>8360</v>
      </c>
      <c r="C112" t="s">
        <v>2976</v>
      </c>
      <c r="D112" t="s">
        <v>2974</v>
      </c>
      <c r="E112" t="s">
        <v>2978</v>
      </c>
      <c r="F112" t="s">
        <v>2979</v>
      </c>
      <c r="G112" t="s">
        <v>7982</v>
      </c>
      <c r="H112" t="s">
        <v>2980</v>
      </c>
      <c r="I112" t="s">
        <v>39</v>
      </c>
      <c r="J112" t="s">
        <v>7983</v>
      </c>
      <c r="K112" t="s">
        <v>2981</v>
      </c>
      <c r="L112">
        <v>2500000</v>
      </c>
      <c r="M112">
        <v>1000000</v>
      </c>
      <c r="N112" t="s">
        <v>7041</v>
      </c>
      <c r="O112" t="s">
        <v>7553</v>
      </c>
      <c r="P112" t="s">
        <v>7996</v>
      </c>
      <c r="Q112" t="s">
        <v>2982</v>
      </c>
      <c r="R112" t="s">
        <v>2982</v>
      </c>
      <c r="S112" t="s">
        <v>2982</v>
      </c>
      <c r="U112" t="s">
        <v>7984</v>
      </c>
      <c r="AA112" t="s">
        <v>70</v>
      </c>
      <c r="AE112">
        <v>0</v>
      </c>
      <c r="AH112" t="s">
        <v>8361</v>
      </c>
      <c r="AI112" t="s">
        <v>8020</v>
      </c>
      <c r="AK112" t="s">
        <v>561</v>
      </c>
      <c r="AL112" t="s">
        <v>7987</v>
      </c>
      <c r="AN112" t="s">
        <v>7988</v>
      </c>
      <c r="AP112" t="s">
        <v>8362</v>
      </c>
    </row>
    <row r="113" spans="1:42" x14ac:dyDescent="0.2">
      <c r="A113" t="s">
        <v>2990</v>
      </c>
      <c r="B113" t="s">
        <v>8363</v>
      </c>
      <c r="C113" t="s">
        <v>2991</v>
      </c>
      <c r="D113" t="s">
        <v>2989</v>
      </c>
      <c r="G113" t="s">
        <v>7982</v>
      </c>
      <c r="H113" t="s">
        <v>2993</v>
      </c>
      <c r="I113" t="s">
        <v>39</v>
      </c>
      <c r="J113" t="s">
        <v>7983</v>
      </c>
      <c r="K113" t="s">
        <v>2994</v>
      </c>
      <c r="L113">
        <v>1000000</v>
      </c>
      <c r="M113">
        <v>100000</v>
      </c>
      <c r="N113" t="s">
        <v>7762</v>
      </c>
      <c r="O113" t="s">
        <v>7009</v>
      </c>
      <c r="P113" t="s">
        <v>7996</v>
      </c>
      <c r="Q113" t="s">
        <v>2995</v>
      </c>
      <c r="R113" t="s">
        <v>281</v>
      </c>
      <c r="S113" t="s">
        <v>2996</v>
      </c>
      <c r="U113" t="s">
        <v>7984</v>
      </c>
      <c r="AA113" t="s">
        <v>70</v>
      </c>
      <c r="AE113">
        <v>0</v>
      </c>
      <c r="AH113" t="s">
        <v>8364</v>
      </c>
      <c r="AI113" t="s">
        <v>8020</v>
      </c>
      <c r="AK113" t="s">
        <v>280</v>
      </c>
      <c r="AL113" t="s">
        <v>7987</v>
      </c>
      <c r="AN113" t="s">
        <v>7988</v>
      </c>
      <c r="AP113" t="s">
        <v>8365</v>
      </c>
    </row>
    <row r="114" spans="1:42" x14ac:dyDescent="0.2">
      <c r="A114" t="s">
        <v>3019</v>
      </c>
      <c r="B114" t="s">
        <v>8366</v>
      </c>
      <c r="C114" t="s">
        <v>3020</v>
      </c>
      <c r="D114" t="s">
        <v>3021</v>
      </c>
      <c r="E114" t="s">
        <v>3023</v>
      </c>
      <c r="F114" t="s">
        <v>8367</v>
      </c>
      <c r="G114" t="s">
        <v>8368</v>
      </c>
      <c r="H114" t="s">
        <v>3025</v>
      </c>
      <c r="I114" t="s">
        <v>39</v>
      </c>
      <c r="J114" t="s">
        <v>7983</v>
      </c>
      <c r="K114" t="s">
        <v>3026</v>
      </c>
      <c r="L114">
        <v>1000000</v>
      </c>
      <c r="M114">
        <v>123000</v>
      </c>
      <c r="N114" t="s">
        <v>7574</v>
      </c>
      <c r="O114" t="s">
        <v>7938</v>
      </c>
      <c r="Q114" t="s">
        <v>3028</v>
      </c>
      <c r="R114" t="s">
        <v>3027</v>
      </c>
      <c r="S114" t="s">
        <v>3029</v>
      </c>
      <c r="U114" t="s">
        <v>7984</v>
      </c>
      <c r="AA114" t="s">
        <v>70</v>
      </c>
      <c r="AE114">
        <v>0</v>
      </c>
      <c r="AH114" t="s">
        <v>8369</v>
      </c>
      <c r="AI114" t="s">
        <v>8046</v>
      </c>
      <c r="AK114" t="s">
        <v>546</v>
      </c>
      <c r="AL114" t="s">
        <v>7987</v>
      </c>
      <c r="AN114" t="s">
        <v>7988</v>
      </c>
      <c r="AP114" t="s">
        <v>8370</v>
      </c>
    </row>
    <row r="115" spans="1:42" x14ac:dyDescent="0.2">
      <c r="A115" t="s">
        <v>3040</v>
      </c>
      <c r="B115" t="s">
        <v>8371</v>
      </c>
      <c r="C115" t="s">
        <v>3041</v>
      </c>
      <c r="D115" t="s">
        <v>3039</v>
      </c>
      <c r="E115" t="s">
        <v>3043</v>
      </c>
      <c r="F115" t="s">
        <v>32</v>
      </c>
      <c r="G115" t="s">
        <v>7982</v>
      </c>
      <c r="H115" t="s">
        <v>3044</v>
      </c>
      <c r="K115" t="s">
        <v>3045</v>
      </c>
      <c r="W115" t="s">
        <v>7553</v>
      </c>
      <c r="X115" t="s">
        <v>7009</v>
      </c>
      <c r="Y115" t="s">
        <v>122</v>
      </c>
      <c r="AB115" t="s">
        <v>3046</v>
      </c>
      <c r="AD115">
        <v>3</v>
      </c>
      <c r="AF115">
        <v>0</v>
      </c>
      <c r="AI115" t="s">
        <v>8020</v>
      </c>
      <c r="AM115">
        <v>100000</v>
      </c>
      <c r="AN115" t="s">
        <v>8060</v>
      </c>
      <c r="AP115" t="s">
        <v>8372</v>
      </c>
    </row>
    <row r="116" spans="1:42" x14ac:dyDescent="0.2">
      <c r="A116" t="s">
        <v>3048</v>
      </c>
      <c r="B116" t="s">
        <v>8373</v>
      </c>
      <c r="C116" t="s">
        <v>3049</v>
      </c>
      <c r="D116" t="s">
        <v>3047</v>
      </c>
      <c r="E116" t="s">
        <v>3051</v>
      </c>
      <c r="F116" t="s">
        <v>8374</v>
      </c>
      <c r="G116" t="s">
        <v>7982</v>
      </c>
      <c r="H116" t="s">
        <v>3052</v>
      </c>
      <c r="I116" t="s">
        <v>39</v>
      </c>
      <c r="J116" t="s">
        <v>7983</v>
      </c>
      <c r="K116" t="s">
        <v>3053</v>
      </c>
      <c r="L116">
        <v>7500000</v>
      </c>
      <c r="M116">
        <v>5643700</v>
      </c>
      <c r="N116" t="s">
        <v>7533</v>
      </c>
      <c r="O116" t="s">
        <v>7553</v>
      </c>
      <c r="P116" t="s">
        <v>7996</v>
      </c>
      <c r="Q116" t="s">
        <v>124</v>
      </c>
      <c r="R116" t="s">
        <v>123</v>
      </c>
      <c r="S116" t="s">
        <v>3054</v>
      </c>
      <c r="U116" t="s">
        <v>7984</v>
      </c>
      <c r="AA116" t="s">
        <v>70</v>
      </c>
      <c r="AE116">
        <v>0</v>
      </c>
      <c r="AH116" t="s">
        <v>8375</v>
      </c>
      <c r="AI116" t="s">
        <v>8079</v>
      </c>
      <c r="AK116" t="s">
        <v>122</v>
      </c>
      <c r="AL116" t="s">
        <v>7987</v>
      </c>
      <c r="AN116" t="s">
        <v>7988</v>
      </c>
      <c r="AP116" t="s">
        <v>8376</v>
      </c>
    </row>
    <row r="117" spans="1:42" x14ac:dyDescent="0.2">
      <c r="A117" t="s">
        <v>3056</v>
      </c>
      <c r="B117" t="s">
        <v>8377</v>
      </c>
      <c r="C117" t="s">
        <v>3057</v>
      </c>
      <c r="D117" t="s">
        <v>3055</v>
      </c>
      <c r="E117" t="s">
        <v>3059</v>
      </c>
      <c r="F117" t="s">
        <v>429</v>
      </c>
      <c r="G117" t="s">
        <v>7982</v>
      </c>
      <c r="H117" t="s">
        <v>3060</v>
      </c>
      <c r="I117" t="s">
        <v>39</v>
      </c>
      <c r="J117" t="s">
        <v>7983</v>
      </c>
      <c r="K117" t="s">
        <v>3061</v>
      </c>
      <c r="L117">
        <v>1200000</v>
      </c>
      <c r="M117">
        <v>1200000</v>
      </c>
      <c r="N117" t="s">
        <v>7762</v>
      </c>
      <c r="O117" t="s">
        <v>7009</v>
      </c>
      <c r="Q117" t="s">
        <v>158</v>
      </c>
      <c r="R117" t="s">
        <v>146</v>
      </c>
      <c r="S117" t="s">
        <v>159</v>
      </c>
      <c r="U117" t="s">
        <v>7984</v>
      </c>
      <c r="AA117" t="s">
        <v>144</v>
      </c>
      <c r="AE117">
        <v>0</v>
      </c>
      <c r="AH117" t="s">
        <v>8378</v>
      </c>
      <c r="AI117" t="s">
        <v>8005</v>
      </c>
      <c r="AK117" t="s">
        <v>145</v>
      </c>
      <c r="AL117" t="s">
        <v>7987</v>
      </c>
      <c r="AN117" t="s">
        <v>7988</v>
      </c>
      <c r="AP117" t="s">
        <v>8379</v>
      </c>
    </row>
    <row r="118" spans="1:42" x14ac:dyDescent="0.2">
      <c r="A118" t="s">
        <v>3064</v>
      </c>
      <c r="B118" t="s">
        <v>8380</v>
      </c>
      <c r="C118" t="s">
        <v>3065</v>
      </c>
      <c r="D118" t="s">
        <v>3063</v>
      </c>
      <c r="E118" t="s">
        <v>3067</v>
      </c>
      <c r="F118" t="s">
        <v>429</v>
      </c>
      <c r="G118" t="s">
        <v>7982</v>
      </c>
      <c r="H118" t="s">
        <v>3068</v>
      </c>
      <c r="I118" t="s">
        <v>39</v>
      </c>
      <c r="J118" t="s">
        <v>7983</v>
      </c>
      <c r="K118" t="s">
        <v>3069</v>
      </c>
      <c r="L118">
        <v>2500000</v>
      </c>
      <c r="M118">
        <v>1768000</v>
      </c>
      <c r="N118" t="s">
        <v>7873</v>
      </c>
      <c r="O118" t="s">
        <v>7009</v>
      </c>
      <c r="P118" t="s">
        <v>7996</v>
      </c>
      <c r="U118" t="s">
        <v>7984</v>
      </c>
      <c r="AA118" t="s">
        <v>506</v>
      </c>
      <c r="AE118">
        <v>0</v>
      </c>
      <c r="AH118" t="s">
        <v>8381</v>
      </c>
      <c r="AI118" t="s">
        <v>8020</v>
      </c>
      <c r="AK118" t="s">
        <v>506</v>
      </c>
      <c r="AL118" t="s">
        <v>7987</v>
      </c>
      <c r="AN118" t="s">
        <v>7988</v>
      </c>
      <c r="AP118" t="s">
        <v>8382</v>
      </c>
    </row>
    <row r="119" spans="1:42" x14ac:dyDescent="0.2">
      <c r="A119" t="s">
        <v>3072</v>
      </c>
      <c r="B119" t="s">
        <v>8383</v>
      </c>
      <c r="C119" t="s">
        <v>3073</v>
      </c>
      <c r="D119" t="s">
        <v>3071</v>
      </c>
      <c r="E119" t="s">
        <v>3075</v>
      </c>
      <c r="F119" t="s">
        <v>8384</v>
      </c>
      <c r="G119" t="s">
        <v>7982</v>
      </c>
      <c r="H119" t="s">
        <v>3076</v>
      </c>
      <c r="I119" t="s">
        <v>56</v>
      </c>
      <c r="J119" t="s">
        <v>8186</v>
      </c>
      <c r="K119" t="s">
        <v>3077</v>
      </c>
      <c r="L119">
        <v>250000000</v>
      </c>
      <c r="M119">
        <v>244766180</v>
      </c>
      <c r="N119" t="s">
        <v>7216</v>
      </c>
      <c r="O119" t="s">
        <v>7553</v>
      </c>
      <c r="P119" t="s">
        <v>7996</v>
      </c>
      <c r="Q119" t="s">
        <v>3078</v>
      </c>
      <c r="R119" t="s">
        <v>1116</v>
      </c>
      <c r="S119" t="s">
        <v>3079</v>
      </c>
      <c r="T119" t="s">
        <v>8385</v>
      </c>
      <c r="U119" t="s">
        <v>7984</v>
      </c>
      <c r="AA119" t="s">
        <v>35</v>
      </c>
      <c r="AE119">
        <v>0</v>
      </c>
      <c r="AH119" t="s">
        <v>8386</v>
      </c>
      <c r="AI119" t="s">
        <v>8046</v>
      </c>
      <c r="AK119" t="s">
        <v>1115</v>
      </c>
      <c r="AL119" t="s">
        <v>7987</v>
      </c>
      <c r="AN119" t="s">
        <v>7988</v>
      </c>
      <c r="AP119" t="s">
        <v>8387</v>
      </c>
    </row>
    <row r="120" spans="1:42" x14ac:dyDescent="0.2">
      <c r="A120" t="s">
        <v>3122</v>
      </c>
      <c r="B120" t="s">
        <v>8388</v>
      </c>
      <c r="C120" t="s">
        <v>3123</v>
      </c>
      <c r="D120" t="s">
        <v>3121</v>
      </c>
      <c r="E120" t="s">
        <v>3125</v>
      </c>
      <c r="F120" t="s">
        <v>8389</v>
      </c>
      <c r="G120" t="s">
        <v>7982</v>
      </c>
      <c r="H120" t="s">
        <v>3126</v>
      </c>
      <c r="I120" t="s">
        <v>39</v>
      </c>
      <c r="J120" t="s">
        <v>7983</v>
      </c>
      <c r="K120" t="s">
        <v>3127</v>
      </c>
      <c r="L120">
        <v>1000000</v>
      </c>
      <c r="M120">
        <v>1000000</v>
      </c>
      <c r="Q120" t="s">
        <v>2982</v>
      </c>
      <c r="R120" t="s">
        <v>2982</v>
      </c>
      <c r="S120" t="s">
        <v>3128</v>
      </c>
      <c r="U120" t="s">
        <v>7984</v>
      </c>
      <c r="AA120" t="s">
        <v>70</v>
      </c>
      <c r="AE120">
        <v>0</v>
      </c>
      <c r="AH120" t="s">
        <v>8390</v>
      </c>
      <c r="AI120" t="s">
        <v>8020</v>
      </c>
      <c r="AK120" t="s">
        <v>561</v>
      </c>
      <c r="AL120" t="s">
        <v>7987</v>
      </c>
      <c r="AN120" t="s">
        <v>7988</v>
      </c>
      <c r="AP120" t="s">
        <v>8391</v>
      </c>
    </row>
    <row r="121" spans="1:42" x14ac:dyDescent="0.2">
      <c r="A121" t="s">
        <v>3159</v>
      </c>
      <c r="B121" t="s">
        <v>8392</v>
      </c>
      <c r="C121" t="s">
        <v>3160</v>
      </c>
      <c r="D121" t="s">
        <v>3158</v>
      </c>
      <c r="E121" t="s">
        <v>3162</v>
      </c>
      <c r="F121" t="s">
        <v>32</v>
      </c>
      <c r="G121" t="s">
        <v>7982</v>
      </c>
      <c r="H121" t="s">
        <v>3163</v>
      </c>
      <c r="K121" t="s">
        <v>3164</v>
      </c>
      <c r="W121" t="s">
        <v>7553</v>
      </c>
      <c r="X121" t="s">
        <v>7553</v>
      </c>
      <c r="Y121" t="s">
        <v>210</v>
      </c>
      <c r="AB121" t="s">
        <v>3165</v>
      </c>
      <c r="AD121">
        <v>2</v>
      </c>
      <c r="AF121">
        <v>0</v>
      </c>
      <c r="AI121" t="s">
        <v>8020</v>
      </c>
      <c r="AM121">
        <v>100000</v>
      </c>
      <c r="AN121" t="s">
        <v>8060</v>
      </c>
      <c r="AP121" t="s">
        <v>8393</v>
      </c>
    </row>
    <row r="122" spans="1:42" x14ac:dyDescent="0.2">
      <c r="A122" t="s">
        <v>3201</v>
      </c>
      <c r="B122" t="s">
        <v>8394</v>
      </c>
      <c r="C122" t="s">
        <v>3202</v>
      </c>
      <c r="D122" t="s">
        <v>3200</v>
      </c>
      <c r="E122" t="s">
        <v>3204</v>
      </c>
      <c r="F122" t="s">
        <v>8395</v>
      </c>
      <c r="G122" t="s">
        <v>7982</v>
      </c>
      <c r="H122" t="s">
        <v>3206</v>
      </c>
      <c r="I122" t="s">
        <v>39</v>
      </c>
      <c r="J122" t="s">
        <v>7983</v>
      </c>
      <c r="K122" t="s">
        <v>3207</v>
      </c>
      <c r="L122">
        <v>720000000</v>
      </c>
      <c r="M122">
        <v>31530200</v>
      </c>
      <c r="N122" t="s">
        <v>7894</v>
      </c>
      <c r="O122" t="s">
        <v>7553</v>
      </c>
      <c r="P122" t="s">
        <v>7996</v>
      </c>
      <c r="Q122" t="s">
        <v>1691</v>
      </c>
      <c r="R122" t="s">
        <v>1690</v>
      </c>
      <c r="S122" t="s">
        <v>3208</v>
      </c>
      <c r="U122" t="s">
        <v>7984</v>
      </c>
      <c r="AA122" t="s">
        <v>70</v>
      </c>
      <c r="AE122">
        <v>0</v>
      </c>
      <c r="AH122" t="s">
        <v>8396</v>
      </c>
      <c r="AI122" t="s">
        <v>8050</v>
      </c>
      <c r="AK122" t="s">
        <v>1033</v>
      </c>
      <c r="AL122" t="s">
        <v>7987</v>
      </c>
      <c r="AN122" t="s">
        <v>7988</v>
      </c>
      <c r="AP122" t="s">
        <v>8397</v>
      </c>
    </row>
    <row r="123" spans="1:42" x14ac:dyDescent="0.2">
      <c r="A123" t="s">
        <v>3235</v>
      </c>
      <c r="B123" t="s">
        <v>8398</v>
      </c>
      <c r="C123" t="s">
        <v>3236</v>
      </c>
      <c r="D123" t="s">
        <v>3234</v>
      </c>
      <c r="E123" t="s">
        <v>3238</v>
      </c>
      <c r="F123" t="s">
        <v>6136</v>
      </c>
      <c r="G123" t="s">
        <v>7982</v>
      </c>
      <c r="H123" t="s">
        <v>3239</v>
      </c>
      <c r="I123" t="s">
        <v>39</v>
      </c>
      <c r="J123" t="s">
        <v>7983</v>
      </c>
      <c r="K123" t="s">
        <v>3240</v>
      </c>
      <c r="L123">
        <v>2500000</v>
      </c>
      <c r="M123">
        <v>372000</v>
      </c>
      <c r="N123" t="s">
        <v>7721</v>
      </c>
      <c r="O123" t="s">
        <v>7009</v>
      </c>
      <c r="P123" t="s">
        <v>7996</v>
      </c>
      <c r="Q123" t="s">
        <v>2535</v>
      </c>
      <c r="R123" t="s">
        <v>1690</v>
      </c>
      <c r="S123" t="s">
        <v>3242</v>
      </c>
      <c r="U123" t="s">
        <v>7984</v>
      </c>
      <c r="AA123" t="s">
        <v>70</v>
      </c>
      <c r="AE123">
        <v>0</v>
      </c>
      <c r="AH123" t="s">
        <v>8399</v>
      </c>
      <c r="AI123" t="s">
        <v>8020</v>
      </c>
      <c r="AK123" t="s">
        <v>1033</v>
      </c>
      <c r="AL123" t="s">
        <v>7987</v>
      </c>
      <c r="AN123" t="s">
        <v>7988</v>
      </c>
      <c r="AP123" t="s">
        <v>8400</v>
      </c>
    </row>
    <row r="124" spans="1:42" x14ac:dyDescent="0.2">
      <c r="A124" t="s">
        <v>3252</v>
      </c>
      <c r="B124" t="s">
        <v>8401</v>
      </c>
      <c r="C124" t="s">
        <v>3253</v>
      </c>
      <c r="D124" t="s">
        <v>3251</v>
      </c>
      <c r="E124" t="s">
        <v>3255</v>
      </c>
      <c r="F124" t="s">
        <v>32</v>
      </c>
      <c r="G124" t="s">
        <v>7982</v>
      </c>
      <c r="H124" t="s">
        <v>3256</v>
      </c>
      <c r="I124" t="s">
        <v>39</v>
      </c>
      <c r="J124" t="s">
        <v>7983</v>
      </c>
      <c r="K124" t="s">
        <v>3257</v>
      </c>
      <c r="L124">
        <v>3500000</v>
      </c>
      <c r="M124">
        <v>100000</v>
      </c>
      <c r="N124" t="s">
        <v>7873</v>
      </c>
      <c r="O124" t="s">
        <v>7009</v>
      </c>
      <c r="P124" t="s">
        <v>7996</v>
      </c>
      <c r="Q124" t="s">
        <v>158</v>
      </c>
      <c r="R124" t="s">
        <v>146</v>
      </c>
      <c r="S124" t="s">
        <v>159</v>
      </c>
      <c r="U124" t="s">
        <v>7984</v>
      </c>
      <c r="AA124" t="s">
        <v>144</v>
      </c>
      <c r="AE124">
        <v>0</v>
      </c>
      <c r="AH124" t="s">
        <v>8402</v>
      </c>
      <c r="AI124" t="s">
        <v>8020</v>
      </c>
      <c r="AK124" t="s">
        <v>145</v>
      </c>
      <c r="AL124" t="s">
        <v>7987</v>
      </c>
      <c r="AN124" t="s">
        <v>7988</v>
      </c>
      <c r="AP124" t="s">
        <v>8403</v>
      </c>
    </row>
    <row r="125" spans="1:42" x14ac:dyDescent="0.2">
      <c r="A125" t="s">
        <v>3355</v>
      </c>
      <c r="B125" t="s">
        <v>8404</v>
      </c>
      <c r="C125" t="s">
        <v>3356</v>
      </c>
      <c r="D125" t="s">
        <v>3354</v>
      </c>
      <c r="E125" t="s">
        <v>3358</v>
      </c>
      <c r="F125" t="s">
        <v>8405</v>
      </c>
      <c r="G125" t="s">
        <v>7982</v>
      </c>
      <c r="H125" t="s">
        <v>3359</v>
      </c>
      <c r="I125" t="s">
        <v>56</v>
      </c>
      <c r="J125" t="s">
        <v>8186</v>
      </c>
      <c r="K125" t="s">
        <v>3360</v>
      </c>
      <c r="L125">
        <v>60000000</v>
      </c>
      <c r="M125">
        <v>48884250</v>
      </c>
      <c r="N125" t="s">
        <v>7148</v>
      </c>
      <c r="O125" t="s">
        <v>7009</v>
      </c>
      <c r="P125" t="s">
        <v>7996</v>
      </c>
      <c r="Q125" t="s">
        <v>3362</v>
      </c>
      <c r="R125" t="s">
        <v>443</v>
      </c>
      <c r="S125" t="s">
        <v>3362</v>
      </c>
      <c r="U125" t="s">
        <v>7984</v>
      </c>
      <c r="AA125" t="s">
        <v>144</v>
      </c>
      <c r="AE125">
        <v>0</v>
      </c>
      <c r="AH125" t="s">
        <v>8406</v>
      </c>
      <c r="AI125" t="s">
        <v>8020</v>
      </c>
      <c r="AK125" t="s">
        <v>145</v>
      </c>
      <c r="AL125" t="s">
        <v>7987</v>
      </c>
      <c r="AN125" t="s">
        <v>7988</v>
      </c>
      <c r="AP125" t="s">
        <v>8407</v>
      </c>
    </row>
    <row r="126" spans="1:42" x14ac:dyDescent="0.2">
      <c r="A126" t="s">
        <v>3371</v>
      </c>
      <c r="B126" t="s">
        <v>8408</v>
      </c>
      <c r="C126" t="s">
        <v>3372</v>
      </c>
      <c r="D126" t="s">
        <v>3370</v>
      </c>
      <c r="E126" t="s">
        <v>3374</v>
      </c>
      <c r="F126" t="s">
        <v>3375</v>
      </c>
      <c r="G126" t="s">
        <v>7982</v>
      </c>
      <c r="H126" t="s">
        <v>3376</v>
      </c>
      <c r="I126" t="s">
        <v>39</v>
      </c>
      <c r="J126" t="s">
        <v>7983</v>
      </c>
      <c r="K126" t="s">
        <v>3377</v>
      </c>
      <c r="L126">
        <v>50000000</v>
      </c>
      <c r="M126">
        <v>34000000</v>
      </c>
      <c r="N126" t="s">
        <v>7161</v>
      </c>
      <c r="O126" t="s">
        <v>7009</v>
      </c>
      <c r="Q126" t="s">
        <v>158</v>
      </c>
      <c r="R126" t="s">
        <v>146</v>
      </c>
      <c r="S126" t="s">
        <v>159</v>
      </c>
      <c r="U126" t="s">
        <v>7984</v>
      </c>
      <c r="AA126" t="s">
        <v>144</v>
      </c>
      <c r="AE126">
        <v>0</v>
      </c>
      <c r="AH126" t="s">
        <v>8409</v>
      </c>
      <c r="AI126" t="s">
        <v>8046</v>
      </c>
      <c r="AK126" t="s">
        <v>145</v>
      </c>
      <c r="AL126" t="s">
        <v>8300</v>
      </c>
      <c r="AN126" t="s">
        <v>7988</v>
      </c>
      <c r="AP126" t="s">
        <v>8410</v>
      </c>
    </row>
    <row r="127" spans="1:42" x14ac:dyDescent="0.2">
      <c r="A127" t="s">
        <v>3385</v>
      </c>
      <c r="B127" t="s">
        <v>8411</v>
      </c>
      <c r="C127" t="s">
        <v>3386</v>
      </c>
      <c r="D127" t="s">
        <v>3384</v>
      </c>
      <c r="E127" t="s">
        <v>3387</v>
      </c>
      <c r="F127" t="s">
        <v>32</v>
      </c>
      <c r="G127" t="s">
        <v>7982</v>
      </c>
      <c r="H127" t="s">
        <v>1089</v>
      </c>
      <c r="I127" t="s">
        <v>39</v>
      </c>
      <c r="J127" t="s">
        <v>7983</v>
      </c>
      <c r="K127" t="s">
        <v>3388</v>
      </c>
      <c r="L127">
        <v>2500000</v>
      </c>
      <c r="M127">
        <v>200000</v>
      </c>
      <c r="N127" t="s">
        <v>7835</v>
      </c>
      <c r="O127" t="s">
        <v>7553</v>
      </c>
      <c r="P127" t="s">
        <v>7996</v>
      </c>
      <c r="Q127" t="s">
        <v>629</v>
      </c>
      <c r="R127" t="s">
        <v>629</v>
      </c>
      <c r="S127" t="s">
        <v>3389</v>
      </c>
      <c r="U127" t="s">
        <v>7984</v>
      </c>
      <c r="AA127" t="s">
        <v>70</v>
      </c>
      <c r="AE127">
        <v>0</v>
      </c>
      <c r="AH127" t="s">
        <v>8412</v>
      </c>
      <c r="AI127" t="s">
        <v>8067</v>
      </c>
      <c r="AK127" t="s">
        <v>280</v>
      </c>
      <c r="AL127" t="s">
        <v>7987</v>
      </c>
      <c r="AN127" t="s">
        <v>7988</v>
      </c>
      <c r="AP127" t="s">
        <v>8413</v>
      </c>
    </row>
    <row r="128" spans="1:42" x14ac:dyDescent="0.2">
      <c r="A128" t="s">
        <v>3391</v>
      </c>
      <c r="B128" t="s">
        <v>8414</v>
      </c>
      <c r="C128" t="s">
        <v>3392</v>
      </c>
      <c r="D128" t="s">
        <v>3390</v>
      </c>
      <c r="E128" t="s">
        <v>3394</v>
      </c>
      <c r="F128" t="s">
        <v>3395</v>
      </c>
      <c r="G128" t="s">
        <v>7982</v>
      </c>
      <c r="H128" t="s">
        <v>3068</v>
      </c>
      <c r="I128" t="s">
        <v>56</v>
      </c>
      <c r="J128" t="s">
        <v>7983</v>
      </c>
      <c r="K128" t="s">
        <v>3396</v>
      </c>
      <c r="L128">
        <v>30000000</v>
      </c>
      <c r="M128">
        <v>20358800</v>
      </c>
      <c r="N128" t="s">
        <v>7041</v>
      </c>
      <c r="O128" t="s">
        <v>7553</v>
      </c>
      <c r="P128" t="s">
        <v>7996</v>
      </c>
      <c r="Q128" t="s">
        <v>294</v>
      </c>
      <c r="R128" t="s">
        <v>294</v>
      </c>
      <c r="S128" t="s">
        <v>294</v>
      </c>
      <c r="U128" t="s">
        <v>7984</v>
      </c>
      <c r="AA128" t="s">
        <v>70</v>
      </c>
      <c r="AE128">
        <v>0</v>
      </c>
      <c r="AH128" t="s">
        <v>8415</v>
      </c>
      <c r="AI128" t="s">
        <v>8020</v>
      </c>
      <c r="AK128" t="s">
        <v>293</v>
      </c>
      <c r="AL128" t="s">
        <v>7987</v>
      </c>
      <c r="AN128" t="s">
        <v>7988</v>
      </c>
      <c r="AP128" t="s">
        <v>8416</v>
      </c>
    </row>
    <row r="129" spans="1:42" x14ac:dyDescent="0.2">
      <c r="A129" t="s">
        <v>3400</v>
      </c>
      <c r="B129" t="s">
        <v>8417</v>
      </c>
      <c r="C129" t="s">
        <v>3401</v>
      </c>
      <c r="E129" t="s">
        <v>3402</v>
      </c>
      <c r="F129" t="s">
        <v>32</v>
      </c>
      <c r="G129" t="s">
        <v>7982</v>
      </c>
      <c r="H129" t="s">
        <v>3403</v>
      </c>
      <c r="I129" t="s">
        <v>39</v>
      </c>
      <c r="J129" t="s">
        <v>7983</v>
      </c>
      <c r="K129" t="s">
        <v>3404</v>
      </c>
      <c r="L129">
        <v>1500000</v>
      </c>
      <c r="M129">
        <v>400300</v>
      </c>
      <c r="N129" t="s">
        <v>7762</v>
      </c>
      <c r="O129" t="s">
        <v>7009</v>
      </c>
      <c r="P129" t="s">
        <v>7996</v>
      </c>
      <c r="Q129" t="s">
        <v>3078</v>
      </c>
      <c r="R129" t="s">
        <v>1116</v>
      </c>
      <c r="S129" t="s">
        <v>3405</v>
      </c>
      <c r="U129" t="s">
        <v>7984</v>
      </c>
      <c r="AA129" t="s">
        <v>35</v>
      </c>
      <c r="AE129">
        <v>0</v>
      </c>
      <c r="AH129" t="s">
        <v>8418</v>
      </c>
      <c r="AI129" t="s">
        <v>7986</v>
      </c>
      <c r="AK129" t="s">
        <v>1115</v>
      </c>
      <c r="AL129" t="s">
        <v>7987</v>
      </c>
      <c r="AN129" t="s">
        <v>7988</v>
      </c>
      <c r="AP129" t="s">
        <v>8419</v>
      </c>
    </row>
    <row r="130" spans="1:42" x14ac:dyDescent="0.2">
      <c r="A130" t="s">
        <v>3422</v>
      </c>
      <c r="B130" t="s">
        <v>8420</v>
      </c>
      <c r="C130" t="s">
        <v>3423</v>
      </c>
      <c r="D130" t="s">
        <v>3421</v>
      </c>
      <c r="E130" t="s">
        <v>3425</v>
      </c>
      <c r="F130" t="s">
        <v>3426</v>
      </c>
      <c r="G130" t="s">
        <v>7982</v>
      </c>
      <c r="H130" t="s">
        <v>3427</v>
      </c>
      <c r="I130" t="s">
        <v>39</v>
      </c>
      <c r="J130" t="s">
        <v>7983</v>
      </c>
      <c r="K130" t="s">
        <v>3428</v>
      </c>
      <c r="L130">
        <v>750000000</v>
      </c>
      <c r="M130">
        <v>710853200</v>
      </c>
      <c r="N130" t="s">
        <v>7041</v>
      </c>
      <c r="O130" t="s">
        <v>7553</v>
      </c>
      <c r="Q130" t="s">
        <v>2242</v>
      </c>
      <c r="R130" t="s">
        <v>2242</v>
      </c>
      <c r="S130" t="s">
        <v>3430</v>
      </c>
      <c r="T130" t="s">
        <v>8421</v>
      </c>
      <c r="U130" t="s">
        <v>7984</v>
      </c>
      <c r="AA130" t="s">
        <v>144</v>
      </c>
      <c r="AE130">
        <v>0</v>
      </c>
      <c r="AH130" t="s">
        <v>8422</v>
      </c>
      <c r="AI130" t="s">
        <v>7993</v>
      </c>
      <c r="AK130" t="s">
        <v>2241</v>
      </c>
      <c r="AL130" t="s">
        <v>7987</v>
      </c>
      <c r="AN130" t="s">
        <v>7988</v>
      </c>
      <c r="AP130" t="s">
        <v>8423</v>
      </c>
    </row>
    <row r="131" spans="1:42" x14ac:dyDescent="0.2">
      <c r="A131" t="s">
        <v>3438</v>
      </c>
      <c r="B131" t="s">
        <v>8424</v>
      </c>
      <c r="C131" t="s">
        <v>3439</v>
      </c>
      <c r="D131" t="s">
        <v>3437</v>
      </c>
      <c r="E131" t="s">
        <v>3441</v>
      </c>
      <c r="F131" t="s">
        <v>8425</v>
      </c>
      <c r="G131" t="s">
        <v>7982</v>
      </c>
      <c r="H131" t="s">
        <v>3442</v>
      </c>
      <c r="I131" t="s">
        <v>39</v>
      </c>
      <c r="J131" t="s">
        <v>7983</v>
      </c>
      <c r="K131" t="s">
        <v>3443</v>
      </c>
      <c r="L131">
        <v>200000</v>
      </c>
      <c r="M131">
        <v>150000</v>
      </c>
      <c r="N131" t="s">
        <v>7762</v>
      </c>
      <c r="O131" t="s">
        <v>7009</v>
      </c>
      <c r="P131" t="s">
        <v>7996</v>
      </c>
      <c r="Q131" t="s">
        <v>334</v>
      </c>
      <c r="R131" t="s">
        <v>54</v>
      </c>
      <c r="S131" t="s">
        <v>3445</v>
      </c>
      <c r="U131" t="s">
        <v>7984</v>
      </c>
      <c r="AA131" t="s">
        <v>35</v>
      </c>
      <c r="AE131">
        <v>0</v>
      </c>
      <c r="AH131" t="s">
        <v>8426</v>
      </c>
      <c r="AI131" t="s">
        <v>8046</v>
      </c>
      <c r="AK131" t="s">
        <v>54</v>
      </c>
      <c r="AL131" t="s">
        <v>7987</v>
      </c>
      <c r="AN131" t="s">
        <v>7988</v>
      </c>
      <c r="AP131" t="s">
        <v>8427</v>
      </c>
    </row>
    <row r="132" spans="1:42" x14ac:dyDescent="0.2">
      <c r="A132" t="s">
        <v>3454</v>
      </c>
      <c r="B132" t="s">
        <v>8428</v>
      </c>
      <c r="C132" t="s">
        <v>3455</v>
      </c>
      <c r="D132" t="s">
        <v>3453</v>
      </c>
      <c r="E132" t="s">
        <v>3457</v>
      </c>
      <c r="F132" t="s">
        <v>32</v>
      </c>
      <c r="G132" t="s">
        <v>7982</v>
      </c>
      <c r="H132" t="s">
        <v>3458</v>
      </c>
      <c r="I132" t="s">
        <v>39</v>
      </c>
      <c r="J132" t="s">
        <v>7983</v>
      </c>
      <c r="K132" t="s">
        <v>3459</v>
      </c>
      <c r="L132">
        <v>100000</v>
      </c>
      <c r="M132">
        <v>110000</v>
      </c>
      <c r="N132" t="s">
        <v>7767</v>
      </c>
      <c r="O132" t="s">
        <v>7009</v>
      </c>
      <c r="P132" t="s">
        <v>7996</v>
      </c>
      <c r="Q132" t="s">
        <v>158</v>
      </c>
      <c r="R132" t="s">
        <v>146</v>
      </c>
      <c r="S132" t="s">
        <v>159</v>
      </c>
      <c r="U132" t="s">
        <v>7984</v>
      </c>
      <c r="AA132" t="s">
        <v>144</v>
      </c>
      <c r="AE132">
        <v>0</v>
      </c>
      <c r="AH132" t="s">
        <v>8429</v>
      </c>
      <c r="AI132" t="s">
        <v>8020</v>
      </c>
      <c r="AK132" t="s">
        <v>145</v>
      </c>
      <c r="AL132" t="s">
        <v>7987</v>
      </c>
      <c r="AN132" t="s">
        <v>7988</v>
      </c>
      <c r="AP132" t="s">
        <v>8430</v>
      </c>
    </row>
    <row r="133" spans="1:42" x14ac:dyDescent="0.2">
      <c r="A133" t="s">
        <v>3474</v>
      </c>
      <c r="B133" t="s">
        <v>8431</v>
      </c>
      <c r="C133" t="s">
        <v>3475</v>
      </c>
      <c r="D133" t="s">
        <v>3473</v>
      </c>
      <c r="E133" t="s">
        <v>3477</v>
      </c>
      <c r="F133" t="s">
        <v>8432</v>
      </c>
      <c r="G133" t="s">
        <v>7982</v>
      </c>
      <c r="H133" t="s">
        <v>3478</v>
      </c>
      <c r="I133" t="s">
        <v>39</v>
      </c>
      <c r="J133" t="s">
        <v>7983</v>
      </c>
      <c r="K133" t="s">
        <v>3479</v>
      </c>
      <c r="L133">
        <v>100000</v>
      </c>
      <c r="M133">
        <v>100000</v>
      </c>
      <c r="N133" t="s">
        <v>7762</v>
      </c>
      <c r="O133" t="s">
        <v>7009</v>
      </c>
      <c r="P133" t="s">
        <v>7996</v>
      </c>
      <c r="Q133" t="s">
        <v>55</v>
      </c>
      <c r="R133" t="s">
        <v>54</v>
      </c>
      <c r="S133" t="s">
        <v>55</v>
      </c>
      <c r="U133" t="s">
        <v>7984</v>
      </c>
      <c r="AA133" t="s">
        <v>35</v>
      </c>
      <c r="AE133">
        <v>0</v>
      </c>
      <c r="AH133" t="s">
        <v>8433</v>
      </c>
      <c r="AI133" t="s">
        <v>8020</v>
      </c>
      <c r="AK133" t="s">
        <v>54</v>
      </c>
      <c r="AL133" t="s">
        <v>7987</v>
      </c>
      <c r="AN133" t="s">
        <v>7988</v>
      </c>
      <c r="AP133" t="s">
        <v>8434</v>
      </c>
    </row>
    <row r="134" spans="1:42" x14ac:dyDescent="0.2">
      <c r="A134" t="s">
        <v>3513</v>
      </c>
      <c r="B134" t="s">
        <v>8435</v>
      </c>
      <c r="C134" t="s">
        <v>3514</v>
      </c>
      <c r="D134" t="s">
        <v>3512</v>
      </c>
      <c r="E134" t="s">
        <v>3515</v>
      </c>
      <c r="F134" t="s">
        <v>557</v>
      </c>
      <c r="G134" t="s">
        <v>7982</v>
      </c>
      <c r="H134" t="s">
        <v>3516</v>
      </c>
      <c r="I134" t="s">
        <v>39</v>
      </c>
      <c r="J134" t="s">
        <v>7983</v>
      </c>
      <c r="K134" t="s">
        <v>3517</v>
      </c>
      <c r="L134">
        <v>12500000</v>
      </c>
      <c r="M134">
        <v>2800000</v>
      </c>
      <c r="N134" t="s">
        <v>7249</v>
      </c>
      <c r="O134" t="s">
        <v>7553</v>
      </c>
      <c r="P134" t="s">
        <v>7996</v>
      </c>
      <c r="Q134" t="s">
        <v>309</v>
      </c>
      <c r="R134" t="s">
        <v>309</v>
      </c>
      <c r="S134" t="s">
        <v>310</v>
      </c>
      <c r="U134" t="s">
        <v>7984</v>
      </c>
      <c r="AA134" t="s">
        <v>70</v>
      </c>
      <c r="AE134">
        <v>0</v>
      </c>
      <c r="AH134" t="s">
        <v>8436</v>
      </c>
      <c r="AI134" t="s">
        <v>8046</v>
      </c>
      <c r="AK134" t="s">
        <v>308</v>
      </c>
      <c r="AL134" t="s">
        <v>7987</v>
      </c>
      <c r="AN134" t="s">
        <v>7988</v>
      </c>
      <c r="AP134" t="s">
        <v>8437</v>
      </c>
    </row>
    <row r="135" spans="1:42" x14ac:dyDescent="0.2">
      <c r="A135" t="s">
        <v>3521</v>
      </c>
      <c r="B135" t="s">
        <v>8438</v>
      </c>
      <c r="C135" t="s">
        <v>3522</v>
      </c>
      <c r="D135" t="s">
        <v>3520</v>
      </c>
      <c r="E135" t="s">
        <v>3524</v>
      </c>
      <c r="F135" t="s">
        <v>32</v>
      </c>
      <c r="G135" t="s">
        <v>7982</v>
      </c>
      <c r="H135" t="s">
        <v>2941</v>
      </c>
      <c r="I135" t="s">
        <v>39</v>
      </c>
      <c r="J135" t="s">
        <v>7983</v>
      </c>
      <c r="K135" t="s">
        <v>3525</v>
      </c>
      <c r="L135">
        <v>5000000</v>
      </c>
      <c r="M135">
        <v>5000000</v>
      </c>
      <c r="N135" t="s">
        <v>7041</v>
      </c>
      <c r="O135" t="s">
        <v>7553</v>
      </c>
      <c r="P135" t="s">
        <v>7996</v>
      </c>
      <c r="Q135" t="s">
        <v>3527</v>
      </c>
      <c r="R135" t="s">
        <v>605</v>
      </c>
      <c r="S135" t="s">
        <v>3527</v>
      </c>
      <c r="U135" t="s">
        <v>7984</v>
      </c>
      <c r="AA135" t="s">
        <v>70</v>
      </c>
      <c r="AE135">
        <v>0</v>
      </c>
      <c r="AH135" t="s">
        <v>8439</v>
      </c>
      <c r="AI135" t="s">
        <v>8067</v>
      </c>
      <c r="AK135" t="s">
        <v>293</v>
      </c>
      <c r="AL135" t="s">
        <v>7987</v>
      </c>
      <c r="AN135" t="s">
        <v>7988</v>
      </c>
      <c r="AP135" t="s">
        <v>8440</v>
      </c>
    </row>
    <row r="136" spans="1:42" x14ac:dyDescent="0.2">
      <c r="A136" t="s">
        <v>3535</v>
      </c>
      <c r="B136" t="s">
        <v>8441</v>
      </c>
      <c r="C136" t="s">
        <v>3536</v>
      </c>
      <c r="D136" t="s">
        <v>3534</v>
      </c>
      <c r="E136" t="s">
        <v>3538</v>
      </c>
      <c r="F136" t="s">
        <v>3539</v>
      </c>
      <c r="G136" t="s">
        <v>7982</v>
      </c>
      <c r="H136" t="s">
        <v>3540</v>
      </c>
      <c r="I136" t="s">
        <v>56</v>
      </c>
      <c r="J136" t="s">
        <v>8186</v>
      </c>
      <c r="K136" t="s">
        <v>3541</v>
      </c>
      <c r="L136">
        <v>800000000</v>
      </c>
      <c r="M136">
        <v>218265300</v>
      </c>
      <c r="N136" t="s">
        <v>7766</v>
      </c>
      <c r="O136" t="s">
        <v>7553</v>
      </c>
      <c r="P136" t="s">
        <v>7996</v>
      </c>
      <c r="Q136" t="s">
        <v>3543</v>
      </c>
      <c r="R136" t="s">
        <v>3543</v>
      </c>
      <c r="U136" t="s">
        <v>7984</v>
      </c>
      <c r="AA136" t="s">
        <v>70</v>
      </c>
      <c r="AE136">
        <v>0</v>
      </c>
      <c r="AH136" t="s">
        <v>8442</v>
      </c>
      <c r="AI136" t="s">
        <v>8067</v>
      </c>
      <c r="AK136" t="s">
        <v>2415</v>
      </c>
      <c r="AL136" t="s">
        <v>7987</v>
      </c>
      <c r="AN136" t="s">
        <v>7988</v>
      </c>
      <c r="AP136" t="s">
        <v>8443</v>
      </c>
    </row>
    <row r="137" spans="1:42" x14ac:dyDescent="0.2">
      <c r="A137" t="s">
        <v>3546</v>
      </c>
      <c r="B137" t="s">
        <v>8444</v>
      </c>
      <c r="C137" t="s">
        <v>3547</v>
      </c>
      <c r="D137" t="s">
        <v>3545</v>
      </c>
      <c r="E137" t="s">
        <v>3549</v>
      </c>
      <c r="F137" t="s">
        <v>8445</v>
      </c>
      <c r="G137" t="s">
        <v>7982</v>
      </c>
      <c r="H137" t="s">
        <v>3551</v>
      </c>
      <c r="I137" t="s">
        <v>56</v>
      </c>
      <c r="J137" t="s">
        <v>7983</v>
      </c>
      <c r="K137" t="s">
        <v>3552</v>
      </c>
      <c r="L137">
        <v>1500000</v>
      </c>
      <c r="M137">
        <v>800000</v>
      </c>
      <c r="N137" t="s">
        <v>7041</v>
      </c>
      <c r="O137" t="s">
        <v>7553</v>
      </c>
      <c r="P137" t="s">
        <v>7996</v>
      </c>
      <c r="Q137" t="s">
        <v>3554</v>
      </c>
      <c r="R137" t="s">
        <v>398</v>
      </c>
      <c r="S137" t="s">
        <v>3555</v>
      </c>
      <c r="U137" t="s">
        <v>7984</v>
      </c>
      <c r="AA137" t="s">
        <v>70</v>
      </c>
      <c r="AE137">
        <v>0</v>
      </c>
      <c r="AH137" t="s">
        <v>8446</v>
      </c>
      <c r="AI137" t="s">
        <v>8005</v>
      </c>
      <c r="AK137" t="s">
        <v>397</v>
      </c>
      <c r="AL137" t="s">
        <v>7987</v>
      </c>
      <c r="AN137" t="s">
        <v>7988</v>
      </c>
      <c r="AP137" t="s">
        <v>8447</v>
      </c>
    </row>
    <row r="138" spans="1:42" x14ac:dyDescent="0.2">
      <c r="A138" t="s">
        <v>3565</v>
      </c>
      <c r="B138" t="s">
        <v>8448</v>
      </c>
      <c r="C138" t="s">
        <v>3566</v>
      </c>
      <c r="D138" t="s">
        <v>3564</v>
      </c>
      <c r="E138" t="s">
        <v>3568</v>
      </c>
      <c r="F138" t="s">
        <v>180</v>
      </c>
      <c r="G138" t="s">
        <v>7982</v>
      </c>
      <c r="H138" t="s">
        <v>3569</v>
      </c>
      <c r="I138" t="s">
        <v>39</v>
      </c>
      <c r="J138" t="s">
        <v>7983</v>
      </c>
      <c r="K138" t="s">
        <v>3570</v>
      </c>
      <c r="L138">
        <v>1000000</v>
      </c>
      <c r="M138">
        <v>100400</v>
      </c>
      <c r="N138" t="s">
        <v>7873</v>
      </c>
      <c r="O138" t="s">
        <v>7009</v>
      </c>
      <c r="P138" t="s">
        <v>7996</v>
      </c>
      <c r="Q138" t="s">
        <v>547</v>
      </c>
      <c r="R138" t="s">
        <v>547</v>
      </c>
      <c r="S138" t="s">
        <v>548</v>
      </c>
      <c r="U138" t="s">
        <v>7984</v>
      </c>
      <c r="AA138" t="s">
        <v>70</v>
      </c>
      <c r="AE138">
        <v>0</v>
      </c>
      <c r="AH138" t="s">
        <v>8449</v>
      </c>
      <c r="AI138" t="s">
        <v>8050</v>
      </c>
      <c r="AK138" t="s">
        <v>546</v>
      </c>
      <c r="AL138" t="s">
        <v>7987</v>
      </c>
      <c r="AN138" t="s">
        <v>7988</v>
      </c>
      <c r="AP138" t="s">
        <v>8450</v>
      </c>
    </row>
    <row r="139" spans="1:42" x14ac:dyDescent="0.2">
      <c r="A139" t="s">
        <v>3585</v>
      </c>
      <c r="B139" t="s">
        <v>8451</v>
      </c>
      <c r="C139" t="s">
        <v>3586</v>
      </c>
      <c r="D139" t="s">
        <v>3584</v>
      </c>
      <c r="E139" t="s">
        <v>3588</v>
      </c>
      <c r="F139" t="s">
        <v>8452</v>
      </c>
      <c r="G139" t="s">
        <v>7982</v>
      </c>
      <c r="H139" t="s">
        <v>3590</v>
      </c>
      <c r="I139" t="s">
        <v>39</v>
      </c>
      <c r="J139" t="s">
        <v>7983</v>
      </c>
      <c r="K139" t="s">
        <v>3591</v>
      </c>
      <c r="L139">
        <v>67000000</v>
      </c>
      <c r="M139">
        <v>28016660</v>
      </c>
      <c r="N139" t="s">
        <v>7511</v>
      </c>
      <c r="O139" t="s">
        <v>7553</v>
      </c>
      <c r="P139" t="s">
        <v>7996</v>
      </c>
      <c r="Q139" t="s">
        <v>158</v>
      </c>
      <c r="R139" t="s">
        <v>146</v>
      </c>
      <c r="S139" t="s">
        <v>159</v>
      </c>
      <c r="U139" t="s">
        <v>7984</v>
      </c>
      <c r="AA139" t="s">
        <v>144</v>
      </c>
      <c r="AE139">
        <v>0</v>
      </c>
      <c r="AH139" t="s">
        <v>8453</v>
      </c>
      <c r="AI139" t="s">
        <v>8050</v>
      </c>
      <c r="AK139" t="s">
        <v>145</v>
      </c>
      <c r="AL139" t="s">
        <v>7987</v>
      </c>
      <c r="AN139" t="s">
        <v>7988</v>
      </c>
      <c r="AP139" t="s">
        <v>8454</v>
      </c>
    </row>
    <row r="140" spans="1:42" x14ac:dyDescent="0.2">
      <c r="A140" t="s">
        <v>3596</v>
      </c>
      <c r="B140" t="s">
        <v>8455</v>
      </c>
      <c r="C140" t="s">
        <v>3597</v>
      </c>
      <c r="D140" t="s">
        <v>3595</v>
      </c>
      <c r="E140" t="s">
        <v>3599</v>
      </c>
      <c r="F140" t="s">
        <v>429</v>
      </c>
      <c r="G140" t="s">
        <v>7982</v>
      </c>
      <c r="H140" t="s">
        <v>3600</v>
      </c>
      <c r="I140" t="s">
        <v>39</v>
      </c>
      <c r="J140" t="s">
        <v>7983</v>
      </c>
      <c r="K140" t="s">
        <v>3601</v>
      </c>
      <c r="L140">
        <v>600000</v>
      </c>
      <c r="M140">
        <v>540000</v>
      </c>
      <c r="N140" t="s">
        <v>7484</v>
      </c>
      <c r="O140" t="s">
        <v>7553</v>
      </c>
      <c r="P140" t="s">
        <v>7996</v>
      </c>
      <c r="Q140" t="s">
        <v>158</v>
      </c>
      <c r="R140" t="s">
        <v>146</v>
      </c>
      <c r="S140" t="s">
        <v>159</v>
      </c>
      <c r="U140" t="s">
        <v>7984</v>
      </c>
      <c r="AA140" t="s">
        <v>144</v>
      </c>
      <c r="AE140">
        <v>0</v>
      </c>
      <c r="AH140" t="s">
        <v>8456</v>
      </c>
      <c r="AI140" t="s">
        <v>8067</v>
      </c>
      <c r="AK140" t="s">
        <v>145</v>
      </c>
      <c r="AL140" t="s">
        <v>7987</v>
      </c>
      <c r="AN140" t="s">
        <v>7988</v>
      </c>
      <c r="AP140" t="s">
        <v>8457</v>
      </c>
    </row>
    <row r="141" spans="1:42" x14ac:dyDescent="0.2">
      <c r="A141" t="s">
        <v>3625</v>
      </c>
      <c r="B141" t="s">
        <v>8458</v>
      </c>
      <c r="C141" t="s">
        <v>3626</v>
      </c>
      <c r="D141" t="s">
        <v>3624</v>
      </c>
      <c r="E141" t="s">
        <v>3628</v>
      </c>
      <c r="F141" t="s">
        <v>32</v>
      </c>
      <c r="G141" t="s">
        <v>7982</v>
      </c>
      <c r="H141" t="s">
        <v>3629</v>
      </c>
      <c r="I141" t="s">
        <v>39</v>
      </c>
      <c r="J141" t="s">
        <v>7983</v>
      </c>
      <c r="K141" t="s">
        <v>3630</v>
      </c>
      <c r="L141">
        <v>5000000</v>
      </c>
      <c r="M141">
        <v>5000000</v>
      </c>
      <c r="N141" t="s">
        <v>7762</v>
      </c>
      <c r="O141" t="s">
        <v>7009</v>
      </c>
      <c r="P141" t="s">
        <v>7996</v>
      </c>
      <c r="Q141" t="s">
        <v>158</v>
      </c>
      <c r="R141" t="s">
        <v>146</v>
      </c>
      <c r="S141" t="s">
        <v>159</v>
      </c>
      <c r="U141" t="s">
        <v>7984</v>
      </c>
      <c r="AA141" t="s">
        <v>144</v>
      </c>
      <c r="AE141">
        <v>0</v>
      </c>
      <c r="AH141" t="s">
        <v>8459</v>
      </c>
      <c r="AI141" t="s">
        <v>8020</v>
      </c>
      <c r="AK141" t="s">
        <v>145</v>
      </c>
      <c r="AL141" t="s">
        <v>7987</v>
      </c>
      <c r="AN141" t="s">
        <v>7988</v>
      </c>
      <c r="AP141" t="s">
        <v>8460</v>
      </c>
    </row>
    <row r="142" spans="1:42" x14ac:dyDescent="0.2">
      <c r="A142" t="s">
        <v>3668</v>
      </c>
      <c r="B142" t="s">
        <v>8461</v>
      </c>
      <c r="C142" t="s">
        <v>3669</v>
      </c>
      <c r="D142" t="s">
        <v>3667</v>
      </c>
      <c r="E142" t="s">
        <v>3671</v>
      </c>
      <c r="F142" t="s">
        <v>8367</v>
      </c>
      <c r="G142" t="s">
        <v>7982</v>
      </c>
      <c r="H142" t="s">
        <v>3673</v>
      </c>
      <c r="I142" t="s">
        <v>39</v>
      </c>
      <c r="J142" t="s">
        <v>7983</v>
      </c>
      <c r="K142" t="s">
        <v>3674</v>
      </c>
      <c r="L142">
        <v>120000000</v>
      </c>
      <c r="M142">
        <v>114931950</v>
      </c>
      <c r="N142" t="s">
        <v>7762</v>
      </c>
      <c r="O142" t="s">
        <v>7009</v>
      </c>
      <c r="P142" t="s">
        <v>7996</v>
      </c>
      <c r="Q142" t="s">
        <v>1035</v>
      </c>
      <c r="R142" t="s">
        <v>1034</v>
      </c>
      <c r="S142" t="s">
        <v>1035</v>
      </c>
      <c r="U142" t="s">
        <v>7984</v>
      </c>
      <c r="AA142" t="s">
        <v>70</v>
      </c>
      <c r="AE142">
        <v>0</v>
      </c>
      <c r="AH142" t="s">
        <v>8462</v>
      </c>
      <c r="AI142" t="s">
        <v>8020</v>
      </c>
      <c r="AK142" t="s">
        <v>1033</v>
      </c>
      <c r="AL142" t="s">
        <v>7987</v>
      </c>
      <c r="AN142" t="s">
        <v>7988</v>
      </c>
      <c r="AP142" t="s">
        <v>8463</v>
      </c>
    </row>
    <row r="143" spans="1:42" x14ac:dyDescent="0.2">
      <c r="A143" t="s">
        <v>3685</v>
      </c>
      <c r="B143" t="s">
        <v>8464</v>
      </c>
      <c r="C143" t="s">
        <v>3686</v>
      </c>
      <c r="D143" t="s">
        <v>3684</v>
      </c>
      <c r="E143" t="s">
        <v>3688</v>
      </c>
      <c r="F143" t="s">
        <v>3689</v>
      </c>
      <c r="G143" t="s">
        <v>7982</v>
      </c>
      <c r="H143" t="s">
        <v>3690</v>
      </c>
      <c r="I143" t="s">
        <v>39</v>
      </c>
      <c r="J143" t="s">
        <v>7983</v>
      </c>
      <c r="K143" t="s">
        <v>3691</v>
      </c>
      <c r="L143">
        <v>500000</v>
      </c>
      <c r="M143">
        <v>100000</v>
      </c>
      <c r="N143" t="s">
        <v>7041</v>
      </c>
      <c r="O143" t="s">
        <v>7553</v>
      </c>
      <c r="P143" t="s">
        <v>7996</v>
      </c>
      <c r="Q143" t="s">
        <v>3692</v>
      </c>
      <c r="R143" t="s">
        <v>3692</v>
      </c>
      <c r="S143" t="s">
        <v>3693</v>
      </c>
      <c r="U143" t="s">
        <v>7984</v>
      </c>
      <c r="AA143" t="s">
        <v>209</v>
      </c>
      <c r="AE143">
        <v>0</v>
      </c>
      <c r="AH143" t="s">
        <v>8465</v>
      </c>
      <c r="AI143" t="s">
        <v>8020</v>
      </c>
      <c r="AK143" t="s">
        <v>210</v>
      </c>
      <c r="AL143" t="s">
        <v>7987</v>
      </c>
      <c r="AN143" t="s">
        <v>7988</v>
      </c>
      <c r="AP143" t="s">
        <v>8466</v>
      </c>
    </row>
    <row r="144" spans="1:42" x14ac:dyDescent="0.2">
      <c r="A144" t="s">
        <v>3746</v>
      </c>
      <c r="B144" t="s">
        <v>8467</v>
      </c>
      <c r="C144" t="s">
        <v>3747</v>
      </c>
      <c r="D144" t="s">
        <v>3745</v>
      </c>
      <c r="E144" t="s">
        <v>3749</v>
      </c>
      <c r="F144" t="s">
        <v>3750</v>
      </c>
      <c r="G144" t="s">
        <v>7982</v>
      </c>
      <c r="H144" t="s">
        <v>3751</v>
      </c>
      <c r="I144" t="s">
        <v>39</v>
      </c>
      <c r="J144" t="s">
        <v>7983</v>
      </c>
      <c r="K144" t="s">
        <v>3752</v>
      </c>
      <c r="L144">
        <v>20000000</v>
      </c>
      <c r="M144">
        <v>18000000</v>
      </c>
      <c r="N144" t="s">
        <v>7762</v>
      </c>
      <c r="O144" t="s">
        <v>7009</v>
      </c>
      <c r="P144" t="s">
        <v>7996</v>
      </c>
      <c r="U144" t="s">
        <v>7984</v>
      </c>
      <c r="AE144">
        <v>0</v>
      </c>
      <c r="AH144" t="s">
        <v>8468</v>
      </c>
      <c r="AI144" t="s">
        <v>8293</v>
      </c>
      <c r="AL144" t="s">
        <v>7987</v>
      </c>
      <c r="AN144" t="s">
        <v>7988</v>
      </c>
      <c r="AP144" t="s">
        <v>8469</v>
      </c>
    </row>
    <row r="145" spans="1:42" x14ac:dyDescent="0.2">
      <c r="A145" t="s">
        <v>3763</v>
      </c>
      <c r="B145" t="s">
        <v>8470</v>
      </c>
      <c r="C145" t="s">
        <v>3764</v>
      </c>
      <c r="D145" t="s">
        <v>3762</v>
      </c>
      <c r="E145" t="s">
        <v>3766</v>
      </c>
      <c r="F145" t="s">
        <v>32</v>
      </c>
      <c r="G145" t="s">
        <v>7982</v>
      </c>
      <c r="H145" t="s">
        <v>3767</v>
      </c>
      <c r="I145" t="s">
        <v>39</v>
      </c>
      <c r="J145" t="s">
        <v>7983</v>
      </c>
      <c r="K145" t="s">
        <v>3768</v>
      </c>
      <c r="L145">
        <v>5000000</v>
      </c>
      <c r="M145">
        <v>4999000</v>
      </c>
      <c r="N145" t="s">
        <v>7041</v>
      </c>
      <c r="O145" t="s">
        <v>7553</v>
      </c>
      <c r="P145" t="s">
        <v>7996</v>
      </c>
      <c r="Q145" t="s">
        <v>562</v>
      </c>
      <c r="R145" t="s">
        <v>562</v>
      </c>
      <c r="S145" t="s">
        <v>562</v>
      </c>
      <c r="U145" t="s">
        <v>7984</v>
      </c>
      <c r="AA145" t="s">
        <v>70</v>
      </c>
      <c r="AE145">
        <v>0</v>
      </c>
      <c r="AH145" t="s">
        <v>8471</v>
      </c>
      <c r="AI145" t="s">
        <v>8009</v>
      </c>
      <c r="AK145" t="s">
        <v>561</v>
      </c>
      <c r="AL145" t="s">
        <v>7987</v>
      </c>
      <c r="AN145" t="s">
        <v>7988</v>
      </c>
      <c r="AP145" t="s">
        <v>8472</v>
      </c>
    </row>
    <row r="146" spans="1:42" x14ac:dyDescent="0.2">
      <c r="A146" t="s">
        <v>3794</v>
      </c>
      <c r="B146" t="s">
        <v>8473</v>
      </c>
      <c r="C146" t="s">
        <v>3795</v>
      </c>
      <c r="D146" t="s">
        <v>3793</v>
      </c>
      <c r="E146" t="s">
        <v>3797</v>
      </c>
      <c r="F146" t="s">
        <v>3798</v>
      </c>
      <c r="G146" t="s">
        <v>7982</v>
      </c>
      <c r="H146" t="s">
        <v>3799</v>
      </c>
      <c r="I146" t="s">
        <v>56</v>
      </c>
      <c r="J146" t="s">
        <v>7983</v>
      </c>
      <c r="K146" t="s">
        <v>3800</v>
      </c>
      <c r="L146">
        <v>10000000</v>
      </c>
      <c r="M146">
        <v>5000000</v>
      </c>
      <c r="N146" t="s">
        <v>7001</v>
      </c>
      <c r="O146" t="s">
        <v>7553</v>
      </c>
      <c r="P146" t="s">
        <v>7996</v>
      </c>
      <c r="Q146" t="s">
        <v>1035</v>
      </c>
      <c r="R146" t="s">
        <v>1034</v>
      </c>
      <c r="S146" t="s">
        <v>1035</v>
      </c>
      <c r="U146" t="s">
        <v>7984</v>
      </c>
      <c r="AA146" t="s">
        <v>70</v>
      </c>
      <c r="AE146">
        <v>0</v>
      </c>
      <c r="AH146" t="s">
        <v>8474</v>
      </c>
      <c r="AI146" t="s">
        <v>8020</v>
      </c>
      <c r="AK146" t="s">
        <v>1033</v>
      </c>
      <c r="AL146" t="s">
        <v>7987</v>
      </c>
      <c r="AN146" t="s">
        <v>7988</v>
      </c>
      <c r="AP146" t="s">
        <v>8475</v>
      </c>
    </row>
    <row r="147" spans="1:42" x14ac:dyDescent="0.2">
      <c r="A147" t="s">
        <v>3802</v>
      </c>
      <c r="B147" t="s">
        <v>8476</v>
      </c>
      <c r="C147" t="s">
        <v>3803</v>
      </c>
      <c r="D147" t="s">
        <v>3804</v>
      </c>
      <c r="E147" t="s">
        <v>3806</v>
      </c>
      <c r="F147" t="s">
        <v>3807</v>
      </c>
      <c r="G147" t="s">
        <v>7982</v>
      </c>
      <c r="H147" t="s">
        <v>3808</v>
      </c>
      <c r="I147" t="s">
        <v>39</v>
      </c>
      <c r="J147" t="s">
        <v>7983</v>
      </c>
      <c r="K147" t="s">
        <v>3809</v>
      </c>
      <c r="L147">
        <v>20000000</v>
      </c>
      <c r="M147">
        <v>9600000</v>
      </c>
      <c r="N147" t="s">
        <v>7762</v>
      </c>
      <c r="O147" t="s">
        <v>7009</v>
      </c>
      <c r="P147" t="s">
        <v>7996</v>
      </c>
      <c r="Q147" t="s">
        <v>309</v>
      </c>
      <c r="R147" t="s">
        <v>309</v>
      </c>
      <c r="S147" t="s">
        <v>310</v>
      </c>
      <c r="U147" t="s">
        <v>7984</v>
      </c>
      <c r="AA147" t="s">
        <v>70</v>
      </c>
      <c r="AE147">
        <v>0</v>
      </c>
      <c r="AH147" t="s">
        <v>8477</v>
      </c>
      <c r="AI147" t="s">
        <v>8020</v>
      </c>
      <c r="AK147" t="s">
        <v>308</v>
      </c>
      <c r="AL147" t="s">
        <v>7987</v>
      </c>
      <c r="AN147" t="s">
        <v>7988</v>
      </c>
      <c r="AP147" t="s">
        <v>8478</v>
      </c>
    </row>
    <row r="148" spans="1:42" x14ac:dyDescent="0.2">
      <c r="A148" t="s">
        <v>3813</v>
      </c>
      <c r="B148" t="s">
        <v>8479</v>
      </c>
      <c r="C148" t="s">
        <v>3814</v>
      </c>
      <c r="D148" t="s">
        <v>3812</v>
      </c>
      <c r="E148" t="s">
        <v>3816</v>
      </c>
      <c r="F148" t="s">
        <v>32</v>
      </c>
      <c r="G148" t="s">
        <v>7982</v>
      </c>
      <c r="H148" t="s">
        <v>3817</v>
      </c>
      <c r="I148" t="s">
        <v>56</v>
      </c>
      <c r="J148" t="s">
        <v>8186</v>
      </c>
      <c r="K148" t="s">
        <v>3818</v>
      </c>
      <c r="L148">
        <v>100000000</v>
      </c>
      <c r="M148">
        <v>80000000</v>
      </c>
      <c r="N148" t="s">
        <v>8480</v>
      </c>
      <c r="O148" t="s">
        <v>7553</v>
      </c>
      <c r="P148" t="s">
        <v>7996</v>
      </c>
      <c r="Q148" t="s">
        <v>2535</v>
      </c>
      <c r="R148" t="s">
        <v>1690</v>
      </c>
      <c r="S148" t="s">
        <v>3242</v>
      </c>
      <c r="U148" t="s">
        <v>7984</v>
      </c>
      <c r="AA148" t="s">
        <v>70</v>
      </c>
      <c r="AE148">
        <v>0</v>
      </c>
      <c r="AH148" t="s">
        <v>8481</v>
      </c>
      <c r="AI148" t="s">
        <v>8134</v>
      </c>
      <c r="AK148" t="s">
        <v>1033</v>
      </c>
      <c r="AL148" t="s">
        <v>7987</v>
      </c>
      <c r="AN148" t="s">
        <v>7988</v>
      </c>
      <c r="AP148" t="s">
        <v>8482</v>
      </c>
    </row>
    <row r="149" spans="1:42" x14ac:dyDescent="0.2">
      <c r="A149" t="s">
        <v>3831</v>
      </c>
      <c r="B149" t="s">
        <v>8483</v>
      </c>
      <c r="C149" t="s">
        <v>3832</v>
      </c>
      <c r="D149" t="s">
        <v>3830</v>
      </c>
      <c r="E149" t="s">
        <v>3834</v>
      </c>
      <c r="F149" t="s">
        <v>8484</v>
      </c>
      <c r="G149" t="s">
        <v>7982</v>
      </c>
      <c r="H149" t="s">
        <v>3836</v>
      </c>
      <c r="I149" t="s">
        <v>39</v>
      </c>
      <c r="J149" t="s">
        <v>7983</v>
      </c>
      <c r="K149" t="s">
        <v>3837</v>
      </c>
      <c r="L149">
        <v>35000000</v>
      </c>
      <c r="M149">
        <v>29332850</v>
      </c>
      <c r="N149" t="s">
        <v>7721</v>
      </c>
      <c r="O149" t="s">
        <v>7009</v>
      </c>
      <c r="P149" t="s">
        <v>7996</v>
      </c>
      <c r="Q149" t="s">
        <v>95</v>
      </c>
      <c r="R149" t="s">
        <v>95</v>
      </c>
      <c r="S149" t="s">
        <v>95</v>
      </c>
      <c r="U149" t="s">
        <v>7984</v>
      </c>
      <c r="AA149" t="s">
        <v>70</v>
      </c>
      <c r="AE149">
        <v>0</v>
      </c>
      <c r="AH149" t="s">
        <v>8485</v>
      </c>
      <c r="AI149" t="s">
        <v>8024</v>
      </c>
      <c r="AK149" t="s">
        <v>94</v>
      </c>
      <c r="AL149" t="s">
        <v>7987</v>
      </c>
      <c r="AN149" t="s">
        <v>7988</v>
      </c>
      <c r="AP149" t="s">
        <v>8486</v>
      </c>
    </row>
    <row r="150" spans="1:42" x14ac:dyDescent="0.2">
      <c r="A150" t="s">
        <v>3850</v>
      </c>
      <c r="B150" t="s">
        <v>8487</v>
      </c>
      <c r="C150" t="s">
        <v>3851</v>
      </c>
      <c r="D150" t="s">
        <v>3849</v>
      </c>
      <c r="E150" t="s">
        <v>3853</v>
      </c>
      <c r="F150" t="s">
        <v>32</v>
      </c>
      <c r="G150" t="s">
        <v>7982</v>
      </c>
      <c r="H150" t="s">
        <v>3854</v>
      </c>
      <c r="I150" t="s">
        <v>39</v>
      </c>
      <c r="J150" t="s">
        <v>7983</v>
      </c>
      <c r="K150" t="s">
        <v>3855</v>
      </c>
      <c r="L150">
        <v>17870000</v>
      </c>
      <c r="M150">
        <v>11785000</v>
      </c>
      <c r="N150" t="s">
        <v>7797</v>
      </c>
      <c r="O150" t="s">
        <v>7553</v>
      </c>
      <c r="P150" t="s">
        <v>7996</v>
      </c>
      <c r="Q150" t="s">
        <v>629</v>
      </c>
      <c r="R150" t="s">
        <v>629</v>
      </c>
      <c r="S150" t="s">
        <v>629</v>
      </c>
      <c r="U150" t="s">
        <v>7984</v>
      </c>
      <c r="AA150" t="s">
        <v>70</v>
      </c>
      <c r="AE150">
        <v>0</v>
      </c>
      <c r="AH150" t="s">
        <v>8488</v>
      </c>
      <c r="AI150" t="s">
        <v>8020</v>
      </c>
      <c r="AK150" t="s">
        <v>280</v>
      </c>
      <c r="AL150" t="s">
        <v>7987</v>
      </c>
      <c r="AN150" t="s">
        <v>7988</v>
      </c>
      <c r="AP150" t="s">
        <v>8489</v>
      </c>
    </row>
    <row r="151" spans="1:42" x14ac:dyDescent="0.2">
      <c r="A151" t="s">
        <v>3868</v>
      </c>
      <c r="B151" t="s">
        <v>8490</v>
      </c>
      <c r="C151" t="s">
        <v>3869</v>
      </c>
      <c r="D151" t="s">
        <v>3867</v>
      </c>
      <c r="E151" t="s">
        <v>3871</v>
      </c>
      <c r="F151" t="s">
        <v>32</v>
      </c>
      <c r="G151" t="s">
        <v>7982</v>
      </c>
      <c r="H151" t="s">
        <v>3872</v>
      </c>
      <c r="I151" t="s">
        <v>39</v>
      </c>
      <c r="J151" t="s">
        <v>7983</v>
      </c>
      <c r="K151" t="s">
        <v>3873</v>
      </c>
      <c r="L151">
        <v>7000000</v>
      </c>
      <c r="M151">
        <v>6950000</v>
      </c>
      <c r="N151" t="s">
        <v>7782</v>
      </c>
      <c r="O151" t="s">
        <v>7553</v>
      </c>
      <c r="P151" t="s">
        <v>7996</v>
      </c>
      <c r="Q151" t="s">
        <v>2982</v>
      </c>
      <c r="R151" t="s">
        <v>2982</v>
      </c>
      <c r="S151" t="s">
        <v>2982</v>
      </c>
      <c r="U151" t="s">
        <v>7984</v>
      </c>
      <c r="AA151" t="s">
        <v>70</v>
      </c>
      <c r="AE151">
        <v>0</v>
      </c>
      <c r="AH151" t="s">
        <v>8491</v>
      </c>
      <c r="AI151" t="s">
        <v>7993</v>
      </c>
      <c r="AK151" t="s">
        <v>561</v>
      </c>
      <c r="AL151" t="s">
        <v>7987</v>
      </c>
      <c r="AN151" t="s">
        <v>7988</v>
      </c>
      <c r="AP151" t="s">
        <v>8492</v>
      </c>
    </row>
    <row r="152" spans="1:42" x14ac:dyDescent="0.2">
      <c r="A152" t="s">
        <v>3892</v>
      </c>
      <c r="B152" t="s">
        <v>8493</v>
      </c>
      <c r="C152" t="s">
        <v>3893</v>
      </c>
      <c r="D152" t="s">
        <v>3891</v>
      </c>
      <c r="E152" t="s">
        <v>3895</v>
      </c>
      <c r="F152" t="s">
        <v>3896</v>
      </c>
      <c r="G152" t="s">
        <v>7982</v>
      </c>
      <c r="H152" t="s">
        <v>3897</v>
      </c>
      <c r="I152" t="s">
        <v>39</v>
      </c>
      <c r="J152" t="s">
        <v>7983</v>
      </c>
      <c r="K152" t="s">
        <v>3898</v>
      </c>
      <c r="L152">
        <v>3850000</v>
      </c>
      <c r="M152">
        <v>3850000</v>
      </c>
      <c r="N152" t="s">
        <v>7041</v>
      </c>
      <c r="O152" t="s">
        <v>7553</v>
      </c>
      <c r="P152" t="s">
        <v>7996</v>
      </c>
      <c r="Q152" t="s">
        <v>2416</v>
      </c>
      <c r="R152" t="s">
        <v>2416</v>
      </c>
      <c r="S152" t="s">
        <v>3900</v>
      </c>
      <c r="U152" t="s">
        <v>7984</v>
      </c>
      <c r="AA152" t="s">
        <v>70</v>
      </c>
      <c r="AE152">
        <v>0</v>
      </c>
      <c r="AH152" t="s">
        <v>8494</v>
      </c>
      <c r="AI152" t="s">
        <v>7986</v>
      </c>
      <c r="AK152" t="s">
        <v>2415</v>
      </c>
      <c r="AL152" t="s">
        <v>7987</v>
      </c>
      <c r="AN152" t="s">
        <v>7988</v>
      </c>
      <c r="AP152" t="s">
        <v>8495</v>
      </c>
    </row>
    <row r="153" spans="1:42" x14ac:dyDescent="0.2">
      <c r="A153" t="s">
        <v>3917</v>
      </c>
      <c r="B153" t="s">
        <v>8496</v>
      </c>
      <c r="C153" t="s">
        <v>3918</v>
      </c>
      <c r="D153" t="s">
        <v>3916</v>
      </c>
      <c r="E153" t="s">
        <v>3920</v>
      </c>
      <c r="F153" t="s">
        <v>3921</v>
      </c>
      <c r="G153" t="s">
        <v>7982</v>
      </c>
      <c r="H153" t="s">
        <v>3922</v>
      </c>
      <c r="I153" t="s">
        <v>39</v>
      </c>
      <c r="J153" t="s">
        <v>7983</v>
      </c>
      <c r="K153" t="s">
        <v>3923</v>
      </c>
      <c r="L153">
        <v>35500000</v>
      </c>
      <c r="M153">
        <v>13053970</v>
      </c>
      <c r="N153" t="s">
        <v>7041</v>
      </c>
      <c r="O153" t="s">
        <v>7553</v>
      </c>
      <c r="P153" t="s">
        <v>7996</v>
      </c>
      <c r="Q153" t="s">
        <v>3925</v>
      </c>
      <c r="R153" t="s">
        <v>3925</v>
      </c>
      <c r="S153" t="s">
        <v>3925</v>
      </c>
      <c r="U153" t="s">
        <v>7984</v>
      </c>
      <c r="AA153" t="s">
        <v>144</v>
      </c>
      <c r="AE153">
        <v>0</v>
      </c>
      <c r="AH153" t="s">
        <v>8497</v>
      </c>
      <c r="AI153" t="s">
        <v>8050</v>
      </c>
      <c r="AK153" t="s">
        <v>454</v>
      </c>
      <c r="AL153" t="s">
        <v>7987</v>
      </c>
      <c r="AN153" t="s">
        <v>7988</v>
      </c>
      <c r="AP153" t="s">
        <v>8498</v>
      </c>
    </row>
    <row r="154" spans="1:42" x14ac:dyDescent="0.2">
      <c r="A154" t="s">
        <v>3931</v>
      </c>
      <c r="B154" t="s">
        <v>8499</v>
      </c>
      <c r="C154" t="s">
        <v>3932</v>
      </c>
      <c r="D154" t="s">
        <v>3930</v>
      </c>
      <c r="E154" t="s">
        <v>3934</v>
      </c>
      <c r="F154" t="s">
        <v>32</v>
      </c>
      <c r="G154" t="s">
        <v>7982</v>
      </c>
      <c r="H154" t="s">
        <v>3935</v>
      </c>
      <c r="I154" t="s">
        <v>39</v>
      </c>
      <c r="J154" t="s">
        <v>7983</v>
      </c>
      <c r="K154" t="s">
        <v>3936</v>
      </c>
      <c r="L154">
        <v>1000000</v>
      </c>
      <c r="M154">
        <v>100000</v>
      </c>
      <c r="Q154" t="s">
        <v>2982</v>
      </c>
      <c r="R154" t="s">
        <v>2982</v>
      </c>
      <c r="S154" t="s">
        <v>3937</v>
      </c>
      <c r="U154" t="s">
        <v>7984</v>
      </c>
      <c r="AA154" t="s">
        <v>70</v>
      </c>
      <c r="AE154">
        <v>0</v>
      </c>
      <c r="AH154" t="s">
        <v>8500</v>
      </c>
      <c r="AI154" t="s">
        <v>8050</v>
      </c>
      <c r="AK154" t="s">
        <v>561</v>
      </c>
      <c r="AL154" t="s">
        <v>7987</v>
      </c>
      <c r="AN154" t="s">
        <v>7988</v>
      </c>
      <c r="AP154" t="s">
        <v>8501</v>
      </c>
    </row>
    <row r="155" spans="1:42" x14ac:dyDescent="0.2">
      <c r="A155" t="s">
        <v>3940</v>
      </c>
      <c r="B155" t="s">
        <v>8502</v>
      </c>
      <c r="C155" t="s">
        <v>3941</v>
      </c>
      <c r="D155" t="s">
        <v>3939</v>
      </c>
      <c r="E155" t="s">
        <v>3943</v>
      </c>
      <c r="F155" t="s">
        <v>3944</v>
      </c>
      <c r="G155" t="s">
        <v>7982</v>
      </c>
      <c r="H155" t="s">
        <v>3945</v>
      </c>
      <c r="I155" t="s">
        <v>39</v>
      </c>
      <c r="J155" t="s">
        <v>7983</v>
      </c>
      <c r="K155" t="s">
        <v>3946</v>
      </c>
      <c r="L155">
        <v>100000000</v>
      </c>
      <c r="M155">
        <v>80000000</v>
      </c>
      <c r="N155" t="s">
        <v>7721</v>
      </c>
      <c r="O155" t="s">
        <v>7009</v>
      </c>
      <c r="P155" t="s">
        <v>7996</v>
      </c>
      <c r="U155" t="s">
        <v>7984</v>
      </c>
      <c r="AA155" t="s">
        <v>506</v>
      </c>
      <c r="AE155">
        <v>0</v>
      </c>
      <c r="AH155" t="s">
        <v>8503</v>
      </c>
      <c r="AI155" t="s">
        <v>8020</v>
      </c>
      <c r="AK155" t="s">
        <v>506</v>
      </c>
      <c r="AL155" t="s">
        <v>7987</v>
      </c>
      <c r="AN155" t="s">
        <v>7988</v>
      </c>
      <c r="AP155" t="s">
        <v>8504</v>
      </c>
    </row>
    <row r="156" spans="1:42" x14ac:dyDescent="0.2">
      <c r="A156" t="s">
        <v>4015</v>
      </c>
      <c r="B156" t="s">
        <v>8505</v>
      </c>
      <c r="C156" t="s">
        <v>4016</v>
      </c>
      <c r="D156" t="s">
        <v>4014</v>
      </c>
      <c r="E156" t="s">
        <v>4018</v>
      </c>
      <c r="F156" t="s">
        <v>261</v>
      </c>
      <c r="G156" t="s">
        <v>7982</v>
      </c>
      <c r="H156" t="s">
        <v>4019</v>
      </c>
      <c r="I156" t="s">
        <v>39</v>
      </c>
      <c r="J156" t="s">
        <v>7983</v>
      </c>
      <c r="K156" t="s">
        <v>4020</v>
      </c>
      <c r="L156">
        <v>1000000</v>
      </c>
      <c r="M156">
        <v>100000</v>
      </c>
      <c r="N156" t="s">
        <v>7762</v>
      </c>
      <c r="O156" t="s">
        <v>7009</v>
      </c>
      <c r="P156" t="s">
        <v>8154</v>
      </c>
      <c r="Q156" t="s">
        <v>1117</v>
      </c>
      <c r="R156" t="s">
        <v>1116</v>
      </c>
      <c r="S156" t="s">
        <v>1117</v>
      </c>
      <c r="U156" t="s">
        <v>7984</v>
      </c>
      <c r="AA156" t="s">
        <v>35</v>
      </c>
      <c r="AE156">
        <v>0</v>
      </c>
      <c r="AH156" t="s">
        <v>8506</v>
      </c>
      <c r="AI156" t="s">
        <v>8507</v>
      </c>
      <c r="AK156" t="s">
        <v>1115</v>
      </c>
      <c r="AL156" t="s">
        <v>7987</v>
      </c>
      <c r="AN156" t="s">
        <v>7988</v>
      </c>
      <c r="AP156" t="s">
        <v>8508</v>
      </c>
    </row>
    <row r="157" spans="1:42" x14ac:dyDescent="0.2">
      <c r="A157" t="s">
        <v>4024</v>
      </c>
      <c r="B157" t="s">
        <v>8509</v>
      </c>
      <c r="C157" t="s">
        <v>4025</v>
      </c>
      <c r="D157" t="s">
        <v>4026</v>
      </c>
      <c r="E157" t="s">
        <v>4028</v>
      </c>
      <c r="F157" t="s">
        <v>4029</v>
      </c>
      <c r="G157" t="s">
        <v>7982</v>
      </c>
      <c r="H157" t="s">
        <v>4030</v>
      </c>
      <c r="I157" t="s">
        <v>39</v>
      </c>
      <c r="J157" t="s">
        <v>7983</v>
      </c>
      <c r="K157" t="s">
        <v>4031</v>
      </c>
      <c r="L157">
        <v>50000000</v>
      </c>
      <c r="M157">
        <v>26329000</v>
      </c>
      <c r="N157" t="s">
        <v>7762</v>
      </c>
      <c r="O157" t="s">
        <v>7009</v>
      </c>
      <c r="P157" t="s">
        <v>7996</v>
      </c>
      <c r="Q157" t="s">
        <v>1117</v>
      </c>
      <c r="R157" t="s">
        <v>1116</v>
      </c>
      <c r="S157" t="s">
        <v>1118</v>
      </c>
      <c r="U157" t="s">
        <v>7984</v>
      </c>
      <c r="AA157" t="s">
        <v>35</v>
      </c>
      <c r="AE157">
        <v>0</v>
      </c>
      <c r="AH157" t="s">
        <v>8510</v>
      </c>
      <c r="AI157" t="s">
        <v>7993</v>
      </c>
      <c r="AK157" t="s">
        <v>1115</v>
      </c>
      <c r="AL157" t="s">
        <v>7987</v>
      </c>
      <c r="AN157" t="s">
        <v>7988</v>
      </c>
      <c r="AP157" t="s">
        <v>8511</v>
      </c>
    </row>
    <row r="158" spans="1:42" x14ac:dyDescent="0.2">
      <c r="A158" t="s">
        <v>4043</v>
      </c>
      <c r="B158" t="s">
        <v>8512</v>
      </c>
      <c r="C158" t="s">
        <v>4044</v>
      </c>
      <c r="D158" t="s">
        <v>4042</v>
      </c>
      <c r="E158" t="s">
        <v>4046</v>
      </c>
      <c r="F158" t="s">
        <v>418</v>
      </c>
      <c r="G158" t="s">
        <v>7982</v>
      </c>
      <c r="H158" t="s">
        <v>4047</v>
      </c>
      <c r="I158" t="s">
        <v>39</v>
      </c>
      <c r="J158" t="s">
        <v>7983</v>
      </c>
      <c r="K158" t="s">
        <v>4048</v>
      </c>
      <c r="L158">
        <v>3000000</v>
      </c>
      <c r="M158">
        <v>2400000</v>
      </c>
      <c r="N158" t="s">
        <v>7041</v>
      </c>
      <c r="O158" t="s">
        <v>7553</v>
      </c>
      <c r="P158" t="s">
        <v>7996</v>
      </c>
      <c r="Q158" t="s">
        <v>2645</v>
      </c>
      <c r="R158" t="s">
        <v>2644</v>
      </c>
      <c r="S158" t="s">
        <v>4050</v>
      </c>
      <c r="U158" t="s">
        <v>7984</v>
      </c>
      <c r="AA158" t="s">
        <v>70</v>
      </c>
      <c r="AE158">
        <v>0</v>
      </c>
      <c r="AH158" t="s">
        <v>8513</v>
      </c>
      <c r="AI158" t="s">
        <v>8046</v>
      </c>
      <c r="AK158" t="s">
        <v>2643</v>
      </c>
      <c r="AL158" t="s">
        <v>7987</v>
      </c>
      <c r="AN158" t="s">
        <v>7988</v>
      </c>
      <c r="AP158" t="s">
        <v>8514</v>
      </c>
    </row>
    <row r="159" spans="1:42" x14ac:dyDescent="0.2">
      <c r="A159" t="s">
        <v>4069</v>
      </c>
      <c r="B159" t="s">
        <v>8515</v>
      </c>
      <c r="C159" t="s">
        <v>4070</v>
      </c>
      <c r="D159" t="s">
        <v>4068</v>
      </c>
      <c r="E159" t="s">
        <v>4072</v>
      </c>
      <c r="F159" t="s">
        <v>32</v>
      </c>
      <c r="G159" t="s">
        <v>7982</v>
      </c>
      <c r="H159" t="s">
        <v>4074</v>
      </c>
      <c r="I159" t="s">
        <v>39</v>
      </c>
      <c r="J159" t="s">
        <v>7983</v>
      </c>
      <c r="K159" t="s">
        <v>4075</v>
      </c>
      <c r="L159">
        <v>500000</v>
      </c>
      <c r="M159">
        <v>300000</v>
      </c>
      <c r="N159" t="s">
        <v>7762</v>
      </c>
      <c r="O159" t="s">
        <v>7009</v>
      </c>
      <c r="P159" t="s">
        <v>7996</v>
      </c>
      <c r="Q159" t="s">
        <v>1116</v>
      </c>
      <c r="R159" t="s">
        <v>1116</v>
      </c>
      <c r="S159" t="s">
        <v>1116</v>
      </c>
      <c r="U159" t="s">
        <v>7984</v>
      </c>
      <c r="AA159" t="s">
        <v>35</v>
      </c>
      <c r="AE159">
        <v>0</v>
      </c>
      <c r="AH159" t="s">
        <v>8516</v>
      </c>
      <c r="AI159" t="s">
        <v>8046</v>
      </c>
      <c r="AK159" t="s">
        <v>1115</v>
      </c>
      <c r="AL159" t="s">
        <v>7987</v>
      </c>
      <c r="AN159" t="s">
        <v>7988</v>
      </c>
      <c r="AP159" t="s">
        <v>8517</v>
      </c>
    </row>
    <row r="160" spans="1:42" x14ac:dyDescent="0.2">
      <c r="A160" t="s">
        <v>4079</v>
      </c>
      <c r="B160" t="s">
        <v>8518</v>
      </c>
      <c r="C160" t="s">
        <v>4080</v>
      </c>
      <c r="D160" t="s">
        <v>4078</v>
      </c>
      <c r="E160" t="s">
        <v>4082</v>
      </c>
      <c r="F160" t="s">
        <v>8519</v>
      </c>
      <c r="G160" t="s">
        <v>7982</v>
      </c>
      <c r="H160" t="s">
        <v>4083</v>
      </c>
      <c r="I160" t="s">
        <v>39</v>
      </c>
      <c r="J160" t="s">
        <v>7983</v>
      </c>
      <c r="K160" t="s">
        <v>4084</v>
      </c>
      <c r="L160">
        <v>100000</v>
      </c>
      <c r="M160">
        <v>100000</v>
      </c>
      <c r="N160" t="s">
        <v>7419</v>
      </c>
      <c r="O160" t="s">
        <v>7553</v>
      </c>
      <c r="Q160" t="s">
        <v>1345</v>
      </c>
      <c r="R160" t="s">
        <v>1345</v>
      </c>
      <c r="S160" t="s">
        <v>1345</v>
      </c>
      <c r="U160" t="s">
        <v>7984</v>
      </c>
      <c r="AA160" t="s">
        <v>35</v>
      </c>
      <c r="AE160">
        <v>0</v>
      </c>
      <c r="AH160" t="s">
        <v>8520</v>
      </c>
      <c r="AI160" t="s">
        <v>8020</v>
      </c>
      <c r="AK160" t="s">
        <v>1115</v>
      </c>
      <c r="AL160" t="s">
        <v>7987</v>
      </c>
      <c r="AN160" t="s">
        <v>7988</v>
      </c>
      <c r="AP160" t="s">
        <v>8521</v>
      </c>
    </row>
    <row r="161" spans="1:42" x14ac:dyDescent="0.2">
      <c r="A161" t="s">
        <v>4086</v>
      </c>
      <c r="B161" t="s">
        <v>8522</v>
      </c>
      <c r="C161" t="s">
        <v>4087</v>
      </c>
      <c r="D161" t="s">
        <v>4085</v>
      </c>
      <c r="G161" t="s">
        <v>7982</v>
      </c>
      <c r="H161" t="s">
        <v>4089</v>
      </c>
      <c r="I161" t="s">
        <v>39</v>
      </c>
      <c r="J161" t="s">
        <v>7983</v>
      </c>
      <c r="K161" t="s">
        <v>4090</v>
      </c>
      <c r="L161">
        <v>500000</v>
      </c>
      <c r="M161">
        <v>200000</v>
      </c>
      <c r="N161" t="s">
        <v>7041</v>
      </c>
      <c r="O161" t="s">
        <v>7553</v>
      </c>
      <c r="Q161" t="s">
        <v>4092</v>
      </c>
      <c r="R161" t="s">
        <v>4091</v>
      </c>
      <c r="S161" t="s">
        <v>4092</v>
      </c>
      <c r="U161" t="s">
        <v>7984</v>
      </c>
      <c r="AA161" t="s">
        <v>70</v>
      </c>
      <c r="AE161">
        <v>0</v>
      </c>
      <c r="AH161" t="s">
        <v>8523</v>
      </c>
      <c r="AI161" t="s">
        <v>8020</v>
      </c>
      <c r="AK161" t="s">
        <v>280</v>
      </c>
      <c r="AL161" t="s">
        <v>7987</v>
      </c>
      <c r="AN161" t="s">
        <v>7988</v>
      </c>
      <c r="AP161" t="s">
        <v>8524</v>
      </c>
    </row>
    <row r="162" spans="1:42" x14ac:dyDescent="0.2">
      <c r="A162" t="s">
        <v>4095</v>
      </c>
      <c r="B162" t="s">
        <v>8525</v>
      </c>
      <c r="C162" t="s">
        <v>4096</v>
      </c>
      <c r="D162" t="s">
        <v>4094</v>
      </c>
      <c r="E162" t="s">
        <v>4098</v>
      </c>
      <c r="F162" t="s">
        <v>4099</v>
      </c>
      <c r="G162" t="s">
        <v>7982</v>
      </c>
      <c r="H162" t="s">
        <v>4100</v>
      </c>
      <c r="I162" t="s">
        <v>56</v>
      </c>
      <c r="J162" t="s">
        <v>7983</v>
      </c>
      <c r="K162" t="s">
        <v>4101</v>
      </c>
      <c r="L162">
        <v>7500000</v>
      </c>
      <c r="M162">
        <v>3981000</v>
      </c>
      <c r="N162" t="s">
        <v>7772</v>
      </c>
      <c r="O162" t="s">
        <v>7553</v>
      </c>
      <c r="P162" t="s">
        <v>7996</v>
      </c>
      <c r="Q162" t="s">
        <v>1034</v>
      </c>
      <c r="R162" t="s">
        <v>1034</v>
      </c>
      <c r="S162" t="s">
        <v>1034</v>
      </c>
      <c r="U162" t="s">
        <v>7984</v>
      </c>
      <c r="AA162" t="s">
        <v>70</v>
      </c>
      <c r="AE162">
        <v>0</v>
      </c>
      <c r="AH162" t="s">
        <v>8526</v>
      </c>
      <c r="AI162" t="s">
        <v>8020</v>
      </c>
      <c r="AK162" t="s">
        <v>1033</v>
      </c>
      <c r="AL162" t="s">
        <v>7987</v>
      </c>
      <c r="AN162" t="s">
        <v>7988</v>
      </c>
      <c r="AP162" t="s">
        <v>8527</v>
      </c>
    </row>
    <row r="163" spans="1:42" x14ac:dyDescent="0.2">
      <c r="A163" t="s">
        <v>4131</v>
      </c>
      <c r="B163" t="s">
        <v>8528</v>
      </c>
      <c r="C163" t="s">
        <v>4132</v>
      </c>
      <c r="D163" t="s">
        <v>4130</v>
      </c>
      <c r="E163" t="s">
        <v>4134</v>
      </c>
      <c r="F163" t="s">
        <v>4135</v>
      </c>
      <c r="G163" t="s">
        <v>7982</v>
      </c>
      <c r="H163" t="s">
        <v>4136</v>
      </c>
      <c r="I163" t="s">
        <v>39</v>
      </c>
      <c r="J163" t="s">
        <v>7983</v>
      </c>
      <c r="K163" t="s">
        <v>4137</v>
      </c>
      <c r="L163">
        <v>10000000</v>
      </c>
      <c r="M163">
        <v>1000000</v>
      </c>
      <c r="N163" t="s">
        <v>7721</v>
      </c>
      <c r="O163" t="s">
        <v>7009</v>
      </c>
      <c r="P163" t="s">
        <v>7996</v>
      </c>
      <c r="Q163" t="s">
        <v>158</v>
      </c>
      <c r="R163" t="s">
        <v>146</v>
      </c>
      <c r="S163" t="s">
        <v>159</v>
      </c>
      <c r="U163" t="s">
        <v>7984</v>
      </c>
      <c r="AA163" t="s">
        <v>144</v>
      </c>
      <c r="AE163">
        <v>0</v>
      </c>
      <c r="AH163" t="s">
        <v>8529</v>
      </c>
      <c r="AI163" t="s">
        <v>8050</v>
      </c>
      <c r="AK163" t="s">
        <v>145</v>
      </c>
      <c r="AL163" t="s">
        <v>7987</v>
      </c>
      <c r="AN163" t="s">
        <v>7988</v>
      </c>
      <c r="AP163" t="s">
        <v>8530</v>
      </c>
    </row>
    <row r="164" spans="1:42" x14ac:dyDescent="0.2">
      <c r="A164" t="s">
        <v>4156</v>
      </c>
      <c r="B164" t="s">
        <v>8531</v>
      </c>
      <c r="C164" t="s">
        <v>4157</v>
      </c>
      <c r="D164" t="s">
        <v>4155</v>
      </c>
      <c r="E164" t="s">
        <v>4159</v>
      </c>
      <c r="F164" t="s">
        <v>233</v>
      </c>
      <c r="G164" t="s">
        <v>7982</v>
      </c>
      <c r="H164" t="s">
        <v>4160</v>
      </c>
      <c r="I164" t="s">
        <v>39</v>
      </c>
      <c r="J164" t="s">
        <v>7983</v>
      </c>
      <c r="K164" t="s">
        <v>4161</v>
      </c>
      <c r="L164">
        <v>1000000</v>
      </c>
      <c r="M164">
        <v>1000000</v>
      </c>
      <c r="N164" t="s">
        <v>7762</v>
      </c>
      <c r="O164" t="s">
        <v>7009</v>
      </c>
      <c r="P164" t="s">
        <v>7996</v>
      </c>
      <c r="Q164" t="s">
        <v>4163</v>
      </c>
      <c r="R164" t="s">
        <v>4163</v>
      </c>
      <c r="S164" t="s">
        <v>4164</v>
      </c>
      <c r="U164" t="s">
        <v>7984</v>
      </c>
      <c r="AA164" t="s">
        <v>4162</v>
      </c>
      <c r="AE164">
        <v>0</v>
      </c>
      <c r="AH164" t="s">
        <v>8532</v>
      </c>
      <c r="AI164" t="s">
        <v>8020</v>
      </c>
      <c r="AK164" t="s">
        <v>4162</v>
      </c>
      <c r="AL164" t="s">
        <v>7987</v>
      </c>
      <c r="AN164" t="s">
        <v>7988</v>
      </c>
      <c r="AP164" t="s">
        <v>8533</v>
      </c>
    </row>
    <row r="165" spans="1:42" x14ac:dyDescent="0.2">
      <c r="A165" t="s">
        <v>4175</v>
      </c>
      <c r="B165" t="s">
        <v>8534</v>
      </c>
      <c r="C165" t="s">
        <v>4176</v>
      </c>
      <c r="D165" t="s">
        <v>4174</v>
      </c>
      <c r="E165" t="s">
        <v>4178</v>
      </c>
      <c r="F165" t="s">
        <v>8535</v>
      </c>
      <c r="G165" t="s">
        <v>7982</v>
      </c>
      <c r="H165" t="s">
        <v>4180</v>
      </c>
      <c r="I165" t="s">
        <v>39</v>
      </c>
      <c r="J165" t="s">
        <v>7983</v>
      </c>
      <c r="K165" t="s">
        <v>4181</v>
      </c>
      <c r="L165">
        <v>2500000</v>
      </c>
      <c r="M165">
        <v>100000</v>
      </c>
      <c r="N165" t="s">
        <v>7873</v>
      </c>
      <c r="O165" t="s">
        <v>7009</v>
      </c>
      <c r="P165" t="s">
        <v>7996</v>
      </c>
      <c r="Q165" t="s">
        <v>54</v>
      </c>
      <c r="R165" t="s">
        <v>54</v>
      </c>
      <c r="S165" t="s">
        <v>54</v>
      </c>
      <c r="U165" t="s">
        <v>7984</v>
      </c>
      <c r="AA165" t="s">
        <v>35</v>
      </c>
      <c r="AE165">
        <v>0</v>
      </c>
      <c r="AH165" t="s">
        <v>8536</v>
      </c>
      <c r="AI165" t="s">
        <v>8020</v>
      </c>
      <c r="AK165" t="s">
        <v>54</v>
      </c>
      <c r="AL165" t="s">
        <v>7987</v>
      </c>
      <c r="AN165" t="s">
        <v>7988</v>
      </c>
      <c r="AP165" t="s">
        <v>8537</v>
      </c>
    </row>
    <row r="166" spans="1:42" x14ac:dyDescent="0.2">
      <c r="A166" t="s">
        <v>4183</v>
      </c>
      <c r="B166" t="s">
        <v>8538</v>
      </c>
      <c r="C166" t="s">
        <v>4184</v>
      </c>
      <c r="D166" t="s">
        <v>4182</v>
      </c>
      <c r="E166" t="s">
        <v>4186</v>
      </c>
      <c r="F166" t="s">
        <v>4187</v>
      </c>
      <c r="G166" t="s">
        <v>7982</v>
      </c>
      <c r="H166" t="s">
        <v>4188</v>
      </c>
      <c r="I166" t="s">
        <v>39</v>
      </c>
      <c r="J166" t="s">
        <v>7983</v>
      </c>
      <c r="K166" t="s">
        <v>4189</v>
      </c>
      <c r="L166">
        <v>10000000</v>
      </c>
      <c r="M166">
        <v>10000000</v>
      </c>
      <c r="N166" t="s">
        <v>7041</v>
      </c>
      <c r="O166" t="s">
        <v>7553</v>
      </c>
      <c r="P166" t="s">
        <v>7996</v>
      </c>
      <c r="Q166" t="s">
        <v>4190</v>
      </c>
      <c r="R166" t="s">
        <v>1690</v>
      </c>
      <c r="S166" t="s">
        <v>4191</v>
      </c>
      <c r="U166" t="s">
        <v>7984</v>
      </c>
      <c r="AA166" t="s">
        <v>70</v>
      </c>
      <c r="AE166">
        <v>0</v>
      </c>
      <c r="AH166" t="s">
        <v>8539</v>
      </c>
      <c r="AI166" t="s">
        <v>8050</v>
      </c>
      <c r="AK166" t="s">
        <v>1033</v>
      </c>
      <c r="AL166" t="s">
        <v>7987</v>
      </c>
      <c r="AN166" t="s">
        <v>7988</v>
      </c>
      <c r="AP166" t="s">
        <v>8540</v>
      </c>
    </row>
    <row r="167" spans="1:42" x14ac:dyDescent="0.2">
      <c r="A167" t="s">
        <v>4222</v>
      </c>
      <c r="B167" t="s">
        <v>8541</v>
      </c>
      <c r="C167" t="s">
        <v>4223</v>
      </c>
      <c r="D167" t="s">
        <v>4221</v>
      </c>
      <c r="E167" t="s">
        <v>4225</v>
      </c>
      <c r="F167" t="s">
        <v>180</v>
      </c>
      <c r="G167" t="s">
        <v>7982</v>
      </c>
      <c r="H167" t="s">
        <v>4227</v>
      </c>
      <c r="I167" t="s">
        <v>39</v>
      </c>
      <c r="J167" t="s">
        <v>7983</v>
      </c>
      <c r="K167" t="s">
        <v>4228</v>
      </c>
      <c r="L167">
        <v>20000000</v>
      </c>
      <c r="M167">
        <v>11507000</v>
      </c>
      <c r="N167" t="s">
        <v>7762</v>
      </c>
      <c r="O167" t="s">
        <v>7009</v>
      </c>
      <c r="P167" t="s">
        <v>7996</v>
      </c>
      <c r="Q167" t="s">
        <v>605</v>
      </c>
      <c r="R167" t="s">
        <v>605</v>
      </c>
      <c r="S167" t="s">
        <v>605</v>
      </c>
      <c r="U167" t="s">
        <v>7984</v>
      </c>
      <c r="AA167" t="s">
        <v>70</v>
      </c>
      <c r="AE167">
        <v>0</v>
      </c>
      <c r="AH167" t="s">
        <v>8542</v>
      </c>
      <c r="AI167" t="s">
        <v>8020</v>
      </c>
      <c r="AK167" t="s">
        <v>293</v>
      </c>
      <c r="AL167" t="s">
        <v>7987</v>
      </c>
      <c r="AN167" t="s">
        <v>7988</v>
      </c>
      <c r="AP167" t="s">
        <v>8543</v>
      </c>
    </row>
    <row r="168" spans="1:42" x14ac:dyDescent="0.2">
      <c r="A168" t="s">
        <v>4239</v>
      </c>
      <c r="B168" t="s">
        <v>8544</v>
      </c>
      <c r="C168" t="s">
        <v>4240</v>
      </c>
      <c r="E168" t="s">
        <v>4242</v>
      </c>
      <c r="F168" t="s">
        <v>4243</v>
      </c>
      <c r="G168" t="s">
        <v>7982</v>
      </c>
      <c r="H168" t="s">
        <v>4244</v>
      </c>
      <c r="I168" t="s">
        <v>56</v>
      </c>
      <c r="J168" t="s">
        <v>7983</v>
      </c>
      <c r="K168" t="s">
        <v>4245</v>
      </c>
      <c r="L168">
        <v>190000000</v>
      </c>
      <c r="M168">
        <v>119500000</v>
      </c>
      <c r="N168" t="s">
        <v>7724</v>
      </c>
      <c r="O168" t="s">
        <v>7553</v>
      </c>
      <c r="P168" t="s">
        <v>7996</v>
      </c>
      <c r="Q168" t="s">
        <v>3543</v>
      </c>
      <c r="R168" t="s">
        <v>3543</v>
      </c>
      <c r="U168" t="s">
        <v>7984</v>
      </c>
      <c r="AA168" t="s">
        <v>70</v>
      </c>
      <c r="AE168">
        <v>0</v>
      </c>
      <c r="AH168" t="s">
        <v>8545</v>
      </c>
      <c r="AI168" t="s">
        <v>8079</v>
      </c>
      <c r="AK168" t="s">
        <v>2415</v>
      </c>
      <c r="AL168" t="s">
        <v>7987</v>
      </c>
      <c r="AN168" t="s">
        <v>7988</v>
      </c>
      <c r="AP168" t="s">
        <v>8546</v>
      </c>
    </row>
    <row r="169" spans="1:42" x14ac:dyDescent="0.2">
      <c r="A169" t="s">
        <v>4249</v>
      </c>
      <c r="B169" t="s">
        <v>8547</v>
      </c>
      <c r="C169" t="s">
        <v>4250</v>
      </c>
      <c r="D169" t="s">
        <v>4248</v>
      </c>
      <c r="E169" t="s">
        <v>4252</v>
      </c>
      <c r="F169" t="s">
        <v>4253</v>
      </c>
      <c r="G169" t="s">
        <v>7982</v>
      </c>
      <c r="H169" t="s">
        <v>4254</v>
      </c>
      <c r="I169" t="s">
        <v>39</v>
      </c>
      <c r="J169" t="s">
        <v>7983</v>
      </c>
      <c r="K169" t="s">
        <v>4255</v>
      </c>
      <c r="L169">
        <v>150000000</v>
      </c>
      <c r="M169">
        <v>144799810</v>
      </c>
      <c r="N169" t="s">
        <v>7249</v>
      </c>
      <c r="O169" t="s">
        <v>7553</v>
      </c>
      <c r="P169" t="s">
        <v>7996</v>
      </c>
      <c r="Q169" t="s">
        <v>146</v>
      </c>
      <c r="R169" t="s">
        <v>146</v>
      </c>
      <c r="S169" t="s">
        <v>146</v>
      </c>
      <c r="U169" t="s">
        <v>7984</v>
      </c>
      <c r="AA169" t="s">
        <v>144</v>
      </c>
      <c r="AE169">
        <v>0</v>
      </c>
      <c r="AH169" t="s">
        <v>8548</v>
      </c>
      <c r="AI169" t="s">
        <v>8020</v>
      </c>
      <c r="AK169" t="s">
        <v>145</v>
      </c>
      <c r="AL169" t="s">
        <v>7987</v>
      </c>
      <c r="AN169" t="s">
        <v>7988</v>
      </c>
      <c r="AP169" t="s">
        <v>8549</v>
      </c>
    </row>
    <row r="170" spans="1:42" x14ac:dyDescent="0.2">
      <c r="A170" t="s">
        <v>4285</v>
      </c>
      <c r="B170" t="s">
        <v>8550</v>
      </c>
      <c r="C170" t="s">
        <v>4286</v>
      </c>
      <c r="D170" t="s">
        <v>4284</v>
      </c>
      <c r="E170" t="s">
        <v>4288</v>
      </c>
      <c r="F170" t="s">
        <v>4289</v>
      </c>
      <c r="G170" t="s">
        <v>7982</v>
      </c>
      <c r="H170" t="s">
        <v>4290</v>
      </c>
      <c r="I170" t="s">
        <v>56</v>
      </c>
      <c r="J170" t="s">
        <v>8186</v>
      </c>
      <c r="K170" t="s">
        <v>4291</v>
      </c>
      <c r="L170">
        <v>1200000000</v>
      </c>
      <c r="M170">
        <v>359462670</v>
      </c>
      <c r="N170" t="s">
        <v>7434</v>
      </c>
      <c r="O170" t="s">
        <v>7553</v>
      </c>
      <c r="P170" t="s">
        <v>7996</v>
      </c>
      <c r="Q170" t="s">
        <v>2535</v>
      </c>
      <c r="R170" t="s">
        <v>1690</v>
      </c>
      <c r="S170" t="s">
        <v>3242</v>
      </c>
      <c r="T170" t="s">
        <v>8551</v>
      </c>
      <c r="U170" t="s">
        <v>7984</v>
      </c>
      <c r="AA170" t="s">
        <v>70</v>
      </c>
      <c r="AE170">
        <v>0</v>
      </c>
      <c r="AH170" t="s">
        <v>8552</v>
      </c>
      <c r="AI170" t="s">
        <v>8020</v>
      </c>
      <c r="AK170" t="s">
        <v>1033</v>
      </c>
      <c r="AL170" t="s">
        <v>7987</v>
      </c>
      <c r="AN170" t="s">
        <v>7988</v>
      </c>
      <c r="AP170" t="s">
        <v>8553</v>
      </c>
    </row>
    <row r="171" spans="1:42" x14ac:dyDescent="0.2">
      <c r="A171" t="s">
        <v>4316</v>
      </c>
      <c r="B171" t="s">
        <v>8554</v>
      </c>
      <c r="C171" t="s">
        <v>4317</v>
      </c>
      <c r="D171" t="s">
        <v>4315</v>
      </c>
      <c r="E171" t="s">
        <v>4319</v>
      </c>
      <c r="F171" t="s">
        <v>32</v>
      </c>
      <c r="G171" t="s">
        <v>7982</v>
      </c>
      <c r="H171" t="s">
        <v>4320</v>
      </c>
      <c r="I171" t="s">
        <v>39</v>
      </c>
      <c r="J171" t="s">
        <v>7983</v>
      </c>
      <c r="K171" t="s">
        <v>4321</v>
      </c>
      <c r="L171">
        <v>7500000</v>
      </c>
      <c r="M171">
        <v>2979000</v>
      </c>
      <c r="N171" t="s">
        <v>7873</v>
      </c>
      <c r="O171" t="s">
        <v>7009</v>
      </c>
      <c r="P171" t="s">
        <v>7996</v>
      </c>
      <c r="Q171" t="s">
        <v>295</v>
      </c>
      <c r="R171" t="s">
        <v>294</v>
      </c>
      <c r="S171" t="s">
        <v>4322</v>
      </c>
      <c r="U171" t="s">
        <v>7984</v>
      </c>
      <c r="AA171" t="s">
        <v>70</v>
      </c>
      <c r="AE171">
        <v>0</v>
      </c>
      <c r="AH171" t="s">
        <v>8270</v>
      </c>
      <c r="AI171" t="s">
        <v>7993</v>
      </c>
      <c r="AK171" t="s">
        <v>293</v>
      </c>
      <c r="AL171" t="s">
        <v>7987</v>
      </c>
      <c r="AN171" t="s">
        <v>7988</v>
      </c>
      <c r="AP171" t="s">
        <v>8555</v>
      </c>
    </row>
    <row r="172" spans="1:42" x14ac:dyDescent="0.2">
      <c r="A172" t="s">
        <v>4365</v>
      </c>
      <c r="B172" t="s">
        <v>8556</v>
      </c>
      <c r="C172" t="s">
        <v>4366</v>
      </c>
      <c r="D172" t="s">
        <v>4364</v>
      </c>
      <c r="E172" t="s">
        <v>4368</v>
      </c>
      <c r="F172" t="s">
        <v>4369</v>
      </c>
      <c r="G172" t="s">
        <v>7982</v>
      </c>
      <c r="H172" t="s">
        <v>4370</v>
      </c>
      <c r="I172" t="s">
        <v>39</v>
      </c>
      <c r="J172" t="s">
        <v>7983</v>
      </c>
      <c r="K172" t="s">
        <v>4371</v>
      </c>
      <c r="L172">
        <v>50000000</v>
      </c>
      <c r="M172">
        <v>12000000</v>
      </c>
      <c r="N172" t="s">
        <v>7041</v>
      </c>
      <c r="O172" t="s">
        <v>7553</v>
      </c>
      <c r="P172" t="s">
        <v>7996</v>
      </c>
      <c r="Q172" t="s">
        <v>4373</v>
      </c>
      <c r="R172" t="s">
        <v>4373</v>
      </c>
      <c r="S172" t="s">
        <v>4374</v>
      </c>
      <c r="U172" t="s">
        <v>7984</v>
      </c>
      <c r="AA172" t="s">
        <v>4372</v>
      </c>
      <c r="AE172">
        <v>0</v>
      </c>
      <c r="AH172" t="s">
        <v>8557</v>
      </c>
      <c r="AI172" t="s">
        <v>7993</v>
      </c>
      <c r="AK172" t="s">
        <v>4372</v>
      </c>
      <c r="AL172" t="s">
        <v>7987</v>
      </c>
      <c r="AN172" t="s">
        <v>7988</v>
      </c>
      <c r="AP172" t="s">
        <v>8558</v>
      </c>
    </row>
    <row r="173" spans="1:42" x14ac:dyDescent="0.2">
      <c r="A173" t="s">
        <v>4387</v>
      </c>
      <c r="B173" t="s">
        <v>8559</v>
      </c>
      <c r="C173" t="s">
        <v>4388</v>
      </c>
      <c r="D173" t="s">
        <v>4386</v>
      </c>
      <c r="E173" t="s">
        <v>4390</v>
      </c>
      <c r="F173" t="s">
        <v>4391</v>
      </c>
      <c r="G173" t="s">
        <v>7982</v>
      </c>
      <c r="H173" t="s">
        <v>4392</v>
      </c>
      <c r="I173" t="s">
        <v>39</v>
      </c>
      <c r="J173" t="s">
        <v>7983</v>
      </c>
      <c r="K173" t="s">
        <v>4393</v>
      </c>
      <c r="L173">
        <v>40000000</v>
      </c>
      <c r="M173">
        <v>40000000</v>
      </c>
      <c r="N173" t="s">
        <v>7041</v>
      </c>
      <c r="O173" t="s">
        <v>7553</v>
      </c>
      <c r="P173" t="s">
        <v>7996</v>
      </c>
      <c r="U173" t="s">
        <v>7984</v>
      </c>
      <c r="AA173" t="s">
        <v>144</v>
      </c>
      <c r="AE173">
        <v>0</v>
      </c>
      <c r="AH173" t="s">
        <v>8560</v>
      </c>
      <c r="AI173" t="s">
        <v>8046</v>
      </c>
      <c r="AK173" t="s">
        <v>145</v>
      </c>
      <c r="AL173" t="s">
        <v>7987</v>
      </c>
      <c r="AN173" t="s">
        <v>7988</v>
      </c>
      <c r="AP173" t="s">
        <v>8561</v>
      </c>
    </row>
    <row r="174" spans="1:42" x14ac:dyDescent="0.2">
      <c r="A174" t="s">
        <v>4452</v>
      </c>
      <c r="B174" t="s">
        <v>8562</v>
      </c>
      <c r="C174" t="s">
        <v>4453</v>
      </c>
      <c r="D174" t="s">
        <v>4451</v>
      </c>
      <c r="E174" t="s">
        <v>4455</v>
      </c>
      <c r="F174" t="s">
        <v>8563</v>
      </c>
      <c r="G174" t="s">
        <v>7982</v>
      </c>
      <c r="H174" t="s">
        <v>4457</v>
      </c>
      <c r="I174" t="s">
        <v>39</v>
      </c>
      <c r="J174" t="s">
        <v>7983</v>
      </c>
      <c r="K174" t="s">
        <v>4458</v>
      </c>
      <c r="L174">
        <v>3000000</v>
      </c>
      <c r="M174">
        <v>2903980</v>
      </c>
      <c r="N174" t="s">
        <v>7041</v>
      </c>
      <c r="O174" t="s">
        <v>7553</v>
      </c>
      <c r="P174" t="s">
        <v>7996</v>
      </c>
      <c r="Q174" t="s">
        <v>158</v>
      </c>
      <c r="R174" t="s">
        <v>146</v>
      </c>
      <c r="S174" t="s">
        <v>159</v>
      </c>
      <c r="U174" t="s">
        <v>7984</v>
      </c>
      <c r="AA174" t="s">
        <v>144</v>
      </c>
      <c r="AE174">
        <v>0</v>
      </c>
      <c r="AH174" t="s">
        <v>8564</v>
      </c>
      <c r="AI174" t="s">
        <v>8046</v>
      </c>
      <c r="AK174" t="s">
        <v>145</v>
      </c>
      <c r="AL174" t="s">
        <v>7987</v>
      </c>
      <c r="AN174" t="s">
        <v>7988</v>
      </c>
      <c r="AP174" t="s">
        <v>8565</v>
      </c>
    </row>
    <row r="175" spans="1:42" x14ac:dyDescent="0.2">
      <c r="A175" t="s">
        <v>4493</v>
      </c>
      <c r="B175" t="s">
        <v>8566</v>
      </c>
      <c r="C175" t="s">
        <v>4494</v>
      </c>
      <c r="D175" t="s">
        <v>4492</v>
      </c>
      <c r="E175" t="s">
        <v>4496</v>
      </c>
      <c r="F175" t="s">
        <v>4497</v>
      </c>
      <c r="G175" t="s">
        <v>7982</v>
      </c>
      <c r="H175" t="s">
        <v>4498</v>
      </c>
      <c r="I175" t="s">
        <v>39</v>
      </c>
      <c r="J175" t="s">
        <v>7983</v>
      </c>
      <c r="K175" t="s">
        <v>4499</v>
      </c>
      <c r="L175">
        <v>125000000</v>
      </c>
      <c r="M175">
        <v>113203690</v>
      </c>
      <c r="N175" t="s">
        <v>7041</v>
      </c>
      <c r="O175" t="s">
        <v>7553</v>
      </c>
      <c r="P175" t="s">
        <v>7996</v>
      </c>
      <c r="Q175" t="s">
        <v>146</v>
      </c>
      <c r="R175" t="s">
        <v>146</v>
      </c>
      <c r="S175" t="s">
        <v>146</v>
      </c>
      <c r="U175" t="s">
        <v>7984</v>
      </c>
      <c r="AA175" t="s">
        <v>144</v>
      </c>
      <c r="AE175">
        <v>0</v>
      </c>
      <c r="AH175" t="s">
        <v>8567</v>
      </c>
      <c r="AI175" t="s">
        <v>7993</v>
      </c>
      <c r="AK175" t="s">
        <v>145</v>
      </c>
      <c r="AL175" t="s">
        <v>7987</v>
      </c>
      <c r="AN175" t="s">
        <v>7988</v>
      </c>
      <c r="AP175" t="s">
        <v>8568</v>
      </c>
    </row>
    <row r="176" spans="1:42" x14ac:dyDescent="0.2">
      <c r="A176" t="s">
        <v>4503</v>
      </c>
      <c r="B176" t="s">
        <v>8569</v>
      </c>
      <c r="C176" t="s">
        <v>4504</v>
      </c>
      <c r="D176" t="s">
        <v>4502</v>
      </c>
      <c r="E176" t="s">
        <v>4506</v>
      </c>
      <c r="F176" t="s">
        <v>418</v>
      </c>
      <c r="G176" t="s">
        <v>7982</v>
      </c>
      <c r="H176" t="s">
        <v>4508</v>
      </c>
      <c r="I176" t="s">
        <v>39</v>
      </c>
      <c r="J176" t="s">
        <v>7983</v>
      </c>
      <c r="K176" t="s">
        <v>4509</v>
      </c>
      <c r="L176">
        <v>5000000</v>
      </c>
      <c r="M176">
        <v>1800000</v>
      </c>
      <c r="N176" t="s">
        <v>7178</v>
      </c>
      <c r="O176" t="s">
        <v>7009</v>
      </c>
      <c r="P176" t="s">
        <v>7996</v>
      </c>
      <c r="U176" t="s">
        <v>7984</v>
      </c>
      <c r="AA176" t="s">
        <v>144</v>
      </c>
      <c r="AE176">
        <v>0</v>
      </c>
      <c r="AH176" t="s">
        <v>8570</v>
      </c>
      <c r="AI176" t="s">
        <v>8046</v>
      </c>
      <c r="AK176" t="s">
        <v>145</v>
      </c>
      <c r="AL176" t="s">
        <v>7987</v>
      </c>
      <c r="AN176" t="s">
        <v>7988</v>
      </c>
      <c r="AP176" t="s">
        <v>8571</v>
      </c>
    </row>
    <row r="177" spans="1:42" x14ac:dyDescent="0.2">
      <c r="A177" t="s">
        <v>4530</v>
      </c>
      <c r="B177" t="s">
        <v>8572</v>
      </c>
      <c r="C177" t="s">
        <v>4531</v>
      </c>
      <c r="D177" t="s">
        <v>4529</v>
      </c>
      <c r="E177" t="s">
        <v>4533</v>
      </c>
      <c r="F177" t="s">
        <v>32</v>
      </c>
      <c r="G177" t="s">
        <v>7982</v>
      </c>
      <c r="H177" t="s">
        <v>2418</v>
      </c>
      <c r="I177" t="s">
        <v>39</v>
      </c>
      <c r="J177" t="s">
        <v>7983</v>
      </c>
      <c r="K177" t="s">
        <v>4535</v>
      </c>
      <c r="L177">
        <v>1000000</v>
      </c>
      <c r="M177">
        <v>990000</v>
      </c>
      <c r="N177" t="s">
        <v>8573</v>
      </c>
      <c r="O177" t="s">
        <v>7553</v>
      </c>
      <c r="P177" t="s">
        <v>7996</v>
      </c>
      <c r="Q177" t="s">
        <v>4536</v>
      </c>
      <c r="R177" t="s">
        <v>72</v>
      </c>
      <c r="S177" t="s">
        <v>4537</v>
      </c>
      <c r="U177" t="s">
        <v>7984</v>
      </c>
      <c r="AA177" t="s">
        <v>70</v>
      </c>
      <c r="AE177">
        <v>0</v>
      </c>
      <c r="AH177" t="s">
        <v>8574</v>
      </c>
      <c r="AI177" t="s">
        <v>8020</v>
      </c>
      <c r="AK177" t="s">
        <v>71</v>
      </c>
      <c r="AL177" t="s">
        <v>7987</v>
      </c>
      <c r="AN177" t="s">
        <v>7988</v>
      </c>
      <c r="AP177" t="s">
        <v>8575</v>
      </c>
    </row>
    <row r="178" spans="1:42" x14ac:dyDescent="0.2">
      <c r="A178" t="s">
        <v>4558</v>
      </c>
      <c r="B178" t="s">
        <v>8576</v>
      </c>
      <c r="C178" t="s">
        <v>4559</v>
      </c>
      <c r="D178" t="s">
        <v>4557</v>
      </c>
      <c r="E178" t="s">
        <v>4561</v>
      </c>
      <c r="F178" t="s">
        <v>4562</v>
      </c>
      <c r="G178" t="s">
        <v>7982</v>
      </c>
      <c r="H178" t="s">
        <v>4563</v>
      </c>
      <c r="I178" t="s">
        <v>39</v>
      </c>
      <c r="J178" t="s">
        <v>7983</v>
      </c>
      <c r="K178" t="s">
        <v>4564</v>
      </c>
      <c r="L178">
        <v>1000000</v>
      </c>
      <c r="M178">
        <v>100000</v>
      </c>
      <c r="N178" t="s">
        <v>7663</v>
      </c>
      <c r="O178" t="s">
        <v>7553</v>
      </c>
      <c r="Q178" t="s">
        <v>547</v>
      </c>
      <c r="R178" t="s">
        <v>547</v>
      </c>
      <c r="S178" t="s">
        <v>548</v>
      </c>
      <c r="U178" t="s">
        <v>7984</v>
      </c>
      <c r="AA178" t="s">
        <v>70</v>
      </c>
      <c r="AE178">
        <v>0</v>
      </c>
      <c r="AH178" t="s">
        <v>8577</v>
      </c>
      <c r="AI178" t="s">
        <v>8050</v>
      </c>
      <c r="AK178" t="s">
        <v>546</v>
      </c>
      <c r="AL178" t="s">
        <v>7987</v>
      </c>
      <c r="AN178" t="s">
        <v>7988</v>
      </c>
      <c r="AP178" t="s">
        <v>8578</v>
      </c>
    </row>
    <row r="179" spans="1:42" x14ac:dyDescent="0.2">
      <c r="A179" t="s">
        <v>4567</v>
      </c>
      <c r="B179" t="s">
        <v>8579</v>
      </c>
      <c r="C179" t="s">
        <v>4568</v>
      </c>
      <c r="D179" t="s">
        <v>4566</v>
      </c>
      <c r="E179" t="s">
        <v>4561</v>
      </c>
      <c r="F179" t="s">
        <v>4562</v>
      </c>
      <c r="G179" t="s">
        <v>7982</v>
      </c>
      <c r="H179" t="s">
        <v>4570</v>
      </c>
      <c r="I179" t="s">
        <v>56</v>
      </c>
      <c r="J179" t="s">
        <v>7983</v>
      </c>
      <c r="K179" t="s">
        <v>4571</v>
      </c>
      <c r="L179">
        <v>150000000</v>
      </c>
      <c r="M179">
        <v>135477000</v>
      </c>
      <c r="N179" t="s">
        <v>7663</v>
      </c>
      <c r="O179" t="s">
        <v>7553</v>
      </c>
      <c r="Q179" t="s">
        <v>4572</v>
      </c>
      <c r="R179" t="s">
        <v>1359</v>
      </c>
      <c r="S179" t="s">
        <v>4572</v>
      </c>
      <c r="U179" t="s">
        <v>7984</v>
      </c>
      <c r="AA179" t="s">
        <v>1164</v>
      </c>
      <c r="AE179">
        <v>0</v>
      </c>
      <c r="AH179" t="s">
        <v>8580</v>
      </c>
      <c r="AI179" t="s">
        <v>8050</v>
      </c>
      <c r="AK179" t="s">
        <v>1358</v>
      </c>
      <c r="AL179" t="s">
        <v>7987</v>
      </c>
      <c r="AN179" t="s">
        <v>7988</v>
      </c>
      <c r="AP179" t="s">
        <v>8581</v>
      </c>
    </row>
    <row r="180" spans="1:42" x14ac:dyDescent="0.2">
      <c r="A180" t="s">
        <v>4582</v>
      </c>
      <c r="B180" t="s">
        <v>8582</v>
      </c>
      <c r="C180" t="s">
        <v>4583</v>
      </c>
      <c r="D180" t="s">
        <v>4581</v>
      </c>
      <c r="E180" t="s">
        <v>4585</v>
      </c>
      <c r="F180" t="s">
        <v>4586</v>
      </c>
      <c r="G180" t="s">
        <v>7982</v>
      </c>
      <c r="H180" t="s">
        <v>4587</v>
      </c>
      <c r="I180" t="s">
        <v>39</v>
      </c>
      <c r="J180" t="s">
        <v>7983</v>
      </c>
      <c r="K180" t="s">
        <v>4588</v>
      </c>
      <c r="L180">
        <v>100000</v>
      </c>
      <c r="M180">
        <v>100000</v>
      </c>
      <c r="N180" t="s">
        <v>7873</v>
      </c>
      <c r="O180" t="s">
        <v>7009</v>
      </c>
      <c r="P180" t="s">
        <v>7996</v>
      </c>
      <c r="Q180" t="s">
        <v>211</v>
      </c>
      <c r="R180" t="s">
        <v>211</v>
      </c>
      <c r="S180" t="s">
        <v>212</v>
      </c>
      <c r="U180" t="s">
        <v>7984</v>
      </c>
      <c r="AA180" t="s">
        <v>209</v>
      </c>
      <c r="AE180">
        <v>0</v>
      </c>
      <c r="AH180" t="s">
        <v>8583</v>
      </c>
      <c r="AI180" t="s">
        <v>8134</v>
      </c>
      <c r="AK180" t="s">
        <v>210</v>
      </c>
      <c r="AL180" t="s">
        <v>8300</v>
      </c>
      <c r="AN180" t="s">
        <v>7988</v>
      </c>
      <c r="AP180" t="s">
        <v>8584</v>
      </c>
    </row>
    <row r="181" spans="1:42" x14ac:dyDescent="0.2">
      <c r="A181" t="s">
        <v>4633</v>
      </c>
      <c r="B181" t="s">
        <v>8585</v>
      </c>
      <c r="C181" t="s">
        <v>4634</v>
      </c>
      <c r="D181" t="s">
        <v>4632</v>
      </c>
      <c r="E181" t="s">
        <v>4636</v>
      </c>
      <c r="F181" t="s">
        <v>4637</v>
      </c>
      <c r="G181" t="s">
        <v>7982</v>
      </c>
      <c r="H181" t="s">
        <v>353</v>
      </c>
      <c r="I181" t="s">
        <v>39</v>
      </c>
      <c r="J181" t="s">
        <v>7983</v>
      </c>
      <c r="K181" t="s">
        <v>4638</v>
      </c>
      <c r="L181">
        <v>38000000</v>
      </c>
      <c r="M181">
        <v>38000000</v>
      </c>
      <c r="N181" t="s">
        <v>7762</v>
      </c>
      <c r="O181" t="s">
        <v>7009</v>
      </c>
      <c r="P181" t="s">
        <v>7996</v>
      </c>
      <c r="Q181" t="s">
        <v>158</v>
      </c>
      <c r="R181" t="s">
        <v>146</v>
      </c>
      <c r="S181" t="s">
        <v>159</v>
      </c>
      <c r="U181" t="s">
        <v>7984</v>
      </c>
      <c r="AA181" t="s">
        <v>144</v>
      </c>
      <c r="AE181">
        <v>0</v>
      </c>
      <c r="AH181" t="s">
        <v>8586</v>
      </c>
      <c r="AI181" t="s">
        <v>8020</v>
      </c>
      <c r="AK181" t="s">
        <v>145</v>
      </c>
      <c r="AL181" t="s">
        <v>7987</v>
      </c>
      <c r="AN181" t="s">
        <v>7988</v>
      </c>
      <c r="AP181" t="s">
        <v>8587</v>
      </c>
    </row>
    <row r="182" spans="1:42" x14ac:dyDescent="0.2">
      <c r="A182" t="s">
        <v>4671</v>
      </c>
      <c r="B182" t="s">
        <v>8588</v>
      </c>
      <c r="C182" t="s">
        <v>4672</v>
      </c>
      <c r="D182" t="s">
        <v>4670</v>
      </c>
      <c r="E182" t="s">
        <v>4674</v>
      </c>
      <c r="F182" t="s">
        <v>4675</v>
      </c>
      <c r="G182" t="s">
        <v>7982</v>
      </c>
      <c r="H182" t="s">
        <v>4676</v>
      </c>
      <c r="I182" t="s">
        <v>39</v>
      </c>
      <c r="J182" t="s">
        <v>7983</v>
      </c>
      <c r="K182" t="s">
        <v>4677</v>
      </c>
      <c r="L182">
        <v>2000000</v>
      </c>
      <c r="M182">
        <v>1000000</v>
      </c>
      <c r="N182" t="s">
        <v>7762</v>
      </c>
      <c r="O182" t="s">
        <v>7009</v>
      </c>
      <c r="P182" t="s">
        <v>7996</v>
      </c>
      <c r="Q182" t="s">
        <v>2995</v>
      </c>
      <c r="R182" t="s">
        <v>281</v>
      </c>
      <c r="S182" t="s">
        <v>2996</v>
      </c>
      <c r="U182" t="s">
        <v>7984</v>
      </c>
      <c r="AA182" t="s">
        <v>70</v>
      </c>
      <c r="AE182">
        <v>0</v>
      </c>
      <c r="AH182" t="s">
        <v>8589</v>
      </c>
      <c r="AI182" t="s">
        <v>8020</v>
      </c>
      <c r="AK182" t="s">
        <v>280</v>
      </c>
      <c r="AL182" t="s">
        <v>7987</v>
      </c>
      <c r="AN182" t="s">
        <v>7988</v>
      </c>
      <c r="AP182" t="s">
        <v>8590</v>
      </c>
    </row>
    <row r="183" spans="1:42" x14ac:dyDescent="0.2">
      <c r="A183" t="s">
        <v>4724</v>
      </c>
      <c r="B183" t="s">
        <v>8591</v>
      </c>
      <c r="C183" t="s">
        <v>4725</v>
      </c>
      <c r="D183" t="s">
        <v>4723</v>
      </c>
      <c r="E183" t="s">
        <v>4727</v>
      </c>
      <c r="F183" t="s">
        <v>4728</v>
      </c>
      <c r="G183" t="s">
        <v>7982</v>
      </c>
      <c r="H183" t="s">
        <v>4729</v>
      </c>
      <c r="I183" t="s">
        <v>39</v>
      </c>
      <c r="J183" t="s">
        <v>7983</v>
      </c>
      <c r="K183" t="s">
        <v>4730</v>
      </c>
      <c r="L183">
        <v>2000000</v>
      </c>
      <c r="M183">
        <v>1557060</v>
      </c>
      <c r="N183" t="s">
        <v>7821</v>
      </c>
      <c r="O183" t="s">
        <v>7553</v>
      </c>
      <c r="P183" t="s">
        <v>7996</v>
      </c>
      <c r="Q183" t="s">
        <v>4732</v>
      </c>
      <c r="R183" t="s">
        <v>4732</v>
      </c>
      <c r="T183" t="s">
        <v>8592</v>
      </c>
      <c r="U183" t="s">
        <v>7984</v>
      </c>
      <c r="AA183" t="s">
        <v>209</v>
      </c>
      <c r="AE183">
        <v>0</v>
      </c>
      <c r="AH183" t="s">
        <v>8593</v>
      </c>
      <c r="AI183" t="s">
        <v>8020</v>
      </c>
      <c r="AK183" t="s">
        <v>210</v>
      </c>
      <c r="AL183" t="s">
        <v>7987</v>
      </c>
      <c r="AN183" t="s">
        <v>7988</v>
      </c>
      <c r="AP183" t="s">
        <v>8594</v>
      </c>
    </row>
    <row r="184" spans="1:42" x14ac:dyDescent="0.2">
      <c r="A184" t="s">
        <v>4775</v>
      </c>
      <c r="B184" t="s">
        <v>8595</v>
      </c>
      <c r="C184" t="s">
        <v>4776</v>
      </c>
      <c r="D184" t="s">
        <v>4774</v>
      </c>
      <c r="E184" t="s">
        <v>4778</v>
      </c>
      <c r="F184" t="s">
        <v>8596</v>
      </c>
      <c r="G184" t="s">
        <v>7982</v>
      </c>
      <c r="H184" t="s">
        <v>4780</v>
      </c>
      <c r="I184" t="s">
        <v>39</v>
      </c>
      <c r="J184" t="s">
        <v>7983</v>
      </c>
      <c r="K184" t="s">
        <v>4781</v>
      </c>
      <c r="L184">
        <v>35000000</v>
      </c>
      <c r="M184">
        <v>33300000</v>
      </c>
      <c r="N184" t="s">
        <v>7762</v>
      </c>
      <c r="O184" t="s">
        <v>7009</v>
      </c>
      <c r="P184" t="s">
        <v>8154</v>
      </c>
      <c r="Q184" t="s">
        <v>322</v>
      </c>
      <c r="R184" t="s">
        <v>322</v>
      </c>
      <c r="S184" t="s">
        <v>323</v>
      </c>
      <c r="U184" t="s">
        <v>7984</v>
      </c>
      <c r="AA184" t="s">
        <v>70</v>
      </c>
      <c r="AE184">
        <v>0</v>
      </c>
      <c r="AH184" t="s">
        <v>8597</v>
      </c>
      <c r="AI184" t="s">
        <v>8020</v>
      </c>
      <c r="AK184" t="s">
        <v>322</v>
      </c>
      <c r="AL184" t="s">
        <v>7987</v>
      </c>
      <c r="AN184" t="s">
        <v>7988</v>
      </c>
      <c r="AP184" t="s">
        <v>8598</v>
      </c>
    </row>
    <row r="185" spans="1:42" x14ac:dyDescent="0.2">
      <c r="A185" t="s">
        <v>4790</v>
      </c>
      <c r="B185" t="s">
        <v>8599</v>
      </c>
      <c r="C185" t="s">
        <v>4791</v>
      </c>
      <c r="D185" t="s">
        <v>4789</v>
      </c>
      <c r="E185" t="s">
        <v>4793</v>
      </c>
      <c r="F185" t="s">
        <v>4794</v>
      </c>
      <c r="G185" t="s">
        <v>7982</v>
      </c>
      <c r="H185" t="s">
        <v>4795</v>
      </c>
      <c r="I185" t="s">
        <v>56</v>
      </c>
      <c r="J185" t="s">
        <v>8186</v>
      </c>
      <c r="K185" t="s">
        <v>4796</v>
      </c>
      <c r="L185">
        <v>500000000</v>
      </c>
      <c r="M185">
        <v>249393160</v>
      </c>
      <c r="N185" t="s">
        <v>7216</v>
      </c>
      <c r="O185" t="s">
        <v>7553</v>
      </c>
      <c r="P185" t="s">
        <v>7996</v>
      </c>
      <c r="Q185" t="s">
        <v>1690</v>
      </c>
      <c r="R185" t="s">
        <v>1690</v>
      </c>
      <c r="S185" t="s">
        <v>1690</v>
      </c>
      <c r="U185" t="s">
        <v>7984</v>
      </c>
      <c r="AA185" t="s">
        <v>70</v>
      </c>
      <c r="AE185">
        <v>0</v>
      </c>
      <c r="AH185" t="s">
        <v>8600</v>
      </c>
      <c r="AI185" t="s">
        <v>8020</v>
      </c>
      <c r="AK185" t="s">
        <v>1033</v>
      </c>
      <c r="AL185" t="s">
        <v>7987</v>
      </c>
      <c r="AN185" t="s">
        <v>7988</v>
      </c>
      <c r="AP185" t="s">
        <v>8601</v>
      </c>
    </row>
    <row r="186" spans="1:42" x14ac:dyDescent="0.2">
      <c r="A186" t="s">
        <v>4862</v>
      </c>
      <c r="B186" t="s">
        <v>8602</v>
      </c>
      <c r="C186" t="s">
        <v>4863</v>
      </c>
      <c r="D186" t="s">
        <v>4861</v>
      </c>
      <c r="E186" t="s">
        <v>4865</v>
      </c>
      <c r="F186" t="s">
        <v>4866</v>
      </c>
      <c r="G186" t="s">
        <v>7982</v>
      </c>
      <c r="H186" t="s">
        <v>4867</v>
      </c>
      <c r="I186" t="s">
        <v>56</v>
      </c>
      <c r="J186" t="s">
        <v>8186</v>
      </c>
      <c r="K186" t="s">
        <v>4868</v>
      </c>
      <c r="L186">
        <v>50000000</v>
      </c>
      <c r="M186">
        <v>41250000</v>
      </c>
      <c r="N186" t="s">
        <v>7249</v>
      </c>
      <c r="O186" t="s">
        <v>7553</v>
      </c>
      <c r="P186" t="s">
        <v>7996</v>
      </c>
      <c r="Q186" t="s">
        <v>3543</v>
      </c>
      <c r="R186" t="s">
        <v>3543</v>
      </c>
      <c r="U186" t="s">
        <v>7984</v>
      </c>
      <c r="AA186" t="s">
        <v>70</v>
      </c>
      <c r="AE186">
        <v>0</v>
      </c>
      <c r="AH186" t="s">
        <v>8603</v>
      </c>
      <c r="AI186" t="s">
        <v>8183</v>
      </c>
      <c r="AK186" t="s">
        <v>2415</v>
      </c>
      <c r="AL186" t="s">
        <v>7987</v>
      </c>
      <c r="AN186" t="s">
        <v>7988</v>
      </c>
      <c r="AP186" t="s">
        <v>8604</v>
      </c>
    </row>
    <row r="187" spans="1:42" x14ac:dyDescent="0.2">
      <c r="A187" t="s">
        <v>4871</v>
      </c>
      <c r="B187" t="s">
        <v>8605</v>
      </c>
      <c r="C187" t="s">
        <v>4872</v>
      </c>
      <c r="D187" t="s">
        <v>4870</v>
      </c>
      <c r="E187" t="s">
        <v>4874</v>
      </c>
      <c r="F187" t="s">
        <v>4875</v>
      </c>
      <c r="G187" t="s">
        <v>7982</v>
      </c>
      <c r="H187" t="s">
        <v>4876</v>
      </c>
      <c r="I187" t="s">
        <v>56</v>
      </c>
      <c r="J187" t="s">
        <v>7983</v>
      </c>
      <c r="K187" t="s">
        <v>4877</v>
      </c>
      <c r="L187">
        <v>70000000</v>
      </c>
      <c r="M187">
        <v>66666700</v>
      </c>
      <c r="N187" t="s">
        <v>7767</v>
      </c>
      <c r="O187" t="s">
        <v>7009</v>
      </c>
      <c r="P187" t="s">
        <v>7996</v>
      </c>
      <c r="Q187" t="s">
        <v>4879</v>
      </c>
      <c r="R187" t="s">
        <v>4091</v>
      </c>
      <c r="S187" t="s">
        <v>4880</v>
      </c>
      <c r="U187" t="s">
        <v>7984</v>
      </c>
      <c r="AA187" t="s">
        <v>70</v>
      </c>
      <c r="AE187">
        <v>0</v>
      </c>
      <c r="AH187" t="s">
        <v>8606</v>
      </c>
      <c r="AI187" t="s">
        <v>8020</v>
      </c>
      <c r="AK187" t="s">
        <v>280</v>
      </c>
      <c r="AL187" t="s">
        <v>7987</v>
      </c>
      <c r="AN187" t="s">
        <v>7988</v>
      </c>
      <c r="AP187" t="s">
        <v>8607</v>
      </c>
    </row>
    <row r="188" spans="1:42" x14ac:dyDescent="0.2">
      <c r="A188" t="s">
        <v>4890</v>
      </c>
      <c r="B188" t="s">
        <v>8608</v>
      </c>
      <c r="C188" t="s">
        <v>4891</v>
      </c>
      <c r="D188" t="s">
        <v>4889</v>
      </c>
      <c r="E188" t="s">
        <v>4893</v>
      </c>
      <c r="F188" t="s">
        <v>4894</v>
      </c>
      <c r="G188" t="s">
        <v>7982</v>
      </c>
      <c r="H188" t="s">
        <v>4895</v>
      </c>
      <c r="I188" t="s">
        <v>39</v>
      </c>
      <c r="J188" t="s">
        <v>7983</v>
      </c>
      <c r="K188" t="s">
        <v>4896</v>
      </c>
      <c r="L188">
        <v>60000000</v>
      </c>
      <c r="M188">
        <v>59500000</v>
      </c>
      <c r="N188" t="s">
        <v>7772</v>
      </c>
      <c r="O188" t="s">
        <v>7553</v>
      </c>
      <c r="Q188" t="s">
        <v>4898</v>
      </c>
      <c r="R188" t="s">
        <v>4897</v>
      </c>
      <c r="S188" t="s">
        <v>4898</v>
      </c>
      <c r="U188" t="s">
        <v>7984</v>
      </c>
      <c r="AA188" t="s">
        <v>70</v>
      </c>
      <c r="AE188">
        <v>0</v>
      </c>
      <c r="AH188" t="s">
        <v>8609</v>
      </c>
      <c r="AI188" t="s">
        <v>7986</v>
      </c>
      <c r="AK188" t="s">
        <v>2797</v>
      </c>
      <c r="AL188" t="s">
        <v>7987</v>
      </c>
      <c r="AN188" t="s">
        <v>7988</v>
      </c>
      <c r="AP188" t="s">
        <v>8610</v>
      </c>
    </row>
    <row r="189" spans="1:42" x14ac:dyDescent="0.2">
      <c r="A189" t="s">
        <v>4940</v>
      </c>
      <c r="B189" t="s">
        <v>8611</v>
      </c>
      <c r="C189" t="s">
        <v>4941</v>
      </c>
      <c r="D189" t="s">
        <v>4939</v>
      </c>
      <c r="E189" t="s">
        <v>4943</v>
      </c>
      <c r="F189" t="s">
        <v>32</v>
      </c>
      <c r="G189" t="s">
        <v>7982</v>
      </c>
      <c r="H189" t="s">
        <v>4944</v>
      </c>
      <c r="I189" t="s">
        <v>39</v>
      </c>
      <c r="J189" t="s">
        <v>7983</v>
      </c>
      <c r="K189" t="s">
        <v>4945</v>
      </c>
      <c r="L189">
        <v>50000000</v>
      </c>
      <c r="M189">
        <v>50000000</v>
      </c>
      <c r="N189" t="s">
        <v>7041</v>
      </c>
      <c r="O189" t="s">
        <v>7553</v>
      </c>
      <c r="Q189" t="s">
        <v>211</v>
      </c>
      <c r="R189" t="s">
        <v>211</v>
      </c>
      <c r="S189" t="s">
        <v>212</v>
      </c>
      <c r="U189" t="s">
        <v>7984</v>
      </c>
      <c r="AA189" t="s">
        <v>209</v>
      </c>
      <c r="AE189">
        <v>0</v>
      </c>
      <c r="AH189" t="s">
        <v>8612</v>
      </c>
      <c r="AI189" t="s">
        <v>8020</v>
      </c>
      <c r="AK189" t="s">
        <v>210</v>
      </c>
      <c r="AL189" t="s">
        <v>7987</v>
      </c>
      <c r="AN189" t="s">
        <v>7988</v>
      </c>
      <c r="AP189" t="s">
        <v>8613</v>
      </c>
    </row>
    <row r="190" spans="1:42" x14ac:dyDescent="0.2">
      <c r="A190" t="s">
        <v>4976</v>
      </c>
      <c r="B190" t="s">
        <v>8614</v>
      </c>
      <c r="C190" t="s">
        <v>4977</v>
      </c>
      <c r="D190" t="s">
        <v>4975</v>
      </c>
      <c r="E190" t="s">
        <v>4979</v>
      </c>
      <c r="F190" t="s">
        <v>32</v>
      </c>
      <c r="G190" t="s">
        <v>7982</v>
      </c>
      <c r="H190" t="s">
        <v>4980</v>
      </c>
      <c r="I190" t="s">
        <v>39</v>
      </c>
      <c r="J190" t="s">
        <v>7983</v>
      </c>
      <c r="K190" t="s">
        <v>4981</v>
      </c>
      <c r="L190">
        <v>1200000</v>
      </c>
      <c r="M190">
        <v>1000000</v>
      </c>
      <c r="N190" t="s">
        <v>7762</v>
      </c>
      <c r="O190" t="s">
        <v>7009</v>
      </c>
      <c r="P190" t="s">
        <v>7996</v>
      </c>
      <c r="Q190" t="s">
        <v>211</v>
      </c>
      <c r="R190" t="s">
        <v>211</v>
      </c>
      <c r="S190" t="s">
        <v>211</v>
      </c>
      <c r="U190" t="s">
        <v>7984</v>
      </c>
      <c r="AA190" t="s">
        <v>209</v>
      </c>
      <c r="AE190">
        <v>0</v>
      </c>
      <c r="AH190" t="s">
        <v>8615</v>
      </c>
      <c r="AI190" t="s">
        <v>8020</v>
      </c>
      <c r="AK190" t="s">
        <v>210</v>
      </c>
      <c r="AL190" t="s">
        <v>7987</v>
      </c>
      <c r="AN190" t="s">
        <v>7988</v>
      </c>
      <c r="AP190" t="s">
        <v>8616</v>
      </c>
    </row>
    <row r="191" spans="1:42" x14ac:dyDescent="0.2">
      <c r="A191" t="s">
        <v>4985</v>
      </c>
      <c r="B191" t="s">
        <v>8617</v>
      </c>
      <c r="C191" t="s">
        <v>4986</v>
      </c>
      <c r="D191" t="s">
        <v>4984</v>
      </c>
      <c r="E191" t="s">
        <v>4988</v>
      </c>
      <c r="F191" t="s">
        <v>32</v>
      </c>
      <c r="G191" t="s">
        <v>7982</v>
      </c>
      <c r="H191" t="s">
        <v>4990</v>
      </c>
      <c r="I191" t="s">
        <v>39</v>
      </c>
      <c r="J191" t="s">
        <v>7983</v>
      </c>
      <c r="K191" t="s">
        <v>4991</v>
      </c>
      <c r="L191">
        <v>6000000</v>
      </c>
      <c r="M191">
        <v>5195000</v>
      </c>
      <c r="N191" t="s">
        <v>7762</v>
      </c>
      <c r="O191" t="s">
        <v>7009</v>
      </c>
      <c r="P191" t="s">
        <v>7996</v>
      </c>
      <c r="Q191" t="s">
        <v>455</v>
      </c>
      <c r="R191" t="s">
        <v>455</v>
      </c>
      <c r="S191" t="s">
        <v>455</v>
      </c>
      <c r="U191" t="s">
        <v>7984</v>
      </c>
      <c r="AA191" t="s">
        <v>144</v>
      </c>
      <c r="AE191">
        <v>0</v>
      </c>
      <c r="AH191" t="s">
        <v>8618</v>
      </c>
      <c r="AI191" t="s">
        <v>8067</v>
      </c>
      <c r="AK191" t="s">
        <v>454</v>
      </c>
      <c r="AL191" t="s">
        <v>7987</v>
      </c>
      <c r="AN191" t="s">
        <v>7988</v>
      </c>
      <c r="AP191" t="s">
        <v>8619</v>
      </c>
    </row>
    <row r="192" spans="1:42" x14ac:dyDescent="0.2">
      <c r="A192" t="s">
        <v>5041</v>
      </c>
      <c r="B192" t="s">
        <v>8620</v>
      </c>
      <c r="C192" t="s">
        <v>5042</v>
      </c>
      <c r="D192" t="s">
        <v>5040</v>
      </c>
      <c r="E192" t="s">
        <v>5044</v>
      </c>
      <c r="F192" t="s">
        <v>5045</v>
      </c>
      <c r="G192" t="s">
        <v>7982</v>
      </c>
      <c r="H192" t="s">
        <v>5046</v>
      </c>
      <c r="I192" t="s">
        <v>39</v>
      </c>
      <c r="J192" t="s">
        <v>7983</v>
      </c>
      <c r="K192" t="s">
        <v>5047</v>
      </c>
      <c r="L192">
        <v>350000000</v>
      </c>
      <c r="M192">
        <v>203839380</v>
      </c>
      <c r="N192" t="s">
        <v>7231</v>
      </c>
      <c r="O192" t="s">
        <v>7553</v>
      </c>
      <c r="P192" t="s">
        <v>7996</v>
      </c>
      <c r="Q192" t="s">
        <v>2535</v>
      </c>
      <c r="R192" t="s">
        <v>1690</v>
      </c>
      <c r="S192" t="s">
        <v>5049</v>
      </c>
      <c r="T192" t="s">
        <v>8621</v>
      </c>
      <c r="U192" t="s">
        <v>7984</v>
      </c>
      <c r="AA192" t="s">
        <v>70</v>
      </c>
      <c r="AE192">
        <v>0</v>
      </c>
      <c r="AH192" t="s">
        <v>8622</v>
      </c>
      <c r="AI192" t="s">
        <v>8134</v>
      </c>
      <c r="AK192" t="s">
        <v>1033</v>
      </c>
      <c r="AL192" t="s">
        <v>7987</v>
      </c>
      <c r="AN192" t="s">
        <v>7988</v>
      </c>
      <c r="AP192" t="s">
        <v>8623</v>
      </c>
    </row>
    <row r="193" spans="1:42" x14ac:dyDescent="0.2">
      <c r="A193" t="s">
        <v>5063</v>
      </c>
      <c r="B193" t="s">
        <v>8624</v>
      </c>
      <c r="C193" t="s">
        <v>5064</v>
      </c>
      <c r="D193" t="s">
        <v>5062</v>
      </c>
      <c r="E193" t="s">
        <v>5066</v>
      </c>
      <c r="F193" t="s">
        <v>5067</v>
      </c>
      <c r="G193" t="s">
        <v>7982</v>
      </c>
      <c r="H193" t="s">
        <v>5068</v>
      </c>
      <c r="I193" t="s">
        <v>39</v>
      </c>
      <c r="J193" t="s">
        <v>7983</v>
      </c>
      <c r="K193" t="s">
        <v>5069</v>
      </c>
      <c r="L193">
        <v>10000000</v>
      </c>
      <c r="M193">
        <v>8451000</v>
      </c>
      <c r="N193" t="s">
        <v>7894</v>
      </c>
      <c r="O193" t="s">
        <v>7553</v>
      </c>
      <c r="P193" t="s">
        <v>7996</v>
      </c>
      <c r="Q193" t="s">
        <v>5070</v>
      </c>
      <c r="R193" t="s">
        <v>5070</v>
      </c>
      <c r="S193" t="s">
        <v>5070</v>
      </c>
      <c r="U193" t="s">
        <v>7984</v>
      </c>
      <c r="AA193" t="s">
        <v>70</v>
      </c>
      <c r="AE193">
        <v>0</v>
      </c>
      <c r="AH193" t="s">
        <v>8625</v>
      </c>
      <c r="AI193" t="s">
        <v>8042</v>
      </c>
      <c r="AK193" t="s">
        <v>561</v>
      </c>
      <c r="AL193" t="s">
        <v>7987</v>
      </c>
      <c r="AN193" t="s">
        <v>7988</v>
      </c>
      <c r="AP193" t="s">
        <v>8626</v>
      </c>
    </row>
    <row r="194" spans="1:42" x14ac:dyDescent="0.2">
      <c r="A194" t="s">
        <v>5115</v>
      </c>
      <c r="B194" t="s">
        <v>8627</v>
      </c>
      <c r="C194" t="s">
        <v>5116</v>
      </c>
      <c r="D194" t="s">
        <v>5114</v>
      </c>
      <c r="E194" t="s">
        <v>5118</v>
      </c>
      <c r="F194" t="s">
        <v>5119</v>
      </c>
      <c r="G194" t="s">
        <v>7982</v>
      </c>
      <c r="H194" t="s">
        <v>5120</v>
      </c>
      <c r="I194" t="s">
        <v>39</v>
      </c>
      <c r="J194" t="s">
        <v>7983</v>
      </c>
      <c r="K194" t="s">
        <v>5121</v>
      </c>
      <c r="L194">
        <v>10000000</v>
      </c>
      <c r="M194">
        <v>3238120</v>
      </c>
      <c r="N194" t="s">
        <v>7762</v>
      </c>
      <c r="O194" t="s">
        <v>7009</v>
      </c>
      <c r="P194" t="s">
        <v>7996</v>
      </c>
      <c r="Q194" t="s">
        <v>158</v>
      </c>
      <c r="R194" t="s">
        <v>146</v>
      </c>
      <c r="S194" t="s">
        <v>159</v>
      </c>
      <c r="U194" t="s">
        <v>7984</v>
      </c>
      <c r="AA194" t="s">
        <v>144</v>
      </c>
      <c r="AE194">
        <v>0</v>
      </c>
      <c r="AH194" t="s">
        <v>8628</v>
      </c>
      <c r="AI194" t="s">
        <v>8067</v>
      </c>
      <c r="AK194" t="s">
        <v>145</v>
      </c>
      <c r="AL194" t="s">
        <v>7987</v>
      </c>
      <c r="AN194" t="s">
        <v>7988</v>
      </c>
      <c r="AP194" t="s">
        <v>8629</v>
      </c>
    </row>
    <row r="195" spans="1:42" x14ac:dyDescent="0.2">
      <c r="A195" t="s">
        <v>5181</v>
      </c>
      <c r="B195" t="s">
        <v>8630</v>
      </c>
      <c r="C195" t="s">
        <v>5182</v>
      </c>
      <c r="E195" t="s">
        <v>5184</v>
      </c>
      <c r="F195" t="s">
        <v>180</v>
      </c>
      <c r="G195" t="s">
        <v>7982</v>
      </c>
      <c r="H195" t="s">
        <v>5185</v>
      </c>
      <c r="I195" t="s">
        <v>39</v>
      </c>
      <c r="J195" t="s">
        <v>7983</v>
      </c>
      <c r="K195" t="s">
        <v>5186</v>
      </c>
      <c r="L195">
        <v>3000000</v>
      </c>
      <c r="M195">
        <v>2561600</v>
      </c>
      <c r="N195" t="s">
        <v>7041</v>
      </c>
      <c r="O195" t="s">
        <v>7553</v>
      </c>
      <c r="P195" t="s">
        <v>7996</v>
      </c>
      <c r="Q195" t="s">
        <v>547</v>
      </c>
      <c r="R195" t="s">
        <v>547</v>
      </c>
      <c r="S195" t="s">
        <v>5188</v>
      </c>
      <c r="T195" t="s">
        <v>8631</v>
      </c>
      <c r="U195" t="s">
        <v>7984</v>
      </c>
      <c r="AA195" t="s">
        <v>70</v>
      </c>
      <c r="AE195">
        <v>0</v>
      </c>
      <c r="AH195" t="s">
        <v>8632</v>
      </c>
      <c r="AI195" t="s">
        <v>8024</v>
      </c>
      <c r="AK195" t="s">
        <v>546</v>
      </c>
      <c r="AL195" t="s">
        <v>7987</v>
      </c>
      <c r="AN195" t="s">
        <v>7988</v>
      </c>
      <c r="AP195" t="s">
        <v>8633</v>
      </c>
    </row>
    <row r="196" spans="1:42" x14ac:dyDescent="0.2">
      <c r="A196" t="s">
        <v>5201</v>
      </c>
      <c r="B196" t="s">
        <v>8634</v>
      </c>
      <c r="C196" t="s">
        <v>5202</v>
      </c>
      <c r="D196" t="s">
        <v>5200</v>
      </c>
      <c r="E196" t="s">
        <v>5204</v>
      </c>
      <c r="F196" t="s">
        <v>5205</v>
      </c>
      <c r="G196" t="s">
        <v>7982</v>
      </c>
      <c r="H196" t="s">
        <v>5206</v>
      </c>
      <c r="I196" t="s">
        <v>39</v>
      </c>
      <c r="J196" t="s">
        <v>7983</v>
      </c>
      <c r="K196" t="s">
        <v>5207</v>
      </c>
      <c r="L196">
        <v>11000000</v>
      </c>
      <c r="M196">
        <v>10527500</v>
      </c>
      <c r="N196" t="s">
        <v>7762</v>
      </c>
      <c r="O196" t="s">
        <v>7009</v>
      </c>
      <c r="P196" t="s">
        <v>7996</v>
      </c>
      <c r="Q196" t="s">
        <v>158</v>
      </c>
      <c r="R196" t="s">
        <v>146</v>
      </c>
      <c r="S196" t="s">
        <v>159</v>
      </c>
      <c r="U196" t="s">
        <v>7984</v>
      </c>
      <c r="AA196" t="s">
        <v>144</v>
      </c>
      <c r="AE196">
        <v>0</v>
      </c>
      <c r="AH196" t="s">
        <v>8635</v>
      </c>
      <c r="AI196" t="s">
        <v>8020</v>
      </c>
      <c r="AK196" t="s">
        <v>145</v>
      </c>
      <c r="AL196" t="s">
        <v>7987</v>
      </c>
      <c r="AN196" t="s">
        <v>7988</v>
      </c>
      <c r="AP196" t="s">
        <v>8636</v>
      </c>
    </row>
    <row r="197" spans="1:42" x14ac:dyDescent="0.2">
      <c r="A197" t="s">
        <v>5245</v>
      </c>
      <c r="B197" t="s">
        <v>8637</v>
      </c>
      <c r="C197" t="s">
        <v>5246</v>
      </c>
      <c r="D197" t="s">
        <v>5244</v>
      </c>
      <c r="E197" t="s">
        <v>5248</v>
      </c>
      <c r="F197" t="s">
        <v>5249</v>
      </c>
      <c r="G197" t="s">
        <v>7982</v>
      </c>
      <c r="H197" t="s">
        <v>5250</v>
      </c>
      <c r="I197" t="s">
        <v>39</v>
      </c>
      <c r="J197" t="s">
        <v>7983</v>
      </c>
      <c r="K197" t="s">
        <v>5251</v>
      </c>
      <c r="L197">
        <v>3000000</v>
      </c>
      <c r="M197">
        <v>2000000</v>
      </c>
      <c r="N197" t="s">
        <v>7762</v>
      </c>
      <c r="O197" t="s">
        <v>7009</v>
      </c>
      <c r="P197" t="s">
        <v>7996</v>
      </c>
      <c r="Q197" t="s">
        <v>5254</v>
      </c>
      <c r="R197" t="s">
        <v>5253</v>
      </c>
      <c r="S197" t="s">
        <v>5254</v>
      </c>
      <c r="U197" t="s">
        <v>7984</v>
      </c>
      <c r="AA197" t="s">
        <v>209</v>
      </c>
      <c r="AE197">
        <v>0</v>
      </c>
      <c r="AH197" t="s">
        <v>8638</v>
      </c>
      <c r="AI197" t="s">
        <v>8046</v>
      </c>
      <c r="AK197" t="s">
        <v>5252</v>
      </c>
      <c r="AL197" t="s">
        <v>7987</v>
      </c>
      <c r="AN197" t="s">
        <v>7988</v>
      </c>
      <c r="AP197" t="s">
        <v>8639</v>
      </c>
    </row>
    <row r="198" spans="1:42" x14ac:dyDescent="0.2">
      <c r="A198" t="s">
        <v>5263</v>
      </c>
      <c r="B198" t="s">
        <v>8640</v>
      </c>
      <c r="C198" t="s">
        <v>5264</v>
      </c>
      <c r="D198" t="s">
        <v>5262</v>
      </c>
      <c r="E198" t="s">
        <v>5266</v>
      </c>
      <c r="F198" t="s">
        <v>5267</v>
      </c>
      <c r="G198" t="s">
        <v>7982</v>
      </c>
      <c r="H198" t="s">
        <v>5268</v>
      </c>
      <c r="I198" t="s">
        <v>39</v>
      </c>
      <c r="J198" t="s">
        <v>7983</v>
      </c>
      <c r="K198" t="s">
        <v>5269</v>
      </c>
      <c r="L198">
        <v>2500000</v>
      </c>
      <c r="M198">
        <v>1136000</v>
      </c>
      <c r="N198" t="s">
        <v>7762</v>
      </c>
      <c r="O198" t="s">
        <v>7009</v>
      </c>
      <c r="P198" t="s">
        <v>8154</v>
      </c>
      <c r="U198" t="s">
        <v>7984</v>
      </c>
      <c r="AA198" t="s">
        <v>506</v>
      </c>
      <c r="AE198">
        <v>0</v>
      </c>
      <c r="AH198" t="s">
        <v>8641</v>
      </c>
      <c r="AI198" t="s">
        <v>8020</v>
      </c>
      <c r="AK198" t="s">
        <v>506</v>
      </c>
      <c r="AL198" t="s">
        <v>7987</v>
      </c>
      <c r="AN198" t="s">
        <v>7988</v>
      </c>
      <c r="AP198" t="s">
        <v>8642</v>
      </c>
    </row>
    <row r="199" spans="1:42" x14ac:dyDescent="0.2">
      <c r="A199" t="s">
        <v>5299</v>
      </c>
      <c r="B199" t="s">
        <v>8643</v>
      </c>
      <c r="C199" t="s">
        <v>5300</v>
      </c>
      <c r="D199" t="s">
        <v>5301</v>
      </c>
      <c r="E199" t="s">
        <v>5303</v>
      </c>
      <c r="F199" t="s">
        <v>5304</v>
      </c>
      <c r="G199" t="s">
        <v>7982</v>
      </c>
      <c r="H199" t="s">
        <v>5305</v>
      </c>
      <c r="I199" t="s">
        <v>56</v>
      </c>
      <c r="J199" t="s">
        <v>8186</v>
      </c>
      <c r="K199" t="s">
        <v>5306</v>
      </c>
      <c r="L199">
        <v>200000000</v>
      </c>
      <c r="M199">
        <v>199701000</v>
      </c>
      <c r="N199" t="s">
        <v>7873</v>
      </c>
      <c r="O199" t="s">
        <v>7009</v>
      </c>
      <c r="P199" t="s">
        <v>7996</v>
      </c>
      <c r="Q199" t="s">
        <v>4190</v>
      </c>
      <c r="R199" t="s">
        <v>1690</v>
      </c>
      <c r="S199" t="s">
        <v>5308</v>
      </c>
      <c r="U199" t="s">
        <v>7984</v>
      </c>
      <c r="AA199" t="s">
        <v>70</v>
      </c>
      <c r="AE199">
        <v>0</v>
      </c>
      <c r="AH199" t="s">
        <v>8644</v>
      </c>
      <c r="AI199" t="s">
        <v>8020</v>
      </c>
      <c r="AK199" t="s">
        <v>1033</v>
      </c>
      <c r="AL199" t="s">
        <v>7987</v>
      </c>
      <c r="AN199" t="s">
        <v>7988</v>
      </c>
      <c r="AP199" t="s">
        <v>8645</v>
      </c>
    </row>
    <row r="200" spans="1:42" x14ac:dyDescent="0.2">
      <c r="A200" t="s">
        <v>5351</v>
      </c>
      <c r="B200" t="s">
        <v>8646</v>
      </c>
      <c r="C200" t="s">
        <v>5352</v>
      </c>
      <c r="D200" t="s">
        <v>5350</v>
      </c>
      <c r="E200" t="s">
        <v>5354</v>
      </c>
      <c r="F200" t="s">
        <v>5355</v>
      </c>
      <c r="G200" t="s">
        <v>7982</v>
      </c>
      <c r="H200" t="s">
        <v>5356</v>
      </c>
      <c r="I200" t="s">
        <v>56</v>
      </c>
      <c r="J200" t="s">
        <v>7983</v>
      </c>
      <c r="K200" t="s">
        <v>5357</v>
      </c>
      <c r="L200">
        <v>50000000</v>
      </c>
      <c r="M200">
        <v>40964300</v>
      </c>
      <c r="N200" t="s">
        <v>7757</v>
      </c>
      <c r="O200" t="s">
        <v>7553</v>
      </c>
      <c r="P200" t="s">
        <v>7996</v>
      </c>
      <c r="T200" t="s">
        <v>8647</v>
      </c>
      <c r="U200" t="s">
        <v>7984</v>
      </c>
      <c r="AA200" t="s">
        <v>144</v>
      </c>
      <c r="AE200">
        <v>0</v>
      </c>
      <c r="AH200" t="s">
        <v>8648</v>
      </c>
      <c r="AI200" t="s">
        <v>8046</v>
      </c>
      <c r="AK200" t="s">
        <v>145</v>
      </c>
      <c r="AL200" t="s">
        <v>7987</v>
      </c>
      <c r="AN200" t="s">
        <v>7988</v>
      </c>
      <c r="AP200" t="s">
        <v>8649</v>
      </c>
    </row>
    <row r="201" spans="1:42" x14ac:dyDescent="0.2">
      <c r="A201" t="s">
        <v>5401</v>
      </c>
      <c r="B201" t="s">
        <v>8650</v>
      </c>
      <c r="C201" t="s">
        <v>5402</v>
      </c>
      <c r="D201" t="s">
        <v>5400</v>
      </c>
      <c r="E201" t="s">
        <v>5404</v>
      </c>
      <c r="F201" t="s">
        <v>180</v>
      </c>
      <c r="G201" t="s">
        <v>7982</v>
      </c>
      <c r="H201" t="s">
        <v>5405</v>
      </c>
      <c r="I201" t="s">
        <v>39</v>
      </c>
      <c r="J201" t="s">
        <v>7983</v>
      </c>
      <c r="K201" t="s">
        <v>5406</v>
      </c>
      <c r="L201">
        <v>50000000</v>
      </c>
      <c r="M201">
        <v>34050000</v>
      </c>
      <c r="N201" t="s">
        <v>7762</v>
      </c>
      <c r="O201" t="s">
        <v>7009</v>
      </c>
      <c r="P201" t="s">
        <v>7996</v>
      </c>
      <c r="Q201" t="s">
        <v>1117</v>
      </c>
      <c r="R201" t="s">
        <v>1116</v>
      </c>
      <c r="S201" t="s">
        <v>1118</v>
      </c>
      <c r="U201" t="s">
        <v>7984</v>
      </c>
      <c r="AA201" t="s">
        <v>35</v>
      </c>
      <c r="AE201">
        <v>0</v>
      </c>
      <c r="AH201" t="s">
        <v>8651</v>
      </c>
      <c r="AI201" t="s">
        <v>8046</v>
      </c>
      <c r="AK201" t="s">
        <v>1115</v>
      </c>
      <c r="AL201" t="s">
        <v>7987</v>
      </c>
      <c r="AN201" t="s">
        <v>7988</v>
      </c>
      <c r="AP201" t="s">
        <v>8652</v>
      </c>
    </row>
    <row r="202" spans="1:42" x14ac:dyDescent="0.2">
      <c r="A202" t="s">
        <v>5409</v>
      </c>
      <c r="B202" t="s">
        <v>8653</v>
      </c>
      <c r="C202" t="s">
        <v>5410</v>
      </c>
      <c r="D202" t="s">
        <v>5408</v>
      </c>
      <c r="E202" t="s">
        <v>5412</v>
      </c>
      <c r="F202" t="s">
        <v>8654</v>
      </c>
      <c r="G202" t="s">
        <v>7982</v>
      </c>
      <c r="H202" t="s">
        <v>5413</v>
      </c>
      <c r="I202" t="s">
        <v>39</v>
      </c>
      <c r="J202" t="s">
        <v>7983</v>
      </c>
      <c r="K202" t="s">
        <v>5414</v>
      </c>
      <c r="L202">
        <v>10000000</v>
      </c>
      <c r="M202">
        <v>300000</v>
      </c>
      <c r="N202" t="s">
        <v>7762</v>
      </c>
      <c r="O202" t="s">
        <v>7009</v>
      </c>
      <c r="P202" t="s">
        <v>7996</v>
      </c>
      <c r="Q202" t="s">
        <v>1703</v>
      </c>
      <c r="R202" t="s">
        <v>1116</v>
      </c>
      <c r="S202" t="s">
        <v>1703</v>
      </c>
      <c r="U202" t="s">
        <v>7984</v>
      </c>
      <c r="AA202" t="s">
        <v>35</v>
      </c>
      <c r="AE202">
        <v>0</v>
      </c>
      <c r="AH202" t="s">
        <v>8655</v>
      </c>
      <c r="AI202" t="s">
        <v>7993</v>
      </c>
      <c r="AK202" t="s">
        <v>1115</v>
      </c>
      <c r="AL202" t="s">
        <v>7987</v>
      </c>
      <c r="AN202" t="s">
        <v>7988</v>
      </c>
      <c r="AP202" t="s">
        <v>8656</v>
      </c>
    </row>
    <row r="203" spans="1:42" x14ac:dyDescent="0.2">
      <c r="A203" t="s">
        <v>5439</v>
      </c>
      <c r="B203" t="s">
        <v>8657</v>
      </c>
      <c r="C203" t="s">
        <v>5440</v>
      </c>
      <c r="D203" t="s">
        <v>5438</v>
      </c>
      <c r="E203" t="s">
        <v>5442</v>
      </c>
      <c r="F203" t="s">
        <v>5443</v>
      </c>
      <c r="G203" t="s">
        <v>7982</v>
      </c>
      <c r="H203" t="s">
        <v>5444</v>
      </c>
      <c r="I203" t="s">
        <v>56</v>
      </c>
      <c r="J203" t="s">
        <v>7983</v>
      </c>
      <c r="K203" t="s">
        <v>5445</v>
      </c>
      <c r="L203">
        <v>200000000</v>
      </c>
      <c r="M203">
        <v>200000000</v>
      </c>
      <c r="N203" t="s">
        <v>7249</v>
      </c>
      <c r="O203" t="s">
        <v>7553</v>
      </c>
      <c r="P203" t="s">
        <v>7996</v>
      </c>
      <c r="Q203" t="s">
        <v>158</v>
      </c>
      <c r="R203" t="s">
        <v>146</v>
      </c>
      <c r="S203" t="s">
        <v>159</v>
      </c>
      <c r="U203" t="s">
        <v>7984</v>
      </c>
      <c r="AA203" t="s">
        <v>144</v>
      </c>
      <c r="AE203">
        <v>0</v>
      </c>
      <c r="AH203" t="s">
        <v>8658</v>
      </c>
      <c r="AI203" t="s">
        <v>7999</v>
      </c>
      <c r="AK203" t="s">
        <v>145</v>
      </c>
      <c r="AL203" t="s">
        <v>7987</v>
      </c>
      <c r="AN203" t="s">
        <v>7988</v>
      </c>
      <c r="AP203" t="s">
        <v>8659</v>
      </c>
    </row>
    <row r="204" spans="1:42" x14ac:dyDescent="0.2">
      <c r="A204" t="s">
        <v>5477</v>
      </c>
      <c r="B204" t="s">
        <v>8660</v>
      </c>
      <c r="C204" t="s">
        <v>5478</v>
      </c>
      <c r="D204" t="s">
        <v>5479</v>
      </c>
      <c r="E204" t="s">
        <v>5481</v>
      </c>
      <c r="F204" t="s">
        <v>32</v>
      </c>
      <c r="G204" t="s">
        <v>7982</v>
      </c>
      <c r="H204" t="s">
        <v>5482</v>
      </c>
      <c r="I204" t="s">
        <v>39</v>
      </c>
      <c r="J204" t="s">
        <v>7983</v>
      </c>
      <c r="K204" t="s">
        <v>5483</v>
      </c>
      <c r="L204">
        <v>5000000</v>
      </c>
      <c r="M204">
        <v>2872000</v>
      </c>
      <c r="N204" t="s">
        <v>7041</v>
      </c>
      <c r="O204" t="s">
        <v>7553</v>
      </c>
      <c r="P204" t="s">
        <v>7996</v>
      </c>
      <c r="Q204" t="s">
        <v>5485</v>
      </c>
      <c r="R204" t="s">
        <v>5485</v>
      </c>
      <c r="S204" t="s">
        <v>5485</v>
      </c>
      <c r="U204" t="s">
        <v>7984</v>
      </c>
      <c r="AA204" t="s">
        <v>209</v>
      </c>
      <c r="AE204">
        <v>0</v>
      </c>
      <c r="AH204" t="s">
        <v>8661</v>
      </c>
      <c r="AI204" t="s">
        <v>8046</v>
      </c>
      <c r="AK204" t="s">
        <v>5252</v>
      </c>
      <c r="AL204" t="s">
        <v>7987</v>
      </c>
      <c r="AN204" t="s">
        <v>7988</v>
      </c>
      <c r="AP204" t="s">
        <v>8662</v>
      </c>
    </row>
    <row r="205" spans="1:42" x14ac:dyDescent="0.2">
      <c r="A205" t="s">
        <v>5503</v>
      </c>
      <c r="B205" t="s">
        <v>8663</v>
      </c>
      <c r="C205" t="s">
        <v>5504</v>
      </c>
      <c r="D205" t="s">
        <v>5502</v>
      </c>
      <c r="E205" t="s">
        <v>5506</v>
      </c>
      <c r="F205" t="s">
        <v>5507</v>
      </c>
      <c r="G205" t="s">
        <v>7982</v>
      </c>
      <c r="H205" t="s">
        <v>5508</v>
      </c>
      <c r="I205" t="s">
        <v>39</v>
      </c>
      <c r="J205" t="s">
        <v>7983</v>
      </c>
      <c r="K205" t="s">
        <v>5509</v>
      </c>
      <c r="L205">
        <v>160000000</v>
      </c>
      <c r="M205">
        <v>28246600</v>
      </c>
      <c r="N205" t="s">
        <v>7643</v>
      </c>
      <c r="O205" t="s">
        <v>7553</v>
      </c>
      <c r="P205" t="s">
        <v>7996</v>
      </c>
      <c r="Q205" t="s">
        <v>2206</v>
      </c>
      <c r="R205" t="s">
        <v>2206</v>
      </c>
      <c r="S205" t="s">
        <v>5511</v>
      </c>
      <c r="U205" t="s">
        <v>7984</v>
      </c>
      <c r="AA205" t="s">
        <v>1649</v>
      </c>
      <c r="AE205">
        <v>0</v>
      </c>
      <c r="AH205" t="s">
        <v>8664</v>
      </c>
      <c r="AI205" t="s">
        <v>8079</v>
      </c>
      <c r="AK205" t="s">
        <v>1650</v>
      </c>
      <c r="AL205" t="s">
        <v>7987</v>
      </c>
      <c r="AN205" t="s">
        <v>7988</v>
      </c>
      <c r="AP205" t="s">
        <v>8665</v>
      </c>
    </row>
    <row r="206" spans="1:42" x14ac:dyDescent="0.2">
      <c r="A206" t="s">
        <v>5557</v>
      </c>
      <c r="B206" t="s">
        <v>8666</v>
      </c>
      <c r="C206" t="s">
        <v>5558</v>
      </c>
      <c r="D206" t="s">
        <v>5556</v>
      </c>
      <c r="E206" t="s">
        <v>5560</v>
      </c>
      <c r="F206" t="s">
        <v>32</v>
      </c>
      <c r="G206" t="s">
        <v>7982</v>
      </c>
      <c r="H206" t="s">
        <v>5562</v>
      </c>
      <c r="I206" t="s">
        <v>39</v>
      </c>
      <c r="J206" t="s">
        <v>7983</v>
      </c>
      <c r="K206" t="s">
        <v>5563</v>
      </c>
      <c r="L206">
        <v>250000000</v>
      </c>
      <c r="M206">
        <v>204043750</v>
      </c>
      <c r="N206" t="s">
        <v>7873</v>
      </c>
      <c r="O206" t="s">
        <v>7009</v>
      </c>
      <c r="P206" t="s">
        <v>7996</v>
      </c>
      <c r="Q206" t="s">
        <v>1035</v>
      </c>
      <c r="R206" t="s">
        <v>1034</v>
      </c>
      <c r="S206" t="s">
        <v>1035</v>
      </c>
      <c r="U206" t="s">
        <v>7984</v>
      </c>
      <c r="AA206" t="s">
        <v>70</v>
      </c>
      <c r="AE206">
        <v>16</v>
      </c>
      <c r="AH206" t="s">
        <v>8667</v>
      </c>
      <c r="AI206" t="s">
        <v>8020</v>
      </c>
      <c r="AK206" t="s">
        <v>1033</v>
      </c>
      <c r="AL206" t="s">
        <v>7987</v>
      </c>
      <c r="AN206" t="s">
        <v>7988</v>
      </c>
      <c r="AP206" t="s">
        <v>8668</v>
      </c>
    </row>
    <row r="207" spans="1:42" x14ac:dyDescent="0.2">
      <c r="A207" t="s">
        <v>5597</v>
      </c>
      <c r="B207" t="s">
        <v>8669</v>
      </c>
      <c r="C207" t="s">
        <v>5598</v>
      </c>
      <c r="D207" t="s">
        <v>5596</v>
      </c>
      <c r="E207" t="s">
        <v>5600</v>
      </c>
      <c r="F207" t="s">
        <v>5601</v>
      </c>
      <c r="G207" t="s">
        <v>7982</v>
      </c>
      <c r="H207" t="s">
        <v>5602</v>
      </c>
      <c r="I207" t="s">
        <v>39</v>
      </c>
      <c r="J207" t="s">
        <v>7983</v>
      </c>
      <c r="K207" t="s">
        <v>5603</v>
      </c>
      <c r="L207">
        <v>10000000</v>
      </c>
      <c r="M207">
        <v>3300000</v>
      </c>
      <c r="N207" t="s">
        <v>7164</v>
      </c>
      <c r="O207" t="s">
        <v>7553</v>
      </c>
      <c r="P207" t="s">
        <v>7996</v>
      </c>
      <c r="Q207" t="s">
        <v>2535</v>
      </c>
      <c r="R207" t="s">
        <v>1690</v>
      </c>
      <c r="S207" t="s">
        <v>5605</v>
      </c>
      <c r="T207" t="s">
        <v>8670</v>
      </c>
      <c r="U207" t="s">
        <v>7984</v>
      </c>
      <c r="AA207" t="s">
        <v>70</v>
      </c>
      <c r="AE207">
        <v>0</v>
      </c>
      <c r="AH207" t="s">
        <v>8671</v>
      </c>
      <c r="AI207" t="s">
        <v>8005</v>
      </c>
      <c r="AK207" t="s">
        <v>1033</v>
      </c>
      <c r="AL207" t="s">
        <v>7987</v>
      </c>
      <c r="AN207" t="s">
        <v>7988</v>
      </c>
      <c r="AP207" t="s">
        <v>8672</v>
      </c>
    </row>
    <row r="208" spans="1:42" x14ac:dyDescent="0.2">
      <c r="A208" t="s">
        <v>5643</v>
      </c>
      <c r="B208" t="s">
        <v>8673</v>
      </c>
      <c r="C208" t="s">
        <v>5644</v>
      </c>
      <c r="D208" t="s">
        <v>5642</v>
      </c>
      <c r="E208" t="s">
        <v>5646</v>
      </c>
      <c r="F208" t="s">
        <v>5647</v>
      </c>
      <c r="G208" t="s">
        <v>7982</v>
      </c>
      <c r="H208" t="s">
        <v>5648</v>
      </c>
      <c r="I208" t="s">
        <v>39</v>
      </c>
      <c r="J208" t="s">
        <v>7983</v>
      </c>
      <c r="K208" t="s">
        <v>5649</v>
      </c>
      <c r="L208">
        <v>10000000</v>
      </c>
      <c r="M208">
        <v>9500000</v>
      </c>
      <c r="N208" t="s">
        <v>7780</v>
      </c>
      <c r="O208" t="s">
        <v>7553</v>
      </c>
      <c r="P208" t="s">
        <v>7996</v>
      </c>
      <c r="Q208" t="s">
        <v>2535</v>
      </c>
      <c r="R208" t="s">
        <v>1690</v>
      </c>
      <c r="S208" t="s">
        <v>2536</v>
      </c>
      <c r="U208" t="s">
        <v>7984</v>
      </c>
      <c r="AA208" t="s">
        <v>70</v>
      </c>
      <c r="AE208">
        <v>0</v>
      </c>
      <c r="AH208" t="s">
        <v>8674</v>
      </c>
      <c r="AI208" t="s">
        <v>8134</v>
      </c>
      <c r="AK208" t="s">
        <v>1033</v>
      </c>
      <c r="AL208" t="s">
        <v>7987</v>
      </c>
      <c r="AN208" t="s">
        <v>7988</v>
      </c>
      <c r="AP208" t="s">
        <v>8675</v>
      </c>
    </row>
    <row r="209" spans="1:42" x14ac:dyDescent="0.2">
      <c r="A209" t="s">
        <v>5679</v>
      </c>
      <c r="B209" t="s">
        <v>8676</v>
      </c>
      <c r="C209" t="s">
        <v>5680</v>
      </c>
      <c r="D209" t="s">
        <v>5678</v>
      </c>
      <c r="E209" t="s">
        <v>5682</v>
      </c>
      <c r="F209" t="s">
        <v>5683</v>
      </c>
      <c r="G209" t="s">
        <v>7982</v>
      </c>
      <c r="H209" t="s">
        <v>5684</v>
      </c>
      <c r="I209" t="s">
        <v>39</v>
      </c>
      <c r="J209" t="s">
        <v>7983</v>
      </c>
      <c r="K209" t="s">
        <v>5685</v>
      </c>
      <c r="L209">
        <v>100000</v>
      </c>
      <c r="M209">
        <v>100000</v>
      </c>
      <c r="N209" t="s">
        <v>7041</v>
      </c>
      <c r="O209" t="s">
        <v>7553</v>
      </c>
      <c r="P209" t="s">
        <v>7996</v>
      </c>
      <c r="Q209" t="s">
        <v>2684</v>
      </c>
      <c r="R209" t="s">
        <v>2684</v>
      </c>
      <c r="S209" t="s">
        <v>2684</v>
      </c>
      <c r="U209" t="s">
        <v>7984</v>
      </c>
      <c r="AA209" t="s">
        <v>144</v>
      </c>
      <c r="AE209">
        <v>0</v>
      </c>
      <c r="AH209" t="s">
        <v>8677</v>
      </c>
      <c r="AI209" t="s">
        <v>8020</v>
      </c>
      <c r="AK209" t="s">
        <v>454</v>
      </c>
      <c r="AL209" t="s">
        <v>7987</v>
      </c>
      <c r="AN209" t="s">
        <v>7988</v>
      </c>
      <c r="AP209" t="s">
        <v>8678</v>
      </c>
    </row>
    <row r="210" spans="1:42" x14ac:dyDescent="0.2">
      <c r="A210" t="s">
        <v>5720</v>
      </c>
      <c r="B210" t="s">
        <v>8679</v>
      </c>
      <c r="C210" t="s">
        <v>5721</v>
      </c>
      <c r="D210" t="s">
        <v>5719</v>
      </c>
      <c r="E210" t="s">
        <v>5723</v>
      </c>
      <c r="F210" t="s">
        <v>5724</v>
      </c>
      <c r="G210" t="s">
        <v>7982</v>
      </c>
      <c r="H210" t="s">
        <v>2997</v>
      </c>
      <c r="I210" t="s">
        <v>39</v>
      </c>
      <c r="J210" t="s">
        <v>7983</v>
      </c>
      <c r="K210" t="s">
        <v>5725</v>
      </c>
      <c r="L210">
        <v>1000000</v>
      </c>
      <c r="M210">
        <v>106400</v>
      </c>
      <c r="N210" t="s">
        <v>7762</v>
      </c>
      <c r="O210" t="s">
        <v>7009</v>
      </c>
      <c r="P210" t="s">
        <v>7996</v>
      </c>
      <c r="Q210" t="s">
        <v>158</v>
      </c>
      <c r="R210" t="s">
        <v>146</v>
      </c>
      <c r="S210" t="s">
        <v>159</v>
      </c>
      <c r="U210" t="s">
        <v>7984</v>
      </c>
      <c r="AA210" t="s">
        <v>144</v>
      </c>
      <c r="AE210">
        <v>0</v>
      </c>
      <c r="AH210" t="s">
        <v>8680</v>
      </c>
      <c r="AI210" t="s">
        <v>8020</v>
      </c>
      <c r="AK210" t="s">
        <v>145</v>
      </c>
      <c r="AL210" t="s">
        <v>7987</v>
      </c>
      <c r="AN210" t="s">
        <v>7988</v>
      </c>
      <c r="AP210" t="s">
        <v>8681</v>
      </c>
    </row>
    <row r="211" spans="1:42" x14ac:dyDescent="0.2">
      <c r="A211" t="s">
        <v>5727</v>
      </c>
      <c r="B211" t="s">
        <v>8682</v>
      </c>
      <c r="C211" t="s">
        <v>5728</v>
      </c>
      <c r="D211" t="s">
        <v>5726</v>
      </c>
      <c r="E211" t="s">
        <v>5730</v>
      </c>
      <c r="F211" t="s">
        <v>5731</v>
      </c>
      <c r="G211" t="s">
        <v>7982</v>
      </c>
      <c r="H211" t="s">
        <v>5732</v>
      </c>
      <c r="I211" t="s">
        <v>39</v>
      </c>
      <c r="J211" t="s">
        <v>7983</v>
      </c>
      <c r="K211" t="s">
        <v>5733</v>
      </c>
      <c r="L211">
        <v>2500000</v>
      </c>
      <c r="M211">
        <v>2500000</v>
      </c>
      <c r="N211" t="s">
        <v>7041</v>
      </c>
      <c r="O211" t="s">
        <v>7553</v>
      </c>
      <c r="P211" t="s">
        <v>7996</v>
      </c>
      <c r="Q211" t="s">
        <v>4536</v>
      </c>
      <c r="R211" t="s">
        <v>72</v>
      </c>
      <c r="S211" t="s">
        <v>4536</v>
      </c>
      <c r="U211" t="s">
        <v>7984</v>
      </c>
      <c r="AA211" t="s">
        <v>70</v>
      </c>
      <c r="AE211">
        <v>0</v>
      </c>
      <c r="AH211" t="s">
        <v>8683</v>
      </c>
      <c r="AI211" t="s">
        <v>8020</v>
      </c>
      <c r="AK211" t="s">
        <v>71</v>
      </c>
      <c r="AL211" t="s">
        <v>7987</v>
      </c>
      <c r="AN211" t="s">
        <v>7988</v>
      </c>
      <c r="AP211" t="s">
        <v>8684</v>
      </c>
    </row>
    <row r="212" spans="1:42" x14ac:dyDescent="0.2">
      <c r="A212" t="s">
        <v>5745</v>
      </c>
      <c r="B212" t="s">
        <v>8685</v>
      </c>
      <c r="C212" t="s">
        <v>5746</v>
      </c>
      <c r="D212" t="s">
        <v>5744</v>
      </c>
      <c r="E212" t="s">
        <v>5748</v>
      </c>
      <c r="F212" t="s">
        <v>5749</v>
      </c>
      <c r="G212" t="s">
        <v>7982</v>
      </c>
      <c r="H212" t="s">
        <v>5750</v>
      </c>
      <c r="I212" t="s">
        <v>56</v>
      </c>
      <c r="J212" t="s">
        <v>7983</v>
      </c>
      <c r="K212" t="s">
        <v>5751</v>
      </c>
      <c r="L212">
        <v>225000000</v>
      </c>
      <c r="M212">
        <v>212802000</v>
      </c>
      <c r="N212" t="s">
        <v>7782</v>
      </c>
      <c r="O212" t="s">
        <v>7553</v>
      </c>
      <c r="P212" t="s">
        <v>7996</v>
      </c>
      <c r="Q212" t="s">
        <v>2416</v>
      </c>
      <c r="R212" t="s">
        <v>2416</v>
      </c>
      <c r="S212" t="s">
        <v>5752</v>
      </c>
      <c r="U212" t="s">
        <v>7984</v>
      </c>
      <c r="AA212" t="s">
        <v>70</v>
      </c>
      <c r="AE212">
        <v>0</v>
      </c>
      <c r="AH212" t="s">
        <v>8686</v>
      </c>
      <c r="AI212" t="s">
        <v>8005</v>
      </c>
      <c r="AK212" t="s">
        <v>2415</v>
      </c>
      <c r="AL212" t="s">
        <v>7987</v>
      </c>
      <c r="AN212" t="s">
        <v>7988</v>
      </c>
      <c r="AP212" t="s">
        <v>8687</v>
      </c>
    </row>
    <row r="213" spans="1:42" x14ac:dyDescent="0.2">
      <c r="A213" t="s">
        <v>5756</v>
      </c>
      <c r="B213" t="s">
        <v>8688</v>
      </c>
      <c r="C213" t="s">
        <v>5757</v>
      </c>
      <c r="D213" t="s">
        <v>5755</v>
      </c>
      <c r="E213" t="s">
        <v>5759</v>
      </c>
      <c r="F213" t="s">
        <v>5760</v>
      </c>
      <c r="G213" t="s">
        <v>7982</v>
      </c>
      <c r="H213" t="s">
        <v>5761</v>
      </c>
      <c r="I213" t="s">
        <v>39</v>
      </c>
      <c r="J213" t="s">
        <v>7983</v>
      </c>
      <c r="K213" t="s">
        <v>5762</v>
      </c>
      <c r="L213">
        <v>1500000</v>
      </c>
      <c r="M213">
        <v>1500000</v>
      </c>
      <c r="N213" t="s">
        <v>7416</v>
      </c>
      <c r="O213" t="s">
        <v>7009</v>
      </c>
      <c r="U213" t="s">
        <v>7984</v>
      </c>
      <c r="AA213" t="s">
        <v>144</v>
      </c>
      <c r="AE213">
        <v>0</v>
      </c>
      <c r="AH213" t="s">
        <v>8689</v>
      </c>
      <c r="AI213" t="s">
        <v>8046</v>
      </c>
      <c r="AK213" t="s">
        <v>145</v>
      </c>
      <c r="AL213" t="s">
        <v>7987</v>
      </c>
      <c r="AN213" t="s">
        <v>7988</v>
      </c>
      <c r="AP213" t="s">
        <v>8690</v>
      </c>
    </row>
    <row r="214" spans="1:42" x14ac:dyDescent="0.2">
      <c r="A214" t="s">
        <v>5794</v>
      </c>
      <c r="B214" t="s">
        <v>8691</v>
      </c>
      <c r="C214" t="s">
        <v>5795</v>
      </c>
      <c r="D214" t="s">
        <v>5793</v>
      </c>
      <c r="E214" t="s">
        <v>5797</v>
      </c>
      <c r="F214" t="s">
        <v>5798</v>
      </c>
      <c r="G214" t="s">
        <v>7982</v>
      </c>
      <c r="H214" t="s">
        <v>5799</v>
      </c>
      <c r="I214" t="s">
        <v>39</v>
      </c>
      <c r="J214" t="s">
        <v>7983</v>
      </c>
      <c r="K214" t="s">
        <v>5800</v>
      </c>
      <c r="L214">
        <v>50000000</v>
      </c>
      <c r="M214">
        <v>35322000</v>
      </c>
      <c r="N214" t="s">
        <v>7041</v>
      </c>
      <c r="O214" t="s">
        <v>7553</v>
      </c>
      <c r="P214" t="s">
        <v>7996</v>
      </c>
      <c r="Q214" t="s">
        <v>4092</v>
      </c>
      <c r="R214" t="s">
        <v>4091</v>
      </c>
      <c r="S214" t="s">
        <v>5802</v>
      </c>
      <c r="U214" t="s">
        <v>7984</v>
      </c>
      <c r="AA214" t="s">
        <v>70</v>
      </c>
      <c r="AE214">
        <v>0</v>
      </c>
      <c r="AH214" t="s">
        <v>8692</v>
      </c>
      <c r="AI214" t="s">
        <v>8005</v>
      </c>
      <c r="AK214" t="s">
        <v>280</v>
      </c>
      <c r="AL214" t="s">
        <v>7987</v>
      </c>
      <c r="AN214" t="s">
        <v>7988</v>
      </c>
      <c r="AP214" t="s">
        <v>8693</v>
      </c>
    </row>
    <row r="215" spans="1:42" x14ac:dyDescent="0.2">
      <c r="A215" t="s">
        <v>5806</v>
      </c>
      <c r="B215" t="s">
        <v>8694</v>
      </c>
      <c r="C215" t="s">
        <v>5807</v>
      </c>
      <c r="D215" t="s">
        <v>5805</v>
      </c>
      <c r="E215" t="s">
        <v>5809</v>
      </c>
      <c r="F215" t="s">
        <v>32</v>
      </c>
      <c r="G215" t="s">
        <v>7982</v>
      </c>
      <c r="H215" t="s">
        <v>5810</v>
      </c>
      <c r="I215" t="s">
        <v>39</v>
      </c>
      <c r="J215" t="s">
        <v>7983</v>
      </c>
      <c r="K215" t="s">
        <v>5811</v>
      </c>
      <c r="L215">
        <v>20000000</v>
      </c>
      <c r="M215">
        <v>19972700</v>
      </c>
      <c r="N215" t="s">
        <v>7762</v>
      </c>
      <c r="O215" t="s">
        <v>7009</v>
      </c>
      <c r="P215" t="s">
        <v>7996</v>
      </c>
      <c r="Q215" t="s">
        <v>1035</v>
      </c>
      <c r="R215" t="s">
        <v>1034</v>
      </c>
      <c r="S215" t="s">
        <v>1035</v>
      </c>
      <c r="U215" t="s">
        <v>7984</v>
      </c>
      <c r="AA215" t="s">
        <v>70</v>
      </c>
      <c r="AE215">
        <v>0</v>
      </c>
      <c r="AH215" t="s">
        <v>8695</v>
      </c>
      <c r="AI215" t="s">
        <v>8696</v>
      </c>
      <c r="AK215" t="s">
        <v>1033</v>
      </c>
      <c r="AL215" t="s">
        <v>7987</v>
      </c>
      <c r="AN215" t="s">
        <v>7988</v>
      </c>
      <c r="AP215" t="s">
        <v>8697</v>
      </c>
    </row>
    <row r="216" spans="1:42" x14ac:dyDescent="0.2">
      <c r="A216" t="s">
        <v>5827</v>
      </c>
      <c r="B216" t="s">
        <v>8698</v>
      </c>
      <c r="C216" t="s">
        <v>5828</v>
      </c>
      <c r="D216" t="s">
        <v>5826</v>
      </c>
      <c r="E216" t="s">
        <v>5830</v>
      </c>
      <c r="F216" t="s">
        <v>5831</v>
      </c>
      <c r="G216" t="s">
        <v>7982</v>
      </c>
      <c r="H216" t="s">
        <v>5832</v>
      </c>
      <c r="I216" t="s">
        <v>56</v>
      </c>
      <c r="J216" t="s">
        <v>7983</v>
      </c>
      <c r="K216" t="s">
        <v>5833</v>
      </c>
      <c r="L216">
        <v>2354860635</v>
      </c>
      <c r="M216">
        <v>191508844</v>
      </c>
      <c r="N216" t="s">
        <v>7713</v>
      </c>
      <c r="O216" t="s">
        <v>7553</v>
      </c>
      <c r="P216" t="s">
        <v>7996</v>
      </c>
      <c r="Q216" t="s">
        <v>1181</v>
      </c>
      <c r="R216" t="s">
        <v>1180</v>
      </c>
      <c r="S216" t="s">
        <v>1181</v>
      </c>
      <c r="U216" t="s">
        <v>7984</v>
      </c>
      <c r="AA216" t="s">
        <v>1179</v>
      </c>
      <c r="AE216">
        <v>0</v>
      </c>
      <c r="AH216" t="s">
        <v>8699</v>
      </c>
      <c r="AI216" t="s">
        <v>8050</v>
      </c>
      <c r="AK216" t="s">
        <v>1179</v>
      </c>
      <c r="AL216" t="s">
        <v>7987</v>
      </c>
      <c r="AN216" t="s">
        <v>7988</v>
      </c>
      <c r="AP216" t="s">
        <v>8700</v>
      </c>
    </row>
    <row r="217" spans="1:42" x14ac:dyDescent="0.2">
      <c r="A217" t="s">
        <v>5872</v>
      </c>
      <c r="B217" t="s">
        <v>8701</v>
      </c>
      <c r="C217" t="s">
        <v>5873</v>
      </c>
      <c r="D217" t="s">
        <v>5871</v>
      </c>
      <c r="E217" t="s">
        <v>5875</v>
      </c>
      <c r="F217" t="s">
        <v>5876</v>
      </c>
      <c r="G217" t="s">
        <v>7982</v>
      </c>
      <c r="H217" t="s">
        <v>5877</v>
      </c>
      <c r="I217" t="s">
        <v>39</v>
      </c>
      <c r="J217" t="s">
        <v>7983</v>
      </c>
      <c r="K217" t="s">
        <v>5878</v>
      </c>
      <c r="L217">
        <v>15000000000</v>
      </c>
      <c r="M217">
        <v>12195300000</v>
      </c>
      <c r="N217" t="s">
        <v>7033</v>
      </c>
      <c r="O217" t="s">
        <v>7553</v>
      </c>
      <c r="Q217" t="s">
        <v>158</v>
      </c>
      <c r="R217" t="s">
        <v>146</v>
      </c>
      <c r="S217" t="s">
        <v>159</v>
      </c>
      <c r="T217" t="s">
        <v>8702</v>
      </c>
      <c r="U217" t="s">
        <v>7984</v>
      </c>
      <c r="AA217" t="s">
        <v>144</v>
      </c>
      <c r="AE217">
        <v>0</v>
      </c>
      <c r="AH217" t="s">
        <v>8703</v>
      </c>
      <c r="AI217" t="s">
        <v>8020</v>
      </c>
      <c r="AK217" t="s">
        <v>145</v>
      </c>
      <c r="AL217" t="s">
        <v>7987</v>
      </c>
      <c r="AN217" t="s">
        <v>7988</v>
      </c>
      <c r="AP217" t="s">
        <v>8704</v>
      </c>
    </row>
    <row r="218" spans="1:42" x14ac:dyDescent="0.2">
      <c r="A218" t="s">
        <v>5888</v>
      </c>
      <c r="B218" t="s">
        <v>8705</v>
      </c>
      <c r="C218" t="s">
        <v>5889</v>
      </c>
      <c r="D218" t="s">
        <v>5887</v>
      </c>
      <c r="E218" t="s">
        <v>5891</v>
      </c>
      <c r="F218" t="s">
        <v>5892</v>
      </c>
      <c r="G218" t="s">
        <v>7982</v>
      </c>
      <c r="H218" t="s">
        <v>5893</v>
      </c>
      <c r="I218" t="s">
        <v>56</v>
      </c>
      <c r="J218" t="s">
        <v>7983</v>
      </c>
      <c r="K218" t="s">
        <v>5894</v>
      </c>
      <c r="L218">
        <v>25000000</v>
      </c>
      <c r="M218">
        <v>3100000</v>
      </c>
      <c r="N218" t="s">
        <v>7125</v>
      </c>
      <c r="O218" t="s">
        <v>7553</v>
      </c>
      <c r="P218" t="s">
        <v>7996</v>
      </c>
      <c r="Q218" t="s">
        <v>211</v>
      </c>
      <c r="R218" t="s">
        <v>211</v>
      </c>
      <c r="S218" t="s">
        <v>212</v>
      </c>
      <c r="U218" t="s">
        <v>7984</v>
      </c>
      <c r="AA218" t="s">
        <v>209</v>
      </c>
      <c r="AE218">
        <v>0</v>
      </c>
      <c r="AH218" t="s">
        <v>8706</v>
      </c>
      <c r="AI218" t="s">
        <v>8005</v>
      </c>
      <c r="AK218" t="s">
        <v>210</v>
      </c>
      <c r="AL218" t="s">
        <v>7987</v>
      </c>
      <c r="AN218" t="s">
        <v>7988</v>
      </c>
      <c r="AP218" t="s">
        <v>8707</v>
      </c>
    </row>
    <row r="219" spans="1:42" x14ac:dyDescent="0.2">
      <c r="A219" t="s">
        <v>5904</v>
      </c>
      <c r="B219" t="s">
        <v>8708</v>
      </c>
      <c r="C219" t="s">
        <v>5905</v>
      </c>
      <c r="D219" t="s">
        <v>5903</v>
      </c>
      <c r="E219" t="s">
        <v>5907</v>
      </c>
      <c r="F219" t="s">
        <v>32</v>
      </c>
      <c r="G219" t="s">
        <v>7982</v>
      </c>
      <c r="H219" t="s">
        <v>5513</v>
      </c>
      <c r="I219" t="s">
        <v>39</v>
      </c>
      <c r="J219" t="s">
        <v>7983</v>
      </c>
      <c r="K219" t="s">
        <v>5908</v>
      </c>
      <c r="L219">
        <v>100000</v>
      </c>
      <c r="M219">
        <v>100000</v>
      </c>
      <c r="N219" t="s">
        <v>7041</v>
      </c>
      <c r="O219" t="s">
        <v>7553</v>
      </c>
      <c r="P219" t="s">
        <v>7996</v>
      </c>
      <c r="Q219" t="s">
        <v>455</v>
      </c>
      <c r="R219" t="s">
        <v>455</v>
      </c>
      <c r="S219" t="s">
        <v>5909</v>
      </c>
      <c r="U219" t="s">
        <v>7984</v>
      </c>
      <c r="AA219" t="s">
        <v>144</v>
      </c>
      <c r="AE219">
        <v>0</v>
      </c>
      <c r="AH219" t="s">
        <v>8709</v>
      </c>
      <c r="AI219" t="s">
        <v>7986</v>
      </c>
      <c r="AK219" t="s">
        <v>454</v>
      </c>
      <c r="AL219" t="s">
        <v>7987</v>
      </c>
      <c r="AN219" t="s">
        <v>7988</v>
      </c>
      <c r="AP219" t="s">
        <v>8710</v>
      </c>
    </row>
    <row r="220" spans="1:42" x14ac:dyDescent="0.2">
      <c r="A220" t="s">
        <v>5924</v>
      </c>
      <c r="B220" t="s">
        <v>8711</v>
      </c>
      <c r="C220" t="s">
        <v>5925</v>
      </c>
      <c r="D220" t="s">
        <v>5923</v>
      </c>
      <c r="E220" t="s">
        <v>5927</v>
      </c>
      <c r="F220" t="s">
        <v>5928</v>
      </c>
      <c r="G220" t="s">
        <v>7982</v>
      </c>
      <c r="H220" t="s">
        <v>5929</v>
      </c>
      <c r="I220" t="s">
        <v>39</v>
      </c>
      <c r="J220" t="s">
        <v>7983</v>
      </c>
      <c r="K220" t="s">
        <v>5930</v>
      </c>
      <c r="L220">
        <v>150000000</v>
      </c>
      <c r="M220">
        <v>100000000</v>
      </c>
      <c r="N220" t="s">
        <v>7810</v>
      </c>
      <c r="O220" t="s">
        <v>7553</v>
      </c>
      <c r="P220" t="s">
        <v>7996</v>
      </c>
      <c r="Q220" t="s">
        <v>2535</v>
      </c>
      <c r="R220" t="s">
        <v>1690</v>
      </c>
      <c r="S220" t="s">
        <v>3242</v>
      </c>
      <c r="U220" t="s">
        <v>7984</v>
      </c>
      <c r="AA220" t="s">
        <v>70</v>
      </c>
      <c r="AE220">
        <v>0</v>
      </c>
      <c r="AH220" t="s">
        <v>8712</v>
      </c>
      <c r="AI220" t="s">
        <v>8020</v>
      </c>
      <c r="AK220" t="s">
        <v>1033</v>
      </c>
      <c r="AL220" t="s">
        <v>7987</v>
      </c>
      <c r="AN220" t="s">
        <v>7988</v>
      </c>
      <c r="AP220" t="s">
        <v>8713</v>
      </c>
    </row>
    <row r="221" spans="1:42" x14ac:dyDescent="0.2">
      <c r="A221" t="s">
        <v>5978</v>
      </c>
      <c r="B221" t="s">
        <v>8714</v>
      </c>
      <c r="C221" t="s">
        <v>5979</v>
      </c>
      <c r="D221" t="s">
        <v>5977</v>
      </c>
      <c r="E221" t="s">
        <v>5981</v>
      </c>
      <c r="F221" t="s">
        <v>5982</v>
      </c>
      <c r="G221" t="s">
        <v>7982</v>
      </c>
      <c r="H221" t="s">
        <v>5983</v>
      </c>
      <c r="I221" t="s">
        <v>56</v>
      </c>
      <c r="J221" t="s">
        <v>7983</v>
      </c>
      <c r="K221" t="s">
        <v>5984</v>
      </c>
      <c r="L221">
        <v>460000000</v>
      </c>
      <c r="M221">
        <v>91571685</v>
      </c>
      <c r="N221" t="s">
        <v>7762</v>
      </c>
      <c r="O221" t="s">
        <v>7009</v>
      </c>
      <c r="P221" t="s">
        <v>7996</v>
      </c>
      <c r="Q221" t="s">
        <v>1225</v>
      </c>
      <c r="R221" t="s">
        <v>1225</v>
      </c>
      <c r="S221" t="s">
        <v>1225</v>
      </c>
      <c r="U221" t="s">
        <v>7984</v>
      </c>
      <c r="AA221" t="s">
        <v>144</v>
      </c>
      <c r="AE221">
        <v>0</v>
      </c>
      <c r="AH221" t="s">
        <v>8715</v>
      </c>
      <c r="AI221" t="s">
        <v>8020</v>
      </c>
      <c r="AK221" t="s">
        <v>454</v>
      </c>
      <c r="AL221" t="s">
        <v>7987</v>
      </c>
      <c r="AN221" t="s">
        <v>7988</v>
      </c>
      <c r="AP221" t="s">
        <v>8716</v>
      </c>
    </row>
    <row r="222" spans="1:42" x14ac:dyDescent="0.2">
      <c r="A222" t="s">
        <v>5989</v>
      </c>
      <c r="B222" t="s">
        <v>8717</v>
      </c>
      <c r="C222" t="s">
        <v>5990</v>
      </c>
      <c r="D222" t="s">
        <v>5988</v>
      </c>
      <c r="E222" t="s">
        <v>5992</v>
      </c>
      <c r="F222" t="s">
        <v>32</v>
      </c>
      <c r="G222" t="s">
        <v>7982</v>
      </c>
      <c r="H222" t="s">
        <v>5994</v>
      </c>
      <c r="K222" t="s">
        <v>5995</v>
      </c>
      <c r="W222" t="s">
        <v>7553</v>
      </c>
      <c r="X222" t="s">
        <v>7553</v>
      </c>
      <c r="Y222" t="s">
        <v>5996</v>
      </c>
      <c r="AB222" t="s">
        <v>5997</v>
      </c>
      <c r="AD222">
        <v>2</v>
      </c>
      <c r="AF222">
        <v>0</v>
      </c>
      <c r="AI222" t="s">
        <v>8079</v>
      </c>
      <c r="AM222">
        <v>2100000</v>
      </c>
      <c r="AN222" t="s">
        <v>8060</v>
      </c>
      <c r="AP222" t="s">
        <v>8718</v>
      </c>
    </row>
    <row r="223" spans="1:42" x14ac:dyDescent="0.2">
      <c r="A223" t="s">
        <v>6005</v>
      </c>
      <c r="B223" t="s">
        <v>8719</v>
      </c>
      <c r="C223" t="s">
        <v>6006</v>
      </c>
      <c r="D223" t="s">
        <v>6007</v>
      </c>
      <c r="E223" t="s">
        <v>6009</v>
      </c>
      <c r="F223" t="s">
        <v>6010</v>
      </c>
      <c r="G223" t="s">
        <v>7982</v>
      </c>
      <c r="H223" t="s">
        <v>6011</v>
      </c>
      <c r="I223" t="s">
        <v>39</v>
      </c>
      <c r="J223" t="s">
        <v>7983</v>
      </c>
      <c r="K223" t="s">
        <v>6012</v>
      </c>
      <c r="L223">
        <v>50000000</v>
      </c>
      <c r="M223">
        <v>30100000</v>
      </c>
      <c r="N223" t="s">
        <v>7041</v>
      </c>
      <c r="O223" t="s">
        <v>7553</v>
      </c>
      <c r="P223" t="s">
        <v>7996</v>
      </c>
      <c r="Q223" t="s">
        <v>1691</v>
      </c>
      <c r="R223" t="s">
        <v>1690</v>
      </c>
      <c r="S223" t="s">
        <v>1692</v>
      </c>
      <c r="U223" t="s">
        <v>7984</v>
      </c>
      <c r="AA223" t="s">
        <v>70</v>
      </c>
      <c r="AE223">
        <v>0</v>
      </c>
      <c r="AH223" t="s">
        <v>8720</v>
      </c>
      <c r="AI223" t="s">
        <v>8020</v>
      </c>
      <c r="AK223" t="s">
        <v>1033</v>
      </c>
      <c r="AL223" t="s">
        <v>7987</v>
      </c>
      <c r="AN223" t="s">
        <v>7988</v>
      </c>
      <c r="AP223" t="s">
        <v>8721</v>
      </c>
    </row>
    <row r="224" spans="1:42" x14ac:dyDescent="0.2">
      <c r="A224" t="s">
        <v>6020</v>
      </c>
      <c r="B224" t="s">
        <v>8722</v>
      </c>
      <c r="C224" t="s">
        <v>6021</v>
      </c>
      <c r="D224" t="s">
        <v>6019</v>
      </c>
      <c r="E224" t="s">
        <v>6023</v>
      </c>
      <c r="F224" t="s">
        <v>8723</v>
      </c>
      <c r="G224" t="s">
        <v>7982</v>
      </c>
      <c r="H224" t="s">
        <v>6025</v>
      </c>
      <c r="I224" t="s">
        <v>39</v>
      </c>
      <c r="J224" t="s">
        <v>7983</v>
      </c>
      <c r="K224" t="s">
        <v>6026</v>
      </c>
      <c r="L224">
        <v>19000000</v>
      </c>
      <c r="M224">
        <v>14531070</v>
      </c>
      <c r="N224" t="s">
        <v>7614</v>
      </c>
      <c r="O224" t="s">
        <v>7009</v>
      </c>
      <c r="P224" t="s">
        <v>7996</v>
      </c>
      <c r="Q224" t="s">
        <v>6027</v>
      </c>
      <c r="R224" t="s">
        <v>6027</v>
      </c>
      <c r="S224" t="s">
        <v>6028</v>
      </c>
      <c r="U224" t="s">
        <v>7984</v>
      </c>
      <c r="AA224" t="s">
        <v>209</v>
      </c>
      <c r="AE224">
        <v>0</v>
      </c>
      <c r="AH224" t="s">
        <v>8724</v>
      </c>
      <c r="AI224" t="s">
        <v>8005</v>
      </c>
      <c r="AK224" t="s">
        <v>5252</v>
      </c>
      <c r="AL224" t="s">
        <v>7987</v>
      </c>
      <c r="AN224" t="s">
        <v>7988</v>
      </c>
      <c r="AP224" t="s">
        <v>8725</v>
      </c>
    </row>
    <row r="225" spans="1:42" x14ac:dyDescent="0.2">
      <c r="A225" t="s">
        <v>6042</v>
      </c>
      <c r="B225" t="s">
        <v>8726</v>
      </c>
      <c r="C225" t="s">
        <v>6043</v>
      </c>
      <c r="D225" t="s">
        <v>6041</v>
      </c>
      <c r="E225" t="s">
        <v>6045</v>
      </c>
      <c r="F225" t="s">
        <v>6046</v>
      </c>
      <c r="G225" t="s">
        <v>7982</v>
      </c>
      <c r="H225" t="s">
        <v>6047</v>
      </c>
      <c r="K225" t="s">
        <v>6048</v>
      </c>
      <c r="W225" t="s">
        <v>7553</v>
      </c>
      <c r="X225" t="s">
        <v>7553</v>
      </c>
      <c r="Y225" t="s">
        <v>423</v>
      </c>
      <c r="AB225" t="s">
        <v>424</v>
      </c>
      <c r="AD225">
        <v>2</v>
      </c>
      <c r="AF225">
        <v>0</v>
      </c>
      <c r="AI225" t="s">
        <v>8005</v>
      </c>
      <c r="AM225">
        <v>100000</v>
      </c>
      <c r="AN225" t="s">
        <v>8060</v>
      </c>
      <c r="AP225" t="s">
        <v>8727</v>
      </c>
    </row>
    <row r="226" spans="1:42" x14ac:dyDescent="0.2">
      <c r="A226" t="s">
        <v>6062</v>
      </c>
      <c r="B226" t="s">
        <v>8728</v>
      </c>
      <c r="C226" t="s">
        <v>6063</v>
      </c>
      <c r="D226" t="s">
        <v>6061</v>
      </c>
      <c r="E226" t="s">
        <v>6065</v>
      </c>
      <c r="F226" t="s">
        <v>429</v>
      </c>
      <c r="G226" t="s">
        <v>7982</v>
      </c>
      <c r="H226" t="s">
        <v>6067</v>
      </c>
      <c r="I226" t="s">
        <v>39</v>
      </c>
      <c r="J226" t="s">
        <v>7983</v>
      </c>
      <c r="K226" t="s">
        <v>6068</v>
      </c>
      <c r="L226">
        <v>10000000</v>
      </c>
      <c r="M226">
        <v>6908240</v>
      </c>
      <c r="N226" t="s">
        <v>7762</v>
      </c>
      <c r="O226" t="s">
        <v>7009</v>
      </c>
      <c r="Q226" t="s">
        <v>211</v>
      </c>
      <c r="R226" t="s">
        <v>211</v>
      </c>
      <c r="S226" t="s">
        <v>212</v>
      </c>
      <c r="U226" t="s">
        <v>7984</v>
      </c>
      <c r="AA226" t="s">
        <v>209</v>
      </c>
      <c r="AE226">
        <v>0</v>
      </c>
      <c r="AH226" t="s">
        <v>8729</v>
      </c>
      <c r="AI226" t="s">
        <v>7993</v>
      </c>
      <c r="AK226" t="s">
        <v>210</v>
      </c>
      <c r="AL226" t="s">
        <v>7987</v>
      </c>
      <c r="AN226" t="s">
        <v>7988</v>
      </c>
      <c r="AP226" t="s">
        <v>8730</v>
      </c>
    </row>
    <row r="227" spans="1:42" x14ac:dyDescent="0.2">
      <c r="A227" t="s">
        <v>6071</v>
      </c>
      <c r="B227" t="s">
        <v>8731</v>
      </c>
      <c r="C227" t="s">
        <v>6072</v>
      </c>
      <c r="D227" t="s">
        <v>6070</v>
      </c>
      <c r="E227" t="s">
        <v>6074</v>
      </c>
      <c r="F227" t="s">
        <v>6075</v>
      </c>
      <c r="G227" t="s">
        <v>7982</v>
      </c>
      <c r="H227" t="s">
        <v>6076</v>
      </c>
      <c r="I227" t="s">
        <v>56</v>
      </c>
      <c r="J227" t="s">
        <v>8186</v>
      </c>
      <c r="K227" t="s">
        <v>6077</v>
      </c>
      <c r="L227">
        <v>105000000</v>
      </c>
      <c r="M227">
        <v>104825250</v>
      </c>
      <c r="N227" t="s">
        <v>7663</v>
      </c>
      <c r="O227" t="s">
        <v>7553</v>
      </c>
      <c r="P227" t="s">
        <v>7996</v>
      </c>
      <c r="Q227" t="s">
        <v>334</v>
      </c>
      <c r="R227" t="s">
        <v>54</v>
      </c>
      <c r="S227" t="s">
        <v>334</v>
      </c>
      <c r="U227" t="s">
        <v>7984</v>
      </c>
      <c r="AA227" t="s">
        <v>35</v>
      </c>
      <c r="AE227">
        <v>0</v>
      </c>
      <c r="AH227" t="s">
        <v>8732</v>
      </c>
      <c r="AI227" t="s">
        <v>8020</v>
      </c>
      <c r="AK227" t="s">
        <v>54</v>
      </c>
      <c r="AL227" t="s">
        <v>7987</v>
      </c>
      <c r="AN227" t="s">
        <v>7988</v>
      </c>
      <c r="AP227" t="s">
        <v>8733</v>
      </c>
    </row>
    <row r="228" spans="1:42" x14ac:dyDescent="0.2">
      <c r="A228" t="s">
        <v>6080</v>
      </c>
      <c r="B228" t="s">
        <v>8734</v>
      </c>
      <c r="C228" t="s">
        <v>6081</v>
      </c>
      <c r="D228" t="s">
        <v>6079</v>
      </c>
      <c r="E228" t="s">
        <v>6083</v>
      </c>
      <c r="F228" t="s">
        <v>6084</v>
      </c>
      <c r="G228" t="s">
        <v>7982</v>
      </c>
      <c r="H228" t="s">
        <v>6085</v>
      </c>
      <c r="I228" t="s">
        <v>39</v>
      </c>
      <c r="J228" t="s">
        <v>7983</v>
      </c>
      <c r="K228" t="s">
        <v>6086</v>
      </c>
      <c r="L228">
        <v>10000000</v>
      </c>
      <c r="M228">
        <v>9000000</v>
      </c>
      <c r="N228" t="s">
        <v>7041</v>
      </c>
      <c r="O228" t="s">
        <v>7553</v>
      </c>
      <c r="P228" t="s">
        <v>7996</v>
      </c>
      <c r="Q228" t="s">
        <v>606</v>
      </c>
      <c r="R228" t="s">
        <v>605</v>
      </c>
      <c r="S228" t="s">
        <v>606</v>
      </c>
      <c r="U228" t="s">
        <v>7984</v>
      </c>
      <c r="AA228" t="s">
        <v>70</v>
      </c>
      <c r="AE228">
        <v>0</v>
      </c>
      <c r="AH228" t="s">
        <v>8735</v>
      </c>
      <c r="AI228" t="s">
        <v>8067</v>
      </c>
      <c r="AK228" t="s">
        <v>293</v>
      </c>
      <c r="AL228" t="s">
        <v>7987</v>
      </c>
      <c r="AN228" t="s">
        <v>7988</v>
      </c>
      <c r="AP228" t="s">
        <v>8736</v>
      </c>
    </row>
    <row r="229" spans="1:42" x14ac:dyDescent="0.2">
      <c r="A229" t="s">
        <v>6117</v>
      </c>
      <c r="B229" t="s">
        <v>8737</v>
      </c>
      <c r="C229" t="s">
        <v>6118</v>
      </c>
      <c r="D229" t="s">
        <v>6116</v>
      </c>
      <c r="E229" t="s">
        <v>6120</v>
      </c>
      <c r="F229" t="s">
        <v>429</v>
      </c>
      <c r="G229" t="s">
        <v>7982</v>
      </c>
      <c r="H229" t="s">
        <v>6122</v>
      </c>
      <c r="I229" t="s">
        <v>39</v>
      </c>
      <c r="J229" t="s">
        <v>7983</v>
      </c>
      <c r="K229" t="s">
        <v>6123</v>
      </c>
      <c r="L229">
        <v>20000000</v>
      </c>
      <c r="M229">
        <v>20000000</v>
      </c>
      <c r="N229" t="s">
        <v>7762</v>
      </c>
      <c r="O229" t="s">
        <v>7009</v>
      </c>
      <c r="P229" t="s">
        <v>7996</v>
      </c>
      <c r="Q229" t="s">
        <v>4373</v>
      </c>
      <c r="R229" t="s">
        <v>4373</v>
      </c>
      <c r="S229" t="s">
        <v>4373</v>
      </c>
      <c r="U229" t="s">
        <v>7984</v>
      </c>
      <c r="AA229" t="s">
        <v>4372</v>
      </c>
      <c r="AE229">
        <v>0</v>
      </c>
      <c r="AH229" t="s">
        <v>8738</v>
      </c>
      <c r="AI229" t="s">
        <v>8020</v>
      </c>
      <c r="AK229" t="s">
        <v>4372</v>
      </c>
      <c r="AL229" t="s">
        <v>7987</v>
      </c>
      <c r="AN229" t="s">
        <v>7988</v>
      </c>
      <c r="AP229" t="s">
        <v>8739</v>
      </c>
    </row>
    <row r="230" spans="1:42" x14ac:dyDescent="0.2">
      <c r="A230" t="s">
        <v>6290</v>
      </c>
      <c r="B230" t="s">
        <v>8740</v>
      </c>
      <c r="C230" t="s">
        <v>6291</v>
      </c>
      <c r="D230" t="s">
        <v>6289</v>
      </c>
      <c r="E230" t="s">
        <v>6293</v>
      </c>
      <c r="F230" t="s">
        <v>6294</v>
      </c>
      <c r="G230" t="s">
        <v>7982</v>
      </c>
      <c r="H230" t="s">
        <v>6295</v>
      </c>
      <c r="I230" t="s">
        <v>39</v>
      </c>
      <c r="J230" t="s">
        <v>7983</v>
      </c>
      <c r="K230" t="s">
        <v>6296</v>
      </c>
      <c r="L230">
        <v>20000000</v>
      </c>
      <c r="M230">
        <v>8435100</v>
      </c>
      <c r="N230" t="s">
        <v>7858</v>
      </c>
      <c r="O230" t="s">
        <v>7009</v>
      </c>
      <c r="P230" t="s">
        <v>7996</v>
      </c>
      <c r="Q230" t="s">
        <v>6297</v>
      </c>
      <c r="R230" t="s">
        <v>4897</v>
      </c>
      <c r="S230" t="s">
        <v>6297</v>
      </c>
      <c r="U230" t="s">
        <v>7984</v>
      </c>
      <c r="AA230" t="s">
        <v>70</v>
      </c>
      <c r="AE230">
        <v>0</v>
      </c>
      <c r="AH230" t="s">
        <v>8741</v>
      </c>
      <c r="AI230" t="s">
        <v>8050</v>
      </c>
      <c r="AK230" t="s">
        <v>2797</v>
      </c>
      <c r="AL230" t="s">
        <v>7987</v>
      </c>
      <c r="AN230" t="s">
        <v>7988</v>
      </c>
      <c r="AP230" t="s">
        <v>8742</v>
      </c>
    </row>
    <row r="231" spans="1:42" x14ac:dyDescent="0.2">
      <c r="A231" t="s">
        <v>6308</v>
      </c>
      <c r="B231" t="s">
        <v>8743</v>
      </c>
      <c r="C231" t="s">
        <v>6309</v>
      </c>
      <c r="D231" t="s">
        <v>6307</v>
      </c>
      <c r="E231" t="s">
        <v>6311</v>
      </c>
      <c r="F231" t="s">
        <v>418</v>
      </c>
      <c r="G231" t="s">
        <v>7982</v>
      </c>
      <c r="H231" t="s">
        <v>6313</v>
      </c>
      <c r="I231" t="s">
        <v>39</v>
      </c>
      <c r="J231" t="s">
        <v>7983</v>
      </c>
      <c r="K231" t="s">
        <v>6314</v>
      </c>
      <c r="L231">
        <v>10000000</v>
      </c>
      <c r="M231">
        <v>1500000</v>
      </c>
      <c r="N231" t="s">
        <v>7041</v>
      </c>
      <c r="O231" t="s">
        <v>7553</v>
      </c>
      <c r="P231" t="s">
        <v>7996</v>
      </c>
      <c r="Q231" t="s">
        <v>6316</v>
      </c>
      <c r="R231" t="s">
        <v>6316</v>
      </c>
      <c r="S231" t="s">
        <v>6316</v>
      </c>
      <c r="U231" t="s">
        <v>7984</v>
      </c>
      <c r="AA231" t="s">
        <v>144</v>
      </c>
      <c r="AE231">
        <v>0</v>
      </c>
      <c r="AH231" t="s">
        <v>8744</v>
      </c>
      <c r="AI231" t="s">
        <v>7993</v>
      </c>
      <c r="AK231" t="s">
        <v>454</v>
      </c>
      <c r="AL231" t="s">
        <v>7987</v>
      </c>
      <c r="AN231" t="s">
        <v>7988</v>
      </c>
      <c r="AP231" t="s">
        <v>8745</v>
      </c>
    </row>
    <row r="232" spans="1:42" x14ac:dyDescent="0.2">
      <c r="A232" t="s">
        <v>6328</v>
      </c>
      <c r="B232" t="s">
        <v>8746</v>
      </c>
      <c r="C232" t="s">
        <v>6329</v>
      </c>
      <c r="D232" t="s">
        <v>6327</v>
      </c>
      <c r="E232" t="s">
        <v>6331</v>
      </c>
      <c r="F232" t="s">
        <v>6332</v>
      </c>
      <c r="G232" t="s">
        <v>7982</v>
      </c>
      <c r="H232" t="s">
        <v>6333</v>
      </c>
      <c r="I232" t="s">
        <v>39</v>
      </c>
      <c r="J232" t="s">
        <v>7983</v>
      </c>
      <c r="K232" t="s">
        <v>6334</v>
      </c>
      <c r="L232">
        <v>15000000</v>
      </c>
      <c r="M232">
        <v>11990500</v>
      </c>
      <c r="N232" t="s">
        <v>7762</v>
      </c>
      <c r="O232" t="s">
        <v>7009</v>
      </c>
      <c r="P232" t="s">
        <v>7996</v>
      </c>
      <c r="Q232" t="s">
        <v>1225</v>
      </c>
      <c r="R232" t="s">
        <v>1225</v>
      </c>
      <c r="S232" t="s">
        <v>1225</v>
      </c>
      <c r="U232" t="s">
        <v>7984</v>
      </c>
      <c r="AA232" t="s">
        <v>144</v>
      </c>
      <c r="AE232">
        <v>0</v>
      </c>
      <c r="AH232" t="s">
        <v>8747</v>
      </c>
      <c r="AI232" t="s">
        <v>8748</v>
      </c>
      <c r="AK232" t="s">
        <v>454</v>
      </c>
      <c r="AL232" t="s">
        <v>7987</v>
      </c>
      <c r="AN232" t="s">
        <v>7988</v>
      </c>
      <c r="AP232" t="s">
        <v>8749</v>
      </c>
    </row>
    <row r="233" spans="1:42" x14ac:dyDescent="0.2">
      <c r="A233" t="s">
        <v>6360</v>
      </c>
      <c r="B233" t="s">
        <v>8750</v>
      </c>
      <c r="C233" t="s">
        <v>6361</v>
      </c>
      <c r="D233" t="s">
        <v>6359</v>
      </c>
      <c r="E233" t="s">
        <v>6363</v>
      </c>
      <c r="F233" t="s">
        <v>6364</v>
      </c>
      <c r="G233" t="s">
        <v>7982</v>
      </c>
      <c r="H233" t="s">
        <v>6365</v>
      </c>
      <c r="I233" t="s">
        <v>39</v>
      </c>
      <c r="J233" t="s">
        <v>7983</v>
      </c>
      <c r="K233" t="s">
        <v>6366</v>
      </c>
      <c r="L233">
        <v>5000000</v>
      </c>
      <c r="M233">
        <v>3700000</v>
      </c>
      <c r="N233" t="s">
        <v>7172</v>
      </c>
      <c r="O233" t="s">
        <v>7009</v>
      </c>
      <c r="P233" t="s">
        <v>7996</v>
      </c>
      <c r="Q233" t="s">
        <v>158</v>
      </c>
      <c r="R233" t="s">
        <v>146</v>
      </c>
      <c r="S233" t="s">
        <v>159</v>
      </c>
      <c r="U233" t="s">
        <v>7984</v>
      </c>
      <c r="AA233" t="s">
        <v>144</v>
      </c>
      <c r="AE233">
        <v>0</v>
      </c>
      <c r="AH233" t="s">
        <v>8751</v>
      </c>
      <c r="AI233" t="s">
        <v>8046</v>
      </c>
      <c r="AK233" t="s">
        <v>145</v>
      </c>
      <c r="AL233" t="s">
        <v>7987</v>
      </c>
      <c r="AN233" t="s">
        <v>7988</v>
      </c>
      <c r="AP233" t="s">
        <v>8752</v>
      </c>
    </row>
    <row r="234" spans="1:42" x14ac:dyDescent="0.2">
      <c r="A234" t="s">
        <v>6376</v>
      </c>
      <c r="B234" t="s">
        <v>8753</v>
      </c>
      <c r="C234" t="s">
        <v>6377</v>
      </c>
      <c r="D234" t="s">
        <v>6375</v>
      </c>
      <c r="E234" t="s">
        <v>6379</v>
      </c>
      <c r="F234" t="s">
        <v>6380</v>
      </c>
      <c r="G234" t="s">
        <v>7982</v>
      </c>
      <c r="H234" t="s">
        <v>6381</v>
      </c>
      <c r="I234" t="s">
        <v>56</v>
      </c>
      <c r="J234" t="s">
        <v>7983</v>
      </c>
      <c r="K234" t="s">
        <v>6382</v>
      </c>
      <c r="L234">
        <v>100000000</v>
      </c>
      <c r="M234">
        <v>44780400</v>
      </c>
      <c r="N234" t="s">
        <v>7762</v>
      </c>
      <c r="O234" t="s">
        <v>7009</v>
      </c>
      <c r="P234" t="s">
        <v>7996</v>
      </c>
      <c r="Q234" t="s">
        <v>2535</v>
      </c>
      <c r="R234" t="s">
        <v>1690</v>
      </c>
      <c r="S234" t="s">
        <v>2536</v>
      </c>
      <c r="U234" t="s">
        <v>7984</v>
      </c>
      <c r="AA234" t="s">
        <v>70</v>
      </c>
      <c r="AE234">
        <v>0</v>
      </c>
      <c r="AH234" t="s">
        <v>8754</v>
      </c>
      <c r="AI234" t="s">
        <v>8079</v>
      </c>
      <c r="AK234" t="s">
        <v>1033</v>
      </c>
      <c r="AL234" t="s">
        <v>7987</v>
      </c>
      <c r="AN234" t="s">
        <v>7988</v>
      </c>
      <c r="AP234" t="s">
        <v>8755</v>
      </c>
    </row>
    <row r="235" spans="1:42" x14ac:dyDescent="0.2">
      <c r="A235" t="s">
        <v>6386</v>
      </c>
      <c r="B235" t="s">
        <v>8756</v>
      </c>
      <c r="C235" t="s">
        <v>6387</v>
      </c>
      <c r="D235" t="s">
        <v>6388</v>
      </c>
      <c r="E235" t="s">
        <v>6390</v>
      </c>
      <c r="F235" t="s">
        <v>6391</v>
      </c>
      <c r="G235" t="s">
        <v>7982</v>
      </c>
      <c r="H235" t="s">
        <v>6392</v>
      </c>
      <c r="I235" t="s">
        <v>39</v>
      </c>
      <c r="J235" t="s">
        <v>7983</v>
      </c>
      <c r="K235" t="s">
        <v>6393</v>
      </c>
      <c r="L235">
        <v>10000000</v>
      </c>
      <c r="M235">
        <v>6000000</v>
      </c>
      <c r="N235" t="s">
        <v>7249</v>
      </c>
      <c r="O235" t="s">
        <v>7553</v>
      </c>
      <c r="Q235" t="s">
        <v>322</v>
      </c>
      <c r="R235" t="s">
        <v>322</v>
      </c>
      <c r="S235" t="s">
        <v>322</v>
      </c>
      <c r="U235" t="s">
        <v>7984</v>
      </c>
      <c r="AA235" t="s">
        <v>70</v>
      </c>
      <c r="AE235">
        <v>0</v>
      </c>
      <c r="AH235" t="s">
        <v>8757</v>
      </c>
      <c r="AI235" t="s">
        <v>8020</v>
      </c>
      <c r="AK235" t="s">
        <v>322</v>
      </c>
      <c r="AL235" t="s">
        <v>7987</v>
      </c>
      <c r="AN235" t="s">
        <v>7988</v>
      </c>
      <c r="AP235" t="s">
        <v>8758</v>
      </c>
    </row>
    <row r="236" spans="1:42" x14ac:dyDescent="0.2">
      <c r="A236" t="s">
        <v>6407</v>
      </c>
      <c r="B236" t="s">
        <v>8759</v>
      </c>
      <c r="C236" t="s">
        <v>6408</v>
      </c>
      <c r="D236" t="s">
        <v>6406</v>
      </c>
      <c r="E236" t="s">
        <v>6410</v>
      </c>
      <c r="F236" t="s">
        <v>6411</v>
      </c>
      <c r="G236" t="s">
        <v>7982</v>
      </c>
      <c r="H236" t="s">
        <v>6412</v>
      </c>
      <c r="I236" t="s">
        <v>39</v>
      </c>
      <c r="J236" t="s">
        <v>7983</v>
      </c>
      <c r="K236" t="s">
        <v>6413</v>
      </c>
      <c r="L236">
        <v>10000000</v>
      </c>
      <c r="M236">
        <v>9543220</v>
      </c>
      <c r="N236" t="s">
        <v>7041</v>
      </c>
      <c r="O236" t="s">
        <v>7553</v>
      </c>
      <c r="P236" t="s">
        <v>7996</v>
      </c>
      <c r="Q236" t="s">
        <v>1225</v>
      </c>
      <c r="R236" t="s">
        <v>1225</v>
      </c>
      <c r="S236" t="s">
        <v>1225</v>
      </c>
      <c r="U236" t="s">
        <v>7984</v>
      </c>
      <c r="AA236" t="s">
        <v>144</v>
      </c>
      <c r="AE236">
        <v>0</v>
      </c>
      <c r="AH236" t="s">
        <v>8760</v>
      </c>
      <c r="AI236" t="s">
        <v>8050</v>
      </c>
      <c r="AK236" t="s">
        <v>454</v>
      </c>
      <c r="AL236" t="s">
        <v>7987</v>
      </c>
      <c r="AN236" t="s">
        <v>7988</v>
      </c>
      <c r="AP236" t="s">
        <v>8761</v>
      </c>
    </row>
    <row r="237" spans="1:42" x14ac:dyDescent="0.2">
      <c r="A237" t="s">
        <v>6416</v>
      </c>
      <c r="B237" t="s">
        <v>8762</v>
      </c>
      <c r="C237" t="s">
        <v>6417</v>
      </c>
      <c r="D237" t="s">
        <v>6415</v>
      </c>
      <c r="E237" t="s">
        <v>6419</v>
      </c>
      <c r="F237" t="s">
        <v>180</v>
      </c>
      <c r="G237" t="s">
        <v>7982</v>
      </c>
      <c r="H237" t="s">
        <v>6420</v>
      </c>
      <c r="I237" t="s">
        <v>39</v>
      </c>
      <c r="J237" t="s">
        <v>7983</v>
      </c>
      <c r="K237" t="s">
        <v>6421</v>
      </c>
      <c r="L237">
        <v>500000</v>
      </c>
      <c r="M237">
        <v>100000</v>
      </c>
      <c r="N237" t="s">
        <v>7041</v>
      </c>
      <c r="O237" t="s">
        <v>7553</v>
      </c>
      <c r="P237" t="s">
        <v>7996</v>
      </c>
      <c r="Q237" t="s">
        <v>6424</v>
      </c>
      <c r="R237" t="s">
        <v>6423</v>
      </c>
      <c r="S237" t="s">
        <v>6424</v>
      </c>
      <c r="U237" t="s">
        <v>7984</v>
      </c>
      <c r="AA237" t="s">
        <v>70</v>
      </c>
      <c r="AE237">
        <v>0</v>
      </c>
      <c r="AH237" t="s">
        <v>8763</v>
      </c>
      <c r="AI237" t="s">
        <v>8046</v>
      </c>
      <c r="AK237" t="s">
        <v>6422</v>
      </c>
      <c r="AL237" t="s">
        <v>7987</v>
      </c>
      <c r="AN237" t="s">
        <v>7988</v>
      </c>
      <c r="AP237" t="s">
        <v>8764</v>
      </c>
    </row>
    <row r="238" spans="1:42" x14ac:dyDescent="0.2">
      <c r="A238" t="s">
        <v>6446</v>
      </c>
      <c r="B238" t="s">
        <v>8765</v>
      </c>
      <c r="C238" t="s">
        <v>6447</v>
      </c>
      <c r="D238" t="s">
        <v>6445</v>
      </c>
      <c r="E238" t="s">
        <v>6449</v>
      </c>
      <c r="F238" t="s">
        <v>6450</v>
      </c>
      <c r="G238" t="s">
        <v>7982</v>
      </c>
      <c r="H238" t="s">
        <v>6451</v>
      </c>
      <c r="I238" t="s">
        <v>56</v>
      </c>
      <c r="J238" t="s">
        <v>7983</v>
      </c>
      <c r="K238" t="s">
        <v>6452</v>
      </c>
      <c r="L238">
        <v>210000000</v>
      </c>
      <c r="M238">
        <v>210000000</v>
      </c>
      <c r="N238" t="s">
        <v>7416</v>
      </c>
      <c r="O238" t="s">
        <v>7009</v>
      </c>
      <c r="P238" t="s">
        <v>7996</v>
      </c>
      <c r="Q238" t="s">
        <v>2535</v>
      </c>
      <c r="R238" t="s">
        <v>1690</v>
      </c>
      <c r="S238" t="s">
        <v>3242</v>
      </c>
      <c r="U238" t="s">
        <v>7984</v>
      </c>
      <c r="AA238" t="s">
        <v>70</v>
      </c>
      <c r="AE238">
        <v>0</v>
      </c>
      <c r="AH238" t="s">
        <v>8766</v>
      </c>
      <c r="AI238" t="s">
        <v>7999</v>
      </c>
      <c r="AK238" t="s">
        <v>1033</v>
      </c>
      <c r="AL238" t="s">
        <v>7987</v>
      </c>
      <c r="AN238" t="s">
        <v>7988</v>
      </c>
      <c r="AP238" t="s">
        <v>8767</v>
      </c>
    </row>
    <row r="239" spans="1:42" x14ac:dyDescent="0.2">
      <c r="A239" t="s">
        <v>6469</v>
      </c>
      <c r="B239" t="s">
        <v>8768</v>
      </c>
      <c r="C239" t="s">
        <v>6470</v>
      </c>
      <c r="D239" t="s">
        <v>6468</v>
      </c>
      <c r="E239" t="s">
        <v>6472</v>
      </c>
      <c r="F239" t="s">
        <v>6473</v>
      </c>
      <c r="G239" t="s">
        <v>7982</v>
      </c>
      <c r="H239" t="s">
        <v>6474</v>
      </c>
      <c r="I239" t="s">
        <v>56</v>
      </c>
      <c r="J239" t="s">
        <v>7983</v>
      </c>
      <c r="K239" t="s">
        <v>6475</v>
      </c>
      <c r="L239">
        <v>30000000</v>
      </c>
      <c r="M239">
        <v>11081000</v>
      </c>
      <c r="N239" t="s">
        <v>7249</v>
      </c>
      <c r="O239" t="s">
        <v>7553</v>
      </c>
      <c r="P239" t="s">
        <v>7996</v>
      </c>
      <c r="Q239" t="s">
        <v>6476</v>
      </c>
      <c r="R239" t="s">
        <v>6476</v>
      </c>
      <c r="S239" t="s">
        <v>6477</v>
      </c>
      <c r="U239" t="s">
        <v>7984</v>
      </c>
      <c r="AA239" t="s">
        <v>70</v>
      </c>
      <c r="AE239">
        <v>0</v>
      </c>
      <c r="AH239" t="s">
        <v>8769</v>
      </c>
      <c r="AI239" t="s">
        <v>8005</v>
      </c>
      <c r="AK239" t="s">
        <v>1033</v>
      </c>
      <c r="AL239" t="s">
        <v>7987</v>
      </c>
      <c r="AN239" t="s">
        <v>7988</v>
      </c>
      <c r="AP239" t="s">
        <v>8770</v>
      </c>
    </row>
    <row r="240" spans="1:42" x14ac:dyDescent="0.2">
      <c r="A240" t="s">
        <v>6479</v>
      </c>
      <c r="B240" t="s">
        <v>8771</v>
      </c>
      <c r="C240" t="s">
        <v>6480</v>
      </c>
      <c r="D240" t="s">
        <v>6478</v>
      </c>
      <c r="E240" t="s">
        <v>6482</v>
      </c>
      <c r="F240" t="s">
        <v>6483</v>
      </c>
      <c r="G240" t="s">
        <v>7982</v>
      </c>
      <c r="H240" t="s">
        <v>6484</v>
      </c>
      <c r="I240" t="s">
        <v>39</v>
      </c>
      <c r="J240" t="s">
        <v>7983</v>
      </c>
      <c r="K240" t="s">
        <v>6485</v>
      </c>
      <c r="L240">
        <v>2500000</v>
      </c>
      <c r="M240">
        <v>250000</v>
      </c>
      <c r="N240" t="s">
        <v>7873</v>
      </c>
      <c r="O240" t="s">
        <v>7009</v>
      </c>
      <c r="P240" t="s">
        <v>7996</v>
      </c>
      <c r="Q240" t="s">
        <v>2206</v>
      </c>
      <c r="R240" t="s">
        <v>2206</v>
      </c>
      <c r="S240" t="s">
        <v>2206</v>
      </c>
      <c r="U240" t="s">
        <v>7984</v>
      </c>
      <c r="AA240" t="s">
        <v>1649</v>
      </c>
      <c r="AE240">
        <v>0</v>
      </c>
      <c r="AH240" t="s">
        <v>8772</v>
      </c>
      <c r="AI240" t="s">
        <v>8046</v>
      </c>
      <c r="AK240" t="s">
        <v>1650</v>
      </c>
      <c r="AL240" t="s">
        <v>7987</v>
      </c>
      <c r="AN240" t="s">
        <v>7988</v>
      </c>
      <c r="AP240" t="s">
        <v>8773</v>
      </c>
    </row>
    <row r="241" spans="1:42" x14ac:dyDescent="0.2">
      <c r="A241" t="s">
        <v>6499</v>
      </c>
      <c r="B241" t="s">
        <v>8774</v>
      </c>
      <c r="C241" t="s">
        <v>6500</v>
      </c>
      <c r="D241" t="s">
        <v>6498</v>
      </c>
      <c r="E241" t="s">
        <v>6502</v>
      </c>
      <c r="F241" t="s">
        <v>32</v>
      </c>
      <c r="G241" t="s">
        <v>7982</v>
      </c>
      <c r="H241" t="s">
        <v>6503</v>
      </c>
      <c r="I241" t="s">
        <v>39</v>
      </c>
      <c r="J241" t="s">
        <v>7983</v>
      </c>
      <c r="K241" t="s">
        <v>6504</v>
      </c>
      <c r="L241">
        <v>15000000</v>
      </c>
      <c r="M241">
        <v>12500000</v>
      </c>
      <c r="N241" t="s">
        <v>7736</v>
      </c>
      <c r="O241" t="s">
        <v>7553</v>
      </c>
      <c r="P241" t="s">
        <v>7996</v>
      </c>
      <c r="Q241" t="s">
        <v>1035</v>
      </c>
      <c r="R241" t="s">
        <v>1034</v>
      </c>
      <c r="S241" t="s">
        <v>6505</v>
      </c>
      <c r="U241" t="s">
        <v>7984</v>
      </c>
      <c r="AA241" t="s">
        <v>70</v>
      </c>
      <c r="AE241">
        <v>0</v>
      </c>
      <c r="AH241" t="s">
        <v>8775</v>
      </c>
      <c r="AI241" t="s">
        <v>8005</v>
      </c>
      <c r="AK241" t="s">
        <v>1033</v>
      </c>
      <c r="AL241" t="s">
        <v>7987</v>
      </c>
      <c r="AN241" t="s">
        <v>7988</v>
      </c>
      <c r="AP241" t="s">
        <v>8776</v>
      </c>
    </row>
    <row r="242" spans="1:42" x14ac:dyDescent="0.2">
      <c r="A242" t="s">
        <v>6507</v>
      </c>
      <c r="B242" t="s">
        <v>8777</v>
      </c>
      <c r="C242" t="s">
        <v>6508</v>
      </c>
      <c r="D242" t="s">
        <v>6506</v>
      </c>
      <c r="E242" t="s">
        <v>6510</v>
      </c>
      <c r="F242" t="s">
        <v>32</v>
      </c>
      <c r="G242" t="s">
        <v>7982</v>
      </c>
      <c r="H242" t="s">
        <v>6511</v>
      </c>
      <c r="I242" t="s">
        <v>39</v>
      </c>
      <c r="J242" t="s">
        <v>7983</v>
      </c>
      <c r="K242" t="s">
        <v>6512</v>
      </c>
      <c r="L242">
        <v>500000</v>
      </c>
      <c r="M242">
        <v>350000</v>
      </c>
      <c r="N242" t="s">
        <v>7041</v>
      </c>
      <c r="O242" t="s">
        <v>7553</v>
      </c>
      <c r="P242" t="s">
        <v>7996</v>
      </c>
      <c r="Q242" t="s">
        <v>2761</v>
      </c>
      <c r="R242" t="s">
        <v>2761</v>
      </c>
      <c r="S242" t="s">
        <v>6513</v>
      </c>
      <c r="U242" t="s">
        <v>7984</v>
      </c>
      <c r="AA242" t="s">
        <v>70</v>
      </c>
      <c r="AE242">
        <v>0</v>
      </c>
      <c r="AH242" t="s">
        <v>8778</v>
      </c>
      <c r="AI242" t="s">
        <v>8046</v>
      </c>
      <c r="AK242" t="s">
        <v>122</v>
      </c>
      <c r="AL242" t="s">
        <v>7987</v>
      </c>
      <c r="AN242" t="s">
        <v>7988</v>
      </c>
      <c r="AP242" t="s">
        <v>8779</v>
      </c>
    </row>
    <row r="243" spans="1:42" x14ac:dyDescent="0.2">
      <c r="A243" t="s">
        <v>6516</v>
      </c>
      <c r="B243" t="s">
        <v>8780</v>
      </c>
      <c r="C243" t="s">
        <v>6517</v>
      </c>
      <c r="D243" t="s">
        <v>6515</v>
      </c>
      <c r="E243" t="s">
        <v>6519</v>
      </c>
      <c r="F243" t="s">
        <v>6520</v>
      </c>
      <c r="G243" t="s">
        <v>7982</v>
      </c>
      <c r="H243" t="s">
        <v>6521</v>
      </c>
      <c r="K243" t="s">
        <v>6522</v>
      </c>
      <c r="W243" t="s">
        <v>7553</v>
      </c>
      <c r="X243" t="s">
        <v>7553</v>
      </c>
      <c r="Y243" t="s">
        <v>423</v>
      </c>
      <c r="AB243" t="s">
        <v>424</v>
      </c>
      <c r="AD243">
        <v>3</v>
      </c>
      <c r="AF243">
        <v>0</v>
      </c>
      <c r="AI243" t="s">
        <v>8020</v>
      </c>
      <c r="AM243">
        <v>100000</v>
      </c>
      <c r="AN243" t="s">
        <v>8060</v>
      </c>
      <c r="AP243" t="s">
        <v>8781</v>
      </c>
    </row>
    <row r="244" spans="1:42" x14ac:dyDescent="0.2">
      <c r="A244" t="s">
        <v>6536</v>
      </c>
      <c r="B244" t="s">
        <v>8782</v>
      </c>
      <c r="C244" t="s">
        <v>6537</v>
      </c>
      <c r="D244" t="s">
        <v>6535</v>
      </c>
      <c r="E244" t="s">
        <v>6539</v>
      </c>
      <c r="F244" t="s">
        <v>32</v>
      </c>
      <c r="G244" t="s">
        <v>7982</v>
      </c>
      <c r="H244" t="s">
        <v>6540</v>
      </c>
      <c r="I244" t="s">
        <v>39</v>
      </c>
      <c r="J244" t="s">
        <v>7983</v>
      </c>
      <c r="K244" t="s">
        <v>6541</v>
      </c>
      <c r="L244">
        <v>100000</v>
      </c>
      <c r="M244">
        <v>100000</v>
      </c>
      <c r="N244" t="s">
        <v>7358</v>
      </c>
      <c r="O244" t="s">
        <v>7009</v>
      </c>
      <c r="Q244" t="s">
        <v>1345</v>
      </c>
      <c r="R244" t="s">
        <v>1345</v>
      </c>
      <c r="S244" t="s">
        <v>1345</v>
      </c>
      <c r="U244" t="s">
        <v>7984</v>
      </c>
      <c r="AA244" t="s">
        <v>35</v>
      </c>
      <c r="AE244">
        <v>0</v>
      </c>
      <c r="AH244" t="s">
        <v>8783</v>
      </c>
      <c r="AI244" t="s">
        <v>8046</v>
      </c>
      <c r="AK244" t="s">
        <v>1115</v>
      </c>
      <c r="AL244" t="s">
        <v>7987</v>
      </c>
      <c r="AN244" t="s">
        <v>7988</v>
      </c>
      <c r="AP244" t="s">
        <v>8784</v>
      </c>
    </row>
    <row r="245" spans="1:42" x14ac:dyDescent="0.2">
      <c r="A245" t="s">
        <v>6544</v>
      </c>
      <c r="B245" t="s">
        <v>8785</v>
      </c>
      <c r="C245" t="s">
        <v>6545</v>
      </c>
      <c r="D245" t="s">
        <v>6543</v>
      </c>
      <c r="E245" t="s">
        <v>6547</v>
      </c>
      <c r="F245" t="s">
        <v>6548</v>
      </c>
      <c r="G245" t="s">
        <v>7982</v>
      </c>
      <c r="H245" t="s">
        <v>6549</v>
      </c>
      <c r="I245" t="s">
        <v>39</v>
      </c>
      <c r="J245" t="s">
        <v>7983</v>
      </c>
      <c r="K245" t="s">
        <v>6550</v>
      </c>
      <c r="L245">
        <v>530000000</v>
      </c>
      <c r="M245">
        <v>528175000</v>
      </c>
      <c r="N245" t="s">
        <v>7643</v>
      </c>
      <c r="O245" t="s">
        <v>7553</v>
      </c>
      <c r="P245" t="s">
        <v>7996</v>
      </c>
      <c r="Q245" t="s">
        <v>535</v>
      </c>
      <c r="R245" t="s">
        <v>443</v>
      </c>
      <c r="S245" t="s">
        <v>535</v>
      </c>
      <c r="U245" t="s">
        <v>7984</v>
      </c>
      <c r="AA245" t="s">
        <v>144</v>
      </c>
      <c r="AE245">
        <v>0</v>
      </c>
      <c r="AH245" t="s">
        <v>8786</v>
      </c>
      <c r="AI245" t="s">
        <v>7986</v>
      </c>
      <c r="AK245" t="s">
        <v>145</v>
      </c>
      <c r="AL245" t="s">
        <v>7987</v>
      </c>
      <c r="AN245" t="s">
        <v>7988</v>
      </c>
      <c r="AP245" t="s">
        <v>8787</v>
      </c>
    </row>
    <row r="246" spans="1:42" x14ac:dyDescent="0.2">
      <c r="A246" t="s">
        <v>6561</v>
      </c>
      <c r="B246" t="s">
        <v>8788</v>
      </c>
      <c r="C246" t="s">
        <v>6562</v>
      </c>
      <c r="D246" t="s">
        <v>6560</v>
      </c>
      <c r="E246" t="s">
        <v>6564</v>
      </c>
      <c r="F246" t="s">
        <v>6565</v>
      </c>
      <c r="G246" t="s">
        <v>7982</v>
      </c>
      <c r="H246" t="s">
        <v>6566</v>
      </c>
      <c r="I246" t="s">
        <v>39</v>
      </c>
      <c r="J246" t="s">
        <v>7983</v>
      </c>
      <c r="K246" t="s">
        <v>6567</v>
      </c>
      <c r="L246">
        <v>5000000</v>
      </c>
      <c r="M246">
        <v>4000000</v>
      </c>
      <c r="N246" t="s">
        <v>7762</v>
      </c>
      <c r="O246" t="s">
        <v>7009</v>
      </c>
      <c r="P246" t="s">
        <v>7996</v>
      </c>
      <c r="Q246" t="s">
        <v>1035</v>
      </c>
      <c r="R246" t="s">
        <v>1034</v>
      </c>
      <c r="S246" t="s">
        <v>1982</v>
      </c>
      <c r="U246" t="s">
        <v>7984</v>
      </c>
      <c r="AA246" t="s">
        <v>70</v>
      </c>
      <c r="AE246">
        <v>0</v>
      </c>
      <c r="AH246" t="s">
        <v>8789</v>
      </c>
      <c r="AI246" t="s">
        <v>8020</v>
      </c>
      <c r="AK246" t="s">
        <v>1033</v>
      </c>
      <c r="AL246" t="s">
        <v>7987</v>
      </c>
      <c r="AN246" t="s">
        <v>7988</v>
      </c>
      <c r="AP246" t="s">
        <v>8790</v>
      </c>
    </row>
    <row r="247" spans="1:42" x14ac:dyDescent="0.2">
      <c r="A247" t="s">
        <v>6607</v>
      </c>
      <c r="B247" t="s">
        <v>8791</v>
      </c>
      <c r="C247" t="s">
        <v>6608</v>
      </c>
      <c r="D247" t="s">
        <v>6606</v>
      </c>
      <c r="E247" t="s">
        <v>6610</v>
      </c>
      <c r="F247" t="s">
        <v>6611</v>
      </c>
      <c r="G247" t="s">
        <v>7982</v>
      </c>
      <c r="H247" t="s">
        <v>6612</v>
      </c>
      <c r="I247" t="s">
        <v>56</v>
      </c>
      <c r="J247" t="s">
        <v>7983</v>
      </c>
      <c r="K247" t="s">
        <v>6613</v>
      </c>
      <c r="L247">
        <v>450000000</v>
      </c>
      <c r="M247">
        <v>238621420</v>
      </c>
      <c r="N247" t="s">
        <v>7249</v>
      </c>
      <c r="O247" t="s">
        <v>7553</v>
      </c>
      <c r="P247" t="s">
        <v>7996</v>
      </c>
      <c r="Q247" t="s">
        <v>3078</v>
      </c>
      <c r="R247" t="s">
        <v>1116</v>
      </c>
      <c r="S247" t="s">
        <v>3405</v>
      </c>
      <c r="T247" t="s">
        <v>8792</v>
      </c>
      <c r="U247" t="s">
        <v>7984</v>
      </c>
      <c r="AA247" t="s">
        <v>35</v>
      </c>
      <c r="AE247">
        <v>0</v>
      </c>
      <c r="AH247" t="s">
        <v>8793</v>
      </c>
      <c r="AI247" t="s">
        <v>8046</v>
      </c>
      <c r="AK247" t="s">
        <v>1115</v>
      </c>
      <c r="AL247" t="s">
        <v>7987</v>
      </c>
      <c r="AN247" t="s">
        <v>7988</v>
      </c>
      <c r="AP247" t="s">
        <v>8794</v>
      </c>
    </row>
    <row r="248" spans="1:42" x14ac:dyDescent="0.2">
      <c r="A248" t="s">
        <v>6651</v>
      </c>
      <c r="B248" t="s">
        <v>8795</v>
      </c>
      <c r="C248" t="s">
        <v>6652</v>
      </c>
      <c r="D248" t="s">
        <v>6650</v>
      </c>
      <c r="E248" t="s">
        <v>6654</v>
      </c>
      <c r="F248" t="s">
        <v>6655</v>
      </c>
      <c r="G248" t="s">
        <v>7982</v>
      </c>
      <c r="H248" t="s">
        <v>6656</v>
      </c>
      <c r="I248" t="s">
        <v>39</v>
      </c>
      <c r="J248" t="s">
        <v>7983</v>
      </c>
      <c r="K248" t="s">
        <v>6657</v>
      </c>
      <c r="L248">
        <v>40000000</v>
      </c>
      <c r="M248">
        <v>31541700</v>
      </c>
      <c r="N248" t="s">
        <v>7762</v>
      </c>
      <c r="O248" t="s">
        <v>7009</v>
      </c>
      <c r="P248" t="s">
        <v>7996</v>
      </c>
      <c r="Q248" t="s">
        <v>6658</v>
      </c>
      <c r="R248" t="s">
        <v>6658</v>
      </c>
      <c r="S248" t="s">
        <v>6659</v>
      </c>
      <c r="U248" t="s">
        <v>7984</v>
      </c>
      <c r="AA248" t="s">
        <v>209</v>
      </c>
      <c r="AE248">
        <v>0</v>
      </c>
      <c r="AH248" t="s">
        <v>8796</v>
      </c>
      <c r="AI248" t="s">
        <v>8079</v>
      </c>
      <c r="AK248" t="s">
        <v>210</v>
      </c>
      <c r="AL248" t="s">
        <v>7987</v>
      </c>
      <c r="AN248" t="s">
        <v>7988</v>
      </c>
      <c r="AP248" t="s">
        <v>8797</v>
      </c>
    </row>
    <row r="249" spans="1:42" x14ac:dyDescent="0.2">
      <c r="A249" t="s">
        <v>6662</v>
      </c>
      <c r="B249" t="s">
        <v>8798</v>
      </c>
      <c r="C249" t="s">
        <v>6663</v>
      </c>
      <c r="D249" t="s">
        <v>6661</v>
      </c>
      <c r="E249" t="s">
        <v>6665</v>
      </c>
      <c r="F249" t="s">
        <v>6666</v>
      </c>
      <c r="G249" t="s">
        <v>7982</v>
      </c>
      <c r="H249" t="s">
        <v>381</v>
      </c>
      <c r="I249" t="s">
        <v>39</v>
      </c>
      <c r="J249" t="s">
        <v>7983</v>
      </c>
      <c r="K249" t="s">
        <v>6667</v>
      </c>
      <c r="L249">
        <v>50000000</v>
      </c>
      <c r="M249">
        <v>49950000</v>
      </c>
      <c r="N249" t="s">
        <v>7041</v>
      </c>
      <c r="O249" t="s">
        <v>7553</v>
      </c>
      <c r="P249" t="s">
        <v>7996</v>
      </c>
      <c r="Q249" t="s">
        <v>55</v>
      </c>
      <c r="R249" t="s">
        <v>54</v>
      </c>
      <c r="S249" t="s">
        <v>55</v>
      </c>
      <c r="U249" t="s">
        <v>7984</v>
      </c>
      <c r="AA249" t="s">
        <v>35</v>
      </c>
      <c r="AE249">
        <v>0</v>
      </c>
      <c r="AH249" t="s">
        <v>8799</v>
      </c>
      <c r="AI249" t="s">
        <v>7993</v>
      </c>
      <c r="AK249" t="s">
        <v>54</v>
      </c>
      <c r="AL249" t="s">
        <v>7987</v>
      </c>
      <c r="AN249" t="s">
        <v>7988</v>
      </c>
      <c r="AP249" t="s">
        <v>8800</v>
      </c>
    </row>
    <row r="250" spans="1:42" x14ac:dyDescent="0.2">
      <c r="A250" t="s">
        <v>6671</v>
      </c>
      <c r="B250" t="s">
        <v>8801</v>
      </c>
      <c r="C250" t="s">
        <v>6672</v>
      </c>
      <c r="D250" t="s">
        <v>6670</v>
      </c>
      <c r="E250" t="s">
        <v>6674</v>
      </c>
      <c r="F250" t="s">
        <v>6675</v>
      </c>
      <c r="G250" t="s">
        <v>7982</v>
      </c>
      <c r="H250" t="s">
        <v>6676</v>
      </c>
      <c r="I250" t="s">
        <v>56</v>
      </c>
      <c r="J250" t="s">
        <v>8186</v>
      </c>
      <c r="K250" t="s">
        <v>6677</v>
      </c>
      <c r="L250">
        <v>105000000</v>
      </c>
      <c r="M250">
        <v>100492500</v>
      </c>
      <c r="N250" t="s">
        <v>7249</v>
      </c>
      <c r="O250" t="s">
        <v>7553</v>
      </c>
      <c r="P250" t="s">
        <v>7996</v>
      </c>
      <c r="Q250" t="s">
        <v>1117</v>
      </c>
      <c r="R250" t="s">
        <v>1116</v>
      </c>
      <c r="S250" t="s">
        <v>6678</v>
      </c>
      <c r="U250" t="s">
        <v>7984</v>
      </c>
      <c r="AA250" t="s">
        <v>35</v>
      </c>
      <c r="AE250">
        <v>0</v>
      </c>
      <c r="AH250" t="s">
        <v>8802</v>
      </c>
      <c r="AI250" t="s">
        <v>8079</v>
      </c>
      <c r="AK250" t="s">
        <v>1115</v>
      </c>
      <c r="AL250" t="s">
        <v>7987</v>
      </c>
      <c r="AN250" t="s">
        <v>7988</v>
      </c>
      <c r="AP250" t="s">
        <v>8803</v>
      </c>
    </row>
    <row r="251" spans="1:42" x14ac:dyDescent="0.2">
      <c r="A251" t="s">
        <v>6735</v>
      </c>
      <c r="B251" t="s">
        <v>8804</v>
      </c>
      <c r="C251" t="s">
        <v>6736</v>
      </c>
      <c r="D251" t="s">
        <v>6737</v>
      </c>
      <c r="E251" t="s">
        <v>6739</v>
      </c>
      <c r="F251" t="s">
        <v>6740</v>
      </c>
      <c r="G251" t="s">
        <v>7982</v>
      </c>
      <c r="H251" t="s">
        <v>6741</v>
      </c>
      <c r="I251" t="s">
        <v>56</v>
      </c>
      <c r="J251" t="s">
        <v>8186</v>
      </c>
      <c r="K251" t="s">
        <v>6742</v>
      </c>
      <c r="L251">
        <v>100000000</v>
      </c>
      <c r="M251">
        <v>76979450</v>
      </c>
      <c r="N251" t="s">
        <v>7042</v>
      </c>
      <c r="O251" t="s">
        <v>7553</v>
      </c>
      <c r="P251" t="s">
        <v>7996</v>
      </c>
      <c r="Q251" t="s">
        <v>6744</v>
      </c>
      <c r="R251" t="s">
        <v>6744</v>
      </c>
      <c r="S251" t="s">
        <v>6744</v>
      </c>
      <c r="T251" t="s">
        <v>8805</v>
      </c>
      <c r="U251" t="s">
        <v>7984</v>
      </c>
      <c r="AA251" t="s">
        <v>35</v>
      </c>
      <c r="AE251">
        <v>0</v>
      </c>
      <c r="AH251" t="s">
        <v>8806</v>
      </c>
      <c r="AI251" t="s">
        <v>8134</v>
      </c>
      <c r="AK251" t="s">
        <v>6743</v>
      </c>
      <c r="AL251" t="s">
        <v>7987</v>
      </c>
      <c r="AN251" t="s">
        <v>7988</v>
      </c>
      <c r="AP251" t="s">
        <v>8807</v>
      </c>
    </row>
    <row r="252" spans="1:42" x14ac:dyDescent="0.2">
      <c r="A252" t="s">
        <v>6753</v>
      </c>
      <c r="B252" t="s">
        <v>8808</v>
      </c>
      <c r="C252" t="s">
        <v>6754</v>
      </c>
      <c r="D252" t="s">
        <v>6752</v>
      </c>
      <c r="E252" t="s">
        <v>6756</v>
      </c>
      <c r="F252" t="s">
        <v>32</v>
      </c>
      <c r="G252" t="s">
        <v>7982</v>
      </c>
      <c r="H252" t="s">
        <v>6757</v>
      </c>
      <c r="I252" t="s">
        <v>39</v>
      </c>
      <c r="J252" t="s">
        <v>7983</v>
      </c>
      <c r="K252" t="s">
        <v>6758</v>
      </c>
      <c r="L252">
        <v>10000000</v>
      </c>
      <c r="M252">
        <v>232140</v>
      </c>
      <c r="N252" t="s">
        <v>7041</v>
      </c>
      <c r="O252" t="s">
        <v>7553</v>
      </c>
      <c r="P252" t="s">
        <v>7996</v>
      </c>
      <c r="Q252" t="s">
        <v>96</v>
      </c>
      <c r="R252" t="s">
        <v>95</v>
      </c>
      <c r="S252" t="s">
        <v>6760</v>
      </c>
      <c r="U252" t="s">
        <v>7984</v>
      </c>
      <c r="AA252" t="s">
        <v>70</v>
      </c>
      <c r="AE252">
        <v>0</v>
      </c>
      <c r="AH252" t="s">
        <v>8809</v>
      </c>
      <c r="AI252" t="s">
        <v>8020</v>
      </c>
      <c r="AK252" t="s">
        <v>94</v>
      </c>
      <c r="AL252" t="s">
        <v>7987</v>
      </c>
      <c r="AN252" t="s">
        <v>7988</v>
      </c>
      <c r="AP252" t="s">
        <v>8810</v>
      </c>
    </row>
    <row r="253" spans="1:42" x14ac:dyDescent="0.2">
      <c r="A253" t="s">
        <v>6763</v>
      </c>
      <c r="B253" t="s">
        <v>8811</v>
      </c>
      <c r="C253" t="s">
        <v>6764</v>
      </c>
      <c r="D253" t="s">
        <v>6762</v>
      </c>
      <c r="E253" t="s">
        <v>6766</v>
      </c>
      <c r="F253" t="s">
        <v>32</v>
      </c>
      <c r="G253" t="s">
        <v>7982</v>
      </c>
      <c r="H253" t="s">
        <v>6768</v>
      </c>
      <c r="I253" t="s">
        <v>39</v>
      </c>
      <c r="J253" t="s">
        <v>7983</v>
      </c>
      <c r="K253" t="s">
        <v>6769</v>
      </c>
      <c r="L253">
        <v>80000000</v>
      </c>
      <c r="M253">
        <v>78021100</v>
      </c>
      <c r="N253" t="s">
        <v>7873</v>
      </c>
      <c r="O253" t="s">
        <v>7009</v>
      </c>
      <c r="P253" t="s">
        <v>7996</v>
      </c>
      <c r="Q253" t="s">
        <v>124</v>
      </c>
      <c r="R253" t="s">
        <v>123</v>
      </c>
      <c r="S253" t="s">
        <v>3054</v>
      </c>
      <c r="U253" t="s">
        <v>7984</v>
      </c>
      <c r="AA253" t="s">
        <v>70</v>
      </c>
      <c r="AE253">
        <v>0</v>
      </c>
      <c r="AH253" t="s">
        <v>8812</v>
      </c>
      <c r="AI253" t="s">
        <v>8005</v>
      </c>
      <c r="AK253" t="s">
        <v>122</v>
      </c>
      <c r="AL253" t="s">
        <v>7987</v>
      </c>
      <c r="AN253" t="s">
        <v>7988</v>
      </c>
      <c r="AP253" t="s">
        <v>8813</v>
      </c>
    </row>
    <row r="254" spans="1:42" x14ac:dyDescent="0.2">
      <c r="A254" t="s">
        <v>6778</v>
      </c>
      <c r="B254" t="s">
        <v>8814</v>
      </c>
      <c r="C254" t="s">
        <v>6779</v>
      </c>
      <c r="D254" t="s">
        <v>6777</v>
      </c>
      <c r="E254" t="s">
        <v>6781</v>
      </c>
      <c r="F254" t="s">
        <v>6782</v>
      </c>
      <c r="G254" t="s">
        <v>7982</v>
      </c>
      <c r="H254" t="s">
        <v>6783</v>
      </c>
      <c r="I254" t="s">
        <v>39</v>
      </c>
      <c r="J254" t="s">
        <v>7983</v>
      </c>
      <c r="K254" t="s">
        <v>6784</v>
      </c>
      <c r="L254">
        <v>95000000</v>
      </c>
      <c r="M254">
        <v>89981170</v>
      </c>
      <c r="N254" t="s">
        <v>7736</v>
      </c>
      <c r="O254" t="s">
        <v>7553</v>
      </c>
      <c r="P254" t="s">
        <v>7996</v>
      </c>
      <c r="Q254" t="s">
        <v>1011</v>
      </c>
      <c r="R254" t="s">
        <v>123</v>
      </c>
      <c r="S254" t="s">
        <v>1011</v>
      </c>
      <c r="U254" t="s">
        <v>7984</v>
      </c>
      <c r="AA254" t="s">
        <v>70</v>
      </c>
      <c r="AE254">
        <v>0</v>
      </c>
      <c r="AH254" t="s">
        <v>8815</v>
      </c>
      <c r="AI254" t="s">
        <v>8005</v>
      </c>
      <c r="AK254" t="s">
        <v>122</v>
      </c>
      <c r="AL254" t="s">
        <v>7987</v>
      </c>
      <c r="AN254" t="s">
        <v>7988</v>
      </c>
      <c r="AP254" t="s">
        <v>8816</v>
      </c>
    </row>
    <row r="255" spans="1:42" x14ac:dyDescent="0.2">
      <c r="A255" t="s">
        <v>6788</v>
      </c>
      <c r="B255" t="s">
        <v>8817</v>
      </c>
      <c r="C255" t="s">
        <v>6789</v>
      </c>
      <c r="D255" t="s">
        <v>6787</v>
      </c>
      <c r="E255" t="s">
        <v>6791</v>
      </c>
      <c r="F255" t="s">
        <v>6792</v>
      </c>
      <c r="G255" t="s">
        <v>7982</v>
      </c>
      <c r="H255" t="s">
        <v>6793</v>
      </c>
      <c r="I255" t="s">
        <v>39</v>
      </c>
      <c r="J255" t="s">
        <v>7983</v>
      </c>
      <c r="K255" t="s">
        <v>6794</v>
      </c>
      <c r="L255">
        <v>500000</v>
      </c>
      <c r="M255">
        <v>500000</v>
      </c>
      <c r="N255" t="s">
        <v>7041</v>
      </c>
      <c r="O255" t="s">
        <v>7553</v>
      </c>
      <c r="P255" t="s">
        <v>7996</v>
      </c>
      <c r="Q255" t="s">
        <v>54</v>
      </c>
      <c r="R255" t="s">
        <v>54</v>
      </c>
      <c r="S255" t="s">
        <v>54</v>
      </c>
      <c r="U255" t="s">
        <v>7984</v>
      </c>
      <c r="AA255" t="s">
        <v>35</v>
      </c>
      <c r="AE255">
        <v>0</v>
      </c>
      <c r="AH255" t="s">
        <v>8818</v>
      </c>
      <c r="AI255" t="s">
        <v>8046</v>
      </c>
      <c r="AK255" t="s">
        <v>54</v>
      </c>
      <c r="AL255" t="s">
        <v>7987</v>
      </c>
      <c r="AN255" t="s">
        <v>7988</v>
      </c>
      <c r="AP255" t="s">
        <v>8819</v>
      </c>
    </row>
    <row r="256" spans="1:42" x14ac:dyDescent="0.2">
      <c r="A256" t="s">
        <v>6829</v>
      </c>
      <c r="B256" t="s">
        <v>8820</v>
      </c>
      <c r="C256" t="s">
        <v>6830</v>
      </c>
      <c r="D256" t="s">
        <v>6831</v>
      </c>
      <c r="E256" t="s">
        <v>6833</v>
      </c>
      <c r="F256" t="s">
        <v>6834</v>
      </c>
      <c r="G256" t="s">
        <v>7982</v>
      </c>
      <c r="H256" t="s">
        <v>6835</v>
      </c>
      <c r="I256" t="s">
        <v>56</v>
      </c>
      <c r="J256" t="s">
        <v>7983</v>
      </c>
      <c r="K256" t="s">
        <v>6836</v>
      </c>
      <c r="L256">
        <v>250000000</v>
      </c>
      <c r="M256">
        <v>200000000</v>
      </c>
      <c r="N256" t="s">
        <v>7796</v>
      </c>
      <c r="O256" t="s">
        <v>7553</v>
      </c>
      <c r="P256" t="s">
        <v>7996</v>
      </c>
      <c r="Q256" t="s">
        <v>2535</v>
      </c>
      <c r="R256" t="s">
        <v>1690</v>
      </c>
      <c r="S256" t="s">
        <v>3242</v>
      </c>
      <c r="U256" t="s">
        <v>7984</v>
      </c>
      <c r="AA256" t="s">
        <v>70</v>
      </c>
      <c r="AE256">
        <v>0</v>
      </c>
      <c r="AH256" t="s">
        <v>8821</v>
      </c>
      <c r="AI256" t="s">
        <v>8020</v>
      </c>
      <c r="AK256" t="s">
        <v>1033</v>
      </c>
      <c r="AL256" t="s">
        <v>7987</v>
      </c>
      <c r="AN256" t="s">
        <v>7988</v>
      </c>
      <c r="AP256" t="s">
        <v>8822</v>
      </c>
    </row>
    <row r="257" spans="1:42" x14ac:dyDescent="0.2">
      <c r="A257" t="s">
        <v>6839</v>
      </c>
      <c r="B257" t="s">
        <v>8823</v>
      </c>
      <c r="C257" t="s">
        <v>6840</v>
      </c>
      <c r="D257" t="s">
        <v>6838</v>
      </c>
      <c r="E257" t="s">
        <v>6842</v>
      </c>
      <c r="F257" t="s">
        <v>32</v>
      </c>
      <c r="G257" t="s">
        <v>7982</v>
      </c>
      <c r="H257" t="s">
        <v>6843</v>
      </c>
      <c r="I257" t="s">
        <v>39</v>
      </c>
      <c r="J257" t="s">
        <v>7983</v>
      </c>
      <c r="K257" t="s">
        <v>6844</v>
      </c>
      <c r="L257">
        <v>500000</v>
      </c>
      <c r="M257">
        <v>300000</v>
      </c>
      <c r="N257" t="s">
        <v>7762</v>
      </c>
      <c r="O257" t="s">
        <v>7009</v>
      </c>
      <c r="Q257" t="s">
        <v>55</v>
      </c>
      <c r="R257" t="s">
        <v>54</v>
      </c>
      <c r="S257" t="s">
        <v>55</v>
      </c>
      <c r="U257" t="s">
        <v>7984</v>
      </c>
      <c r="AA257" t="s">
        <v>35</v>
      </c>
      <c r="AE257">
        <v>0</v>
      </c>
      <c r="AH257" t="s">
        <v>8824</v>
      </c>
      <c r="AI257" t="s">
        <v>7993</v>
      </c>
      <c r="AK257" t="s">
        <v>54</v>
      </c>
      <c r="AL257" t="s">
        <v>7987</v>
      </c>
      <c r="AN257" t="s">
        <v>7988</v>
      </c>
      <c r="AP257" t="s">
        <v>8825</v>
      </c>
    </row>
    <row r="258" spans="1:42" x14ac:dyDescent="0.2">
      <c r="A258" t="s">
        <v>6856</v>
      </c>
      <c r="B258" t="s">
        <v>8826</v>
      </c>
      <c r="C258" t="s">
        <v>6857</v>
      </c>
      <c r="D258" t="s">
        <v>6855</v>
      </c>
      <c r="E258" t="s">
        <v>6859</v>
      </c>
      <c r="F258" t="s">
        <v>6860</v>
      </c>
      <c r="G258" t="s">
        <v>7982</v>
      </c>
      <c r="H258" t="s">
        <v>6861</v>
      </c>
      <c r="I258" t="s">
        <v>56</v>
      </c>
      <c r="J258" t="s">
        <v>7983</v>
      </c>
      <c r="K258" t="s">
        <v>6862</v>
      </c>
      <c r="L258">
        <v>50000000</v>
      </c>
      <c r="M258">
        <v>19013700</v>
      </c>
      <c r="N258" t="s">
        <v>7249</v>
      </c>
      <c r="O258" t="s">
        <v>7553</v>
      </c>
      <c r="P258" t="s">
        <v>7996</v>
      </c>
      <c r="Q258" t="s">
        <v>4572</v>
      </c>
      <c r="R258" t="s">
        <v>1359</v>
      </c>
      <c r="S258" t="s">
        <v>4572</v>
      </c>
      <c r="U258" t="s">
        <v>7984</v>
      </c>
      <c r="AA258" t="s">
        <v>1164</v>
      </c>
      <c r="AE258">
        <v>0</v>
      </c>
      <c r="AH258" t="s">
        <v>8827</v>
      </c>
      <c r="AI258" t="s">
        <v>8020</v>
      </c>
      <c r="AK258" t="s">
        <v>1358</v>
      </c>
      <c r="AL258" t="s">
        <v>7987</v>
      </c>
      <c r="AN258" t="s">
        <v>7988</v>
      </c>
      <c r="AP258" t="s">
        <v>8828</v>
      </c>
    </row>
    <row r="259" spans="1:42" x14ac:dyDescent="0.2">
      <c r="A259" t="s">
        <v>6866</v>
      </c>
      <c r="B259" t="s">
        <v>8829</v>
      </c>
      <c r="C259" t="s">
        <v>6867</v>
      </c>
      <c r="D259" t="s">
        <v>6865</v>
      </c>
      <c r="E259" t="s">
        <v>6869</v>
      </c>
      <c r="F259" t="s">
        <v>8830</v>
      </c>
      <c r="G259" t="s">
        <v>7982</v>
      </c>
      <c r="H259" t="s">
        <v>6871</v>
      </c>
      <c r="I259" t="s">
        <v>39</v>
      </c>
      <c r="J259" t="s">
        <v>7983</v>
      </c>
      <c r="K259" t="s">
        <v>6872</v>
      </c>
      <c r="L259">
        <v>27500000</v>
      </c>
      <c r="M259">
        <v>25732700</v>
      </c>
      <c r="N259" t="s">
        <v>7736</v>
      </c>
      <c r="O259" t="s">
        <v>7553</v>
      </c>
      <c r="P259" t="s">
        <v>7996</v>
      </c>
      <c r="Q259" t="s">
        <v>334</v>
      </c>
      <c r="R259" t="s">
        <v>54</v>
      </c>
      <c r="S259" t="s">
        <v>2109</v>
      </c>
      <c r="U259" t="s">
        <v>7984</v>
      </c>
      <c r="AA259" t="s">
        <v>35</v>
      </c>
      <c r="AE259">
        <v>0</v>
      </c>
      <c r="AH259" t="s">
        <v>8831</v>
      </c>
      <c r="AI259" t="s">
        <v>8134</v>
      </c>
      <c r="AK259" t="s">
        <v>54</v>
      </c>
      <c r="AL259" t="s">
        <v>7987</v>
      </c>
      <c r="AN259" t="s">
        <v>7988</v>
      </c>
      <c r="AP259" t="s">
        <v>8832</v>
      </c>
    </row>
    <row r="260" spans="1:42" x14ac:dyDescent="0.2">
      <c r="A260" t="s">
        <v>6875</v>
      </c>
      <c r="B260" t="s">
        <v>8833</v>
      </c>
      <c r="C260" t="s">
        <v>6876</v>
      </c>
      <c r="D260" t="s">
        <v>6874</v>
      </c>
      <c r="E260" t="s">
        <v>6878</v>
      </c>
      <c r="F260" t="s">
        <v>8834</v>
      </c>
      <c r="G260" t="s">
        <v>7982</v>
      </c>
      <c r="H260" t="s">
        <v>6879</v>
      </c>
      <c r="I260" t="s">
        <v>39</v>
      </c>
      <c r="J260" t="s">
        <v>7983</v>
      </c>
      <c r="K260" t="s">
        <v>6880</v>
      </c>
      <c r="L260">
        <v>20500000</v>
      </c>
      <c r="M260">
        <v>20500000</v>
      </c>
      <c r="N260" t="s">
        <v>7762</v>
      </c>
      <c r="O260" t="s">
        <v>7009</v>
      </c>
      <c r="P260" t="s">
        <v>7996</v>
      </c>
      <c r="Q260" t="s">
        <v>2535</v>
      </c>
      <c r="R260" t="s">
        <v>1690</v>
      </c>
      <c r="S260" t="s">
        <v>3242</v>
      </c>
      <c r="U260" t="s">
        <v>7984</v>
      </c>
      <c r="AA260" t="s">
        <v>70</v>
      </c>
      <c r="AE260">
        <v>0</v>
      </c>
      <c r="AH260" t="s">
        <v>8835</v>
      </c>
      <c r="AI260" t="s">
        <v>8836</v>
      </c>
      <c r="AK260" t="s">
        <v>1033</v>
      </c>
      <c r="AL260" t="s">
        <v>7987</v>
      </c>
      <c r="AN260" t="s">
        <v>7988</v>
      </c>
      <c r="AP260" t="s">
        <v>8837</v>
      </c>
    </row>
    <row r="261" spans="1:42" x14ac:dyDescent="0.2">
      <c r="A261" t="s">
        <v>6921</v>
      </c>
      <c r="B261" t="s">
        <v>8838</v>
      </c>
      <c r="C261" t="s">
        <v>6922</v>
      </c>
      <c r="D261" t="s">
        <v>6920</v>
      </c>
      <c r="E261" t="s">
        <v>6924</v>
      </c>
      <c r="F261" t="s">
        <v>6925</v>
      </c>
      <c r="G261" t="s">
        <v>7982</v>
      </c>
      <c r="H261" t="s">
        <v>6926</v>
      </c>
      <c r="I261" t="s">
        <v>39</v>
      </c>
      <c r="J261" t="s">
        <v>7983</v>
      </c>
      <c r="K261" t="s">
        <v>6927</v>
      </c>
      <c r="L261">
        <v>20000000</v>
      </c>
      <c r="M261">
        <v>13200000</v>
      </c>
      <c r="N261" t="s">
        <v>7502</v>
      </c>
      <c r="O261" t="s">
        <v>7553</v>
      </c>
      <c r="P261" t="s">
        <v>7996</v>
      </c>
      <c r="Q261" t="s">
        <v>2982</v>
      </c>
      <c r="R261" t="s">
        <v>2982</v>
      </c>
      <c r="S261" t="s">
        <v>3937</v>
      </c>
      <c r="U261" t="s">
        <v>7984</v>
      </c>
      <c r="AA261" t="s">
        <v>70</v>
      </c>
      <c r="AE261">
        <v>0</v>
      </c>
      <c r="AH261" t="s">
        <v>8839</v>
      </c>
      <c r="AI261" t="s">
        <v>8050</v>
      </c>
      <c r="AK261" t="s">
        <v>561</v>
      </c>
      <c r="AL261" t="s">
        <v>7987</v>
      </c>
      <c r="AN261" t="s">
        <v>7988</v>
      </c>
      <c r="AP261" t="s">
        <v>8840</v>
      </c>
    </row>
    <row r="262" spans="1:42" x14ac:dyDescent="0.2">
      <c r="A262" t="s">
        <v>6929</v>
      </c>
      <c r="B262" t="s">
        <v>8841</v>
      </c>
      <c r="C262" t="s">
        <v>6930</v>
      </c>
      <c r="D262" t="s">
        <v>6931</v>
      </c>
      <c r="E262" t="s">
        <v>6933</v>
      </c>
      <c r="F262" t="s">
        <v>6934</v>
      </c>
      <c r="G262" t="s">
        <v>7982</v>
      </c>
      <c r="H262" t="s">
        <v>6935</v>
      </c>
      <c r="I262" t="s">
        <v>39</v>
      </c>
      <c r="J262" t="s">
        <v>7983</v>
      </c>
      <c r="K262" t="s">
        <v>6936</v>
      </c>
      <c r="L262">
        <v>1500000</v>
      </c>
      <c r="M262">
        <v>100000</v>
      </c>
      <c r="N262" t="s">
        <v>7041</v>
      </c>
      <c r="O262" t="s">
        <v>7553</v>
      </c>
      <c r="P262" t="s">
        <v>7996</v>
      </c>
      <c r="Q262" t="s">
        <v>6937</v>
      </c>
      <c r="R262" t="s">
        <v>6937</v>
      </c>
      <c r="S262" t="s">
        <v>6937</v>
      </c>
      <c r="U262" t="s">
        <v>7984</v>
      </c>
      <c r="AA262" t="s">
        <v>144</v>
      </c>
      <c r="AE262">
        <v>0</v>
      </c>
      <c r="AH262" t="s">
        <v>8842</v>
      </c>
      <c r="AI262" t="s">
        <v>8020</v>
      </c>
      <c r="AK262" t="s">
        <v>454</v>
      </c>
      <c r="AL262" t="s">
        <v>7987</v>
      </c>
      <c r="AN262" t="s">
        <v>7988</v>
      </c>
      <c r="AP262" t="s">
        <v>8843</v>
      </c>
    </row>
    <row r="263" spans="1:42" x14ac:dyDescent="0.2">
      <c r="A263" t="s">
        <v>6939</v>
      </c>
      <c r="B263" t="s">
        <v>8844</v>
      </c>
      <c r="C263" t="s">
        <v>6940</v>
      </c>
      <c r="D263" t="s">
        <v>6941</v>
      </c>
      <c r="E263" t="s">
        <v>6943</v>
      </c>
      <c r="F263" t="s">
        <v>6944</v>
      </c>
      <c r="G263" t="s">
        <v>7982</v>
      </c>
      <c r="H263" t="s">
        <v>6945</v>
      </c>
      <c r="I263" t="s">
        <v>39</v>
      </c>
      <c r="J263" t="s">
        <v>7983</v>
      </c>
      <c r="K263" t="s">
        <v>6946</v>
      </c>
      <c r="L263">
        <v>5000000</v>
      </c>
      <c r="M263">
        <v>4337000</v>
      </c>
      <c r="N263" t="s">
        <v>7041</v>
      </c>
      <c r="O263" t="s">
        <v>7553</v>
      </c>
      <c r="P263" t="s">
        <v>7996</v>
      </c>
      <c r="Q263" t="s">
        <v>6948</v>
      </c>
      <c r="R263" t="s">
        <v>54</v>
      </c>
      <c r="S263" t="s">
        <v>6948</v>
      </c>
      <c r="U263" t="s">
        <v>7984</v>
      </c>
      <c r="AA263" t="s">
        <v>35</v>
      </c>
      <c r="AE263">
        <v>0</v>
      </c>
      <c r="AH263" t="s">
        <v>8845</v>
      </c>
      <c r="AI263" t="s">
        <v>7993</v>
      </c>
      <c r="AK263" t="s">
        <v>54</v>
      </c>
      <c r="AL263" t="s">
        <v>7987</v>
      </c>
      <c r="AN263" t="s">
        <v>7988</v>
      </c>
      <c r="AP263" t="s">
        <v>8846</v>
      </c>
    </row>
    <row r="264" spans="1:42" x14ac:dyDescent="0.2">
      <c r="A264" t="s">
        <v>6951</v>
      </c>
      <c r="B264" t="s">
        <v>8847</v>
      </c>
      <c r="C264" t="s">
        <v>6952</v>
      </c>
      <c r="D264" t="s">
        <v>6950</v>
      </c>
      <c r="E264" t="s">
        <v>6954</v>
      </c>
      <c r="F264" t="s">
        <v>6955</v>
      </c>
      <c r="G264" t="s">
        <v>7982</v>
      </c>
      <c r="H264" t="s">
        <v>6956</v>
      </c>
      <c r="I264" t="s">
        <v>56</v>
      </c>
      <c r="J264" t="s">
        <v>8186</v>
      </c>
      <c r="K264" t="s">
        <v>6957</v>
      </c>
      <c r="L264">
        <v>300000000</v>
      </c>
      <c r="M264">
        <v>158282480</v>
      </c>
      <c r="N264" t="s">
        <v>7250</v>
      </c>
      <c r="O264" t="s">
        <v>7553</v>
      </c>
      <c r="P264" t="s">
        <v>7996</v>
      </c>
      <c r="Q264" t="s">
        <v>2535</v>
      </c>
      <c r="R264" t="s">
        <v>1690</v>
      </c>
      <c r="S264" t="s">
        <v>3242</v>
      </c>
      <c r="U264" t="s">
        <v>7984</v>
      </c>
      <c r="AA264" t="s">
        <v>70</v>
      </c>
      <c r="AE264">
        <v>0</v>
      </c>
      <c r="AH264" t="s">
        <v>8848</v>
      </c>
      <c r="AI264" t="s">
        <v>8020</v>
      </c>
      <c r="AK264" t="s">
        <v>1033</v>
      </c>
      <c r="AL264" t="s">
        <v>7987</v>
      </c>
      <c r="AN264" t="s">
        <v>7988</v>
      </c>
      <c r="AP264" t="s">
        <v>8849</v>
      </c>
    </row>
    <row r="265" spans="1:42" x14ac:dyDescent="0.2">
      <c r="A265" t="s">
        <v>6960</v>
      </c>
      <c r="B265" t="s">
        <v>8850</v>
      </c>
      <c r="C265" t="s">
        <v>6961</v>
      </c>
      <c r="D265" t="s">
        <v>6959</v>
      </c>
      <c r="E265" t="s">
        <v>6963</v>
      </c>
      <c r="F265" t="s">
        <v>6964</v>
      </c>
      <c r="G265" t="s">
        <v>7982</v>
      </c>
      <c r="H265" t="s">
        <v>6965</v>
      </c>
      <c r="I265" t="s">
        <v>39</v>
      </c>
      <c r="J265" t="s">
        <v>7983</v>
      </c>
      <c r="K265" t="s">
        <v>6966</v>
      </c>
      <c r="L265">
        <v>1000000</v>
      </c>
      <c r="M265">
        <v>1000000</v>
      </c>
      <c r="N265" t="s">
        <v>7782</v>
      </c>
      <c r="O265" t="s">
        <v>7553</v>
      </c>
      <c r="P265" t="s">
        <v>7996</v>
      </c>
      <c r="Q265" t="s">
        <v>6967</v>
      </c>
      <c r="R265" t="s">
        <v>6967</v>
      </c>
      <c r="S265" t="s">
        <v>6967</v>
      </c>
      <c r="U265" t="s">
        <v>7984</v>
      </c>
      <c r="AA265" t="s">
        <v>4372</v>
      </c>
      <c r="AE265">
        <v>0</v>
      </c>
      <c r="AH265" t="s">
        <v>8851</v>
      </c>
      <c r="AI265" t="s">
        <v>7993</v>
      </c>
      <c r="AK265" t="s">
        <v>4372</v>
      </c>
      <c r="AL265" t="s">
        <v>7987</v>
      </c>
      <c r="AN265" t="s">
        <v>7988</v>
      </c>
      <c r="AP265" t="s">
        <v>8852</v>
      </c>
    </row>
    <row r="266" spans="1:42" x14ac:dyDescent="0.2">
      <c r="A266" t="s">
        <v>6969</v>
      </c>
      <c r="B266" t="s">
        <v>8853</v>
      </c>
      <c r="C266" t="s">
        <v>6970</v>
      </c>
      <c r="D266" t="s">
        <v>6971</v>
      </c>
      <c r="E266" t="s">
        <v>6973</v>
      </c>
      <c r="F266" t="s">
        <v>32</v>
      </c>
      <c r="G266" t="s">
        <v>7982</v>
      </c>
      <c r="H266" t="s">
        <v>6974</v>
      </c>
      <c r="I266" t="s">
        <v>56</v>
      </c>
      <c r="J266" t="s">
        <v>7983</v>
      </c>
      <c r="K266" t="s">
        <v>6975</v>
      </c>
      <c r="L266">
        <v>10000000</v>
      </c>
      <c r="M266">
        <v>6173220</v>
      </c>
      <c r="N266" t="s">
        <v>7873</v>
      </c>
      <c r="O266" t="s">
        <v>7009</v>
      </c>
      <c r="P266" t="s">
        <v>7996</v>
      </c>
      <c r="Q266" t="s">
        <v>211</v>
      </c>
      <c r="R266" t="s">
        <v>211</v>
      </c>
      <c r="S266" t="s">
        <v>211</v>
      </c>
      <c r="U266" t="s">
        <v>7984</v>
      </c>
      <c r="AA266" t="s">
        <v>209</v>
      </c>
      <c r="AE266">
        <v>0</v>
      </c>
      <c r="AH266" t="s">
        <v>8854</v>
      </c>
      <c r="AI266" t="s">
        <v>8020</v>
      </c>
      <c r="AK266" t="s">
        <v>210</v>
      </c>
      <c r="AL266" t="s">
        <v>7987</v>
      </c>
      <c r="AN266" t="s">
        <v>7988</v>
      </c>
      <c r="AP266" t="s">
        <v>8855</v>
      </c>
    </row>
    <row r="267" spans="1:42" x14ac:dyDescent="0.2">
      <c r="A267" t="s">
        <v>6987</v>
      </c>
      <c r="B267" t="s">
        <v>8856</v>
      </c>
      <c r="C267" t="s">
        <v>6988</v>
      </c>
      <c r="D267" t="s">
        <v>6986</v>
      </c>
      <c r="E267" t="s">
        <v>6990</v>
      </c>
      <c r="F267" t="s">
        <v>6991</v>
      </c>
      <c r="G267" t="s">
        <v>7982</v>
      </c>
      <c r="H267" t="s">
        <v>6992</v>
      </c>
      <c r="I267" t="s">
        <v>39</v>
      </c>
      <c r="J267" t="s">
        <v>7983</v>
      </c>
      <c r="K267" t="s">
        <v>6993</v>
      </c>
      <c r="L267">
        <v>4100000</v>
      </c>
      <c r="M267">
        <v>100000</v>
      </c>
      <c r="N267" t="s">
        <v>7762</v>
      </c>
      <c r="O267" t="s">
        <v>7009</v>
      </c>
      <c r="P267" t="s">
        <v>7996</v>
      </c>
      <c r="Q267" t="s">
        <v>55</v>
      </c>
      <c r="R267" t="s">
        <v>54</v>
      </c>
      <c r="S267" t="s">
        <v>55</v>
      </c>
      <c r="U267" t="s">
        <v>7984</v>
      </c>
      <c r="AA267" t="s">
        <v>35</v>
      </c>
      <c r="AE267">
        <v>0</v>
      </c>
      <c r="AH267" t="s">
        <v>8857</v>
      </c>
      <c r="AI267" t="s">
        <v>7986</v>
      </c>
      <c r="AK267" t="s">
        <v>54</v>
      </c>
      <c r="AL267" t="s">
        <v>7987</v>
      </c>
      <c r="AN267" t="s">
        <v>7988</v>
      </c>
      <c r="AP267" t="s">
        <v>8858</v>
      </c>
    </row>
    <row r="268" spans="1:42" x14ac:dyDescent="0.2">
      <c r="A268" t="s">
        <v>21228</v>
      </c>
      <c r="B268" t="s">
        <v>21259</v>
      </c>
      <c r="C268" t="s">
        <v>21223</v>
      </c>
      <c r="D268" t="s">
        <v>21214</v>
      </c>
      <c r="E268" t="s">
        <v>21225</v>
      </c>
      <c r="F268" t="s">
        <v>21229</v>
      </c>
      <c r="G268" t="s">
        <v>7982</v>
      </c>
      <c r="H268" s="4">
        <v>37858</v>
      </c>
      <c r="I268" t="s">
        <v>39</v>
      </c>
      <c r="J268" t="s">
        <v>7983</v>
      </c>
      <c r="K268">
        <v>120000000</v>
      </c>
      <c r="L268">
        <v>120000000</v>
      </c>
      <c r="M268" s="4">
        <v>44196</v>
      </c>
      <c r="N268" s="4">
        <v>43921</v>
      </c>
      <c r="O268" s="4">
        <v>43921</v>
      </c>
      <c r="P268" t="s">
        <v>7996</v>
      </c>
      <c r="Q268" t="s">
        <v>21226</v>
      </c>
      <c r="R268" t="s">
        <v>281</v>
      </c>
      <c r="S268" t="s">
        <v>21226</v>
      </c>
      <c r="U268" t="s">
        <v>7984</v>
      </c>
      <c r="W268" s="4"/>
      <c r="X268" s="4"/>
      <c r="AA268" t="s">
        <v>70</v>
      </c>
      <c r="AE268">
        <v>0</v>
      </c>
      <c r="AH268">
        <v>18260</v>
      </c>
      <c r="AI268" t="s">
        <v>8067</v>
      </c>
      <c r="AK268" t="s">
        <v>280</v>
      </c>
      <c r="AL268" t="s">
        <v>7987</v>
      </c>
      <c r="AN268" t="s">
        <v>7988</v>
      </c>
      <c r="AP268" t="s">
        <v>21260</v>
      </c>
    </row>
    <row r="269" spans="1:42" x14ac:dyDescent="0.2">
      <c r="A269" t="s">
        <v>21215</v>
      </c>
      <c r="B269" t="s">
        <v>21261</v>
      </c>
      <c r="C269" t="s">
        <v>21231</v>
      </c>
      <c r="D269" t="s">
        <v>21215</v>
      </c>
      <c r="E269" t="s">
        <v>21232</v>
      </c>
      <c r="F269" t="s">
        <v>32</v>
      </c>
      <c r="G269" t="s">
        <v>7982</v>
      </c>
      <c r="H269" s="4"/>
      <c r="M269" s="4"/>
      <c r="N269" s="4"/>
      <c r="O269" s="4"/>
      <c r="W269" s="4"/>
      <c r="X269" s="4"/>
      <c r="AP269" t="s">
        <v>21262</v>
      </c>
    </row>
    <row r="270" spans="1:42" x14ac:dyDescent="0.2">
      <c r="A270" t="s">
        <v>21235</v>
      </c>
      <c r="B270" t="s">
        <v>21263</v>
      </c>
      <c r="C270" t="s">
        <v>21221</v>
      </c>
      <c r="D270" t="s">
        <v>21216</v>
      </c>
      <c r="E270" t="s">
        <v>21236</v>
      </c>
      <c r="F270" t="s">
        <v>418</v>
      </c>
      <c r="H270" s="4"/>
      <c r="I270" t="s">
        <v>39</v>
      </c>
      <c r="J270" t="s">
        <v>7983</v>
      </c>
      <c r="K270">
        <v>450000000</v>
      </c>
      <c r="L270">
        <v>370000000</v>
      </c>
      <c r="M270" s="4">
        <v>44515</v>
      </c>
      <c r="N270" s="4">
        <v>44286</v>
      </c>
      <c r="O270" s="4">
        <v>44286</v>
      </c>
      <c r="P270" t="s">
        <v>7996</v>
      </c>
      <c r="Q270" t="s">
        <v>21239</v>
      </c>
      <c r="R270" t="s">
        <v>146</v>
      </c>
      <c r="S270" t="s">
        <v>159</v>
      </c>
      <c r="U270" t="s">
        <v>7984</v>
      </c>
      <c r="W270" s="4"/>
      <c r="X270" s="4"/>
      <c r="AA270" t="s">
        <v>144</v>
      </c>
      <c r="AE270">
        <v>0</v>
      </c>
      <c r="AH270">
        <v>322997</v>
      </c>
      <c r="AI270" t="s">
        <v>8046</v>
      </c>
      <c r="AK270" t="s">
        <v>145</v>
      </c>
      <c r="AL270" t="s">
        <v>7987</v>
      </c>
      <c r="AN270" t="s">
        <v>7988</v>
      </c>
      <c r="AP270" t="s">
        <v>21264</v>
      </c>
    </row>
    <row r="271" spans="1:42" x14ac:dyDescent="0.2">
      <c r="A271" t="s">
        <v>21240</v>
      </c>
      <c r="B271" t="s">
        <v>7297</v>
      </c>
      <c r="C271" t="s">
        <v>21241</v>
      </c>
      <c r="D271" t="s">
        <v>21217</v>
      </c>
      <c r="E271" t="s">
        <v>21242</v>
      </c>
      <c r="F271" t="s">
        <v>21243</v>
      </c>
      <c r="H271" s="4">
        <v>40700</v>
      </c>
      <c r="I271" t="s">
        <v>39</v>
      </c>
      <c r="J271" t="s">
        <v>7983</v>
      </c>
      <c r="K271">
        <v>90000000</v>
      </c>
      <c r="L271">
        <v>69726380</v>
      </c>
      <c r="M271" s="4">
        <v>44196</v>
      </c>
      <c r="N271" s="4">
        <v>44286</v>
      </c>
      <c r="O271" s="4">
        <v>44286</v>
      </c>
      <c r="P271" t="s">
        <v>7996</v>
      </c>
      <c r="Q271" t="s">
        <v>21245</v>
      </c>
      <c r="R271" t="s">
        <v>281</v>
      </c>
      <c r="S271" t="s">
        <v>21246</v>
      </c>
      <c r="U271" t="s">
        <v>7984</v>
      </c>
      <c r="W271" s="4"/>
      <c r="X271" s="4"/>
      <c r="AA271" t="s">
        <v>70</v>
      </c>
      <c r="AE271">
        <v>0</v>
      </c>
      <c r="AH271">
        <v>220411</v>
      </c>
      <c r="AI271" t="s">
        <v>8046</v>
      </c>
      <c r="AK271" t="s">
        <v>280</v>
      </c>
      <c r="AL271" t="s">
        <v>7987</v>
      </c>
      <c r="AN271" t="s">
        <v>7988</v>
      </c>
      <c r="AP271" t="s">
        <v>21265</v>
      </c>
    </row>
    <row r="272" spans="1:42" x14ac:dyDescent="0.2">
      <c r="A272" t="s">
        <v>21247</v>
      </c>
      <c r="B272" t="s">
        <v>21266</v>
      </c>
      <c r="C272" t="s">
        <v>21222</v>
      </c>
      <c r="D272" t="s">
        <v>21218</v>
      </c>
      <c r="E272" t="s">
        <v>21248</v>
      </c>
      <c r="F272" t="s">
        <v>21249</v>
      </c>
      <c r="G272" t="s">
        <v>7982</v>
      </c>
      <c r="H272" s="4">
        <v>42020</v>
      </c>
      <c r="M272" s="4"/>
      <c r="N272" s="4"/>
      <c r="O272" s="4"/>
      <c r="W272" s="4">
        <v>44286</v>
      </c>
      <c r="X272" s="4">
        <v>44286</v>
      </c>
      <c r="Y272" t="s">
        <v>21252</v>
      </c>
      <c r="AB272">
        <v>28</v>
      </c>
      <c r="AD272">
        <v>2</v>
      </c>
      <c r="AF272">
        <v>0</v>
      </c>
      <c r="AI272" t="s">
        <v>8050</v>
      </c>
      <c r="AM272">
        <v>100000</v>
      </c>
      <c r="AN272" t="s">
        <v>8060</v>
      </c>
      <c r="AP272" t="s">
        <v>21267</v>
      </c>
    </row>
    <row r="273" spans="1:42" x14ac:dyDescent="0.2">
      <c r="A273" t="s">
        <v>21253</v>
      </c>
      <c r="B273" t="s">
        <v>21268</v>
      </c>
      <c r="C273" t="s">
        <v>21254</v>
      </c>
      <c r="D273" t="s">
        <v>21219</v>
      </c>
      <c r="E273" t="s">
        <v>21255</v>
      </c>
      <c r="F273" t="s">
        <v>180</v>
      </c>
      <c r="G273" t="s">
        <v>7982</v>
      </c>
      <c r="H273" s="4">
        <v>41962</v>
      </c>
      <c r="I273" t="s">
        <v>39</v>
      </c>
      <c r="J273" t="s">
        <v>7983</v>
      </c>
      <c r="K273">
        <v>5000000</v>
      </c>
      <c r="L273">
        <v>2855000</v>
      </c>
      <c r="M273" s="4">
        <v>44196</v>
      </c>
      <c r="N273" s="4">
        <v>43921</v>
      </c>
      <c r="O273" s="4">
        <v>43921</v>
      </c>
      <c r="Q273" t="s">
        <v>1345</v>
      </c>
      <c r="R273" t="s">
        <v>1345</v>
      </c>
      <c r="S273" t="s">
        <v>1345</v>
      </c>
      <c r="U273" t="s">
        <v>7984</v>
      </c>
      <c r="W273" s="4"/>
      <c r="X273" s="4"/>
      <c r="AA273" t="s">
        <v>35</v>
      </c>
      <c r="AE273">
        <v>0</v>
      </c>
      <c r="AH273">
        <v>273346</v>
      </c>
      <c r="AI273" t="s">
        <v>8046</v>
      </c>
      <c r="AK273" t="s">
        <v>1115</v>
      </c>
      <c r="AL273" t="s">
        <v>7987</v>
      </c>
      <c r="AN273" t="s">
        <v>7988</v>
      </c>
      <c r="AP273" t="s">
        <v>21269</v>
      </c>
    </row>
    <row r="274" spans="1:42" x14ac:dyDescent="0.2">
      <c r="A274" t="s">
        <v>2635</v>
      </c>
      <c r="B274" t="s">
        <v>12385</v>
      </c>
      <c r="C274" t="s">
        <v>2636</v>
      </c>
      <c r="D274" t="s">
        <v>2634</v>
      </c>
      <c r="E274" t="s">
        <v>2639</v>
      </c>
      <c r="F274" t="s">
        <v>2640</v>
      </c>
      <c r="G274" t="s">
        <v>8925</v>
      </c>
      <c r="H274" s="4">
        <v>23557</v>
      </c>
      <c r="I274" t="s">
        <v>39</v>
      </c>
      <c r="J274" t="s">
        <v>7983</v>
      </c>
      <c r="K274">
        <v>100000000</v>
      </c>
      <c r="L274">
        <v>9999900</v>
      </c>
      <c r="M274" s="4">
        <v>44196</v>
      </c>
      <c r="N274" s="4">
        <v>43921</v>
      </c>
      <c r="O274" s="4">
        <v>43921</v>
      </c>
      <c r="P274" t="s">
        <v>7996</v>
      </c>
      <c r="U274" t="s">
        <v>7984</v>
      </c>
      <c r="W274" s="4"/>
      <c r="X274" s="4"/>
      <c r="AE274">
        <v>0</v>
      </c>
      <c r="AH274">
        <v>12950</v>
      </c>
      <c r="AI274" t="s">
        <v>8020</v>
      </c>
      <c r="AL274" t="s">
        <v>7987</v>
      </c>
      <c r="AN274" t="s">
        <v>7988</v>
      </c>
      <c r="AP274" t="s">
        <v>8323</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1924"/>
  <sheetViews>
    <sheetView tabSelected="1" zoomScale="98" zoomScaleNormal="98" workbookViewId="0">
      <pane ySplit="1" topLeftCell="A679" activePane="bottomLeft" state="frozen"/>
      <selection pane="bottomLeft" activeCell="K695" sqref="K695"/>
    </sheetView>
  </sheetViews>
  <sheetFormatPr baseColWidth="10" defaultColWidth="8.83203125" defaultRowHeight="15" x14ac:dyDescent="0.2"/>
  <cols>
    <col min="1" max="1" width="9.33203125" customWidth="1"/>
    <col min="2" max="2" width="9.83203125" customWidth="1"/>
    <col min="3" max="3" width="16" customWidth="1"/>
    <col min="4" max="4" width="18.5" bestFit="1" customWidth="1"/>
    <col min="5" max="5" width="18.83203125" bestFit="1" customWidth="1"/>
    <col min="6" max="6" width="18.83203125" customWidth="1"/>
    <col min="7" max="7" width="11.83203125" customWidth="1"/>
    <col min="10" max="10" width="9.5" customWidth="1"/>
    <col min="12" max="12" width="14.1640625" customWidth="1"/>
    <col min="14" max="14" width="18.33203125" customWidth="1"/>
    <col min="15" max="15" width="21.33203125" customWidth="1"/>
    <col min="16" max="16" width="9.5" customWidth="1"/>
    <col min="17" max="17" width="18.33203125" customWidth="1"/>
    <col min="18" max="18" width="11.1640625" customWidth="1"/>
    <col min="19" max="19" width="17.6640625" customWidth="1"/>
    <col min="20" max="20" width="21.6640625" customWidth="1"/>
    <col min="21" max="21" width="11.5" customWidth="1"/>
    <col min="22" max="22" width="26.5" customWidth="1"/>
    <col min="23" max="23" width="12.1640625" customWidth="1"/>
    <col min="24" max="24" width="28.1640625" customWidth="1"/>
    <col min="25" max="25" width="21.1640625" customWidth="1"/>
    <col min="26" max="26" width="12.33203125" customWidth="1"/>
    <col min="27" max="28" width="13.6640625" customWidth="1"/>
    <col min="29" max="29" width="18" customWidth="1"/>
    <col min="30" max="30" width="21" customWidth="1"/>
    <col min="31" max="31" width="18.1640625" customWidth="1"/>
    <col min="32" max="32" width="17.1640625" customWidth="1"/>
    <col min="33" max="33" width="15" customWidth="1"/>
    <col min="35" max="35" width="15.33203125" customWidth="1"/>
    <col min="36" max="36" width="12" customWidth="1"/>
    <col min="37" max="37" width="34.5" customWidth="1"/>
    <col min="39" max="39" width="12.33203125" customWidth="1"/>
  </cols>
  <sheetData>
    <row r="1" spans="1:42" s="8" customFormat="1" x14ac:dyDescent="0.2">
      <c r="A1" s="7" t="s">
        <v>0</v>
      </c>
      <c r="B1" s="7" t="s">
        <v>1</v>
      </c>
      <c r="C1" s="7" t="s">
        <v>6994</v>
      </c>
      <c r="D1" s="7" t="s">
        <v>7006</v>
      </c>
      <c r="E1" s="7" t="s">
        <v>8859</v>
      </c>
      <c r="F1" s="7" t="s">
        <v>21009</v>
      </c>
      <c r="G1" s="7" t="s">
        <v>8860</v>
      </c>
      <c r="H1" s="7" t="s">
        <v>8861</v>
      </c>
      <c r="I1" s="7" t="s">
        <v>8862</v>
      </c>
      <c r="J1" s="7" t="s">
        <v>4</v>
      </c>
      <c r="K1" s="7" t="s">
        <v>5</v>
      </c>
      <c r="L1" s="7" t="s">
        <v>6</v>
      </c>
      <c r="M1" s="7" t="s">
        <v>7007</v>
      </c>
      <c r="N1" s="7" t="s">
        <v>8863</v>
      </c>
      <c r="O1" s="7" t="s">
        <v>8864</v>
      </c>
      <c r="P1" s="7" t="s">
        <v>7008</v>
      </c>
      <c r="Q1" s="7" t="s">
        <v>8865</v>
      </c>
      <c r="R1" s="7" t="s">
        <v>8866</v>
      </c>
      <c r="S1" s="7" t="s">
        <v>8867</v>
      </c>
      <c r="T1" s="7" t="s">
        <v>21</v>
      </c>
      <c r="U1" s="7" t="s">
        <v>8868</v>
      </c>
      <c r="V1" s="7" t="s">
        <v>8869</v>
      </c>
      <c r="W1" s="7" t="s">
        <v>8870</v>
      </c>
      <c r="X1" s="7" t="s">
        <v>8871</v>
      </c>
      <c r="Y1" s="7" t="s">
        <v>22</v>
      </c>
      <c r="Z1" s="7" t="s">
        <v>8872</v>
      </c>
      <c r="AA1" s="7" t="s">
        <v>8873</v>
      </c>
      <c r="AB1" s="7" t="s">
        <v>8874</v>
      </c>
      <c r="AC1" s="7" t="s">
        <v>8875</v>
      </c>
      <c r="AD1" s="7" t="s">
        <v>8876</v>
      </c>
      <c r="AE1" s="7" t="s">
        <v>8877</v>
      </c>
      <c r="AF1" s="7" t="s">
        <v>8878</v>
      </c>
      <c r="AG1" s="7" t="s">
        <v>8879</v>
      </c>
      <c r="AH1" s="7" t="s">
        <v>8880</v>
      </c>
      <c r="AI1" s="7" t="s">
        <v>8881</v>
      </c>
      <c r="AJ1" s="7" t="s">
        <v>8882</v>
      </c>
      <c r="AK1" s="7" t="s">
        <v>8883</v>
      </c>
      <c r="AL1" s="7" t="s">
        <v>8884</v>
      </c>
      <c r="AM1" s="7" t="s">
        <v>9</v>
      </c>
      <c r="AN1" s="7" t="s">
        <v>16</v>
      </c>
      <c r="AO1" s="7" t="s">
        <v>17</v>
      </c>
      <c r="AP1" s="7" t="s">
        <v>18</v>
      </c>
    </row>
    <row r="2" spans="1:42" x14ac:dyDescent="0.2">
      <c r="A2" t="s">
        <v>27</v>
      </c>
      <c r="B2" t="s">
        <v>28</v>
      </c>
      <c r="C2" t="s">
        <v>29</v>
      </c>
      <c r="D2" t="s">
        <v>7981</v>
      </c>
      <c r="E2" t="s">
        <v>8885</v>
      </c>
      <c r="F2" t="s">
        <v>8889</v>
      </c>
      <c r="G2" t="s">
        <v>29</v>
      </c>
      <c r="H2" t="s">
        <v>27</v>
      </c>
      <c r="J2" t="s">
        <v>30</v>
      </c>
      <c r="K2" t="s">
        <v>8886</v>
      </c>
      <c r="L2" t="s">
        <v>32</v>
      </c>
      <c r="M2" t="s">
        <v>7982</v>
      </c>
      <c r="N2" t="s">
        <v>3060</v>
      </c>
      <c r="O2" t="s">
        <v>8887</v>
      </c>
      <c r="P2" t="s">
        <v>8888</v>
      </c>
      <c r="R2" t="b">
        <v>1</v>
      </c>
      <c r="T2" t="s">
        <v>45</v>
      </c>
      <c r="Z2" t="s">
        <v>8890</v>
      </c>
      <c r="AA2" t="s">
        <v>8887</v>
      </c>
      <c r="AC2" t="s">
        <v>8891</v>
      </c>
      <c r="AD2" t="b">
        <v>0</v>
      </c>
      <c r="AE2" t="b">
        <v>0</v>
      </c>
      <c r="AF2" t="s">
        <v>8892</v>
      </c>
      <c r="AG2" t="s">
        <v>8892</v>
      </c>
      <c r="AH2" t="s">
        <v>8893</v>
      </c>
      <c r="AI2" t="s">
        <v>8894</v>
      </c>
      <c r="AJ2" t="s">
        <v>8895</v>
      </c>
      <c r="AK2" t="s">
        <v>8896</v>
      </c>
      <c r="AL2" t="s">
        <v>8897</v>
      </c>
      <c r="AM2" t="s">
        <v>29</v>
      </c>
    </row>
    <row r="3" spans="1:42" x14ac:dyDescent="0.2">
      <c r="A3" t="s">
        <v>27</v>
      </c>
      <c r="B3" t="s">
        <v>28</v>
      </c>
      <c r="C3" t="s">
        <v>48</v>
      </c>
      <c r="D3" t="s">
        <v>7981</v>
      </c>
      <c r="E3" t="s">
        <v>8898</v>
      </c>
      <c r="F3" t="s">
        <v>8889</v>
      </c>
      <c r="G3" t="s">
        <v>29</v>
      </c>
      <c r="H3" t="s">
        <v>27</v>
      </c>
      <c r="J3" t="s">
        <v>30</v>
      </c>
      <c r="K3" t="s">
        <v>8899</v>
      </c>
      <c r="L3" t="s">
        <v>32</v>
      </c>
      <c r="M3" t="s">
        <v>7982</v>
      </c>
      <c r="N3" t="s">
        <v>3060</v>
      </c>
      <c r="O3" t="s">
        <v>8887</v>
      </c>
      <c r="P3" t="s">
        <v>8900</v>
      </c>
      <c r="R3" t="b">
        <v>1</v>
      </c>
      <c r="T3" t="s">
        <v>45</v>
      </c>
      <c r="Z3" t="s">
        <v>8890</v>
      </c>
      <c r="AA3" t="s">
        <v>8887</v>
      </c>
      <c r="AC3" t="s">
        <v>8891</v>
      </c>
      <c r="AD3" t="b">
        <v>0</v>
      </c>
      <c r="AE3" t="b">
        <v>0</v>
      </c>
      <c r="AF3" t="s">
        <v>8892</v>
      </c>
      <c r="AG3" t="s">
        <v>8892</v>
      </c>
      <c r="AH3" t="s">
        <v>8893</v>
      </c>
      <c r="AI3" t="s">
        <v>8894</v>
      </c>
      <c r="AJ3" t="s">
        <v>8895</v>
      </c>
      <c r="AK3" t="s">
        <v>8901</v>
      </c>
      <c r="AL3" t="s">
        <v>8902</v>
      </c>
      <c r="AM3" t="s">
        <v>29</v>
      </c>
    </row>
    <row r="4" spans="1:42" x14ac:dyDescent="0.2">
      <c r="A4" t="s">
        <v>27</v>
      </c>
      <c r="B4" t="s">
        <v>28</v>
      </c>
      <c r="C4" t="s">
        <v>63</v>
      </c>
      <c r="D4" t="s">
        <v>7981</v>
      </c>
      <c r="E4" t="s">
        <v>8903</v>
      </c>
      <c r="F4" t="s">
        <v>8889</v>
      </c>
      <c r="G4" t="s">
        <v>29</v>
      </c>
      <c r="H4" t="s">
        <v>27</v>
      </c>
      <c r="J4" t="s">
        <v>8904</v>
      </c>
      <c r="K4" t="s">
        <v>8886</v>
      </c>
      <c r="L4" t="s">
        <v>32</v>
      </c>
      <c r="M4" t="s">
        <v>7982</v>
      </c>
      <c r="N4" t="s">
        <v>7545</v>
      </c>
      <c r="O4" t="s">
        <v>8887</v>
      </c>
      <c r="P4" t="s">
        <v>8905</v>
      </c>
      <c r="R4" t="b">
        <v>1</v>
      </c>
      <c r="T4" t="s">
        <v>45</v>
      </c>
      <c r="Z4" t="s">
        <v>8890</v>
      </c>
      <c r="AA4" t="s">
        <v>8887</v>
      </c>
      <c r="AC4" t="s">
        <v>8891</v>
      </c>
      <c r="AD4" t="b">
        <v>0</v>
      </c>
      <c r="AE4" t="b">
        <v>0</v>
      </c>
      <c r="AF4" t="s">
        <v>8892</v>
      </c>
      <c r="AG4" t="s">
        <v>8892</v>
      </c>
      <c r="AH4" t="s">
        <v>8893</v>
      </c>
      <c r="AI4" t="s">
        <v>8894</v>
      </c>
      <c r="AJ4" t="s">
        <v>8895</v>
      </c>
      <c r="AK4" t="s">
        <v>8906</v>
      </c>
      <c r="AL4" t="s">
        <v>8907</v>
      </c>
      <c r="AM4" t="s">
        <v>29</v>
      </c>
    </row>
    <row r="5" spans="1:42" x14ac:dyDescent="0.2">
      <c r="A5" t="s">
        <v>27</v>
      </c>
      <c r="B5" t="s">
        <v>28</v>
      </c>
      <c r="C5" t="s">
        <v>77</v>
      </c>
      <c r="D5" t="s">
        <v>7981</v>
      </c>
      <c r="E5" t="s">
        <v>8908</v>
      </c>
      <c r="F5" t="s">
        <v>8889</v>
      </c>
      <c r="G5" t="s">
        <v>29</v>
      </c>
      <c r="H5" t="s">
        <v>27</v>
      </c>
      <c r="J5" t="s">
        <v>30</v>
      </c>
      <c r="K5" t="s">
        <v>8909</v>
      </c>
      <c r="L5" t="s">
        <v>32</v>
      </c>
      <c r="M5" t="s">
        <v>7982</v>
      </c>
      <c r="N5" t="s">
        <v>7545</v>
      </c>
      <c r="O5" t="s">
        <v>8887</v>
      </c>
      <c r="P5" t="s">
        <v>8910</v>
      </c>
      <c r="R5" t="b">
        <v>1</v>
      </c>
      <c r="T5" t="s">
        <v>45</v>
      </c>
      <c r="Z5" t="s">
        <v>8890</v>
      </c>
      <c r="AA5" t="s">
        <v>8887</v>
      </c>
      <c r="AC5" t="s">
        <v>8891</v>
      </c>
      <c r="AD5" t="b">
        <v>0</v>
      </c>
      <c r="AE5" t="b">
        <v>0</v>
      </c>
      <c r="AF5" t="s">
        <v>8892</v>
      </c>
      <c r="AG5" t="s">
        <v>8892</v>
      </c>
      <c r="AH5" t="s">
        <v>8893</v>
      </c>
      <c r="AI5" t="s">
        <v>8894</v>
      </c>
      <c r="AJ5" t="s">
        <v>8911</v>
      </c>
      <c r="AK5" t="s">
        <v>8912</v>
      </c>
      <c r="AL5" t="s">
        <v>8913</v>
      </c>
      <c r="AM5" t="s">
        <v>29</v>
      </c>
    </row>
    <row r="6" spans="1:42" x14ac:dyDescent="0.2">
      <c r="A6" t="s">
        <v>27</v>
      </c>
      <c r="B6" t="s">
        <v>28</v>
      </c>
      <c r="C6" t="s">
        <v>88</v>
      </c>
      <c r="D6" t="s">
        <v>7981</v>
      </c>
      <c r="E6" t="s">
        <v>8914</v>
      </c>
      <c r="F6" t="s">
        <v>8889</v>
      </c>
      <c r="G6" t="s">
        <v>29</v>
      </c>
      <c r="H6" t="s">
        <v>27</v>
      </c>
      <c r="J6" t="s">
        <v>8904</v>
      </c>
      <c r="K6" t="s">
        <v>8909</v>
      </c>
      <c r="L6" t="s">
        <v>32</v>
      </c>
      <c r="M6" t="s">
        <v>7982</v>
      </c>
      <c r="N6" t="s">
        <v>8915</v>
      </c>
      <c r="O6" t="s">
        <v>8887</v>
      </c>
      <c r="P6" t="s">
        <v>8916</v>
      </c>
      <c r="R6" t="b">
        <v>1</v>
      </c>
      <c r="T6" t="s">
        <v>45</v>
      </c>
      <c r="Z6" t="s">
        <v>8890</v>
      </c>
      <c r="AA6" t="s">
        <v>8887</v>
      </c>
      <c r="AC6" t="s">
        <v>8891</v>
      </c>
      <c r="AD6" t="b">
        <v>0</v>
      </c>
      <c r="AE6" t="b">
        <v>0</v>
      </c>
      <c r="AF6" t="s">
        <v>8892</v>
      </c>
      <c r="AG6" t="s">
        <v>8892</v>
      </c>
      <c r="AH6" t="s">
        <v>8893</v>
      </c>
      <c r="AI6" t="s">
        <v>8894</v>
      </c>
      <c r="AJ6" t="s">
        <v>8895</v>
      </c>
      <c r="AK6" t="s">
        <v>8917</v>
      </c>
      <c r="AL6" t="s">
        <v>8918</v>
      </c>
      <c r="AM6" t="s">
        <v>29</v>
      </c>
    </row>
    <row r="7" spans="1:42" x14ac:dyDescent="0.2">
      <c r="A7" t="s">
        <v>46</v>
      </c>
      <c r="B7" t="s">
        <v>47</v>
      </c>
      <c r="C7" t="s">
        <v>102</v>
      </c>
      <c r="D7" t="s">
        <v>7990</v>
      </c>
      <c r="E7" t="s">
        <v>8919</v>
      </c>
      <c r="F7" t="s">
        <v>21007</v>
      </c>
      <c r="G7" t="s">
        <v>53</v>
      </c>
      <c r="H7" t="s">
        <v>46</v>
      </c>
      <c r="M7" t="s">
        <v>8920</v>
      </c>
      <c r="N7" t="s">
        <v>2039</v>
      </c>
      <c r="O7" t="s">
        <v>8887</v>
      </c>
      <c r="R7" t="b">
        <v>1</v>
      </c>
      <c r="Z7" t="s">
        <v>8890</v>
      </c>
      <c r="AA7" t="s">
        <v>8887</v>
      </c>
      <c r="AC7" t="s">
        <v>8921</v>
      </c>
      <c r="AD7" t="b">
        <v>0</v>
      </c>
      <c r="AL7" t="s">
        <v>7302</v>
      </c>
      <c r="AM7" t="s">
        <v>53</v>
      </c>
    </row>
    <row r="8" spans="1:42" x14ac:dyDescent="0.2">
      <c r="A8" t="s">
        <v>46</v>
      </c>
      <c r="B8" t="s">
        <v>47</v>
      </c>
      <c r="C8" t="s">
        <v>115</v>
      </c>
      <c r="D8" t="s">
        <v>7990</v>
      </c>
      <c r="E8" t="s">
        <v>8922</v>
      </c>
      <c r="F8" t="s">
        <v>21007</v>
      </c>
      <c r="G8" t="s">
        <v>53</v>
      </c>
      <c r="H8" t="s">
        <v>46</v>
      </c>
      <c r="M8" t="s">
        <v>8920</v>
      </c>
      <c r="N8" t="s">
        <v>2039</v>
      </c>
      <c r="O8" t="s">
        <v>8887</v>
      </c>
      <c r="R8" t="b">
        <v>1</v>
      </c>
      <c r="Z8" t="s">
        <v>8890</v>
      </c>
      <c r="AA8" t="s">
        <v>8887</v>
      </c>
      <c r="AC8" t="s">
        <v>8921</v>
      </c>
      <c r="AD8" t="b">
        <v>0</v>
      </c>
      <c r="AL8" t="s">
        <v>8923</v>
      </c>
      <c r="AM8" t="s">
        <v>53</v>
      </c>
    </row>
    <row r="9" spans="1:42" x14ac:dyDescent="0.2">
      <c r="A9" t="s">
        <v>46</v>
      </c>
      <c r="B9" t="s">
        <v>47</v>
      </c>
      <c r="C9" t="s">
        <v>127</v>
      </c>
      <c r="D9" t="s">
        <v>7990</v>
      </c>
      <c r="E9" t="s">
        <v>8924</v>
      </c>
      <c r="F9" t="s">
        <v>21007</v>
      </c>
      <c r="G9" t="s">
        <v>53</v>
      </c>
      <c r="H9" t="s">
        <v>46</v>
      </c>
      <c r="M9" t="s">
        <v>8925</v>
      </c>
      <c r="N9" t="s">
        <v>2039</v>
      </c>
      <c r="O9" t="s">
        <v>8887</v>
      </c>
      <c r="R9" t="b">
        <v>1</v>
      </c>
      <c r="X9" t="s">
        <v>2039</v>
      </c>
      <c r="Z9" t="s">
        <v>8890</v>
      </c>
      <c r="AA9" t="s">
        <v>8887</v>
      </c>
      <c r="AC9" t="s">
        <v>8921</v>
      </c>
      <c r="AD9" t="b">
        <v>0</v>
      </c>
      <c r="AL9" t="s">
        <v>8926</v>
      </c>
      <c r="AM9" t="s">
        <v>53</v>
      </c>
    </row>
    <row r="10" spans="1:42" x14ac:dyDescent="0.2">
      <c r="A10" t="s">
        <v>46</v>
      </c>
      <c r="B10" t="s">
        <v>47</v>
      </c>
      <c r="C10" t="s">
        <v>137</v>
      </c>
      <c r="D10" t="s">
        <v>7990</v>
      </c>
      <c r="E10" t="s">
        <v>8927</v>
      </c>
      <c r="F10" t="s">
        <v>21007</v>
      </c>
      <c r="G10" t="s">
        <v>53</v>
      </c>
      <c r="H10" t="s">
        <v>46</v>
      </c>
      <c r="M10" t="s">
        <v>8920</v>
      </c>
      <c r="N10" t="s">
        <v>2039</v>
      </c>
      <c r="O10" t="s">
        <v>8887</v>
      </c>
      <c r="R10" t="b">
        <v>1</v>
      </c>
      <c r="Z10" t="s">
        <v>8890</v>
      </c>
      <c r="AA10" t="s">
        <v>8887</v>
      </c>
      <c r="AC10" t="s">
        <v>8921</v>
      </c>
      <c r="AD10" t="b">
        <v>0</v>
      </c>
      <c r="AL10" t="s">
        <v>8926</v>
      </c>
      <c r="AM10" t="s">
        <v>53</v>
      </c>
    </row>
    <row r="11" spans="1:42" x14ac:dyDescent="0.2">
      <c r="A11" t="s">
        <v>46</v>
      </c>
      <c r="B11" t="s">
        <v>47</v>
      </c>
      <c r="C11" t="s">
        <v>152</v>
      </c>
      <c r="D11" t="s">
        <v>7990</v>
      </c>
      <c r="E11" t="s">
        <v>8928</v>
      </c>
      <c r="F11" t="s">
        <v>21007</v>
      </c>
      <c r="G11" t="s">
        <v>53</v>
      </c>
      <c r="H11" t="s">
        <v>46</v>
      </c>
      <c r="J11" t="s">
        <v>49</v>
      </c>
      <c r="K11" t="s">
        <v>8929</v>
      </c>
      <c r="L11" t="s">
        <v>50</v>
      </c>
      <c r="M11" t="s">
        <v>8925</v>
      </c>
      <c r="N11" t="s">
        <v>2039</v>
      </c>
      <c r="O11" t="s">
        <v>8887</v>
      </c>
      <c r="P11" t="s">
        <v>8930</v>
      </c>
      <c r="R11" t="b">
        <v>1</v>
      </c>
      <c r="T11" t="s">
        <v>60</v>
      </c>
      <c r="X11" t="s">
        <v>7037</v>
      </c>
      <c r="Z11" t="s">
        <v>8890</v>
      </c>
      <c r="AA11" t="s">
        <v>8887</v>
      </c>
      <c r="AC11" t="s">
        <v>8921</v>
      </c>
      <c r="AD11" t="b">
        <v>0</v>
      </c>
      <c r="AF11" t="s">
        <v>8931</v>
      </c>
      <c r="AG11" t="s">
        <v>8931</v>
      </c>
      <c r="AI11" t="s">
        <v>8932</v>
      </c>
      <c r="AJ11" t="s">
        <v>8933</v>
      </c>
      <c r="AK11" t="s">
        <v>8934</v>
      </c>
      <c r="AL11" t="s">
        <v>8935</v>
      </c>
      <c r="AM11" t="s">
        <v>53</v>
      </c>
    </row>
    <row r="12" spans="1:42" x14ac:dyDescent="0.2">
      <c r="A12" t="s">
        <v>61</v>
      </c>
      <c r="B12" t="s">
        <v>62</v>
      </c>
      <c r="C12" t="s">
        <v>162</v>
      </c>
      <c r="D12" t="s">
        <v>7995</v>
      </c>
      <c r="E12" t="s">
        <v>8936</v>
      </c>
      <c r="F12" t="s">
        <v>21008</v>
      </c>
      <c r="G12" t="s">
        <v>63</v>
      </c>
      <c r="H12" t="s">
        <v>61</v>
      </c>
      <c r="J12" t="s">
        <v>64</v>
      </c>
      <c r="K12" t="s">
        <v>8937</v>
      </c>
      <c r="L12" t="s">
        <v>66</v>
      </c>
      <c r="M12" t="s">
        <v>7982</v>
      </c>
      <c r="N12" t="s">
        <v>2039</v>
      </c>
      <c r="O12" t="s">
        <v>8887</v>
      </c>
      <c r="P12" t="s">
        <v>8938</v>
      </c>
      <c r="R12" t="b">
        <v>1</v>
      </c>
      <c r="T12" t="s">
        <v>45</v>
      </c>
      <c r="Z12" t="s">
        <v>8890</v>
      </c>
      <c r="AA12" t="s">
        <v>8887</v>
      </c>
      <c r="AB12" t="s">
        <v>8939</v>
      </c>
      <c r="AC12" t="s">
        <v>8940</v>
      </c>
      <c r="AD12" t="b">
        <v>0</v>
      </c>
      <c r="AE12" t="b">
        <v>0</v>
      </c>
      <c r="AF12" t="s">
        <v>8941</v>
      </c>
      <c r="AG12" t="s">
        <v>8941</v>
      </c>
      <c r="AH12" t="s">
        <v>8942</v>
      </c>
      <c r="AJ12" t="s">
        <v>8943</v>
      </c>
      <c r="AK12" t="s">
        <v>8944</v>
      </c>
      <c r="AL12" t="s">
        <v>8945</v>
      </c>
      <c r="AM12" t="s">
        <v>69</v>
      </c>
    </row>
    <row r="13" spans="1:42" x14ac:dyDescent="0.2">
      <c r="A13" t="s">
        <v>61</v>
      </c>
      <c r="B13" t="s">
        <v>62</v>
      </c>
      <c r="C13" t="s">
        <v>170</v>
      </c>
      <c r="D13" t="s">
        <v>7995</v>
      </c>
      <c r="E13" t="s">
        <v>8946</v>
      </c>
      <c r="F13" t="s">
        <v>21008</v>
      </c>
      <c r="G13" t="s">
        <v>63</v>
      </c>
      <c r="H13" t="s">
        <v>61</v>
      </c>
      <c r="J13" t="s">
        <v>8947</v>
      </c>
      <c r="K13" t="s">
        <v>8948</v>
      </c>
      <c r="L13" t="s">
        <v>429</v>
      </c>
      <c r="M13" t="s">
        <v>7982</v>
      </c>
      <c r="N13" t="s">
        <v>2039</v>
      </c>
      <c r="O13" t="s">
        <v>8887</v>
      </c>
      <c r="P13" t="s">
        <v>8949</v>
      </c>
      <c r="R13" t="b">
        <v>1</v>
      </c>
      <c r="T13" t="s">
        <v>45</v>
      </c>
      <c r="Z13" t="s">
        <v>8890</v>
      </c>
      <c r="AA13" t="s">
        <v>8887</v>
      </c>
      <c r="AB13" t="s">
        <v>8950</v>
      </c>
      <c r="AC13" t="s">
        <v>8921</v>
      </c>
      <c r="AD13" t="b">
        <v>0</v>
      </c>
      <c r="AE13" t="b">
        <v>0</v>
      </c>
      <c r="AF13" t="s">
        <v>8951</v>
      </c>
      <c r="AG13" t="s">
        <v>8952</v>
      </c>
      <c r="AH13" t="s">
        <v>8942</v>
      </c>
      <c r="AJ13" t="s">
        <v>8943</v>
      </c>
      <c r="AK13" t="s">
        <v>8953</v>
      </c>
      <c r="AL13" t="s">
        <v>8923</v>
      </c>
      <c r="AM13" t="s">
        <v>63</v>
      </c>
    </row>
    <row r="14" spans="1:42" x14ac:dyDescent="0.2">
      <c r="A14" t="s">
        <v>61</v>
      </c>
      <c r="B14" t="s">
        <v>62</v>
      </c>
      <c r="C14" t="s">
        <v>177</v>
      </c>
      <c r="D14" t="s">
        <v>7995</v>
      </c>
      <c r="E14" t="s">
        <v>8954</v>
      </c>
      <c r="F14" t="s">
        <v>21008</v>
      </c>
      <c r="G14" t="s">
        <v>63</v>
      </c>
      <c r="H14" t="s">
        <v>61</v>
      </c>
      <c r="M14" t="s">
        <v>8920</v>
      </c>
      <c r="N14" t="s">
        <v>2039</v>
      </c>
      <c r="O14" t="s">
        <v>8887</v>
      </c>
      <c r="R14" t="b">
        <v>1</v>
      </c>
      <c r="Z14" t="s">
        <v>8890</v>
      </c>
      <c r="AA14" t="s">
        <v>8887</v>
      </c>
      <c r="AC14" t="s">
        <v>8921</v>
      </c>
      <c r="AD14" t="b">
        <v>0</v>
      </c>
      <c r="AE14" t="b">
        <v>0</v>
      </c>
      <c r="AL14" t="s">
        <v>8935</v>
      </c>
      <c r="AM14" t="s">
        <v>8955</v>
      </c>
    </row>
    <row r="15" spans="1:42" x14ac:dyDescent="0.2">
      <c r="A15" t="s">
        <v>61</v>
      </c>
      <c r="B15" t="s">
        <v>62</v>
      </c>
      <c r="C15" t="s">
        <v>188</v>
      </c>
      <c r="D15" t="s">
        <v>7995</v>
      </c>
      <c r="E15" t="s">
        <v>8956</v>
      </c>
      <c r="F15" t="s">
        <v>21008</v>
      </c>
      <c r="G15" t="s">
        <v>63</v>
      </c>
      <c r="H15" t="s">
        <v>61</v>
      </c>
      <c r="J15" t="s">
        <v>8957</v>
      </c>
      <c r="K15" t="s">
        <v>8958</v>
      </c>
      <c r="L15" t="s">
        <v>91</v>
      </c>
      <c r="M15" t="s">
        <v>7982</v>
      </c>
      <c r="N15" t="s">
        <v>7642</v>
      </c>
      <c r="O15" t="s">
        <v>8887</v>
      </c>
      <c r="P15" t="s">
        <v>8959</v>
      </c>
      <c r="R15" t="b">
        <v>1</v>
      </c>
      <c r="T15" t="s">
        <v>45</v>
      </c>
      <c r="Z15" t="s">
        <v>8890</v>
      </c>
      <c r="AA15" t="s">
        <v>8887</v>
      </c>
      <c r="AB15" t="s">
        <v>8960</v>
      </c>
      <c r="AC15" t="s">
        <v>8921</v>
      </c>
      <c r="AD15" t="b">
        <v>0</v>
      </c>
      <c r="AE15" t="b">
        <v>0</v>
      </c>
      <c r="AF15" t="s">
        <v>8961</v>
      </c>
      <c r="AG15" t="s">
        <v>8962</v>
      </c>
      <c r="AH15" t="s">
        <v>8942</v>
      </c>
      <c r="AJ15" t="s">
        <v>8963</v>
      </c>
      <c r="AK15" t="s">
        <v>8964</v>
      </c>
      <c r="AL15" t="s">
        <v>8935</v>
      </c>
      <c r="AM15" t="s">
        <v>63</v>
      </c>
    </row>
    <row r="16" spans="1:42" x14ac:dyDescent="0.2">
      <c r="A16" t="s">
        <v>61</v>
      </c>
      <c r="B16" t="s">
        <v>62</v>
      </c>
      <c r="C16" t="s">
        <v>195</v>
      </c>
      <c r="D16" t="s">
        <v>7995</v>
      </c>
      <c r="E16" t="s">
        <v>8965</v>
      </c>
      <c r="F16" t="e">
        <v>#N/A</v>
      </c>
      <c r="G16" t="s">
        <v>63</v>
      </c>
      <c r="H16" t="s">
        <v>61</v>
      </c>
      <c r="J16" t="s">
        <v>8957</v>
      </c>
      <c r="K16" t="s">
        <v>8966</v>
      </c>
      <c r="L16" t="s">
        <v>32</v>
      </c>
      <c r="M16" t="s">
        <v>7982</v>
      </c>
      <c r="N16" t="s">
        <v>7652</v>
      </c>
      <c r="O16" t="s">
        <v>8887</v>
      </c>
      <c r="P16" t="s">
        <v>8959</v>
      </c>
      <c r="T16" t="s">
        <v>45</v>
      </c>
      <c r="Z16" t="s">
        <v>8967</v>
      </c>
      <c r="AA16" t="s">
        <v>8887</v>
      </c>
      <c r="AD16" t="b">
        <v>0</v>
      </c>
      <c r="AF16" t="s">
        <v>8968</v>
      </c>
      <c r="AG16" t="s">
        <v>8968</v>
      </c>
      <c r="AH16" t="s">
        <v>8942</v>
      </c>
      <c r="AI16" t="s">
        <v>8969</v>
      </c>
      <c r="AJ16" t="s">
        <v>8963</v>
      </c>
      <c r="AK16" t="s">
        <v>8970</v>
      </c>
      <c r="AL16" t="s">
        <v>8935</v>
      </c>
      <c r="AM16" t="s">
        <v>63</v>
      </c>
    </row>
    <row r="17" spans="1:42" x14ac:dyDescent="0.2">
      <c r="A17" t="s">
        <v>76</v>
      </c>
      <c r="B17" t="s">
        <v>76</v>
      </c>
      <c r="C17" t="s">
        <v>204</v>
      </c>
      <c r="D17" t="s">
        <v>8971</v>
      </c>
      <c r="E17" t="s">
        <v>8972</v>
      </c>
      <c r="F17" t="s">
        <v>8889</v>
      </c>
      <c r="G17" t="s">
        <v>77</v>
      </c>
      <c r="H17" t="s">
        <v>76</v>
      </c>
      <c r="J17" t="s">
        <v>78</v>
      </c>
      <c r="K17" t="s">
        <v>79</v>
      </c>
      <c r="L17" t="s">
        <v>32</v>
      </c>
      <c r="M17" t="s">
        <v>7982</v>
      </c>
      <c r="N17" t="s">
        <v>2039</v>
      </c>
      <c r="O17" t="s">
        <v>8887</v>
      </c>
      <c r="P17" t="s">
        <v>80</v>
      </c>
      <c r="R17" t="b">
        <v>1</v>
      </c>
      <c r="T17" t="s">
        <v>85</v>
      </c>
      <c r="Z17" t="s">
        <v>8890</v>
      </c>
      <c r="AA17" t="s">
        <v>8887</v>
      </c>
      <c r="AC17" t="s">
        <v>8973</v>
      </c>
      <c r="AD17" t="b">
        <v>0</v>
      </c>
      <c r="AE17" t="b">
        <v>0</v>
      </c>
      <c r="AF17" t="s">
        <v>8931</v>
      </c>
      <c r="AG17" t="s">
        <v>8931</v>
      </c>
      <c r="AH17" t="s">
        <v>8893</v>
      </c>
      <c r="AI17" t="s">
        <v>8974</v>
      </c>
      <c r="AJ17" t="s">
        <v>7011</v>
      </c>
      <c r="AK17" t="s">
        <v>8975</v>
      </c>
      <c r="AL17" t="s">
        <v>8923</v>
      </c>
      <c r="AM17" t="s">
        <v>77</v>
      </c>
    </row>
    <row r="18" spans="1:42" x14ac:dyDescent="0.2">
      <c r="A18" t="s">
        <v>86</v>
      </c>
      <c r="B18" t="s">
        <v>87</v>
      </c>
      <c r="C18" t="s">
        <v>215</v>
      </c>
      <c r="D18" t="s">
        <v>8001</v>
      </c>
      <c r="E18" t="s">
        <v>8976</v>
      </c>
      <c r="F18" t="s">
        <v>21008</v>
      </c>
      <c r="G18" t="s">
        <v>88</v>
      </c>
      <c r="H18" t="s">
        <v>86</v>
      </c>
      <c r="J18" t="s">
        <v>89</v>
      </c>
      <c r="K18" t="s">
        <v>65</v>
      </c>
      <c r="L18" t="s">
        <v>66</v>
      </c>
      <c r="M18" t="s">
        <v>7982</v>
      </c>
      <c r="N18" t="s">
        <v>2039</v>
      </c>
      <c r="O18" t="s">
        <v>8887</v>
      </c>
      <c r="P18" t="s">
        <v>8977</v>
      </c>
      <c r="R18" t="b">
        <v>1</v>
      </c>
      <c r="T18" t="s">
        <v>45</v>
      </c>
      <c r="Z18" t="s">
        <v>8890</v>
      </c>
      <c r="AA18" t="s">
        <v>8887</v>
      </c>
      <c r="AC18" t="s">
        <v>8921</v>
      </c>
      <c r="AD18" t="b">
        <v>0</v>
      </c>
      <c r="AE18" t="b">
        <v>0</v>
      </c>
      <c r="AF18" t="s">
        <v>8941</v>
      </c>
      <c r="AG18" t="s">
        <v>8941</v>
      </c>
      <c r="AH18" t="s">
        <v>8942</v>
      </c>
      <c r="AI18" t="s">
        <v>8978</v>
      </c>
      <c r="AJ18" t="s">
        <v>8943</v>
      </c>
      <c r="AK18" t="s">
        <v>8979</v>
      </c>
      <c r="AL18" t="s">
        <v>8926</v>
      </c>
      <c r="AM18" t="s">
        <v>88</v>
      </c>
    </row>
    <row r="19" spans="1:42" x14ac:dyDescent="0.2">
      <c r="A19" t="s">
        <v>86</v>
      </c>
      <c r="B19" t="s">
        <v>87</v>
      </c>
      <c r="C19" t="s">
        <v>222</v>
      </c>
      <c r="D19" t="s">
        <v>8001</v>
      </c>
      <c r="E19" t="s">
        <v>8980</v>
      </c>
      <c r="F19" t="s">
        <v>21008</v>
      </c>
      <c r="G19" t="s">
        <v>8981</v>
      </c>
      <c r="H19" t="s">
        <v>86</v>
      </c>
      <c r="M19" t="s">
        <v>8925</v>
      </c>
      <c r="N19" t="s">
        <v>2039</v>
      </c>
      <c r="O19" t="s">
        <v>8887</v>
      </c>
      <c r="R19" t="b">
        <v>1</v>
      </c>
      <c r="X19" t="s">
        <v>2039</v>
      </c>
      <c r="Z19" t="s">
        <v>8890</v>
      </c>
      <c r="AA19" t="s">
        <v>8887</v>
      </c>
      <c r="AC19" t="s">
        <v>8921</v>
      </c>
      <c r="AD19" t="b">
        <v>0</v>
      </c>
      <c r="AE19" t="b">
        <v>0</v>
      </c>
      <c r="AL19" t="s">
        <v>8935</v>
      </c>
      <c r="AM19" t="s">
        <v>8981</v>
      </c>
    </row>
    <row r="20" spans="1:42" x14ac:dyDescent="0.2">
      <c r="A20" t="s">
        <v>86</v>
      </c>
      <c r="B20" t="s">
        <v>87</v>
      </c>
      <c r="C20" t="s">
        <v>230</v>
      </c>
      <c r="D20" t="s">
        <v>8001</v>
      </c>
      <c r="E20" t="s">
        <v>8982</v>
      </c>
      <c r="F20" t="s">
        <v>21008</v>
      </c>
      <c r="G20" t="s">
        <v>88</v>
      </c>
      <c r="H20" t="s">
        <v>86</v>
      </c>
      <c r="J20" t="s">
        <v>8983</v>
      </c>
      <c r="K20" t="s">
        <v>8958</v>
      </c>
      <c r="L20" t="s">
        <v>91</v>
      </c>
      <c r="M20" t="s">
        <v>8984</v>
      </c>
      <c r="N20" t="s">
        <v>7642</v>
      </c>
      <c r="O20" t="s">
        <v>8887</v>
      </c>
      <c r="P20" t="s">
        <v>8985</v>
      </c>
      <c r="R20" t="b">
        <v>1</v>
      </c>
      <c r="T20" t="s">
        <v>45</v>
      </c>
      <c r="X20" t="s">
        <v>7859</v>
      </c>
      <c r="Z20" t="s">
        <v>8890</v>
      </c>
      <c r="AA20" t="s">
        <v>8887</v>
      </c>
      <c r="AB20" t="s">
        <v>8986</v>
      </c>
      <c r="AC20" t="s">
        <v>8921</v>
      </c>
      <c r="AD20" t="b">
        <v>0</v>
      </c>
      <c r="AE20" t="b">
        <v>0</v>
      </c>
      <c r="AF20" t="s">
        <v>8987</v>
      </c>
      <c r="AG20" t="s">
        <v>8988</v>
      </c>
      <c r="AJ20" t="s">
        <v>8989</v>
      </c>
      <c r="AK20" t="s">
        <v>8990</v>
      </c>
      <c r="AL20" t="s">
        <v>8935</v>
      </c>
      <c r="AM20" t="s">
        <v>88</v>
      </c>
    </row>
    <row r="21" spans="1:42" x14ac:dyDescent="0.2">
      <c r="A21" t="s">
        <v>86</v>
      </c>
      <c r="B21" t="s">
        <v>87</v>
      </c>
      <c r="C21" t="s">
        <v>240</v>
      </c>
      <c r="D21" t="s">
        <v>8001</v>
      </c>
      <c r="E21" t="s">
        <v>8991</v>
      </c>
      <c r="F21">
        <v>0</v>
      </c>
      <c r="G21" t="s">
        <v>88</v>
      </c>
      <c r="H21" t="s">
        <v>86</v>
      </c>
      <c r="J21" t="s">
        <v>8957</v>
      </c>
      <c r="K21" t="s">
        <v>8958</v>
      </c>
      <c r="L21" t="s">
        <v>91</v>
      </c>
      <c r="M21" t="s">
        <v>7982</v>
      </c>
      <c r="N21" t="s">
        <v>7271</v>
      </c>
      <c r="O21" t="s">
        <v>8887</v>
      </c>
      <c r="P21" t="s">
        <v>8985</v>
      </c>
      <c r="T21" t="s">
        <v>45</v>
      </c>
      <c r="Z21" t="s">
        <v>8967</v>
      </c>
      <c r="AA21" t="s">
        <v>8887</v>
      </c>
      <c r="AD21" t="b">
        <v>0</v>
      </c>
      <c r="AF21" t="s">
        <v>8968</v>
      </c>
      <c r="AG21" t="s">
        <v>8968</v>
      </c>
      <c r="AH21" t="s">
        <v>8942</v>
      </c>
      <c r="AI21" t="s">
        <v>8969</v>
      </c>
      <c r="AJ21" t="s">
        <v>8989</v>
      </c>
      <c r="AK21" t="s">
        <v>8964</v>
      </c>
      <c r="AL21" t="s">
        <v>8935</v>
      </c>
      <c r="AM21" t="s">
        <v>88</v>
      </c>
    </row>
    <row r="22" spans="1:42" x14ac:dyDescent="0.2">
      <c r="A22" t="s">
        <v>101</v>
      </c>
      <c r="B22" t="s">
        <v>101</v>
      </c>
      <c r="C22" t="s">
        <v>248</v>
      </c>
      <c r="D22" t="s">
        <v>8992</v>
      </c>
      <c r="E22" t="s">
        <v>8993</v>
      </c>
      <c r="F22" t="s">
        <v>8994</v>
      </c>
      <c r="G22" t="s">
        <v>102</v>
      </c>
      <c r="H22" t="s">
        <v>101</v>
      </c>
      <c r="J22" t="s">
        <v>103</v>
      </c>
      <c r="K22" t="s">
        <v>104</v>
      </c>
      <c r="L22" t="s">
        <v>32</v>
      </c>
      <c r="M22" t="s">
        <v>7982</v>
      </c>
      <c r="N22" t="s">
        <v>2039</v>
      </c>
      <c r="O22" t="s">
        <v>8887</v>
      </c>
      <c r="P22" t="s">
        <v>106</v>
      </c>
      <c r="R22" t="b">
        <v>1</v>
      </c>
      <c r="T22" t="s">
        <v>112</v>
      </c>
      <c r="Z22" t="s">
        <v>8890</v>
      </c>
      <c r="AA22" t="s">
        <v>8887</v>
      </c>
      <c r="AB22" t="s">
        <v>8995</v>
      </c>
      <c r="AC22" t="s">
        <v>8996</v>
      </c>
      <c r="AD22" t="b">
        <v>0</v>
      </c>
      <c r="AE22" t="b">
        <v>0</v>
      </c>
      <c r="AF22" t="s">
        <v>8997</v>
      </c>
      <c r="AG22" t="s">
        <v>8998</v>
      </c>
      <c r="AI22" t="s">
        <v>8999</v>
      </c>
      <c r="AJ22" t="s">
        <v>102</v>
      </c>
      <c r="AK22" t="s">
        <v>9000</v>
      </c>
      <c r="AL22" t="s">
        <v>8935</v>
      </c>
      <c r="AM22" t="s">
        <v>107</v>
      </c>
      <c r="AN22" t="s">
        <v>108</v>
      </c>
      <c r="AO22" t="s">
        <v>109</v>
      </c>
      <c r="AP22" t="s">
        <v>110</v>
      </c>
    </row>
    <row r="23" spans="1:42" x14ac:dyDescent="0.2">
      <c r="A23" t="s">
        <v>101</v>
      </c>
      <c r="B23" t="s">
        <v>101</v>
      </c>
      <c r="C23" t="s">
        <v>258</v>
      </c>
      <c r="D23" t="s">
        <v>8992</v>
      </c>
      <c r="E23" t="s">
        <v>9001</v>
      </c>
      <c r="F23" t="s">
        <v>8994</v>
      </c>
      <c r="G23" t="s">
        <v>102</v>
      </c>
      <c r="H23" t="s">
        <v>101</v>
      </c>
      <c r="J23" t="s">
        <v>103</v>
      </c>
      <c r="K23" t="s">
        <v>104</v>
      </c>
      <c r="L23" t="s">
        <v>32</v>
      </c>
      <c r="M23" t="s">
        <v>7982</v>
      </c>
      <c r="N23" t="s">
        <v>7143</v>
      </c>
      <c r="O23" t="s">
        <v>9002</v>
      </c>
      <c r="P23" t="s">
        <v>9003</v>
      </c>
      <c r="R23" t="b">
        <v>1</v>
      </c>
      <c r="T23" t="s">
        <v>112</v>
      </c>
      <c r="V23" t="s">
        <v>7134</v>
      </c>
      <c r="Z23" t="s">
        <v>8890</v>
      </c>
      <c r="AA23" t="s">
        <v>9004</v>
      </c>
      <c r="AB23" t="s">
        <v>9005</v>
      </c>
      <c r="AC23" t="s">
        <v>8996</v>
      </c>
      <c r="AD23" t="b">
        <v>0</v>
      </c>
      <c r="AE23" t="b">
        <v>0</v>
      </c>
      <c r="AF23" t="s">
        <v>9006</v>
      </c>
      <c r="AG23" t="s">
        <v>9007</v>
      </c>
      <c r="AH23" t="s">
        <v>8942</v>
      </c>
      <c r="AJ23" t="s">
        <v>102</v>
      </c>
      <c r="AL23" t="s">
        <v>8926</v>
      </c>
      <c r="AM23" t="s">
        <v>107</v>
      </c>
      <c r="AN23" t="s">
        <v>98</v>
      </c>
      <c r="AO23" t="s">
        <v>99</v>
      </c>
      <c r="AP23" t="s">
        <v>9008</v>
      </c>
    </row>
    <row r="24" spans="1:42" x14ac:dyDescent="0.2">
      <c r="A24" t="s">
        <v>113</v>
      </c>
      <c r="B24" t="s">
        <v>114</v>
      </c>
      <c r="C24" t="s">
        <v>266</v>
      </c>
      <c r="D24" t="s">
        <v>8007</v>
      </c>
      <c r="E24" t="s">
        <v>9009</v>
      </c>
      <c r="F24" t="s">
        <v>21008</v>
      </c>
      <c r="G24" t="s">
        <v>121</v>
      </c>
      <c r="H24" t="s">
        <v>113</v>
      </c>
      <c r="J24" t="s">
        <v>116</v>
      </c>
      <c r="K24" t="s">
        <v>7012</v>
      </c>
      <c r="L24" t="s">
        <v>118</v>
      </c>
      <c r="M24" t="s">
        <v>7982</v>
      </c>
      <c r="N24" t="s">
        <v>2039</v>
      </c>
      <c r="O24" t="s">
        <v>8887</v>
      </c>
      <c r="P24" t="s">
        <v>9010</v>
      </c>
      <c r="R24" t="b">
        <v>1</v>
      </c>
      <c r="T24" t="s">
        <v>45</v>
      </c>
      <c r="Z24" t="s">
        <v>8890</v>
      </c>
      <c r="AA24" t="s">
        <v>8887</v>
      </c>
      <c r="AB24" t="s">
        <v>9011</v>
      </c>
      <c r="AC24" t="s">
        <v>8891</v>
      </c>
      <c r="AD24" t="b">
        <v>0</v>
      </c>
      <c r="AE24" t="b">
        <v>0</v>
      </c>
      <c r="AF24" t="s">
        <v>9012</v>
      </c>
      <c r="AG24" t="s">
        <v>9013</v>
      </c>
      <c r="AH24" t="s">
        <v>8942</v>
      </c>
      <c r="AJ24" t="s">
        <v>9014</v>
      </c>
      <c r="AK24" t="s">
        <v>9015</v>
      </c>
      <c r="AL24" t="s">
        <v>9016</v>
      </c>
      <c r="AM24" t="s">
        <v>121</v>
      </c>
    </row>
    <row r="25" spans="1:42" x14ac:dyDescent="0.2">
      <c r="A25" t="s">
        <v>113</v>
      </c>
      <c r="B25" t="s">
        <v>114</v>
      </c>
      <c r="C25" t="s">
        <v>274</v>
      </c>
      <c r="D25" t="s">
        <v>8007</v>
      </c>
      <c r="E25" t="s">
        <v>9017</v>
      </c>
      <c r="F25" t="s">
        <v>21008</v>
      </c>
      <c r="G25" t="s">
        <v>121</v>
      </c>
      <c r="H25" t="s">
        <v>113</v>
      </c>
      <c r="J25" t="s">
        <v>9018</v>
      </c>
      <c r="K25" t="s">
        <v>7012</v>
      </c>
      <c r="L25" t="s">
        <v>118</v>
      </c>
      <c r="M25" t="s">
        <v>9019</v>
      </c>
      <c r="N25" t="s">
        <v>7928</v>
      </c>
      <c r="O25" t="s">
        <v>8887</v>
      </c>
      <c r="P25" t="s">
        <v>9020</v>
      </c>
      <c r="R25" t="b">
        <v>1</v>
      </c>
      <c r="T25" t="s">
        <v>45</v>
      </c>
      <c r="X25" t="s">
        <v>7578</v>
      </c>
      <c r="Z25" t="s">
        <v>8890</v>
      </c>
      <c r="AA25" t="s">
        <v>8887</v>
      </c>
      <c r="AB25" t="s">
        <v>9021</v>
      </c>
      <c r="AC25" t="s">
        <v>8891</v>
      </c>
      <c r="AD25" t="b">
        <v>0</v>
      </c>
      <c r="AE25" t="b">
        <v>0</v>
      </c>
      <c r="AF25" t="s">
        <v>9022</v>
      </c>
      <c r="AG25" t="s">
        <v>9023</v>
      </c>
      <c r="AJ25" t="s">
        <v>9024</v>
      </c>
      <c r="AK25" t="s">
        <v>9025</v>
      </c>
      <c r="AL25" t="s">
        <v>8913</v>
      </c>
      <c r="AM25" t="s">
        <v>121</v>
      </c>
    </row>
    <row r="26" spans="1:42" x14ac:dyDescent="0.2">
      <c r="A26" t="s">
        <v>113</v>
      </c>
      <c r="B26" t="s">
        <v>114</v>
      </c>
      <c r="C26" t="s">
        <v>288</v>
      </c>
      <c r="D26" t="s">
        <v>8007</v>
      </c>
      <c r="E26" t="s">
        <v>9026</v>
      </c>
      <c r="F26" t="s">
        <v>21008</v>
      </c>
      <c r="G26" t="s">
        <v>121</v>
      </c>
      <c r="H26" t="s">
        <v>113</v>
      </c>
      <c r="J26" t="s">
        <v>9018</v>
      </c>
      <c r="K26" t="s">
        <v>9027</v>
      </c>
      <c r="L26" t="s">
        <v>118</v>
      </c>
      <c r="M26" t="s">
        <v>7982</v>
      </c>
      <c r="N26" t="s">
        <v>7379</v>
      </c>
      <c r="O26" t="s">
        <v>9002</v>
      </c>
      <c r="P26" t="s">
        <v>9028</v>
      </c>
      <c r="R26" t="b">
        <v>1</v>
      </c>
      <c r="T26" t="s">
        <v>45</v>
      </c>
      <c r="V26" t="s">
        <v>7284</v>
      </c>
      <c r="Z26" t="s">
        <v>8890</v>
      </c>
      <c r="AA26" t="s">
        <v>9004</v>
      </c>
      <c r="AB26" t="s">
        <v>9029</v>
      </c>
      <c r="AC26" t="s">
        <v>8891</v>
      </c>
      <c r="AD26" t="b">
        <v>0</v>
      </c>
      <c r="AE26" t="b">
        <v>0</v>
      </c>
      <c r="AF26" t="s">
        <v>9030</v>
      </c>
      <c r="AG26" t="s">
        <v>9023</v>
      </c>
      <c r="AH26" t="s">
        <v>9031</v>
      </c>
      <c r="AJ26" t="s">
        <v>9032</v>
      </c>
      <c r="AL26" t="s">
        <v>8935</v>
      </c>
      <c r="AM26" t="s">
        <v>121</v>
      </c>
    </row>
    <row r="27" spans="1:42" x14ac:dyDescent="0.2">
      <c r="A27" t="s">
        <v>126</v>
      </c>
      <c r="B27" t="s">
        <v>126</v>
      </c>
      <c r="C27" t="s">
        <v>301</v>
      </c>
      <c r="D27" t="s">
        <v>9033</v>
      </c>
      <c r="E27" t="s">
        <v>9034</v>
      </c>
      <c r="F27" t="s">
        <v>9090</v>
      </c>
      <c r="G27" t="s">
        <v>127</v>
      </c>
      <c r="H27" t="s">
        <v>126</v>
      </c>
      <c r="I27" t="s">
        <v>9035</v>
      </c>
      <c r="J27" t="s">
        <v>128</v>
      </c>
      <c r="K27" t="s">
        <v>129</v>
      </c>
      <c r="L27" t="s">
        <v>32</v>
      </c>
      <c r="M27" t="s">
        <v>7982</v>
      </c>
      <c r="N27" t="s">
        <v>2039</v>
      </c>
      <c r="O27" t="s">
        <v>8887</v>
      </c>
      <c r="P27" t="s">
        <v>131</v>
      </c>
      <c r="R27" t="b">
        <v>1</v>
      </c>
      <c r="T27" t="s">
        <v>85</v>
      </c>
      <c r="Y27" t="s">
        <v>134</v>
      </c>
      <c r="Z27" t="s">
        <v>8890</v>
      </c>
      <c r="AA27" t="s">
        <v>8887</v>
      </c>
      <c r="AB27" t="s">
        <v>9036</v>
      </c>
      <c r="AC27" t="s">
        <v>9037</v>
      </c>
      <c r="AD27" t="b">
        <v>0</v>
      </c>
      <c r="AE27" t="b">
        <v>0</v>
      </c>
      <c r="AF27" t="s">
        <v>9038</v>
      </c>
      <c r="AG27" t="s">
        <v>9038</v>
      </c>
      <c r="AH27" t="s">
        <v>9031</v>
      </c>
      <c r="AJ27" t="s">
        <v>9039</v>
      </c>
      <c r="AK27" t="s">
        <v>9040</v>
      </c>
      <c r="AL27" t="s">
        <v>8935</v>
      </c>
      <c r="AM27" t="s">
        <v>127</v>
      </c>
    </row>
    <row r="28" spans="1:42" x14ac:dyDescent="0.2">
      <c r="A28" t="s">
        <v>126</v>
      </c>
      <c r="B28" t="s">
        <v>126</v>
      </c>
      <c r="C28" t="s">
        <v>314</v>
      </c>
      <c r="D28" t="s">
        <v>9033</v>
      </c>
      <c r="E28" t="s">
        <v>9041</v>
      </c>
      <c r="F28" t="s">
        <v>9090</v>
      </c>
      <c r="G28" t="s">
        <v>127</v>
      </c>
      <c r="H28" t="s">
        <v>126</v>
      </c>
      <c r="J28" t="s">
        <v>9042</v>
      </c>
      <c r="K28" t="s">
        <v>9043</v>
      </c>
      <c r="L28" t="s">
        <v>32</v>
      </c>
      <c r="M28" t="s">
        <v>7982</v>
      </c>
      <c r="N28" t="s">
        <v>2039</v>
      </c>
      <c r="O28" t="s">
        <v>8887</v>
      </c>
      <c r="P28" t="s">
        <v>9044</v>
      </c>
      <c r="R28" t="b">
        <v>1</v>
      </c>
      <c r="T28" t="s">
        <v>85</v>
      </c>
      <c r="Z28" t="s">
        <v>8890</v>
      </c>
      <c r="AA28" t="s">
        <v>8887</v>
      </c>
      <c r="AB28" t="s">
        <v>9045</v>
      </c>
      <c r="AC28" t="s">
        <v>9037</v>
      </c>
      <c r="AD28" t="b">
        <v>0</v>
      </c>
      <c r="AE28" t="b">
        <v>0</v>
      </c>
      <c r="AF28" t="s">
        <v>9046</v>
      </c>
      <c r="AG28" t="s">
        <v>9046</v>
      </c>
      <c r="AJ28" t="s">
        <v>7013</v>
      </c>
      <c r="AK28" t="s">
        <v>9047</v>
      </c>
      <c r="AL28" t="s">
        <v>9048</v>
      </c>
      <c r="AM28" t="s">
        <v>127</v>
      </c>
    </row>
    <row r="29" spans="1:42" x14ac:dyDescent="0.2">
      <c r="A29" t="s">
        <v>135</v>
      </c>
      <c r="B29" t="s">
        <v>136</v>
      </c>
      <c r="C29" t="s">
        <v>328</v>
      </c>
      <c r="D29" t="s">
        <v>8011</v>
      </c>
      <c r="E29" t="s">
        <v>9049</v>
      </c>
      <c r="F29" t="s">
        <v>21008</v>
      </c>
      <c r="G29" t="s">
        <v>143</v>
      </c>
      <c r="H29" t="s">
        <v>135</v>
      </c>
      <c r="M29" t="s">
        <v>8925</v>
      </c>
      <c r="N29" t="s">
        <v>2039</v>
      </c>
      <c r="O29" t="s">
        <v>8887</v>
      </c>
      <c r="R29" t="b">
        <v>1</v>
      </c>
      <c r="X29" t="s">
        <v>2039</v>
      </c>
      <c r="Z29" t="s">
        <v>8890</v>
      </c>
      <c r="AA29" t="s">
        <v>8887</v>
      </c>
      <c r="AC29" t="s">
        <v>8973</v>
      </c>
      <c r="AD29" t="b">
        <v>0</v>
      </c>
      <c r="AE29" t="b">
        <v>0</v>
      </c>
      <c r="AL29" t="s">
        <v>9050</v>
      </c>
      <c r="AM29" t="s">
        <v>143</v>
      </c>
    </row>
    <row r="30" spans="1:42" x14ac:dyDescent="0.2">
      <c r="A30" t="s">
        <v>135</v>
      </c>
      <c r="B30" t="s">
        <v>136</v>
      </c>
      <c r="C30" t="s">
        <v>338</v>
      </c>
      <c r="D30" t="s">
        <v>8011</v>
      </c>
      <c r="E30" t="s">
        <v>9051</v>
      </c>
      <c r="F30" t="s">
        <v>21008</v>
      </c>
      <c r="G30" t="s">
        <v>137</v>
      </c>
      <c r="H30" t="s">
        <v>135</v>
      </c>
      <c r="J30" t="s">
        <v>138</v>
      </c>
      <c r="K30" t="s">
        <v>9052</v>
      </c>
      <c r="L30" t="s">
        <v>140</v>
      </c>
      <c r="M30" t="s">
        <v>7982</v>
      </c>
      <c r="N30" t="s">
        <v>2039</v>
      </c>
      <c r="O30" t="s">
        <v>8887</v>
      </c>
      <c r="P30" t="s">
        <v>9053</v>
      </c>
      <c r="R30" t="b">
        <v>1</v>
      </c>
      <c r="T30" t="s">
        <v>45</v>
      </c>
      <c r="Z30" t="s">
        <v>8890</v>
      </c>
      <c r="AA30" t="s">
        <v>8887</v>
      </c>
      <c r="AB30" t="s">
        <v>9054</v>
      </c>
      <c r="AC30" t="s">
        <v>8973</v>
      </c>
      <c r="AD30" t="b">
        <v>0</v>
      </c>
      <c r="AE30" t="b">
        <v>0</v>
      </c>
      <c r="AF30" t="s">
        <v>9055</v>
      </c>
      <c r="AG30" t="s">
        <v>9056</v>
      </c>
      <c r="AH30" t="s">
        <v>8942</v>
      </c>
      <c r="AJ30" t="s">
        <v>9057</v>
      </c>
      <c r="AK30" t="s">
        <v>9058</v>
      </c>
      <c r="AL30" t="s">
        <v>9050</v>
      </c>
      <c r="AM30" t="s">
        <v>137</v>
      </c>
    </row>
    <row r="31" spans="1:42" x14ac:dyDescent="0.2">
      <c r="A31" t="s">
        <v>135</v>
      </c>
      <c r="B31" t="s">
        <v>136</v>
      </c>
      <c r="C31" t="s">
        <v>349</v>
      </c>
      <c r="D31" t="s">
        <v>8011</v>
      </c>
      <c r="E31" t="s">
        <v>9059</v>
      </c>
      <c r="F31" t="s">
        <v>21008</v>
      </c>
      <c r="G31" t="s">
        <v>137</v>
      </c>
      <c r="H31" t="s">
        <v>135</v>
      </c>
      <c r="J31" t="s">
        <v>9060</v>
      </c>
      <c r="K31" t="s">
        <v>9061</v>
      </c>
      <c r="L31" t="s">
        <v>9062</v>
      </c>
      <c r="M31" t="s">
        <v>7982</v>
      </c>
      <c r="N31" t="s">
        <v>2039</v>
      </c>
      <c r="O31" t="s">
        <v>8887</v>
      </c>
      <c r="P31" t="s">
        <v>9063</v>
      </c>
      <c r="R31" t="b">
        <v>1</v>
      </c>
      <c r="T31" t="s">
        <v>45</v>
      </c>
      <c r="Z31" t="s">
        <v>8890</v>
      </c>
      <c r="AA31" t="s">
        <v>8887</v>
      </c>
      <c r="AB31" t="s">
        <v>9064</v>
      </c>
      <c r="AC31" t="s">
        <v>8973</v>
      </c>
      <c r="AD31" t="b">
        <v>0</v>
      </c>
      <c r="AE31" t="b">
        <v>0</v>
      </c>
      <c r="AF31" t="s">
        <v>9065</v>
      </c>
      <c r="AG31" t="s">
        <v>9066</v>
      </c>
      <c r="AH31" t="s">
        <v>8942</v>
      </c>
      <c r="AJ31" t="s">
        <v>9067</v>
      </c>
      <c r="AK31" t="s">
        <v>9068</v>
      </c>
      <c r="AL31" t="s">
        <v>8926</v>
      </c>
      <c r="AM31" t="s">
        <v>137</v>
      </c>
    </row>
    <row r="32" spans="1:42" x14ac:dyDescent="0.2">
      <c r="A32" t="s">
        <v>150</v>
      </c>
      <c r="B32" t="s">
        <v>151</v>
      </c>
      <c r="C32" t="s">
        <v>360</v>
      </c>
      <c r="D32" t="s">
        <v>8015</v>
      </c>
      <c r="E32" t="s">
        <v>9069</v>
      </c>
      <c r="F32" t="s">
        <v>8994</v>
      </c>
      <c r="G32" t="s">
        <v>152</v>
      </c>
      <c r="H32" t="s">
        <v>150</v>
      </c>
      <c r="J32" t="s">
        <v>153</v>
      </c>
      <c r="K32" t="s">
        <v>9070</v>
      </c>
      <c r="L32" t="s">
        <v>32</v>
      </c>
      <c r="M32" t="s">
        <v>7982</v>
      </c>
      <c r="N32" t="s">
        <v>3954</v>
      </c>
      <c r="O32" t="s">
        <v>8887</v>
      </c>
      <c r="P32" t="s">
        <v>9071</v>
      </c>
      <c r="R32" t="b">
        <v>1</v>
      </c>
      <c r="T32" t="s">
        <v>45</v>
      </c>
      <c r="Z32" t="s">
        <v>8890</v>
      </c>
      <c r="AA32" t="s">
        <v>8887</v>
      </c>
      <c r="AC32" t="s">
        <v>9037</v>
      </c>
      <c r="AD32" t="b">
        <v>0</v>
      </c>
      <c r="AE32" t="b">
        <v>0</v>
      </c>
      <c r="AF32" t="s">
        <v>8892</v>
      </c>
      <c r="AG32" t="s">
        <v>8892</v>
      </c>
      <c r="AH32" t="s">
        <v>8893</v>
      </c>
      <c r="AI32" t="s">
        <v>9072</v>
      </c>
      <c r="AJ32" t="s">
        <v>9073</v>
      </c>
      <c r="AK32" t="s">
        <v>9074</v>
      </c>
      <c r="AL32" t="s">
        <v>8926</v>
      </c>
      <c r="AM32" t="s">
        <v>152</v>
      </c>
    </row>
    <row r="33" spans="1:42" x14ac:dyDescent="0.2">
      <c r="A33" t="s">
        <v>161</v>
      </c>
      <c r="B33" t="s">
        <v>161</v>
      </c>
      <c r="C33" t="s">
        <v>369</v>
      </c>
      <c r="D33" t="s">
        <v>9075</v>
      </c>
      <c r="E33" t="s">
        <v>9076</v>
      </c>
      <c r="F33" t="s">
        <v>8994</v>
      </c>
      <c r="G33" t="s">
        <v>162</v>
      </c>
      <c r="H33" t="s">
        <v>161</v>
      </c>
      <c r="J33" t="s">
        <v>163</v>
      </c>
      <c r="K33" t="s">
        <v>164</v>
      </c>
      <c r="L33" t="s">
        <v>32</v>
      </c>
      <c r="M33" t="s">
        <v>7982</v>
      </c>
      <c r="N33" t="s">
        <v>2039</v>
      </c>
      <c r="O33" t="s">
        <v>8887</v>
      </c>
      <c r="P33" t="s">
        <v>165</v>
      </c>
      <c r="R33" t="b">
        <v>1</v>
      </c>
      <c r="T33" t="s">
        <v>112</v>
      </c>
      <c r="Z33" t="s">
        <v>8890</v>
      </c>
      <c r="AA33" t="s">
        <v>8887</v>
      </c>
      <c r="AB33" t="s">
        <v>9077</v>
      </c>
      <c r="AC33" t="s">
        <v>8996</v>
      </c>
      <c r="AD33" t="b">
        <v>0</v>
      </c>
      <c r="AE33" t="b">
        <v>0</v>
      </c>
      <c r="AF33" t="s">
        <v>8941</v>
      </c>
      <c r="AG33" t="s">
        <v>8941</v>
      </c>
      <c r="AH33" t="s">
        <v>8942</v>
      </c>
      <c r="AJ33" t="s">
        <v>162</v>
      </c>
      <c r="AK33" t="s">
        <v>9078</v>
      </c>
      <c r="AL33" t="s">
        <v>8935</v>
      </c>
      <c r="AM33" t="s">
        <v>166</v>
      </c>
      <c r="AN33" t="s">
        <v>167</v>
      </c>
      <c r="AO33" t="s">
        <v>109</v>
      </c>
      <c r="AP33" t="s">
        <v>168</v>
      </c>
    </row>
    <row r="34" spans="1:42" x14ac:dyDescent="0.2">
      <c r="A34" t="s">
        <v>169</v>
      </c>
      <c r="B34" t="s">
        <v>169</v>
      </c>
      <c r="C34" t="s">
        <v>383</v>
      </c>
      <c r="D34" t="s">
        <v>9079</v>
      </c>
      <c r="E34" t="s">
        <v>9080</v>
      </c>
      <c r="F34" t="s">
        <v>8994</v>
      </c>
      <c r="G34" t="s">
        <v>170</v>
      </c>
      <c r="H34" t="s">
        <v>169</v>
      </c>
      <c r="J34" t="s">
        <v>171</v>
      </c>
      <c r="K34" t="s">
        <v>172</v>
      </c>
      <c r="L34" t="s">
        <v>32</v>
      </c>
      <c r="M34" t="s">
        <v>7982</v>
      </c>
      <c r="N34" t="s">
        <v>2039</v>
      </c>
      <c r="O34" t="s">
        <v>8887</v>
      </c>
      <c r="P34" t="s">
        <v>173</v>
      </c>
      <c r="R34" t="b">
        <v>1</v>
      </c>
      <c r="T34" t="s">
        <v>112</v>
      </c>
      <c r="Z34" t="s">
        <v>8890</v>
      </c>
      <c r="AA34" t="s">
        <v>8887</v>
      </c>
      <c r="AB34" t="s">
        <v>9081</v>
      </c>
      <c r="AC34" t="s">
        <v>8891</v>
      </c>
      <c r="AD34" t="b">
        <v>0</v>
      </c>
      <c r="AE34" t="b">
        <v>0</v>
      </c>
      <c r="AF34" t="s">
        <v>8941</v>
      </c>
      <c r="AG34" t="s">
        <v>8941</v>
      </c>
      <c r="AH34" t="s">
        <v>8942</v>
      </c>
      <c r="AJ34" t="s">
        <v>170</v>
      </c>
      <c r="AK34" t="s">
        <v>9082</v>
      </c>
      <c r="AL34" t="s">
        <v>8935</v>
      </c>
      <c r="AM34" t="s">
        <v>174</v>
      </c>
      <c r="AN34" t="s">
        <v>108</v>
      </c>
      <c r="AO34" t="s">
        <v>109</v>
      </c>
      <c r="AP34" t="s">
        <v>175</v>
      </c>
    </row>
    <row r="35" spans="1:42" x14ac:dyDescent="0.2">
      <c r="A35" t="s">
        <v>176</v>
      </c>
      <c r="B35" t="s">
        <v>176</v>
      </c>
      <c r="C35" t="s">
        <v>391</v>
      </c>
      <c r="D35" t="s">
        <v>9083</v>
      </c>
      <c r="E35" t="s">
        <v>9084</v>
      </c>
      <c r="F35" t="s">
        <v>9118</v>
      </c>
      <c r="G35" t="s">
        <v>177</v>
      </c>
      <c r="H35" t="s">
        <v>176</v>
      </c>
      <c r="J35" t="s">
        <v>178</v>
      </c>
      <c r="K35" t="s">
        <v>179</v>
      </c>
      <c r="L35" t="s">
        <v>180</v>
      </c>
      <c r="M35" t="s">
        <v>7982</v>
      </c>
      <c r="N35" t="s">
        <v>2039</v>
      </c>
      <c r="O35" t="s">
        <v>8887</v>
      </c>
      <c r="P35" t="s">
        <v>182</v>
      </c>
      <c r="R35" t="b">
        <v>1</v>
      </c>
      <c r="T35" t="s">
        <v>112</v>
      </c>
      <c r="Z35" t="s">
        <v>8890</v>
      </c>
      <c r="AA35" t="s">
        <v>8887</v>
      </c>
      <c r="AB35" t="s">
        <v>9085</v>
      </c>
      <c r="AC35" t="s">
        <v>8996</v>
      </c>
      <c r="AD35" t="b">
        <v>0</v>
      </c>
      <c r="AE35" t="b">
        <v>0</v>
      </c>
      <c r="AF35" t="s">
        <v>8941</v>
      </c>
      <c r="AG35" t="s">
        <v>8941</v>
      </c>
      <c r="AH35" t="s">
        <v>8942</v>
      </c>
      <c r="AJ35" t="s">
        <v>177</v>
      </c>
      <c r="AK35" t="s">
        <v>9086</v>
      </c>
      <c r="AL35" t="s">
        <v>9087</v>
      </c>
      <c r="AM35" t="s">
        <v>183</v>
      </c>
    </row>
    <row r="36" spans="1:42" x14ac:dyDescent="0.2">
      <c r="A36" t="s">
        <v>187</v>
      </c>
      <c r="B36" t="s">
        <v>187</v>
      </c>
      <c r="C36" t="s">
        <v>404</v>
      </c>
      <c r="D36" t="s">
        <v>9088</v>
      </c>
      <c r="E36" t="s">
        <v>9089</v>
      </c>
      <c r="F36" t="s">
        <v>9090</v>
      </c>
      <c r="G36" t="s">
        <v>188</v>
      </c>
      <c r="H36" t="s">
        <v>187</v>
      </c>
      <c r="J36" t="s">
        <v>189</v>
      </c>
      <c r="K36" t="s">
        <v>190</v>
      </c>
      <c r="L36" t="s">
        <v>32</v>
      </c>
      <c r="M36" t="s">
        <v>7982</v>
      </c>
      <c r="N36" t="s">
        <v>2039</v>
      </c>
      <c r="O36" t="s">
        <v>8887</v>
      </c>
      <c r="P36" t="s">
        <v>192</v>
      </c>
      <c r="R36" t="b">
        <v>1</v>
      </c>
      <c r="T36" t="s">
        <v>85</v>
      </c>
      <c r="Z36" t="s">
        <v>8890</v>
      </c>
      <c r="AA36" t="s">
        <v>8887</v>
      </c>
      <c r="AB36" t="s">
        <v>9091</v>
      </c>
      <c r="AC36" t="s">
        <v>8996</v>
      </c>
      <c r="AD36" t="b">
        <v>0</v>
      </c>
      <c r="AE36" t="b">
        <v>0</v>
      </c>
      <c r="AF36" t="s">
        <v>9046</v>
      </c>
      <c r="AG36" t="s">
        <v>9046</v>
      </c>
      <c r="AH36" t="s">
        <v>9031</v>
      </c>
      <c r="AJ36" t="s">
        <v>9092</v>
      </c>
      <c r="AK36" t="s">
        <v>9093</v>
      </c>
      <c r="AL36" t="s">
        <v>8935</v>
      </c>
      <c r="AM36" t="s">
        <v>188</v>
      </c>
    </row>
    <row r="37" spans="1:42" x14ac:dyDescent="0.2">
      <c r="A37" t="s">
        <v>194</v>
      </c>
      <c r="B37" t="s">
        <v>194</v>
      </c>
      <c r="C37" t="s">
        <v>415</v>
      </c>
      <c r="D37" t="s">
        <v>9094</v>
      </c>
      <c r="E37" t="s">
        <v>9095</v>
      </c>
      <c r="F37" t="s">
        <v>8994</v>
      </c>
      <c r="G37" t="s">
        <v>195</v>
      </c>
      <c r="H37" t="s">
        <v>194</v>
      </c>
      <c r="I37" t="s">
        <v>9096</v>
      </c>
      <c r="J37" t="s">
        <v>196</v>
      </c>
      <c r="K37" t="s">
        <v>197</v>
      </c>
      <c r="L37" t="s">
        <v>32</v>
      </c>
      <c r="M37" t="s">
        <v>7982</v>
      </c>
      <c r="N37" t="s">
        <v>2039</v>
      </c>
      <c r="O37" t="s">
        <v>8887</v>
      </c>
      <c r="P37" t="s">
        <v>199</v>
      </c>
      <c r="R37" t="b">
        <v>1</v>
      </c>
      <c r="T37" t="s">
        <v>85</v>
      </c>
      <c r="Y37" t="s">
        <v>134</v>
      </c>
      <c r="Z37" t="s">
        <v>8890</v>
      </c>
      <c r="AA37" t="s">
        <v>8887</v>
      </c>
      <c r="AB37" t="s">
        <v>9097</v>
      </c>
      <c r="AC37" t="s">
        <v>8996</v>
      </c>
      <c r="AD37" t="b">
        <v>0</v>
      </c>
      <c r="AE37" t="b">
        <v>0</v>
      </c>
      <c r="AF37" t="s">
        <v>9098</v>
      </c>
      <c r="AG37" t="s">
        <v>9099</v>
      </c>
      <c r="AH37" t="s">
        <v>9100</v>
      </c>
      <c r="AJ37" t="s">
        <v>9101</v>
      </c>
      <c r="AK37" t="s">
        <v>9102</v>
      </c>
      <c r="AL37" t="s">
        <v>8935</v>
      </c>
      <c r="AM37" t="s">
        <v>200</v>
      </c>
    </row>
    <row r="38" spans="1:42" x14ac:dyDescent="0.2">
      <c r="A38" t="s">
        <v>202</v>
      </c>
      <c r="B38" t="s">
        <v>203</v>
      </c>
      <c r="C38" t="s">
        <v>426</v>
      </c>
      <c r="D38" t="s">
        <v>8018</v>
      </c>
      <c r="E38" t="s">
        <v>9103</v>
      </c>
      <c r="F38" t="s">
        <v>8994</v>
      </c>
      <c r="G38" t="s">
        <v>204</v>
      </c>
      <c r="H38" t="s">
        <v>202</v>
      </c>
      <c r="J38" t="s">
        <v>205</v>
      </c>
      <c r="K38" t="s">
        <v>206</v>
      </c>
      <c r="L38" t="s">
        <v>32</v>
      </c>
      <c r="M38" t="s">
        <v>7982</v>
      </c>
      <c r="N38" t="s">
        <v>9104</v>
      </c>
      <c r="O38" t="s">
        <v>8887</v>
      </c>
      <c r="P38" t="s">
        <v>9105</v>
      </c>
      <c r="R38" t="b">
        <v>1</v>
      </c>
      <c r="T38" t="s">
        <v>45</v>
      </c>
      <c r="Z38" t="s">
        <v>8890</v>
      </c>
      <c r="AA38" t="s">
        <v>8887</v>
      </c>
      <c r="AB38" t="s">
        <v>9106</v>
      </c>
      <c r="AC38" t="s">
        <v>8921</v>
      </c>
      <c r="AD38" t="b">
        <v>0</v>
      </c>
      <c r="AE38" t="b">
        <v>0</v>
      </c>
      <c r="AF38" t="s">
        <v>9107</v>
      </c>
      <c r="AG38" t="s">
        <v>9108</v>
      </c>
      <c r="AH38" t="s">
        <v>9031</v>
      </c>
      <c r="AJ38" t="s">
        <v>7014</v>
      </c>
      <c r="AK38" t="s">
        <v>9109</v>
      </c>
      <c r="AL38" t="s">
        <v>8935</v>
      </c>
      <c r="AM38" t="s">
        <v>204</v>
      </c>
    </row>
    <row r="39" spans="1:42" x14ac:dyDescent="0.2">
      <c r="A39" t="s">
        <v>214</v>
      </c>
      <c r="B39" t="s">
        <v>214</v>
      </c>
      <c r="C39" t="s">
        <v>436</v>
      </c>
      <c r="D39" t="s">
        <v>9110</v>
      </c>
      <c r="E39" t="s">
        <v>9111</v>
      </c>
      <c r="F39" t="s">
        <v>8889</v>
      </c>
      <c r="G39" t="s">
        <v>215</v>
      </c>
      <c r="H39" t="s">
        <v>214</v>
      </c>
      <c r="J39" t="s">
        <v>216</v>
      </c>
      <c r="K39" t="s">
        <v>217</v>
      </c>
      <c r="L39" t="s">
        <v>32</v>
      </c>
      <c r="M39" t="s">
        <v>7982</v>
      </c>
      <c r="N39" t="s">
        <v>2039</v>
      </c>
      <c r="O39" t="s">
        <v>8887</v>
      </c>
      <c r="P39" t="s">
        <v>218</v>
      </c>
      <c r="R39" t="b">
        <v>1</v>
      </c>
      <c r="T39" t="s">
        <v>85</v>
      </c>
      <c r="Z39" t="s">
        <v>8890</v>
      </c>
      <c r="AA39" t="s">
        <v>8887</v>
      </c>
      <c r="AB39" t="s">
        <v>9112</v>
      </c>
      <c r="AC39" t="s">
        <v>8891</v>
      </c>
      <c r="AD39" t="b">
        <v>0</v>
      </c>
      <c r="AE39" t="b">
        <v>0</v>
      </c>
      <c r="AF39" t="s">
        <v>9113</v>
      </c>
      <c r="AG39" t="s">
        <v>9113</v>
      </c>
      <c r="AH39" t="s">
        <v>8942</v>
      </c>
      <c r="AJ39" t="s">
        <v>9114</v>
      </c>
      <c r="AK39" t="s">
        <v>9115</v>
      </c>
      <c r="AL39" t="s">
        <v>8926</v>
      </c>
      <c r="AM39" t="s">
        <v>215</v>
      </c>
    </row>
    <row r="40" spans="1:42" x14ac:dyDescent="0.2">
      <c r="A40" t="s">
        <v>221</v>
      </c>
      <c r="B40" t="s">
        <v>221</v>
      </c>
      <c r="C40" t="s">
        <v>448</v>
      </c>
      <c r="D40" t="s">
        <v>9116</v>
      </c>
      <c r="E40" t="s">
        <v>9117</v>
      </c>
      <c r="F40" t="s">
        <v>9118</v>
      </c>
      <c r="G40" t="s">
        <v>222</v>
      </c>
      <c r="H40" t="s">
        <v>221</v>
      </c>
      <c r="J40" t="s">
        <v>223</v>
      </c>
      <c r="K40" t="s">
        <v>224</v>
      </c>
      <c r="L40" t="s">
        <v>225</v>
      </c>
      <c r="M40" t="s">
        <v>7982</v>
      </c>
      <c r="N40" t="s">
        <v>2039</v>
      </c>
      <c r="O40" t="s">
        <v>8887</v>
      </c>
      <c r="P40" t="s">
        <v>226</v>
      </c>
      <c r="R40" t="b">
        <v>1</v>
      </c>
      <c r="T40" t="s">
        <v>112</v>
      </c>
      <c r="Z40" t="s">
        <v>8890</v>
      </c>
      <c r="AA40" t="s">
        <v>8887</v>
      </c>
      <c r="AB40" t="s">
        <v>9119</v>
      </c>
      <c r="AC40" t="s">
        <v>8921</v>
      </c>
      <c r="AD40" t="b">
        <v>0</v>
      </c>
      <c r="AE40" t="b">
        <v>0</v>
      </c>
      <c r="AF40" t="s">
        <v>9038</v>
      </c>
      <c r="AG40" t="s">
        <v>9038</v>
      </c>
      <c r="AJ40" t="s">
        <v>222</v>
      </c>
      <c r="AK40" t="s">
        <v>9120</v>
      </c>
      <c r="AL40" t="s">
        <v>8926</v>
      </c>
      <c r="AM40" t="s">
        <v>227</v>
      </c>
      <c r="AN40" t="s">
        <v>148</v>
      </c>
      <c r="AO40" t="s">
        <v>99</v>
      </c>
      <c r="AP40" t="s">
        <v>228</v>
      </c>
    </row>
    <row r="41" spans="1:42" x14ac:dyDescent="0.2">
      <c r="A41" t="s">
        <v>229</v>
      </c>
      <c r="B41" t="s">
        <v>229</v>
      </c>
      <c r="C41" t="s">
        <v>458</v>
      </c>
      <c r="D41" t="s">
        <v>9121</v>
      </c>
      <c r="E41" t="s">
        <v>9122</v>
      </c>
      <c r="F41" t="s">
        <v>9090</v>
      </c>
      <c r="G41" t="s">
        <v>230</v>
      </c>
      <c r="H41" t="s">
        <v>229</v>
      </c>
      <c r="M41" t="s">
        <v>8925</v>
      </c>
      <c r="N41" t="s">
        <v>2039</v>
      </c>
      <c r="O41" t="s">
        <v>8887</v>
      </c>
      <c r="R41" t="b">
        <v>1</v>
      </c>
      <c r="X41" t="s">
        <v>2039</v>
      </c>
      <c r="Z41" t="s">
        <v>8890</v>
      </c>
      <c r="AA41" t="s">
        <v>8887</v>
      </c>
      <c r="AC41" t="s">
        <v>8921</v>
      </c>
      <c r="AD41" t="b">
        <v>0</v>
      </c>
      <c r="AE41" t="b">
        <v>0</v>
      </c>
      <c r="AL41" t="s">
        <v>9087</v>
      </c>
      <c r="AM41" t="s">
        <v>230</v>
      </c>
    </row>
    <row r="42" spans="1:42" x14ac:dyDescent="0.2">
      <c r="A42" t="s">
        <v>229</v>
      </c>
      <c r="B42" t="s">
        <v>229</v>
      </c>
      <c r="C42" t="s">
        <v>466</v>
      </c>
      <c r="D42" t="s">
        <v>9121</v>
      </c>
      <c r="E42" t="s">
        <v>9123</v>
      </c>
      <c r="F42" t="s">
        <v>9090</v>
      </c>
      <c r="G42" t="s">
        <v>230</v>
      </c>
      <c r="H42" t="s">
        <v>229</v>
      </c>
      <c r="I42" t="s">
        <v>9124</v>
      </c>
      <c r="J42" t="s">
        <v>231</v>
      </c>
      <c r="K42" t="s">
        <v>232</v>
      </c>
      <c r="L42" t="s">
        <v>233</v>
      </c>
      <c r="M42" t="s">
        <v>7982</v>
      </c>
      <c r="N42" t="s">
        <v>2039</v>
      </c>
      <c r="O42" t="s">
        <v>8887</v>
      </c>
      <c r="P42" t="s">
        <v>235</v>
      </c>
      <c r="R42" t="b">
        <v>1</v>
      </c>
      <c r="T42" t="s">
        <v>85</v>
      </c>
      <c r="Y42" t="s">
        <v>238</v>
      </c>
      <c r="Z42" t="s">
        <v>8890</v>
      </c>
      <c r="AA42" t="s">
        <v>8887</v>
      </c>
      <c r="AB42" t="s">
        <v>9125</v>
      </c>
      <c r="AC42" t="s">
        <v>8921</v>
      </c>
      <c r="AD42" t="b">
        <v>0</v>
      </c>
      <c r="AE42" t="b">
        <v>0</v>
      </c>
      <c r="AF42" t="s">
        <v>8941</v>
      </c>
      <c r="AG42" t="s">
        <v>8941</v>
      </c>
      <c r="AH42" t="s">
        <v>8942</v>
      </c>
      <c r="AJ42" t="s">
        <v>7015</v>
      </c>
      <c r="AK42" t="s">
        <v>9126</v>
      </c>
      <c r="AL42" t="s">
        <v>9087</v>
      </c>
      <c r="AM42" t="s">
        <v>230</v>
      </c>
    </row>
    <row r="43" spans="1:42" x14ac:dyDescent="0.2">
      <c r="A43" t="s">
        <v>239</v>
      </c>
      <c r="B43" t="s">
        <v>239</v>
      </c>
      <c r="C43" t="s">
        <v>475</v>
      </c>
      <c r="D43" t="s">
        <v>9127</v>
      </c>
      <c r="E43" t="s">
        <v>9128</v>
      </c>
      <c r="F43" t="s">
        <v>9090</v>
      </c>
      <c r="G43" t="s">
        <v>240</v>
      </c>
      <c r="H43" t="s">
        <v>239</v>
      </c>
      <c r="J43" t="s">
        <v>241</v>
      </c>
      <c r="K43" t="s">
        <v>242</v>
      </c>
      <c r="L43" t="s">
        <v>32</v>
      </c>
      <c r="M43" t="s">
        <v>7982</v>
      </c>
      <c r="N43" t="s">
        <v>7921</v>
      </c>
      <c r="O43" t="s">
        <v>8887</v>
      </c>
      <c r="P43" t="s">
        <v>243</v>
      </c>
      <c r="R43" t="b">
        <v>1</v>
      </c>
      <c r="T43" t="s">
        <v>112</v>
      </c>
      <c r="Z43" t="s">
        <v>8890</v>
      </c>
      <c r="AA43" t="s">
        <v>8887</v>
      </c>
      <c r="AC43" t="s">
        <v>9037</v>
      </c>
      <c r="AD43" t="b">
        <v>0</v>
      </c>
      <c r="AE43" t="b">
        <v>0</v>
      </c>
      <c r="AF43" t="s">
        <v>7604</v>
      </c>
      <c r="AG43" t="s">
        <v>7604</v>
      </c>
      <c r="AH43" t="s">
        <v>8893</v>
      </c>
      <c r="AI43" t="s">
        <v>9129</v>
      </c>
      <c r="AJ43" t="s">
        <v>240</v>
      </c>
      <c r="AK43" t="s">
        <v>9130</v>
      </c>
      <c r="AL43" t="s">
        <v>8935</v>
      </c>
      <c r="AM43" t="s">
        <v>244</v>
      </c>
      <c r="AN43" t="s">
        <v>245</v>
      </c>
      <c r="AO43" t="s">
        <v>109</v>
      </c>
      <c r="AP43" t="s">
        <v>246</v>
      </c>
    </row>
    <row r="44" spans="1:42" x14ac:dyDescent="0.2">
      <c r="A44" t="s">
        <v>247</v>
      </c>
      <c r="B44" t="s">
        <v>247</v>
      </c>
      <c r="C44" t="s">
        <v>483</v>
      </c>
      <c r="D44" t="s">
        <v>9131</v>
      </c>
      <c r="E44" t="s">
        <v>9132</v>
      </c>
      <c r="F44" t="s">
        <v>9118</v>
      </c>
      <c r="G44" t="s">
        <v>248</v>
      </c>
      <c r="H44" t="s">
        <v>247</v>
      </c>
      <c r="J44" t="s">
        <v>249</v>
      </c>
      <c r="K44" t="s">
        <v>250</v>
      </c>
      <c r="L44" t="s">
        <v>32</v>
      </c>
      <c r="M44" t="s">
        <v>7982</v>
      </c>
      <c r="N44" t="s">
        <v>2039</v>
      </c>
      <c r="O44" t="s">
        <v>8887</v>
      </c>
      <c r="P44" t="s">
        <v>251</v>
      </c>
      <c r="R44" t="b">
        <v>1</v>
      </c>
      <c r="T44" t="s">
        <v>112</v>
      </c>
      <c r="Z44" t="s">
        <v>8890</v>
      </c>
      <c r="AA44" t="s">
        <v>8887</v>
      </c>
      <c r="AB44" t="s">
        <v>9133</v>
      </c>
      <c r="AC44" t="s">
        <v>9134</v>
      </c>
      <c r="AD44" t="b">
        <v>0</v>
      </c>
      <c r="AE44" t="b">
        <v>0</v>
      </c>
      <c r="AF44" t="s">
        <v>9046</v>
      </c>
      <c r="AG44" t="s">
        <v>9046</v>
      </c>
      <c r="AH44" t="s">
        <v>9100</v>
      </c>
      <c r="AJ44" t="s">
        <v>7016</v>
      </c>
      <c r="AK44" t="s">
        <v>9135</v>
      </c>
      <c r="AL44" t="s">
        <v>9136</v>
      </c>
      <c r="AM44" t="s">
        <v>252</v>
      </c>
      <c r="AN44" t="s">
        <v>253</v>
      </c>
      <c r="AO44" t="s">
        <v>254</v>
      </c>
      <c r="AP44" t="s">
        <v>255</v>
      </c>
    </row>
    <row r="45" spans="1:42" x14ac:dyDescent="0.2">
      <c r="A45" t="s">
        <v>247</v>
      </c>
      <c r="B45" t="s">
        <v>247</v>
      </c>
      <c r="C45" t="s">
        <v>490</v>
      </c>
      <c r="D45" t="s">
        <v>9137</v>
      </c>
      <c r="E45" t="s">
        <v>9138</v>
      </c>
      <c r="F45" t="s">
        <v>9118</v>
      </c>
      <c r="G45" t="s">
        <v>7016</v>
      </c>
      <c r="H45" t="s">
        <v>247</v>
      </c>
      <c r="I45" t="s">
        <v>9139</v>
      </c>
      <c r="J45" t="s">
        <v>9140</v>
      </c>
      <c r="K45" t="s">
        <v>9141</v>
      </c>
      <c r="L45" t="s">
        <v>32</v>
      </c>
      <c r="M45" t="s">
        <v>7982</v>
      </c>
      <c r="N45" t="s">
        <v>2039</v>
      </c>
      <c r="O45" t="s">
        <v>8887</v>
      </c>
      <c r="P45" t="s">
        <v>9142</v>
      </c>
      <c r="R45" t="b">
        <v>1</v>
      </c>
      <c r="T45" t="s">
        <v>112</v>
      </c>
      <c r="Y45" t="s">
        <v>256</v>
      </c>
      <c r="Z45" t="s">
        <v>8890</v>
      </c>
      <c r="AA45" t="s">
        <v>8887</v>
      </c>
      <c r="AB45" t="s">
        <v>9143</v>
      </c>
      <c r="AC45" t="s">
        <v>9134</v>
      </c>
      <c r="AD45" t="b">
        <v>0</v>
      </c>
      <c r="AE45" t="b">
        <v>0</v>
      </c>
      <c r="AF45" t="s">
        <v>9144</v>
      </c>
      <c r="AG45" t="s">
        <v>9144</v>
      </c>
      <c r="AH45" t="s">
        <v>8893</v>
      </c>
      <c r="AI45" t="s">
        <v>9145</v>
      </c>
      <c r="AJ45" t="s">
        <v>7016</v>
      </c>
      <c r="AK45" t="s">
        <v>9146</v>
      </c>
      <c r="AL45" t="s">
        <v>8935</v>
      </c>
      <c r="AM45" t="s">
        <v>9147</v>
      </c>
      <c r="AN45" t="s">
        <v>132</v>
      </c>
      <c r="AO45" t="s">
        <v>109</v>
      </c>
      <c r="AP45" t="s">
        <v>3660</v>
      </c>
    </row>
    <row r="46" spans="1:42" x14ac:dyDescent="0.2">
      <c r="A46" t="s">
        <v>257</v>
      </c>
      <c r="B46" t="s">
        <v>257</v>
      </c>
      <c r="C46" t="s">
        <v>499</v>
      </c>
      <c r="D46" t="s">
        <v>9148</v>
      </c>
      <c r="E46" t="s">
        <v>9149</v>
      </c>
      <c r="F46" t="s">
        <v>9118</v>
      </c>
      <c r="G46" t="s">
        <v>258</v>
      </c>
      <c r="H46" t="s">
        <v>257</v>
      </c>
      <c r="J46" t="s">
        <v>259</v>
      </c>
      <c r="K46" t="s">
        <v>260</v>
      </c>
      <c r="L46" t="s">
        <v>261</v>
      </c>
      <c r="M46" t="s">
        <v>7982</v>
      </c>
      <c r="N46" t="s">
        <v>2039</v>
      </c>
      <c r="O46" t="s">
        <v>8887</v>
      </c>
      <c r="P46" t="s">
        <v>262</v>
      </c>
      <c r="R46" t="b">
        <v>1</v>
      </c>
      <c r="T46" t="s">
        <v>112</v>
      </c>
      <c r="Z46" t="s">
        <v>8890</v>
      </c>
      <c r="AA46" t="s">
        <v>8887</v>
      </c>
      <c r="AB46" t="s">
        <v>9150</v>
      </c>
      <c r="AD46" t="b">
        <v>0</v>
      </c>
      <c r="AE46" t="b">
        <v>0</v>
      </c>
      <c r="AF46" t="s">
        <v>7604</v>
      </c>
      <c r="AG46" t="s">
        <v>7604</v>
      </c>
      <c r="AH46" t="s">
        <v>9100</v>
      </c>
      <c r="AJ46" t="s">
        <v>258</v>
      </c>
      <c r="AK46" t="s">
        <v>9151</v>
      </c>
      <c r="AL46" t="s">
        <v>8923</v>
      </c>
      <c r="AM46" t="s">
        <v>263</v>
      </c>
      <c r="AN46" t="s">
        <v>81</v>
      </c>
      <c r="AO46" t="s">
        <v>58</v>
      </c>
      <c r="AP46" t="s">
        <v>264</v>
      </c>
    </row>
    <row r="47" spans="1:42" x14ac:dyDescent="0.2">
      <c r="A47" t="s">
        <v>265</v>
      </c>
      <c r="B47" t="s">
        <v>265</v>
      </c>
      <c r="C47" t="s">
        <v>510</v>
      </c>
      <c r="D47" t="s">
        <v>9152</v>
      </c>
      <c r="E47" t="s">
        <v>9153</v>
      </c>
      <c r="F47" t="s">
        <v>9090</v>
      </c>
      <c r="G47" t="s">
        <v>266</v>
      </c>
      <c r="H47" t="s">
        <v>265</v>
      </c>
      <c r="J47" t="s">
        <v>267</v>
      </c>
      <c r="K47" t="s">
        <v>268</v>
      </c>
      <c r="L47" t="s">
        <v>32</v>
      </c>
      <c r="M47" t="s">
        <v>7982</v>
      </c>
      <c r="N47" t="s">
        <v>7230</v>
      </c>
      <c r="O47" t="s">
        <v>8887</v>
      </c>
      <c r="P47" t="s">
        <v>269</v>
      </c>
      <c r="R47" t="b">
        <v>1</v>
      </c>
      <c r="T47" t="s">
        <v>112</v>
      </c>
      <c r="Z47" t="s">
        <v>8890</v>
      </c>
      <c r="AA47" t="s">
        <v>8887</v>
      </c>
      <c r="AC47" t="s">
        <v>8921</v>
      </c>
      <c r="AD47" t="b">
        <v>0</v>
      </c>
      <c r="AE47" t="b">
        <v>0</v>
      </c>
      <c r="AF47" t="s">
        <v>8892</v>
      </c>
      <c r="AG47" t="s">
        <v>8892</v>
      </c>
      <c r="AH47" t="s">
        <v>8893</v>
      </c>
      <c r="AI47" t="s">
        <v>9154</v>
      </c>
      <c r="AJ47" t="s">
        <v>266</v>
      </c>
      <c r="AK47" t="s">
        <v>9155</v>
      </c>
      <c r="AL47" t="s">
        <v>8897</v>
      </c>
      <c r="AM47" t="s">
        <v>270</v>
      </c>
      <c r="AN47" t="s">
        <v>40</v>
      </c>
      <c r="AO47" t="s">
        <v>41</v>
      </c>
      <c r="AP47" t="s">
        <v>271</v>
      </c>
    </row>
    <row r="48" spans="1:42" x14ac:dyDescent="0.2">
      <c r="A48" t="s">
        <v>272</v>
      </c>
      <c r="B48" t="s">
        <v>273</v>
      </c>
      <c r="C48" t="s">
        <v>519</v>
      </c>
      <c r="D48" t="s">
        <v>8022</v>
      </c>
      <c r="E48" t="s">
        <v>9156</v>
      </c>
      <c r="F48" t="s">
        <v>9090</v>
      </c>
      <c r="G48" t="s">
        <v>274</v>
      </c>
      <c r="H48" t="s">
        <v>272</v>
      </c>
      <c r="I48" t="s">
        <v>9157</v>
      </c>
      <c r="J48" t="s">
        <v>275</v>
      </c>
      <c r="K48" t="s">
        <v>9158</v>
      </c>
      <c r="L48" t="s">
        <v>277</v>
      </c>
      <c r="M48" t="s">
        <v>7982</v>
      </c>
      <c r="N48" t="s">
        <v>2039</v>
      </c>
      <c r="O48" t="s">
        <v>8887</v>
      </c>
      <c r="P48" t="s">
        <v>9159</v>
      </c>
      <c r="R48" t="b">
        <v>1</v>
      </c>
      <c r="T48" t="s">
        <v>45</v>
      </c>
      <c r="Y48" t="s">
        <v>285</v>
      </c>
      <c r="Z48" t="s">
        <v>8890</v>
      </c>
      <c r="AA48" t="s">
        <v>8887</v>
      </c>
      <c r="AB48" t="s">
        <v>9160</v>
      </c>
      <c r="AC48" t="s">
        <v>8921</v>
      </c>
      <c r="AD48" t="b">
        <v>0</v>
      </c>
      <c r="AE48" t="b">
        <v>0</v>
      </c>
      <c r="AF48" t="s">
        <v>9113</v>
      </c>
      <c r="AG48" t="s">
        <v>9113</v>
      </c>
      <c r="AH48" t="s">
        <v>9031</v>
      </c>
      <c r="AJ48" t="s">
        <v>9161</v>
      </c>
      <c r="AK48" t="s">
        <v>9162</v>
      </c>
      <c r="AL48" t="s">
        <v>9087</v>
      </c>
      <c r="AM48" t="s">
        <v>274</v>
      </c>
    </row>
    <row r="49" spans="1:39" x14ac:dyDescent="0.2">
      <c r="A49" t="s">
        <v>286</v>
      </c>
      <c r="B49" t="s">
        <v>287</v>
      </c>
      <c r="C49" t="s">
        <v>529</v>
      </c>
      <c r="D49" t="s">
        <v>8026</v>
      </c>
      <c r="E49" t="s">
        <v>9163</v>
      </c>
      <c r="F49" t="s">
        <v>21008</v>
      </c>
      <c r="G49" t="s">
        <v>288</v>
      </c>
      <c r="H49" t="s">
        <v>286</v>
      </c>
      <c r="I49" t="s">
        <v>9164</v>
      </c>
      <c r="J49" t="s">
        <v>289</v>
      </c>
      <c r="K49" t="s">
        <v>7018</v>
      </c>
      <c r="L49" t="s">
        <v>32</v>
      </c>
      <c r="M49" t="s">
        <v>7982</v>
      </c>
      <c r="N49" t="s">
        <v>2039</v>
      </c>
      <c r="O49" t="s">
        <v>8887</v>
      </c>
      <c r="P49" t="s">
        <v>9165</v>
      </c>
      <c r="R49" t="b">
        <v>1</v>
      </c>
      <c r="T49" t="s">
        <v>45</v>
      </c>
      <c r="Y49" t="s">
        <v>298</v>
      </c>
      <c r="Z49" t="s">
        <v>8890</v>
      </c>
      <c r="AA49" t="s">
        <v>8887</v>
      </c>
      <c r="AB49" t="s">
        <v>9166</v>
      </c>
      <c r="AC49" t="s">
        <v>8973</v>
      </c>
      <c r="AD49" t="b">
        <v>0</v>
      </c>
      <c r="AE49" t="b">
        <v>0</v>
      </c>
      <c r="AF49" t="s">
        <v>9167</v>
      </c>
      <c r="AG49" t="s">
        <v>9168</v>
      </c>
      <c r="AH49" t="s">
        <v>8942</v>
      </c>
      <c r="AJ49" t="s">
        <v>9169</v>
      </c>
      <c r="AK49" t="s">
        <v>9170</v>
      </c>
      <c r="AL49" t="s">
        <v>8935</v>
      </c>
      <c r="AM49" t="s">
        <v>288</v>
      </c>
    </row>
    <row r="50" spans="1:39" x14ac:dyDescent="0.2">
      <c r="A50" t="s">
        <v>299</v>
      </c>
      <c r="B50" t="s">
        <v>300</v>
      </c>
      <c r="C50" t="s">
        <v>541</v>
      </c>
      <c r="D50" t="s">
        <v>8030</v>
      </c>
      <c r="E50" t="s">
        <v>9171</v>
      </c>
      <c r="F50" t="s">
        <v>8889</v>
      </c>
      <c r="G50" t="s">
        <v>9172</v>
      </c>
      <c r="H50" t="s">
        <v>299</v>
      </c>
      <c r="J50" t="s">
        <v>302</v>
      </c>
      <c r="K50" t="s">
        <v>303</v>
      </c>
      <c r="L50" t="s">
        <v>304</v>
      </c>
      <c r="M50" t="s">
        <v>7982</v>
      </c>
      <c r="N50" t="s">
        <v>2039</v>
      </c>
      <c r="O50" t="s">
        <v>8887</v>
      </c>
      <c r="P50" t="s">
        <v>9173</v>
      </c>
      <c r="R50" t="b">
        <v>1</v>
      </c>
      <c r="T50" t="s">
        <v>45</v>
      </c>
      <c r="Z50" t="s">
        <v>8890</v>
      </c>
      <c r="AA50" t="s">
        <v>8887</v>
      </c>
      <c r="AB50" t="s">
        <v>9174</v>
      </c>
      <c r="AC50" t="s">
        <v>8921</v>
      </c>
      <c r="AD50" t="b">
        <v>0</v>
      </c>
      <c r="AE50" t="b">
        <v>0</v>
      </c>
      <c r="AF50" t="s">
        <v>9175</v>
      </c>
      <c r="AG50" t="s">
        <v>9176</v>
      </c>
      <c r="AH50" t="s">
        <v>8942</v>
      </c>
      <c r="AI50" t="s">
        <v>9177</v>
      </c>
      <c r="AJ50" t="s">
        <v>9178</v>
      </c>
      <c r="AK50" t="s">
        <v>9179</v>
      </c>
      <c r="AL50" t="s">
        <v>8923</v>
      </c>
      <c r="AM50" t="s">
        <v>307</v>
      </c>
    </row>
    <row r="51" spans="1:39" x14ac:dyDescent="0.2">
      <c r="A51" t="s">
        <v>299</v>
      </c>
      <c r="B51" t="s">
        <v>300</v>
      </c>
      <c r="C51" t="s">
        <v>553</v>
      </c>
      <c r="D51" t="s">
        <v>8030</v>
      </c>
      <c r="E51" t="s">
        <v>9180</v>
      </c>
      <c r="F51" t="s">
        <v>8889</v>
      </c>
      <c r="G51" t="s">
        <v>9172</v>
      </c>
      <c r="H51" t="s">
        <v>299</v>
      </c>
      <c r="J51" t="s">
        <v>9181</v>
      </c>
      <c r="K51" t="s">
        <v>9182</v>
      </c>
      <c r="L51" t="s">
        <v>9183</v>
      </c>
      <c r="M51" t="s">
        <v>7982</v>
      </c>
      <c r="N51" t="s">
        <v>2039</v>
      </c>
      <c r="O51" t="s">
        <v>8887</v>
      </c>
      <c r="P51" t="s">
        <v>9184</v>
      </c>
      <c r="R51" t="b">
        <v>1</v>
      </c>
      <c r="T51" t="s">
        <v>45</v>
      </c>
      <c r="Z51" t="s">
        <v>8890</v>
      </c>
      <c r="AA51" t="s">
        <v>8887</v>
      </c>
      <c r="AB51" t="s">
        <v>9185</v>
      </c>
      <c r="AC51" t="s">
        <v>8921</v>
      </c>
      <c r="AD51" t="b">
        <v>0</v>
      </c>
      <c r="AE51" t="b">
        <v>0</v>
      </c>
      <c r="AF51" t="s">
        <v>9186</v>
      </c>
      <c r="AG51" t="s">
        <v>9187</v>
      </c>
      <c r="AH51" t="s">
        <v>8942</v>
      </c>
      <c r="AI51" t="s">
        <v>9188</v>
      </c>
      <c r="AJ51" t="s">
        <v>9189</v>
      </c>
      <c r="AK51" t="s">
        <v>9190</v>
      </c>
      <c r="AL51" t="s">
        <v>8935</v>
      </c>
      <c r="AM51" t="s">
        <v>9191</v>
      </c>
    </row>
    <row r="52" spans="1:39" x14ac:dyDescent="0.2">
      <c r="A52" t="s">
        <v>312</v>
      </c>
      <c r="B52" t="s">
        <v>313</v>
      </c>
      <c r="C52" t="s">
        <v>566</v>
      </c>
      <c r="D52" t="s">
        <v>8033</v>
      </c>
      <c r="E52" t="s">
        <v>9192</v>
      </c>
      <c r="F52" t="s">
        <v>21008</v>
      </c>
      <c r="G52" t="s">
        <v>314</v>
      </c>
      <c r="H52" t="s">
        <v>312</v>
      </c>
      <c r="M52" t="s">
        <v>8920</v>
      </c>
      <c r="N52" t="s">
        <v>2039</v>
      </c>
      <c r="O52" t="s">
        <v>8887</v>
      </c>
      <c r="R52" t="b">
        <v>1</v>
      </c>
      <c r="Z52" t="s">
        <v>8890</v>
      </c>
      <c r="AA52" t="s">
        <v>8887</v>
      </c>
      <c r="AC52" t="s">
        <v>8973</v>
      </c>
      <c r="AD52" t="b">
        <v>0</v>
      </c>
      <c r="AE52" t="b">
        <v>0</v>
      </c>
      <c r="AL52" t="s">
        <v>9193</v>
      </c>
      <c r="AM52" t="s">
        <v>321</v>
      </c>
    </row>
    <row r="53" spans="1:39" x14ac:dyDescent="0.2">
      <c r="A53" t="s">
        <v>312</v>
      </c>
      <c r="B53" t="s">
        <v>313</v>
      </c>
      <c r="C53" t="s">
        <v>577</v>
      </c>
      <c r="D53" t="s">
        <v>8033</v>
      </c>
      <c r="E53" t="s">
        <v>9194</v>
      </c>
      <c r="F53" t="s">
        <v>21008</v>
      </c>
      <c r="G53" t="s">
        <v>314</v>
      </c>
      <c r="H53" t="s">
        <v>312</v>
      </c>
      <c r="I53" t="s">
        <v>9195</v>
      </c>
      <c r="J53" t="s">
        <v>316</v>
      </c>
      <c r="K53" t="s">
        <v>317</v>
      </c>
      <c r="L53" t="s">
        <v>318</v>
      </c>
      <c r="M53" t="s">
        <v>7982</v>
      </c>
      <c r="N53" t="s">
        <v>2039</v>
      </c>
      <c r="O53" t="s">
        <v>8887</v>
      </c>
      <c r="P53" t="s">
        <v>9196</v>
      </c>
      <c r="R53" t="b">
        <v>1</v>
      </c>
      <c r="T53" t="s">
        <v>45</v>
      </c>
      <c r="Y53" t="s">
        <v>325</v>
      </c>
      <c r="Z53" t="s">
        <v>8890</v>
      </c>
      <c r="AA53" t="s">
        <v>8887</v>
      </c>
      <c r="AB53" t="s">
        <v>9197</v>
      </c>
      <c r="AC53" t="s">
        <v>8973</v>
      </c>
      <c r="AD53" t="b">
        <v>0</v>
      </c>
      <c r="AE53" t="b">
        <v>0</v>
      </c>
      <c r="AF53" t="s">
        <v>8941</v>
      </c>
      <c r="AG53" t="s">
        <v>8941</v>
      </c>
      <c r="AH53" t="s">
        <v>8942</v>
      </c>
      <c r="AI53" t="s">
        <v>9198</v>
      </c>
      <c r="AJ53" t="s">
        <v>9199</v>
      </c>
      <c r="AK53" t="s">
        <v>9200</v>
      </c>
      <c r="AL53" t="s">
        <v>9193</v>
      </c>
      <c r="AM53" t="s">
        <v>314</v>
      </c>
    </row>
    <row r="54" spans="1:39" x14ac:dyDescent="0.2">
      <c r="A54" t="s">
        <v>312</v>
      </c>
      <c r="B54" t="s">
        <v>313</v>
      </c>
      <c r="C54" t="s">
        <v>585</v>
      </c>
      <c r="D54" t="s">
        <v>8033</v>
      </c>
      <c r="E54" t="s">
        <v>9201</v>
      </c>
      <c r="F54" t="s">
        <v>21008</v>
      </c>
      <c r="G54" t="s">
        <v>314</v>
      </c>
      <c r="H54" t="s">
        <v>312</v>
      </c>
      <c r="J54" t="s">
        <v>316</v>
      </c>
      <c r="K54" t="s">
        <v>317</v>
      </c>
      <c r="L54" t="s">
        <v>318</v>
      </c>
      <c r="M54" t="s">
        <v>9202</v>
      </c>
      <c r="N54" t="s">
        <v>2039</v>
      </c>
      <c r="O54" t="s">
        <v>8887</v>
      </c>
      <c r="P54" t="s">
        <v>9203</v>
      </c>
      <c r="R54" t="b">
        <v>1</v>
      </c>
      <c r="T54" t="s">
        <v>45</v>
      </c>
      <c r="X54" t="s">
        <v>4563</v>
      </c>
      <c r="Z54" t="s">
        <v>8890</v>
      </c>
      <c r="AA54" t="s">
        <v>8887</v>
      </c>
      <c r="AB54" t="s">
        <v>9204</v>
      </c>
      <c r="AC54" t="s">
        <v>8973</v>
      </c>
      <c r="AD54" t="b">
        <v>0</v>
      </c>
      <c r="AE54" t="b">
        <v>0</v>
      </c>
      <c r="AF54" t="s">
        <v>8941</v>
      </c>
      <c r="AG54" t="s">
        <v>8941</v>
      </c>
      <c r="AI54" t="s">
        <v>9205</v>
      </c>
      <c r="AJ54" t="s">
        <v>9206</v>
      </c>
      <c r="AK54" t="s">
        <v>9207</v>
      </c>
      <c r="AL54" t="s">
        <v>8935</v>
      </c>
      <c r="AM54" t="s">
        <v>9208</v>
      </c>
    </row>
    <row r="55" spans="1:39" x14ac:dyDescent="0.2">
      <c r="A55" t="s">
        <v>312</v>
      </c>
      <c r="B55" t="s">
        <v>313</v>
      </c>
      <c r="C55" t="s">
        <v>597</v>
      </c>
      <c r="D55" t="s">
        <v>8033</v>
      </c>
      <c r="E55" t="s">
        <v>9209</v>
      </c>
      <c r="F55">
        <v>0</v>
      </c>
      <c r="G55" t="s">
        <v>314</v>
      </c>
      <c r="H55" t="s">
        <v>312</v>
      </c>
      <c r="J55" t="s">
        <v>316</v>
      </c>
      <c r="K55" t="s">
        <v>9210</v>
      </c>
      <c r="L55" t="s">
        <v>318</v>
      </c>
      <c r="M55" t="s">
        <v>7982</v>
      </c>
      <c r="N55" t="s">
        <v>7674</v>
      </c>
      <c r="O55" t="s">
        <v>8887</v>
      </c>
      <c r="P55" t="s">
        <v>9211</v>
      </c>
      <c r="T55" t="s">
        <v>45</v>
      </c>
      <c r="Z55" t="s">
        <v>8967</v>
      </c>
      <c r="AA55" t="s">
        <v>8887</v>
      </c>
      <c r="AD55" t="b">
        <v>0</v>
      </c>
      <c r="AF55" t="s">
        <v>8968</v>
      </c>
      <c r="AG55" t="s">
        <v>8968</v>
      </c>
      <c r="AH55" t="s">
        <v>8893</v>
      </c>
      <c r="AI55" t="s">
        <v>9212</v>
      </c>
      <c r="AJ55" t="s">
        <v>9199</v>
      </c>
      <c r="AK55" t="s">
        <v>9213</v>
      </c>
      <c r="AL55" t="s">
        <v>8935</v>
      </c>
      <c r="AM55" t="s">
        <v>314</v>
      </c>
    </row>
    <row r="56" spans="1:39" x14ac:dyDescent="0.2">
      <c r="A56" t="s">
        <v>326</v>
      </c>
      <c r="B56" t="s">
        <v>327</v>
      </c>
      <c r="C56" t="s">
        <v>612</v>
      </c>
      <c r="D56" t="s">
        <v>8036</v>
      </c>
      <c r="E56" t="s">
        <v>9214</v>
      </c>
      <c r="F56" t="s">
        <v>9216</v>
      </c>
      <c r="G56" t="s">
        <v>328</v>
      </c>
      <c r="H56" t="s">
        <v>326</v>
      </c>
      <c r="J56" t="s">
        <v>329</v>
      </c>
      <c r="K56" t="s">
        <v>330</v>
      </c>
      <c r="L56" t="s">
        <v>331</v>
      </c>
      <c r="M56" t="s">
        <v>7982</v>
      </c>
      <c r="N56" t="s">
        <v>2039</v>
      </c>
      <c r="O56" t="s">
        <v>8887</v>
      </c>
      <c r="P56" t="s">
        <v>9215</v>
      </c>
      <c r="R56" t="b">
        <v>1</v>
      </c>
      <c r="T56" t="s">
        <v>60</v>
      </c>
      <c r="Z56" t="s">
        <v>8890</v>
      </c>
      <c r="AA56" t="s">
        <v>8887</v>
      </c>
      <c r="AC56" t="s">
        <v>8891</v>
      </c>
      <c r="AD56" t="b">
        <v>0</v>
      </c>
      <c r="AE56" t="b">
        <v>0</v>
      </c>
      <c r="AF56" t="s">
        <v>9217</v>
      </c>
      <c r="AG56" t="s">
        <v>9218</v>
      </c>
      <c r="AH56" t="s">
        <v>8893</v>
      </c>
      <c r="AI56" t="s">
        <v>9219</v>
      </c>
      <c r="AJ56" t="s">
        <v>9220</v>
      </c>
      <c r="AK56" t="s">
        <v>9221</v>
      </c>
      <c r="AL56" t="s">
        <v>8945</v>
      </c>
      <c r="AM56" t="s">
        <v>328</v>
      </c>
    </row>
    <row r="57" spans="1:39" x14ac:dyDescent="0.2">
      <c r="A57" t="s">
        <v>326</v>
      </c>
      <c r="B57" t="s">
        <v>327</v>
      </c>
      <c r="C57" t="s">
        <v>622</v>
      </c>
      <c r="D57" t="s">
        <v>8036</v>
      </c>
      <c r="E57" t="s">
        <v>9222</v>
      </c>
      <c r="F57" t="s">
        <v>9216</v>
      </c>
      <c r="G57" t="s">
        <v>328</v>
      </c>
      <c r="H57" t="s">
        <v>326</v>
      </c>
      <c r="J57" t="s">
        <v>329</v>
      </c>
      <c r="K57" t="s">
        <v>330</v>
      </c>
      <c r="L57" t="s">
        <v>331</v>
      </c>
      <c r="M57" t="s">
        <v>7982</v>
      </c>
      <c r="N57" t="s">
        <v>2039</v>
      </c>
      <c r="O57" t="s">
        <v>8887</v>
      </c>
      <c r="P57" t="s">
        <v>9223</v>
      </c>
      <c r="R57" t="b">
        <v>1</v>
      </c>
      <c r="T57" t="s">
        <v>60</v>
      </c>
      <c r="Z57" t="s">
        <v>8890</v>
      </c>
      <c r="AA57" t="s">
        <v>8887</v>
      </c>
      <c r="AC57" t="s">
        <v>8891</v>
      </c>
      <c r="AD57" t="b">
        <v>0</v>
      </c>
      <c r="AE57" t="b">
        <v>0</v>
      </c>
      <c r="AF57" t="s">
        <v>9224</v>
      </c>
      <c r="AG57" t="s">
        <v>9225</v>
      </c>
      <c r="AH57" t="s">
        <v>8893</v>
      </c>
      <c r="AI57" t="s">
        <v>9219</v>
      </c>
      <c r="AJ57" t="s">
        <v>9220</v>
      </c>
      <c r="AK57" t="s">
        <v>9221</v>
      </c>
      <c r="AL57" t="s">
        <v>9226</v>
      </c>
      <c r="AM57" t="s">
        <v>328</v>
      </c>
    </row>
    <row r="58" spans="1:39" x14ac:dyDescent="0.2">
      <c r="A58" t="s">
        <v>326</v>
      </c>
      <c r="B58" t="s">
        <v>327</v>
      </c>
      <c r="C58" t="s">
        <v>634</v>
      </c>
      <c r="D58" t="s">
        <v>8036</v>
      </c>
      <c r="E58" t="s">
        <v>9227</v>
      </c>
      <c r="F58" t="s">
        <v>9216</v>
      </c>
      <c r="G58" t="s">
        <v>328</v>
      </c>
      <c r="H58" t="s">
        <v>326</v>
      </c>
      <c r="J58" t="s">
        <v>329</v>
      </c>
      <c r="K58" t="s">
        <v>330</v>
      </c>
      <c r="L58" t="s">
        <v>331</v>
      </c>
      <c r="M58" t="s">
        <v>7982</v>
      </c>
      <c r="N58" t="s">
        <v>2039</v>
      </c>
      <c r="O58" t="s">
        <v>8887</v>
      </c>
      <c r="P58" t="s">
        <v>9228</v>
      </c>
      <c r="R58" t="b">
        <v>1</v>
      </c>
      <c r="T58" t="s">
        <v>60</v>
      </c>
      <c r="Z58" t="s">
        <v>8890</v>
      </c>
      <c r="AA58" t="s">
        <v>8887</v>
      </c>
      <c r="AC58" t="s">
        <v>8891</v>
      </c>
      <c r="AD58" t="b">
        <v>0</v>
      </c>
      <c r="AE58" t="b">
        <v>0</v>
      </c>
      <c r="AF58" t="s">
        <v>9224</v>
      </c>
      <c r="AG58" t="s">
        <v>9225</v>
      </c>
      <c r="AH58" t="s">
        <v>8893</v>
      </c>
      <c r="AI58" t="s">
        <v>9219</v>
      </c>
      <c r="AJ58" t="s">
        <v>9220</v>
      </c>
      <c r="AK58" t="s">
        <v>9221</v>
      </c>
      <c r="AL58" t="s">
        <v>9229</v>
      </c>
      <c r="AM58" t="s">
        <v>328</v>
      </c>
    </row>
    <row r="59" spans="1:39" x14ac:dyDescent="0.2">
      <c r="A59" t="s">
        <v>326</v>
      </c>
      <c r="B59" t="s">
        <v>327</v>
      </c>
      <c r="C59" t="s">
        <v>644</v>
      </c>
      <c r="D59" t="s">
        <v>8036</v>
      </c>
      <c r="E59" t="s">
        <v>9230</v>
      </c>
      <c r="F59" t="s">
        <v>9216</v>
      </c>
      <c r="G59" t="s">
        <v>328</v>
      </c>
      <c r="H59" t="s">
        <v>326</v>
      </c>
      <c r="J59" t="s">
        <v>329</v>
      </c>
      <c r="K59" t="s">
        <v>330</v>
      </c>
      <c r="L59" t="s">
        <v>331</v>
      </c>
      <c r="M59" t="s">
        <v>7982</v>
      </c>
      <c r="N59" t="s">
        <v>2039</v>
      </c>
      <c r="O59" t="s">
        <v>8887</v>
      </c>
      <c r="P59" t="s">
        <v>9231</v>
      </c>
      <c r="R59" t="b">
        <v>1</v>
      </c>
      <c r="T59" t="s">
        <v>60</v>
      </c>
      <c r="Z59" t="s">
        <v>8890</v>
      </c>
      <c r="AA59" t="s">
        <v>8887</v>
      </c>
      <c r="AC59" t="s">
        <v>8891</v>
      </c>
      <c r="AD59" t="b">
        <v>0</v>
      </c>
      <c r="AE59" t="b">
        <v>0</v>
      </c>
      <c r="AF59" t="s">
        <v>9224</v>
      </c>
      <c r="AG59" t="s">
        <v>9225</v>
      </c>
      <c r="AH59" t="s">
        <v>8893</v>
      </c>
      <c r="AI59" t="s">
        <v>9219</v>
      </c>
      <c r="AJ59" t="s">
        <v>9220</v>
      </c>
      <c r="AK59" t="s">
        <v>9221</v>
      </c>
      <c r="AL59" t="s">
        <v>9232</v>
      </c>
      <c r="AM59" t="s">
        <v>328</v>
      </c>
    </row>
    <row r="60" spans="1:39" x14ac:dyDescent="0.2">
      <c r="A60" t="s">
        <v>326</v>
      </c>
      <c r="B60" t="s">
        <v>327</v>
      </c>
      <c r="C60" t="s">
        <v>654</v>
      </c>
      <c r="D60" t="s">
        <v>8036</v>
      </c>
      <c r="E60" t="s">
        <v>9233</v>
      </c>
      <c r="F60" t="s">
        <v>9216</v>
      </c>
      <c r="G60" t="s">
        <v>328</v>
      </c>
      <c r="H60" t="s">
        <v>326</v>
      </c>
      <c r="J60" t="s">
        <v>329</v>
      </c>
      <c r="K60" t="s">
        <v>330</v>
      </c>
      <c r="L60" t="s">
        <v>331</v>
      </c>
      <c r="M60" t="s">
        <v>7982</v>
      </c>
      <c r="N60" t="s">
        <v>2039</v>
      </c>
      <c r="O60" t="s">
        <v>8887</v>
      </c>
      <c r="P60" t="s">
        <v>9234</v>
      </c>
      <c r="R60" t="b">
        <v>1</v>
      </c>
      <c r="T60" t="s">
        <v>60</v>
      </c>
      <c r="Z60" t="s">
        <v>8890</v>
      </c>
      <c r="AA60" t="s">
        <v>8887</v>
      </c>
      <c r="AC60" t="s">
        <v>8891</v>
      </c>
      <c r="AD60" t="b">
        <v>0</v>
      </c>
      <c r="AE60" t="b">
        <v>0</v>
      </c>
      <c r="AF60" t="s">
        <v>9224</v>
      </c>
      <c r="AG60" t="s">
        <v>9225</v>
      </c>
      <c r="AH60" t="s">
        <v>8893</v>
      </c>
      <c r="AI60" t="s">
        <v>9219</v>
      </c>
      <c r="AJ60" t="s">
        <v>9220</v>
      </c>
      <c r="AK60" t="s">
        <v>9221</v>
      </c>
      <c r="AL60" t="s">
        <v>7302</v>
      </c>
      <c r="AM60" t="s">
        <v>328</v>
      </c>
    </row>
    <row r="61" spans="1:39" x14ac:dyDescent="0.2">
      <c r="A61" t="s">
        <v>326</v>
      </c>
      <c r="B61" t="s">
        <v>327</v>
      </c>
      <c r="C61" t="s">
        <v>664</v>
      </c>
      <c r="D61" t="s">
        <v>8036</v>
      </c>
      <c r="E61" t="s">
        <v>9235</v>
      </c>
      <c r="F61" t="s">
        <v>9216</v>
      </c>
      <c r="G61" t="s">
        <v>328</v>
      </c>
      <c r="H61" t="s">
        <v>326</v>
      </c>
      <c r="J61" t="s">
        <v>329</v>
      </c>
      <c r="K61" t="s">
        <v>330</v>
      </c>
      <c r="L61" t="s">
        <v>331</v>
      </c>
      <c r="M61" t="s">
        <v>7982</v>
      </c>
      <c r="N61" t="s">
        <v>2039</v>
      </c>
      <c r="O61" t="s">
        <v>9002</v>
      </c>
      <c r="P61" t="s">
        <v>9236</v>
      </c>
      <c r="R61" t="b">
        <v>1</v>
      </c>
      <c r="T61" t="s">
        <v>60</v>
      </c>
      <c r="V61" t="s">
        <v>7862</v>
      </c>
      <c r="Z61" t="s">
        <v>8890</v>
      </c>
      <c r="AA61" t="s">
        <v>9004</v>
      </c>
      <c r="AC61" t="s">
        <v>9237</v>
      </c>
      <c r="AD61" t="b">
        <v>0</v>
      </c>
      <c r="AE61" t="b">
        <v>0</v>
      </c>
      <c r="AF61" t="s">
        <v>9224</v>
      </c>
      <c r="AG61" t="s">
        <v>9225</v>
      </c>
      <c r="AH61" t="s">
        <v>8893</v>
      </c>
      <c r="AI61" t="s">
        <v>9219</v>
      </c>
      <c r="AJ61" t="s">
        <v>9220</v>
      </c>
      <c r="AK61" t="s">
        <v>9221</v>
      </c>
      <c r="AL61" t="s">
        <v>9238</v>
      </c>
      <c r="AM61" t="s">
        <v>328</v>
      </c>
    </row>
    <row r="62" spans="1:39" x14ac:dyDescent="0.2">
      <c r="A62" t="s">
        <v>326</v>
      </c>
      <c r="B62" t="s">
        <v>327</v>
      </c>
      <c r="C62" t="s">
        <v>673</v>
      </c>
      <c r="D62" t="s">
        <v>8036</v>
      </c>
      <c r="E62" t="s">
        <v>9239</v>
      </c>
      <c r="F62" t="s">
        <v>9216</v>
      </c>
      <c r="G62" t="s">
        <v>328</v>
      </c>
      <c r="H62" t="s">
        <v>326</v>
      </c>
      <c r="J62" t="s">
        <v>329</v>
      </c>
      <c r="K62" t="s">
        <v>330</v>
      </c>
      <c r="L62" t="s">
        <v>331</v>
      </c>
      <c r="M62" t="s">
        <v>7982</v>
      </c>
      <c r="N62" t="s">
        <v>2039</v>
      </c>
      <c r="O62" t="s">
        <v>8887</v>
      </c>
      <c r="P62" t="s">
        <v>9240</v>
      </c>
      <c r="R62" t="b">
        <v>1</v>
      </c>
      <c r="T62" t="s">
        <v>60</v>
      </c>
      <c r="Z62" t="s">
        <v>8890</v>
      </c>
      <c r="AA62" t="s">
        <v>8887</v>
      </c>
      <c r="AC62" t="s">
        <v>8891</v>
      </c>
      <c r="AD62" t="b">
        <v>0</v>
      </c>
      <c r="AE62" t="b">
        <v>0</v>
      </c>
      <c r="AF62" t="s">
        <v>9224</v>
      </c>
      <c r="AG62" t="s">
        <v>9225</v>
      </c>
      <c r="AH62" t="s">
        <v>8893</v>
      </c>
      <c r="AI62" t="s">
        <v>9219</v>
      </c>
      <c r="AJ62" t="s">
        <v>9220</v>
      </c>
      <c r="AK62" t="s">
        <v>9221</v>
      </c>
      <c r="AL62" t="s">
        <v>9136</v>
      </c>
      <c r="AM62" t="s">
        <v>328</v>
      </c>
    </row>
    <row r="63" spans="1:39" x14ac:dyDescent="0.2">
      <c r="A63" t="s">
        <v>326</v>
      </c>
      <c r="B63" t="s">
        <v>327</v>
      </c>
      <c r="C63" t="s">
        <v>679</v>
      </c>
      <c r="D63" t="s">
        <v>8036</v>
      </c>
      <c r="E63" t="s">
        <v>9241</v>
      </c>
      <c r="F63" t="s">
        <v>9216</v>
      </c>
      <c r="G63" t="s">
        <v>328</v>
      </c>
      <c r="H63" t="s">
        <v>326</v>
      </c>
      <c r="J63" t="s">
        <v>329</v>
      </c>
      <c r="K63" t="s">
        <v>330</v>
      </c>
      <c r="L63" t="s">
        <v>331</v>
      </c>
      <c r="M63" t="s">
        <v>7982</v>
      </c>
      <c r="N63" t="s">
        <v>2039</v>
      </c>
      <c r="O63" t="s">
        <v>8887</v>
      </c>
      <c r="P63" t="s">
        <v>9242</v>
      </c>
      <c r="R63" t="b">
        <v>1</v>
      </c>
      <c r="T63" t="s">
        <v>60</v>
      </c>
      <c r="Z63" t="s">
        <v>8890</v>
      </c>
      <c r="AA63" t="s">
        <v>8887</v>
      </c>
      <c r="AC63" t="s">
        <v>8891</v>
      </c>
      <c r="AD63" t="b">
        <v>0</v>
      </c>
      <c r="AE63" t="b">
        <v>0</v>
      </c>
      <c r="AF63" t="s">
        <v>9224</v>
      </c>
      <c r="AG63" t="s">
        <v>9225</v>
      </c>
      <c r="AH63" t="s">
        <v>8893</v>
      </c>
      <c r="AI63" t="s">
        <v>9243</v>
      </c>
      <c r="AJ63" t="s">
        <v>9220</v>
      </c>
      <c r="AK63" t="s">
        <v>9221</v>
      </c>
      <c r="AL63" t="s">
        <v>9244</v>
      </c>
      <c r="AM63" t="s">
        <v>9245</v>
      </c>
    </row>
    <row r="64" spans="1:39" x14ac:dyDescent="0.2">
      <c r="A64" t="s">
        <v>326</v>
      </c>
      <c r="B64" t="s">
        <v>327</v>
      </c>
      <c r="C64" t="s">
        <v>686</v>
      </c>
      <c r="D64" t="s">
        <v>8036</v>
      </c>
      <c r="E64" t="s">
        <v>9246</v>
      </c>
      <c r="F64" t="s">
        <v>9216</v>
      </c>
      <c r="G64" t="s">
        <v>328</v>
      </c>
      <c r="H64" t="s">
        <v>326</v>
      </c>
      <c r="J64" t="s">
        <v>329</v>
      </c>
      <c r="K64" t="s">
        <v>330</v>
      </c>
      <c r="L64" t="s">
        <v>331</v>
      </c>
      <c r="M64" t="s">
        <v>7982</v>
      </c>
      <c r="N64" t="s">
        <v>2039</v>
      </c>
      <c r="O64" t="s">
        <v>8887</v>
      </c>
      <c r="P64" t="s">
        <v>9247</v>
      </c>
      <c r="R64" t="b">
        <v>1</v>
      </c>
      <c r="T64" t="s">
        <v>60</v>
      </c>
      <c r="Z64" t="s">
        <v>8890</v>
      </c>
      <c r="AA64" t="s">
        <v>8887</v>
      </c>
      <c r="AC64" t="s">
        <v>8891</v>
      </c>
      <c r="AD64" t="b">
        <v>0</v>
      </c>
      <c r="AE64" t="b">
        <v>0</v>
      </c>
      <c r="AF64" t="s">
        <v>9224</v>
      </c>
      <c r="AG64" t="s">
        <v>9225</v>
      </c>
      <c r="AH64" t="s">
        <v>8893</v>
      </c>
      <c r="AI64" t="s">
        <v>9243</v>
      </c>
      <c r="AJ64" t="s">
        <v>9220</v>
      </c>
      <c r="AK64" t="s">
        <v>9221</v>
      </c>
      <c r="AL64" t="s">
        <v>8923</v>
      </c>
      <c r="AM64" t="s">
        <v>328</v>
      </c>
    </row>
    <row r="65" spans="1:39" x14ac:dyDescent="0.2">
      <c r="A65" t="s">
        <v>326</v>
      </c>
      <c r="B65" t="s">
        <v>327</v>
      </c>
      <c r="C65" t="s">
        <v>696</v>
      </c>
      <c r="D65" t="s">
        <v>8036</v>
      </c>
      <c r="E65" t="s">
        <v>9248</v>
      </c>
      <c r="F65" t="s">
        <v>9216</v>
      </c>
      <c r="G65" t="s">
        <v>328</v>
      </c>
      <c r="H65" t="s">
        <v>326</v>
      </c>
      <c r="J65" t="s">
        <v>329</v>
      </c>
      <c r="K65" t="s">
        <v>330</v>
      </c>
      <c r="L65" t="s">
        <v>331</v>
      </c>
      <c r="M65" t="s">
        <v>7982</v>
      </c>
      <c r="N65" t="s">
        <v>2039</v>
      </c>
      <c r="O65" t="s">
        <v>8887</v>
      </c>
      <c r="P65" t="s">
        <v>9249</v>
      </c>
      <c r="R65" t="b">
        <v>1</v>
      </c>
      <c r="T65" t="s">
        <v>60</v>
      </c>
      <c r="Z65" t="s">
        <v>8890</v>
      </c>
      <c r="AA65" t="s">
        <v>8887</v>
      </c>
      <c r="AC65" t="s">
        <v>8891</v>
      </c>
      <c r="AD65" t="b">
        <v>0</v>
      </c>
      <c r="AE65" t="b">
        <v>0</v>
      </c>
      <c r="AF65" t="s">
        <v>9224</v>
      </c>
      <c r="AG65" t="s">
        <v>9225</v>
      </c>
      <c r="AH65" t="s">
        <v>8893</v>
      </c>
      <c r="AI65" t="s">
        <v>9243</v>
      </c>
      <c r="AJ65" t="s">
        <v>9220</v>
      </c>
      <c r="AK65" t="s">
        <v>9221</v>
      </c>
      <c r="AL65" t="s">
        <v>9250</v>
      </c>
      <c r="AM65" t="s">
        <v>328</v>
      </c>
    </row>
    <row r="66" spans="1:39" x14ac:dyDescent="0.2">
      <c r="A66" t="s">
        <v>326</v>
      </c>
      <c r="B66" t="s">
        <v>327</v>
      </c>
      <c r="C66" t="s">
        <v>703</v>
      </c>
      <c r="D66" t="s">
        <v>8036</v>
      </c>
      <c r="E66" t="s">
        <v>9251</v>
      </c>
      <c r="F66" t="s">
        <v>9216</v>
      </c>
      <c r="G66" t="s">
        <v>328</v>
      </c>
      <c r="H66" t="s">
        <v>326</v>
      </c>
      <c r="J66" t="s">
        <v>329</v>
      </c>
      <c r="K66" t="s">
        <v>330</v>
      </c>
      <c r="L66" t="s">
        <v>331</v>
      </c>
      <c r="M66" t="s">
        <v>7982</v>
      </c>
      <c r="N66" t="s">
        <v>2039</v>
      </c>
      <c r="O66" t="s">
        <v>8887</v>
      </c>
      <c r="P66" t="s">
        <v>9252</v>
      </c>
      <c r="R66" t="b">
        <v>1</v>
      </c>
      <c r="T66" t="s">
        <v>60</v>
      </c>
      <c r="Z66" t="s">
        <v>8890</v>
      </c>
      <c r="AA66" t="s">
        <v>8887</v>
      </c>
      <c r="AC66" t="s">
        <v>8891</v>
      </c>
      <c r="AD66" t="b">
        <v>0</v>
      </c>
      <c r="AE66" t="b">
        <v>0</v>
      </c>
      <c r="AF66" t="s">
        <v>9224</v>
      </c>
      <c r="AG66" t="s">
        <v>9225</v>
      </c>
      <c r="AH66" t="s">
        <v>8893</v>
      </c>
      <c r="AI66" t="s">
        <v>9219</v>
      </c>
      <c r="AJ66" t="s">
        <v>9220</v>
      </c>
      <c r="AK66" t="s">
        <v>9221</v>
      </c>
      <c r="AL66" t="s">
        <v>9253</v>
      </c>
      <c r="AM66" t="s">
        <v>328</v>
      </c>
    </row>
    <row r="67" spans="1:39" x14ac:dyDescent="0.2">
      <c r="A67" t="s">
        <v>326</v>
      </c>
      <c r="B67" t="s">
        <v>327</v>
      </c>
      <c r="C67" t="s">
        <v>712</v>
      </c>
      <c r="D67" t="s">
        <v>8036</v>
      </c>
      <c r="E67" t="s">
        <v>9254</v>
      </c>
      <c r="F67" t="s">
        <v>9216</v>
      </c>
      <c r="G67" t="s">
        <v>328</v>
      </c>
      <c r="H67" t="s">
        <v>326</v>
      </c>
      <c r="J67" t="s">
        <v>329</v>
      </c>
      <c r="K67" t="s">
        <v>330</v>
      </c>
      <c r="L67" t="s">
        <v>331</v>
      </c>
      <c r="M67" t="s">
        <v>7982</v>
      </c>
      <c r="N67" t="s">
        <v>2039</v>
      </c>
      <c r="O67" t="s">
        <v>8887</v>
      </c>
      <c r="P67" t="s">
        <v>9255</v>
      </c>
      <c r="R67" t="b">
        <v>1</v>
      </c>
      <c r="T67" t="s">
        <v>60</v>
      </c>
      <c r="Z67" t="s">
        <v>8890</v>
      </c>
      <c r="AA67" t="s">
        <v>8887</v>
      </c>
      <c r="AC67" t="s">
        <v>8891</v>
      </c>
      <c r="AD67" t="b">
        <v>0</v>
      </c>
      <c r="AE67" t="b">
        <v>0</v>
      </c>
      <c r="AF67" t="s">
        <v>9224</v>
      </c>
      <c r="AG67" t="s">
        <v>9225</v>
      </c>
      <c r="AH67" t="s">
        <v>8893</v>
      </c>
      <c r="AI67" t="s">
        <v>9219</v>
      </c>
      <c r="AJ67" t="s">
        <v>9220</v>
      </c>
      <c r="AK67" t="s">
        <v>9221</v>
      </c>
      <c r="AL67" t="s">
        <v>9016</v>
      </c>
      <c r="AM67" t="s">
        <v>328</v>
      </c>
    </row>
    <row r="68" spans="1:39" x14ac:dyDescent="0.2">
      <c r="A68" t="s">
        <v>326</v>
      </c>
      <c r="B68" t="s">
        <v>327</v>
      </c>
      <c r="C68" t="s">
        <v>717</v>
      </c>
      <c r="D68" t="s">
        <v>8036</v>
      </c>
      <c r="E68" t="s">
        <v>9256</v>
      </c>
      <c r="F68" t="s">
        <v>9216</v>
      </c>
      <c r="G68" t="s">
        <v>328</v>
      </c>
      <c r="H68" t="s">
        <v>326</v>
      </c>
      <c r="J68" t="s">
        <v>329</v>
      </c>
      <c r="K68" t="s">
        <v>330</v>
      </c>
      <c r="L68" t="s">
        <v>331</v>
      </c>
      <c r="M68" t="s">
        <v>7982</v>
      </c>
      <c r="N68" t="s">
        <v>2039</v>
      </c>
      <c r="O68" t="s">
        <v>8887</v>
      </c>
      <c r="P68" t="s">
        <v>9257</v>
      </c>
      <c r="R68" t="b">
        <v>1</v>
      </c>
      <c r="T68" t="s">
        <v>60</v>
      </c>
      <c r="Z68" t="s">
        <v>8890</v>
      </c>
      <c r="AA68" t="s">
        <v>8887</v>
      </c>
      <c r="AC68" t="s">
        <v>8891</v>
      </c>
      <c r="AD68" t="b">
        <v>0</v>
      </c>
      <c r="AE68" t="b">
        <v>0</v>
      </c>
      <c r="AF68" t="s">
        <v>9224</v>
      </c>
      <c r="AG68" t="s">
        <v>9225</v>
      </c>
      <c r="AH68" t="s">
        <v>8893</v>
      </c>
      <c r="AI68" t="s">
        <v>9219</v>
      </c>
      <c r="AJ68" t="s">
        <v>9220</v>
      </c>
      <c r="AK68" t="s">
        <v>9221</v>
      </c>
      <c r="AL68" t="s">
        <v>9087</v>
      </c>
      <c r="AM68" t="s">
        <v>328</v>
      </c>
    </row>
    <row r="69" spans="1:39" x14ac:dyDescent="0.2">
      <c r="A69" t="s">
        <v>326</v>
      </c>
      <c r="B69" t="s">
        <v>327</v>
      </c>
      <c r="C69" t="s">
        <v>724</v>
      </c>
      <c r="D69" t="s">
        <v>8036</v>
      </c>
      <c r="E69" t="s">
        <v>9258</v>
      </c>
      <c r="F69" t="s">
        <v>9216</v>
      </c>
      <c r="G69" t="s">
        <v>328</v>
      </c>
      <c r="H69" t="s">
        <v>326</v>
      </c>
      <c r="J69" t="s">
        <v>329</v>
      </c>
      <c r="K69" t="s">
        <v>330</v>
      </c>
      <c r="L69" t="s">
        <v>331</v>
      </c>
      <c r="M69" t="s">
        <v>7982</v>
      </c>
      <c r="N69" t="s">
        <v>2039</v>
      </c>
      <c r="O69" t="s">
        <v>8887</v>
      </c>
      <c r="P69" t="s">
        <v>9259</v>
      </c>
      <c r="R69" t="b">
        <v>1</v>
      </c>
      <c r="T69" t="s">
        <v>60</v>
      </c>
      <c r="Z69" t="s">
        <v>8890</v>
      </c>
      <c r="AA69" t="s">
        <v>8887</v>
      </c>
      <c r="AC69" t="s">
        <v>8891</v>
      </c>
      <c r="AD69" t="b">
        <v>0</v>
      </c>
      <c r="AE69" t="b">
        <v>0</v>
      </c>
      <c r="AF69" t="s">
        <v>9217</v>
      </c>
      <c r="AG69" t="s">
        <v>9218</v>
      </c>
      <c r="AH69" t="s">
        <v>8893</v>
      </c>
      <c r="AI69" t="s">
        <v>9219</v>
      </c>
      <c r="AJ69" t="s">
        <v>9220</v>
      </c>
      <c r="AK69" t="s">
        <v>9221</v>
      </c>
      <c r="AL69" t="s">
        <v>8926</v>
      </c>
      <c r="AM69" t="s">
        <v>328</v>
      </c>
    </row>
    <row r="70" spans="1:39" x14ac:dyDescent="0.2">
      <c r="A70" t="s">
        <v>326</v>
      </c>
      <c r="B70" t="s">
        <v>327</v>
      </c>
      <c r="C70" t="s">
        <v>732</v>
      </c>
      <c r="D70" t="s">
        <v>8036</v>
      </c>
      <c r="E70" t="s">
        <v>9260</v>
      </c>
      <c r="F70" t="s">
        <v>9216</v>
      </c>
      <c r="G70" t="s">
        <v>328</v>
      </c>
      <c r="H70" t="s">
        <v>326</v>
      </c>
      <c r="M70" t="s">
        <v>8925</v>
      </c>
      <c r="N70" t="s">
        <v>2039</v>
      </c>
      <c r="O70" t="s">
        <v>8887</v>
      </c>
      <c r="R70" t="b">
        <v>1</v>
      </c>
      <c r="X70" t="s">
        <v>2039</v>
      </c>
      <c r="Z70" t="s">
        <v>8890</v>
      </c>
      <c r="AA70" t="s">
        <v>8887</v>
      </c>
      <c r="AC70" t="s">
        <v>8891</v>
      </c>
      <c r="AD70" t="b">
        <v>0</v>
      </c>
      <c r="AE70" t="b">
        <v>0</v>
      </c>
      <c r="AL70" t="s">
        <v>8935</v>
      </c>
      <c r="AM70" t="s">
        <v>9261</v>
      </c>
    </row>
    <row r="71" spans="1:39" x14ac:dyDescent="0.2">
      <c r="A71" t="s">
        <v>326</v>
      </c>
      <c r="B71" t="s">
        <v>327</v>
      </c>
      <c r="C71" t="s">
        <v>740</v>
      </c>
      <c r="D71" t="s">
        <v>8036</v>
      </c>
      <c r="E71" t="s">
        <v>9262</v>
      </c>
      <c r="F71" t="s">
        <v>9216</v>
      </c>
      <c r="G71" t="s">
        <v>328</v>
      </c>
      <c r="H71" t="s">
        <v>326</v>
      </c>
      <c r="J71" t="s">
        <v>329</v>
      </c>
      <c r="K71" t="s">
        <v>330</v>
      </c>
      <c r="L71" t="s">
        <v>331</v>
      </c>
      <c r="M71" t="s">
        <v>7982</v>
      </c>
      <c r="N71" t="s">
        <v>2039</v>
      </c>
      <c r="O71" t="s">
        <v>8887</v>
      </c>
      <c r="P71" t="s">
        <v>9263</v>
      </c>
      <c r="R71" t="b">
        <v>1</v>
      </c>
      <c r="T71" t="s">
        <v>60</v>
      </c>
      <c r="Z71" t="s">
        <v>8890</v>
      </c>
      <c r="AA71" t="s">
        <v>8887</v>
      </c>
      <c r="AC71" t="s">
        <v>8891</v>
      </c>
      <c r="AD71" t="b">
        <v>0</v>
      </c>
      <c r="AE71" t="b">
        <v>0</v>
      </c>
      <c r="AF71" t="s">
        <v>9224</v>
      </c>
      <c r="AG71" t="s">
        <v>9225</v>
      </c>
      <c r="AH71" t="s">
        <v>8893</v>
      </c>
      <c r="AI71" t="s">
        <v>9243</v>
      </c>
      <c r="AJ71" t="s">
        <v>9220</v>
      </c>
      <c r="AK71" t="s">
        <v>9221</v>
      </c>
      <c r="AL71" t="s">
        <v>8935</v>
      </c>
      <c r="AM71" t="s">
        <v>328</v>
      </c>
    </row>
    <row r="72" spans="1:39" x14ac:dyDescent="0.2">
      <c r="A72" t="s">
        <v>326</v>
      </c>
      <c r="B72" t="s">
        <v>327</v>
      </c>
      <c r="C72" t="s">
        <v>747</v>
      </c>
      <c r="D72" t="s">
        <v>8036</v>
      </c>
      <c r="E72" t="s">
        <v>9264</v>
      </c>
      <c r="F72" t="s">
        <v>9216</v>
      </c>
      <c r="G72" t="s">
        <v>328</v>
      </c>
      <c r="H72" t="s">
        <v>326</v>
      </c>
      <c r="J72" t="s">
        <v>329</v>
      </c>
      <c r="K72" t="s">
        <v>330</v>
      </c>
      <c r="L72" t="s">
        <v>331</v>
      </c>
      <c r="M72" t="s">
        <v>7982</v>
      </c>
      <c r="N72" t="s">
        <v>2039</v>
      </c>
      <c r="O72" t="s">
        <v>8887</v>
      </c>
      <c r="P72" t="s">
        <v>9265</v>
      </c>
      <c r="R72" t="b">
        <v>1</v>
      </c>
      <c r="T72" t="s">
        <v>60</v>
      </c>
      <c r="Z72" t="s">
        <v>8890</v>
      </c>
      <c r="AA72" t="s">
        <v>8887</v>
      </c>
      <c r="AC72" t="s">
        <v>8891</v>
      </c>
      <c r="AD72" t="b">
        <v>0</v>
      </c>
      <c r="AE72" t="b">
        <v>0</v>
      </c>
      <c r="AF72" t="s">
        <v>9224</v>
      </c>
      <c r="AG72" t="s">
        <v>9225</v>
      </c>
      <c r="AH72" t="s">
        <v>8893</v>
      </c>
      <c r="AI72" t="s">
        <v>9243</v>
      </c>
      <c r="AJ72" t="s">
        <v>9220</v>
      </c>
      <c r="AK72" t="s">
        <v>9221</v>
      </c>
      <c r="AL72" t="s">
        <v>9266</v>
      </c>
      <c r="AM72" t="s">
        <v>328</v>
      </c>
    </row>
    <row r="73" spans="1:39" x14ac:dyDescent="0.2">
      <c r="A73" t="s">
        <v>326</v>
      </c>
      <c r="B73" t="s">
        <v>327</v>
      </c>
      <c r="C73" t="s">
        <v>755</v>
      </c>
      <c r="D73" t="s">
        <v>8036</v>
      </c>
      <c r="E73" t="s">
        <v>9267</v>
      </c>
      <c r="F73" t="s">
        <v>9216</v>
      </c>
      <c r="G73" t="s">
        <v>328</v>
      </c>
      <c r="H73" t="s">
        <v>326</v>
      </c>
      <c r="J73" t="s">
        <v>329</v>
      </c>
      <c r="K73" t="s">
        <v>330</v>
      </c>
      <c r="L73" t="s">
        <v>331</v>
      </c>
      <c r="M73" t="s">
        <v>7982</v>
      </c>
      <c r="N73" t="s">
        <v>2039</v>
      </c>
      <c r="O73" t="s">
        <v>8887</v>
      </c>
      <c r="P73" t="s">
        <v>9268</v>
      </c>
      <c r="R73" t="b">
        <v>1</v>
      </c>
      <c r="T73" t="s">
        <v>60</v>
      </c>
      <c r="Z73" t="s">
        <v>8890</v>
      </c>
      <c r="AA73" t="s">
        <v>8887</v>
      </c>
      <c r="AC73" t="s">
        <v>8891</v>
      </c>
      <c r="AD73" t="b">
        <v>0</v>
      </c>
      <c r="AE73" t="b">
        <v>0</v>
      </c>
      <c r="AF73" t="s">
        <v>9224</v>
      </c>
      <c r="AG73" t="s">
        <v>9225</v>
      </c>
      <c r="AH73" t="s">
        <v>8893</v>
      </c>
      <c r="AI73" t="s">
        <v>9219</v>
      </c>
      <c r="AJ73" t="s">
        <v>9220</v>
      </c>
      <c r="AK73" t="s">
        <v>9221</v>
      </c>
      <c r="AL73" t="s">
        <v>9048</v>
      </c>
      <c r="AM73" t="s">
        <v>328</v>
      </c>
    </row>
    <row r="74" spans="1:39" x14ac:dyDescent="0.2">
      <c r="A74" t="s">
        <v>326</v>
      </c>
      <c r="B74" t="s">
        <v>327</v>
      </c>
      <c r="C74" t="s">
        <v>766</v>
      </c>
      <c r="D74" t="s">
        <v>8036</v>
      </c>
      <c r="E74" t="s">
        <v>9269</v>
      </c>
      <c r="F74" t="s">
        <v>9216</v>
      </c>
      <c r="G74" t="s">
        <v>328</v>
      </c>
      <c r="H74" t="s">
        <v>326</v>
      </c>
      <c r="J74" t="s">
        <v>329</v>
      </c>
      <c r="K74" t="s">
        <v>330</v>
      </c>
      <c r="L74" t="s">
        <v>331</v>
      </c>
      <c r="M74" t="s">
        <v>7982</v>
      </c>
      <c r="N74" t="s">
        <v>2039</v>
      </c>
      <c r="O74" t="s">
        <v>8887</v>
      </c>
      <c r="P74" t="s">
        <v>9270</v>
      </c>
      <c r="R74" t="b">
        <v>1</v>
      </c>
      <c r="T74" t="s">
        <v>60</v>
      </c>
      <c r="Z74" t="s">
        <v>8890</v>
      </c>
      <c r="AA74" t="s">
        <v>8887</v>
      </c>
      <c r="AC74" t="s">
        <v>8891</v>
      </c>
      <c r="AD74" t="b">
        <v>0</v>
      </c>
      <c r="AE74" t="b">
        <v>0</v>
      </c>
      <c r="AF74" t="s">
        <v>9224</v>
      </c>
      <c r="AG74" t="s">
        <v>9225</v>
      </c>
      <c r="AH74" t="s">
        <v>8893</v>
      </c>
      <c r="AI74" t="s">
        <v>9219</v>
      </c>
      <c r="AJ74" t="s">
        <v>9220</v>
      </c>
      <c r="AK74" t="s">
        <v>9221</v>
      </c>
      <c r="AL74" t="s">
        <v>8907</v>
      </c>
      <c r="AM74" t="s">
        <v>328</v>
      </c>
    </row>
    <row r="75" spans="1:39" x14ac:dyDescent="0.2">
      <c r="A75" t="s">
        <v>326</v>
      </c>
      <c r="B75" t="s">
        <v>327</v>
      </c>
      <c r="C75" t="s">
        <v>775</v>
      </c>
      <c r="D75" t="s">
        <v>8036</v>
      </c>
      <c r="E75" t="s">
        <v>9271</v>
      </c>
      <c r="F75" t="s">
        <v>9216</v>
      </c>
      <c r="G75" t="s">
        <v>328</v>
      </c>
      <c r="H75" t="s">
        <v>326</v>
      </c>
      <c r="J75" t="s">
        <v>329</v>
      </c>
      <c r="K75" t="s">
        <v>330</v>
      </c>
      <c r="L75" t="s">
        <v>331</v>
      </c>
      <c r="M75" t="s">
        <v>7982</v>
      </c>
      <c r="N75" t="s">
        <v>2039</v>
      </c>
      <c r="O75" t="s">
        <v>8887</v>
      </c>
      <c r="P75" t="s">
        <v>9272</v>
      </c>
      <c r="R75" t="b">
        <v>1</v>
      </c>
      <c r="T75" t="s">
        <v>60</v>
      </c>
      <c r="Z75" t="s">
        <v>8890</v>
      </c>
      <c r="AA75" t="s">
        <v>8887</v>
      </c>
      <c r="AC75" t="s">
        <v>8891</v>
      </c>
      <c r="AD75" t="b">
        <v>0</v>
      </c>
      <c r="AE75" t="b">
        <v>0</v>
      </c>
      <c r="AF75" t="s">
        <v>9224</v>
      </c>
      <c r="AG75" t="s">
        <v>9225</v>
      </c>
      <c r="AH75" t="s">
        <v>8893</v>
      </c>
      <c r="AI75" t="s">
        <v>9219</v>
      </c>
      <c r="AJ75" t="s">
        <v>9220</v>
      </c>
      <c r="AK75" t="s">
        <v>9221</v>
      </c>
      <c r="AL75" t="s">
        <v>8897</v>
      </c>
      <c r="AM75" t="s">
        <v>328</v>
      </c>
    </row>
    <row r="76" spans="1:39" x14ac:dyDescent="0.2">
      <c r="A76" t="s">
        <v>326</v>
      </c>
      <c r="B76" t="s">
        <v>327</v>
      </c>
      <c r="C76" t="s">
        <v>783</v>
      </c>
      <c r="D76" t="s">
        <v>8036</v>
      </c>
      <c r="E76" t="s">
        <v>9273</v>
      </c>
      <c r="F76" t="s">
        <v>9216</v>
      </c>
      <c r="G76" t="s">
        <v>328</v>
      </c>
      <c r="H76" t="s">
        <v>326</v>
      </c>
      <c r="J76" t="s">
        <v>329</v>
      </c>
      <c r="K76" t="s">
        <v>9274</v>
      </c>
      <c r="L76" t="s">
        <v>331</v>
      </c>
      <c r="M76" t="s">
        <v>7982</v>
      </c>
      <c r="N76" t="s">
        <v>2039</v>
      </c>
      <c r="O76" t="s">
        <v>8887</v>
      </c>
      <c r="P76" t="s">
        <v>9275</v>
      </c>
      <c r="R76" t="b">
        <v>1</v>
      </c>
      <c r="T76" t="s">
        <v>60</v>
      </c>
      <c r="Z76" t="s">
        <v>8890</v>
      </c>
      <c r="AA76" t="s">
        <v>8887</v>
      </c>
      <c r="AC76" t="s">
        <v>8891</v>
      </c>
      <c r="AD76" t="b">
        <v>0</v>
      </c>
      <c r="AE76" t="b">
        <v>0</v>
      </c>
      <c r="AF76" t="s">
        <v>9276</v>
      </c>
      <c r="AG76" t="s">
        <v>9277</v>
      </c>
      <c r="AH76" t="s">
        <v>8893</v>
      </c>
      <c r="AI76" t="s">
        <v>9243</v>
      </c>
      <c r="AJ76" t="s">
        <v>9220</v>
      </c>
      <c r="AK76" t="s">
        <v>9221</v>
      </c>
      <c r="AL76" t="s">
        <v>8918</v>
      </c>
    </row>
    <row r="77" spans="1:39" x14ac:dyDescent="0.2">
      <c r="A77" t="s">
        <v>326</v>
      </c>
      <c r="B77" t="s">
        <v>327</v>
      </c>
      <c r="C77" t="s">
        <v>793</v>
      </c>
      <c r="D77" t="s">
        <v>8036</v>
      </c>
      <c r="E77" t="s">
        <v>9278</v>
      </c>
      <c r="F77" t="s">
        <v>9216</v>
      </c>
      <c r="G77" t="s">
        <v>328</v>
      </c>
      <c r="H77" t="s">
        <v>326</v>
      </c>
      <c r="J77" t="s">
        <v>329</v>
      </c>
      <c r="K77" t="s">
        <v>330</v>
      </c>
      <c r="L77" t="s">
        <v>331</v>
      </c>
      <c r="M77" t="s">
        <v>7982</v>
      </c>
      <c r="N77" t="s">
        <v>2039</v>
      </c>
      <c r="O77" t="s">
        <v>8887</v>
      </c>
      <c r="P77" t="s">
        <v>9279</v>
      </c>
      <c r="R77" t="b">
        <v>1</v>
      </c>
      <c r="T77" t="s">
        <v>60</v>
      </c>
      <c r="Z77" t="s">
        <v>8890</v>
      </c>
      <c r="AA77" t="s">
        <v>8887</v>
      </c>
      <c r="AC77" t="s">
        <v>8891</v>
      </c>
      <c r="AD77" t="b">
        <v>0</v>
      </c>
      <c r="AE77" t="b">
        <v>0</v>
      </c>
      <c r="AF77" t="s">
        <v>9224</v>
      </c>
      <c r="AG77" t="s">
        <v>9225</v>
      </c>
      <c r="AH77" t="s">
        <v>8893</v>
      </c>
      <c r="AI77" t="s">
        <v>9219</v>
      </c>
      <c r="AJ77" t="s">
        <v>9220</v>
      </c>
      <c r="AK77" t="s">
        <v>9221</v>
      </c>
      <c r="AL77" t="s">
        <v>8913</v>
      </c>
      <c r="AM77" t="s">
        <v>328</v>
      </c>
    </row>
    <row r="78" spans="1:39" x14ac:dyDescent="0.2">
      <c r="A78" t="s">
        <v>326</v>
      </c>
      <c r="B78" t="s">
        <v>327</v>
      </c>
      <c r="C78" t="s">
        <v>800</v>
      </c>
      <c r="D78" t="s">
        <v>8036</v>
      </c>
      <c r="E78" t="s">
        <v>9280</v>
      </c>
      <c r="F78" t="s">
        <v>9216</v>
      </c>
      <c r="G78" t="s">
        <v>328</v>
      </c>
      <c r="H78" t="s">
        <v>326</v>
      </c>
      <c r="J78" t="s">
        <v>329</v>
      </c>
      <c r="K78" t="s">
        <v>9281</v>
      </c>
      <c r="L78" t="s">
        <v>331</v>
      </c>
      <c r="M78" t="s">
        <v>7982</v>
      </c>
      <c r="N78" t="s">
        <v>9282</v>
      </c>
      <c r="O78" t="s">
        <v>8887</v>
      </c>
      <c r="P78" t="s">
        <v>9283</v>
      </c>
      <c r="R78" t="b">
        <v>1</v>
      </c>
      <c r="T78" t="s">
        <v>60</v>
      </c>
      <c r="Z78" t="s">
        <v>8890</v>
      </c>
      <c r="AA78" t="s">
        <v>8887</v>
      </c>
      <c r="AC78" t="s">
        <v>8891</v>
      </c>
      <c r="AD78" t="b">
        <v>0</v>
      </c>
      <c r="AE78" t="b">
        <v>0</v>
      </c>
      <c r="AF78" t="s">
        <v>9284</v>
      </c>
      <c r="AG78" t="s">
        <v>9285</v>
      </c>
      <c r="AH78" t="s">
        <v>8893</v>
      </c>
      <c r="AI78" t="s">
        <v>9286</v>
      </c>
      <c r="AJ78" t="s">
        <v>9220</v>
      </c>
      <c r="AK78" t="s">
        <v>9221</v>
      </c>
      <c r="AL78" t="s">
        <v>9287</v>
      </c>
    </row>
    <row r="79" spans="1:39" x14ac:dyDescent="0.2">
      <c r="A79" t="s">
        <v>326</v>
      </c>
      <c r="B79" t="s">
        <v>327</v>
      </c>
      <c r="C79" t="s">
        <v>809</v>
      </c>
      <c r="D79" t="s">
        <v>8036</v>
      </c>
      <c r="E79" t="s">
        <v>9288</v>
      </c>
      <c r="F79" t="s">
        <v>9216</v>
      </c>
      <c r="G79" t="s">
        <v>328</v>
      </c>
      <c r="H79" t="s">
        <v>326</v>
      </c>
      <c r="J79" t="s">
        <v>329</v>
      </c>
      <c r="K79" t="s">
        <v>7023</v>
      </c>
      <c r="L79" t="s">
        <v>331</v>
      </c>
      <c r="M79" t="s">
        <v>8984</v>
      </c>
      <c r="N79" t="s">
        <v>9282</v>
      </c>
      <c r="O79" t="s">
        <v>8887</v>
      </c>
      <c r="P79" t="s">
        <v>9289</v>
      </c>
      <c r="R79" t="b">
        <v>1</v>
      </c>
      <c r="T79" t="s">
        <v>60</v>
      </c>
      <c r="X79" t="s">
        <v>7904</v>
      </c>
      <c r="Z79" t="s">
        <v>8890</v>
      </c>
      <c r="AA79" t="s">
        <v>8887</v>
      </c>
      <c r="AC79" t="s">
        <v>8891</v>
      </c>
      <c r="AD79" t="b">
        <v>0</v>
      </c>
      <c r="AE79" t="b">
        <v>0</v>
      </c>
      <c r="AF79" t="s">
        <v>9290</v>
      </c>
      <c r="AG79" t="s">
        <v>9291</v>
      </c>
      <c r="AI79" t="s">
        <v>9243</v>
      </c>
      <c r="AJ79" t="s">
        <v>9292</v>
      </c>
      <c r="AK79" t="s">
        <v>9221</v>
      </c>
      <c r="AL79" t="s">
        <v>8902</v>
      </c>
    </row>
    <row r="80" spans="1:39" x14ac:dyDescent="0.2">
      <c r="A80" t="s">
        <v>326</v>
      </c>
      <c r="B80" t="s">
        <v>327</v>
      </c>
      <c r="C80" t="s">
        <v>820</v>
      </c>
      <c r="D80" t="s">
        <v>8036</v>
      </c>
      <c r="E80" t="s">
        <v>9293</v>
      </c>
      <c r="F80" t="s">
        <v>9216</v>
      </c>
      <c r="G80" t="s">
        <v>328</v>
      </c>
      <c r="H80" t="s">
        <v>326</v>
      </c>
      <c r="J80" t="s">
        <v>329</v>
      </c>
      <c r="K80" t="s">
        <v>7463</v>
      </c>
      <c r="L80" t="s">
        <v>331</v>
      </c>
      <c r="M80" t="s">
        <v>7982</v>
      </c>
      <c r="N80" t="s">
        <v>7793</v>
      </c>
      <c r="O80" t="s">
        <v>8887</v>
      </c>
      <c r="P80" t="s">
        <v>9294</v>
      </c>
      <c r="R80" t="b">
        <v>1</v>
      </c>
      <c r="T80" t="s">
        <v>60</v>
      </c>
      <c r="Z80" t="s">
        <v>8890</v>
      </c>
      <c r="AA80" t="s">
        <v>8887</v>
      </c>
      <c r="AC80" t="s">
        <v>8891</v>
      </c>
      <c r="AD80" t="b">
        <v>0</v>
      </c>
      <c r="AE80" t="b">
        <v>0</v>
      </c>
      <c r="AF80" t="s">
        <v>9290</v>
      </c>
      <c r="AG80" t="s">
        <v>9291</v>
      </c>
      <c r="AH80" t="s">
        <v>8893</v>
      </c>
      <c r="AI80" t="s">
        <v>9243</v>
      </c>
      <c r="AJ80" t="s">
        <v>9220</v>
      </c>
      <c r="AK80" t="s">
        <v>9221</v>
      </c>
      <c r="AL80" t="s">
        <v>9295</v>
      </c>
      <c r="AM80" t="s">
        <v>328</v>
      </c>
    </row>
    <row r="81" spans="1:42" x14ac:dyDescent="0.2">
      <c r="A81" t="s">
        <v>326</v>
      </c>
      <c r="B81" t="s">
        <v>327</v>
      </c>
      <c r="C81" t="s">
        <v>829</v>
      </c>
      <c r="D81" t="s">
        <v>8036</v>
      </c>
      <c r="E81" t="s">
        <v>9296</v>
      </c>
      <c r="F81" t="s">
        <v>9216</v>
      </c>
      <c r="G81" t="s">
        <v>328</v>
      </c>
      <c r="H81" t="s">
        <v>326</v>
      </c>
      <c r="J81" t="s">
        <v>329</v>
      </c>
      <c r="K81" t="s">
        <v>9274</v>
      </c>
      <c r="L81" t="s">
        <v>331</v>
      </c>
      <c r="M81" t="s">
        <v>7982</v>
      </c>
      <c r="N81" t="s">
        <v>7247</v>
      </c>
      <c r="O81" t="s">
        <v>8887</v>
      </c>
      <c r="P81" t="s">
        <v>9297</v>
      </c>
      <c r="R81" t="b">
        <v>1</v>
      </c>
      <c r="T81" t="s">
        <v>60</v>
      </c>
      <c r="Z81" t="s">
        <v>8890</v>
      </c>
      <c r="AA81" t="s">
        <v>8887</v>
      </c>
      <c r="AC81" t="s">
        <v>8891</v>
      </c>
      <c r="AD81" t="b">
        <v>0</v>
      </c>
      <c r="AE81" t="b">
        <v>0</v>
      </c>
      <c r="AF81" t="s">
        <v>9217</v>
      </c>
      <c r="AG81" t="s">
        <v>9218</v>
      </c>
      <c r="AH81" t="s">
        <v>8893</v>
      </c>
      <c r="AI81" t="s">
        <v>9298</v>
      </c>
      <c r="AJ81" t="s">
        <v>9220</v>
      </c>
      <c r="AK81" t="s">
        <v>9299</v>
      </c>
      <c r="AL81" t="s">
        <v>8935</v>
      </c>
      <c r="AM81" t="s">
        <v>9300</v>
      </c>
    </row>
    <row r="82" spans="1:42" x14ac:dyDescent="0.2">
      <c r="A82" t="s">
        <v>326</v>
      </c>
      <c r="B82" t="s">
        <v>327</v>
      </c>
      <c r="C82" t="s">
        <v>835</v>
      </c>
      <c r="D82" t="s">
        <v>8036</v>
      </c>
      <c r="E82" t="s">
        <v>9301</v>
      </c>
      <c r="F82" t="s">
        <v>9216</v>
      </c>
      <c r="G82" t="s">
        <v>328</v>
      </c>
      <c r="H82" t="s">
        <v>326</v>
      </c>
      <c r="J82" t="s">
        <v>9302</v>
      </c>
      <c r="K82" t="s">
        <v>9274</v>
      </c>
      <c r="L82" t="s">
        <v>331</v>
      </c>
      <c r="M82" t="s">
        <v>7982</v>
      </c>
      <c r="N82" t="s">
        <v>7052</v>
      </c>
      <c r="O82" t="s">
        <v>9002</v>
      </c>
      <c r="P82" t="s">
        <v>9303</v>
      </c>
      <c r="R82" t="b">
        <v>1</v>
      </c>
      <c r="T82" t="s">
        <v>60</v>
      </c>
      <c r="V82" t="s">
        <v>7559</v>
      </c>
      <c r="Z82" t="s">
        <v>8890</v>
      </c>
      <c r="AA82" t="s">
        <v>9004</v>
      </c>
      <c r="AC82" t="s">
        <v>8891</v>
      </c>
      <c r="AD82" t="b">
        <v>0</v>
      </c>
      <c r="AE82" t="b">
        <v>0</v>
      </c>
      <c r="AF82" t="s">
        <v>9224</v>
      </c>
      <c r="AG82" t="s">
        <v>9225</v>
      </c>
      <c r="AH82" t="s">
        <v>8893</v>
      </c>
      <c r="AI82" t="s">
        <v>9304</v>
      </c>
      <c r="AJ82" t="s">
        <v>9220</v>
      </c>
      <c r="AL82" t="s">
        <v>8902</v>
      </c>
    </row>
    <row r="83" spans="1:42" x14ac:dyDescent="0.2">
      <c r="A83" t="s">
        <v>336</v>
      </c>
      <c r="B83" t="s">
        <v>337</v>
      </c>
      <c r="C83" t="s">
        <v>844</v>
      </c>
      <c r="D83" t="s">
        <v>7026</v>
      </c>
      <c r="E83" t="s">
        <v>9305</v>
      </c>
      <c r="F83" t="s">
        <v>8889</v>
      </c>
      <c r="G83" t="s">
        <v>338</v>
      </c>
      <c r="H83" t="s">
        <v>336</v>
      </c>
      <c r="I83" t="s">
        <v>9306</v>
      </c>
      <c r="J83" t="s">
        <v>9307</v>
      </c>
      <c r="K83" t="s">
        <v>340</v>
      </c>
      <c r="L83" t="s">
        <v>233</v>
      </c>
      <c r="M83" t="s">
        <v>7982</v>
      </c>
      <c r="N83" t="s">
        <v>2039</v>
      </c>
      <c r="O83" t="s">
        <v>8887</v>
      </c>
      <c r="P83" t="s">
        <v>9308</v>
      </c>
      <c r="R83" t="b">
        <v>1</v>
      </c>
      <c r="T83" t="s">
        <v>112</v>
      </c>
      <c r="Y83" t="s">
        <v>134</v>
      </c>
      <c r="Z83" t="s">
        <v>8890</v>
      </c>
      <c r="AA83" t="s">
        <v>8887</v>
      </c>
      <c r="AB83" t="s">
        <v>9309</v>
      </c>
      <c r="AC83" t="s">
        <v>8973</v>
      </c>
      <c r="AD83" t="b">
        <v>0</v>
      </c>
      <c r="AE83" t="b">
        <v>0</v>
      </c>
      <c r="AF83" t="s">
        <v>9310</v>
      </c>
      <c r="AG83" t="s">
        <v>9311</v>
      </c>
      <c r="AH83" t="s">
        <v>8942</v>
      </c>
      <c r="AI83" t="s">
        <v>9312</v>
      </c>
      <c r="AJ83" t="s">
        <v>338</v>
      </c>
      <c r="AK83" t="s">
        <v>9313</v>
      </c>
      <c r="AL83" t="s">
        <v>8935</v>
      </c>
      <c r="AM83" t="s">
        <v>342</v>
      </c>
    </row>
    <row r="84" spans="1:42" x14ac:dyDescent="0.2">
      <c r="A84" t="s">
        <v>347</v>
      </c>
      <c r="B84" t="s">
        <v>348</v>
      </c>
      <c r="C84" t="s">
        <v>851</v>
      </c>
      <c r="D84" t="s">
        <v>8039</v>
      </c>
      <c r="E84" t="s">
        <v>9314</v>
      </c>
      <c r="F84" t="s">
        <v>9090</v>
      </c>
      <c r="G84" t="s">
        <v>349</v>
      </c>
      <c r="H84" t="s">
        <v>347</v>
      </c>
      <c r="I84" t="s">
        <v>9315</v>
      </c>
      <c r="J84" t="s">
        <v>350</v>
      </c>
      <c r="K84" t="s">
        <v>7028</v>
      </c>
      <c r="L84" t="s">
        <v>352</v>
      </c>
      <c r="M84" t="s">
        <v>7982</v>
      </c>
      <c r="N84" t="s">
        <v>2039</v>
      </c>
      <c r="O84" t="s">
        <v>8887</v>
      </c>
      <c r="P84" t="s">
        <v>9316</v>
      </c>
      <c r="R84" t="b">
        <v>1</v>
      </c>
      <c r="T84" t="s">
        <v>45</v>
      </c>
      <c r="Y84" t="s">
        <v>357</v>
      </c>
      <c r="Z84" t="s">
        <v>8890</v>
      </c>
      <c r="AA84" t="s">
        <v>8887</v>
      </c>
      <c r="AB84" t="s">
        <v>9317</v>
      </c>
      <c r="AC84" t="s">
        <v>8921</v>
      </c>
      <c r="AD84" t="b">
        <v>0</v>
      </c>
      <c r="AE84" t="b">
        <v>0</v>
      </c>
      <c r="AF84" t="s">
        <v>8941</v>
      </c>
      <c r="AG84" t="s">
        <v>8941</v>
      </c>
      <c r="AH84" t="s">
        <v>8942</v>
      </c>
      <c r="AJ84" t="s">
        <v>7027</v>
      </c>
      <c r="AK84" t="s">
        <v>9318</v>
      </c>
      <c r="AL84" t="s">
        <v>9048</v>
      </c>
      <c r="AM84" t="s">
        <v>349</v>
      </c>
    </row>
    <row r="85" spans="1:42" x14ac:dyDescent="0.2">
      <c r="A85" t="s">
        <v>358</v>
      </c>
      <c r="B85" t="s">
        <v>359</v>
      </c>
      <c r="C85" t="s">
        <v>858</v>
      </c>
      <c r="D85" t="s">
        <v>8044</v>
      </c>
      <c r="E85" t="s">
        <v>9319</v>
      </c>
      <c r="F85" t="s">
        <v>8889</v>
      </c>
      <c r="G85" t="s">
        <v>360</v>
      </c>
      <c r="H85" t="s">
        <v>358</v>
      </c>
      <c r="J85" t="s">
        <v>361</v>
      </c>
      <c r="K85" t="s">
        <v>9320</v>
      </c>
      <c r="L85" t="s">
        <v>32</v>
      </c>
      <c r="M85" t="s">
        <v>7982</v>
      </c>
      <c r="N85" t="s">
        <v>9321</v>
      </c>
      <c r="O85" t="s">
        <v>8887</v>
      </c>
      <c r="P85" t="s">
        <v>9322</v>
      </c>
      <c r="R85" t="b">
        <v>1</v>
      </c>
      <c r="T85" t="s">
        <v>45</v>
      </c>
      <c r="Z85" t="s">
        <v>8890</v>
      </c>
      <c r="AA85" t="s">
        <v>8887</v>
      </c>
      <c r="AC85" t="s">
        <v>8921</v>
      </c>
      <c r="AD85" t="b">
        <v>0</v>
      </c>
      <c r="AE85" t="b">
        <v>0</v>
      </c>
      <c r="AF85" t="s">
        <v>8892</v>
      </c>
      <c r="AG85" t="s">
        <v>8892</v>
      </c>
      <c r="AH85" t="s">
        <v>8893</v>
      </c>
      <c r="AI85" t="s">
        <v>9323</v>
      </c>
      <c r="AJ85" t="s">
        <v>9324</v>
      </c>
      <c r="AK85" t="s">
        <v>9325</v>
      </c>
      <c r="AL85" t="s">
        <v>7302</v>
      </c>
      <c r="AM85" t="s">
        <v>360</v>
      </c>
    </row>
    <row r="86" spans="1:42" x14ac:dyDescent="0.2">
      <c r="A86" t="s">
        <v>367</v>
      </c>
      <c r="B86" t="s">
        <v>368</v>
      </c>
      <c r="C86" t="s">
        <v>869</v>
      </c>
      <c r="D86" t="s">
        <v>8048</v>
      </c>
      <c r="E86" t="s">
        <v>9326</v>
      </c>
      <c r="F86" t="s">
        <v>8889</v>
      </c>
      <c r="G86" t="s">
        <v>369</v>
      </c>
      <c r="H86" t="s">
        <v>367</v>
      </c>
      <c r="I86" t="s">
        <v>9327</v>
      </c>
      <c r="J86" t="s">
        <v>370</v>
      </c>
      <c r="K86" t="s">
        <v>371</v>
      </c>
      <c r="L86" t="s">
        <v>372</v>
      </c>
      <c r="M86" t="s">
        <v>7982</v>
      </c>
      <c r="N86" t="s">
        <v>2039</v>
      </c>
      <c r="O86" t="s">
        <v>8887</v>
      </c>
      <c r="P86" t="s">
        <v>9328</v>
      </c>
      <c r="R86" t="b">
        <v>1</v>
      </c>
      <c r="T86" t="s">
        <v>45</v>
      </c>
      <c r="Y86" t="s">
        <v>381</v>
      </c>
      <c r="Z86" t="s">
        <v>8890</v>
      </c>
      <c r="AA86" t="s">
        <v>8887</v>
      </c>
      <c r="AB86" t="s">
        <v>9329</v>
      </c>
      <c r="AC86" t="s">
        <v>9330</v>
      </c>
      <c r="AD86" t="b">
        <v>0</v>
      </c>
      <c r="AE86" t="b">
        <v>0</v>
      </c>
      <c r="AF86" t="s">
        <v>8941</v>
      </c>
      <c r="AG86" t="s">
        <v>8941</v>
      </c>
      <c r="AH86" t="s">
        <v>8942</v>
      </c>
      <c r="AJ86" t="s">
        <v>7030</v>
      </c>
      <c r="AK86" t="s">
        <v>9331</v>
      </c>
      <c r="AL86" t="s">
        <v>9266</v>
      </c>
      <c r="AM86" t="s">
        <v>375</v>
      </c>
    </row>
    <row r="87" spans="1:42" x14ac:dyDescent="0.2">
      <c r="A87" t="s">
        <v>382</v>
      </c>
      <c r="B87" t="s">
        <v>382</v>
      </c>
      <c r="C87" t="s">
        <v>876</v>
      </c>
      <c r="D87" t="s">
        <v>9332</v>
      </c>
      <c r="E87" t="s">
        <v>9333</v>
      </c>
      <c r="F87" t="s">
        <v>9118</v>
      </c>
      <c r="G87" t="s">
        <v>383</v>
      </c>
      <c r="H87" t="s">
        <v>382</v>
      </c>
      <c r="I87" t="s">
        <v>9334</v>
      </c>
      <c r="J87" t="s">
        <v>384</v>
      </c>
      <c r="K87" t="s">
        <v>385</v>
      </c>
      <c r="L87" t="s">
        <v>418</v>
      </c>
      <c r="M87" t="s">
        <v>7982</v>
      </c>
      <c r="N87" t="s">
        <v>2039</v>
      </c>
      <c r="O87" t="s">
        <v>8887</v>
      </c>
      <c r="P87" t="s">
        <v>386</v>
      </c>
      <c r="R87" t="b">
        <v>1</v>
      </c>
      <c r="T87" t="s">
        <v>112</v>
      </c>
      <c r="Y87" t="s">
        <v>388</v>
      </c>
      <c r="Z87" t="s">
        <v>8890</v>
      </c>
      <c r="AA87" t="s">
        <v>8887</v>
      </c>
      <c r="AB87" t="s">
        <v>9335</v>
      </c>
      <c r="AC87" t="s">
        <v>8891</v>
      </c>
      <c r="AD87" t="b">
        <v>0</v>
      </c>
      <c r="AE87" t="b">
        <v>0</v>
      </c>
      <c r="AF87" t="s">
        <v>9336</v>
      </c>
      <c r="AG87" t="s">
        <v>9337</v>
      </c>
      <c r="AH87" t="s">
        <v>8942</v>
      </c>
      <c r="AI87" t="s">
        <v>9338</v>
      </c>
      <c r="AJ87" t="s">
        <v>383</v>
      </c>
      <c r="AK87" t="s">
        <v>9339</v>
      </c>
      <c r="AL87" t="s">
        <v>9087</v>
      </c>
      <c r="AM87" t="s">
        <v>387</v>
      </c>
      <c r="AN87" t="s">
        <v>184</v>
      </c>
      <c r="AO87" t="s">
        <v>185</v>
      </c>
      <c r="AP87" t="s">
        <v>186</v>
      </c>
    </row>
    <row r="88" spans="1:42" x14ac:dyDescent="0.2">
      <c r="A88" t="s">
        <v>389</v>
      </c>
      <c r="B88" t="s">
        <v>390</v>
      </c>
      <c r="C88" t="s">
        <v>883</v>
      </c>
      <c r="D88" t="s">
        <v>8052</v>
      </c>
      <c r="E88" t="s">
        <v>9340</v>
      </c>
      <c r="F88" t="s">
        <v>8889</v>
      </c>
      <c r="G88" t="s">
        <v>391</v>
      </c>
      <c r="H88" t="s">
        <v>389</v>
      </c>
      <c r="M88" t="s">
        <v>8925</v>
      </c>
      <c r="N88" t="s">
        <v>2039</v>
      </c>
      <c r="O88" t="s">
        <v>8887</v>
      </c>
      <c r="R88" t="b">
        <v>1</v>
      </c>
      <c r="X88" t="s">
        <v>2039</v>
      </c>
      <c r="Z88" t="s">
        <v>8890</v>
      </c>
      <c r="AA88" t="s">
        <v>8887</v>
      </c>
      <c r="AC88" t="s">
        <v>8973</v>
      </c>
      <c r="AD88" t="b">
        <v>0</v>
      </c>
      <c r="AE88" t="b">
        <v>0</v>
      </c>
      <c r="AL88" t="s">
        <v>8923</v>
      </c>
      <c r="AM88" t="s">
        <v>391</v>
      </c>
    </row>
    <row r="89" spans="1:42" x14ac:dyDescent="0.2">
      <c r="A89" t="s">
        <v>389</v>
      </c>
      <c r="B89" t="s">
        <v>390</v>
      </c>
      <c r="C89" t="s">
        <v>889</v>
      </c>
      <c r="D89" t="s">
        <v>8052</v>
      </c>
      <c r="E89" t="s">
        <v>9341</v>
      </c>
      <c r="F89" t="s">
        <v>8889</v>
      </c>
      <c r="G89" t="s">
        <v>391</v>
      </c>
      <c r="H89" t="s">
        <v>389</v>
      </c>
      <c r="I89" t="s">
        <v>9342</v>
      </c>
      <c r="J89" t="s">
        <v>392</v>
      </c>
      <c r="K89" t="s">
        <v>393</v>
      </c>
      <c r="L89" t="s">
        <v>394</v>
      </c>
      <c r="M89" t="s">
        <v>7982</v>
      </c>
      <c r="N89" t="s">
        <v>2039</v>
      </c>
      <c r="O89" t="s">
        <v>8887</v>
      </c>
      <c r="P89" t="s">
        <v>9343</v>
      </c>
      <c r="R89" t="b">
        <v>1</v>
      </c>
      <c r="T89" t="s">
        <v>45</v>
      </c>
      <c r="Y89" t="s">
        <v>401</v>
      </c>
      <c r="Z89" t="s">
        <v>8890</v>
      </c>
      <c r="AA89" t="s">
        <v>8887</v>
      </c>
      <c r="AB89" t="s">
        <v>9344</v>
      </c>
      <c r="AC89" t="s">
        <v>8973</v>
      </c>
      <c r="AD89" t="b">
        <v>0</v>
      </c>
      <c r="AE89" t="b">
        <v>0</v>
      </c>
      <c r="AF89" t="s">
        <v>9345</v>
      </c>
      <c r="AG89" t="s">
        <v>9346</v>
      </c>
      <c r="AH89" t="s">
        <v>8942</v>
      </c>
      <c r="AJ89" t="s">
        <v>9347</v>
      </c>
      <c r="AK89" t="s">
        <v>9348</v>
      </c>
      <c r="AL89" t="s">
        <v>9250</v>
      </c>
      <c r="AM89" t="s">
        <v>9349</v>
      </c>
    </row>
    <row r="90" spans="1:42" x14ac:dyDescent="0.2">
      <c r="A90" t="s">
        <v>402</v>
      </c>
      <c r="B90" t="s">
        <v>403</v>
      </c>
      <c r="C90" t="s">
        <v>898</v>
      </c>
      <c r="D90" t="s">
        <v>8055</v>
      </c>
      <c r="E90" t="s">
        <v>9350</v>
      </c>
      <c r="F90" t="s">
        <v>9216</v>
      </c>
      <c r="G90" t="s">
        <v>404</v>
      </c>
      <c r="H90" t="s">
        <v>402</v>
      </c>
      <c r="J90" t="s">
        <v>405</v>
      </c>
      <c r="K90" t="s">
        <v>9351</v>
      </c>
      <c r="L90" t="s">
        <v>407</v>
      </c>
      <c r="M90" t="s">
        <v>7982</v>
      </c>
      <c r="N90" t="s">
        <v>2039</v>
      </c>
      <c r="O90" t="s">
        <v>8887</v>
      </c>
      <c r="P90" t="s">
        <v>9352</v>
      </c>
      <c r="R90" t="b">
        <v>1</v>
      </c>
      <c r="T90" t="s">
        <v>45</v>
      </c>
      <c r="Z90" t="s">
        <v>8890</v>
      </c>
      <c r="AA90" t="s">
        <v>8887</v>
      </c>
      <c r="AB90" t="s">
        <v>9353</v>
      </c>
      <c r="AC90" t="s">
        <v>8973</v>
      </c>
      <c r="AD90" t="b">
        <v>0</v>
      </c>
      <c r="AE90" t="b">
        <v>0</v>
      </c>
      <c r="AF90" t="s">
        <v>9354</v>
      </c>
      <c r="AG90" t="s">
        <v>9355</v>
      </c>
      <c r="AH90" t="s">
        <v>8942</v>
      </c>
      <c r="AJ90" t="s">
        <v>9356</v>
      </c>
      <c r="AK90" t="s">
        <v>9357</v>
      </c>
      <c r="AL90" t="s">
        <v>8945</v>
      </c>
      <c r="AM90" t="s">
        <v>404</v>
      </c>
    </row>
    <row r="91" spans="1:42" x14ac:dyDescent="0.2">
      <c r="A91" t="s">
        <v>402</v>
      </c>
      <c r="B91" t="s">
        <v>403</v>
      </c>
      <c r="C91" t="s">
        <v>905</v>
      </c>
      <c r="D91" t="s">
        <v>8055</v>
      </c>
      <c r="E91" t="s">
        <v>9358</v>
      </c>
      <c r="F91" t="s">
        <v>9216</v>
      </c>
      <c r="G91" t="s">
        <v>404</v>
      </c>
      <c r="H91" t="s">
        <v>402</v>
      </c>
      <c r="M91" t="s">
        <v>8920</v>
      </c>
      <c r="N91" t="s">
        <v>2039</v>
      </c>
      <c r="O91" t="s">
        <v>8887</v>
      </c>
      <c r="R91" t="b">
        <v>1</v>
      </c>
      <c r="Z91" t="s">
        <v>8890</v>
      </c>
      <c r="AA91" t="s">
        <v>8887</v>
      </c>
      <c r="AC91" t="s">
        <v>8973</v>
      </c>
      <c r="AD91" t="b">
        <v>0</v>
      </c>
      <c r="AE91" t="b">
        <v>0</v>
      </c>
      <c r="AL91" t="s">
        <v>8945</v>
      </c>
      <c r="AM91" t="s">
        <v>404</v>
      </c>
    </row>
    <row r="92" spans="1:42" x14ac:dyDescent="0.2">
      <c r="A92" t="s">
        <v>402</v>
      </c>
      <c r="B92" t="s">
        <v>403</v>
      </c>
      <c r="C92" t="s">
        <v>914</v>
      </c>
      <c r="D92" t="s">
        <v>8055</v>
      </c>
      <c r="E92" t="s">
        <v>9359</v>
      </c>
      <c r="F92" t="s">
        <v>9216</v>
      </c>
      <c r="G92" t="s">
        <v>404</v>
      </c>
      <c r="H92" t="s">
        <v>402</v>
      </c>
      <c r="I92" t="s">
        <v>9360</v>
      </c>
      <c r="J92" t="s">
        <v>405</v>
      </c>
      <c r="K92" t="s">
        <v>9351</v>
      </c>
      <c r="L92" t="s">
        <v>407</v>
      </c>
      <c r="M92" t="s">
        <v>7982</v>
      </c>
      <c r="N92" t="s">
        <v>2039</v>
      </c>
      <c r="O92" t="s">
        <v>8887</v>
      </c>
      <c r="P92" t="s">
        <v>9361</v>
      </c>
      <c r="R92" t="b">
        <v>1</v>
      </c>
      <c r="T92" t="s">
        <v>45</v>
      </c>
      <c r="Y92" t="s">
        <v>9362</v>
      </c>
      <c r="Z92" t="s">
        <v>9363</v>
      </c>
      <c r="AA92" t="s">
        <v>8887</v>
      </c>
      <c r="AB92" t="s">
        <v>9364</v>
      </c>
      <c r="AC92" t="s">
        <v>8973</v>
      </c>
      <c r="AD92" t="b">
        <v>0</v>
      </c>
      <c r="AE92" t="b">
        <v>0</v>
      </c>
      <c r="AF92" t="s">
        <v>9365</v>
      </c>
      <c r="AG92" t="s">
        <v>9366</v>
      </c>
      <c r="AH92" t="s">
        <v>8942</v>
      </c>
      <c r="AJ92" t="s">
        <v>9367</v>
      </c>
      <c r="AK92" t="s">
        <v>9368</v>
      </c>
      <c r="AL92" t="s">
        <v>9087</v>
      </c>
      <c r="AM92" t="s">
        <v>404</v>
      </c>
    </row>
    <row r="93" spans="1:42" x14ac:dyDescent="0.2">
      <c r="A93" t="s">
        <v>402</v>
      </c>
      <c r="B93" t="s">
        <v>403</v>
      </c>
      <c r="C93" t="s">
        <v>920</v>
      </c>
      <c r="D93" t="s">
        <v>8055</v>
      </c>
      <c r="E93" t="s">
        <v>9369</v>
      </c>
      <c r="F93" t="s">
        <v>9216</v>
      </c>
      <c r="G93" t="s">
        <v>404</v>
      </c>
      <c r="H93" t="s">
        <v>402</v>
      </c>
      <c r="J93" t="s">
        <v>405</v>
      </c>
      <c r="K93" t="s">
        <v>9351</v>
      </c>
      <c r="L93" t="s">
        <v>407</v>
      </c>
      <c r="M93" t="s">
        <v>8984</v>
      </c>
      <c r="N93" t="s">
        <v>2039</v>
      </c>
      <c r="O93" t="s">
        <v>8887</v>
      </c>
      <c r="P93" t="s">
        <v>9370</v>
      </c>
      <c r="R93" t="b">
        <v>1</v>
      </c>
      <c r="T93" t="s">
        <v>45</v>
      </c>
      <c r="X93" t="s">
        <v>7021</v>
      </c>
      <c r="Z93" t="s">
        <v>8890</v>
      </c>
      <c r="AA93" t="s">
        <v>8887</v>
      </c>
      <c r="AB93" t="s">
        <v>9371</v>
      </c>
      <c r="AC93" t="s">
        <v>8973</v>
      </c>
      <c r="AD93" t="b">
        <v>0</v>
      </c>
      <c r="AE93" t="b">
        <v>0</v>
      </c>
      <c r="AF93" t="s">
        <v>9372</v>
      </c>
      <c r="AG93" t="s">
        <v>9366</v>
      </c>
      <c r="AI93" t="s">
        <v>9373</v>
      </c>
      <c r="AJ93" t="s">
        <v>9356</v>
      </c>
      <c r="AK93" t="s">
        <v>9374</v>
      </c>
      <c r="AL93" t="s">
        <v>9375</v>
      </c>
      <c r="AM93" t="s">
        <v>404</v>
      </c>
    </row>
    <row r="94" spans="1:42" x14ac:dyDescent="0.2">
      <c r="A94" t="s">
        <v>402</v>
      </c>
      <c r="B94" t="s">
        <v>403</v>
      </c>
      <c r="C94" t="s">
        <v>930</v>
      </c>
      <c r="D94" t="s">
        <v>8055</v>
      </c>
      <c r="E94" t="s">
        <v>9376</v>
      </c>
      <c r="F94" t="s">
        <v>9216</v>
      </c>
      <c r="G94" t="s">
        <v>404</v>
      </c>
      <c r="H94" t="s">
        <v>402</v>
      </c>
      <c r="J94" t="s">
        <v>405</v>
      </c>
      <c r="K94" t="s">
        <v>9351</v>
      </c>
      <c r="L94" t="s">
        <v>407</v>
      </c>
      <c r="M94" t="s">
        <v>7982</v>
      </c>
      <c r="N94" t="s">
        <v>2039</v>
      </c>
      <c r="O94" t="s">
        <v>8887</v>
      </c>
      <c r="P94" t="s">
        <v>9377</v>
      </c>
      <c r="R94" t="b">
        <v>1</v>
      </c>
      <c r="T94" t="s">
        <v>45</v>
      </c>
      <c r="Z94" t="s">
        <v>8890</v>
      </c>
      <c r="AA94" t="s">
        <v>8887</v>
      </c>
      <c r="AB94" t="s">
        <v>9353</v>
      </c>
      <c r="AC94" t="s">
        <v>8973</v>
      </c>
      <c r="AD94" t="b">
        <v>0</v>
      </c>
      <c r="AE94" t="b">
        <v>0</v>
      </c>
      <c r="AF94" t="s">
        <v>9378</v>
      </c>
      <c r="AG94" t="s">
        <v>9379</v>
      </c>
      <c r="AH94" t="s">
        <v>8942</v>
      </c>
      <c r="AI94" t="s">
        <v>9380</v>
      </c>
      <c r="AJ94" t="s">
        <v>9356</v>
      </c>
      <c r="AK94" t="s">
        <v>9357</v>
      </c>
      <c r="AL94" t="s">
        <v>8935</v>
      </c>
      <c r="AM94" t="s">
        <v>404</v>
      </c>
    </row>
    <row r="95" spans="1:42" x14ac:dyDescent="0.2">
      <c r="A95" t="s">
        <v>402</v>
      </c>
      <c r="B95" t="s">
        <v>403</v>
      </c>
      <c r="C95" t="s">
        <v>940</v>
      </c>
      <c r="D95" t="s">
        <v>8055</v>
      </c>
      <c r="E95" t="s">
        <v>9381</v>
      </c>
      <c r="F95" t="s">
        <v>9216</v>
      </c>
      <c r="G95" t="s">
        <v>404</v>
      </c>
      <c r="H95" t="s">
        <v>402</v>
      </c>
      <c r="I95" t="s">
        <v>9382</v>
      </c>
      <c r="J95" t="s">
        <v>9383</v>
      </c>
      <c r="K95" t="s">
        <v>9384</v>
      </c>
      <c r="L95" t="s">
        <v>407</v>
      </c>
      <c r="M95" t="s">
        <v>7982</v>
      </c>
      <c r="N95" t="s">
        <v>2039</v>
      </c>
      <c r="O95" t="s">
        <v>8887</v>
      </c>
      <c r="P95" t="s">
        <v>9385</v>
      </c>
      <c r="R95" t="b">
        <v>1</v>
      </c>
      <c r="T95" t="s">
        <v>45</v>
      </c>
      <c r="Y95" t="s">
        <v>412</v>
      </c>
      <c r="Z95" t="s">
        <v>8890</v>
      </c>
      <c r="AA95" t="s">
        <v>8887</v>
      </c>
      <c r="AB95" t="s">
        <v>9386</v>
      </c>
      <c r="AC95" t="s">
        <v>9387</v>
      </c>
      <c r="AD95" t="b">
        <v>0</v>
      </c>
      <c r="AE95" t="b">
        <v>0</v>
      </c>
      <c r="AF95" t="s">
        <v>9388</v>
      </c>
      <c r="AG95" t="s">
        <v>9389</v>
      </c>
      <c r="AH95" t="s">
        <v>8942</v>
      </c>
      <c r="AI95" t="s">
        <v>9390</v>
      </c>
      <c r="AJ95" t="s">
        <v>9356</v>
      </c>
      <c r="AK95" t="s">
        <v>9391</v>
      </c>
      <c r="AL95" t="s">
        <v>8918</v>
      </c>
      <c r="AM95" t="s">
        <v>9392</v>
      </c>
    </row>
    <row r="96" spans="1:42" x14ac:dyDescent="0.2">
      <c r="A96" t="s">
        <v>402</v>
      </c>
      <c r="B96" t="s">
        <v>403</v>
      </c>
      <c r="C96" t="s">
        <v>949</v>
      </c>
      <c r="D96" t="s">
        <v>8055</v>
      </c>
      <c r="E96" t="s">
        <v>9393</v>
      </c>
      <c r="F96" t="s">
        <v>9216</v>
      </c>
      <c r="G96" t="s">
        <v>9394</v>
      </c>
      <c r="H96" t="s">
        <v>402</v>
      </c>
      <c r="M96" t="s">
        <v>8925</v>
      </c>
      <c r="N96" t="s">
        <v>2039</v>
      </c>
      <c r="O96" t="s">
        <v>8887</v>
      </c>
      <c r="R96" t="b">
        <v>1</v>
      </c>
      <c r="X96" t="s">
        <v>2039</v>
      </c>
      <c r="Z96" t="s">
        <v>8890</v>
      </c>
      <c r="AA96" t="s">
        <v>8887</v>
      </c>
      <c r="AC96" t="s">
        <v>8973</v>
      </c>
      <c r="AD96" t="b">
        <v>0</v>
      </c>
      <c r="AE96" t="b">
        <v>0</v>
      </c>
      <c r="AL96" t="s">
        <v>8913</v>
      </c>
      <c r="AM96" t="s">
        <v>9394</v>
      </c>
    </row>
    <row r="97" spans="1:42" x14ac:dyDescent="0.2">
      <c r="A97" t="s">
        <v>402</v>
      </c>
      <c r="B97" t="s">
        <v>403</v>
      </c>
      <c r="C97" t="s">
        <v>960</v>
      </c>
      <c r="D97" t="s">
        <v>8055</v>
      </c>
      <c r="E97" t="s">
        <v>9395</v>
      </c>
      <c r="F97" t="s">
        <v>9216</v>
      </c>
      <c r="G97" t="s">
        <v>404</v>
      </c>
      <c r="H97" t="s">
        <v>402</v>
      </c>
      <c r="M97" t="s">
        <v>8920</v>
      </c>
      <c r="N97" t="s">
        <v>2039</v>
      </c>
      <c r="O97" t="s">
        <v>8887</v>
      </c>
      <c r="R97" t="b">
        <v>1</v>
      </c>
      <c r="Z97" t="s">
        <v>8890</v>
      </c>
      <c r="AA97" t="s">
        <v>8887</v>
      </c>
      <c r="AC97" t="s">
        <v>8973</v>
      </c>
      <c r="AD97" t="b">
        <v>0</v>
      </c>
      <c r="AE97" t="b">
        <v>0</v>
      </c>
      <c r="AL97" t="s">
        <v>8913</v>
      </c>
      <c r="AM97" t="s">
        <v>404</v>
      </c>
    </row>
    <row r="98" spans="1:42" x14ac:dyDescent="0.2">
      <c r="A98" t="s">
        <v>402</v>
      </c>
      <c r="B98" t="s">
        <v>403</v>
      </c>
      <c r="C98" t="s">
        <v>968</v>
      </c>
      <c r="D98" t="s">
        <v>8055</v>
      </c>
      <c r="E98" t="s">
        <v>9396</v>
      </c>
      <c r="F98" t="e">
        <v>#N/A</v>
      </c>
      <c r="G98" t="s">
        <v>9397</v>
      </c>
      <c r="H98" t="s">
        <v>402</v>
      </c>
      <c r="J98" t="s">
        <v>9398</v>
      </c>
      <c r="K98" t="s">
        <v>9399</v>
      </c>
      <c r="L98" t="s">
        <v>407</v>
      </c>
      <c r="M98" t="s">
        <v>7982</v>
      </c>
      <c r="N98" t="s">
        <v>7482</v>
      </c>
      <c r="O98" t="s">
        <v>8887</v>
      </c>
      <c r="P98" t="s">
        <v>9400</v>
      </c>
      <c r="T98" t="s">
        <v>45</v>
      </c>
      <c r="Z98" t="s">
        <v>8967</v>
      </c>
      <c r="AA98" t="s">
        <v>8887</v>
      </c>
      <c r="AD98" t="b">
        <v>0</v>
      </c>
      <c r="AF98" t="s">
        <v>8968</v>
      </c>
      <c r="AG98" t="s">
        <v>8968</v>
      </c>
      <c r="AH98" t="s">
        <v>8942</v>
      </c>
      <c r="AI98" t="s">
        <v>9380</v>
      </c>
      <c r="AJ98" t="s">
        <v>9356</v>
      </c>
      <c r="AK98" t="s">
        <v>9357</v>
      </c>
      <c r="AL98" t="s">
        <v>8935</v>
      </c>
    </row>
    <row r="99" spans="1:42" x14ac:dyDescent="0.2">
      <c r="A99" t="s">
        <v>402</v>
      </c>
      <c r="B99" t="s">
        <v>403</v>
      </c>
      <c r="C99" t="s">
        <v>972</v>
      </c>
      <c r="D99" t="s">
        <v>8055</v>
      </c>
      <c r="E99" t="s">
        <v>9401</v>
      </c>
      <c r="F99" t="s">
        <v>9216</v>
      </c>
      <c r="G99" t="s">
        <v>404</v>
      </c>
      <c r="H99" t="s">
        <v>402</v>
      </c>
      <c r="J99" t="s">
        <v>405</v>
      </c>
      <c r="K99" t="s">
        <v>9351</v>
      </c>
      <c r="L99" t="s">
        <v>407</v>
      </c>
      <c r="M99" t="s">
        <v>7982</v>
      </c>
      <c r="N99" t="s">
        <v>7079</v>
      </c>
      <c r="O99" t="s">
        <v>8887</v>
      </c>
      <c r="P99" t="s">
        <v>9402</v>
      </c>
      <c r="R99" t="b">
        <v>1</v>
      </c>
      <c r="T99" t="s">
        <v>45</v>
      </c>
      <c r="Z99" t="s">
        <v>8890</v>
      </c>
      <c r="AA99" t="s">
        <v>8887</v>
      </c>
      <c r="AB99" t="s">
        <v>9371</v>
      </c>
      <c r="AC99" t="s">
        <v>8973</v>
      </c>
      <c r="AD99" t="b">
        <v>0</v>
      </c>
      <c r="AE99" t="b">
        <v>0</v>
      </c>
      <c r="AF99" t="s">
        <v>9372</v>
      </c>
      <c r="AG99" t="s">
        <v>9366</v>
      </c>
      <c r="AH99" t="s">
        <v>8942</v>
      </c>
      <c r="AI99" t="s">
        <v>9373</v>
      </c>
      <c r="AJ99" t="s">
        <v>9356</v>
      </c>
      <c r="AL99" t="s">
        <v>9193</v>
      </c>
      <c r="AM99" t="s">
        <v>404</v>
      </c>
    </row>
    <row r="100" spans="1:42" x14ac:dyDescent="0.2">
      <c r="A100" t="s">
        <v>413</v>
      </c>
      <c r="B100" t="s">
        <v>414</v>
      </c>
      <c r="C100" t="s">
        <v>982</v>
      </c>
      <c r="D100" t="s">
        <v>8058</v>
      </c>
      <c r="E100" t="s">
        <v>9403</v>
      </c>
      <c r="F100" t="s">
        <v>9118</v>
      </c>
      <c r="G100" t="s">
        <v>415</v>
      </c>
      <c r="H100" t="s">
        <v>413</v>
      </c>
      <c r="J100" t="s">
        <v>416</v>
      </c>
      <c r="K100" t="s">
        <v>7032</v>
      </c>
      <c r="L100" t="s">
        <v>418</v>
      </c>
      <c r="M100" t="s">
        <v>7982</v>
      </c>
      <c r="N100" t="s">
        <v>7756</v>
      </c>
      <c r="O100" t="s">
        <v>8887</v>
      </c>
      <c r="P100" t="s">
        <v>9404</v>
      </c>
      <c r="R100" t="b">
        <v>1</v>
      </c>
      <c r="T100" t="s">
        <v>422</v>
      </c>
      <c r="Z100" t="s">
        <v>8890</v>
      </c>
      <c r="AA100" t="s">
        <v>8887</v>
      </c>
      <c r="AB100" t="s">
        <v>9405</v>
      </c>
      <c r="AC100" t="s">
        <v>8921</v>
      </c>
      <c r="AD100" t="b">
        <v>0</v>
      </c>
      <c r="AE100" t="b">
        <v>0</v>
      </c>
      <c r="AF100" t="s">
        <v>9406</v>
      </c>
      <c r="AG100" t="s">
        <v>9407</v>
      </c>
      <c r="AH100" t="s">
        <v>9100</v>
      </c>
      <c r="AI100" t="s">
        <v>9408</v>
      </c>
      <c r="AJ100" t="s">
        <v>9409</v>
      </c>
      <c r="AK100" t="s">
        <v>9410</v>
      </c>
      <c r="AL100" t="s">
        <v>8935</v>
      </c>
      <c r="AM100" t="s">
        <v>415</v>
      </c>
    </row>
    <row r="101" spans="1:42" x14ac:dyDescent="0.2">
      <c r="A101" t="s">
        <v>425</v>
      </c>
      <c r="B101" t="s">
        <v>425</v>
      </c>
      <c r="C101" t="s">
        <v>990</v>
      </c>
      <c r="D101" t="s">
        <v>9411</v>
      </c>
      <c r="E101" t="s">
        <v>9412</v>
      </c>
      <c r="F101" t="s">
        <v>9118</v>
      </c>
      <c r="G101" t="s">
        <v>426</v>
      </c>
      <c r="H101" t="s">
        <v>425</v>
      </c>
      <c r="J101" t="s">
        <v>427</v>
      </c>
      <c r="K101" t="s">
        <v>428</v>
      </c>
      <c r="L101" t="s">
        <v>429</v>
      </c>
      <c r="M101" t="s">
        <v>7982</v>
      </c>
      <c r="N101" t="s">
        <v>2039</v>
      </c>
      <c r="O101" t="s">
        <v>8887</v>
      </c>
      <c r="P101" t="s">
        <v>431</v>
      </c>
      <c r="R101" t="b">
        <v>1</v>
      </c>
      <c r="T101" t="s">
        <v>112</v>
      </c>
      <c r="Z101" t="s">
        <v>8890</v>
      </c>
      <c r="AA101" t="s">
        <v>8887</v>
      </c>
      <c r="AB101" t="s">
        <v>9413</v>
      </c>
      <c r="AC101" t="s">
        <v>9037</v>
      </c>
      <c r="AD101" t="b">
        <v>0</v>
      </c>
      <c r="AE101" t="b">
        <v>0</v>
      </c>
      <c r="AF101" t="s">
        <v>9006</v>
      </c>
      <c r="AG101" t="s">
        <v>9007</v>
      </c>
      <c r="AH101" t="s">
        <v>8942</v>
      </c>
      <c r="AJ101" t="s">
        <v>426</v>
      </c>
      <c r="AK101" t="s">
        <v>9414</v>
      </c>
      <c r="AL101" t="s">
        <v>8935</v>
      </c>
      <c r="AM101" t="s">
        <v>432</v>
      </c>
      <c r="AN101" t="s">
        <v>108</v>
      </c>
      <c r="AO101" t="s">
        <v>109</v>
      </c>
      <c r="AP101" t="s">
        <v>433</v>
      </c>
    </row>
    <row r="102" spans="1:42" x14ac:dyDescent="0.2">
      <c r="A102" t="s">
        <v>434</v>
      </c>
      <c r="B102" t="s">
        <v>435</v>
      </c>
      <c r="C102" t="s">
        <v>997</v>
      </c>
      <c r="D102" t="s">
        <v>8062</v>
      </c>
      <c r="E102" t="s">
        <v>9415</v>
      </c>
      <c r="F102" t="s">
        <v>8889</v>
      </c>
      <c r="G102" t="s">
        <v>436</v>
      </c>
      <c r="H102" t="s">
        <v>434</v>
      </c>
      <c r="J102" t="s">
        <v>437</v>
      </c>
      <c r="K102" t="s">
        <v>438</v>
      </c>
      <c r="L102" t="s">
        <v>439</v>
      </c>
      <c r="M102" t="s">
        <v>7982</v>
      </c>
      <c r="N102" t="s">
        <v>2039</v>
      </c>
      <c r="O102" t="s">
        <v>8887</v>
      </c>
      <c r="P102" t="s">
        <v>9416</v>
      </c>
      <c r="R102" t="b">
        <v>1</v>
      </c>
      <c r="T102" t="s">
        <v>45</v>
      </c>
      <c r="Z102" t="s">
        <v>8890</v>
      </c>
      <c r="AA102" t="s">
        <v>8887</v>
      </c>
      <c r="AC102" t="s">
        <v>8921</v>
      </c>
      <c r="AD102" t="b">
        <v>0</v>
      </c>
      <c r="AE102" t="b">
        <v>0</v>
      </c>
      <c r="AF102" t="s">
        <v>9417</v>
      </c>
      <c r="AG102" t="s">
        <v>9418</v>
      </c>
      <c r="AH102" t="s">
        <v>8893</v>
      </c>
      <c r="AI102" t="s">
        <v>9419</v>
      </c>
      <c r="AJ102" t="s">
        <v>7034</v>
      </c>
      <c r="AK102" t="s">
        <v>9420</v>
      </c>
      <c r="AL102" t="s">
        <v>8935</v>
      </c>
      <c r="AM102" t="s">
        <v>442</v>
      </c>
    </row>
    <row r="103" spans="1:42" x14ac:dyDescent="0.2">
      <c r="A103" t="s">
        <v>434</v>
      </c>
      <c r="B103" t="s">
        <v>435</v>
      </c>
      <c r="C103" t="s">
        <v>1005</v>
      </c>
      <c r="D103" t="s">
        <v>8062</v>
      </c>
      <c r="E103" t="s">
        <v>9421</v>
      </c>
      <c r="F103" t="s">
        <v>8889</v>
      </c>
      <c r="G103" t="s">
        <v>436</v>
      </c>
      <c r="H103" t="s">
        <v>434</v>
      </c>
      <c r="J103" t="s">
        <v>9422</v>
      </c>
      <c r="K103" t="s">
        <v>438</v>
      </c>
      <c r="L103" t="s">
        <v>439</v>
      </c>
      <c r="M103" t="s">
        <v>7982</v>
      </c>
      <c r="N103" t="s">
        <v>9423</v>
      </c>
      <c r="O103" t="s">
        <v>8887</v>
      </c>
      <c r="P103" t="s">
        <v>9424</v>
      </c>
      <c r="R103" t="b">
        <v>1</v>
      </c>
      <c r="T103" t="s">
        <v>45</v>
      </c>
      <c r="Z103" t="s">
        <v>8890</v>
      </c>
      <c r="AA103" t="s">
        <v>8887</v>
      </c>
      <c r="AC103" t="s">
        <v>8921</v>
      </c>
      <c r="AD103" t="b">
        <v>0</v>
      </c>
      <c r="AE103" t="b">
        <v>0</v>
      </c>
      <c r="AF103" t="s">
        <v>8892</v>
      </c>
      <c r="AG103" t="s">
        <v>8892</v>
      </c>
      <c r="AH103" t="s">
        <v>8893</v>
      </c>
      <c r="AI103" t="s">
        <v>9312</v>
      </c>
      <c r="AJ103" t="s">
        <v>7034</v>
      </c>
      <c r="AK103" t="s">
        <v>9420</v>
      </c>
      <c r="AL103" t="s">
        <v>9266</v>
      </c>
      <c r="AM103" t="s">
        <v>436</v>
      </c>
    </row>
    <row r="104" spans="1:42" x14ac:dyDescent="0.2">
      <c r="A104" t="s">
        <v>446</v>
      </c>
      <c r="B104" t="s">
        <v>447</v>
      </c>
      <c r="C104" t="s">
        <v>1015</v>
      </c>
      <c r="D104" t="s">
        <v>8065</v>
      </c>
      <c r="E104" t="s">
        <v>9425</v>
      </c>
      <c r="F104" t="s">
        <v>21008</v>
      </c>
      <c r="G104" t="s">
        <v>448</v>
      </c>
      <c r="H104" t="s">
        <v>446</v>
      </c>
      <c r="M104" t="s">
        <v>8920</v>
      </c>
      <c r="N104" t="s">
        <v>2039</v>
      </c>
      <c r="O104" t="s">
        <v>8887</v>
      </c>
      <c r="R104" t="b">
        <v>1</v>
      </c>
      <c r="Z104" t="s">
        <v>8890</v>
      </c>
      <c r="AA104" t="s">
        <v>8887</v>
      </c>
      <c r="AC104" t="s">
        <v>8891</v>
      </c>
      <c r="AD104" t="b">
        <v>0</v>
      </c>
      <c r="AE104" t="b">
        <v>0</v>
      </c>
      <c r="AL104" t="s">
        <v>8935</v>
      </c>
      <c r="AM104" t="s">
        <v>448</v>
      </c>
    </row>
    <row r="105" spans="1:42" x14ac:dyDescent="0.2">
      <c r="A105" t="s">
        <v>446</v>
      </c>
      <c r="B105" t="s">
        <v>447</v>
      </c>
      <c r="C105" t="s">
        <v>1026</v>
      </c>
      <c r="D105" t="s">
        <v>8065</v>
      </c>
      <c r="E105" t="s">
        <v>9426</v>
      </c>
      <c r="F105" t="s">
        <v>21008</v>
      </c>
      <c r="G105" t="s">
        <v>448</v>
      </c>
      <c r="H105" t="s">
        <v>446</v>
      </c>
      <c r="J105" t="s">
        <v>449</v>
      </c>
      <c r="K105" t="s">
        <v>9427</v>
      </c>
      <c r="L105" t="s">
        <v>451</v>
      </c>
      <c r="M105" t="s">
        <v>7982</v>
      </c>
      <c r="N105" t="s">
        <v>9428</v>
      </c>
      <c r="O105" t="s">
        <v>8887</v>
      </c>
      <c r="P105" t="s">
        <v>9429</v>
      </c>
      <c r="R105" t="b">
        <v>1</v>
      </c>
      <c r="T105" t="s">
        <v>45</v>
      </c>
      <c r="Z105" t="s">
        <v>8890</v>
      </c>
      <c r="AA105" t="s">
        <v>8887</v>
      </c>
      <c r="AC105" t="s">
        <v>8891</v>
      </c>
      <c r="AD105" t="b">
        <v>0</v>
      </c>
      <c r="AE105" t="b">
        <v>0</v>
      </c>
      <c r="AF105" t="s">
        <v>8968</v>
      </c>
      <c r="AG105" t="s">
        <v>8968</v>
      </c>
      <c r="AH105" t="s">
        <v>8893</v>
      </c>
      <c r="AI105" t="s">
        <v>9154</v>
      </c>
      <c r="AJ105" t="s">
        <v>9430</v>
      </c>
      <c r="AK105" t="s">
        <v>9431</v>
      </c>
      <c r="AL105" t="s">
        <v>8935</v>
      </c>
      <c r="AM105" t="s">
        <v>9432</v>
      </c>
    </row>
    <row r="106" spans="1:42" x14ac:dyDescent="0.2">
      <c r="A106" t="s">
        <v>457</v>
      </c>
      <c r="B106" t="s">
        <v>457</v>
      </c>
      <c r="C106" t="s">
        <v>1039</v>
      </c>
      <c r="D106" t="s">
        <v>9433</v>
      </c>
      <c r="E106" t="s">
        <v>9434</v>
      </c>
      <c r="F106" t="s">
        <v>9090</v>
      </c>
      <c r="G106" t="s">
        <v>458</v>
      </c>
      <c r="H106" t="s">
        <v>457</v>
      </c>
      <c r="J106" t="s">
        <v>459</v>
      </c>
      <c r="K106" t="s">
        <v>460</v>
      </c>
      <c r="L106" t="s">
        <v>32</v>
      </c>
      <c r="M106" t="s">
        <v>7982</v>
      </c>
      <c r="N106" t="s">
        <v>7930</v>
      </c>
      <c r="O106" t="s">
        <v>8887</v>
      </c>
      <c r="P106" t="s">
        <v>461</v>
      </c>
      <c r="R106" t="b">
        <v>1</v>
      </c>
      <c r="T106" t="s">
        <v>112</v>
      </c>
      <c r="Z106" t="s">
        <v>8890</v>
      </c>
      <c r="AA106" t="s">
        <v>8887</v>
      </c>
      <c r="AC106" t="s">
        <v>9037</v>
      </c>
      <c r="AD106" t="b">
        <v>0</v>
      </c>
      <c r="AE106" t="b">
        <v>0</v>
      </c>
      <c r="AF106" t="s">
        <v>8892</v>
      </c>
      <c r="AG106" t="s">
        <v>8892</v>
      </c>
      <c r="AH106" t="s">
        <v>8893</v>
      </c>
      <c r="AI106" t="s">
        <v>9435</v>
      </c>
      <c r="AJ106" t="s">
        <v>458</v>
      </c>
      <c r="AK106" t="s">
        <v>9436</v>
      </c>
      <c r="AL106" t="s">
        <v>8935</v>
      </c>
      <c r="AM106" t="s">
        <v>462</v>
      </c>
      <c r="AN106" t="s">
        <v>463</v>
      </c>
      <c r="AO106" t="s">
        <v>109</v>
      </c>
      <c r="AP106" t="s">
        <v>464</v>
      </c>
    </row>
    <row r="107" spans="1:42" x14ac:dyDescent="0.2">
      <c r="A107" t="s">
        <v>465</v>
      </c>
      <c r="B107" t="s">
        <v>465</v>
      </c>
      <c r="C107" t="s">
        <v>1046</v>
      </c>
      <c r="D107" t="s">
        <v>9437</v>
      </c>
      <c r="E107" t="s">
        <v>9438</v>
      </c>
      <c r="F107" t="s">
        <v>8889</v>
      </c>
      <c r="G107" t="s">
        <v>466</v>
      </c>
      <c r="H107" t="s">
        <v>465</v>
      </c>
      <c r="I107" t="s">
        <v>9439</v>
      </c>
      <c r="J107" t="s">
        <v>467</v>
      </c>
      <c r="K107" t="s">
        <v>468</v>
      </c>
      <c r="L107" t="s">
        <v>32</v>
      </c>
      <c r="M107" t="s">
        <v>7982</v>
      </c>
      <c r="N107" t="s">
        <v>2039</v>
      </c>
      <c r="O107" t="s">
        <v>8887</v>
      </c>
      <c r="P107" t="s">
        <v>470</v>
      </c>
      <c r="R107" t="b">
        <v>1</v>
      </c>
      <c r="T107" t="s">
        <v>85</v>
      </c>
      <c r="Y107" t="s">
        <v>412</v>
      </c>
      <c r="Z107" t="s">
        <v>8890</v>
      </c>
      <c r="AA107" t="s">
        <v>8887</v>
      </c>
      <c r="AB107" t="s">
        <v>9440</v>
      </c>
      <c r="AC107" t="s">
        <v>8891</v>
      </c>
      <c r="AD107" t="b">
        <v>0</v>
      </c>
      <c r="AE107" t="b">
        <v>0</v>
      </c>
      <c r="AF107" t="s">
        <v>9441</v>
      </c>
      <c r="AG107" t="s">
        <v>9442</v>
      </c>
      <c r="AH107" t="s">
        <v>8893</v>
      </c>
      <c r="AI107" t="s">
        <v>9443</v>
      </c>
      <c r="AJ107" t="s">
        <v>9444</v>
      </c>
      <c r="AK107" t="s">
        <v>9445</v>
      </c>
      <c r="AL107" t="s">
        <v>8918</v>
      </c>
      <c r="AM107" t="s">
        <v>466</v>
      </c>
    </row>
    <row r="108" spans="1:42" x14ac:dyDescent="0.2">
      <c r="A108" t="s">
        <v>465</v>
      </c>
      <c r="B108" t="s">
        <v>465</v>
      </c>
      <c r="C108" t="s">
        <v>1054</v>
      </c>
      <c r="D108" t="s">
        <v>9437</v>
      </c>
      <c r="E108" t="s">
        <v>9446</v>
      </c>
      <c r="F108" t="s">
        <v>8889</v>
      </c>
      <c r="G108" t="s">
        <v>466</v>
      </c>
      <c r="H108" t="s">
        <v>465</v>
      </c>
      <c r="M108" t="s">
        <v>8925</v>
      </c>
      <c r="N108" t="s">
        <v>2039</v>
      </c>
      <c r="O108" t="s">
        <v>8887</v>
      </c>
      <c r="R108" t="b">
        <v>1</v>
      </c>
      <c r="X108" t="s">
        <v>2039</v>
      </c>
      <c r="Z108" t="s">
        <v>8890</v>
      </c>
      <c r="AA108" t="s">
        <v>8887</v>
      </c>
      <c r="AC108" t="s">
        <v>8891</v>
      </c>
      <c r="AD108" t="b">
        <v>0</v>
      </c>
      <c r="AE108" t="b">
        <v>0</v>
      </c>
      <c r="AL108" t="s">
        <v>8913</v>
      </c>
      <c r="AM108" t="s">
        <v>466</v>
      </c>
    </row>
    <row r="109" spans="1:42" x14ac:dyDescent="0.2">
      <c r="A109" t="s">
        <v>474</v>
      </c>
      <c r="B109" t="s">
        <v>474</v>
      </c>
      <c r="C109" t="s">
        <v>1063</v>
      </c>
      <c r="D109" t="s">
        <v>9447</v>
      </c>
      <c r="E109" t="s">
        <v>9448</v>
      </c>
      <c r="F109" t="s">
        <v>9090</v>
      </c>
      <c r="G109" t="s">
        <v>475</v>
      </c>
      <c r="H109" t="s">
        <v>474</v>
      </c>
      <c r="I109" t="s">
        <v>9449</v>
      </c>
      <c r="J109" t="s">
        <v>476</v>
      </c>
      <c r="K109" t="s">
        <v>477</v>
      </c>
      <c r="L109" t="s">
        <v>233</v>
      </c>
      <c r="M109" t="s">
        <v>7982</v>
      </c>
      <c r="N109" t="s">
        <v>2039</v>
      </c>
      <c r="O109" t="s">
        <v>8887</v>
      </c>
      <c r="P109" t="s">
        <v>479</v>
      </c>
      <c r="R109" t="b">
        <v>1</v>
      </c>
      <c r="T109" t="s">
        <v>112</v>
      </c>
      <c r="Y109" t="s">
        <v>481</v>
      </c>
      <c r="Z109" t="s">
        <v>8890</v>
      </c>
      <c r="AA109" t="s">
        <v>8887</v>
      </c>
      <c r="AB109" t="s">
        <v>9450</v>
      </c>
      <c r="AC109" t="s">
        <v>8973</v>
      </c>
      <c r="AD109" t="b">
        <v>0</v>
      </c>
      <c r="AE109" t="b">
        <v>0</v>
      </c>
      <c r="AF109" t="s">
        <v>8941</v>
      </c>
      <c r="AG109" t="s">
        <v>8941</v>
      </c>
      <c r="AH109" t="s">
        <v>8942</v>
      </c>
      <c r="AI109" t="s">
        <v>9451</v>
      </c>
      <c r="AJ109" t="s">
        <v>475</v>
      </c>
      <c r="AK109" t="s">
        <v>9452</v>
      </c>
      <c r="AL109" t="s">
        <v>9087</v>
      </c>
      <c r="AM109" t="s">
        <v>480</v>
      </c>
      <c r="AN109" t="s">
        <v>236</v>
      </c>
      <c r="AO109" t="s">
        <v>185</v>
      </c>
      <c r="AP109" t="s">
        <v>237</v>
      </c>
    </row>
    <row r="110" spans="1:42" x14ac:dyDescent="0.2">
      <c r="A110" t="s">
        <v>482</v>
      </c>
      <c r="B110" t="s">
        <v>482</v>
      </c>
      <c r="C110" t="s">
        <v>1071</v>
      </c>
      <c r="D110" t="s">
        <v>9453</v>
      </c>
      <c r="E110" t="s">
        <v>9454</v>
      </c>
      <c r="F110" t="s">
        <v>8994</v>
      </c>
      <c r="G110" t="s">
        <v>483</v>
      </c>
      <c r="H110" t="s">
        <v>482</v>
      </c>
      <c r="I110" t="s">
        <v>9455</v>
      </c>
      <c r="J110" t="s">
        <v>484</v>
      </c>
      <c r="K110" t="s">
        <v>485</v>
      </c>
      <c r="L110" t="s">
        <v>32</v>
      </c>
      <c r="M110" t="s">
        <v>7982</v>
      </c>
      <c r="N110" t="s">
        <v>2039</v>
      </c>
      <c r="O110" t="s">
        <v>8887</v>
      </c>
      <c r="P110" t="s">
        <v>487</v>
      </c>
      <c r="R110" t="b">
        <v>1</v>
      </c>
      <c r="T110" t="s">
        <v>85</v>
      </c>
      <c r="Y110" t="s">
        <v>134</v>
      </c>
      <c r="Z110" t="s">
        <v>8890</v>
      </c>
      <c r="AA110" t="s">
        <v>8887</v>
      </c>
      <c r="AB110" t="s">
        <v>9456</v>
      </c>
      <c r="AC110" t="s">
        <v>9457</v>
      </c>
      <c r="AD110" t="b">
        <v>0</v>
      </c>
      <c r="AE110" t="b">
        <v>0</v>
      </c>
      <c r="AF110" t="s">
        <v>9365</v>
      </c>
      <c r="AG110" t="s">
        <v>9366</v>
      </c>
      <c r="AI110" t="s">
        <v>8932</v>
      </c>
      <c r="AJ110" t="s">
        <v>9458</v>
      </c>
      <c r="AK110" t="s">
        <v>9459</v>
      </c>
      <c r="AL110" t="s">
        <v>8935</v>
      </c>
      <c r="AM110" t="s">
        <v>483</v>
      </c>
    </row>
    <row r="111" spans="1:42" x14ac:dyDescent="0.2">
      <c r="A111" t="s">
        <v>488</v>
      </c>
      <c r="B111" t="s">
        <v>489</v>
      </c>
      <c r="C111" t="s">
        <v>1080</v>
      </c>
      <c r="D111" t="s">
        <v>8069</v>
      </c>
      <c r="E111" t="s">
        <v>9460</v>
      </c>
      <c r="F111" t="s">
        <v>9118</v>
      </c>
      <c r="G111" t="s">
        <v>9461</v>
      </c>
      <c r="H111" t="s">
        <v>488</v>
      </c>
      <c r="I111" t="s">
        <v>9462</v>
      </c>
      <c r="J111" t="s">
        <v>491</v>
      </c>
      <c r="K111" t="s">
        <v>9463</v>
      </c>
      <c r="L111" t="s">
        <v>9464</v>
      </c>
      <c r="M111" t="s">
        <v>7982</v>
      </c>
      <c r="N111" t="s">
        <v>2039</v>
      </c>
      <c r="O111" t="s">
        <v>8887</v>
      </c>
      <c r="P111" t="s">
        <v>9465</v>
      </c>
      <c r="R111" t="b">
        <v>1</v>
      </c>
      <c r="T111" t="s">
        <v>45</v>
      </c>
      <c r="Y111" t="s">
        <v>381</v>
      </c>
      <c r="Z111" t="s">
        <v>8890</v>
      </c>
      <c r="AA111" t="s">
        <v>8887</v>
      </c>
      <c r="AB111" t="s">
        <v>9466</v>
      </c>
      <c r="AC111" t="s">
        <v>8921</v>
      </c>
      <c r="AD111" t="b">
        <v>0</v>
      </c>
      <c r="AE111" t="b">
        <v>0</v>
      </c>
      <c r="AF111" t="s">
        <v>9467</v>
      </c>
      <c r="AG111" t="s">
        <v>9113</v>
      </c>
      <c r="AH111" t="s">
        <v>8893</v>
      </c>
      <c r="AJ111" t="s">
        <v>9468</v>
      </c>
      <c r="AK111" t="s">
        <v>9469</v>
      </c>
      <c r="AL111" t="s">
        <v>7302</v>
      </c>
      <c r="AM111" t="s">
        <v>495</v>
      </c>
    </row>
    <row r="112" spans="1:42" x14ac:dyDescent="0.2">
      <c r="A112" t="s">
        <v>497</v>
      </c>
      <c r="B112" t="s">
        <v>498</v>
      </c>
      <c r="C112" t="s">
        <v>1086</v>
      </c>
      <c r="D112" t="s">
        <v>8073</v>
      </c>
      <c r="E112" t="s">
        <v>9470</v>
      </c>
      <c r="F112" t="s">
        <v>9216</v>
      </c>
      <c r="G112" t="s">
        <v>499</v>
      </c>
      <c r="H112" t="s">
        <v>497</v>
      </c>
      <c r="J112" t="s">
        <v>500</v>
      </c>
      <c r="K112" t="s">
        <v>9471</v>
      </c>
      <c r="L112" t="s">
        <v>502</v>
      </c>
      <c r="M112" t="s">
        <v>7982</v>
      </c>
      <c r="N112" t="s">
        <v>2039</v>
      </c>
      <c r="O112" t="s">
        <v>8887</v>
      </c>
      <c r="P112" t="s">
        <v>9472</v>
      </c>
      <c r="R112" t="b">
        <v>1</v>
      </c>
      <c r="T112" t="s">
        <v>45</v>
      </c>
      <c r="Z112" t="s">
        <v>8890</v>
      </c>
      <c r="AA112" t="s">
        <v>8887</v>
      </c>
      <c r="AB112" t="s">
        <v>9473</v>
      </c>
      <c r="AC112" t="s">
        <v>8921</v>
      </c>
      <c r="AD112" t="b">
        <v>0</v>
      </c>
      <c r="AE112" t="b">
        <v>0</v>
      </c>
      <c r="AF112" t="s">
        <v>9474</v>
      </c>
      <c r="AG112" t="s">
        <v>9475</v>
      </c>
      <c r="AH112" t="s">
        <v>8942</v>
      </c>
      <c r="AI112" t="s">
        <v>9476</v>
      </c>
      <c r="AJ112" t="s">
        <v>9477</v>
      </c>
      <c r="AK112" t="s">
        <v>9478</v>
      </c>
      <c r="AL112" t="s">
        <v>8926</v>
      </c>
      <c r="AM112" t="s">
        <v>505</v>
      </c>
    </row>
    <row r="113" spans="1:39" x14ac:dyDescent="0.2">
      <c r="A113" t="s">
        <v>497</v>
      </c>
      <c r="B113" t="s">
        <v>498</v>
      </c>
      <c r="C113" t="s">
        <v>1094</v>
      </c>
      <c r="D113" t="s">
        <v>8073</v>
      </c>
      <c r="E113" t="s">
        <v>9479</v>
      </c>
      <c r="F113" t="s">
        <v>9216</v>
      </c>
      <c r="G113" t="s">
        <v>499</v>
      </c>
      <c r="H113" t="s">
        <v>497</v>
      </c>
      <c r="I113" t="s">
        <v>9480</v>
      </c>
      <c r="J113" t="s">
        <v>9481</v>
      </c>
      <c r="K113" t="s">
        <v>9482</v>
      </c>
      <c r="L113" t="s">
        <v>502</v>
      </c>
      <c r="M113" t="s">
        <v>7982</v>
      </c>
      <c r="N113" t="s">
        <v>2039</v>
      </c>
      <c r="O113" t="s">
        <v>8887</v>
      </c>
      <c r="P113" t="s">
        <v>9483</v>
      </c>
      <c r="R113" t="b">
        <v>1</v>
      </c>
      <c r="T113" t="s">
        <v>45</v>
      </c>
      <c r="Y113" t="s">
        <v>134</v>
      </c>
      <c r="Z113" t="s">
        <v>8890</v>
      </c>
      <c r="AA113" t="s">
        <v>8887</v>
      </c>
      <c r="AB113" t="s">
        <v>9473</v>
      </c>
      <c r="AC113" t="s">
        <v>8921</v>
      </c>
      <c r="AD113" t="b">
        <v>0</v>
      </c>
      <c r="AE113" t="b">
        <v>0</v>
      </c>
      <c r="AF113" t="s">
        <v>9484</v>
      </c>
      <c r="AG113" t="s">
        <v>9485</v>
      </c>
      <c r="AH113" t="s">
        <v>8942</v>
      </c>
      <c r="AJ113" t="s">
        <v>9477</v>
      </c>
      <c r="AK113" t="s">
        <v>9486</v>
      </c>
      <c r="AL113" t="s">
        <v>8935</v>
      </c>
      <c r="AM113" t="s">
        <v>9487</v>
      </c>
    </row>
    <row r="114" spans="1:39" x14ac:dyDescent="0.2">
      <c r="A114" t="s">
        <v>508</v>
      </c>
      <c r="B114" t="s">
        <v>509</v>
      </c>
      <c r="C114" t="s">
        <v>1100</v>
      </c>
      <c r="D114" t="s">
        <v>7039</v>
      </c>
      <c r="E114" t="s">
        <v>9488</v>
      </c>
      <c r="F114" t="s">
        <v>9090</v>
      </c>
      <c r="G114" t="s">
        <v>510</v>
      </c>
      <c r="H114" t="s">
        <v>508</v>
      </c>
      <c r="I114" t="s">
        <v>9489</v>
      </c>
      <c r="J114" t="s">
        <v>511</v>
      </c>
      <c r="K114" t="s">
        <v>9490</v>
      </c>
      <c r="L114" t="s">
        <v>32</v>
      </c>
      <c r="M114" t="s">
        <v>7982</v>
      </c>
      <c r="N114" t="s">
        <v>2039</v>
      </c>
      <c r="O114" t="s">
        <v>8887</v>
      </c>
      <c r="P114" t="s">
        <v>9491</v>
      </c>
      <c r="R114" t="b">
        <v>1</v>
      </c>
      <c r="T114" t="s">
        <v>112</v>
      </c>
      <c r="Y114" t="s">
        <v>381</v>
      </c>
      <c r="Z114" t="s">
        <v>8890</v>
      </c>
      <c r="AA114" t="s">
        <v>8887</v>
      </c>
      <c r="AB114" t="s">
        <v>9492</v>
      </c>
      <c r="AC114" t="s">
        <v>8996</v>
      </c>
      <c r="AD114" t="b">
        <v>0</v>
      </c>
      <c r="AE114" t="b">
        <v>0</v>
      </c>
      <c r="AF114" t="s">
        <v>8941</v>
      </c>
      <c r="AG114" t="s">
        <v>8941</v>
      </c>
      <c r="AH114" t="s">
        <v>8942</v>
      </c>
      <c r="AJ114" t="s">
        <v>510</v>
      </c>
      <c r="AK114" t="s">
        <v>9493</v>
      </c>
      <c r="AL114" t="s">
        <v>9266</v>
      </c>
      <c r="AM114" t="s">
        <v>514</v>
      </c>
    </row>
    <row r="115" spans="1:39" x14ac:dyDescent="0.2">
      <c r="A115" t="s">
        <v>518</v>
      </c>
      <c r="B115" t="s">
        <v>518</v>
      </c>
      <c r="C115" t="s">
        <v>1109</v>
      </c>
      <c r="D115" t="s">
        <v>9494</v>
      </c>
      <c r="E115" t="s">
        <v>9495</v>
      </c>
      <c r="F115" t="s">
        <v>9090</v>
      </c>
      <c r="G115" t="s">
        <v>519</v>
      </c>
      <c r="H115" t="s">
        <v>518</v>
      </c>
      <c r="J115" t="s">
        <v>520</v>
      </c>
      <c r="K115" t="s">
        <v>521</v>
      </c>
      <c r="L115" t="s">
        <v>32</v>
      </c>
      <c r="M115" t="s">
        <v>7982</v>
      </c>
      <c r="N115" t="s">
        <v>9496</v>
      </c>
      <c r="O115" t="s">
        <v>8887</v>
      </c>
      <c r="P115" t="s">
        <v>523</v>
      </c>
      <c r="R115" t="b">
        <v>1</v>
      </c>
      <c r="T115" t="s">
        <v>112</v>
      </c>
      <c r="Z115" t="s">
        <v>8890</v>
      </c>
      <c r="AA115" t="s">
        <v>8887</v>
      </c>
      <c r="AB115" t="s">
        <v>9497</v>
      </c>
      <c r="AC115" t="s">
        <v>8996</v>
      </c>
      <c r="AD115" t="b">
        <v>0</v>
      </c>
      <c r="AE115" t="b">
        <v>0</v>
      </c>
      <c r="AF115" t="s">
        <v>8892</v>
      </c>
      <c r="AG115" t="s">
        <v>8892</v>
      </c>
      <c r="AH115" t="s">
        <v>8893</v>
      </c>
      <c r="AJ115" t="s">
        <v>519</v>
      </c>
      <c r="AL115" t="s">
        <v>8926</v>
      </c>
      <c r="AM115" t="s">
        <v>524</v>
      </c>
    </row>
    <row r="116" spans="1:39" x14ac:dyDescent="0.2">
      <c r="A116" t="s">
        <v>527</v>
      </c>
      <c r="B116" t="s">
        <v>528</v>
      </c>
      <c r="C116" t="s">
        <v>1121</v>
      </c>
      <c r="D116" t="s">
        <v>8076</v>
      </c>
      <c r="E116" t="s">
        <v>9498</v>
      </c>
      <c r="F116" t="s">
        <v>9090</v>
      </c>
      <c r="G116" t="s">
        <v>529</v>
      </c>
      <c r="H116" t="s">
        <v>527</v>
      </c>
      <c r="J116" t="s">
        <v>531</v>
      </c>
      <c r="K116" t="s">
        <v>9499</v>
      </c>
      <c r="L116" t="s">
        <v>9500</v>
      </c>
      <c r="M116" t="s">
        <v>7982</v>
      </c>
      <c r="N116" t="s">
        <v>2039</v>
      </c>
      <c r="O116" t="s">
        <v>8887</v>
      </c>
      <c r="P116" t="s">
        <v>9501</v>
      </c>
      <c r="R116" t="b">
        <v>1</v>
      </c>
      <c r="T116" t="s">
        <v>45</v>
      </c>
      <c r="Z116" t="s">
        <v>8890</v>
      </c>
      <c r="AA116" t="s">
        <v>8887</v>
      </c>
      <c r="AC116" t="s">
        <v>8921</v>
      </c>
      <c r="AD116" t="b">
        <v>0</v>
      </c>
      <c r="AE116" t="b">
        <v>0</v>
      </c>
      <c r="AF116" t="s">
        <v>9502</v>
      </c>
      <c r="AG116" t="s">
        <v>9503</v>
      </c>
      <c r="AH116" t="s">
        <v>8893</v>
      </c>
      <c r="AI116" t="s">
        <v>9504</v>
      </c>
      <c r="AJ116" t="s">
        <v>9505</v>
      </c>
      <c r="AK116" t="s">
        <v>9506</v>
      </c>
      <c r="AL116" t="s">
        <v>9238</v>
      </c>
      <c r="AM116" t="s">
        <v>529</v>
      </c>
    </row>
    <row r="117" spans="1:39" x14ac:dyDescent="0.2">
      <c r="A117" t="s">
        <v>527</v>
      </c>
      <c r="B117" t="s">
        <v>528</v>
      </c>
      <c r="C117" t="s">
        <v>1127</v>
      </c>
      <c r="D117" t="s">
        <v>8076</v>
      </c>
      <c r="E117" t="s">
        <v>9507</v>
      </c>
      <c r="F117">
        <v>0</v>
      </c>
      <c r="G117" t="s">
        <v>529</v>
      </c>
      <c r="H117" t="s">
        <v>527</v>
      </c>
      <c r="J117" t="s">
        <v>9508</v>
      </c>
      <c r="K117" t="s">
        <v>9509</v>
      </c>
      <c r="L117" t="s">
        <v>32</v>
      </c>
      <c r="M117" t="s">
        <v>7982</v>
      </c>
      <c r="N117" t="s">
        <v>9282</v>
      </c>
      <c r="O117" t="s">
        <v>8887</v>
      </c>
      <c r="P117" t="s">
        <v>9510</v>
      </c>
      <c r="T117" t="s">
        <v>45</v>
      </c>
      <c r="Z117" t="s">
        <v>8967</v>
      </c>
      <c r="AA117" t="s">
        <v>8887</v>
      </c>
      <c r="AD117" t="b">
        <v>0</v>
      </c>
      <c r="AF117" t="s">
        <v>8968</v>
      </c>
      <c r="AG117" t="s">
        <v>8968</v>
      </c>
      <c r="AI117" t="s">
        <v>9511</v>
      </c>
      <c r="AJ117" t="s">
        <v>9505</v>
      </c>
      <c r="AK117" t="s">
        <v>9512</v>
      </c>
      <c r="AL117" t="s">
        <v>9232</v>
      </c>
      <c r="AM117" t="s">
        <v>529</v>
      </c>
    </row>
    <row r="118" spans="1:39" x14ac:dyDescent="0.2">
      <c r="A118" t="s">
        <v>527</v>
      </c>
      <c r="B118" t="s">
        <v>528</v>
      </c>
      <c r="C118" t="s">
        <v>1136</v>
      </c>
      <c r="D118" t="s">
        <v>9513</v>
      </c>
      <c r="E118" t="s">
        <v>9514</v>
      </c>
      <c r="F118" t="e">
        <v>#N/A</v>
      </c>
      <c r="G118" t="s">
        <v>529</v>
      </c>
      <c r="H118" t="s">
        <v>527</v>
      </c>
      <c r="J118" t="s">
        <v>9508</v>
      </c>
      <c r="K118" t="s">
        <v>9509</v>
      </c>
      <c r="L118" t="s">
        <v>32</v>
      </c>
      <c r="M118" t="s">
        <v>9202</v>
      </c>
      <c r="N118" t="s">
        <v>4563</v>
      </c>
      <c r="O118" t="s">
        <v>8887</v>
      </c>
      <c r="P118" t="s">
        <v>9515</v>
      </c>
      <c r="T118" t="s">
        <v>45</v>
      </c>
      <c r="X118" t="s">
        <v>7190</v>
      </c>
      <c r="Z118" t="s">
        <v>8967</v>
      </c>
      <c r="AA118" t="s">
        <v>8887</v>
      </c>
      <c r="AD118" t="b">
        <v>0</v>
      </c>
      <c r="AF118" t="s">
        <v>8968</v>
      </c>
      <c r="AG118" t="s">
        <v>8968</v>
      </c>
      <c r="AI118" t="s">
        <v>9516</v>
      </c>
      <c r="AJ118" t="s">
        <v>9505</v>
      </c>
      <c r="AK118" t="s">
        <v>9512</v>
      </c>
      <c r="AL118" t="s">
        <v>8926</v>
      </c>
      <c r="AM118" t="s">
        <v>529</v>
      </c>
    </row>
    <row r="119" spans="1:39" x14ac:dyDescent="0.2">
      <c r="A119" t="s">
        <v>539</v>
      </c>
      <c r="B119" t="s">
        <v>540</v>
      </c>
      <c r="C119" t="s">
        <v>1148</v>
      </c>
      <c r="D119" t="s">
        <v>8081</v>
      </c>
      <c r="E119" t="s">
        <v>9517</v>
      </c>
      <c r="F119" t="s">
        <v>8889</v>
      </c>
      <c r="G119" t="s">
        <v>541</v>
      </c>
      <c r="H119" t="s">
        <v>539</v>
      </c>
      <c r="J119" t="s">
        <v>542</v>
      </c>
      <c r="K119" t="s">
        <v>9518</v>
      </c>
      <c r="L119" t="s">
        <v>32</v>
      </c>
      <c r="M119" t="s">
        <v>7982</v>
      </c>
      <c r="N119" t="s">
        <v>7678</v>
      </c>
      <c r="O119" t="s">
        <v>8887</v>
      </c>
      <c r="P119" t="s">
        <v>9519</v>
      </c>
      <c r="R119" t="b">
        <v>1</v>
      </c>
      <c r="T119" t="s">
        <v>45</v>
      </c>
      <c r="Z119" t="s">
        <v>8890</v>
      </c>
      <c r="AA119" t="s">
        <v>8887</v>
      </c>
      <c r="AB119" t="s">
        <v>9492</v>
      </c>
      <c r="AD119" t="b">
        <v>0</v>
      </c>
      <c r="AE119" t="b">
        <v>0</v>
      </c>
      <c r="AF119" t="s">
        <v>9520</v>
      </c>
      <c r="AG119" t="s">
        <v>9521</v>
      </c>
      <c r="AH119" t="s">
        <v>8942</v>
      </c>
      <c r="AI119" t="s">
        <v>9522</v>
      </c>
      <c r="AJ119" t="s">
        <v>9523</v>
      </c>
      <c r="AK119" t="s">
        <v>9524</v>
      </c>
      <c r="AL119" t="s">
        <v>9238</v>
      </c>
      <c r="AM119" t="s">
        <v>541</v>
      </c>
    </row>
    <row r="120" spans="1:39" x14ac:dyDescent="0.2">
      <c r="A120" t="s">
        <v>551</v>
      </c>
      <c r="B120" t="s">
        <v>552</v>
      </c>
      <c r="C120" t="s">
        <v>1158</v>
      </c>
      <c r="D120" t="s">
        <v>8084</v>
      </c>
      <c r="E120" t="s">
        <v>9525</v>
      </c>
      <c r="F120" t="s">
        <v>9216</v>
      </c>
      <c r="G120" t="s">
        <v>9526</v>
      </c>
      <c r="H120" t="s">
        <v>551</v>
      </c>
      <c r="J120" t="s">
        <v>555</v>
      </c>
      <c r="K120" t="s">
        <v>9527</v>
      </c>
      <c r="L120" t="s">
        <v>557</v>
      </c>
      <c r="M120" t="s">
        <v>7982</v>
      </c>
      <c r="N120" t="s">
        <v>2039</v>
      </c>
      <c r="O120" t="s">
        <v>8887</v>
      </c>
      <c r="P120" t="s">
        <v>9528</v>
      </c>
      <c r="R120" t="b">
        <v>1</v>
      </c>
      <c r="T120" t="s">
        <v>60</v>
      </c>
      <c r="Z120" t="s">
        <v>8890</v>
      </c>
      <c r="AA120" t="s">
        <v>8887</v>
      </c>
      <c r="AB120" t="s">
        <v>9529</v>
      </c>
      <c r="AC120" t="s">
        <v>8973</v>
      </c>
      <c r="AD120" t="b">
        <v>0</v>
      </c>
      <c r="AE120" t="b">
        <v>0</v>
      </c>
      <c r="AF120" t="s">
        <v>9365</v>
      </c>
      <c r="AG120" t="s">
        <v>9366</v>
      </c>
      <c r="AH120" t="s">
        <v>8942</v>
      </c>
      <c r="AI120" t="s">
        <v>9530</v>
      </c>
      <c r="AJ120" t="s">
        <v>9531</v>
      </c>
      <c r="AK120" t="s">
        <v>9532</v>
      </c>
      <c r="AL120" t="s">
        <v>9232</v>
      </c>
      <c r="AM120" t="s">
        <v>560</v>
      </c>
    </row>
    <row r="121" spans="1:39" x14ac:dyDescent="0.2">
      <c r="A121" t="s">
        <v>551</v>
      </c>
      <c r="B121" t="s">
        <v>552</v>
      </c>
      <c r="C121" t="s">
        <v>1172</v>
      </c>
      <c r="D121" t="s">
        <v>8084</v>
      </c>
      <c r="E121" t="s">
        <v>9533</v>
      </c>
      <c r="F121" t="s">
        <v>9216</v>
      </c>
      <c r="G121" t="s">
        <v>9534</v>
      </c>
      <c r="H121" t="s">
        <v>551</v>
      </c>
      <c r="M121" t="s">
        <v>8920</v>
      </c>
      <c r="N121" t="s">
        <v>2039</v>
      </c>
      <c r="O121" t="s">
        <v>8887</v>
      </c>
      <c r="R121" t="b">
        <v>1</v>
      </c>
      <c r="Z121" t="s">
        <v>8890</v>
      </c>
      <c r="AA121" t="s">
        <v>8887</v>
      </c>
      <c r="AC121" t="s">
        <v>8973</v>
      </c>
      <c r="AD121" t="b">
        <v>0</v>
      </c>
      <c r="AE121" t="b">
        <v>0</v>
      </c>
      <c r="AL121" t="s">
        <v>7302</v>
      </c>
      <c r="AM121" t="s">
        <v>9534</v>
      </c>
    </row>
    <row r="122" spans="1:39" x14ac:dyDescent="0.2">
      <c r="A122" t="s">
        <v>551</v>
      </c>
      <c r="B122" t="s">
        <v>552</v>
      </c>
      <c r="C122" t="s">
        <v>1185</v>
      </c>
      <c r="D122" t="s">
        <v>8084</v>
      </c>
      <c r="E122" t="s">
        <v>9535</v>
      </c>
      <c r="F122" t="s">
        <v>9216</v>
      </c>
      <c r="G122" t="s">
        <v>9526</v>
      </c>
      <c r="H122" t="s">
        <v>551</v>
      </c>
      <c r="M122" t="s">
        <v>8920</v>
      </c>
      <c r="N122" t="s">
        <v>2039</v>
      </c>
      <c r="O122" t="s">
        <v>8887</v>
      </c>
      <c r="R122" t="b">
        <v>1</v>
      </c>
      <c r="Z122" t="s">
        <v>8890</v>
      </c>
      <c r="AA122" t="s">
        <v>8887</v>
      </c>
      <c r="AC122" t="s">
        <v>8973</v>
      </c>
      <c r="AD122" t="b">
        <v>0</v>
      </c>
      <c r="AE122" t="b">
        <v>0</v>
      </c>
      <c r="AL122" t="s">
        <v>9136</v>
      </c>
      <c r="AM122" t="s">
        <v>9536</v>
      </c>
    </row>
    <row r="123" spans="1:39" x14ac:dyDescent="0.2">
      <c r="A123" t="s">
        <v>551</v>
      </c>
      <c r="B123" t="s">
        <v>552</v>
      </c>
      <c r="C123" t="s">
        <v>1196</v>
      </c>
      <c r="D123" t="s">
        <v>8084</v>
      </c>
      <c r="E123" t="s">
        <v>9537</v>
      </c>
      <c r="F123" t="s">
        <v>9216</v>
      </c>
      <c r="G123" t="s">
        <v>9534</v>
      </c>
      <c r="H123" t="s">
        <v>551</v>
      </c>
      <c r="M123" t="s">
        <v>8925</v>
      </c>
      <c r="N123" t="s">
        <v>2039</v>
      </c>
      <c r="O123" t="s">
        <v>8887</v>
      </c>
      <c r="R123" t="b">
        <v>1</v>
      </c>
      <c r="X123" t="s">
        <v>2039</v>
      </c>
      <c r="Z123" t="s">
        <v>8890</v>
      </c>
      <c r="AA123" t="s">
        <v>8887</v>
      </c>
      <c r="AC123" t="s">
        <v>8973</v>
      </c>
      <c r="AD123" t="b">
        <v>0</v>
      </c>
      <c r="AE123" t="b">
        <v>0</v>
      </c>
      <c r="AL123" t="s">
        <v>9266</v>
      </c>
      <c r="AM123" t="s">
        <v>9534</v>
      </c>
    </row>
    <row r="124" spans="1:39" x14ac:dyDescent="0.2">
      <c r="A124" t="s">
        <v>551</v>
      </c>
      <c r="B124" t="s">
        <v>552</v>
      </c>
      <c r="C124" t="s">
        <v>1205</v>
      </c>
      <c r="D124" t="s">
        <v>8084</v>
      </c>
      <c r="E124" t="s">
        <v>9538</v>
      </c>
      <c r="F124" t="s">
        <v>9216</v>
      </c>
      <c r="G124" t="s">
        <v>9526</v>
      </c>
      <c r="H124" t="s">
        <v>551</v>
      </c>
      <c r="I124" t="s">
        <v>9539</v>
      </c>
      <c r="M124" t="s">
        <v>8920</v>
      </c>
      <c r="N124" t="s">
        <v>2039</v>
      </c>
      <c r="O124" t="s">
        <v>8887</v>
      </c>
      <c r="R124" t="b">
        <v>1</v>
      </c>
      <c r="Y124" t="s">
        <v>7823</v>
      </c>
      <c r="Z124" t="s">
        <v>8890</v>
      </c>
      <c r="AA124" t="s">
        <v>8887</v>
      </c>
      <c r="AC124" t="s">
        <v>8973</v>
      </c>
      <c r="AD124" t="b">
        <v>0</v>
      </c>
      <c r="AE124" t="b">
        <v>0</v>
      </c>
      <c r="AL124" t="s">
        <v>9266</v>
      </c>
      <c r="AM124" t="s">
        <v>9540</v>
      </c>
    </row>
    <row r="125" spans="1:39" x14ac:dyDescent="0.2">
      <c r="A125" t="s">
        <v>551</v>
      </c>
      <c r="B125" t="s">
        <v>552</v>
      </c>
      <c r="C125" t="s">
        <v>1218</v>
      </c>
      <c r="D125" t="s">
        <v>8084</v>
      </c>
      <c r="E125" t="s">
        <v>9541</v>
      </c>
      <c r="F125" t="s">
        <v>9216</v>
      </c>
      <c r="G125" t="s">
        <v>9526</v>
      </c>
      <c r="H125" t="s">
        <v>551</v>
      </c>
      <c r="I125" t="s">
        <v>9542</v>
      </c>
      <c r="M125" t="s">
        <v>8920</v>
      </c>
      <c r="N125" t="s">
        <v>2039</v>
      </c>
      <c r="O125" t="s">
        <v>8887</v>
      </c>
      <c r="R125" t="b">
        <v>1</v>
      </c>
      <c r="Y125" t="s">
        <v>564</v>
      </c>
      <c r="Z125" t="s">
        <v>8890</v>
      </c>
      <c r="AA125" t="s">
        <v>8887</v>
      </c>
      <c r="AC125" t="s">
        <v>8973</v>
      </c>
      <c r="AD125" t="b">
        <v>0</v>
      </c>
      <c r="AE125" t="b">
        <v>0</v>
      </c>
      <c r="AL125" t="s">
        <v>8897</v>
      </c>
      <c r="AM125" t="s">
        <v>9543</v>
      </c>
    </row>
    <row r="126" spans="1:39" x14ac:dyDescent="0.2">
      <c r="A126" t="s">
        <v>551</v>
      </c>
      <c r="B126" t="s">
        <v>552</v>
      </c>
      <c r="C126" t="s">
        <v>1229</v>
      </c>
      <c r="D126" t="s">
        <v>8084</v>
      </c>
      <c r="E126" t="s">
        <v>9544</v>
      </c>
      <c r="F126" t="s">
        <v>9216</v>
      </c>
      <c r="G126" t="s">
        <v>9526</v>
      </c>
      <c r="H126" t="s">
        <v>551</v>
      </c>
      <c r="I126" t="s">
        <v>9545</v>
      </c>
      <c r="J126" t="s">
        <v>555</v>
      </c>
      <c r="K126" t="s">
        <v>9527</v>
      </c>
      <c r="L126" t="s">
        <v>557</v>
      </c>
      <c r="M126" t="s">
        <v>7982</v>
      </c>
      <c r="N126" t="s">
        <v>2039</v>
      </c>
      <c r="O126" t="s">
        <v>8887</v>
      </c>
      <c r="P126" t="s">
        <v>9546</v>
      </c>
      <c r="R126" t="b">
        <v>1</v>
      </c>
      <c r="T126" t="s">
        <v>60</v>
      </c>
      <c r="Y126" t="s">
        <v>412</v>
      </c>
      <c r="Z126" t="s">
        <v>8890</v>
      </c>
      <c r="AA126" t="s">
        <v>8887</v>
      </c>
      <c r="AB126" t="s">
        <v>9529</v>
      </c>
      <c r="AC126" t="s">
        <v>8973</v>
      </c>
      <c r="AD126" t="b">
        <v>0</v>
      </c>
      <c r="AE126" t="b">
        <v>0</v>
      </c>
      <c r="AF126" t="s">
        <v>9365</v>
      </c>
      <c r="AG126" t="s">
        <v>9366</v>
      </c>
      <c r="AH126" t="s">
        <v>8942</v>
      </c>
      <c r="AI126" t="s">
        <v>8932</v>
      </c>
      <c r="AJ126" t="s">
        <v>9547</v>
      </c>
      <c r="AK126" t="s">
        <v>9548</v>
      </c>
      <c r="AL126" t="s">
        <v>8918</v>
      </c>
      <c r="AM126" t="s">
        <v>9549</v>
      </c>
    </row>
    <row r="127" spans="1:39" x14ac:dyDescent="0.2">
      <c r="A127" t="s">
        <v>551</v>
      </c>
      <c r="B127" t="s">
        <v>552</v>
      </c>
      <c r="C127" t="s">
        <v>1238</v>
      </c>
      <c r="D127" t="s">
        <v>8084</v>
      </c>
      <c r="E127" t="s">
        <v>9550</v>
      </c>
      <c r="F127" t="s">
        <v>9216</v>
      </c>
      <c r="G127" t="s">
        <v>9534</v>
      </c>
      <c r="H127" t="s">
        <v>551</v>
      </c>
      <c r="M127" t="s">
        <v>8925</v>
      </c>
      <c r="N127" t="s">
        <v>2039</v>
      </c>
      <c r="O127" t="s">
        <v>8887</v>
      </c>
      <c r="R127" t="b">
        <v>1</v>
      </c>
      <c r="X127" t="s">
        <v>2039</v>
      </c>
      <c r="Z127" t="s">
        <v>8890</v>
      </c>
      <c r="AA127" t="s">
        <v>8887</v>
      </c>
      <c r="AC127" t="s">
        <v>8973</v>
      </c>
      <c r="AD127" t="b">
        <v>0</v>
      </c>
      <c r="AE127" t="b">
        <v>0</v>
      </c>
      <c r="AL127" t="s">
        <v>8913</v>
      </c>
      <c r="AM127" t="s">
        <v>9534</v>
      </c>
    </row>
    <row r="128" spans="1:39" x14ac:dyDescent="0.2">
      <c r="A128" t="s">
        <v>551</v>
      </c>
      <c r="B128" t="s">
        <v>552</v>
      </c>
      <c r="C128" t="s">
        <v>1246</v>
      </c>
      <c r="D128" t="s">
        <v>8084</v>
      </c>
      <c r="E128" t="s">
        <v>9551</v>
      </c>
      <c r="F128" t="s">
        <v>9216</v>
      </c>
      <c r="G128" t="s">
        <v>9526</v>
      </c>
      <c r="H128" t="s">
        <v>551</v>
      </c>
      <c r="M128" t="s">
        <v>8920</v>
      </c>
      <c r="N128" t="s">
        <v>2039</v>
      </c>
      <c r="O128" t="s">
        <v>8887</v>
      </c>
      <c r="R128" t="b">
        <v>1</v>
      </c>
      <c r="Z128" t="s">
        <v>8890</v>
      </c>
      <c r="AA128" t="s">
        <v>8887</v>
      </c>
      <c r="AC128" t="s">
        <v>8973</v>
      </c>
      <c r="AD128" t="b">
        <v>0</v>
      </c>
      <c r="AE128" t="b">
        <v>0</v>
      </c>
      <c r="AL128" t="s">
        <v>8913</v>
      </c>
      <c r="AM128" t="s">
        <v>9552</v>
      </c>
    </row>
    <row r="129" spans="1:42" x14ac:dyDescent="0.2">
      <c r="A129" t="s">
        <v>565</v>
      </c>
      <c r="B129" t="s">
        <v>565</v>
      </c>
      <c r="C129" t="s">
        <v>1255</v>
      </c>
      <c r="D129" t="s">
        <v>9553</v>
      </c>
      <c r="E129" t="s">
        <v>9554</v>
      </c>
      <c r="F129" t="s">
        <v>9118</v>
      </c>
      <c r="G129" t="s">
        <v>566</v>
      </c>
      <c r="H129" t="s">
        <v>565</v>
      </c>
      <c r="J129" t="s">
        <v>567</v>
      </c>
      <c r="K129" t="s">
        <v>568</v>
      </c>
      <c r="L129" t="s">
        <v>569</v>
      </c>
      <c r="M129" t="s">
        <v>7982</v>
      </c>
      <c r="N129" t="s">
        <v>2039</v>
      </c>
      <c r="O129" t="s">
        <v>8887</v>
      </c>
      <c r="P129" t="s">
        <v>571</v>
      </c>
      <c r="R129" t="b">
        <v>1</v>
      </c>
      <c r="T129" t="s">
        <v>112</v>
      </c>
      <c r="Z129" t="s">
        <v>8890</v>
      </c>
      <c r="AA129" t="s">
        <v>8887</v>
      </c>
      <c r="AC129" t="s">
        <v>8996</v>
      </c>
      <c r="AD129" t="b">
        <v>0</v>
      </c>
      <c r="AE129" t="b">
        <v>0</v>
      </c>
      <c r="AF129" t="s">
        <v>8931</v>
      </c>
      <c r="AG129" t="s">
        <v>8931</v>
      </c>
      <c r="AI129" t="s">
        <v>9555</v>
      </c>
      <c r="AJ129" t="s">
        <v>566</v>
      </c>
      <c r="AK129" t="s">
        <v>9556</v>
      </c>
      <c r="AL129" t="s">
        <v>9232</v>
      </c>
      <c r="AM129" t="s">
        <v>572</v>
      </c>
    </row>
    <row r="130" spans="1:42" x14ac:dyDescent="0.2">
      <c r="A130" t="s">
        <v>576</v>
      </c>
      <c r="B130" t="s">
        <v>576</v>
      </c>
      <c r="C130" t="s">
        <v>1267</v>
      </c>
      <c r="D130" t="s">
        <v>9557</v>
      </c>
      <c r="E130" t="s">
        <v>9558</v>
      </c>
      <c r="F130" t="s">
        <v>21008</v>
      </c>
      <c r="G130" t="s">
        <v>577</v>
      </c>
      <c r="H130" t="s">
        <v>576</v>
      </c>
      <c r="J130" t="s">
        <v>578</v>
      </c>
      <c r="K130" t="s">
        <v>579</v>
      </c>
      <c r="L130" t="s">
        <v>429</v>
      </c>
      <c r="M130" t="s">
        <v>7982</v>
      </c>
      <c r="N130" t="s">
        <v>2039</v>
      </c>
      <c r="O130" t="s">
        <v>8887</v>
      </c>
      <c r="P130" t="s">
        <v>580</v>
      </c>
      <c r="R130" t="b">
        <v>1</v>
      </c>
      <c r="T130" t="s">
        <v>112</v>
      </c>
      <c r="Z130" t="s">
        <v>8890</v>
      </c>
      <c r="AA130" t="s">
        <v>8887</v>
      </c>
      <c r="AB130" t="s">
        <v>9559</v>
      </c>
      <c r="AC130" t="s">
        <v>8891</v>
      </c>
      <c r="AD130" t="b">
        <v>0</v>
      </c>
      <c r="AE130" t="b">
        <v>0</v>
      </c>
      <c r="AF130" t="s">
        <v>9046</v>
      </c>
      <c r="AG130" t="s">
        <v>9046</v>
      </c>
      <c r="AH130" t="s">
        <v>9031</v>
      </c>
      <c r="AJ130" t="s">
        <v>577</v>
      </c>
      <c r="AK130" t="s">
        <v>9560</v>
      </c>
      <c r="AL130" t="s">
        <v>8923</v>
      </c>
      <c r="AM130" t="s">
        <v>581</v>
      </c>
      <c r="AN130" t="s">
        <v>57</v>
      </c>
      <c r="AO130" t="s">
        <v>58</v>
      </c>
      <c r="AP130" t="s">
        <v>582</v>
      </c>
    </row>
    <row r="131" spans="1:42" x14ac:dyDescent="0.2">
      <c r="A131" t="s">
        <v>583</v>
      </c>
      <c r="B131" t="s">
        <v>584</v>
      </c>
      <c r="C131" t="s">
        <v>1276</v>
      </c>
      <c r="D131" t="s">
        <v>8087</v>
      </c>
      <c r="E131" t="s">
        <v>9561</v>
      </c>
      <c r="F131" t="s">
        <v>21008</v>
      </c>
      <c r="G131" t="s">
        <v>585</v>
      </c>
      <c r="H131" t="s">
        <v>583</v>
      </c>
      <c r="I131" t="s">
        <v>9562</v>
      </c>
      <c r="J131" t="s">
        <v>586</v>
      </c>
      <c r="K131" t="s">
        <v>9563</v>
      </c>
      <c r="L131" t="s">
        <v>32</v>
      </c>
      <c r="M131" t="s">
        <v>7982</v>
      </c>
      <c r="N131" t="s">
        <v>2039</v>
      </c>
      <c r="O131" t="s">
        <v>8887</v>
      </c>
      <c r="P131" t="s">
        <v>9564</v>
      </c>
      <c r="R131" t="b">
        <v>1</v>
      </c>
      <c r="T131" t="s">
        <v>45</v>
      </c>
      <c r="Y131" t="s">
        <v>7697</v>
      </c>
      <c r="Z131" t="s">
        <v>8890</v>
      </c>
      <c r="AA131" t="s">
        <v>8887</v>
      </c>
      <c r="AB131" t="s">
        <v>9565</v>
      </c>
      <c r="AC131" t="s">
        <v>8921</v>
      </c>
      <c r="AD131" t="b">
        <v>0</v>
      </c>
      <c r="AE131" t="b">
        <v>0</v>
      </c>
      <c r="AF131" t="s">
        <v>9566</v>
      </c>
      <c r="AG131" t="s">
        <v>9566</v>
      </c>
      <c r="AH131" t="s">
        <v>9100</v>
      </c>
      <c r="AJ131" t="s">
        <v>9567</v>
      </c>
      <c r="AK131" t="s">
        <v>9568</v>
      </c>
      <c r="AL131" t="s">
        <v>9229</v>
      </c>
      <c r="AM131" t="s">
        <v>591</v>
      </c>
    </row>
    <row r="132" spans="1:42" x14ac:dyDescent="0.2">
      <c r="A132" t="s">
        <v>583</v>
      </c>
      <c r="B132" t="s">
        <v>584</v>
      </c>
      <c r="C132" t="s">
        <v>1284</v>
      </c>
      <c r="D132" t="s">
        <v>8087</v>
      </c>
      <c r="E132" t="s">
        <v>9569</v>
      </c>
      <c r="F132" t="s">
        <v>21008</v>
      </c>
      <c r="G132" t="s">
        <v>585</v>
      </c>
      <c r="H132" t="s">
        <v>583</v>
      </c>
      <c r="J132" t="s">
        <v>586</v>
      </c>
      <c r="K132" t="s">
        <v>9563</v>
      </c>
      <c r="L132" t="s">
        <v>32</v>
      </c>
      <c r="M132" t="s">
        <v>7982</v>
      </c>
      <c r="N132" t="s">
        <v>2039</v>
      </c>
      <c r="O132" t="s">
        <v>8887</v>
      </c>
      <c r="P132" t="s">
        <v>9570</v>
      </c>
      <c r="R132" t="b">
        <v>1</v>
      </c>
      <c r="T132" t="s">
        <v>45</v>
      </c>
      <c r="Z132" t="s">
        <v>8890</v>
      </c>
      <c r="AA132" t="s">
        <v>8887</v>
      </c>
      <c r="AB132" t="s">
        <v>9571</v>
      </c>
      <c r="AC132" t="s">
        <v>8921</v>
      </c>
      <c r="AD132" t="b">
        <v>0</v>
      </c>
      <c r="AE132" t="b">
        <v>0</v>
      </c>
      <c r="AF132" t="s">
        <v>9566</v>
      </c>
      <c r="AG132" t="s">
        <v>9566</v>
      </c>
      <c r="AH132" t="s">
        <v>9031</v>
      </c>
      <c r="AJ132" t="s">
        <v>9567</v>
      </c>
      <c r="AK132" t="s">
        <v>9572</v>
      </c>
      <c r="AL132" t="s">
        <v>9232</v>
      </c>
      <c r="AM132" t="s">
        <v>9573</v>
      </c>
    </row>
    <row r="133" spans="1:42" x14ac:dyDescent="0.2">
      <c r="A133" t="s">
        <v>583</v>
      </c>
      <c r="B133" t="s">
        <v>584</v>
      </c>
      <c r="C133" t="s">
        <v>1293</v>
      </c>
      <c r="D133" t="s">
        <v>8087</v>
      </c>
      <c r="E133" t="s">
        <v>9574</v>
      </c>
      <c r="F133" t="s">
        <v>21008</v>
      </c>
      <c r="G133" t="s">
        <v>585</v>
      </c>
      <c r="H133" t="s">
        <v>583</v>
      </c>
      <c r="I133" t="s">
        <v>9575</v>
      </c>
      <c r="J133" t="s">
        <v>586</v>
      </c>
      <c r="K133" t="s">
        <v>9563</v>
      </c>
      <c r="L133" t="s">
        <v>32</v>
      </c>
      <c r="M133" t="s">
        <v>7982</v>
      </c>
      <c r="N133" t="s">
        <v>2039</v>
      </c>
      <c r="O133" t="s">
        <v>8887</v>
      </c>
      <c r="P133" t="s">
        <v>9576</v>
      </c>
      <c r="R133" t="b">
        <v>1</v>
      </c>
      <c r="T133" t="s">
        <v>45</v>
      </c>
      <c r="Y133" t="s">
        <v>7794</v>
      </c>
      <c r="Z133" t="s">
        <v>8890</v>
      </c>
      <c r="AA133" t="s">
        <v>8887</v>
      </c>
      <c r="AB133" t="s">
        <v>9565</v>
      </c>
      <c r="AC133" t="s">
        <v>8921</v>
      </c>
      <c r="AD133" t="b">
        <v>0</v>
      </c>
      <c r="AE133" t="b">
        <v>0</v>
      </c>
      <c r="AF133" t="s">
        <v>9566</v>
      </c>
      <c r="AG133" t="s">
        <v>9566</v>
      </c>
      <c r="AH133" t="s">
        <v>9100</v>
      </c>
      <c r="AJ133" t="s">
        <v>9567</v>
      </c>
      <c r="AK133" t="s">
        <v>9572</v>
      </c>
      <c r="AL133" t="s">
        <v>7302</v>
      </c>
      <c r="AM133" t="s">
        <v>9577</v>
      </c>
    </row>
    <row r="134" spans="1:42" x14ac:dyDescent="0.2">
      <c r="A134" t="s">
        <v>583</v>
      </c>
      <c r="B134" t="s">
        <v>584</v>
      </c>
      <c r="C134" t="s">
        <v>1303</v>
      </c>
      <c r="D134" t="s">
        <v>8087</v>
      </c>
      <c r="E134" t="s">
        <v>9578</v>
      </c>
      <c r="F134" t="s">
        <v>21008</v>
      </c>
      <c r="G134" t="s">
        <v>585</v>
      </c>
      <c r="H134" t="s">
        <v>583</v>
      </c>
      <c r="J134" t="s">
        <v>9579</v>
      </c>
      <c r="K134" t="s">
        <v>9580</v>
      </c>
      <c r="L134" t="s">
        <v>418</v>
      </c>
      <c r="M134" t="s">
        <v>7982</v>
      </c>
      <c r="N134" t="s">
        <v>2039</v>
      </c>
      <c r="O134" t="s">
        <v>8887</v>
      </c>
      <c r="P134" t="s">
        <v>9581</v>
      </c>
      <c r="R134" t="b">
        <v>1</v>
      </c>
      <c r="T134" t="s">
        <v>45</v>
      </c>
      <c r="Z134" t="s">
        <v>8890</v>
      </c>
      <c r="AA134" t="s">
        <v>8887</v>
      </c>
      <c r="AB134" t="s">
        <v>9582</v>
      </c>
      <c r="AC134" t="s">
        <v>8921</v>
      </c>
      <c r="AD134" t="b">
        <v>0</v>
      </c>
      <c r="AE134" t="b">
        <v>0</v>
      </c>
      <c r="AF134" t="s">
        <v>9566</v>
      </c>
      <c r="AG134" t="s">
        <v>9566</v>
      </c>
      <c r="AH134" t="s">
        <v>9100</v>
      </c>
      <c r="AJ134" t="s">
        <v>9583</v>
      </c>
      <c r="AK134" t="s">
        <v>9584</v>
      </c>
      <c r="AL134" t="s">
        <v>8935</v>
      </c>
      <c r="AM134" t="s">
        <v>9585</v>
      </c>
    </row>
    <row r="135" spans="1:42" x14ac:dyDescent="0.2">
      <c r="A135" t="s">
        <v>583</v>
      </c>
      <c r="B135" t="s">
        <v>584</v>
      </c>
      <c r="C135" t="s">
        <v>1313</v>
      </c>
      <c r="D135" t="s">
        <v>8087</v>
      </c>
      <c r="E135" t="s">
        <v>9586</v>
      </c>
      <c r="F135" t="s">
        <v>21008</v>
      </c>
      <c r="G135" t="s">
        <v>585</v>
      </c>
      <c r="H135" t="s">
        <v>583</v>
      </c>
      <c r="I135" t="s">
        <v>9587</v>
      </c>
      <c r="J135" t="s">
        <v>9588</v>
      </c>
      <c r="K135" t="s">
        <v>9589</v>
      </c>
      <c r="L135" t="s">
        <v>6136</v>
      </c>
      <c r="M135" t="s">
        <v>7982</v>
      </c>
      <c r="N135" t="s">
        <v>2039</v>
      </c>
      <c r="O135" t="s">
        <v>8887</v>
      </c>
      <c r="P135" t="s">
        <v>9590</v>
      </c>
      <c r="R135" t="b">
        <v>1</v>
      </c>
      <c r="T135" t="s">
        <v>45</v>
      </c>
      <c r="Y135" t="s">
        <v>594</v>
      </c>
      <c r="Z135" t="s">
        <v>8890</v>
      </c>
      <c r="AA135" t="s">
        <v>8887</v>
      </c>
      <c r="AB135" t="s">
        <v>9565</v>
      </c>
      <c r="AC135" t="s">
        <v>8921</v>
      </c>
      <c r="AD135" t="b">
        <v>0</v>
      </c>
      <c r="AE135" t="b">
        <v>0</v>
      </c>
      <c r="AF135" t="s">
        <v>8941</v>
      </c>
      <c r="AG135" t="s">
        <v>8941</v>
      </c>
      <c r="AJ135" t="s">
        <v>9567</v>
      </c>
      <c r="AK135" t="s">
        <v>9591</v>
      </c>
      <c r="AL135" t="s">
        <v>9266</v>
      </c>
      <c r="AM135" t="s">
        <v>9592</v>
      </c>
    </row>
    <row r="136" spans="1:42" x14ac:dyDescent="0.2">
      <c r="A136" t="s">
        <v>595</v>
      </c>
      <c r="B136" t="s">
        <v>596</v>
      </c>
      <c r="C136" t="s">
        <v>1320</v>
      </c>
      <c r="D136" t="s">
        <v>8090</v>
      </c>
      <c r="E136" t="s">
        <v>9593</v>
      </c>
      <c r="F136" t="s">
        <v>21008</v>
      </c>
      <c r="G136" t="s">
        <v>9594</v>
      </c>
      <c r="H136" t="s">
        <v>595</v>
      </c>
      <c r="I136" t="s">
        <v>9595</v>
      </c>
      <c r="J136" t="s">
        <v>599</v>
      </c>
      <c r="K136" t="s">
        <v>9596</v>
      </c>
      <c r="L136" t="s">
        <v>601</v>
      </c>
      <c r="M136" t="s">
        <v>7982</v>
      </c>
      <c r="N136" t="s">
        <v>2039</v>
      </c>
      <c r="O136" t="s">
        <v>8887</v>
      </c>
      <c r="P136" t="s">
        <v>9597</v>
      </c>
      <c r="R136" t="b">
        <v>1</v>
      </c>
      <c r="T136" t="s">
        <v>45</v>
      </c>
      <c r="Y136" t="s">
        <v>134</v>
      </c>
      <c r="Z136" t="s">
        <v>8890</v>
      </c>
      <c r="AA136" t="s">
        <v>8887</v>
      </c>
      <c r="AB136" t="s">
        <v>9598</v>
      </c>
      <c r="AC136" t="s">
        <v>8921</v>
      </c>
      <c r="AD136" t="b">
        <v>0</v>
      </c>
      <c r="AE136" t="b">
        <v>0</v>
      </c>
      <c r="AF136" t="s">
        <v>9599</v>
      </c>
      <c r="AG136" t="s">
        <v>9600</v>
      </c>
      <c r="AH136" t="s">
        <v>8942</v>
      </c>
      <c r="AJ136" t="s">
        <v>7043</v>
      </c>
      <c r="AK136" t="s">
        <v>9601</v>
      </c>
      <c r="AL136" t="s">
        <v>8935</v>
      </c>
      <c r="AM136" t="s">
        <v>604</v>
      </c>
    </row>
    <row r="137" spans="1:42" x14ac:dyDescent="0.2">
      <c r="A137" t="s">
        <v>595</v>
      </c>
      <c r="B137" t="s">
        <v>596</v>
      </c>
      <c r="C137" t="s">
        <v>1329</v>
      </c>
      <c r="D137" t="s">
        <v>8090</v>
      </c>
      <c r="E137" t="s">
        <v>9602</v>
      </c>
      <c r="F137" t="s">
        <v>21008</v>
      </c>
      <c r="G137" t="s">
        <v>9594</v>
      </c>
      <c r="H137" t="s">
        <v>595</v>
      </c>
      <c r="I137" t="s">
        <v>9603</v>
      </c>
      <c r="M137" t="s">
        <v>8925</v>
      </c>
      <c r="N137" t="s">
        <v>2039</v>
      </c>
      <c r="O137" t="s">
        <v>8887</v>
      </c>
      <c r="R137" t="b">
        <v>1</v>
      </c>
      <c r="X137" t="s">
        <v>2039</v>
      </c>
      <c r="Y137" t="s">
        <v>9604</v>
      </c>
      <c r="Z137" t="s">
        <v>8890</v>
      </c>
      <c r="AA137" t="s">
        <v>8887</v>
      </c>
      <c r="AC137" t="s">
        <v>8921</v>
      </c>
      <c r="AD137" t="b">
        <v>0</v>
      </c>
      <c r="AE137" t="b">
        <v>0</v>
      </c>
      <c r="AL137" t="s">
        <v>9266</v>
      </c>
      <c r="AM137" t="s">
        <v>597</v>
      </c>
    </row>
    <row r="138" spans="1:42" x14ac:dyDescent="0.2">
      <c r="A138" t="s">
        <v>610</v>
      </c>
      <c r="B138" t="s">
        <v>611</v>
      </c>
      <c r="C138" t="s">
        <v>1339</v>
      </c>
      <c r="D138" t="s">
        <v>9605</v>
      </c>
      <c r="E138" t="s">
        <v>9606</v>
      </c>
      <c r="F138" t="s">
        <v>21008</v>
      </c>
      <c r="G138" t="s">
        <v>612</v>
      </c>
      <c r="H138" t="s">
        <v>611</v>
      </c>
      <c r="I138" t="s">
        <v>9607</v>
      </c>
      <c r="J138" t="s">
        <v>613</v>
      </c>
      <c r="K138" t="s">
        <v>614</v>
      </c>
      <c r="L138" t="s">
        <v>615</v>
      </c>
      <c r="M138" t="s">
        <v>7982</v>
      </c>
      <c r="N138" t="s">
        <v>2039</v>
      </c>
      <c r="O138" t="s">
        <v>8887</v>
      </c>
      <c r="P138" t="s">
        <v>617</v>
      </c>
      <c r="R138" t="b">
        <v>1</v>
      </c>
      <c r="T138" t="s">
        <v>112</v>
      </c>
      <c r="Y138" t="s">
        <v>616</v>
      </c>
      <c r="Z138" t="s">
        <v>8890</v>
      </c>
      <c r="AA138" t="s">
        <v>8887</v>
      </c>
      <c r="AB138" t="s">
        <v>9608</v>
      </c>
      <c r="AC138" t="s">
        <v>8891</v>
      </c>
      <c r="AD138" t="b">
        <v>0</v>
      </c>
      <c r="AE138" t="b">
        <v>0</v>
      </c>
      <c r="AF138" t="s">
        <v>8941</v>
      </c>
      <c r="AG138" t="s">
        <v>8941</v>
      </c>
      <c r="AH138" t="s">
        <v>8942</v>
      </c>
      <c r="AJ138" t="s">
        <v>612</v>
      </c>
      <c r="AK138" t="s">
        <v>9609</v>
      </c>
      <c r="AL138" t="s">
        <v>9266</v>
      </c>
      <c r="AM138" t="s">
        <v>618</v>
      </c>
    </row>
    <row r="139" spans="1:42" x14ac:dyDescent="0.2">
      <c r="A139" t="s">
        <v>620</v>
      </c>
      <c r="B139" t="s">
        <v>621</v>
      </c>
      <c r="C139" t="s">
        <v>1351</v>
      </c>
      <c r="D139" t="s">
        <v>8093</v>
      </c>
      <c r="E139" t="s">
        <v>9610</v>
      </c>
      <c r="F139" t="s">
        <v>8889</v>
      </c>
      <c r="G139" t="s">
        <v>9611</v>
      </c>
      <c r="H139" t="s">
        <v>620</v>
      </c>
      <c r="I139" t="s">
        <v>9612</v>
      </c>
      <c r="J139" t="s">
        <v>623</v>
      </c>
      <c r="K139" t="s">
        <v>9613</v>
      </c>
      <c r="L139" t="s">
        <v>32</v>
      </c>
      <c r="M139" t="s">
        <v>7982</v>
      </c>
      <c r="N139" t="s">
        <v>2039</v>
      </c>
      <c r="O139" t="s">
        <v>8887</v>
      </c>
      <c r="P139" t="s">
        <v>9614</v>
      </c>
      <c r="R139" t="b">
        <v>1</v>
      </c>
      <c r="T139" t="s">
        <v>45</v>
      </c>
      <c r="Y139" t="s">
        <v>381</v>
      </c>
      <c r="Z139" t="s">
        <v>8890</v>
      </c>
      <c r="AA139" t="s">
        <v>8887</v>
      </c>
      <c r="AB139" t="s">
        <v>9615</v>
      </c>
      <c r="AC139" t="s">
        <v>8891</v>
      </c>
      <c r="AD139" t="b">
        <v>0</v>
      </c>
      <c r="AE139" t="b">
        <v>0</v>
      </c>
      <c r="AF139" t="s">
        <v>9616</v>
      </c>
      <c r="AG139" t="s">
        <v>9617</v>
      </c>
      <c r="AH139" t="s">
        <v>8942</v>
      </c>
      <c r="AJ139" t="s">
        <v>9618</v>
      </c>
      <c r="AK139" t="s">
        <v>9619</v>
      </c>
      <c r="AL139" t="s">
        <v>7302</v>
      </c>
      <c r="AM139" t="s">
        <v>628</v>
      </c>
    </row>
    <row r="140" spans="1:42" x14ac:dyDescent="0.2">
      <c r="A140" t="s">
        <v>620</v>
      </c>
      <c r="B140" t="s">
        <v>621</v>
      </c>
      <c r="C140" t="s">
        <v>1363</v>
      </c>
      <c r="D140" t="s">
        <v>8093</v>
      </c>
      <c r="E140" t="s">
        <v>9620</v>
      </c>
      <c r="F140" t="s">
        <v>8889</v>
      </c>
      <c r="G140" t="s">
        <v>9611</v>
      </c>
      <c r="H140" t="s">
        <v>620</v>
      </c>
      <c r="I140" t="s">
        <v>9621</v>
      </c>
      <c r="J140" t="s">
        <v>9622</v>
      </c>
      <c r="K140" t="s">
        <v>9623</v>
      </c>
      <c r="L140" t="s">
        <v>6136</v>
      </c>
      <c r="M140" t="s">
        <v>7982</v>
      </c>
      <c r="N140" t="s">
        <v>2039</v>
      </c>
      <c r="O140" t="s">
        <v>8887</v>
      </c>
      <c r="P140" t="s">
        <v>9624</v>
      </c>
      <c r="R140" t="b">
        <v>1</v>
      </c>
      <c r="T140" t="s">
        <v>9625</v>
      </c>
      <c r="Y140" t="s">
        <v>134</v>
      </c>
      <c r="Z140" t="s">
        <v>8890</v>
      </c>
      <c r="AA140" t="s">
        <v>8887</v>
      </c>
      <c r="AB140" t="s">
        <v>9626</v>
      </c>
      <c r="AC140" t="s">
        <v>9627</v>
      </c>
      <c r="AD140" t="b">
        <v>0</v>
      </c>
      <c r="AE140" t="b">
        <v>0</v>
      </c>
      <c r="AF140" t="s">
        <v>9038</v>
      </c>
      <c r="AG140" t="s">
        <v>9038</v>
      </c>
      <c r="AH140" t="s">
        <v>9031</v>
      </c>
      <c r="AJ140" t="s">
        <v>7044</v>
      </c>
      <c r="AK140" t="s">
        <v>9628</v>
      </c>
      <c r="AL140" t="s">
        <v>8935</v>
      </c>
      <c r="AM140" t="s">
        <v>9629</v>
      </c>
    </row>
    <row r="141" spans="1:42" x14ac:dyDescent="0.2">
      <c r="A141" t="s">
        <v>620</v>
      </c>
      <c r="B141" t="s">
        <v>621</v>
      </c>
      <c r="C141" t="s">
        <v>1371</v>
      </c>
      <c r="D141" t="s">
        <v>8093</v>
      </c>
      <c r="E141" t="s">
        <v>9630</v>
      </c>
      <c r="F141" t="s">
        <v>8889</v>
      </c>
      <c r="G141" t="s">
        <v>9611</v>
      </c>
      <c r="H141" t="s">
        <v>620</v>
      </c>
      <c r="I141" t="s">
        <v>9631</v>
      </c>
      <c r="J141" t="s">
        <v>9632</v>
      </c>
      <c r="K141" t="s">
        <v>9633</v>
      </c>
      <c r="L141" t="s">
        <v>9634</v>
      </c>
      <c r="M141" t="s">
        <v>7982</v>
      </c>
      <c r="N141" t="s">
        <v>2039</v>
      </c>
      <c r="O141" t="s">
        <v>8887</v>
      </c>
      <c r="P141" t="s">
        <v>9635</v>
      </c>
      <c r="R141" t="b">
        <v>1</v>
      </c>
      <c r="T141" t="s">
        <v>45</v>
      </c>
      <c r="Y141" t="s">
        <v>381</v>
      </c>
      <c r="Z141" t="s">
        <v>8890</v>
      </c>
      <c r="AA141" t="s">
        <v>8887</v>
      </c>
      <c r="AB141" t="s">
        <v>9636</v>
      </c>
      <c r="AC141" t="s">
        <v>8891</v>
      </c>
      <c r="AD141" t="b">
        <v>0</v>
      </c>
      <c r="AE141" t="b">
        <v>0</v>
      </c>
      <c r="AF141" t="s">
        <v>9006</v>
      </c>
      <c r="AG141" t="s">
        <v>9007</v>
      </c>
      <c r="AH141" t="s">
        <v>8942</v>
      </c>
      <c r="AJ141" t="s">
        <v>9637</v>
      </c>
      <c r="AK141" t="s">
        <v>9638</v>
      </c>
      <c r="AL141" t="s">
        <v>9266</v>
      </c>
      <c r="AM141" t="s">
        <v>622</v>
      </c>
    </row>
    <row r="142" spans="1:42" x14ac:dyDescent="0.2">
      <c r="A142" t="s">
        <v>632</v>
      </c>
      <c r="B142" t="s">
        <v>633</v>
      </c>
      <c r="C142" t="s">
        <v>1374</v>
      </c>
      <c r="D142" t="s">
        <v>9639</v>
      </c>
      <c r="E142" t="s">
        <v>9640</v>
      </c>
      <c r="F142" t="s">
        <v>8994</v>
      </c>
      <c r="G142" t="s">
        <v>9641</v>
      </c>
      <c r="H142" t="s">
        <v>632</v>
      </c>
      <c r="J142" t="s">
        <v>9642</v>
      </c>
      <c r="K142" t="s">
        <v>9643</v>
      </c>
      <c r="L142" t="s">
        <v>180</v>
      </c>
      <c r="M142" t="s">
        <v>7982</v>
      </c>
      <c r="N142" t="s">
        <v>2039</v>
      </c>
      <c r="O142" t="s">
        <v>8887</v>
      </c>
      <c r="P142" t="s">
        <v>9644</v>
      </c>
      <c r="R142" t="b">
        <v>1</v>
      </c>
      <c r="T142" t="s">
        <v>112</v>
      </c>
      <c r="Z142" t="s">
        <v>8890</v>
      </c>
      <c r="AA142" t="s">
        <v>8887</v>
      </c>
      <c r="AC142" t="s">
        <v>8891</v>
      </c>
      <c r="AD142" t="b">
        <v>0</v>
      </c>
      <c r="AE142" t="b">
        <v>0</v>
      </c>
      <c r="AF142" t="s">
        <v>7604</v>
      </c>
      <c r="AG142" t="s">
        <v>7604</v>
      </c>
      <c r="AH142" t="s">
        <v>8893</v>
      </c>
      <c r="AI142" t="s">
        <v>9645</v>
      </c>
      <c r="AJ142" t="s">
        <v>9641</v>
      </c>
      <c r="AK142" t="s">
        <v>9646</v>
      </c>
      <c r="AL142" t="s">
        <v>9266</v>
      </c>
      <c r="AM142" t="s">
        <v>638</v>
      </c>
    </row>
    <row r="143" spans="1:42" x14ac:dyDescent="0.2">
      <c r="A143" t="s">
        <v>642</v>
      </c>
      <c r="B143" t="s">
        <v>643</v>
      </c>
      <c r="C143" t="s">
        <v>1381</v>
      </c>
      <c r="D143" t="s">
        <v>9647</v>
      </c>
      <c r="E143" t="s">
        <v>9648</v>
      </c>
      <c r="F143" t="s">
        <v>9090</v>
      </c>
      <c r="G143" t="s">
        <v>644</v>
      </c>
      <c r="H143" t="s">
        <v>643</v>
      </c>
      <c r="I143" t="s">
        <v>9649</v>
      </c>
      <c r="J143" t="s">
        <v>645</v>
      </c>
      <c r="K143" t="s">
        <v>646</v>
      </c>
      <c r="L143" t="s">
        <v>32</v>
      </c>
      <c r="M143" t="s">
        <v>7982</v>
      </c>
      <c r="N143" t="s">
        <v>2039</v>
      </c>
      <c r="O143" t="s">
        <v>8887</v>
      </c>
      <c r="P143" t="s">
        <v>647</v>
      </c>
      <c r="R143" t="b">
        <v>1</v>
      </c>
      <c r="T143" t="s">
        <v>112</v>
      </c>
      <c r="Y143" t="s">
        <v>651</v>
      </c>
      <c r="Z143" t="s">
        <v>8890</v>
      </c>
      <c r="AA143" t="s">
        <v>8887</v>
      </c>
      <c r="AB143" t="s">
        <v>9650</v>
      </c>
      <c r="AC143" t="s">
        <v>8891</v>
      </c>
      <c r="AD143" t="b">
        <v>0</v>
      </c>
      <c r="AE143" t="b">
        <v>0</v>
      </c>
      <c r="AF143" t="s">
        <v>9651</v>
      </c>
      <c r="AG143" t="s">
        <v>9652</v>
      </c>
      <c r="AH143" t="s">
        <v>8942</v>
      </c>
      <c r="AJ143" t="s">
        <v>644</v>
      </c>
      <c r="AK143" t="s">
        <v>9653</v>
      </c>
      <c r="AL143" t="s">
        <v>9266</v>
      </c>
      <c r="AM143" t="s">
        <v>648</v>
      </c>
      <c r="AN143" t="s">
        <v>649</v>
      </c>
      <c r="AO143" t="s">
        <v>379</v>
      </c>
      <c r="AP143" t="s">
        <v>650</v>
      </c>
    </row>
    <row r="144" spans="1:42" x14ac:dyDescent="0.2">
      <c r="A144" t="s">
        <v>652</v>
      </c>
      <c r="B144" t="s">
        <v>653</v>
      </c>
      <c r="C144" t="s">
        <v>1388</v>
      </c>
      <c r="D144" t="s">
        <v>7045</v>
      </c>
      <c r="E144" t="s">
        <v>9654</v>
      </c>
      <c r="F144" t="s">
        <v>8889</v>
      </c>
      <c r="G144" t="s">
        <v>9655</v>
      </c>
      <c r="H144" t="s">
        <v>652</v>
      </c>
      <c r="I144" t="s">
        <v>9656</v>
      </c>
      <c r="J144" t="s">
        <v>655</v>
      </c>
      <c r="K144" t="s">
        <v>9657</v>
      </c>
      <c r="L144" t="s">
        <v>32</v>
      </c>
      <c r="M144" t="s">
        <v>7982</v>
      </c>
      <c r="N144" t="s">
        <v>2039</v>
      </c>
      <c r="O144" t="s">
        <v>8887</v>
      </c>
      <c r="P144" t="s">
        <v>9658</v>
      </c>
      <c r="R144" t="b">
        <v>1</v>
      </c>
      <c r="T144" t="s">
        <v>112</v>
      </c>
      <c r="Y144" t="s">
        <v>134</v>
      </c>
      <c r="Z144" t="s">
        <v>8890</v>
      </c>
      <c r="AA144" t="s">
        <v>8887</v>
      </c>
      <c r="AB144" t="s">
        <v>9659</v>
      </c>
      <c r="AC144" t="s">
        <v>9330</v>
      </c>
      <c r="AD144" t="b">
        <v>0</v>
      </c>
      <c r="AE144" t="b">
        <v>0</v>
      </c>
      <c r="AF144" t="s">
        <v>8941</v>
      </c>
      <c r="AG144" t="s">
        <v>8941</v>
      </c>
      <c r="AH144" t="s">
        <v>8942</v>
      </c>
      <c r="AJ144" t="s">
        <v>9655</v>
      </c>
      <c r="AK144" t="s">
        <v>9660</v>
      </c>
      <c r="AL144" t="s">
        <v>8935</v>
      </c>
      <c r="AM144" t="s">
        <v>658</v>
      </c>
    </row>
    <row r="145" spans="1:42" x14ac:dyDescent="0.2">
      <c r="A145" t="s">
        <v>663</v>
      </c>
      <c r="B145" t="s">
        <v>663</v>
      </c>
      <c r="C145" t="s">
        <v>1396</v>
      </c>
      <c r="D145" t="s">
        <v>9661</v>
      </c>
      <c r="E145" t="s">
        <v>9662</v>
      </c>
      <c r="F145" t="s">
        <v>9090</v>
      </c>
      <c r="G145" t="s">
        <v>664</v>
      </c>
      <c r="H145" t="s">
        <v>663</v>
      </c>
      <c r="J145" t="s">
        <v>665</v>
      </c>
      <c r="K145" t="s">
        <v>666</v>
      </c>
      <c r="L145" t="s">
        <v>667</v>
      </c>
      <c r="M145" t="s">
        <v>7982</v>
      </c>
      <c r="N145" t="s">
        <v>2039</v>
      </c>
      <c r="O145" t="s">
        <v>8887</v>
      </c>
      <c r="P145" t="s">
        <v>668</v>
      </c>
      <c r="R145" t="b">
        <v>1</v>
      </c>
      <c r="T145" t="s">
        <v>112</v>
      </c>
      <c r="Z145" t="s">
        <v>8890</v>
      </c>
      <c r="AA145" t="s">
        <v>8887</v>
      </c>
      <c r="AB145" t="s">
        <v>9663</v>
      </c>
      <c r="AC145" t="s">
        <v>8996</v>
      </c>
      <c r="AD145" t="b">
        <v>0</v>
      </c>
      <c r="AE145" t="b">
        <v>0</v>
      </c>
      <c r="AF145" t="s">
        <v>8931</v>
      </c>
      <c r="AG145" t="s">
        <v>8931</v>
      </c>
      <c r="AH145" t="s">
        <v>8893</v>
      </c>
      <c r="AJ145" t="s">
        <v>664</v>
      </c>
      <c r="AK145" t="s">
        <v>9664</v>
      </c>
      <c r="AL145" t="s">
        <v>9136</v>
      </c>
      <c r="AM145" t="s">
        <v>669</v>
      </c>
      <c r="AN145" t="s">
        <v>670</v>
      </c>
      <c r="AO145" t="s">
        <v>254</v>
      </c>
      <c r="AP145" t="s">
        <v>671</v>
      </c>
    </row>
    <row r="146" spans="1:42" x14ac:dyDescent="0.2">
      <c r="A146" t="s">
        <v>672</v>
      </c>
      <c r="B146" t="s">
        <v>672</v>
      </c>
      <c r="C146" t="s">
        <v>1404</v>
      </c>
      <c r="D146" t="s">
        <v>9665</v>
      </c>
      <c r="E146" t="s">
        <v>9666</v>
      </c>
      <c r="F146" t="s">
        <v>8994</v>
      </c>
      <c r="G146" t="s">
        <v>673</v>
      </c>
      <c r="H146" t="s">
        <v>672</v>
      </c>
      <c r="J146" t="s">
        <v>674</v>
      </c>
      <c r="K146" t="s">
        <v>675</v>
      </c>
      <c r="L146" t="s">
        <v>418</v>
      </c>
      <c r="M146" t="s">
        <v>7982</v>
      </c>
      <c r="N146" t="s">
        <v>2039</v>
      </c>
      <c r="O146" t="s">
        <v>8887</v>
      </c>
      <c r="P146" t="s">
        <v>676</v>
      </c>
      <c r="R146" t="b">
        <v>1</v>
      </c>
      <c r="T146" t="s">
        <v>85</v>
      </c>
      <c r="Z146" t="s">
        <v>8890</v>
      </c>
      <c r="AA146" t="s">
        <v>8887</v>
      </c>
      <c r="AB146" t="s">
        <v>9667</v>
      </c>
      <c r="AC146" t="s">
        <v>8921</v>
      </c>
      <c r="AD146" t="b">
        <v>0</v>
      </c>
      <c r="AE146" t="b">
        <v>0</v>
      </c>
      <c r="AF146" t="s">
        <v>9668</v>
      </c>
      <c r="AG146" t="s">
        <v>9669</v>
      </c>
      <c r="AH146" t="s">
        <v>8942</v>
      </c>
      <c r="AJ146" t="s">
        <v>9670</v>
      </c>
      <c r="AK146" t="s">
        <v>9671</v>
      </c>
      <c r="AL146" t="s">
        <v>8935</v>
      </c>
      <c r="AM146" t="s">
        <v>677</v>
      </c>
    </row>
    <row r="147" spans="1:42" x14ac:dyDescent="0.2">
      <c r="A147" t="s">
        <v>678</v>
      </c>
      <c r="B147" t="s">
        <v>678</v>
      </c>
      <c r="C147" t="s">
        <v>1411</v>
      </c>
      <c r="D147" t="s">
        <v>9672</v>
      </c>
      <c r="E147" t="s">
        <v>9673</v>
      </c>
      <c r="F147" t="s">
        <v>9090</v>
      </c>
      <c r="G147" t="s">
        <v>679</v>
      </c>
      <c r="H147" t="s">
        <v>678</v>
      </c>
      <c r="I147" t="s">
        <v>9674</v>
      </c>
      <c r="J147" t="s">
        <v>680</v>
      </c>
      <c r="K147" t="s">
        <v>681</v>
      </c>
      <c r="L147" t="s">
        <v>32</v>
      </c>
      <c r="M147" t="s">
        <v>7982</v>
      </c>
      <c r="N147" t="s">
        <v>2039</v>
      </c>
      <c r="O147" t="s">
        <v>8887</v>
      </c>
      <c r="P147" t="s">
        <v>682</v>
      </c>
      <c r="R147" t="b">
        <v>1</v>
      </c>
      <c r="T147" t="s">
        <v>112</v>
      </c>
      <c r="Y147" t="s">
        <v>381</v>
      </c>
      <c r="Z147" t="s">
        <v>8890</v>
      </c>
      <c r="AA147" t="s">
        <v>8887</v>
      </c>
      <c r="AB147" t="s">
        <v>9675</v>
      </c>
      <c r="AC147" t="s">
        <v>8891</v>
      </c>
      <c r="AD147" t="b">
        <v>0</v>
      </c>
      <c r="AE147" t="b">
        <v>0</v>
      </c>
      <c r="AF147" t="s">
        <v>8941</v>
      </c>
      <c r="AG147" t="s">
        <v>8941</v>
      </c>
      <c r="AH147" t="s">
        <v>8942</v>
      </c>
      <c r="AJ147" t="s">
        <v>679</v>
      </c>
      <c r="AK147" t="s">
        <v>9676</v>
      </c>
      <c r="AL147" t="s">
        <v>9048</v>
      </c>
      <c r="AM147" t="s">
        <v>683</v>
      </c>
      <c r="AO147" t="s">
        <v>355</v>
      </c>
      <c r="AP147" t="s">
        <v>684</v>
      </c>
    </row>
    <row r="148" spans="1:42" x14ac:dyDescent="0.2">
      <c r="A148" t="s">
        <v>685</v>
      </c>
      <c r="B148" t="s">
        <v>685</v>
      </c>
      <c r="C148" t="s">
        <v>1418</v>
      </c>
      <c r="D148" t="s">
        <v>9677</v>
      </c>
      <c r="E148" t="s">
        <v>9678</v>
      </c>
      <c r="F148" t="s">
        <v>8994</v>
      </c>
      <c r="G148" t="s">
        <v>686</v>
      </c>
      <c r="H148" t="s">
        <v>685</v>
      </c>
      <c r="J148" t="s">
        <v>687</v>
      </c>
      <c r="K148" t="s">
        <v>688</v>
      </c>
      <c r="L148" t="s">
        <v>32</v>
      </c>
      <c r="M148" t="s">
        <v>7982</v>
      </c>
      <c r="N148" t="s">
        <v>7792</v>
      </c>
      <c r="O148" t="s">
        <v>8887</v>
      </c>
      <c r="P148" t="s">
        <v>689</v>
      </c>
      <c r="R148" t="b">
        <v>1</v>
      </c>
      <c r="T148" t="s">
        <v>112</v>
      </c>
      <c r="Z148" t="s">
        <v>8890</v>
      </c>
      <c r="AA148" t="s">
        <v>8887</v>
      </c>
      <c r="AB148" t="s">
        <v>9679</v>
      </c>
      <c r="AD148" t="b">
        <v>0</v>
      </c>
      <c r="AE148" t="b">
        <v>0</v>
      </c>
      <c r="AF148" t="s">
        <v>9046</v>
      </c>
      <c r="AG148" t="s">
        <v>9046</v>
      </c>
      <c r="AH148" t="s">
        <v>9100</v>
      </c>
      <c r="AI148" t="s">
        <v>9680</v>
      </c>
      <c r="AJ148" t="s">
        <v>686</v>
      </c>
      <c r="AL148" t="s">
        <v>9016</v>
      </c>
      <c r="AM148" t="s">
        <v>690</v>
      </c>
      <c r="AN148" t="s">
        <v>691</v>
      </c>
      <c r="AO148" t="s">
        <v>692</v>
      </c>
      <c r="AP148" t="s">
        <v>693</v>
      </c>
    </row>
    <row r="149" spans="1:42" x14ac:dyDescent="0.2">
      <c r="A149" t="s">
        <v>694</v>
      </c>
      <c r="B149" t="s">
        <v>695</v>
      </c>
      <c r="C149" t="s">
        <v>1425</v>
      </c>
      <c r="D149" t="s">
        <v>7046</v>
      </c>
      <c r="E149" t="s">
        <v>9681</v>
      </c>
      <c r="F149" t="s">
        <v>8994</v>
      </c>
      <c r="G149" t="s">
        <v>696</v>
      </c>
      <c r="H149" t="s">
        <v>694</v>
      </c>
      <c r="I149" t="s">
        <v>9682</v>
      </c>
      <c r="J149" t="s">
        <v>697</v>
      </c>
      <c r="K149" t="s">
        <v>9683</v>
      </c>
      <c r="L149" t="s">
        <v>32</v>
      </c>
      <c r="M149" t="s">
        <v>7982</v>
      </c>
      <c r="N149" t="s">
        <v>2039</v>
      </c>
      <c r="O149" t="s">
        <v>8887</v>
      </c>
      <c r="P149" t="s">
        <v>9684</v>
      </c>
      <c r="R149" t="b">
        <v>1</v>
      </c>
      <c r="T149" t="s">
        <v>112</v>
      </c>
      <c r="Y149" t="s">
        <v>699</v>
      </c>
      <c r="Z149" t="s">
        <v>8890</v>
      </c>
      <c r="AA149" t="s">
        <v>8887</v>
      </c>
      <c r="AB149" t="s">
        <v>9685</v>
      </c>
      <c r="AC149" t="s">
        <v>9686</v>
      </c>
      <c r="AD149" t="b">
        <v>0</v>
      </c>
      <c r="AE149" t="b">
        <v>0</v>
      </c>
      <c r="AF149" t="s">
        <v>9687</v>
      </c>
      <c r="AG149" t="s">
        <v>9688</v>
      </c>
      <c r="AI149" t="s">
        <v>9689</v>
      </c>
      <c r="AJ149" t="s">
        <v>696</v>
      </c>
      <c r="AK149" t="s">
        <v>9690</v>
      </c>
      <c r="AL149" t="s">
        <v>9087</v>
      </c>
      <c r="AM149" t="s">
        <v>698</v>
      </c>
    </row>
    <row r="150" spans="1:42" x14ac:dyDescent="0.2">
      <c r="A150" t="s">
        <v>702</v>
      </c>
      <c r="B150" t="s">
        <v>702</v>
      </c>
      <c r="C150" t="s">
        <v>1434</v>
      </c>
      <c r="D150" t="s">
        <v>9691</v>
      </c>
      <c r="E150" t="s">
        <v>9692</v>
      </c>
      <c r="F150" t="s">
        <v>9090</v>
      </c>
      <c r="G150" t="s">
        <v>703</v>
      </c>
      <c r="H150" t="s">
        <v>702</v>
      </c>
      <c r="J150" t="s">
        <v>704</v>
      </c>
      <c r="K150" t="s">
        <v>705</v>
      </c>
      <c r="L150" t="s">
        <v>32</v>
      </c>
      <c r="M150" t="s">
        <v>7982</v>
      </c>
      <c r="N150" t="s">
        <v>2039</v>
      </c>
      <c r="O150" t="s">
        <v>8887</v>
      </c>
      <c r="P150" t="s">
        <v>707</v>
      </c>
      <c r="R150" t="b">
        <v>1</v>
      </c>
      <c r="T150" t="s">
        <v>85</v>
      </c>
      <c r="Z150" t="s">
        <v>8890</v>
      </c>
      <c r="AA150" t="s">
        <v>8887</v>
      </c>
      <c r="AB150" t="s">
        <v>9693</v>
      </c>
      <c r="AC150" t="s">
        <v>8996</v>
      </c>
      <c r="AD150" t="b">
        <v>0</v>
      </c>
      <c r="AE150" t="b">
        <v>0</v>
      </c>
      <c r="AF150" t="s">
        <v>9651</v>
      </c>
      <c r="AG150" t="s">
        <v>9652</v>
      </c>
      <c r="AH150" t="s">
        <v>8942</v>
      </c>
      <c r="AJ150" t="s">
        <v>9694</v>
      </c>
      <c r="AK150" t="s">
        <v>9695</v>
      </c>
      <c r="AL150" t="s">
        <v>8935</v>
      </c>
      <c r="AM150" t="s">
        <v>708</v>
      </c>
    </row>
    <row r="151" spans="1:42" x14ac:dyDescent="0.2">
      <c r="A151" t="s">
        <v>711</v>
      </c>
      <c r="B151" t="s">
        <v>711</v>
      </c>
      <c r="C151" t="s">
        <v>1442</v>
      </c>
      <c r="D151" t="s">
        <v>9696</v>
      </c>
      <c r="E151" t="s">
        <v>9697</v>
      </c>
      <c r="F151" t="s">
        <v>9090</v>
      </c>
      <c r="G151" t="s">
        <v>712</v>
      </c>
      <c r="H151" t="s">
        <v>711</v>
      </c>
      <c r="M151" t="s">
        <v>8920</v>
      </c>
      <c r="N151" t="s">
        <v>2039</v>
      </c>
      <c r="O151" t="s">
        <v>8887</v>
      </c>
      <c r="R151" t="b">
        <v>1</v>
      </c>
      <c r="Z151" t="s">
        <v>8890</v>
      </c>
      <c r="AA151" t="s">
        <v>8887</v>
      </c>
      <c r="AC151" t="s">
        <v>8891</v>
      </c>
      <c r="AD151" t="b">
        <v>0</v>
      </c>
      <c r="AE151" t="b">
        <v>0</v>
      </c>
      <c r="AL151" t="s">
        <v>9087</v>
      </c>
      <c r="AM151" t="s">
        <v>712</v>
      </c>
    </row>
    <row r="152" spans="1:42" x14ac:dyDescent="0.2">
      <c r="A152" t="s">
        <v>711</v>
      </c>
      <c r="B152" t="s">
        <v>711</v>
      </c>
      <c r="C152" t="s">
        <v>1451</v>
      </c>
      <c r="D152" t="s">
        <v>9696</v>
      </c>
      <c r="E152" t="s">
        <v>9698</v>
      </c>
      <c r="F152" t="s">
        <v>9090</v>
      </c>
      <c r="G152" t="s">
        <v>7047</v>
      </c>
      <c r="H152" t="s">
        <v>711</v>
      </c>
      <c r="I152" t="s">
        <v>9699</v>
      </c>
      <c r="J152" t="s">
        <v>713</v>
      </c>
      <c r="K152" t="s">
        <v>9700</v>
      </c>
      <c r="L152" t="s">
        <v>32</v>
      </c>
      <c r="M152" t="s">
        <v>7982</v>
      </c>
      <c r="N152" t="s">
        <v>2039</v>
      </c>
      <c r="O152" t="s">
        <v>8887</v>
      </c>
      <c r="P152" t="s">
        <v>9701</v>
      </c>
      <c r="R152" t="b">
        <v>1</v>
      </c>
      <c r="T152" t="s">
        <v>112</v>
      </c>
      <c r="Y152" t="s">
        <v>715</v>
      </c>
      <c r="Z152" t="s">
        <v>8890</v>
      </c>
      <c r="AA152" t="s">
        <v>8887</v>
      </c>
      <c r="AB152" t="s">
        <v>9702</v>
      </c>
      <c r="AC152" t="s">
        <v>8891</v>
      </c>
      <c r="AD152" t="b">
        <v>0</v>
      </c>
      <c r="AE152" t="b">
        <v>0</v>
      </c>
      <c r="AF152" t="s">
        <v>8941</v>
      </c>
      <c r="AG152" t="s">
        <v>8941</v>
      </c>
      <c r="AH152" t="s">
        <v>8942</v>
      </c>
      <c r="AJ152" t="s">
        <v>7047</v>
      </c>
      <c r="AK152" t="s">
        <v>9703</v>
      </c>
      <c r="AL152" t="s">
        <v>9087</v>
      </c>
      <c r="AM152" t="s">
        <v>9704</v>
      </c>
    </row>
    <row r="153" spans="1:42" x14ac:dyDescent="0.2">
      <c r="A153" t="s">
        <v>716</v>
      </c>
      <c r="B153" t="s">
        <v>716</v>
      </c>
      <c r="C153" t="s">
        <v>1458</v>
      </c>
      <c r="D153" t="s">
        <v>9705</v>
      </c>
      <c r="E153" t="s">
        <v>9706</v>
      </c>
      <c r="F153" t="s">
        <v>8994</v>
      </c>
      <c r="G153" t="s">
        <v>717</v>
      </c>
      <c r="H153" t="s">
        <v>716</v>
      </c>
      <c r="J153" t="s">
        <v>718</v>
      </c>
      <c r="K153" t="s">
        <v>719</v>
      </c>
      <c r="L153" t="s">
        <v>32</v>
      </c>
      <c r="M153" t="s">
        <v>7982</v>
      </c>
      <c r="N153" t="s">
        <v>7925</v>
      </c>
      <c r="O153" t="s">
        <v>8887</v>
      </c>
      <c r="P153" t="s">
        <v>720</v>
      </c>
      <c r="R153" t="b">
        <v>1</v>
      </c>
      <c r="T153" t="s">
        <v>112</v>
      </c>
      <c r="Z153" t="s">
        <v>8890</v>
      </c>
      <c r="AA153" t="s">
        <v>8887</v>
      </c>
      <c r="AB153" t="s">
        <v>9707</v>
      </c>
      <c r="AC153" t="s">
        <v>9037</v>
      </c>
      <c r="AD153" t="b">
        <v>0</v>
      </c>
      <c r="AE153" t="b">
        <v>0</v>
      </c>
      <c r="AF153" t="s">
        <v>8941</v>
      </c>
      <c r="AG153" t="s">
        <v>8941</v>
      </c>
      <c r="AH153" t="s">
        <v>8942</v>
      </c>
      <c r="AJ153" t="s">
        <v>717</v>
      </c>
      <c r="AK153" t="s">
        <v>9708</v>
      </c>
      <c r="AL153" t="s">
        <v>9048</v>
      </c>
      <c r="AM153" t="s">
        <v>721</v>
      </c>
      <c r="AO153" t="s">
        <v>355</v>
      </c>
      <c r="AP153" t="s">
        <v>722</v>
      </c>
    </row>
    <row r="154" spans="1:42" x14ac:dyDescent="0.2">
      <c r="A154" t="s">
        <v>723</v>
      </c>
      <c r="B154" t="s">
        <v>723</v>
      </c>
      <c r="C154" t="s">
        <v>1465</v>
      </c>
      <c r="D154" t="s">
        <v>9709</v>
      </c>
      <c r="E154" t="s">
        <v>9710</v>
      </c>
      <c r="F154" t="s">
        <v>9090</v>
      </c>
      <c r="G154" t="s">
        <v>724</v>
      </c>
      <c r="H154" t="s">
        <v>723</v>
      </c>
      <c r="J154" t="s">
        <v>725</v>
      </c>
      <c r="K154" t="s">
        <v>726</v>
      </c>
      <c r="L154" t="s">
        <v>32</v>
      </c>
      <c r="M154" t="s">
        <v>7982</v>
      </c>
      <c r="N154" t="s">
        <v>7707</v>
      </c>
      <c r="O154" t="s">
        <v>8887</v>
      </c>
      <c r="P154" t="s">
        <v>728</v>
      </c>
      <c r="R154" t="b">
        <v>1</v>
      </c>
      <c r="T154" t="s">
        <v>85</v>
      </c>
      <c r="Z154" t="s">
        <v>8890</v>
      </c>
      <c r="AA154" t="s">
        <v>8887</v>
      </c>
      <c r="AB154" t="s">
        <v>9711</v>
      </c>
      <c r="AC154" t="s">
        <v>8921</v>
      </c>
      <c r="AD154" t="b">
        <v>0</v>
      </c>
      <c r="AE154" t="b">
        <v>0</v>
      </c>
      <c r="AF154" t="s">
        <v>9651</v>
      </c>
      <c r="AG154" t="s">
        <v>9652</v>
      </c>
      <c r="AH154" t="s">
        <v>8942</v>
      </c>
      <c r="AJ154" t="s">
        <v>9712</v>
      </c>
      <c r="AK154" t="s">
        <v>9713</v>
      </c>
      <c r="AL154" t="s">
        <v>8897</v>
      </c>
      <c r="AM154" t="s">
        <v>724</v>
      </c>
    </row>
    <row r="155" spans="1:42" x14ac:dyDescent="0.2">
      <c r="A155" t="s">
        <v>731</v>
      </c>
      <c r="B155" t="s">
        <v>731</v>
      </c>
      <c r="C155" t="s">
        <v>1474</v>
      </c>
      <c r="D155" t="s">
        <v>9714</v>
      </c>
      <c r="E155" t="s">
        <v>9715</v>
      </c>
      <c r="F155" t="s">
        <v>8994</v>
      </c>
      <c r="G155" t="s">
        <v>732</v>
      </c>
      <c r="H155" t="s">
        <v>731</v>
      </c>
      <c r="I155" t="s">
        <v>9716</v>
      </c>
      <c r="J155" t="s">
        <v>733</v>
      </c>
      <c r="K155" t="s">
        <v>734</v>
      </c>
      <c r="L155" t="s">
        <v>180</v>
      </c>
      <c r="M155" t="s">
        <v>7982</v>
      </c>
      <c r="N155" t="s">
        <v>2039</v>
      </c>
      <c r="O155" t="s">
        <v>8887</v>
      </c>
      <c r="P155" t="s">
        <v>735</v>
      </c>
      <c r="R155" t="b">
        <v>1</v>
      </c>
      <c r="T155" t="s">
        <v>112</v>
      </c>
      <c r="Y155" t="s">
        <v>738</v>
      </c>
      <c r="Z155" t="s">
        <v>8890</v>
      </c>
      <c r="AA155" t="s">
        <v>8887</v>
      </c>
      <c r="AB155" t="s">
        <v>9717</v>
      </c>
      <c r="AC155" t="s">
        <v>9037</v>
      </c>
      <c r="AD155" t="b">
        <v>0</v>
      </c>
      <c r="AE155" t="b">
        <v>0</v>
      </c>
      <c r="AF155" t="s">
        <v>9718</v>
      </c>
      <c r="AG155" t="s">
        <v>9719</v>
      </c>
      <c r="AH155" t="s">
        <v>8942</v>
      </c>
      <c r="AI155" t="s">
        <v>9205</v>
      </c>
      <c r="AJ155" t="s">
        <v>732</v>
      </c>
      <c r="AK155" t="s">
        <v>9720</v>
      </c>
      <c r="AL155" t="s">
        <v>9266</v>
      </c>
      <c r="AM155" t="s">
        <v>736</v>
      </c>
      <c r="AN155" t="s">
        <v>649</v>
      </c>
      <c r="AO155" t="s">
        <v>379</v>
      </c>
      <c r="AP155" t="s">
        <v>737</v>
      </c>
    </row>
    <row r="156" spans="1:42" x14ac:dyDescent="0.2">
      <c r="A156" t="s">
        <v>739</v>
      </c>
      <c r="B156" t="s">
        <v>739</v>
      </c>
      <c r="C156" t="s">
        <v>1481</v>
      </c>
      <c r="D156" t="s">
        <v>9721</v>
      </c>
      <c r="E156" t="s">
        <v>9722</v>
      </c>
      <c r="F156" t="s">
        <v>9118</v>
      </c>
      <c r="G156" t="s">
        <v>740</v>
      </c>
      <c r="H156" t="s">
        <v>739</v>
      </c>
      <c r="J156" t="s">
        <v>741</v>
      </c>
      <c r="K156" t="s">
        <v>742</v>
      </c>
      <c r="L156" t="s">
        <v>32</v>
      </c>
      <c r="M156" t="s">
        <v>8984</v>
      </c>
      <c r="N156" t="s">
        <v>7853</v>
      </c>
      <c r="O156" t="s">
        <v>8887</v>
      </c>
      <c r="P156" t="s">
        <v>743</v>
      </c>
      <c r="R156" t="b">
        <v>1</v>
      </c>
      <c r="T156" t="s">
        <v>112</v>
      </c>
      <c r="X156" t="s">
        <v>9723</v>
      </c>
      <c r="Z156" t="s">
        <v>8890</v>
      </c>
      <c r="AA156" t="s">
        <v>8887</v>
      </c>
      <c r="AB156" t="s">
        <v>9724</v>
      </c>
      <c r="AC156" t="s">
        <v>9134</v>
      </c>
      <c r="AD156" t="b">
        <v>0</v>
      </c>
      <c r="AE156" t="b">
        <v>0</v>
      </c>
      <c r="AF156" t="s">
        <v>9668</v>
      </c>
      <c r="AG156" t="s">
        <v>9669</v>
      </c>
      <c r="AH156" t="s">
        <v>8942</v>
      </c>
      <c r="AI156" t="s">
        <v>9145</v>
      </c>
      <c r="AJ156" t="s">
        <v>740</v>
      </c>
      <c r="AK156" t="s">
        <v>9725</v>
      </c>
      <c r="AL156" t="s">
        <v>8935</v>
      </c>
      <c r="AM156" t="s">
        <v>744</v>
      </c>
      <c r="AN156" t="s">
        <v>167</v>
      </c>
      <c r="AO156" t="s">
        <v>109</v>
      </c>
      <c r="AP156" t="s">
        <v>745</v>
      </c>
    </row>
    <row r="157" spans="1:42" x14ac:dyDescent="0.2">
      <c r="A157" t="s">
        <v>746</v>
      </c>
      <c r="B157" t="s">
        <v>746</v>
      </c>
      <c r="C157" t="s">
        <v>1492</v>
      </c>
      <c r="D157" t="s">
        <v>9726</v>
      </c>
      <c r="E157" t="s">
        <v>9727</v>
      </c>
      <c r="F157" t="s">
        <v>8994</v>
      </c>
      <c r="G157" t="s">
        <v>747</v>
      </c>
      <c r="H157" t="s">
        <v>746</v>
      </c>
      <c r="J157" t="s">
        <v>748</v>
      </c>
      <c r="K157" t="s">
        <v>749</v>
      </c>
      <c r="L157" t="s">
        <v>32</v>
      </c>
      <c r="M157" t="s">
        <v>7982</v>
      </c>
      <c r="N157" t="s">
        <v>2039</v>
      </c>
      <c r="O157" t="s">
        <v>8887</v>
      </c>
      <c r="P157" t="s">
        <v>751</v>
      </c>
      <c r="R157" t="b">
        <v>1</v>
      </c>
      <c r="T157" t="s">
        <v>85</v>
      </c>
      <c r="Z157" t="s">
        <v>8890</v>
      </c>
      <c r="AA157" t="s">
        <v>8887</v>
      </c>
      <c r="AB157" t="s">
        <v>9728</v>
      </c>
      <c r="AC157" t="s">
        <v>8921</v>
      </c>
      <c r="AD157" t="b">
        <v>0</v>
      </c>
      <c r="AE157" t="b">
        <v>0</v>
      </c>
      <c r="AF157" t="s">
        <v>8941</v>
      </c>
      <c r="AG157" t="s">
        <v>8941</v>
      </c>
      <c r="AH157" t="s">
        <v>8942</v>
      </c>
      <c r="AJ157" t="s">
        <v>9729</v>
      </c>
      <c r="AK157" t="s">
        <v>9730</v>
      </c>
      <c r="AL157" t="s">
        <v>8935</v>
      </c>
      <c r="AM157" t="s">
        <v>747</v>
      </c>
    </row>
    <row r="158" spans="1:42" x14ac:dyDescent="0.2">
      <c r="A158" t="s">
        <v>753</v>
      </c>
      <c r="B158" t="s">
        <v>754</v>
      </c>
      <c r="C158" t="s">
        <v>1501</v>
      </c>
      <c r="D158" t="s">
        <v>7048</v>
      </c>
      <c r="E158" t="s">
        <v>9731</v>
      </c>
      <c r="F158" t="s">
        <v>9090</v>
      </c>
      <c r="G158" t="s">
        <v>755</v>
      </c>
      <c r="H158" t="s">
        <v>753</v>
      </c>
      <c r="J158" t="s">
        <v>756</v>
      </c>
      <c r="K158" t="s">
        <v>757</v>
      </c>
      <c r="L158" t="s">
        <v>32</v>
      </c>
      <c r="M158" t="s">
        <v>7982</v>
      </c>
      <c r="N158" t="s">
        <v>2039</v>
      </c>
      <c r="O158" t="s">
        <v>9002</v>
      </c>
      <c r="P158" t="s">
        <v>9732</v>
      </c>
      <c r="R158" t="b">
        <v>1</v>
      </c>
      <c r="T158" t="s">
        <v>112</v>
      </c>
      <c r="V158" t="s">
        <v>7706</v>
      </c>
      <c r="Z158" t="s">
        <v>8890</v>
      </c>
      <c r="AA158" t="s">
        <v>9004</v>
      </c>
      <c r="AC158" t="s">
        <v>8973</v>
      </c>
      <c r="AD158" t="b">
        <v>0</v>
      </c>
      <c r="AE158" t="b">
        <v>0</v>
      </c>
      <c r="AF158" t="s">
        <v>8931</v>
      </c>
      <c r="AG158" t="s">
        <v>8931</v>
      </c>
      <c r="AH158" t="s">
        <v>8893</v>
      </c>
      <c r="AI158" t="s">
        <v>9733</v>
      </c>
      <c r="AJ158" t="s">
        <v>755</v>
      </c>
      <c r="AK158" t="s">
        <v>9734</v>
      </c>
      <c r="AL158" t="s">
        <v>7302</v>
      </c>
      <c r="AM158" t="s">
        <v>759</v>
      </c>
    </row>
    <row r="159" spans="1:42" x14ac:dyDescent="0.2">
      <c r="A159" t="s">
        <v>764</v>
      </c>
      <c r="B159" t="s">
        <v>765</v>
      </c>
      <c r="C159" t="s">
        <v>1509</v>
      </c>
      <c r="D159" t="s">
        <v>9735</v>
      </c>
      <c r="E159" t="s">
        <v>9736</v>
      </c>
      <c r="F159" t="s">
        <v>8889</v>
      </c>
      <c r="G159" t="s">
        <v>766</v>
      </c>
      <c r="H159" t="s">
        <v>765</v>
      </c>
      <c r="I159" t="s">
        <v>9737</v>
      </c>
      <c r="J159" t="s">
        <v>767</v>
      </c>
      <c r="K159" t="s">
        <v>768</v>
      </c>
      <c r="L159" t="s">
        <v>418</v>
      </c>
      <c r="M159" t="s">
        <v>7982</v>
      </c>
      <c r="N159" t="s">
        <v>2039</v>
      </c>
      <c r="O159" t="s">
        <v>8887</v>
      </c>
      <c r="P159" t="s">
        <v>770</v>
      </c>
      <c r="R159" t="b">
        <v>1</v>
      </c>
      <c r="T159" t="s">
        <v>112</v>
      </c>
      <c r="Y159" t="s">
        <v>773</v>
      </c>
      <c r="Z159" t="s">
        <v>8890</v>
      </c>
      <c r="AA159" t="s">
        <v>8887</v>
      </c>
      <c r="AB159" t="s">
        <v>9738</v>
      </c>
      <c r="AC159" t="s">
        <v>8921</v>
      </c>
      <c r="AD159" t="b">
        <v>0</v>
      </c>
      <c r="AE159" t="b">
        <v>0</v>
      </c>
      <c r="AF159" t="s">
        <v>9739</v>
      </c>
      <c r="AG159" t="s">
        <v>8941</v>
      </c>
      <c r="AH159" t="s">
        <v>8942</v>
      </c>
      <c r="AI159" t="s">
        <v>9740</v>
      </c>
      <c r="AJ159" t="s">
        <v>766</v>
      </c>
      <c r="AK159" t="s">
        <v>9741</v>
      </c>
      <c r="AL159" t="s">
        <v>9048</v>
      </c>
      <c r="AM159" t="s">
        <v>771</v>
      </c>
    </row>
    <row r="160" spans="1:42" x14ac:dyDescent="0.2">
      <c r="A160" t="s">
        <v>774</v>
      </c>
      <c r="B160" t="s">
        <v>774</v>
      </c>
      <c r="C160" t="s">
        <v>1518</v>
      </c>
      <c r="D160" t="s">
        <v>9742</v>
      </c>
      <c r="E160" t="s">
        <v>9743</v>
      </c>
      <c r="F160" t="s">
        <v>9118</v>
      </c>
      <c r="G160" t="s">
        <v>775</v>
      </c>
      <c r="H160" t="s">
        <v>774</v>
      </c>
      <c r="J160" t="s">
        <v>776</v>
      </c>
      <c r="K160" t="s">
        <v>777</v>
      </c>
      <c r="L160" t="s">
        <v>32</v>
      </c>
      <c r="M160" t="s">
        <v>7982</v>
      </c>
      <c r="N160" t="s">
        <v>7934</v>
      </c>
      <c r="O160" t="s">
        <v>8887</v>
      </c>
      <c r="P160" t="s">
        <v>778</v>
      </c>
      <c r="R160" t="b">
        <v>1</v>
      </c>
      <c r="T160" t="s">
        <v>112</v>
      </c>
      <c r="Z160" t="s">
        <v>8890</v>
      </c>
      <c r="AA160" t="s">
        <v>8887</v>
      </c>
      <c r="AB160" t="s">
        <v>9744</v>
      </c>
      <c r="AC160" t="s">
        <v>9134</v>
      </c>
      <c r="AD160" t="b">
        <v>0</v>
      </c>
      <c r="AE160" t="b">
        <v>0</v>
      </c>
      <c r="AF160" t="s">
        <v>9745</v>
      </c>
      <c r="AG160" t="s">
        <v>9746</v>
      </c>
      <c r="AH160" t="s">
        <v>8893</v>
      </c>
      <c r="AJ160" t="s">
        <v>775</v>
      </c>
      <c r="AK160" t="s">
        <v>9747</v>
      </c>
      <c r="AL160" t="s">
        <v>9048</v>
      </c>
      <c r="AM160" t="s">
        <v>779</v>
      </c>
      <c r="AN160" t="s">
        <v>780</v>
      </c>
      <c r="AO160" t="s">
        <v>355</v>
      </c>
      <c r="AP160" t="s">
        <v>781</v>
      </c>
    </row>
    <row r="161" spans="1:42" x14ac:dyDescent="0.2">
      <c r="A161" t="s">
        <v>782</v>
      </c>
      <c r="B161" t="s">
        <v>782</v>
      </c>
      <c r="C161" t="s">
        <v>1525</v>
      </c>
      <c r="D161" t="s">
        <v>9748</v>
      </c>
      <c r="E161" t="s">
        <v>9749</v>
      </c>
      <c r="F161" t="s">
        <v>9216</v>
      </c>
      <c r="G161" t="s">
        <v>783</v>
      </c>
      <c r="H161" t="s">
        <v>782</v>
      </c>
      <c r="J161" t="s">
        <v>784</v>
      </c>
      <c r="K161" t="s">
        <v>785</v>
      </c>
      <c r="L161" t="s">
        <v>32</v>
      </c>
      <c r="M161" t="s">
        <v>7982</v>
      </c>
      <c r="N161" t="s">
        <v>2039</v>
      </c>
      <c r="O161" t="s">
        <v>9002</v>
      </c>
      <c r="P161" t="s">
        <v>787</v>
      </c>
      <c r="R161" t="b">
        <v>1</v>
      </c>
      <c r="T161" t="s">
        <v>85</v>
      </c>
      <c r="V161" t="s">
        <v>7613</v>
      </c>
      <c r="Z161" t="s">
        <v>8890</v>
      </c>
      <c r="AA161" t="s">
        <v>9004</v>
      </c>
      <c r="AC161" t="s">
        <v>8973</v>
      </c>
      <c r="AD161" t="b">
        <v>0</v>
      </c>
      <c r="AE161" t="b">
        <v>0</v>
      </c>
      <c r="AF161" t="s">
        <v>8931</v>
      </c>
      <c r="AG161" t="s">
        <v>8931</v>
      </c>
      <c r="AH161" t="s">
        <v>8893</v>
      </c>
      <c r="AI161" t="s">
        <v>8932</v>
      </c>
      <c r="AJ161" t="s">
        <v>9750</v>
      </c>
      <c r="AK161" t="s">
        <v>9751</v>
      </c>
      <c r="AL161" t="s">
        <v>9229</v>
      </c>
      <c r="AM161" t="s">
        <v>788</v>
      </c>
    </row>
    <row r="162" spans="1:42" x14ac:dyDescent="0.2">
      <c r="A162" t="s">
        <v>792</v>
      </c>
      <c r="B162" t="s">
        <v>792</v>
      </c>
      <c r="C162" t="s">
        <v>1532</v>
      </c>
      <c r="D162" t="s">
        <v>9752</v>
      </c>
      <c r="E162" t="s">
        <v>9753</v>
      </c>
      <c r="F162" t="s">
        <v>8994</v>
      </c>
      <c r="G162" t="s">
        <v>793</v>
      </c>
      <c r="H162" t="s">
        <v>792</v>
      </c>
      <c r="J162" t="s">
        <v>794</v>
      </c>
      <c r="K162" t="s">
        <v>795</v>
      </c>
      <c r="L162" t="s">
        <v>32</v>
      </c>
      <c r="M162" t="s">
        <v>7982</v>
      </c>
      <c r="N162" t="s">
        <v>2039</v>
      </c>
      <c r="O162" t="s">
        <v>8887</v>
      </c>
      <c r="P162" t="s">
        <v>796</v>
      </c>
      <c r="R162" t="b">
        <v>1</v>
      </c>
      <c r="T162" t="s">
        <v>112</v>
      </c>
      <c r="Z162" t="s">
        <v>8890</v>
      </c>
      <c r="AA162" t="s">
        <v>8887</v>
      </c>
      <c r="AB162" t="s">
        <v>9754</v>
      </c>
      <c r="AC162" t="s">
        <v>9037</v>
      </c>
      <c r="AD162" t="b">
        <v>0</v>
      </c>
      <c r="AE162" t="b">
        <v>0</v>
      </c>
      <c r="AF162" t="s">
        <v>9668</v>
      </c>
      <c r="AG162" t="s">
        <v>9669</v>
      </c>
      <c r="AH162" t="s">
        <v>8893</v>
      </c>
      <c r="AJ162" t="s">
        <v>793</v>
      </c>
      <c r="AK162" t="s">
        <v>9755</v>
      </c>
      <c r="AL162" t="s">
        <v>8935</v>
      </c>
      <c r="AM162" t="s">
        <v>797</v>
      </c>
      <c r="AN162" t="s">
        <v>167</v>
      </c>
      <c r="AO162" t="s">
        <v>109</v>
      </c>
      <c r="AP162" t="s">
        <v>798</v>
      </c>
    </row>
    <row r="163" spans="1:42" x14ac:dyDescent="0.2">
      <c r="A163" t="s">
        <v>799</v>
      </c>
      <c r="B163" t="s">
        <v>799</v>
      </c>
      <c r="C163" t="s">
        <v>1538</v>
      </c>
      <c r="D163" t="s">
        <v>9756</v>
      </c>
      <c r="E163" t="s">
        <v>9757</v>
      </c>
      <c r="F163" t="s">
        <v>8994</v>
      </c>
      <c r="G163" t="s">
        <v>800</v>
      </c>
      <c r="H163" t="s">
        <v>799</v>
      </c>
      <c r="J163" t="s">
        <v>801</v>
      </c>
      <c r="K163" t="s">
        <v>802</v>
      </c>
      <c r="L163" t="s">
        <v>32</v>
      </c>
      <c r="M163" t="s">
        <v>7982</v>
      </c>
      <c r="N163" t="s">
        <v>7760</v>
      </c>
      <c r="O163" t="s">
        <v>8887</v>
      </c>
      <c r="P163" t="s">
        <v>803</v>
      </c>
      <c r="R163" t="b">
        <v>1</v>
      </c>
      <c r="T163" t="s">
        <v>112</v>
      </c>
      <c r="Z163" t="s">
        <v>8890</v>
      </c>
      <c r="AA163" t="s">
        <v>8887</v>
      </c>
      <c r="AD163" t="b">
        <v>0</v>
      </c>
      <c r="AE163" t="b">
        <v>0</v>
      </c>
      <c r="AF163" t="s">
        <v>8892</v>
      </c>
      <c r="AG163" t="s">
        <v>8892</v>
      </c>
      <c r="AH163" t="s">
        <v>8893</v>
      </c>
      <c r="AI163" t="s">
        <v>9154</v>
      </c>
      <c r="AJ163" t="s">
        <v>800</v>
      </c>
      <c r="AL163" t="s">
        <v>8923</v>
      </c>
      <c r="AM163" t="s">
        <v>804</v>
      </c>
      <c r="AN163" t="s">
        <v>805</v>
      </c>
      <c r="AO163" t="s">
        <v>58</v>
      </c>
      <c r="AP163" t="s">
        <v>806</v>
      </c>
    </row>
    <row r="164" spans="1:42" x14ac:dyDescent="0.2">
      <c r="A164" t="s">
        <v>807</v>
      </c>
      <c r="B164" t="s">
        <v>808</v>
      </c>
      <c r="C164" t="s">
        <v>1546</v>
      </c>
      <c r="D164" t="s">
        <v>9758</v>
      </c>
      <c r="E164" t="s">
        <v>9759</v>
      </c>
      <c r="F164" t="s">
        <v>8994</v>
      </c>
      <c r="G164" t="s">
        <v>809</v>
      </c>
      <c r="H164" t="s">
        <v>807</v>
      </c>
      <c r="I164" t="s">
        <v>9760</v>
      </c>
      <c r="J164" t="s">
        <v>810</v>
      </c>
      <c r="K164" t="s">
        <v>811</v>
      </c>
      <c r="L164" t="s">
        <v>233</v>
      </c>
      <c r="M164" t="s">
        <v>7982</v>
      </c>
      <c r="N164" t="s">
        <v>2039</v>
      </c>
      <c r="O164" t="s">
        <v>8887</v>
      </c>
      <c r="P164" t="s">
        <v>9761</v>
      </c>
      <c r="R164" t="b">
        <v>1</v>
      </c>
      <c r="T164" t="s">
        <v>112</v>
      </c>
      <c r="Y164" t="s">
        <v>815</v>
      </c>
      <c r="Z164" t="s">
        <v>8890</v>
      </c>
      <c r="AA164" t="s">
        <v>8887</v>
      </c>
      <c r="AB164" t="s">
        <v>9762</v>
      </c>
      <c r="AC164" t="s">
        <v>9686</v>
      </c>
      <c r="AD164" t="b">
        <v>0</v>
      </c>
      <c r="AE164" t="b">
        <v>0</v>
      </c>
      <c r="AF164" t="s">
        <v>8941</v>
      </c>
      <c r="AG164" t="s">
        <v>8941</v>
      </c>
      <c r="AH164" t="s">
        <v>9031</v>
      </c>
      <c r="AJ164" t="s">
        <v>809</v>
      </c>
      <c r="AK164" t="s">
        <v>9763</v>
      </c>
      <c r="AL164" t="s">
        <v>8935</v>
      </c>
      <c r="AM164" t="s">
        <v>813</v>
      </c>
    </row>
    <row r="165" spans="1:42" x14ac:dyDescent="0.2">
      <c r="A165" t="s">
        <v>818</v>
      </c>
      <c r="B165" t="s">
        <v>819</v>
      </c>
      <c r="C165" t="s">
        <v>1555</v>
      </c>
      <c r="D165" t="s">
        <v>8096</v>
      </c>
      <c r="E165" t="s">
        <v>9764</v>
      </c>
      <c r="F165" t="s">
        <v>9118</v>
      </c>
      <c r="G165" t="s">
        <v>820</v>
      </c>
      <c r="H165" t="s">
        <v>818</v>
      </c>
      <c r="J165" t="s">
        <v>821</v>
      </c>
      <c r="K165" t="s">
        <v>7049</v>
      </c>
      <c r="L165" t="s">
        <v>429</v>
      </c>
      <c r="M165" t="s">
        <v>9765</v>
      </c>
      <c r="N165" t="s">
        <v>2039</v>
      </c>
      <c r="O165" t="s">
        <v>8887</v>
      </c>
      <c r="P165" t="s">
        <v>9766</v>
      </c>
      <c r="R165" t="b">
        <v>1</v>
      </c>
      <c r="T165" t="s">
        <v>45</v>
      </c>
      <c r="Z165" t="s">
        <v>8890</v>
      </c>
      <c r="AA165" t="s">
        <v>8887</v>
      </c>
      <c r="AB165" t="s">
        <v>9767</v>
      </c>
      <c r="AC165" t="s">
        <v>8973</v>
      </c>
      <c r="AD165" t="b">
        <v>0</v>
      </c>
      <c r="AE165" t="b">
        <v>0</v>
      </c>
      <c r="AF165" t="s">
        <v>9768</v>
      </c>
      <c r="AG165" t="s">
        <v>9769</v>
      </c>
      <c r="AH165" t="s">
        <v>8893</v>
      </c>
      <c r="AI165" t="s">
        <v>9770</v>
      </c>
      <c r="AJ165" t="s">
        <v>9771</v>
      </c>
      <c r="AK165" t="s">
        <v>9772</v>
      </c>
      <c r="AL165" t="s">
        <v>8923</v>
      </c>
      <c r="AM165" t="s">
        <v>825</v>
      </c>
    </row>
    <row r="166" spans="1:42" x14ac:dyDescent="0.2">
      <c r="A166" t="s">
        <v>828</v>
      </c>
      <c r="B166" t="s">
        <v>828</v>
      </c>
      <c r="C166" t="s">
        <v>1566</v>
      </c>
      <c r="D166" t="s">
        <v>9773</v>
      </c>
      <c r="E166" t="s">
        <v>9774</v>
      </c>
      <c r="F166" t="s">
        <v>8994</v>
      </c>
      <c r="G166" t="s">
        <v>829</v>
      </c>
      <c r="H166" t="s">
        <v>828</v>
      </c>
      <c r="J166" t="s">
        <v>830</v>
      </c>
      <c r="K166" t="s">
        <v>831</v>
      </c>
      <c r="L166" t="s">
        <v>429</v>
      </c>
      <c r="M166" t="s">
        <v>7982</v>
      </c>
      <c r="N166" t="s">
        <v>7623</v>
      </c>
      <c r="O166" t="s">
        <v>8887</v>
      </c>
      <c r="P166" t="s">
        <v>832</v>
      </c>
      <c r="R166" t="b">
        <v>1</v>
      </c>
      <c r="T166" t="s">
        <v>112</v>
      </c>
      <c r="Z166" t="s">
        <v>8890</v>
      </c>
      <c r="AA166" t="s">
        <v>8887</v>
      </c>
      <c r="AB166" t="s">
        <v>9775</v>
      </c>
      <c r="AC166" t="s">
        <v>9037</v>
      </c>
      <c r="AD166" t="b">
        <v>0</v>
      </c>
      <c r="AE166" t="b">
        <v>0</v>
      </c>
      <c r="AF166" t="s">
        <v>9776</v>
      </c>
      <c r="AG166" t="s">
        <v>9777</v>
      </c>
      <c r="AH166" t="s">
        <v>8942</v>
      </c>
      <c r="AI166" t="s">
        <v>9778</v>
      </c>
      <c r="AJ166" t="s">
        <v>829</v>
      </c>
      <c r="AK166" t="s">
        <v>9779</v>
      </c>
      <c r="AL166" t="s">
        <v>8935</v>
      </c>
      <c r="AM166" t="s">
        <v>833</v>
      </c>
      <c r="AN166" t="s">
        <v>167</v>
      </c>
      <c r="AO166" t="s">
        <v>109</v>
      </c>
      <c r="AP166" t="s">
        <v>297</v>
      </c>
    </row>
    <row r="167" spans="1:42" x14ac:dyDescent="0.2">
      <c r="A167" t="s">
        <v>834</v>
      </c>
      <c r="B167" t="s">
        <v>834</v>
      </c>
      <c r="C167" t="s">
        <v>1574</v>
      </c>
      <c r="D167" t="s">
        <v>9780</v>
      </c>
      <c r="E167" t="s">
        <v>9781</v>
      </c>
      <c r="F167" t="s">
        <v>9118</v>
      </c>
      <c r="G167" t="s">
        <v>835</v>
      </c>
      <c r="H167" t="s">
        <v>834</v>
      </c>
      <c r="I167" t="s">
        <v>9782</v>
      </c>
      <c r="J167" t="s">
        <v>836</v>
      </c>
      <c r="K167" t="s">
        <v>837</v>
      </c>
      <c r="L167" t="s">
        <v>429</v>
      </c>
      <c r="M167" t="s">
        <v>7982</v>
      </c>
      <c r="N167" t="s">
        <v>2039</v>
      </c>
      <c r="O167" t="s">
        <v>8887</v>
      </c>
      <c r="P167" t="s">
        <v>839</v>
      </c>
      <c r="R167" t="b">
        <v>1</v>
      </c>
      <c r="T167" t="s">
        <v>112</v>
      </c>
      <c r="Y167" t="s">
        <v>842</v>
      </c>
      <c r="Z167" t="s">
        <v>8890</v>
      </c>
      <c r="AA167" t="s">
        <v>8887</v>
      </c>
      <c r="AB167" t="s">
        <v>9783</v>
      </c>
      <c r="AC167" t="s">
        <v>8891</v>
      </c>
      <c r="AD167" t="b">
        <v>0</v>
      </c>
      <c r="AE167" t="b">
        <v>0</v>
      </c>
      <c r="AF167" t="s">
        <v>8941</v>
      </c>
      <c r="AG167" t="s">
        <v>8941</v>
      </c>
      <c r="AH167" t="s">
        <v>8893</v>
      </c>
      <c r="AJ167" t="s">
        <v>835</v>
      </c>
      <c r="AK167" t="s">
        <v>9784</v>
      </c>
      <c r="AL167" t="s">
        <v>9087</v>
      </c>
      <c r="AM167" t="s">
        <v>840</v>
      </c>
      <c r="AN167" t="s">
        <v>184</v>
      </c>
      <c r="AO167" t="s">
        <v>185</v>
      </c>
      <c r="AP167" t="s">
        <v>841</v>
      </c>
    </row>
    <row r="168" spans="1:42" x14ac:dyDescent="0.2">
      <c r="A168" t="s">
        <v>843</v>
      </c>
      <c r="B168" t="s">
        <v>843</v>
      </c>
      <c r="C168" t="s">
        <v>1580</v>
      </c>
      <c r="D168" t="s">
        <v>9785</v>
      </c>
      <c r="E168" t="s">
        <v>9786</v>
      </c>
      <c r="F168" t="s">
        <v>9090</v>
      </c>
      <c r="G168" t="s">
        <v>844</v>
      </c>
      <c r="H168" t="s">
        <v>843</v>
      </c>
      <c r="I168" t="s">
        <v>9787</v>
      </c>
      <c r="J168" t="s">
        <v>845</v>
      </c>
      <c r="K168" t="s">
        <v>846</v>
      </c>
      <c r="L168" t="s">
        <v>261</v>
      </c>
      <c r="M168" t="s">
        <v>7982</v>
      </c>
      <c r="N168" t="s">
        <v>2039</v>
      </c>
      <c r="O168" t="s">
        <v>8887</v>
      </c>
      <c r="P168" t="s">
        <v>847</v>
      </c>
      <c r="R168" t="b">
        <v>1</v>
      </c>
      <c r="T168" t="s">
        <v>112</v>
      </c>
      <c r="Y168" t="s">
        <v>849</v>
      </c>
      <c r="Z168" t="s">
        <v>8890</v>
      </c>
      <c r="AA168" t="s">
        <v>8887</v>
      </c>
      <c r="AB168" t="s">
        <v>9788</v>
      </c>
      <c r="AC168" t="s">
        <v>8973</v>
      </c>
      <c r="AD168" t="b">
        <v>0</v>
      </c>
      <c r="AE168" t="b">
        <v>0</v>
      </c>
      <c r="AF168" t="s">
        <v>9789</v>
      </c>
      <c r="AG168" t="s">
        <v>9790</v>
      </c>
      <c r="AH168" t="s">
        <v>8893</v>
      </c>
      <c r="AJ168" t="s">
        <v>844</v>
      </c>
      <c r="AK168" t="s">
        <v>9791</v>
      </c>
      <c r="AL168" t="s">
        <v>8935</v>
      </c>
      <c r="AM168" t="s">
        <v>848</v>
      </c>
      <c r="AN168" t="s">
        <v>167</v>
      </c>
      <c r="AO168" t="s">
        <v>109</v>
      </c>
      <c r="AP168" t="s">
        <v>297</v>
      </c>
    </row>
    <row r="169" spans="1:42" x14ac:dyDescent="0.2">
      <c r="A169" t="s">
        <v>850</v>
      </c>
      <c r="B169" t="s">
        <v>850</v>
      </c>
      <c r="C169" t="s">
        <v>1589</v>
      </c>
      <c r="D169" t="s">
        <v>9792</v>
      </c>
      <c r="E169" t="s">
        <v>9793</v>
      </c>
      <c r="F169" t="s">
        <v>9118</v>
      </c>
      <c r="G169" t="s">
        <v>851</v>
      </c>
      <c r="H169" t="s">
        <v>850</v>
      </c>
      <c r="J169" t="s">
        <v>852</v>
      </c>
      <c r="K169" t="s">
        <v>853</v>
      </c>
      <c r="L169" t="s">
        <v>32</v>
      </c>
      <c r="M169" t="s">
        <v>7982</v>
      </c>
      <c r="N169" t="s">
        <v>2039</v>
      </c>
      <c r="O169" t="s">
        <v>8887</v>
      </c>
      <c r="P169" t="s">
        <v>854</v>
      </c>
      <c r="R169" t="b">
        <v>1</v>
      </c>
      <c r="T169" t="s">
        <v>112</v>
      </c>
      <c r="Z169" t="s">
        <v>8890</v>
      </c>
      <c r="AA169" t="s">
        <v>8887</v>
      </c>
      <c r="AB169" t="s">
        <v>9794</v>
      </c>
      <c r="AC169" t="s">
        <v>8996</v>
      </c>
      <c r="AD169" t="b">
        <v>0</v>
      </c>
      <c r="AE169" t="b">
        <v>0</v>
      </c>
      <c r="AF169" t="s">
        <v>9795</v>
      </c>
      <c r="AG169" t="s">
        <v>9796</v>
      </c>
      <c r="AJ169" t="s">
        <v>851</v>
      </c>
      <c r="AK169" t="s">
        <v>9797</v>
      </c>
      <c r="AL169" t="s">
        <v>8935</v>
      </c>
      <c r="AM169" t="s">
        <v>855</v>
      </c>
      <c r="AN169" t="s">
        <v>167</v>
      </c>
      <c r="AO169" t="s">
        <v>109</v>
      </c>
      <c r="AP169" t="s">
        <v>297</v>
      </c>
    </row>
    <row r="170" spans="1:42" x14ac:dyDescent="0.2">
      <c r="A170" t="s">
        <v>856</v>
      </c>
      <c r="B170" t="s">
        <v>857</v>
      </c>
      <c r="C170" t="s">
        <v>1596</v>
      </c>
      <c r="D170" t="s">
        <v>8099</v>
      </c>
      <c r="E170" t="s">
        <v>9798</v>
      </c>
      <c r="F170" t="s">
        <v>9216</v>
      </c>
      <c r="G170" t="s">
        <v>864</v>
      </c>
      <c r="H170" t="s">
        <v>856</v>
      </c>
      <c r="J170" t="s">
        <v>859</v>
      </c>
      <c r="K170" t="s">
        <v>9799</v>
      </c>
      <c r="L170" t="s">
        <v>861</v>
      </c>
      <c r="M170" t="s">
        <v>7982</v>
      </c>
      <c r="N170" t="s">
        <v>7617</v>
      </c>
      <c r="O170" t="s">
        <v>8887</v>
      </c>
      <c r="P170" t="s">
        <v>9800</v>
      </c>
      <c r="R170" t="b">
        <v>1</v>
      </c>
      <c r="T170" t="s">
        <v>60</v>
      </c>
      <c r="Z170" t="s">
        <v>8890</v>
      </c>
      <c r="AA170" t="s">
        <v>8887</v>
      </c>
      <c r="AC170" t="s">
        <v>8973</v>
      </c>
      <c r="AD170" t="b">
        <v>0</v>
      </c>
      <c r="AE170" t="b">
        <v>0</v>
      </c>
      <c r="AF170" t="s">
        <v>9566</v>
      </c>
      <c r="AG170" t="s">
        <v>9566</v>
      </c>
      <c r="AH170" t="s">
        <v>8893</v>
      </c>
      <c r="AI170" t="s">
        <v>9801</v>
      </c>
      <c r="AJ170" t="s">
        <v>9802</v>
      </c>
      <c r="AK170" t="s">
        <v>9803</v>
      </c>
      <c r="AL170" t="s">
        <v>8918</v>
      </c>
      <c r="AM170" t="s">
        <v>864</v>
      </c>
    </row>
    <row r="171" spans="1:42" x14ac:dyDescent="0.2">
      <c r="A171" t="s">
        <v>856</v>
      </c>
      <c r="B171" t="s">
        <v>857</v>
      </c>
      <c r="C171" t="s">
        <v>1605</v>
      </c>
      <c r="D171" t="s">
        <v>8099</v>
      </c>
      <c r="E171" t="s">
        <v>9804</v>
      </c>
      <c r="F171" t="s">
        <v>9216</v>
      </c>
      <c r="G171" t="s">
        <v>858</v>
      </c>
      <c r="H171" t="s">
        <v>856</v>
      </c>
      <c r="J171" t="s">
        <v>9805</v>
      </c>
      <c r="K171" t="s">
        <v>9806</v>
      </c>
      <c r="L171" t="s">
        <v>861</v>
      </c>
      <c r="M171" t="s">
        <v>7982</v>
      </c>
      <c r="N171" t="s">
        <v>2039</v>
      </c>
      <c r="O171" t="s">
        <v>8887</v>
      </c>
      <c r="P171" t="s">
        <v>9807</v>
      </c>
      <c r="R171" t="b">
        <v>1</v>
      </c>
      <c r="T171" t="s">
        <v>60</v>
      </c>
      <c r="Z171" t="s">
        <v>8890</v>
      </c>
      <c r="AA171" t="s">
        <v>8887</v>
      </c>
      <c r="AC171" t="s">
        <v>8973</v>
      </c>
      <c r="AD171" t="b">
        <v>0</v>
      </c>
      <c r="AE171" t="b">
        <v>0</v>
      </c>
      <c r="AF171" t="s">
        <v>9566</v>
      </c>
      <c r="AG171" t="s">
        <v>9566</v>
      </c>
      <c r="AH171" t="s">
        <v>8893</v>
      </c>
      <c r="AJ171" t="s">
        <v>9808</v>
      </c>
      <c r="AK171" t="s">
        <v>9809</v>
      </c>
      <c r="AL171" t="s">
        <v>8945</v>
      </c>
      <c r="AM171" t="s">
        <v>9810</v>
      </c>
    </row>
    <row r="172" spans="1:42" x14ac:dyDescent="0.2">
      <c r="A172" t="s">
        <v>856</v>
      </c>
      <c r="B172" t="s">
        <v>857</v>
      </c>
      <c r="C172" t="s">
        <v>1613</v>
      </c>
      <c r="D172" t="s">
        <v>8099</v>
      </c>
      <c r="E172" t="s">
        <v>9811</v>
      </c>
      <c r="F172" t="s">
        <v>9216</v>
      </c>
      <c r="G172" t="s">
        <v>858</v>
      </c>
      <c r="H172" t="s">
        <v>856</v>
      </c>
      <c r="J172" t="s">
        <v>9805</v>
      </c>
      <c r="K172" t="s">
        <v>9806</v>
      </c>
      <c r="L172" t="s">
        <v>861</v>
      </c>
      <c r="M172" t="s">
        <v>7982</v>
      </c>
      <c r="N172" t="s">
        <v>2039</v>
      </c>
      <c r="O172" t="s">
        <v>8887</v>
      </c>
      <c r="P172" t="s">
        <v>9812</v>
      </c>
      <c r="R172" t="b">
        <v>1</v>
      </c>
      <c r="T172" t="s">
        <v>60</v>
      </c>
      <c r="Z172" t="s">
        <v>8890</v>
      </c>
      <c r="AA172" t="s">
        <v>8887</v>
      </c>
      <c r="AC172" t="s">
        <v>8973</v>
      </c>
      <c r="AD172" t="b">
        <v>0</v>
      </c>
      <c r="AE172" t="b">
        <v>0</v>
      </c>
      <c r="AF172" t="s">
        <v>9566</v>
      </c>
      <c r="AG172" t="s">
        <v>9566</v>
      </c>
      <c r="AH172" t="s">
        <v>8893</v>
      </c>
      <c r="AJ172" t="s">
        <v>9808</v>
      </c>
      <c r="AK172" t="s">
        <v>9809</v>
      </c>
      <c r="AL172" t="s">
        <v>9226</v>
      </c>
      <c r="AM172" t="s">
        <v>9813</v>
      </c>
    </row>
    <row r="173" spans="1:42" x14ac:dyDescent="0.2">
      <c r="A173" t="s">
        <v>856</v>
      </c>
      <c r="B173" t="s">
        <v>857</v>
      </c>
      <c r="C173" t="s">
        <v>1618</v>
      </c>
      <c r="D173" t="s">
        <v>8099</v>
      </c>
      <c r="E173" t="s">
        <v>9814</v>
      </c>
      <c r="F173" t="s">
        <v>9216</v>
      </c>
      <c r="G173" t="s">
        <v>858</v>
      </c>
      <c r="H173" t="s">
        <v>856</v>
      </c>
      <c r="J173" t="s">
        <v>9805</v>
      </c>
      <c r="K173" t="s">
        <v>9806</v>
      </c>
      <c r="L173" t="s">
        <v>861</v>
      </c>
      <c r="M173" t="s">
        <v>7982</v>
      </c>
      <c r="N173" t="s">
        <v>2039</v>
      </c>
      <c r="O173" t="s">
        <v>8887</v>
      </c>
      <c r="P173" t="s">
        <v>9815</v>
      </c>
      <c r="R173" t="b">
        <v>1</v>
      </c>
      <c r="T173" t="s">
        <v>60</v>
      </c>
      <c r="Z173" t="s">
        <v>8890</v>
      </c>
      <c r="AA173" t="s">
        <v>8887</v>
      </c>
      <c r="AC173" t="s">
        <v>8973</v>
      </c>
      <c r="AD173" t="b">
        <v>0</v>
      </c>
      <c r="AE173" t="b">
        <v>0</v>
      </c>
      <c r="AF173" t="s">
        <v>9566</v>
      </c>
      <c r="AG173" t="s">
        <v>9566</v>
      </c>
      <c r="AH173" t="s">
        <v>8893</v>
      </c>
      <c r="AJ173" t="s">
        <v>9808</v>
      </c>
      <c r="AK173" t="s">
        <v>9809</v>
      </c>
      <c r="AL173" t="s">
        <v>9816</v>
      </c>
      <c r="AM173" t="s">
        <v>9810</v>
      </c>
    </row>
    <row r="174" spans="1:42" x14ac:dyDescent="0.2">
      <c r="A174" t="s">
        <v>856</v>
      </c>
      <c r="B174" t="s">
        <v>857</v>
      </c>
      <c r="C174" t="s">
        <v>1627</v>
      </c>
      <c r="D174" t="s">
        <v>8099</v>
      </c>
      <c r="E174" t="s">
        <v>9817</v>
      </c>
      <c r="F174" t="s">
        <v>9216</v>
      </c>
      <c r="G174" t="s">
        <v>858</v>
      </c>
      <c r="H174" t="s">
        <v>856</v>
      </c>
      <c r="J174" t="s">
        <v>9805</v>
      </c>
      <c r="K174" t="s">
        <v>9806</v>
      </c>
      <c r="L174" t="s">
        <v>861</v>
      </c>
      <c r="M174" t="s">
        <v>7982</v>
      </c>
      <c r="N174" t="s">
        <v>2039</v>
      </c>
      <c r="O174" t="s">
        <v>8887</v>
      </c>
      <c r="P174" t="s">
        <v>9818</v>
      </c>
      <c r="R174" t="b">
        <v>1</v>
      </c>
      <c r="T174" t="s">
        <v>60</v>
      </c>
      <c r="Z174" t="s">
        <v>8890</v>
      </c>
      <c r="AA174" t="s">
        <v>8887</v>
      </c>
      <c r="AC174" t="s">
        <v>8973</v>
      </c>
      <c r="AD174" t="b">
        <v>0</v>
      </c>
      <c r="AE174" t="b">
        <v>0</v>
      </c>
      <c r="AF174" t="s">
        <v>9566</v>
      </c>
      <c r="AG174" t="s">
        <v>9566</v>
      </c>
      <c r="AH174" t="s">
        <v>8893</v>
      </c>
      <c r="AJ174" t="s">
        <v>9802</v>
      </c>
      <c r="AK174" t="s">
        <v>9803</v>
      </c>
      <c r="AL174" t="s">
        <v>9229</v>
      </c>
      <c r="AM174" t="s">
        <v>9813</v>
      </c>
    </row>
    <row r="175" spans="1:42" x14ac:dyDescent="0.2">
      <c r="A175" t="s">
        <v>856</v>
      </c>
      <c r="B175" t="s">
        <v>857</v>
      </c>
      <c r="C175" t="s">
        <v>1635</v>
      </c>
      <c r="D175" t="s">
        <v>8099</v>
      </c>
      <c r="E175" t="s">
        <v>9819</v>
      </c>
      <c r="F175" t="s">
        <v>9216</v>
      </c>
      <c r="G175" t="s">
        <v>858</v>
      </c>
      <c r="H175" t="s">
        <v>856</v>
      </c>
      <c r="J175" t="s">
        <v>9805</v>
      </c>
      <c r="K175" t="s">
        <v>9806</v>
      </c>
      <c r="L175" t="s">
        <v>861</v>
      </c>
      <c r="M175" t="s">
        <v>7982</v>
      </c>
      <c r="N175" t="s">
        <v>2039</v>
      </c>
      <c r="O175" t="s">
        <v>8887</v>
      </c>
      <c r="P175" t="s">
        <v>9820</v>
      </c>
      <c r="R175" t="b">
        <v>1</v>
      </c>
      <c r="T175" t="s">
        <v>60</v>
      </c>
      <c r="Z175" t="s">
        <v>8890</v>
      </c>
      <c r="AA175" t="s">
        <v>8887</v>
      </c>
      <c r="AC175" t="s">
        <v>8973</v>
      </c>
      <c r="AD175" t="b">
        <v>0</v>
      </c>
      <c r="AE175" t="b">
        <v>0</v>
      </c>
      <c r="AF175" t="s">
        <v>9566</v>
      </c>
      <c r="AG175" t="s">
        <v>9566</v>
      </c>
      <c r="AH175" t="s">
        <v>8893</v>
      </c>
      <c r="AI175" t="s">
        <v>9801</v>
      </c>
      <c r="AJ175" t="s">
        <v>9802</v>
      </c>
      <c r="AK175" t="s">
        <v>9803</v>
      </c>
      <c r="AL175" t="s">
        <v>9232</v>
      </c>
      <c r="AM175" t="s">
        <v>9813</v>
      </c>
    </row>
    <row r="176" spans="1:42" x14ac:dyDescent="0.2">
      <c r="A176" t="s">
        <v>856</v>
      </c>
      <c r="B176" t="s">
        <v>857</v>
      </c>
      <c r="C176" t="s">
        <v>1643</v>
      </c>
      <c r="D176" t="s">
        <v>8099</v>
      </c>
      <c r="E176" t="s">
        <v>9821</v>
      </c>
      <c r="F176" t="s">
        <v>9216</v>
      </c>
      <c r="G176" t="s">
        <v>858</v>
      </c>
      <c r="H176" t="s">
        <v>856</v>
      </c>
      <c r="I176" t="s">
        <v>9822</v>
      </c>
      <c r="J176" t="s">
        <v>9805</v>
      </c>
      <c r="K176" t="s">
        <v>9806</v>
      </c>
      <c r="L176" t="s">
        <v>861</v>
      </c>
      <c r="M176" t="s">
        <v>7982</v>
      </c>
      <c r="N176" t="s">
        <v>2039</v>
      </c>
      <c r="O176" t="s">
        <v>8887</v>
      </c>
      <c r="P176" t="s">
        <v>9823</v>
      </c>
      <c r="R176" t="b">
        <v>1</v>
      </c>
      <c r="T176" t="s">
        <v>60</v>
      </c>
      <c r="Y176" t="s">
        <v>7277</v>
      </c>
      <c r="Z176" t="s">
        <v>8890</v>
      </c>
      <c r="AA176" t="s">
        <v>8887</v>
      </c>
      <c r="AB176" t="s">
        <v>9824</v>
      </c>
      <c r="AC176" t="s">
        <v>8973</v>
      </c>
      <c r="AD176" t="b">
        <v>0</v>
      </c>
      <c r="AE176" t="b">
        <v>0</v>
      </c>
      <c r="AF176" t="s">
        <v>9566</v>
      </c>
      <c r="AG176" t="s">
        <v>9566</v>
      </c>
      <c r="AH176" t="s">
        <v>8893</v>
      </c>
      <c r="AJ176" t="s">
        <v>9802</v>
      </c>
      <c r="AK176" t="s">
        <v>9803</v>
      </c>
      <c r="AL176" t="s">
        <v>7302</v>
      </c>
      <c r="AM176" t="s">
        <v>858</v>
      </c>
    </row>
    <row r="177" spans="1:39" x14ac:dyDescent="0.2">
      <c r="A177" t="s">
        <v>856</v>
      </c>
      <c r="B177" t="s">
        <v>857</v>
      </c>
      <c r="C177" t="s">
        <v>1654</v>
      </c>
      <c r="D177" t="s">
        <v>8099</v>
      </c>
      <c r="E177" t="s">
        <v>9825</v>
      </c>
      <c r="F177" t="s">
        <v>9216</v>
      </c>
      <c r="G177" t="s">
        <v>858</v>
      </c>
      <c r="H177" t="s">
        <v>856</v>
      </c>
      <c r="J177" t="s">
        <v>9805</v>
      </c>
      <c r="K177" t="s">
        <v>9806</v>
      </c>
      <c r="L177" t="s">
        <v>861</v>
      </c>
      <c r="M177" t="s">
        <v>7982</v>
      </c>
      <c r="N177" t="s">
        <v>2039</v>
      </c>
      <c r="O177" t="s">
        <v>8887</v>
      </c>
      <c r="P177" t="s">
        <v>9826</v>
      </c>
      <c r="R177" t="b">
        <v>1</v>
      </c>
      <c r="T177" t="s">
        <v>60</v>
      </c>
      <c r="Z177" t="s">
        <v>8890</v>
      </c>
      <c r="AA177" t="s">
        <v>8887</v>
      </c>
      <c r="AB177" t="s">
        <v>9824</v>
      </c>
      <c r="AC177" t="s">
        <v>8973</v>
      </c>
      <c r="AD177" t="b">
        <v>0</v>
      </c>
      <c r="AE177" t="b">
        <v>0</v>
      </c>
      <c r="AF177" t="s">
        <v>9566</v>
      </c>
      <c r="AG177" t="s">
        <v>9566</v>
      </c>
      <c r="AH177" t="s">
        <v>8893</v>
      </c>
      <c r="AJ177" t="s">
        <v>9802</v>
      </c>
      <c r="AK177" t="s">
        <v>9803</v>
      </c>
      <c r="AL177" t="s">
        <v>9238</v>
      </c>
      <c r="AM177" t="s">
        <v>858</v>
      </c>
    </row>
    <row r="178" spans="1:39" x14ac:dyDescent="0.2">
      <c r="A178" t="s">
        <v>856</v>
      </c>
      <c r="B178" t="s">
        <v>857</v>
      </c>
      <c r="C178" t="s">
        <v>1661</v>
      </c>
      <c r="D178" t="s">
        <v>8099</v>
      </c>
      <c r="E178" t="s">
        <v>9827</v>
      </c>
      <c r="F178" t="s">
        <v>9216</v>
      </c>
      <c r="G178" t="s">
        <v>858</v>
      </c>
      <c r="H178" t="s">
        <v>856</v>
      </c>
      <c r="J178" t="s">
        <v>9805</v>
      </c>
      <c r="K178" t="s">
        <v>9806</v>
      </c>
      <c r="L178" t="s">
        <v>861</v>
      </c>
      <c r="M178" t="s">
        <v>7982</v>
      </c>
      <c r="N178" t="s">
        <v>2039</v>
      </c>
      <c r="O178" t="s">
        <v>8887</v>
      </c>
      <c r="P178" t="s">
        <v>9828</v>
      </c>
      <c r="R178" t="b">
        <v>1</v>
      </c>
      <c r="T178" t="s">
        <v>60</v>
      </c>
      <c r="Z178" t="s">
        <v>8890</v>
      </c>
      <c r="AA178" t="s">
        <v>8887</v>
      </c>
      <c r="AC178" t="s">
        <v>8973</v>
      </c>
      <c r="AD178" t="b">
        <v>0</v>
      </c>
      <c r="AE178" t="b">
        <v>0</v>
      </c>
      <c r="AF178" t="s">
        <v>9566</v>
      </c>
      <c r="AG178" t="s">
        <v>9566</v>
      </c>
      <c r="AH178" t="s">
        <v>8893</v>
      </c>
      <c r="AI178" t="s">
        <v>9801</v>
      </c>
      <c r="AJ178" t="s">
        <v>9802</v>
      </c>
      <c r="AK178" t="s">
        <v>9803</v>
      </c>
      <c r="AL178" t="s">
        <v>9136</v>
      </c>
      <c r="AM178" t="s">
        <v>9813</v>
      </c>
    </row>
    <row r="179" spans="1:39" x14ac:dyDescent="0.2">
      <c r="A179" t="s">
        <v>856</v>
      </c>
      <c r="B179" t="s">
        <v>857</v>
      </c>
      <c r="C179" t="s">
        <v>1667</v>
      </c>
      <c r="D179" t="s">
        <v>8099</v>
      </c>
      <c r="E179" t="s">
        <v>9829</v>
      </c>
      <c r="F179" t="s">
        <v>9216</v>
      </c>
      <c r="G179" t="s">
        <v>858</v>
      </c>
      <c r="H179" t="s">
        <v>856</v>
      </c>
      <c r="J179" t="s">
        <v>9805</v>
      </c>
      <c r="K179" t="s">
        <v>9806</v>
      </c>
      <c r="L179" t="s">
        <v>861</v>
      </c>
      <c r="M179" t="s">
        <v>7982</v>
      </c>
      <c r="N179" t="s">
        <v>2039</v>
      </c>
      <c r="O179" t="s">
        <v>8887</v>
      </c>
      <c r="P179" t="s">
        <v>9830</v>
      </c>
      <c r="R179" t="b">
        <v>1</v>
      </c>
      <c r="T179" t="s">
        <v>60</v>
      </c>
      <c r="Z179" t="s">
        <v>8890</v>
      </c>
      <c r="AA179" t="s">
        <v>8887</v>
      </c>
      <c r="AC179" t="s">
        <v>9387</v>
      </c>
      <c r="AD179" t="b">
        <v>0</v>
      </c>
      <c r="AE179" t="b">
        <v>0</v>
      </c>
      <c r="AF179" t="s">
        <v>9566</v>
      </c>
      <c r="AG179" t="s">
        <v>9566</v>
      </c>
      <c r="AH179" t="s">
        <v>8893</v>
      </c>
      <c r="AJ179" t="s">
        <v>9831</v>
      </c>
      <c r="AK179" t="s">
        <v>9803</v>
      </c>
      <c r="AL179" t="s">
        <v>9295</v>
      </c>
      <c r="AM179" t="s">
        <v>9813</v>
      </c>
    </row>
    <row r="180" spans="1:39" x14ac:dyDescent="0.2">
      <c r="A180" t="s">
        <v>856</v>
      </c>
      <c r="B180" t="s">
        <v>857</v>
      </c>
      <c r="C180" t="s">
        <v>1674</v>
      </c>
      <c r="D180" t="s">
        <v>8099</v>
      </c>
      <c r="E180" t="s">
        <v>9832</v>
      </c>
      <c r="F180" t="s">
        <v>9216</v>
      </c>
      <c r="G180" t="s">
        <v>858</v>
      </c>
      <c r="H180" t="s">
        <v>856</v>
      </c>
      <c r="J180" t="s">
        <v>9805</v>
      </c>
      <c r="K180" t="s">
        <v>9806</v>
      </c>
      <c r="L180" t="s">
        <v>861</v>
      </c>
      <c r="M180" t="s">
        <v>7982</v>
      </c>
      <c r="N180" t="s">
        <v>2039</v>
      </c>
      <c r="O180" t="s">
        <v>8887</v>
      </c>
      <c r="P180" t="s">
        <v>9833</v>
      </c>
      <c r="R180" t="b">
        <v>1</v>
      </c>
      <c r="T180" t="s">
        <v>60</v>
      </c>
      <c r="Z180" t="s">
        <v>8890</v>
      </c>
      <c r="AA180" t="s">
        <v>8887</v>
      </c>
      <c r="AC180" t="s">
        <v>8973</v>
      </c>
      <c r="AD180" t="b">
        <v>0</v>
      </c>
      <c r="AE180" t="b">
        <v>0</v>
      </c>
      <c r="AF180" t="s">
        <v>9566</v>
      </c>
      <c r="AG180" t="s">
        <v>9566</v>
      </c>
      <c r="AH180" t="s">
        <v>8893</v>
      </c>
      <c r="AJ180" t="s">
        <v>9802</v>
      </c>
      <c r="AK180" t="s">
        <v>9803</v>
      </c>
      <c r="AL180" t="s">
        <v>9244</v>
      </c>
      <c r="AM180" t="s">
        <v>9813</v>
      </c>
    </row>
    <row r="181" spans="1:39" x14ac:dyDescent="0.2">
      <c r="A181" t="s">
        <v>856</v>
      </c>
      <c r="B181" t="s">
        <v>857</v>
      </c>
      <c r="C181" t="s">
        <v>1684</v>
      </c>
      <c r="D181" t="s">
        <v>8099</v>
      </c>
      <c r="E181" t="s">
        <v>9834</v>
      </c>
      <c r="F181" t="s">
        <v>9216</v>
      </c>
      <c r="G181" t="s">
        <v>858</v>
      </c>
      <c r="H181" t="s">
        <v>856</v>
      </c>
      <c r="J181" t="s">
        <v>9805</v>
      </c>
      <c r="K181" t="s">
        <v>9806</v>
      </c>
      <c r="L181" t="s">
        <v>861</v>
      </c>
      <c r="M181" t="s">
        <v>7982</v>
      </c>
      <c r="N181" t="s">
        <v>2039</v>
      </c>
      <c r="O181" t="s">
        <v>8887</v>
      </c>
      <c r="P181" t="s">
        <v>9835</v>
      </c>
      <c r="R181" t="b">
        <v>1</v>
      </c>
      <c r="T181" t="s">
        <v>60</v>
      </c>
      <c r="Z181" t="s">
        <v>8890</v>
      </c>
      <c r="AA181" t="s">
        <v>8887</v>
      </c>
      <c r="AB181" t="s">
        <v>9824</v>
      </c>
      <c r="AC181" t="s">
        <v>9387</v>
      </c>
      <c r="AD181" t="b">
        <v>0</v>
      </c>
      <c r="AE181" t="b">
        <v>0</v>
      </c>
      <c r="AF181" t="s">
        <v>9566</v>
      </c>
      <c r="AG181" t="s">
        <v>9566</v>
      </c>
      <c r="AH181" t="s">
        <v>8893</v>
      </c>
      <c r="AI181" t="s">
        <v>9801</v>
      </c>
      <c r="AJ181" t="s">
        <v>9802</v>
      </c>
      <c r="AK181" t="s">
        <v>9803</v>
      </c>
      <c r="AL181" t="s">
        <v>8923</v>
      </c>
      <c r="AM181" t="s">
        <v>858</v>
      </c>
    </row>
    <row r="182" spans="1:39" x14ac:dyDescent="0.2">
      <c r="A182" t="s">
        <v>856</v>
      </c>
      <c r="B182" t="s">
        <v>857</v>
      </c>
      <c r="C182" t="s">
        <v>1697</v>
      </c>
      <c r="D182" t="s">
        <v>8099</v>
      </c>
      <c r="E182" t="s">
        <v>9836</v>
      </c>
      <c r="F182" t="s">
        <v>9216</v>
      </c>
      <c r="G182" t="s">
        <v>858</v>
      </c>
      <c r="H182" t="s">
        <v>856</v>
      </c>
      <c r="J182" t="s">
        <v>9805</v>
      </c>
      <c r="K182" t="s">
        <v>9806</v>
      </c>
      <c r="L182" t="s">
        <v>861</v>
      </c>
      <c r="M182" t="s">
        <v>7982</v>
      </c>
      <c r="N182" t="s">
        <v>2039</v>
      </c>
      <c r="O182" t="s">
        <v>8887</v>
      </c>
      <c r="P182" t="s">
        <v>9837</v>
      </c>
      <c r="R182" t="b">
        <v>1</v>
      </c>
      <c r="T182" t="s">
        <v>60</v>
      </c>
      <c r="Z182" t="s">
        <v>8890</v>
      </c>
      <c r="AA182" t="s">
        <v>8887</v>
      </c>
      <c r="AC182" t="s">
        <v>8973</v>
      </c>
      <c r="AD182" t="b">
        <v>0</v>
      </c>
      <c r="AE182" t="b">
        <v>0</v>
      </c>
      <c r="AF182" t="s">
        <v>9566</v>
      </c>
      <c r="AG182" t="s">
        <v>9566</v>
      </c>
      <c r="AH182" t="s">
        <v>8893</v>
      </c>
      <c r="AJ182" t="s">
        <v>9808</v>
      </c>
      <c r="AK182" t="s">
        <v>9809</v>
      </c>
      <c r="AL182" t="s">
        <v>9250</v>
      </c>
      <c r="AM182" t="s">
        <v>9813</v>
      </c>
    </row>
    <row r="183" spans="1:39" x14ac:dyDescent="0.2">
      <c r="A183" t="s">
        <v>856</v>
      </c>
      <c r="B183" t="s">
        <v>857</v>
      </c>
      <c r="C183" t="s">
        <v>1708</v>
      </c>
      <c r="D183" t="s">
        <v>8099</v>
      </c>
      <c r="E183" t="s">
        <v>9838</v>
      </c>
      <c r="F183" t="s">
        <v>9216</v>
      </c>
      <c r="G183" t="s">
        <v>858</v>
      </c>
      <c r="H183" t="s">
        <v>856</v>
      </c>
      <c r="J183" t="s">
        <v>9805</v>
      </c>
      <c r="K183" t="s">
        <v>9806</v>
      </c>
      <c r="L183" t="s">
        <v>861</v>
      </c>
      <c r="M183" t="s">
        <v>7982</v>
      </c>
      <c r="N183" t="s">
        <v>2039</v>
      </c>
      <c r="O183" t="s">
        <v>8887</v>
      </c>
      <c r="P183" t="s">
        <v>9839</v>
      </c>
      <c r="R183" t="b">
        <v>1</v>
      </c>
      <c r="T183" t="s">
        <v>60</v>
      </c>
      <c r="Z183" t="s">
        <v>8890</v>
      </c>
      <c r="AA183" t="s">
        <v>8887</v>
      </c>
      <c r="AC183" t="s">
        <v>9387</v>
      </c>
      <c r="AD183" t="b">
        <v>0</v>
      </c>
      <c r="AE183" t="b">
        <v>0</v>
      </c>
      <c r="AF183" t="s">
        <v>9566</v>
      </c>
      <c r="AG183" t="s">
        <v>9566</v>
      </c>
      <c r="AH183" t="s">
        <v>8893</v>
      </c>
      <c r="AJ183" t="s">
        <v>9802</v>
      </c>
      <c r="AK183" t="s">
        <v>9803</v>
      </c>
      <c r="AL183" t="s">
        <v>9253</v>
      </c>
      <c r="AM183" t="s">
        <v>9813</v>
      </c>
    </row>
    <row r="184" spans="1:39" x14ac:dyDescent="0.2">
      <c r="A184" t="s">
        <v>856</v>
      </c>
      <c r="B184" t="s">
        <v>857</v>
      </c>
      <c r="C184" t="s">
        <v>1717</v>
      </c>
      <c r="D184" t="s">
        <v>8099</v>
      </c>
      <c r="E184" t="s">
        <v>9840</v>
      </c>
      <c r="F184" t="s">
        <v>9216</v>
      </c>
      <c r="G184" t="s">
        <v>864</v>
      </c>
      <c r="H184" t="s">
        <v>856</v>
      </c>
      <c r="J184" t="s">
        <v>859</v>
      </c>
      <c r="K184" t="s">
        <v>9799</v>
      </c>
      <c r="L184" t="s">
        <v>861</v>
      </c>
      <c r="M184" t="s">
        <v>7982</v>
      </c>
      <c r="N184" t="s">
        <v>2039</v>
      </c>
      <c r="O184" t="s">
        <v>8887</v>
      </c>
      <c r="P184" t="s">
        <v>9841</v>
      </c>
      <c r="R184" t="b">
        <v>1</v>
      </c>
      <c r="T184" t="s">
        <v>60</v>
      </c>
      <c r="Z184" t="s">
        <v>8890</v>
      </c>
      <c r="AA184" t="s">
        <v>8887</v>
      </c>
      <c r="AC184" t="s">
        <v>8973</v>
      </c>
      <c r="AD184" t="b">
        <v>0</v>
      </c>
      <c r="AE184" t="b">
        <v>0</v>
      </c>
      <c r="AF184" t="s">
        <v>9566</v>
      </c>
      <c r="AG184" t="s">
        <v>9566</v>
      </c>
      <c r="AH184" t="s">
        <v>8893</v>
      </c>
      <c r="AI184" t="s">
        <v>9801</v>
      </c>
      <c r="AJ184" t="s">
        <v>9802</v>
      </c>
      <c r="AK184" t="s">
        <v>9803</v>
      </c>
      <c r="AL184" t="s">
        <v>9016</v>
      </c>
      <c r="AM184" t="s">
        <v>864</v>
      </c>
    </row>
    <row r="185" spans="1:39" x14ac:dyDescent="0.2">
      <c r="A185" t="s">
        <v>856</v>
      </c>
      <c r="B185" t="s">
        <v>857</v>
      </c>
      <c r="C185" t="s">
        <v>1726</v>
      </c>
      <c r="D185" t="s">
        <v>8099</v>
      </c>
      <c r="E185" t="s">
        <v>9842</v>
      </c>
      <c r="F185" t="s">
        <v>9216</v>
      </c>
      <c r="G185" t="s">
        <v>858</v>
      </c>
      <c r="H185" t="s">
        <v>856</v>
      </c>
      <c r="J185" t="s">
        <v>9805</v>
      </c>
      <c r="K185" t="s">
        <v>9806</v>
      </c>
      <c r="L185" t="s">
        <v>861</v>
      </c>
      <c r="M185" t="s">
        <v>7982</v>
      </c>
      <c r="N185" t="s">
        <v>2039</v>
      </c>
      <c r="O185" t="s">
        <v>8887</v>
      </c>
      <c r="P185" t="s">
        <v>9843</v>
      </c>
      <c r="R185" t="b">
        <v>1</v>
      </c>
      <c r="T185" t="s">
        <v>60</v>
      </c>
      <c r="Z185" t="s">
        <v>8890</v>
      </c>
      <c r="AA185" t="s">
        <v>8887</v>
      </c>
      <c r="AC185" t="s">
        <v>8973</v>
      </c>
      <c r="AD185" t="b">
        <v>0</v>
      </c>
      <c r="AE185" t="b">
        <v>0</v>
      </c>
      <c r="AF185" t="s">
        <v>9566</v>
      </c>
      <c r="AG185" t="s">
        <v>9566</v>
      </c>
      <c r="AH185" t="s">
        <v>8893</v>
      </c>
      <c r="AJ185" t="s">
        <v>9802</v>
      </c>
      <c r="AK185" t="s">
        <v>9803</v>
      </c>
      <c r="AL185" t="s">
        <v>9087</v>
      </c>
      <c r="AM185" t="s">
        <v>9813</v>
      </c>
    </row>
    <row r="186" spans="1:39" x14ac:dyDescent="0.2">
      <c r="A186" t="s">
        <v>856</v>
      </c>
      <c r="B186" t="s">
        <v>857</v>
      </c>
      <c r="C186" t="s">
        <v>1733</v>
      </c>
      <c r="D186" t="s">
        <v>8099</v>
      </c>
      <c r="E186" t="s">
        <v>9844</v>
      </c>
      <c r="F186" t="s">
        <v>9216</v>
      </c>
      <c r="G186" t="s">
        <v>858</v>
      </c>
      <c r="H186" t="s">
        <v>856</v>
      </c>
      <c r="M186" t="s">
        <v>8920</v>
      </c>
      <c r="N186" t="s">
        <v>2039</v>
      </c>
      <c r="O186" t="s">
        <v>8887</v>
      </c>
      <c r="R186" t="b">
        <v>1</v>
      </c>
      <c r="Z186" t="s">
        <v>8890</v>
      </c>
      <c r="AA186" t="s">
        <v>8887</v>
      </c>
      <c r="AC186" t="s">
        <v>8973</v>
      </c>
      <c r="AD186" t="b">
        <v>0</v>
      </c>
      <c r="AE186" t="b">
        <v>0</v>
      </c>
      <c r="AL186" t="s">
        <v>8926</v>
      </c>
      <c r="AM186" t="s">
        <v>9810</v>
      </c>
    </row>
    <row r="187" spans="1:39" x14ac:dyDescent="0.2">
      <c r="A187" t="s">
        <v>856</v>
      </c>
      <c r="B187" t="s">
        <v>857</v>
      </c>
      <c r="C187" t="s">
        <v>1741</v>
      </c>
      <c r="D187" t="s">
        <v>8099</v>
      </c>
      <c r="E187" t="s">
        <v>9845</v>
      </c>
      <c r="F187" t="s">
        <v>9216</v>
      </c>
      <c r="G187" t="s">
        <v>858</v>
      </c>
      <c r="H187" t="s">
        <v>856</v>
      </c>
      <c r="J187" t="s">
        <v>9846</v>
      </c>
      <c r="K187" t="s">
        <v>9847</v>
      </c>
      <c r="L187" t="s">
        <v>861</v>
      </c>
      <c r="M187" t="s">
        <v>7982</v>
      </c>
      <c r="N187" t="s">
        <v>2039</v>
      </c>
      <c r="O187" t="s">
        <v>8887</v>
      </c>
      <c r="P187" t="s">
        <v>9848</v>
      </c>
      <c r="R187" t="b">
        <v>1</v>
      </c>
      <c r="T187" t="s">
        <v>60</v>
      </c>
      <c r="Z187" t="s">
        <v>8890</v>
      </c>
      <c r="AA187" t="s">
        <v>8887</v>
      </c>
      <c r="AB187" t="s">
        <v>9824</v>
      </c>
      <c r="AC187" t="s">
        <v>9387</v>
      </c>
      <c r="AD187" t="b">
        <v>0</v>
      </c>
      <c r="AE187" t="b">
        <v>0</v>
      </c>
      <c r="AF187" t="s">
        <v>9566</v>
      </c>
      <c r="AG187" t="s">
        <v>9566</v>
      </c>
      <c r="AH187" t="s">
        <v>8893</v>
      </c>
      <c r="AJ187" t="s">
        <v>9802</v>
      </c>
      <c r="AK187" t="s">
        <v>9803</v>
      </c>
      <c r="AL187" t="s">
        <v>8926</v>
      </c>
      <c r="AM187" t="s">
        <v>9849</v>
      </c>
    </row>
    <row r="188" spans="1:39" x14ac:dyDescent="0.2">
      <c r="A188" t="s">
        <v>856</v>
      </c>
      <c r="B188" t="s">
        <v>857</v>
      </c>
      <c r="C188" t="s">
        <v>1747</v>
      </c>
      <c r="D188" t="s">
        <v>8099</v>
      </c>
      <c r="E188" t="s">
        <v>9850</v>
      </c>
      <c r="F188" t="s">
        <v>9216</v>
      </c>
      <c r="G188" t="s">
        <v>858</v>
      </c>
      <c r="H188" t="s">
        <v>856</v>
      </c>
      <c r="J188" t="s">
        <v>859</v>
      </c>
      <c r="K188" t="s">
        <v>9799</v>
      </c>
      <c r="L188" t="s">
        <v>861</v>
      </c>
      <c r="M188" t="s">
        <v>7982</v>
      </c>
      <c r="N188" t="s">
        <v>2039</v>
      </c>
      <c r="O188" t="s">
        <v>8887</v>
      </c>
      <c r="P188" t="s">
        <v>9851</v>
      </c>
      <c r="R188" t="b">
        <v>1</v>
      </c>
      <c r="T188" t="s">
        <v>60</v>
      </c>
      <c r="Z188" t="s">
        <v>8890</v>
      </c>
      <c r="AA188" t="s">
        <v>8887</v>
      </c>
      <c r="AC188" t="s">
        <v>9387</v>
      </c>
      <c r="AD188" t="b">
        <v>0</v>
      </c>
      <c r="AE188" t="b">
        <v>0</v>
      </c>
      <c r="AF188" t="s">
        <v>9566</v>
      </c>
      <c r="AG188" t="s">
        <v>9566</v>
      </c>
      <c r="AH188" t="s">
        <v>8893</v>
      </c>
      <c r="AJ188" t="s">
        <v>9802</v>
      </c>
      <c r="AK188" t="s">
        <v>9803</v>
      </c>
      <c r="AL188" t="s">
        <v>8935</v>
      </c>
      <c r="AM188" t="s">
        <v>9813</v>
      </c>
    </row>
    <row r="189" spans="1:39" x14ac:dyDescent="0.2">
      <c r="A189" t="s">
        <v>856</v>
      </c>
      <c r="B189" t="s">
        <v>857</v>
      </c>
      <c r="C189" t="s">
        <v>1753</v>
      </c>
      <c r="D189" t="s">
        <v>8099</v>
      </c>
      <c r="E189" t="s">
        <v>9852</v>
      </c>
      <c r="F189" t="s">
        <v>9216</v>
      </c>
      <c r="G189" t="s">
        <v>858</v>
      </c>
      <c r="H189" t="s">
        <v>856</v>
      </c>
      <c r="J189" t="s">
        <v>9805</v>
      </c>
      <c r="K189" t="s">
        <v>9806</v>
      </c>
      <c r="L189" t="s">
        <v>861</v>
      </c>
      <c r="M189" t="s">
        <v>7982</v>
      </c>
      <c r="N189" t="s">
        <v>2039</v>
      </c>
      <c r="O189" t="s">
        <v>8887</v>
      </c>
      <c r="P189" t="s">
        <v>9853</v>
      </c>
      <c r="R189" t="b">
        <v>1</v>
      </c>
      <c r="T189" t="s">
        <v>60</v>
      </c>
      <c r="Z189" t="s">
        <v>8890</v>
      </c>
      <c r="AA189" t="s">
        <v>8887</v>
      </c>
      <c r="AC189" t="s">
        <v>8973</v>
      </c>
      <c r="AD189" t="b">
        <v>0</v>
      </c>
      <c r="AE189" t="b">
        <v>0</v>
      </c>
      <c r="AF189" t="s">
        <v>9566</v>
      </c>
      <c r="AG189" t="s">
        <v>9566</v>
      </c>
      <c r="AH189" t="s">
        <v>8893</v>
      </c>
      <c r="AI189" t="s">
        <v>9801</v>
      </c>
      <c r="AJ189" t="s">
        <v>9802</v>
      </c>
      <c r="AK189" t="s">
        <v>9803</v>
      </c>
      <c r="AL189" t="s">
        <v>9266</v>
      </c>
      <c r="AM189" t="s">
        <v>9813</v>
      </c>
    </row>
    <row r="190" spans="1:39" x14ac:dyDescent="0.2">
      <c r="A190" t="s">
        <v>856</v>
      </c>
      <c r="B190" t="s">
        <v>857</v>
      </c>
      <c r="C190" t="s">
        <v>1759</v>
      </c>
      <c r="D190" t="s">
        <v>8099</v>
      </c>
      <c r="E190" t="s">
        <v>9854</v>
      </c>
      <c r="F190" t="s">
        <v>9216</v>
      </c>
      <c r="G190" t="s">
        <v>858</v>
      </c>
      <c r="H190" t="s">
        <v>856</v>
      </c>
      <c r="J190" t="s">
        <v>9805</v>
      </c>
      <c r="K190" t="s">
        <v>9806</v>
      </c>
      <c r="L190" t="s">
        <v>861</v>
      </c>
      <c r="M190" t="s">
        <v>7982</v>
      </c>
      <c r="N190" t="s">
        <v>2039</v>
      </c>
      <c r="O190" t="s">
        <v>8887</v>
      </c>
      <c r="P190" t="s">
        <v>9855</v>
      </c>
      <c r="R190" t="b">
        <v>1</v>
      </c>
      <c r="T190" t="s">
        <v>60</v>
      </c>
      <c r="Z190" t="s">
        <v>8890</v>
      </c>
      <c r="AA190" t="s">
        <v>8887</v>
      </c>
      <c r="AC190" t="s">
        <v>8973</v>
      </c>
      <c r="AD190" t="b">
        <v>0</v>
      </c>
      <c r="AE190" t="b">
        <v>0</v>
      </c>
      <c r="AF190" t="s">
        <v>9566</v>
      </c>
      <c r="AG190" t="s">
        <v>9566</v>
      </c>
      <c r="AH190" t="s">
        <v>8893</v>
      </c>
      <c r="AJ190" t="s">
        <v>9808</v>
      </c>
      <c r="AK190" t="s">
        <v>9809</v>
      </c>
      <c r="AL190" t="s">
        <v>9048</v>
      </c>
      <c r="AM190" t="s">
        <v>9810</v>
      </c>
    </row>
    <row r="191" spans="1:39" x14ac:dyDescent="0.2">
      <c r="A191" t="s">
        <v>856</v>
      </c>
      <c r="B191" t="s">
        <v>857</v>
      </c>
      <c r="C191" t="s">
        <v>1766</v>
      </c>
      <c r="D191" t="s">
        <v>8099</v>
      </c>
      <c r="E191" t="s">
        <v>9856</v>
      </c>
      <c r="F191" t="s">
        <v>9216</v>
      </c>
      <c r="G191" t="s">
        <v>858</v>
      </c>
      <c r="H191" t="s">
        <v>856</v>
      </c>
      <c r="I191" t="s">
        <v>9857</v>
      </c>
      <c r="J191" t="s">
        <v>9805</v>
      </c>
      <c r="K191" t="s">
        <v>9806</v>
      </c>
      <c r="L191" t="s">
        <v>861</v>
      </c>
      <c r="M191" t="s">
        <v>7982</v>
      </c>
      <c r="N191" t="s">
        <v>2039</v>
      </c>
      <c r="O191" t="s">
        <v>8887</v>
      </c>
      <c r="P191" t="s">
        <v>9858</v>
      </c>
      <c r="R191" t="b">
        <v>1</v>
      </c>
      <c r="T191" t="s">
        <v>60</v>
      </c>
      <c r="Y191" t="s">
        <v>7282</v>
      </c>
      <c r="Z191" t="s">
        <v>8890</v>
      </c>
      <c r="AA191" t="s">
        <v>8887</v>
      </c>
      <c r="AB191" t="s">
        <v>9824</v>
      </c>
      <c r="AC191" t="s">
        <v>9387</v>
      </c>
      <c r="AD191" t="b">
        <v>0</v>
      </c>
      <c r="AE191" t="b">
        <v>0</v>
      </c>
      <c r="AF191" t="s">
        <v>9566</v>
      </c>
      <c r="AG191" t="s">
        <v>9566</v>
      </c>
      <c r="AH191" t="s">
        <v>8893</v>
      </c>
      <c r="AI191" t="s">
        <v>9801</v>
      </c>
      <c r="AJ191" t="s">
        <v>9802</v>
      </c>
      <c r="AK191" t="s">
        <v>9803</v>
      </c>
      <c r="AL191" t="s">
        <v>8907</v>
      </c>
      <c r="AM191" t="s">
        <v>858</v>
      </c>
    </row>
    <row r="192" spans="1:39" x14ac:dyDescent="0.2">
      <c r="A192" t="s">
        <v>856</v>
      </c>
      <c r="B192" t="s">
        <v>857</v>
      </c>
      <c r="C192" t="s">
        <v>1775</v>
      </c>
      <c r="D192" t="s">
        <v>8099</v>
      </c>
      <c r="E192" t="s">
        <v>9859</v>
      </c>
      <c r="F192" t="s">
        <v>9216</v>
      </c>
      <c r="G192" t="s">
        <v>858</v>
      </c>
      <c r="H192" t="s">
        <v>856</v>
      </c>
      <c r="I192" t="s">
        <v>9860</v>
      </c>
      <c r="J192" t="s">
        <v>9846</v>
      </c>
      <c r="K192" t="s">
        <v>9847</v>
      </c>
      <c r="L192" t="s">
        <v>861</v>
      </c>
      <c r="M192" t="s">
        <v>7982</v>
      </c>
      <c r="N192" t="s">
        <v>2039</v>
      </c>
      <c r="O192" t="s">
        <v>8887</v>
      </c>
      <c r="P192" t="s">
        <v>9861</v>
      </c>
      <c r="R192" t="b">
        <v>1</v>
      </c>
      <c r="T192" t="s">
        <v>60</v>
      </c>
      <c r="Y192" t="s">
        <v>867</v>
      </c>
      <c r="Z192" t="s">
        <v>8890</v>
      </c>
      <c r="AA192" t="s">
        <v>8887</v>
      </c>
      <c r="AB192" t="s">
        <v>9824</v>
      </c>
      <c r="AC192" t="s">
        <v>9387</v>
      </c>
      <c r="AD192" t="b">
        <v>0</v>
      </c>
      <c r="AE192" t="b">
        <v>0</v>
      </c>
      <c r="AF192" t="s">
        <v>9217</v>
      </c>
      <c r="AG192" t="s">
        <v>7604</v>
      </c>
      <c r="AH192" t="s">
        <v>8893</v>
      </c>
      <c r="AJ192" t="s">
        <v>9802</v>
      </c>
      <c r="AK192" t="s">
        <v>9803</v>
      </c>
      <c r="AL192" t="s">
        <v>8897</v>
      </c>
      <c r="AM192" t="s">
        <v>858</v>
      </c>
    </row>
    <row r="193" spans="1:42" x14ac:dyDescent="0.2">
      <c r="A193" t="s">
        <v>856</v>
      </c>
      <c r="B193" t="s">
        <v>857</v>
      </c>
      <c r="C193" t="s">
        <v>1785</v>
      </c>
      <c r="D193" t="s">
        <v>8099</v>
      </c>
      <c r="E193" t="s">
        <v>9862</v>
      </c>
      <c r="F193" t="s">
        <v>9216</v>
      </c>
      <c r="G193" t="s">
        <v>858</v>
      </c>
      <c r="H193" t="s">
        <v>856</v>
      </c>
      <c r="J193" t="s">
        <v>9805</v>
      </c>
      <c r="K193" t="s">
        <v>9806</v>
      </c>
      <c r="L193" t="s">
        <v>861</v>
      </c>
      <c r="M193" t="s">
        <v>7982</v>
      </c>
      <c r="N193" t="s">
        <v>2039</v>
      </c>
      <c r="O193" t="s">
        <v>8887</v>
      </c>
      <c r="P193" t="s">
        <v>9863</v>
      </c>
      <c r="R193" t="b">
        <v>1</v>
      </c>
      <c r="T193" t="s">
        <v>60</v>
      </c>
      <c r="Z193" t="s">
        <v>8890</v>
      </c>
      <c r="AA193" t="s">
        <v>8887</v>
      </c>
      <c r="AC193" t="s">
        <v>8973</v>
      </c>
      <c r="AD193" t="b">
        <v>0</v>
      </c>
      <c r="AE193" t="b">
        <v>0</v>
      </c>
      <c r="AF193" t="s">
        <v>9566</v>
      </c>
      <c r="AG193" t="s">
        <v>9566</v>
      </c>
      <c r="AH193" t="s">
        <v>8893</v>
      </c>
      <c r="AJ193" t="s">
        <v>9802</v>
      </c>
      <c r="AK193" t="s">
        <v>9803</v>
      </c>
      <c r="AL193" t="s">
        <v>8902</v>
      </c>
      <c r="AM193" t="s">
        <v>9813</v>
      </c>
    </row>
    <row r="194" spans="1:42" x14ac:dyDescent="0.2">
      <c r="A194" t="s">
        <v>856</v>
      </c>
      <c r="B194" t="s">
        <v>857</v>
      </c>
      <c r="C194" t="s">
        <v>1796</v>
      </c>
      <c r="D194" t="s">
        <v>8099</v>
      </c>
      <c r="E194" t="s">
        <v>9864</v>
      </c>
      <c r="F194" t="s">
        <v>9216</v>
      </c>
      <c r="G194" t="s">
        <v>858</v>
      </c>
      <c r="H194" t="s">
        <v>856</v>
      </c>
      <c r="I194" t="s">
        <v>9865</v>
      </c>
      <c r="J194" t="s">
        <v>9846</v>
      </c>
      <c r="K194" t="s">
        <v>9847</v>
      </c>
      <c r="L194" t="s">
        <v>861</v>
      </c>
      <c r="M194" t="s">
        <v>7982</v>
      </c>
      <c r="N194" t="s">
        <v>2039</v>
      </c>
      <c r="O194" t="s">
        <v>8887</v>
      </c>
      <c r="P194" t="s">
        <v>9866</v>
      </c>
      <c r="R194" t="b">
        <v>1</v>
      </c>
      <c r="T194" t="s">
        <v>60</v>
      </c>
      <c r="Y194" t="s">
        <v>7488</v>
      </c>
      <c r="Z194" t="s">
        <v>8890</v>
      </c>
      <c r="AA194" t="s">
        <v>8887</v>
      </c>
      <c r="AB194" t="s">
        <v>9867</v>
      </c>
      <c r="AC194" t="s">
        <v>8973</v>
      </c>
      <c r="AD194" t="b">
        <v>0</v>
      </c>
      <c r="AE194" t="b">
        <v>0</v>
      </c>
      <c r="AF194" t="s">
        <v>9467</v>
      </c>
      <c r="AG194" t="s">
        <v>9868</v>
      </c>
      <c r="AH194" t="s">
        <v>8893</v>
      </c>
      <c r="AJ194" t="s">
        <v>9802</v>
      </c>
      <c r="AK194" t="s">
        <v>9803</v>
      </c>
      <c r="AL194" t="s">
        <v>8913</v>
      </c>
      <c r="AM194" t="s">
        <v>858</v>
      </c>
    </row>
    <row r="195" spans="1:42" x14ac:dyDescent="0.2">
      <c r="A195" t="s">
        <v>856</v>
      </c>
      <c r="B195" t="s">
        <v>857</v>
      </c>
      <c r="C195" t="s">
        <v>1807</v>
      </c>
      <c r="D195" t="s">
        <v>8099</v>
      </c>
      <c r="E195" t="s">
        <v>9869</v>
      </c>
      <c r="F195" t="s">
        <v>9216</v>
      </c>
      <c r="G195" t="s">
        <v>858</v>
      </c>
      <c r="H195" t="s">
        <v>856</v>
      </c>
      <c r="J195" t="s">
        <v>9805</v>
      </c>
      <c r="K195" t="s">
        <v>9806</v>
      </c>
      <c r="L195" t="s">
        <v>861</v>
      </c>
      <c r="M195" t="s">
        <v>7982</v>
      </c>
      <c r="N195" t="s">
        <v>9870</v>
      </c>
      <c r="O195" t="s">
        <v>8887</v>
      </c>
      <c r="P195" t="s">
        <v>9871</v>
      </c>
      <c r="R195" t="b">
        <v>1</v>
      </c>
      <c r="T195" t="s">
        <v>60</v>
      </c>
      <c r="Z195" t="s">
        <v>8890</v>
      </c>
      <c r="AA195" t="s">
        <v>8887</v>
      </c>
      <c r="AC195" t="s">
        <v>8973</v>
      </c>
      <c r="AD195" t="b">
        <v>0</v>
      </c>
      <c r="AE195" t="b">
        <v>0</v>
      </c>
      <c r="AF195" t="s">
        <v>9566</v>
      </c>
      <c r="AG195" t="s">
        <v>9566</v>
      </c>
      <c r="AH195" t="s">
        <v>8893</v>
      </c>
      <c r="AJ195" t="s">
        <v>9802</v>
      </c>
      <c r="AK195" t="s">
        <v>9803</v>
      </c>
      <c r="AL195" t="s">
        <v>9872</v>
      </c>
      <c r="AM195" t="s">
        <v>9810</v>
      </c>
    </row>
    <row r="196" spans="1:42" x14ac:dyDescent="0.2">
      <c r="A196" t="s">
        <v>868</v>
      </c>
      <c r="B196" t="s">
        <v>868</v>
      </c>
      <c r="C196" t="s">
        <v>1815</v>
      </c>
      <c r="D196" t="s">
        <v>9873</v>
      </c>
      <c r="E196" t="s">
        <v>9874</v>
      </c>
      <c r="F196" t="s">
        <v>8994</v>
      </c>
      <c r="G196" t="s">
        <v>869</v>
      </c>
      <c r="H196" t="s">
        <v>868</v>
      </c>
      <c r="J196" t="s">
        <v>870</v>
      </c>
      <c r="K196" t="s">
        <v>871</v>
      </c>
      <c r="L196" t="s">
        <v>32</v>
      </c>
      <c r="M196" t="s">
        <v>7982</v>
      </c>
      <c r="N196" t="s">
        <v>7786</v>
      </c>
      <c r="O196" t="s">
        <v>8887</v>
      </c>
      <c r="P196" t="s">
        <v>872</v>
      </c>
      <c r="R196" t="b">
        <v>1</v>
      </c>
      <c r="T196" t="s">
        <v>112</v>
      </c>
      <c r="Z196" t="s">
        <v>8890</v>
      </c>
      <c r="AA196" t="s">
        <v>8887</v>
      </c>
      <c r="AB196" t="s">
        <v>9875</v>
      </c>
      <c r="AC196" t="s">
        <v>9037</v>
      </c>
      <c r="AD196" t="b">
        <v>0</v>
      </c>
      <c r="AE196" t="b">
        <v>0</v>
      </c>
      <c r="AF196" t="s">
        <v>9876</v>
      </c>
      <c r="AG196" t="s">
        <v>9877</v>
      </c>
      <c r="AH196" t="s">
        <v>8893</v>
      </c>
      <c r="AI196" t="s">
        <v>9878</v>
      </c>
      <c r="AJ196" t="s">
        <v>869</v>
      </c>
      <c r="AK196" t="s">
        <v>9879</v>
      </c>
      <c r="AL196" t="s">
        <v>9266</v>
      </c>
      <c r="AM196" t="s">
        <v>873</v>
      </c>
      <c r="AN196" t="s">
        <v>378</v>
      </c>
      <c r="AO196" t="s">
        <v>379</v>
      </c>
      <c r="AP196" t="s">
        <v>874</v>
      </c>
    </row>
    <row r="197" spans="1:42" x14ac:dyDescent="0.2">
      <c r="A197" t="s">
        <v>875</v>
      </c>
      <c r="B197" t="s">
        <v>875</v>
      </c>
      <c r="C197" t="s">
        <v>1824</v>
      </c>
      <c r="D197" t="s">
        <v>9880</v>
      </c>
      <c r="E197" t="s">
        <v>9881</v>
      </c>
      <c r="F197" t="s">
        <v>8994</v>
      </c>
      <c r="G197" t="s">
        <v>876</v>
      </c>
      <c r="H197" t="s">
        <v>875</v>
      </c>
      <c r="M197" t="s">
        <v>8925</v>
      </c>
      <c r="N197" t="s">
        <v>2039</v>
      </c>
      <c r="O197" t="s">
        <v>8887</v>
      </c>
      <c r="R197" t="b">
        <v>1</v>
      </c>
      <c r="X197" t="s">
        <v>2039</v>
      </c>
      <c r="Z197" t="s">
        <v>8890</v>
      </c>
      <c r="AA197" t="s">
        <v>8887</v>
      </c>
      <c r="AC197" t="s">
        <v>8891</v>
      </c>
      <c r="AD197" t="b">
        <v>0</v>
      </c>
      <c r="AE197" t="b">
        <v>0</v>
      </c>
      <c r="AL197" t="s">
        <v>8935</v>
      </c>
      <c r="AM197" t="s">
        <v>880</v>
      </c>
    </row>
    <row r="198" spans="1:42" x14ac:dyDescent="0.2">
      <c r="A198" t="s">
        <v>875</v>
      </c>
      <c r="B198" t="s">
        <v>875</v>
      </c>
      <c r="C198" t="s">
        <v>1833</v>
      </c>
      <c r="D198" t="s">
        <v>9880</v>
      </c>
      <c r="E198" t="s">
        <v>9882</v>
      </c>
      <c r="F198" t="s">
        <v>8994</v>
      </c>
      <c r="G198" t="s">
        <v>876</v>
      </c>
      <c r="H198" t="s">
        <v>875</v>
      </c>
      <c r="J198" t="s">
        <v>877</v>
      </c>
      <c r="K198" t="s">
        <v>878</v>
      </c>
      <c r="L198" t="s">
        <v>32</v>
      </c>
      <c r="M198" t="s">
        <v>7982</v>
      </c>
      <c r="N198" t="s">
        <v>7593</v>
      </c>
      <c r="O198" t="s">
        <v>8887</v>
      </c>
      <c r="P198" t="s">
        <v>879</v>
      </c>
      <c r="R198" t="b">
        <v>1</v>
      </c>
      <c r="T198" t="s">
        <v>112</v>
      </c>
      <c r="Z198" t="s">
        <v>8890</v>
      </c>
      <c r="AA198" t="s">
        <v>8887</v>
      </c>
      <c r="AC198" t="s">
        <v>8891</v>
      </c>
      <c r="AD198" t="b">
        <v>0</v>
      </c>
      <c r="AE198" t="b">
        <v>0</v>
      </c>
      <c r="AF198" t="s">
        <v>8892</v>
      </c>
      <c r="AG198" t="s">
        <v>8892</v>
      </c>
      <c r="AH198" t="s">
        <v>8893</v>
      </c>
      <c r="AI198" t="s">
        <v>9883</v>
      </c>
      <c r="AJ198" t="s">
        <v>876</v>
      </c>
      <c r="AK198" t="s">
        <v>9884</v>
      </c>
      <c r="AL198" t="s">
        <v>8935</v>
      </c>
      <c r="AM198" t="s">
        <v>880</v>
      </c>
      <c r="AN198" t="s">
        <v>108</v>
      </c>
      <c r="AO198" t="s">
        <v>109</v>
      </c>
      <c r="AP198" t="s">
        <v>881</v>
      </c>
    </row>
    <row r="199" spans="1:42" x14ac:dyDescent="0.2">
      <c r="A199" t="s">
        <v>882</v>
      </c>
      <c r="B199" t="s">
        <v>882</v>
      </c>
      <c r="C199" t="s">
        <v>1841</v>
      </c>
      <c r="D199" t="s">
        <v>9885</v>
      </c>
      <c r="E199" t="s">
        <v>9886</v>
      </c>
      <c r="F199" t="s">
        <v>8994</v>
      </c>
      <c r="G199" t="s">
        <v>883</v>
      </c>
      <c r="H199" t="s">
        <v>882</v>
      </c>
      <c r="M199" t="s">
        <v>8925</v>
      </c>
      <c r="N199" t="s">
        <v>2039</v>
      </c>
      <c r="O199" t="s">
        <v>8887</v>
      </c>
      <c r="R199" t="b">
        <v>1</v>
      </c>
      <c r="X199" t="s">
        <v>2039</v>
      </c>
      <c r="Z199" t="s">
        <v>8890</v>
      </c>
      <c r="AA199" t="s">
        <v>8887</v>
      </c>
      <c r="AC199" t="s">
        <v>8891</v>
      </c>
      <c r="AD199" t="b">
        <v>0</v>
      </c>
      <c r="AE199" t="b">
        <v>0</v>
      </c>
      <c r="AL199" t="s">
        <v>9229</v>
      </c>
      <c r="AM199" t="s">
        <v>9887</v>
      </c>
    </row>
    <row r="200" spans="1:42" x14ac:dyDescent="0.2">
      <c r="A200" t="s">
        <v>882</v>
      </c>
      <c r="B200" t="s">
        <v>882</v>
      </c>
      <c r="C200" t="s">
        <v>1849</v>
      </c>
      <c r="D200" t="s">
        <v>9885</v>
      </c>
      <c r="E200" t="s">
        <v>9888</v>
      </c>
      <c r="F200" t="s">
        <v>8994</v>
      </c>
      <c r="G200" t="s">
        <v>883</v>
      </c>
      <c r="H200" t="s">
        <v>882</v>
      </c>
      <c r="I200" t="s">
        <v>9889</v>
      </c>
      <c r="J200" t="s">
        <v>884</v>
      </c>
      <c r="K200" t="s">
        <v>885</v>
      </c>
      <c r="L200" t="s">
        <v>180</v>
      </c>
      <c r="M200" t="s">
        <v>7982</v>
      </c>
      <c r="N200" t="s">
        <v>2039</v>
      </c>
      <c r="O200" t="s">
        <v>8887</v>
      </c>
      <c r="P200" t="s">
        <v>886</v>
      </c>
      <c r="R200" t="b">
        <v>1</v>
      </c>
      <c r="T200" t="s">
        <v>112</v>
      </c>
      <c r="Y200" t="s">
        <v>134</v>
      </c>
      <c r="Z200" t="s">
        <v>8890</v>
      </c>
      <c r="AA200" t="s">
        <v>8887</v>
      </c>
      <c r="AB200" t="s">
        <v>9890</v>
      </c>
      <c r="AC200" t="s">
        <v>8891</v>
      </c>
      <c r="AD200" t="b">
        <v>0</v>
      </c>
      <c r="AE200" t="b">
        <v>0</v>
      </c>
      <c r="AF200" t="s">
        <v>8941</v>
      </c>
      <c r="AG200" t="s">
        <v>8941</v>
      </c>
      <c r="AH200" t="s">
        <v>8942</v>
      </c>
      <c r="AJ200" t="s">
        <v>883</v>
      </c>
      <c r="AK200" t="s">
        <v>9891</v>
      </c>
      <c r="AL200" t="s">
        <v>8935</v>
      </c>
      <c r="AM200" t="s">
        <v>887</v>
      </c>
      <c r="AN200" t="s">
        <v>167</v>
      </c>
      <c r="AO200" t="s">
        <v>109</v>
      </c>
      <c r="AP200" t="s">
        <v>297</v>
      </c>
    </row>
    <row r="201" spans="1:42" x14ac:dyDescent="0.2">
      <c r="A201" t="s">
        <v>888</v>
      </c>
      <c r="B201" t="s">
        <v>888</v>
      </c>
      <c r="C201" t="s">
        <v>1857</v>
      </c>
      <c r="D201" t="s">
        <v>9892</v>
      </c>
      <c r="E201" t="s">
        <v>9893</v>
      </c>
      <c r="F201" t="s">
        <v>8889</v>
      </c>
      <c r="G201" t="s">
        <v>889</v>
      </c>
      <c r="H201" t="s">
        <v>888</v>
      </c>
      <c r="I201" t="s">
        <v>9894</v>
      </c>
      <c r="J201" t="s">
        <v>890</v>
      </c>
      <c r="K201" t="s">
        <v>891</v>
      </c>
      <c r="L201" t="s">
        <v>892</v>
      </c>
      <c r="M201" t="s">
        <v>7982</v>
      </c>
      <c r="N201" t="s">
        <v>2039</v>
      </c>
      <c r="O201" t="s">
        <v>8887</v>
      </c>
      <c r="P201" t="s">
        <v>893</v>
      </c>
      <c r="R201" t="b">
        <v>1</v>
      </c>
      <c r="T201" t="s">
        <v>112</v>
      </c>
      <c r="Y201" t="s">
        <v>896</v>
      </c>
      <c r="Z201" t="s">
        <v>8890</v>
      </c>
      <c r="AA201" t="s">
        <v>8887</v>
      </c>
      <c r="AB201" t="s">
        <v>9895</v>
      </c>
      <c r="AC201" t="s">
        <v>8891</v>
      </c>
      <c r="AD201" t="b">
        <v>0</v>
      </c>
      <c r="AE201" t="b">
        <v>0</v>
      </c>
      <c r="AF201" t="s">
        <v>9046</v>
      </c>
      <c r="AG201" t="s">
        <v>9046</v>
      </c>
      <c r="AJ201" t="s">
        <v>889</v>
      </c>
      <c r="AK201" t="s">
        <v>9896</v>
      </c>
      <c r="AL201" t="s">
        <v>8935</v>
      </c>
      <c r="AM201" t="s">
        <v>894</v>
      </c>
      <c r="AN201" t="s">
        <v>659</v>
      </c>
      <c r="AO201" t="s">
        <v>109</v>
      </c>
      <c r="AP201" t="s">
        <v>895</v>
      </c>
    </row>
    <row r="202" spans="1:42" x14ac:dyDescent="0.2">
      <c r="A202" t="s">
        <v>897</v>
      </c>
      <c r="B202" t="s">
        <v>897</v>
      </c>
      <c r="C202" t="s">
        <v>1862</v>
      </c>
      <c r="D202" t="s">
        <v>9897</v>
      </c>
      <c r="E202" t="s">
        <v>9898</v>
      </c>
      <c r="F202" t="s">
        <v>9090</v>
      </c>
      <c r="G202" t="s">
        <v>898</v>
      </c>
      <c r="H202" t="s">
        <v>897</v>
      </c>
      <c r="I202" t="s">
        <v>9899</v>
      </c>
      <c r="J202" t="s">
        <v>899</v>
      </c>
      <c r="K202" t="s">
        <v>900</v>
      </c>
      <c r="L202" t="s">
        <v>180</v>
      </c>
      <c r="M202" t="s">
        <v>7982</v>
      </c>
      <c r="N202" t="s">
        <v>2039</v>
      </c>
      <c r="O202" t="s">
        <v>8887</v>
      </c>
      <c r="P202" t="s">
        <v>902</v>
      </c>
      <c r="R202" t="b">
        <v>1</v>
      </c>
      <c r="T202" t="s">
        <v>85</v>
      </c>
      <c r="Y202" t="s">
        <v>903</v>
      </c>
      <c r="Z202" t="s">
        <v>8890</v>
      </c>
      <c r="AA202" t="s">
        <v>8887</v>
      </c>
      <c r="AB202" t="s">
        <v>9900</v>
      </c>
      <c r="AC202" t="s">
        <v>8891</v>
      </c>
      <c r="AD202" t="b">
        <v>0</v>
      </c>
      <c r="AE202" t="b">
        <v>0</v>
      </c>
      <c r="AF202" t="s">
        <v>8941</v>
      </c>
      <c r="AG202" t="s">
        <v>8941</v>
      </c>
      <c r="AJ202" t="s">
        <v>9901</v>
      </c>
      <c r="AK202" t="s">
        <v>9902</v>
      </c>
      <c r="AL202" t="s">
        <v>9087</v>
      </c>
      <c r="AM202" t="s">
        <v>898</v>
      </c>
    </row>
    <row r="203" spans="1:42" x14ac:dyDescent="0.2">
      <c r="A203" t="s">
        <v>904</v>
      </c>
      <c r="B203" t="s">
        <v>904</v>
      </c>
      <c r="C203" t="s">
        <v>1870</v>
      </c>
      <c r="D203" t="s">
        <v>9903</v>
      </c>
      <c r="E203" t="s">
        <v>9904</v>
      </c>
      <c r="F203" t="s">
        <v>9090</v>
      </c>
      <c r="G203" t="s">
        <v>905</v>
      </c>
      <c r="H203" t="s">
        <v>904</v>
      </c>
      <c r="I203" t="s">
        <v>9905</v>
      </c>
      <c r="J203" t="s">
        <v>906</v>
      </c>
      <c r="K203" t="s">
        <v>907</v>
      </c>
      <c r="L203" t="s">
        <v>32</v>
      </c>
      <c r="M203" t="s">
        <v>7982</v>
      </c>
      <c r="N203" t="s">
        <v>2039</v>
      </c>
      <c r="O203" t="s">
        <v>8887</v>
      </c>
      <c r="P203" t="s">
        <v>909</v>
      </c>
      <c r="R203" t="b">
        <v>1</v>
      </c>
      <c r="T203" t="s">
        <v>112</v>
      </c>
      <c r="Y203" t="s">
        <v>912</v>
      </c>
      <c r="Z203" t="s">
        <v>8890</v>
      </c>
      <c r="AA203" t="s">
        <v>8887</v>
      </c>
      <c r="AB203" t="s">
        <v>9906</v>
      </c>
      <c r="AC203" t="s">
        <v>8891</v>
      </c>
      <c r="AD203" t="b">
        <v>0</v>
      </c>
      <c r="AE203" t="b">
        <v>0</v>
      </c>
      <c r="AF203" t="s">
        <v>8941</v>
      </c>
      <c r="AG203" t="s">
        <v>8941</v>
      </c>
      <c r="AH203" t="s">
        <v>8942</v>
      </c>
      <c r="AJ203" t="s">
        <v>905</v>
      </c>
      <c r="AK203" t="s">
        <v>9907</v>
      </c>
      <c r="AL203" t="s">
        <v>9087</v>
      </c>
      <c r="AM203" t="s">
        <v>910</v>
      </c>
    </row>
    <row r="204" spans="1:42" x14ac:dyDescent="0.2">
      <c r="A204" t="s">
        <v>913</v>
      </c>
      <c r="B204" t="s">
        <v>913</v>
      </c>
      <c r="C204" t="s">
        <v>1877</v>
      </c>
      <c r="D204" t="s">
        <v>9908</v>
      </c>
      <c r="E204" t="s">
        <v>9909</v>
      </c>
      <c r="F204" t="s">
        <v>8994</v>
      </c>
      <c r="G204" t="s">
        <v>914</v>
      </c>
      <c r="H204" t="s">
        <v>913</v>
      </c>
      <c r="J204" t="s">
        <v>915</v>
      </c>
      <c r="K204" t="s">
        <v>916</v>
      </c>
      <c r="L204" t="s">
        <v>180</v>
      </c>
      <c r="M204" t="s">
        <v>7982</v>
      </c>
      <c r="N204" t="s">
        <v>7300</v>
      </c>
      <c r="O204" t="s">
        <v>8887</v>
      </c>
      <c r="P204" t="s">
        <v>918</v>
      </c>
      <c r="R204" t="b">
        <v>1</v>
      </c>
      <c r="T204" t="s">
        <v>85</v>
      </c>
      <c r="Z204" t="s">
        <v>8890</v>
      </c>
      <c r="AA204" t="s">
        <v>8887</v>
      </c>
      <c r="AD204" t="b">
        <v>0</v>
      </c>
      <c r="AE204" t="b">
        <v>0</v>
      </c>
      <c r="AF204" t="s">
        <v>9910</v>
      </c>
      <c r="AG204" t="s">
        <v>9911</v>
      </c>
      <c r="AH204" t="s">
        <v>8893</v>
      </c>
      <c r="AI204" t="s">
        <v>9912</v>
      </c>
      <c r="AJ204" t="s">
        <v>9913</v>
      </c>
      <c r="AK204" t="s">
        <v>9914</v>
      </c>
      <c r="AL204" t="s">
        <v>8935</v>
      </c>
      <c r="AM204" t="s">
        <v>914</v>
      </c>
    </row>
    <row r="205" spans="1:42" x14ac:dyDescent="0.2">
      <c r="A205" t="s">
        <v>919</v>
      </c>
      <c r="B205" t="s">
        <v>919</v>
      </c>
      <c r="C205" t="s">
        <v>1888</v>
      </c>
      <c r="D205" t="s">
        <v>9915</v>
      </c>
      <c r="E205" t="s">
        <v>9916</v>
      </c>
      <c r="F205" t="s">
        <v>8889</v>
      </c>
      <c r="G205" t="s">
        <v>920</v>
      </c>
      <c r="H205" t="s">
        <v>919</v>
      </c>
      <c r="I205" t="s">
        <v>9917</v>
      </c>
      <c r="J205" t="s">
        <v>921</v>
      </c>
      <c r="K205" t="s">
        <v>922</v>
      </c>
      <c r="L205" t="s">
        <v>923</v>
      </c>
      <c r="M205" t="s">
        <v>7982</v>
      </c>
      <c r="N205" t="s">
        <v>2039</v>
      </c>
      <c r="O205" t="s">
        <v>8887</v>
      </c>
      <c r="P205" t="s">
        <v>925</v>
      </c>
      <c r="R205" t="b">
        <v>1</v>
      </c>
      <c r="T205" t="s">
        <v>85</v>
      </c>
      <c r="Y205" t="s">
        <v>927</v>
      </c>
      <c r="Z205" t="s">
        <v>8890</v>
      </c>
      <c r="AA205" t="s">
        <v>8887</v>
      </c>
      <c r="AB205" t="s">
        <v>9918</v>
      </c>
      <c r="AC205" t="s">
        <v>9457</v>
      </c>
      <c r="AD205" t="b">
        <v>0</v>
      </c>
      <c r="AE205" t="b">
        <v>0</v>
      </c>
      <c r="AF205" t="s">
        <v>9365</v>
      </c>
      <c r="AG205" t="s">
        <v>9366</v>
      </c>
      <c r="AH205" t="s">
        <v>8942</v>
      </c>
      <c r="AJ205" t="s">
        <v>9919</v>
      </c>
      <c r="AK205" t="s">
        <v>9920</v>
      </c>
      <c r="AL205" t="s">
        <v>9087</v>
      </c>
      <c r="AM205" t="s">
        <v>926</v>
      </c>
    </row>
    <row r="206" spans="1:42" x14ac:dyDescent="0.2">
      <c r="A206" t="s">
        <v>928</v>
      </c>
      <c r="B206" t="s">
        <v>929</v>
      </c>
      <c r="C206" t="s">
        <v>1895</v>
      </c>
      <c r="D206" t="s">
        <v>8104</v>
      </c>
      <c r="E206" t="s">
        <v>9921</v>
      </c>
      <c r="F206" t="s">
        <v>9216</v>
      </c>
      <c r="G206" t="s">
        <v>930</v>
      </c>
      <c r="H206" t="s">
        <v>928</v>
      </c>
      <c r="M206" t="s">
        <v>8920</v>
      </c>
      <c r="N206" t="s">
        <v>2039</v>
      </c>
      <c r="O206" t="s">
        <v>8887</v>
      </c>
      <c r="R206" t="b">
        <v>1</v>
      </c>
      <c r="Z206" t="s">
        <v>8890</v>
      </c>
      <c r="AA206" t="s">
        <v>8887</v>
      </c>
      <c r="AC206" t="s">
        <v>8921</v>
      </c>
      <c r="AD206" t="b">
        <v>0</v>
      </c>
      <c r="AE206" t="b">
        <v>0</v>
      </c>
      <c r="AL206" t="s">
        <v>9232</v>
      </c>
      <c r="AM206" t="s">
        <v>935</v>
      </c>
    </row>
    <row r="207" spans="1:42" x14ac:dyDescent="0.2">
      <c r="A207" t="s">
        <v>928</v>
      </c>
      <c r="B207" t="s">
        <v>929</v>
      </c>
      <c r="C207" t="s">
        <v>1904</v>
      </c>
      <c r="D207" t="s">
        <v>8104</v>
      </c>
      <c r="E207" t="s">
        <v>9922</v>
      </c>
      <c r="F207" t="s">
        <v>9216</v>
      </c>
      <c r="G207" t="s">
        <v>930</v>
      </c>
      <c r="H207" t="s">
        <v>928</v>
      </c>
      <c r="I207" t="s">
        <v>9923</v>
      </c>
      <c r="J207" t="s">
        <v>931</v>
      </c>
      <c r="K207" t="s">
        <v>9924</v>
      </c>
      <c r="L207" t="s">
        <v>9925</v>
      </c>
      <c r="M207" t="s">
        <v>7982</v>
      </c>
      <c r="N207" t="s">
        <v>2039</v>
      </c>
      <c r="O207" t="s">
        <v>8887</v>
      </c>
      <c r="P207" t="s">
        <v>9926</v>
      </c>
      <c r="R207" t="b">
        <v>1</v>
      </c>
      <c r="T207" t="s">
        <v>45</v>
      </c>
      <c r="Y207" t="s">
        <v>937</v>
      </c>
      <c r="Z207" t="s">
        <v>8890</v>
      </c>
      <c r="AA207" t="s">
        <v>8887</v>
      </c>
      <c r="AB207" t="s">
        <v>9927</v>
      </c>
      <c r="AC207" t="s">
        <v>8921</v>
      </c>
      <c r="AD207" t="b">
        <v>0</v>
      </c>
      <c r="AE207" t="b">
        <v>0</v>
      </c>
      <c r="AF207" t="s">
        <v>9928</v>
      </c>
      <c r="AG207" t="s">
        <v>9929</v>
      </c>
      <c r="AH207" t="s">
        <v>8893</v>
      </c>
      <c r="AJ207" t="s">
        <v>9930</v>
      </c>
      <c r="AK207" t="s">
        <v>9931</v>
      </c>
      <c r="AL207" t="s">
        <v>7302</v>
      </c>
      <c r="AM207" t="s">
        <v>935</v>
      </c>
    </row>
    <row r="208" spans="1:42" x14ac:dyDescent="0.2">
      <c r="A208" t="s">
        <v>928</v>
      </c>
      <c r="B208" t="s">
        <v>929</v>
      </c>
      <c r="C208" t="s">
        <v>1914</v>
      </c>
      <c r="D208" t="s">
        <v>8104</v>
      </c>
      <c r="E208" t="s">
        <v>9932</v>
      </c>
      <c r="F208" t="s">
        <v>9216</v>
      </c>
      <c r="G208" t="s">
        <v>930</v>
      </c>
      <c r="H208" t="s">
        <v>928</v>
      </c>
      <c r="I208" t="s">
        <v>9933</v>
      </c>
      <c r="M208" t="s">
        <v>8925</v>
      </c>
      <c r="N208" t="s">
        <v>2039</v>
      </c>
      <c r="O208" t="s">
        <v>8887</v>
      </c>
      <c r="R208" t="b">
        <v>1</v>
      </c>
      <c r="X208" t="s">
        <v>2039</v>
      </c>
      <c r="Y208" t="s">
        <v>7359</v>
      </c>
      <c r="Z208" t="s">
        <v>8890</v>
      </c>
      <c r="AA208" t="s">
        <v>8887</v>
      </c>
      <c r="AC208" t="s">
        <v>8921</v>
      </c>
      <c r="AD208" t="b">
        <v>0</v>
      </c>
      <c r="AE208" t="b">
        <v>0</v>
      </c>
      <c r="AL208" t="s">
        <v>9238</v>
      </c>
      <c r="AM208" t="s">
        <v>935</v>
      </c>
    </row>
    <row r="209" spans="1:39" x14ac:dyDescent="0.2">
      <c r="A209" t="s">
        <v>928</v>
      </c>
      <c r="B209" t="s">
        <v>929</v>
      </c>
      <c r="C209" t="s">
        <v>1919</v>
      </c>
      <c r="D209" t="s">
        <v>8104</v>
      </c>
      <c r="E209" t="s">
        <v>9934</v>
      </c>
      <c r="F209" t="s">
        <v>9216</v>
      </c>
      <c r="G209" t="s">
        <v>930</v>
      </c>
      <c r="H209" t="s">
        <v>928</v>
      </c>
      <c r="M209" t="s">
        <v>8920</v>
      </c>
      <c r="N209" t="s">
        <v>2039</v>
      </c>
      <c r="O209" t="s">
        <v>8887</v>
      </c>
      <c r="R209" t="b">
        <v>1</v>
      </c>
      <c r="Z209" t="s">
        <v>8890</v>
      </c>
      <c r="AA209" t="s">
        <v>8887</v>
      </c>
      <c r="AC209" t="s">
        <v>8921</v>
      </c>
      <c r="AD209" t="b">
        <v>0</v>
      </c>
      <c r="AE209" t="b">
        <v>0</v>
      </c>
      <c r="AL209" t="s">
        <v>9244</v>
      </c>
      <c r="AM209" t="s">
        <v>9935</v>
      </c>
    </row>
    <row r="210" spans="1:39" x14ac:dyDescent="0.2">
      <c r="A210" t="s">
        <v>928</v>
      </c>
      <c r="B210" t="s">
        <v>929</v>
      </c>
      <c r="C210" t="s">
        <v>1928</v>
      </c>
      <c r="D210" t="s">
        <v>8104</v>
      </c>
      <c r="E210" t="s">
        <v>9936</v>
      </c>
      <c r="F210" t="s">
        <v>9216</v>
      </c>
      <c r="G210" t="s">
        <v>930</v>
      </c>
      <c r="H210" t="s">
        <v>928</v>
      </c>
      <c r="M210" t="s">
        <v>8920</v>
      </c>
      <c r="N210" t="s">
        <v>2039</v>
      </c>
      <c r="O210" t="s">
        <v>8887</v>
      </c>
      <c r="R210" t="b">
        <v>1</v>
      </c>
      <c r="Z210" t="s">
        <v>8890</v>
      </c>
      <c r="AA210" t="s">
        <v>8887</v>
      </c>
      <c r="AC210" t="s">
        <v>8921</v>
      </c>
      <c r="AD210" t="b">
        <v>0</v>
      </c>
      <c r="AE210" t="b">
        <v>0</v>
      </c>
      <c r="AL210" t="s">
        <v>9244</v>
      </c>
      <c r="AM210" t="s">
        <v>9937</v>
      </c>
    </row>
    <row r="211" spans="1:39" x14ac:dyDescent="0.2">
      <c r="A211" t="s">
        <v>928</v>
      </c>
      <c r="B211" t="s">
        <v>929</v>
      </c>
      <c r="C211" t="s">
        <v>1937</v>
      </c>
      <c r="D211" t="s">
        <v>8104</v>
      </c>
      <c r="E211" t="s">
        <v>9938</v>
      </c>
      <c r="F211" t="s">
        <v>9216</v>
      </c>
      <c r="G211" t="s">
        <v>9939</v>
      </c>
      <c r="H211" t="s">
        <v>928</v>
      </c>
      <c r="J211" t="s">
        <v>7053</v>
      </c>
      <c r="K211" t="s">
        <v>9940</v>
      </c>
      <c r="L211" t="s">
        <v>32</v>
      </c>
      <c r="M211" t="s">
        <v>7982</v>
      </c>
      <c r="N211" t="s">
        <v>7945</v>
      </c>
      <c r="O211" t="s">
        <v>8887</v>
      </c>
      <c r="P211" t="s">
        <v>9941</v>
      </c>
      <c r="R211" t="b">
        <v>1</v>
      </c>
      <c r="T211" t="s">
        <v>45</v>
      </c>
      <c r="Z211" t="s">
        <v>8890</v>
      </c>
      <c r="AA211" t="s">
        <v>8887</v>
      </c>
      <c r="AC211" t="s">
        <v>8921</v>
      </c>
      <c r="AD211" t="b">
        <v>0</v>
      </c>
      <c r="AE211" t="b">
        <v>0</v>
      </c>
      <c r="AF211" t="s">
        <v>9942</v>
      </c>
      <c r="AG211" t="s">
        <v>9943</v>
      </c>
      <c r="AH211" t="s">
        <v>8893</v>
      </c>
      <c r="AI211" t="s">
        <v>8932</v>
      </c>
      <c r="AJ211" t="s">
        <v>9944</v>
      </c>
      <c r="AK211" t="s">
        <v>9945</v>
      </c>
      <c r="AL211" t="s">
        <v>9232</v>
      </c>
      <c r="AM211" t="s">
        <v>9939</v>
      </c>
    </row>
    <row r="212" spans="1:39" x14ac:dyDescent="0.2">
      <c r="A212" t="s">
        <v>928</v>
      </c>
      <c r="B212" t="s">
        <v>929</v>
      </c>
      <c r="C212" t="s">
        <v>1946</v>
      </c>
      <c r="D212" t="s">
        <v>8104</v>
      </c>
      <c r="E212" t="s">
        <v>9946</v>
      </c>
      <c r="F212" t="s">
        <v>9216</v>
      </c>
      <c r="G212" t="s">
        <v>9939</v>
      </c>
      <c r="H212" t="s">
        <v>928</v>
      </c>
      <c r="J212" t="s">
        <v>9947</v>
      </c>
      <c r="K212" t="s">
        <v>9948</v>
      </c>
      <c r="L212" t="s">
        <v>9949</v>
      </c>
      <c r="M212" t="s">
        <v>7982</v>
      </c>
      <c r="N212" t="s">
        <v>9950</v>
      </c>
      <c r="O212" t="s">
        <v>8887</v>
      </c>
      <c r="P212" t="s">
        <v>9951</v>
      </c>
      <c r="R212" t="b">
        <v>1</v>
      </c>
      <c r="T212" t="s">
        <v>45</v>
      </c>
      <c r="Z212" t="s">
        <v>8890</v>
      </c>
      <c r="AA212" t="s">
        <v>8887</v>
      </c>
      <c r="AC212" t="s">
        <v>8921</v>
      </c>
      <c r="AD212" t="b">
        <v>0</v>
      </c>
      <c r="AE212" t="b">
        <v>0</v>
      </c>
      <c r="AF212" t="s">
        <v>9952</v>
      </c>
      <c r="AG212" t="s">
        <v>9953</v>
      </c>
      <c r="AH212" t="s">
        <v>8893</v>
      </c>
      <c r="AI212" t="s">
        <v>9954</v>
      </c>
      <c r="AJ212" t="s">
        <v>9955</v>
      </c>
      <c r="AK212" t="s">
        <v>9956</v>
      </c>
      <c r="AL212" t="s">
        <v>9253</v>
      </c>
      <c r="AM212" t="s">
        <v>9939</v>
      </c>
    </row>
    <row r="213" spans="1:39" x14ac:dyDescent="0.2">
      <c r="A213" t="s">
        <v>928</v>
      </c>
      <c r="B213" t="s">
        <v>929</v>
      </c>
      <c r="C213" t="s">
        <v>1955</v>
      </c>
      <c r="D213" t="s">
        <v>8104</v>
      </c>
      <c r="E213" t="s">
        <v>9957</v>
      </c>
      <c r="F213" t="s">
        <v>9216</v>
      </c>
      <c r="G213" t="s">
        <v>9939</v>
      </c>
      <c r="H213" t="s">
        <v>928</v>
      </c>
      <c r="J213" t="s">
        <v>9958</v>
      </c>
      <c r="K213" t="s">
        <v>9948</v>
      </c>
      <c r="L213" t="s">
        <v>9949</v>
      </c>
      <c r="M213" t="s">
        <v>7982</v>
      </c>
      <c r="N213" t="s">
        <v>7769</v>
      </c>
      <c r="O213" t="s">
        <v>8887</v>
      </c>
      <c r="P213" t="s">
        <v>9959</v>
      </c>
      <c r="R213" t="b">
        <v>1</v>
      </c>
      <c r="T213" t="s">
        <v>45</v>
      </c>
      <c r="Z213" t="s">
        <v>8890</v>
      </c>
      <c r="AA213" t="s">
        <v>8887</v>
      </c>
      <c r="AC213" t="s">
        <v>8921</v>
      </c>
      <c r="AD213" t="b">
        <v>0</v>
      </c>
      <c r="AE213" t="b">
        <v>0</v>
      </c>
      <c r="AF213" t="s">
        <v>9960</v>
      </c>
      <c r="AG213" t="s">
        <v>9961</v>
      </c>
      <c r="AH213" t="s">
        <v>8893</v>
      </c>
      <c r="AI213" t="s">
        <v>9962</v>
      </c>
      <c r="AJ213" t="s">
        <v>9955</v>
      </c>
      <c r="AK213" t="s">
        <v>9963</v>
      </c>
      <c r="AL213" t="s">
        <v>9226</v>
      </c>
      <c r="AM213" t="s">
        <v>9939</v>
      </c>
    </row>
    <row r="214" spans="1:39" x14ac:dyDescent="0.2">
      <c r="A214" t="s">
        <v>928</v>
      </c>
      <c r="B214" t="s">
        <v>929</v>
      </c>
      <c r="C214" t="s">
        <v>1963</v>
      </c>
      <c r="D214" t="s">
        <v>8104</v>
      </c>
      <c r="E214" t="s">
        <v>9964</v>
      </c>
      <c r="F214" t="s">
        <v>9216</v>
      </c>
      <c r="G214" t="s">
        <v>9939</v>
      </c>
      <c r="H214" t="s">
        <v>928</v>
      </c>
      <c r="J214" t="s">
        <v>7053</v>
      </c>
      <c r="K214" t="s">
        <v>9965</v>
      </c>
      <c r="L214" t="s">
        <v>9966</v>
      </c>
      <c r="M214" t="s">
        <v>7982</v>
      </c>
      <c r="N214" t="s">
        <v>7426</v>
      </c>
      <c r="O214" t="s">
        <v>8887</v>
      </c>
      <c r="P214" t="s">
        <v>9967</v>
      </c>
      <c r="R214" t="b">
        <v>1</v>
      </c>
      <c r="T214" t="s">
        <v>45</v>
      </c>
      <c r="Z214" t="s">
        <v>8890</v>
      </c>
      <c r="AA214" t="s">
        <v>8887</v>
      </c>
      <c r="AC214" t="s">
        <v>8921</v>
      </c>
      <c r="AD214" t="b">
        <v>0</v>
      </c>
      <c r="AE214" t="b">
        <v>0</v>
      </c>
      <c r="AF214" t="s">
        <v>8892</v>
      </c>
      <c r="AG214" t="s">
        <v>8892</v>
      </c>
      <c r="AH214" t="s">
        <v>8893</v>
      </c>
      <c r="AI214" t="s">
        <v>9968</v>
      </c>
      <c r="AJ214" t="s">
        <v>9969</v>
      </c>
      <c r="AK214" t="s">
        <v>9970</v>
      </c>
      <c r="AL214" t="s">
        <v>7302</v>
      </c>
      <c r="AM214" t="s">
        <v>9939</v>
      </c>
    </row>
    <row r="215" spans="1:39" x14ac:dyDescent="0.2">
      <c r="A215" t="s">
        <v>928</v>
      </c>
      <c r="B215" t="s">
        <v>929</v>
      </c>
      <c r="C215" t="s">
        <v>1970</v>
      </c>
      <c r="D215" t="s">
        <v>8104</v>
      </c>
      <c r="E215" t="s">
        <v>9971</v>
      </c>
      <c r="F215" t="s">
        <v>9216</v>
      </c>
      <c r="G215" t="s">
        <v>9939</v>
      </c>
      <c r="H215" t="s">
        <v>928</v>
      </c>
      <c r="J215" t="s">
        <v>9958</v>
      </c>
      <c r="K215" t="s">
        <v>9948</v>
      </c>
      <c r="L215" t="s">
        <v>9949</v>
      </c>
      <c r="M215" t="s">
        <v>7982</v>
      </c>
      <c r="N215" t="s">
        <v>7605</v>
      </c>
      <c r="O215" t="s">
        <v>8887</v>
      </c>
      <c r="P215" t="s">
        <v>9972</v>
      </c>
      <c r="R215" t="b">
        <v>1</v>
      </c>
      <c r="T215" t="s">
        <v>45</v>
      </c>
      <c r="Z215" t="s">
        <v>8890</v>
      </c>
      <c r="AA215" t="s">
        <v>8887</v>
      </c>
      <c r="AB215" t="s">
        <v>9973</v>
      </c>
      <c r="AC215" t="s">
        <v>8921</v>
      </c>
      <c r="AD215" t="b">
        <v>0</v>
      </c>
      <c r="AE215" t="b">
        <v>0</v>
      </c>
      <c r="AF215" t="s">
        <v>9974</v>
      </c>
      <c r="AG215" t="s">
        <v>9975</v>
      </c>
      <c r="AH215" t="s">
        <v>8893</v>
      </c>
      <c r="AI215" t="s">
        <v>9962</v>
      </c>
      <c r="AJ215" t="s">
        <v>9955</v>
      </c>
      <c r="AL215" t="s">
        <v>8913</v>
      </c>
      <c r="AM215" t="s">
        <v>9939</v>
      </c>
    </row>
    <row r="216" spans="1:39" x14ac:dyDescent="0.2">
      <c r="A216" t="s">
        <v>928</v>
      </c>
      <c r="B216" t="s">
        <v>929</v>
      </c>
      <c r="C216" t="s">
        <v>1975</v>
      </c>
      <c r="D216" t="s">
        <v>8104</v>
      </c>
      <c r="E216" t="s">
        <v>9976</v>
      </c>
      <c r="F216" t="s">
        <v>9216</v>
      </c>
      <c r="G216" t="s">
        <v>9939</v>
      </c>
      <c r="H216" t="s">
        <v>928</v>
      </c>
      <c r="J216" t="s">
        <v>9958</v>
      </c>
      <c r="K216" t="s">
        <v>9948</v>
      </c>
      <c r="L216" t="s">
        <v>9949</v>
      </c>
      <c r="M216" t="s">
        <v>7982</v>
      </c>
      <c r="N216" t="s">
        <v>7749</v>
      </c>
      <c r="O216" t="s">
        <v>8887</v>
      </c>
      <c r="P216" t="s">
        <v>9977</v>
      </c>
      <c r="R216" t="b">
        <v>1</v>
      </c>
      <c r="T216" t="s">
        <v>45</v>
      </c>
      <c r="Z216" t="s">
        <v>8890</v>
      </c>
      <c r="AA216" t="s">
        <v>8887</v>
      </c>
      <c r="AC216" t="s">
        <v>8921</v>
      </c>
      <c r="AD216" t="b">
        <v>0</v>
      </c>
      <c r="AE216" t="b">
        <v>0</v>
      </c>
      <c r="AF216" t="s">
        <v>9978</v>
      </c>
      <c r="AG216" t="s">
        <v>9979</v>
      </c>
      <c r="AH216" t="s">
        <v>8893</v>
      </c>
      <c r="AI216" t="s">
        <v>9962</v>
      </c>
      <c r="AJ216" t="s">
        <v>9955</v>
      </c>
      <c r="AL216" t="s">
        <v>8897</v>
      </c>
      <c r="AM216" t="s">
        <v>9939</v>
      </c>
    </row>
    <row r="217" spans="1:39" x14ac:dyDescent="0.2">
      <c r="A217" t="s">
        <v>928</v>
      </c>
      <c r="B217" t="s">
        <v>929</v>
      </c>
      <c r="C217" t="s">
        <v>1986</v>
      </c>
      <c r="E217" t="s">
        <v>9980</v>
      </c>
      <c r="F217" t="s">
        <v>9216</v>
      </c>
      <c r="G217" t="s">
        <v>9939</v>
      </c>
      <c r="H217" t="s">
        <v>928</v>
      </c>
      <c r="J217" t="s">
        <v>7053</v>
      </c>
      <c r="K217" t="s">
        <v>9981</v>
      </c>
      <c r="L217" t="s">
        <v>32</v>
      </c>
      <c r="M217" t="s">
        <v>7982</v>
      </c>
      <c r="N217" t="s">
        <v>7107</v>
      </c>
      <c r="O217" t="s">
        <v>9002</v>
      </c>
      <c r="P217" t="s">
        <v>9982</v>
      </c>
      <c r="R217" t="b">
        <v>1</v>
      </c>
      <c r="T217" t="s">
        <v>45</v>
      </c>
      <c r="V217" t="s">
        <v>7107</v>
      </c>
      <c r="Z217" t="s">
        <v>8890</v>
      </c>
      <c r="AA217" t="s">
        <v>9004</v>
      </c>
      <c r="AC217" t="s">
        <v>9983</v>
      </c>
      <c r="AD217" t="b">
        <v>1</v>
      </c>
      <c r="AE217" t="b">
        <v>0</v>
      </c>
      <c r="AF217" t="s">
        <v>9984</v>
      </c>
      <c r="AG217" t="s">
        <v>9985</v>
      </c>
      <c r="AH217" t="s">
        <v>8893</v>
      </c>
      <c r="AJ217" t="s">
        <v>9955</v>
      </c>
      <c r="AL217" t="s">
        <v>8926</v>
      </c>
      <c r="AM217" t="s">
        <v>9939</v>
      </c>
    </row>
    <row r="218" spans="1:39" x14ac:dyDescent="0.2">
      <c r="A218" t="s">
        <v>928</v>
      </c>
      <c r="B218" t="s">
        <v>929</v>
      </c>
      <c r="C218" t="s">
        <v>1995</v>
      </c>
      <c r="E218" t="s">
        <v>9986</v>
      </c>
      <c r="F218" t="s">
        <v>9216</v>
      </c>
      <c r="G218" t="s">
        <v>9939</v>
      </c>
      <c r="H218" t="s">
        <v>928</v>
      </c>
      <c r="J218" t="s">
        <v>9958</v>
      </c>
      <c r="K218" t="s">
        <v>9981</v>
      </c>
      <c r="L218" t="s">
        <v>32</v>
      </c>
      <c r="M218" t="s">
        <v>7982</v>
      </c>
      <c r="N218" t="s">
        <v>7915</v>
      </c>
      <c r="O218" t="s">
        <v>9002</v>
      </c>
      <c r="P218" t="s">
        <v>9987</v>
      </c>
      <c r="R218" t="b">
        <v>1</v>
      </c>
      <c r="T218" t="s">
        <v>45</v>
      </c>
      <c r="V218" t="s">
        <v>7915</v>
      </c>
      <c r="Z218" t="s">
        <v>8890</v>
      </c>
      <c r="AA218" t="s">
        <v>9004</v>
      </c>
      <c r="AC218" t="s">
        <v>9983</v>
      </c>
      <c r="AD218" t="b">
        <v>0</v>
      </c>
      <c r="AE218" t="b">
        <v>0</v>
      </c>
      <c r="AF218" t="s">
        <v>9984</v>
      </c>
      <c r="AG218" t="s">
        <v>9985</v>
      </c>
      <c r="AH218" t="s">
        <v>8893</v>
      </c>
      <c r="AJ218" t="s">
        <v>9955</v>
      </c>
      <c r="AL218" t="s">
        <v>9238</v>
      </c>
      <c r="AM218" t="s">
        <v>9939</v>
      </c>
    </row>
    <row r="219" spans="1:39" x14ac:dyDescent="0.2">
      <c r="A219" t="s">
        <v>928</v>
      </c>
      <c r="B219" t="s">
        <v>929</v>
      </c>
      <c r="C219" t="s">
        <v>2002</v>
      </c>
      <c r="E219" t="s">
        <v>9988</v>
      </c>
      <c r="F219" t="s">
        <v>9216</v>
      </c>
      <c r="G219" t="s">
        <v>9939</v>
      </c>
      <c r="H219" t="s">
        <v>928</v>
      </c>
      <c r="J219" t="s">
        <v>9958</v>
      </c>
      <c r="K219" t="s">
        <v>9981</v>
      </c>
      <c r="L219" t="s">
        <v>32</v>
      </c>
      <c r="M219" t="s">
        <v>7982</v>
      </c>
      <c r="N219" t="s">
        <v>7606</v>
      </c>
      <c r="O219" t="s">
        <v>9002</v>
      </c>
      <c r="P219" t="s">
        <v>9989</v>
      </c>
      <c r="R219" t="b">
        <v>1</v>
      </c>
      <c r="T219" t="s">
        <v>45</v>
      </c>
      <c r="V219" t="s">
        <v>7582</v>
      </c>
      <c r="Z219" t="s">
        <v>8890</v>
      </c>
      <c r="AA219" t="s">
        <v>9004</v>
      </c>
      <c r="AC219" t="s">
        <v>9983</v>
      </c>
      <c r="AD219" t="b">
        <v>0</v>
      </c>
      <c r="AE219" t="b">
        <v>0</v>
      </c>
      <c r="AF219" t="s">
        <v>9984</v>
      </c>
      <c r="AG219" t="s">
        <v>9985</v>
      </c>
      <c r="AH219" t="s">
        <v>8893</v>
      </c>
      <c r="AJ219" t="s">
        <v>9955</v>
      </c>
      <c r="AL219" t="s">
        <v>9872</v>
      </c>
      <c r="AM219" t="s">
        <v>9939</v>
      </c>
    </row>
    <row r="220" spans="1:39" x14ac:dyDescent="0.2">
      <c r="A220" t="s">
        <v>928</v>
      </c>
      <c r="B220" t="s">
        <v>929</v>
      </c>
      <c r="C220" t="s">
        <v>2009</v>
      </c>
      <c r="E220" t="s">
        <v>9990</v>
      </c>
      <c r="F220" t="s">
        <v>9216</v>
      </c>
      <c r="G220" t="s">
        <v>9939</v>
      </c>
      <c r="H220" t="s">
        <v>928</v>
      </c>
      <c r="M220" t="s">
        <v>7982</v>
      </c>
      <c r="N220" t="s">
        <v>7708</v>
      </c>
      <c r="O220" t="s">
        <v>9002</v>
      </c>
      <c r="P220" t="s">
        <v>9991</v>
      </c>
      <c r="R220" t="b">
        <v>1</v>
      </c>
      <c r="T220" t="s">
        <v>45</v>
      </c>
      <c r="V220" t="s">
        <v>7833</v>
      </c>
      <c r="Z220" t="s">
        <v>8890</v>
      </c>
      <c r="AA220" t="s">
        <v>9004</v>
      </c>
      <c r="AC220" t="s">
        <v>9983</v>
      </c>
      <c r="AD220" t="b">
        <v>0</v>
      </c>
      <c r="AE220" t="b">
        <v>0</v>
      </c>
      <c r="AF220" t="s">
        <v>9984</v>
      </c>
      <c r="AG220" t="s">
        <v>9985</v>
      </c>
      <c r="AH220" t="s">
        <v>8893</v>
      </c>
      <c r="AJ220" t="s">
        <v>9955</v>
      </c>
      <c r="AL220" t="s">
        <v>9136</v>
      </c>
      <c r="AM220" t="s">
        <v>9939</v>
      </c>
    </row>
    <row r="221" spans="1:39" x14ac:dyDescent="0.2">
      <c r="A221" t="s">
        <v>938</v>
      </c>
      <c r="B221" t="s">
        <v>939</v>
      </c>
      <c r="C221" t="s">
        <v>2015</v>
      </c>
      <c r="D221" t="s">
        <v>9992</v>
      </c>
      <c r="E221" t="s">
        <v>9993</v>
      </c>
      <c r="F221" t="s">
        <v>8889</v>
      </c>
      <c r="G221" t="s">
        <v>940</v>
      </c>
      <c r="H221" t="s">
        <v>938</v>
      </c>
      <c r="I221" t="s">
        <v>9994</v>
      </c>
      <c r="J221" t="s">
        <v>941</v>
      </c>
      <c r="K221" t="s">
        <v>9995</v>
      </c>
      <c r="L221" t="s">
        <v>32</v>
      </c>
      <c r="M221" t="s">
        <v>7982</v>
      </c>
      <c r="N221" t="s">
        <v>2039</v>
      </c>
      <c r="O221" t="s">
        <v>8887</v>
      </c>
      <c r="P221" t="s">
        <v>9996</v>
      </c>
      <c r="R221" t="b">
        <v>1</v>
      </c>
      <c r="T221" t="s">
        <v>112</v>
      </c>
      <c r="Y221" t="s">
        <v>944</v>
      </c>
      <c r="Z221" t="s">
        <v>8890</v>
      </c>
      <c r="AA221" t="s">
        <v>8887</v>
      </c>
      <c r="AB221" t="s">
        <v>9997</v>
      </c>
      <c r="AC221" t="s">
        <v>8996</v>
      </c>
      <c r="AD221" t="b">
        <v>0</v>
      </c>
      <c r="AE221" t="b">
        <v>0</v>
      </c>
      <c r="AF221" t="s">
        <v>9998</v>
      </c>
      <c r="AG221" t="s">
        <v>9999</v>
      </c>
      <c r="AH221" t="s">
        <v>8942</v>
      </c>
      <c r="AI221" t="s">
        <v>9205</v>
      </c>
      <c r="AJ221" t="s">
        <v>940</v>
      </c>
      <c r="AK221" t="s">
        <v>10000</v>
      </c>
      <c r="AL221" t="s">
        <v>9087</v>
      </c>
      <c r="AM221" t="s">
        <v>943</v>
      </c>
    </row>
    <row r="222" spans="1:39" x14ac:dyDescent="0.2">
      <c r="A222" t="s">
        <v>947</v>
      </c>
      <c r="B222" t="s">
        <v>948</v>
      </c>
      <c r="C222" t="s">
        <v>2024</v>
      </c>
      <c r="D222" t="s">
        <v>8107</v>
      </c>
      <c r="E222" t="s">
        <v>10001</v>
      </c>
      <c r="F222" t="s">
        <v>21008</v>
      </c>
      <c r="G222" t="s">
        <v>949</v>
      </c>
      <c r="H222" t="s">
        <v>947</v>
      </c>
      <c r="J222" t="s">
        <v>950</v>
      </c>
      <c r="K222" t="s">
        <v>951</v>
      </c>
      <c r="L222" t="s">
        <v>952</v>
      </c>
      <c r="M222" t="s">
        <v>7982</v>
      </c>
      <c r="N222" t="s">
        <v>2039</v>
      </c>
      <c r="O222" t="s">
        <v>8887</v>
      </c>
      <c r="P222" t="s">
        <v>10002</v>
      </c>
      <c r="R222" t="b">
        <v>1</v>
      </c>
      <c r="T222" t="s">
        <v>45</v>
      </c>
      <c r="Z222" t="s">
        <v>8890</v>
      </c>
      <c r="AA222" t="s">
        <v>8887</v>
      </c>
      <c r="AB222" t="s">
        <v>10003</v>
      </c>
      <c r="AC222" t="s">
        <v>8921</v>
      </c>
      <c r="AD222" t="b">
        <v>0</v>
      </c>
      <c r="AE222" t="b">
        <v>0</v>
      </c>
      <c r="AF222" t="s">
        <v>10004</v>
      </c>
      <c r="AG222" t="s">
        <v>10005</v>
      </c>
      <c r="AH222" t="s">
        <v>8893</v>
      </c>
      <c r="AJ222" t="s">
        <v>10006</v>
      </c>
      <c r="AK222" t="s">
        <v>10007</v>
      </c>
      <c r="AL222" t="s">
        <v>9232</v>
      </c>
      <c r="AM222" t="s">
        <v>955</v>
      </c>
    </row>
    <row r="223" spans="1:39" x14ac:dyDescent="0.2">
      <c r="A223" t="s">
        <v>947</v>
      </c>
      <c r="B223" t="s">
        <v>948</v>
      </c>
      <c r="C223" t="s">
        <v>2036</v>
      </c>
      <c r="D223" t="s">
        <v>8107</v>
      </c>
      <c r="E223" t="s">
        <v>10008</v>
      </c>
      <c r="F223" t="s">
        <v>21008</v>
      </c>
      <c r="G223" t="s">
        <v>949</v>
      </c>
      <c r="H223" t="s">
        <v>947</v>
      </c>
      <c r="I223" t="s">
        <v>10009</v>
      </c>
      <c r="J223" t="s">
        <v>950</v>
      </c>
      <c r="K223" t="s">
        <v>951</v>
      </c>
      <c r="L223" t="s">
        <v>952</v>
      </c>
      <c r="M223" t="s">
        <v>9202</v>
      </c>
      <c r="N223" t="s">
        <v>2039</v>
      </c>
      <c r="O223" t="s">
        <v>8887</v>
      </c>
      <c r="P223" t="s">
        <v>10010</v>
      </c>
      <c r="R223" t="b">
        <v>1</v>
      </c>
      <c r="T223" t="s">
        <v>45</v>
      </c>
      <c r="X223" t="s">
        <v>10011</v>
      </c>
      <c r="Y223" t="s">
        <v>958</v>
      </c>
      <c r="Z223" t="s">
        <v>8890</v>
      </c>
      <c r="AA223" t="s">
        <v>8887</v>
      </c>
      <c r="AB223" t="s">
        <v>10012</v>
      </c>
      <c r="AC223" t="s">
        <v>8921</v>
      </c>
      <c r="AD223" t="b">
        <v>0</v>
      </c>
      <c r="AE223" t="b">
        <v>0</v>
      </c>
      <c r="AF223" t="s">
        <v>9566</v>
      </c>
      <c r="AG223" t="s">
        <v>9566</v>
      </c>
      <c r="AJ223" t="s">
        <v>10013</v>
      </c>
      <c r="AK223" t="s">
        <v>10014</v>
      </c>
      <c r="AL223" t="s">
        <v>9193</v>
      </c>
      <c r="AM223" t="s">
        <v>10015</v>
      </c>
    </row>
    <row r="224" spans="1:39" x14ac:dyDescent="0.2">
      <c r="A224" t="s">
        <v>947</v>
      </c>
      <c r="B224" t="s">
        <v>948</v>
      </c>
      <c r="C224" t="s">
        <v>2045</v>
      </c>
      <c r="D224" t="s">
        <v>8107</v>
      </c>
      <c r="E224" t="s">
        <v>10016</v>
      </c>
      <c r="F224" t="s">
        <v>21008</v>
      </c>
      <c r="G224" t="s">
        <v>949</v>
      </c>
      <c r="H224" t="s">
        <v>947</v>
      </c>
      <c r="I224" t="s">
        <v>10017</v>
      </c>
      <c r="J224" t="s">
        <v>950</v>
      </c>
      <c r="K224" t="s">
        <v>951</v>
      </c>
      <c r="L224" t="s">
        <v>952</v>
      </c>
      <c r="M224" t="s">
        <v>7982</v>
      </c>
      <c r="N224" t="s">
        <v>2039</v>
      </c>
      <c r="O224" t="s">
        <v>8887</v>
      </c>
      <c r="P224" t="s">
        <v>10018</v>
      </c>
      <c r="R224" t="b">
        <v>1</v>
      </c>
      <c r="T224" t="s">
        <v>45</v>
      </c>
      <c r="Y224" t="s">
        <v>10019</v>
      </c>
      <c r="Z224" t="s">
        <v>8890</v>
      </c>
      <c r="AA224" t="s">
        <v>8887</v>
      </c>
      <c r="AB224" t="s">
        <v>10003</v>
      </c>
      <c r="AC224" t="s">
        <v>8921</v>
      </c>
      <c r="AD224" t="b">
        <v>0</v>
      </c>
      <c r="AE224" t="b">
        <v>0</v>
      </c>
      <c r="AF224" t="s">
        <v>10020</v>
      </c>
      <c r="AG224" t="s">
        <v>9113</v>
      </c>
      <c r="AH224" t="s">
        <v>8893</v>
      </c>
      <c r="AJ224" t="s">
        <v>10006</v>
      </c>
      <c r="AK224" t="s">
        <v>10021</v>
      </c>
      <c r="AL224" t="s">
        <v>8935</v>
      </c>
      <c r="AM224" t="s">
        <v>10015</v>
      </c>
    </row>
    <row r="225" spans="1:42" x14ac:dyDescent="0.2">
      <c r="A225" t="s">
        <v>947</v>
      </c>
      <c r="B225" t="s">
        <v>948</v>
      </c>
      <c r="C225" t="s">
        <v>2053</v>
      </c>
      <c r="D225" t="s">
        <v>8107</v>
      </c>
      <c r="E225" t="s">
        <v>10022</v>
      </c>
      <c r="F225" t="s">
        <v>21008</v>
      </c>
      <c r="G225" t="s">
        <v>949</v>
      </c>
      <c r="H225" t="s">
        <v>947</v>
      </c>
      <c r="I225" t="s">
        <v>10023</v>
      </c>
      <c r="J225" t="s">
        <v>950</v>
      </c>
      <c r="K225" t="s">
        <v>951</v>
      </c>
      <c r="L225" t="s">
        <v>952</v>
      </c>
      <c r="M225" t="s">
        <v>9202</v>
      </c>
      <c r="N225" t="s">
        <v>2039</v>
      </c>
      <c r="O225" t="s">
        <v>8887</v>
      </c>
      <c r="P225" t="s">
        <v>10024</v>
      </c>
      <c r="R225" t="b">
        <v>1</v>
      </c>
      <c r="T225" t="s">
        <v>45</v>
      </c>
      <c r="X225" t="s">
        <v>7009</v>
      </c>
      <c r="Y225" t="s">
        <v>10025</v>
      </c>
      <c r="Z225" t="s">
        <v>8890</v>
      </c>
      <c r="AA225" t="s">
        <v>8887</v>
      </c>
      <c r="AB225" t="s">
        <v>10003</v>
      </c>
      <c r="AC225" t="s">
        <v>8921</v>
      </c>
      <c r="AD225" t="b">
        <v>0</v>
      </c>
      <c r="AE225" t="b">
        <v>0</v>
      </c>
      <c r="AF225" t="s">
        <v>9113</v>
      </c>
      <c r="AG225" t="s">
        <v>9113</v>
      </c>
      <c r="AJ225" t="s">
        <v>10006</v>
      </c>
      <c r="AK225" t="s">
        <v>10007</v>
      </c>
      <c r="AL225" t="s">
        <v>8897</v>
      </c>
      <c r="AM225" t="s">
        <v>10026</v>
      </c>
    </row>
    <row r="226" spans="1:42" x14ac:dyDescent="0.2">
      <c r="A226" t="s">
        <v>947</v>
      </c>
      <c r="B226" t="s">
        <v>948</v>
      </c>
      <c r="C226" t="s">
        <v>2061</v>
      </c>
      <c r="D226" t="s">
        <v>8107</v>
      </c>
      <c r="E226" t="s">
        <v>10027</v>
      </c>
      <c r="F226" t="s">
        <v>21008</v>
      </c>
      <c r="G226" t="s">
        <v>949</v>
      </c>
      <c r="H226" t="s">
        <v>947</v>
      </c>
      <c r="J226" t="s">
        <v>10028</v>
      </c>
      <c r="K226" t="s">
        <v>10029</v>
      </c>
      <c r="L226" t="s">
        <v>261</v>
      </c>
      <c r="M226" t="s">
        <v>9202</v>
      </c>
      <c r="N226" t="s">
        <v>2039</v>
      </c>
      <c r="O226" t="s">
        <v>8887</v>
      </c>
      <c r="P226" t="s">
        <v>10030</v>
      </c>
      <c r="R226" t="b">
        <v>1</v>
      </c>
      <c r="T226" t="s">
        <v>45</v>
      </c>
      <c r="X226" t="s">
        <v>7009</v>
      </c>
      <c r="Z226" t="s">
        <v>8890</v>
      </c>
      <c r="AA226" t="s">
        <v>8887</v>
      </c>
      <c r="AB226" t="s">
        <v>10012</v>
      </c>
      <c r="AC226" t="s">
        <v>8921</v>
      </c>
      <c r="AD226" t="b">
        <v>0</v>
      </c>
      <c r="AE226" t="b">
        <v>0</v>
      </c>
      <c r="AF226" t="s">
        <v>10031</v>
      </c>
      <c r="AG226" t="s">
        <v>10032</v>
      </c>
      <c r="AJ226" t="s">
        <v>10013</v>
      </c>
      <c r="AK226" t="s">
        <v>10033</v>
      </c>
      <c r="AL226" t="s">
        <v>8913</v>
      </c>
      <c r="AM226" t="s">
        <v>10034</v>
      </c>
    </row>
    <row r="227" spans="1:42" x14ac:dyDescent="0.2">
      <c r="A227" t="s">
        <v>959</v>
      </c>
      <c r="B227" t="s">
        <v>959</v>
      </c>
      <c r="C227" t="s">
        <v>2070</v>
      </c>
      <c r="D227" t="s">
        <v>10035</v>
      </c>
      <c r="E227" t="s">
        <v>10036</v>
      </c>
      <c r="F227" t="s">
        <v>8994</v>
      </c>
      <c r="G227" t="s">
        <v>960</v>
      </c>
      <c r="H227" t="s">
        <v>959</v>
      </c>
      <c r="I227" t="s">
        <v>10037</v>
      </c>
      <c r="J227" t="s">
        <v>961</v>
      </c>
      <c r="K227" t="s">
        <v>962</v>
      </c>
      <c r="L227" t="s">
        <v>32</v>
      </c>
      <c r="M227" t="s">
        <v>7982</v>
      </c>
      <c r="N227" t="s">
        <v>2039</v>
      </c>
      <c r="O227" t="s">
        <v>8887</v>
      </c>
      <c r="P227" t="s">
        <v>963</v>
      </c>
      <c r="R227" t="b">
        <v>1</v>
      </c>
      <c r="T227" t="s">
        <v>112</v>
      </c>
      <c r="Y227" t="s">
        <v>381</v>
      </c>
      <c r="Z227" t="s">
        <v>8890</v>
      </c>
      <c r="AA227" t="s">
        <v>8887</v>
      </c>
      <c r="AB227" t="s">
        <v>10038</v>
      </c>
      <c r="AC227" t="s">
        <v>8996</v>
      </c>
      <c r="AD227" t="b">
        <v>0</v>
      </c>
      <c r="AE227" t="b">
        <v>0</v>
      </c>
      <c r="AF227" t="s">
        <v>8941</v>
      </c>
      <c r="AG227" t="s">
        <v>8941</v>
      </c>
      <c r="AH227" t="s">
        <v>8942</v>
      </c>
      <c r="AJ227" t="s">
        <v>960</v>
      </c>
      <c r="AK227" t="s">
        <v>10039</v>
      </c>
      <c r="AL227" t="s">
        <v>9266</v>
      </c>
      <c r="AM227" t="s">
        <v>964</v>
      </c>
      <c r="AN227" t="s">
        <v>378</v>
      </c>
      <c r="AO227" t="s">
        <v>379</v>
      </c>
      <c r="AP227" t="s">
        <v>965</v>
      </c>
    </row>
    <row r="228" spans="1:42" x14ac:dyDescent="0.2">
      <c r="A228" t="s">
        <v>966</v>
      </c>
      <c r="B228" t="s">
        <v>967</v>
      </c>
      <c r="C228" t="s">
        <v>2076</v>
      </c>
      <c r="D228" t="s">
        <v>8110</v>
      </c>
      <c r="E228" t="s">
        <v>10040</v>
      </c>
      <c r="F228" t="s">
        <v>9090</v>
      </c>
      <c r="G228" t="s">
        <v>968</v>
      </c>
      <c r="H228" t="s">
        <v>966</v>
      </c>
      <c r="J228" t="s">
        <v>542</v>
      </c>
      <c r="K228" t="s">
        <v>9518</v>
      </c>
      <c r="L228" t="s">
        <v>32</v>
      </c>
      <c r="M228" t="s">
        <v>7982</v>
      </c>
      <c r="N228" t="s">
        <v>10041</v>
      </c>
      <c r="O228" t="s">
        <v>8887</v>
      </c>
      <c r="P228" t="s">
        <v>10042</v>
      </c>
      <c r="R228" t="b">
        <v>1</v>
      </c>
      <c r="T228" t="s">
        <v>45</v>
      </c>
      <c r="Z228" t="s">
        <v>8890</v>
      </c>
      <c r="AA228" t="s">
        <v>8887</v>
      </c>
      <c r="AB228" t="s">
        <v>10043</v>
      </c>
      <c r="AD228" t="b">
        <v>0</v>
      </c>
      <c r="AF228" t="s">
        <v>10044</v>
      </c>
      <c r="AG228" t="s">
        <v>10045</v>
      </c>
      <c r="AH228" t="s">
        <v>8893</v>
      </c>
      <c r="AI228" t="s">
        <v>10046</v>
      </c>
      <c r="AJ228" t="s">
        <v>10047</v>
      </c>
      <c r="AL228" t="s">
        <v>9238</v>
      </c>
      <c r="AM228" t="s">
        <v>968</v>
      </c>
    </row>
    <row r="229" spans="1:42" x14ac:dyDescent="0.2">
      <c r="A229" t="s">
        <v>971</v>
      </c>
      <c r="B229" t="s">
        <v>971</v>
      </c>
      <c r="C229" t="s">
        <v>2084</v>
      </c>
      <c r="D229" t="s">
        <v>10048</v>
      </c>
      <c r="E229" t="s">
        <v>10049</v>
      </c>
      <c r="F229" t="s">
        <v>9118</v>
      </c>
      <c r="G229" t="s">
        <v>972</v>
      </c>
      <c r="H229" t="s">
        <v>971</v>
      </c>
      <c r="J229" t="s">
        <v>973</v>
      </c>
      <c r="K229" t="s">
        <v>974</v>
      </c>
      <c r="L229" t="s">
        <v>32</v>
      </c>
      <c r="M229" t="s">
        <v>7982</v>
      </c>
      <c r="N229" t="s">
        <v>10050</v>
      </c>
      <c r="O229" t="s">
        <v>8887</v>
      </c>
      <c r="P229" t="s">
        <v>975</v>
      </c>
      <c r="R229" t="b">
        <v>1</v>
      </c>
      <c r="T229" t="s">
        <v>112</v>
      </c>
      <c r="Z229" t="s">
        <v>8890</v>
      </c>
      <c r="AA229" t="s">
        <v>8887</v>
      </c>
      <c r="AC229" t="s">
        <v>9037</v>
      </c>
      <c r="AD229" t="b">
        <v>0</v>
      </c>
      <c r="AF229" t="s">
        <v>8892</v>
      </c>
      <c r="AG229" t="s">
        <v>8892</v>
      </c>
      <c r="AH229" t="s">
        <v>8893</v>
      </c>
      <c r="AI229" t="s">
        <v>10051</v>
      </c>
      <c r="AJ229" t="s">
        <v>972</v>
      </c>
      <c r="AL229" t="s">
        <v>9244</v>
      </c>
      <c r="AM229" t="s">
        <v>976</v>
      </c>
      <c r="AN229" t="s">
        <v>977</v>
      </c>
      <c r="AO229" t="s">
        <v>978</v>
      </c>
      <c r="AP229" t="s">
        <v>979</v>
      </c>
    </row>
    <row r="230" spans="1:42" x14ac:dyDescent="0.2">
      <c r="A230" t="s">
        <v>980</v>
      </c>
      <c r="B230" t="s">
        <v>981</v>
      </c>
      <c r="C230" t="s">
        <v>2092</v>
      </c>
      <c r="D230" t="s">
        <v>8113</v>
      </c>
      <c r="E230" t="s">
        <v>10052</v>
      </c>
      <c r="F230" t="s">
        <v>8994</v>
      </c>
      <c r="G230" t="s">
        <v>982</v>
      </c>
      <c r="H230" t="s">
        <v>980</v>
      </c>
      <c r="J230" t="s">
        <v>983</v>
      </c>
      <c r="K230" t="s">
        <v>10053</v>
      </c>
      <c r="L230" t="s">
        <v>985</v>
      </c>
      <c r="M230" t="s">
        <v>7982</v>
      </c>
      <c r="N230" t="s">
        <v>2039</v>
      </c>
      <c r="O230" t="s">
        <v>8887</v>
      </c>
      <c r="P230" t="s">
        <v>10054</v>
      </c>
      <c r="R230" t="b">
        <v>1</v>
      </c>
      <c r="T230" t="s">
        <v>45</v>
      </c>
      <c r="Z230" t="s">
        <v>8890</v>
      </c>
      <c r="AA230" t="s">
        <v>8887</v>
      </c>
      <c r="AB230" t="s">
        <v>10055</v>
      </c>
      <c r="AC230" t="s">
        <v>10056</v>
      </c>
      <c r="AD230" t="b">
        <v>0</v>
      </c>
      <c r="AE230" t="b">
        <v>0</v>
      </c>
      <c r="AF230" t="s">
        <v>8941</v>
      </c>
      <c r="AG230" t="s">
        <v>8941</v>
      </c>
      <c r="AH230" t="s">
        <v>8942</v>
      </c>
      <c r="AJ230" t="s">
        <v>7054</v>
      </c>
      <c r="AK230" t="s">
        <v>10057</v>
      </c>
      <c r="AL230" t="s">
        <v>8935</v>
      </c>
      <c r="AM230" t="s">
        <v>982</v>
      </c>
    </row>
    <row r="231" spans="1:42" x14ac:dyDescent="0.2">
      <c r="A231" t="s">
        <v>989</v>
      </c>
      <c r="B231" t="s">
        <v>989</v>
      </c>
      <c r="C231" t="s">
        <v>2102</v>
      </c>
      <c r="D231" t="s">
        <v>10058</v>
      </c>
      <c r="E231" t="s">
        <v>10059</v>
      </c>
      <c r="F231" t="s">
        <v>21008</v>
      </c>
      <c r="G231" t="s">
        <v>990</v>
      </c>
      <c r="H231" t="s">
        <v>989</v>
      </c>
      <c r="J231" t="s">
        <v>991</v>
      </c>
      <c r="K231" t="s">
        <v>992</v>
      </c>
      <c r="L231" t="s">
        <v>32</v>
      </c>
      <c r="M231" t="s">
        <v>7982</v>
      </c>
      <c r="N231" t="s">
        <v>2039</v>
      </c>
      <c r="O231" t="s">
        <v>8887</v>
      </c>
      <c r="P231" t="s">
        <v>993</v>
      </c>
      <c r="R231" t="b">
        <v>1</v>
      </c>
      <c r="T231" t="s">
        <v>112</v>
      </c>
      <c r="Z231" t="s">
        <v>8890</v>
      </c>
      <c r="AA231" t="s">
        <v>8887</v>
      </c>
      <c r="AC231" t="s">
        <v>8891</v>
      </c>
      <c r="AD231" t="b">
        <v>0</v>
      </c>
      <c r="AE231" t="b">
        <v>0</v>
      </c>
      <c r="AF231" t="s">
        <v>10060</v>
      </c>
      <c r="AG231" t="s">
        <v>10061</v>
      </c>
      <c r="AH231" t="s">
        <v>8893</v>
      </c>
      <c r="AI231" t="s">
        <v>10062</v>
      </c>
      <c r="AJ231" t="s">
        <v>990</v>
      </c>
      <c r="AK231" t="s">
        <v>10063</v>
      </c>
      <c r="AL231" t="s">
        <v>8935</v>
      </c>
      <c r="AM231" t="s">
        <v>994</v>
      </c>
      <c r="AN231" t="s">
        <v>132</v>
      </c>
      <c r="AO231" t="s">
        <v>109</v>
      </c>
      <c r="AP231" t="s">
        <v>995</v>
      </c>
    </row>
    <row r="232" spans="1:42" x14ac:dyDescent="0.2">
      <c r="A232" t="s">
        <v>996</v>
      </c>
      <c r="B232" t="s">
        <v>996</v>
      </c>
      <c r="C232" t="s">
        <v>2114</v>
      </c>
      <c r="D232" t="s">
        <v>10064</v>
      </c>
      <c r="E232" t="s">
        <v>10065</v>
      </c>
      <c r="F232" t="s">
        <v>9090</v>
      </c>
      <c r="G232" t="s">
        <v>997</v>
      </c>
      <c r="H232" t="s">
        <v>996</v>
      </c>
      <c r="J232" t="s">
        <v>998</v>
      </c>
      <c r="K232" t="s">
        <v>999</v>
      </c>
      <c r="L232" t="s">
        <v>32</v>
      </c>
      <c r="M232" t="s">
        <v>7982</v>
      </c>
      <c r="N232" t="s">
        <v>2039</v>
      </c>
      <c r="O232" t="s">
        <v>8887</v>
      </c>
      <c r="P232" t="s">
        <v>1001</v>
      </c>
      <c r="R232" t="b">
        <v>1</v>
      </c>
      <c r="T232" t="s">
        <v>85</v>
      </c>
      <c r="Z232" t="s">
        <v>8890</v>
      </c>
      <c r="AA232" t="s">
        <v>8887</v>
      </c>
      <c r="AB232" t="s">
        <v>10066</v>
      </c>
      <c r="AC232" t="s">
        <v>9037</v>
      </c>
      <c r="AD232" t="b">
        <v>0</v>
      </c>
      <c r="AE232" t="b">
        <v>0</v>
      </c>
      <c r="AF232" t="s">
        <v>8941</v>
      </c>
      <c r="AG232" t="s">
        <v>8941</v>
      </c>
      <c r="AJ232" t="s">
        <v>10067</v>
      </c>
      <c r="AK232" t="s">
        <v>10068</v>
      </c>
      <c r="AL232" t="s">
        <v>9266</v>
      </c>
      <c r="AM232" t="s">
        <v>997</v>
      </c>
    </row>
    <row r="233" spans="1:42" x14ac:dyDescent="0.2">
      <c r="A233" t="s">
        <v>1003</v>
      </c>
      <c r="B233" t="s">
        <v>1004</v>
      </c>
      <c r="C233" t="s">
        <v>2120</v>
      </c>
      <c r="D233" t="s">
        <v>8117</v>
      </c>
      <c r="E233" t="s">
        <v>10069</v>
      </c>
      <c r="F233" t="s">
        <v>21008</v>
      </c>
      <c r="G233" t="s">
        <v>1005</v>
      </c>
      <c r="H233" t="s">
        <v>1003</v>
      </c>
      <c r="J233" t="s">
        <v>1006</v>
      </c>
      <c r="K233" t="s">
        <v>7476</v>
      </c>
      <c r="L233" t="s">
        <v>615</v>
      </c>
      <c r="M233" t="s">
        <v>7982</v>
      </c>
      <c r="N233" t="s">
        <v>2039</v>
      </c>
      <c r="O233" t="s">
        <v>8887</v>
      </c>
      <c r="P233" t="s">
        <v>10070</v>
      </c>
      <c r="R233" t="b">
        <v>1</v>
      </c>
      <c r="T233" t="s">
        <v>45</v>
      </c>
      <c r="Z233" t="s">
        <v>8890</v>
      </c>
      <c r="AA233" t="s">
        <v>8887</v>
      </c>
      <c r="AB233" t="s">
        <v>10071</v>
      </c>
      <c r="AC233" t="s">
        <v>8973</v>
      </c>
      <c r="AD233" t="b">
        <v>0</v>
      </c>
      <c r="AE233" t="b">
        <v>0</v>
      </c>
      <c r="AF233" t="s">
        <v>10072</v>
      </c>
      <c r="AG233" t="s">
        <v>10073</v>
      </c>
      <c r="AH233" t="s">
        <v>8942</v>
      </c>
      <c r="AJ233" t="s">
        <v>10074</v>
      </c>
      <c r="AK233" t="s">
        <v>10075</v>
      </c>
      <c r="AL233" t="s">
        <v>8935</v>
      </c>
      <c r="AM233" t="s">
        <v>1010</v>
      </c>
    </row>
    <row r="234" spans="1:42" x14ac:dyDescent="0.2">
      <c r="A234" t="s">
        <v>1013</v>
      </c>
      <c r="B234" t="s">
        <v>1014</v>
      </c>
      <c r="C234" t="s">
        <v>2131</v>
      </c>
      <c r="D234" t="s">
        <v>8120</v>
      </c>
      <c r="E234" t="s">
        <v>10076</v>
      </c>
      <c r="F234" t="s">
        <v>8889</v>
      </c>
      <c r="G234" t="s">
        <v>1015</v>
      </c>
      <c r="H234" t="s">
        <v>1013</v>
      </c>
      <c r="J234" t="s">
        <v>1016</v>
      </c>
      <c r="K234" t="s">
        <v>10077</v>
      </c>
      <c r="L234" t="s">
        <v>32</v>
      </c>
      <c r="M234" t="s">
        <v>7982</v>
      </c>
      <c r="N234" t="s">
        <v>2039</v>
      </c>
      <c r="O234" t="s">
        <v>8887</v>
      </c>
      <c r="P234" t="s">
        <v>10078</v>
      </c>
      <c r="R234" t="b">
        <v>1</v>
      </c>
      <c r="T234" t="s">
        <v>45</v>
      </c>
      <c r="Z234" t="s">
        <v>8890</v>
      </c>
      <c r="AA234" t="s">
        <v>8887</v>
      </c>
      <c r="AB234" t="s">
        <v>10079</v>
      </c>
      <c r="AC234" t="s">
        <v>8973</v>
      </c>
      <c r="AD234" t="b">
        <v>0</v>
      </c>
      <c r="AE234" t="b">
        <v>0</v>
      </c>
      <c r="AF234" t="s">
        <v>8941</v>
      </c>
      <c r="AG234" t="s">
        <v>8941</v>
      </c>
      <c r="AH234" t="s">
        <v>8942</v>
      </c>
      <c r="AJ234" t="s">
        <v>10080</v>
      </c>
      <c r="AK234" t="s">
        <v>10081</v>
      </c>
      <c r="AL234" t="s">
        <v>9238</v>
      </c>
      <c r="AM234" t="s">
        <v>1015</v>
      </c>
    </row>
    <row r="235" spans="1:42" x14ac:dyDescent="0.2">
      <c r="A235" t="s">
        <v>1013</v>
      </c>
      <c r="B235" t="s">
        <v>1014</v>
      </c>
      <c r="C235" t="s">
        <v>2137</v>
      </c>
      <c r="D235" t="s">
        <v>8120</v>
      </c>
      <c r="E235" t="s">
        <v>10082</v>
      </c>
      <c r="F235" t="s">
        <v>8889</v>
      </c>
      <c r="G235" t="s">
        <v>1015</v>
      </c>
      <c r="H235" t="s">
        <v>1013</v>
      </c>
      <c r="J235" t="s">
        <v>7056</v>
      </c>
      <c r="K235" t="s">
        <v>1017</v>
      </c>
      <c r="L235" t="s">
        <v>32</v>
      </c>
      <c r="M235" t="s">
        <v>7982</v>
      </c>
      <c r="N235" t="s">
        <v>10083</v>
      </c>
      <c r="O235" t="s">
        <v>8887</v>
      </c>
      <c r="P235" t="s">
        <v>10084</v>
      </c>
      <c r="R235" t="b">
        <v>1</v>
      </c>
      <c r="T235" t="s">
        <v>45</v>
      </c>
      <c r="Z235" t="s">
        <v>8890</v>
      </c>
      <c r="AA235" t="s">
        <v>8887</v>
      </c>
      <c r="AB235" t="s">
        <v>10085</v>
      </c>
      <c r="AC235" t="s">
        <v>8973</v>
      </c>
      <c r="AD235" t="b">
        <v>0</v>
      </c>
      <c r="AE235" t="b">
        <v>0</v>
      </c>
      <c r="AF235" t="s">
        <v>10086</v>
      </c>
      <c r="AG235" t="s">
        <v>9038</v>
      </c>
      <c r="AH235" t="s">
        <v>9031</v>
      </c>
      <c r="AJ235" t="s">
        <v>10087</v>
      </c>
      <c r="AK235" t="s">
        <v>10088</v>
      </c>
      <c r="AL235" t="s">
        <v>8926</v>
      </c>
      <c r="AM235" t="s">
        <v>1015</v>
      </c>
    </row>
    <row r="236" spans="1:42" x14ac:dyDescent="0.2">
      <c r="A236" t="s">
        <v>1013</v>
      </c>
      <c r="B236" t="s">
        <v>1014</v>
      </c>
      <c r="C236" t="s">
        <v>2144</v>
      </c>
      <c r="E236" t="s">
        <v>10089</v>
      </c>
      <c r="F236" t="s">
        <v>8889</v>
      </c>
      <c r="G236" t="s">
        <v>1015</v>
      </c>
      <c r="H236" t="s">
        <v>1013</v>
      </c>
      <c r="J236" t="s">
        <v>7056</v>
      </c>
      <c r="K236" t="s">
        <v>10077</v>
      </c>
      <c r="L236" t="s">
        <v>32</v>
      </c>
      <c r="M236" t="s">
        <v>7982</v>
      </c>
      <c r="N236" t="s">
        <v>7856</v>
      </c>
      <c r="O236" t="s">
        <v>9002</v>
      </c>
      <c r="P236" t="s">
        <v>10090</v>
      </c>
      <c r="R236" t="b">
        <v>1</v>
      </c>
      <c r="T236" t="s">
        <v>45</v>
      </c>
      <c r="V236" t="s">
        <v>7856</v>
      </c>
      <c r="Z236" t="s">
        <v>8890</v>
      </c>
      <c r="AA236" t="s">
        <v>9004</v>
      </c>
      <c r="AC236" t="s">
        <v>9983</v>
      </c>
      <c r="AD236" t="b">
        <v>0</v>
      </c>
      <c r="AE236" t="b">
        <v>0</v>
      </c>
      <c r="AF236" t="s">
        <v>10086</v>
      </c>
      <c r="AG236" t="s">
        <v>10091</v>
      </c>
      <c r="AJ236" t="s">
        <v>10092</v>
      </c>
      <c r="AL236" t="s">
        <v>9226</v>
      </c>
      <c r="AM236" t="s">
        <v>1015</v>
      </c>
    </row>
    <row r="237" spans="1:42" x14ac:dyDescent="0.2">
      <c r="A237" t="s">
        <v>1024</v>
      </c>
      <c r="B237" t="s">
        <v>1025</v>
      </c>
      <c r="C237" t="s">
        <v>2154</v>
      </c>
      <c r="D237" t="s">
        <v>8123</v>
      </c>
      <c r="E237" t="s">
        <v>10093</v>
      </c>
      <c r="F237" t="s">
        <v>8889</v>
      </c>
      <c r="G237" t="s">
        <v>1026</v>
      </c>
      <c r="H237" t="s">
        <v>1024</v>
      </c>
      <c r="I237" t="s">
        <v>10094</v>
      </c>
      <c r="J237" t="s">
        <v>1027</v>
      </c>
      <c r="K237" t="s">
        <v>1028</v>
      </c>
      <c r="L237" t="s">
        <v>1029</v>
      </c>
      <c r="M237" t="s">
        <v>7982</v>
      </c>
      <c r="N237" t="s">
        <v>2039</v>
      </c>
      <c r="O237" t="s">
        <v>8887</v>
      </c>
      <c r="P237" t="s">
        <v>10095</v>
      </c>
      <c r="R237" t="b">
        <v>1</v>
      </c>
      <c r="T237" t="s">
        <v>45</v>
      </c>
      <c r="Y237" t="s">
        <v>134</v>
      </c>
      <c r="Z237" t="s">
        <v>8890</v>
      </c>
      <c r="AA237" t="s">
        <v>8887</v>
      </c>
      <c r="AB237" t="s">
        <v>10096</v>
      </c>
      <c r="AC237" t="s">
        <v>8921</v>
      </c>
      <c r="AD237" t="b">
        <v>0</v>
      </c>
      <c r="AE237" t="b">
        <v>0</v>
      </c>
      <c r="AF237" t="s">
        <v>10097</v>
      </c>
      <c r="AG237" t="s">
        <v>10098</v>
      </c>
      <c r="AH237" t="s">
        <v>8942</v>
      </c>
      <c r="AI237" t="s">
        <v>10099</v>
      </c>
      <c r="AJ237" t="s">
        <v>10100</v>
      </c>
      <c r="AK237" t="s">
        <v>10101</v>
      </c>
      <c r="AL237" t="s">
        <v>8935</v>
      </c>
      <c r="AM237" t="s">
        <v>1032</v>
      </c>
    </row>
    <row r="238" spans="1:42" x14ac:dyDescent="0.2">
      <c r="A238" t="s">
        <v>1038</v>
      </c>
      <c r="B238" t="s">
        <v>1038</v>
      </c>
      <c r="C238" t="s">
        <v>2160</v>
      </c>
      <c r="D238" t="s">
        <v>10102</v>
      </c>
      <c r="E238" t="s">
        <v>10103</v>
      </c>
      <c r="F238" t="s">
        <v>9118</v>
      </c>
      <c r="G238" t="s">
        <v>1039</v>
      </c>
      <c r="H238" t="s">
        <v>1038</v>
      </c>
      <c r="J238" t="s">
        <v>1040</v>
      </c>
      <c r="K238" t="s">
        <v>1041</v>
      </c>
      <c r="L238" t="s">
        <v>180</v>
      </c>
      <c r="M238" t="s">
        <v>7982</v>
      </c>
      <c r="N238" t="s">
        <v>7709</v>
      </c>
      <c r="O238" t="s">
        <v>8887</v>
      </c>
      <c r="P238" t="s">
        <v>1042</v>
      </c>
      <c r="R238" t="b">
        <v>1</v>
      </c>
      <c r="T238" t="s">
        <v>112</v>
      </c>
      <c r="Z238" t="s">
        <v>8890</v>
      </c>
      <c r="AA238" t="s">
        <v>8887</v>
      </c>
      <c r="AB238" t="s">
        <v>10104</v>
      </c>
      <c r="AC238" t="s">
        <v>9037</v>
      </c>
      <c r="AD238" t="b">
        <v>0</v>
      </c>
      <c r="AE238" t="b">
        <v>0</v>
      </c>
      <c r="AF238" t="s">
        <v>9046</v>
      </c>
      <c r="AG238" t="s">
        <v>9046</v>
      </c>
      <c r="AJ238" t="s">
        <v>1039</v>
      </c>
      <c r="AK238" t="s">
        <v>10105</v>
      </c>
      <c r="AL238" t="s">
        <v>9048</v>
      </c>
      <c r="AM238" t="s">
        <v>1043</v>
      </c>
      <c r="AN238" t="s">
        <v>780</v>
      </c>
      <c r="AO238" t="s">
        <v>355</v>
      </c>
      <c r="AP238" t="s">
        <v>781</v>
      </c>
    </row>
    <row r="239" spans="1:42" x14ac:dyDescent="0.2">
      <c r="A239" t="s">
        <v>1044</v>
      </c>
      <c r="B239" t="s">
        <v>1045</v>
      </c>
      <c r="C239" t="s">
        <v>2167</v>
      </c>
      <c r="D239" t="s">
        <v>8126</v>
      </c>
      <c r="E239" t="s">
        <v>10106</v>
      </c>
      <c r="F239" t="s">
        <v>8994</v>
      </c>
      <c r="G239" t="s">
        <v>1046</v>
      </c>
      <c r="H239" t="s">
        <v>1044</v>
      </c>
      <c r="J239" t="s">
        <v>1047</v>
      </c>
      <c r="K239" t="s">
        <v>1048</v>
      </c>
      <c r="L239" t="s">
        <v>32</v>
      </c>
      <c r="M239" t="s">
        <v>7982</v>
      </c>
      <c r="N239" t="s">
        <v>7718</v>
      </c>
      <c r="O239" t="s">
        <v>8887</v>
      </c>
      <c r="P239" t="s">
        <v>10107</v>
      </c>
      <c r="R239" t="b">
        <v>1</v>
      </c>
      <c r="T239" t="s">
        <v>45</v>
      </c>
      <c r="Z239" t="s">
        <v>8890</v>
      </c>
      <c r="AA239" t="s">
        <v>8887</v>
      </c>
      <c r="AB239" t="s">
        <v>10108</v>
      </c>
      <c r="AC239" t="s">
        <v>8921</v>
      </c>
      <c r="AD239" t="b">
        <v>0</v>
      </c>
      <c r="AE239" t="b">
        <v>0</v>
      </c>
      <c r="AF239" t="s">
        <v>9186</v>
      </c>
      <c r="AG239" t="s">
        <v>9187</v>
      </c>
      <c r="AH239" t="s">
        <v>8942</v>
      </c>
      <c r="AJ239" t="s">
        <v>10109</v>
      </c>
      <c r="AK239" t="s">
        <v>10110</v>
      </c>
      <c r="AL239" t="s">
        <v>8935</v>
      </c>
      <c r="AM239" t="s">
        <v>1046</v>
      </c>
    </row>
    <row r="240" spans="1:42" x14ac:dyDescent="0.2">
      <c r="A240" t="s">
        <v>1052</v>
      </c>
      <c r="B240" t="s">
        <v>1053</v>
      </c>
      <c r="C240" t="s">
        <v>2174</v>
      </c>
      <c r="D240" t="s">
        <v>8129</v>
      </c>
      <c r="E240" t="s">
        <v>10111</v>
      </c>
      <c r="F240" t="s">
        <v>8889</v>
      </c>
      <c r="G240" t="s">
        <v>10112</v>
      </c>
      <c r="H240" t="s">
        <v>1052</v>
      </c>
      <c r="I240" t="s">
        <v>10113</v>
      </c>
      <c r="J240" t="s">
        <v>1055</v>
      </c>
      <c r="K240" t="s">
        <v>1056</v>
      </c>
      <c r="L240" t="s">
        <v>1057</v>
      </c>
      <c r="M240" t="s">
        <v>7982</v>
      </c>
      <c r="N240" t="s">
        <v>2039</v>
      </c>
      <c r="O240" t="s">
        <v>8887</v>
      </c>
      <c r="P240" t="s">
        <v>10114</v>
      </c>
      <c r="R240" t="b">
        <v>1</v>
      </c>
      <c r="T240" t="s">
        <v>45</v>
      </c>
      <c r="Y240" t="s">
        <v>134</v>
      </c>
      <c r="Z240" t="s">
        <v>8890</v>
      </c>
      <c r="AA240" t="s">
        <v>8887</v>
      </c>
      <c r="AB240" t="s">
        <v>10115</v>
      </c>
      <c r="AC240" t="s">
        <v>8973</v>
      </c>
      <c r="AD240" t="b">
        <v>0</v>
      </c>
      <c r="AE240" t="b">
        <v>0</v>
      </c>
      <c r="AF240" t="s">
        <v>9046</v>
      </c>
      <c r="AG240" t="s">
        <v>9046</v>
      </c>
      <c r="AH240" t="s">
        <v>8942</v>
      </c>
      <c r="AI240" t="s">
        <v>10116</v>
      </c>
      <c r="AJ240" t="s">
        <v>10117</v>
      </c>
      <c r="AK240" t="s">
        <v>10118</v>
      </c>
      <c r="AL240" t="s">
        <v>8935</v>
      </c>
      <c r="AM240" t="s">
        <v>1060</v>
      </c>
    </row>
    <row r="241" spans="1:42" x14ac:dyDescent="0.2">
      <c r="A241" t="s">
        <v>1062</v>
      </c>
      <c r="B241" t="s">
        <v>1062</v>
      </c>
      <c r="C241" t="s">
        <v>2180</v>
      </c>
      <c r="D241" t="s">
        <v>10119</v>
      </c>
      <c r="E241" t="s">
        <v>10120</v>
      </c>
      <c r="F241" t="s">
        <v>9118</v>
      </c>
      <c r="G241" t="s">
        <v>1063</v>
      </c>
      <c r="H241" t="s">
        <v>1062</v>
      </c>
      <c r="J241" t="s">
        <v>1064</v>
      </c>
      <c r="K241" t="s">
        <v>1065</v>
      </c>
      <c r="L241" t="s">
        <v>32</v>
      </c>
      <c r="M241" t="s">
        <v>7982</v>
      </c>
      <c r="N241" t="s">
        <v>7688</v>
      </c>
      <c r="O241" t="s">
        <v>8887</v>
      </c>
      <c r="P241" t="s">
        <v>1066</v>
      </c>
      <c r="R241" t="b">
        <v>1</v>
      </c>
      <c r="T241" t="s">
        <v>112</v>
      </c>
      <c r="Z241" t="s">
        <v>8890</v>
      </c>
      <c r="AA241" t="s">
        <v>8887</v>
      </c>
      <c r="AD241" t="b">
        <v>0</v>
      </c>
      <c r="AE241" t="b">
        <v>0</v>
      </c>
      <c r="AF241" t="s">
        <v>10121</v>
      </c>
      <c r="AG241" t="s">
        <v>10122</v>
      </c>
      <c r="AH241" t="s">
        <v>8893</v>
      </c>
      <c r="AI241" t="s">
        <v>10123</v>
      </c>
      <c r="AJ241" t="s">
        <v>1063</v>
      </c>
      <c r="AK241" t="s">
        <v>10124</v>
      </c>
      <c r="AL241" t="s">
        <v>8945</v>
      </c>
      <c r="AM241" t="s">
        <v>1067</v>
      </c>
      <c r="AN241" t="s">
        <v>1068</v>
      </c>
      <c r="AO241" t="s">
        <v>74</v>
      </c>
      <c r="AP241" t="s">
        <v>1069</v>
      </c>
    </row>
    <row r="242" spans="1:42" x14ac:dyDescent="0.2">
      <c r="A242" t="s">
        <v>1070</v>
      </c>
      <c r="B242" t="s">
        <v>1070</v>
      </c>
      <c r="C242" t="s">
        <v>2186</v>
      </c>
      <c r="D242" t="s">
        <v>10125</v>
      </c>
      <c r="E242" t="s">
        <v>10126</v>
      </c>
      <c r="F242" t="s">
        <v>8994</v>
      </c>
      <c r="G242" t="s">
        <v>1071</v>
      </c>
      <c r="H242" t="s">
        <v>1070</v>
      </c>
      <c r="J242" t="s">
        <v>1072</v>
      </c>
      <c r="K242" t="s">
        <v>1073</v>
      </c>
      <c r="L242" t="s">
        <v>1074</v>
      </c>
      <c r="M242" t="s">
        <v>7982</v>
      </c>
      <c r="N242" t="s">
        <v>2039</v>
      </c>
      <c r="O242" t="s">
        <v>8887</v>
      </c>
      <c r="P242" t="s">
        <v>1076</v>
      </c>
      <c r="R242" t="b">
        <v>1</v>
      </c>
      <c r="T242" t="s">
        <v>112</v>
      </c>
      <c r="Z242" t="s">
        <v>8890</v>
      </c>
      <c r="AA242" t="s">
        <v>8887</v>
      </c>
      <c r="AC242" t="s">
        <v>8891</v>
      </c>
      <c r="AD242" t="b">
        <v>0</v>
      </c>
      <c r="AE242" t="b">
        <v>0</v>
      </c>
      <c r="AF242" t="s">
        <v>10127</v>
      </c>
      <c r="AG242" t="s">
        <v>10128</v>
      </c>
      <c r="AH242" t="s">
        <v>8893</v>
      </c>
      <c r="AI242" t="s">
        <v>9443</v>
      </c>
      <c r="AJ242" t="s">
        <v>1071</v>
      </c>
      <c r="AK242" t="s">
        <v>10129</v>
      </c>
      <c r="AL242" t="s">
        <v>8923</v>
      </c>
      <c r="AM242" t="s">
        <v>1077</v>
      </c>
    </row>
    <row r="243" spans="1:42" x14ac:dyDescent="0.2">
      <c r="A243" t="s">
        <v>1079</v>
      </c>
      <c r="B243" t="s">
        <v>1079</v>
      </c>
      <c r="C243" t="s">
        <v>2193</v>
      </c>
      <c r="D243" t="s">
        <v>10130</v>
      </c>
      <c r="E243" t="s">
        <v>10131</v>
      </c>
      <c r="F243" t="s">
        <v>8994</v>
      </c>
      <c r="G243" t="s">
        <v>1080</v>
      </c>
      <c r="H243" t="s">
        <v>1079</v>
      </c>
      <c r="J243" t="s">
        <v>1081</v>
      </c>
      <c r="K243" t="s">
        <v>1082</v>
      </c>
      <c r="L243" t="s">
        <v>32</v>
      </c>
      <c r="M243" t="s">
        <v>7982</v>
      </c>
      <c r="N243" t="s">
        <v>7194</v>
      </c>
      <c r="O243" t="s">
        <v>8887</v>
      </c>
      <c r="P243" t="s">
        <v>1083</v>
      </c>
      <c r="R243" t="b">
        <v>1</v>
      </c>
      <c r="T243" t="s">
        <v>112</v>
      </c>
      <c r="Z243" t="s">
        <v>8890</v>
      </c>
      <c r="AA243" t="s">
        <v>8887</v>
      </c>
      <c r="AC243" t="s">
        <v>8996</v>
      </c>
      <c r="AD243" t="b">
        <v>0</v>
      </c>
      <c r="AE243" t="b">
        <v>0</v>
      </c>
      <c r="AF243" t="s">
        <v>10060</v>
      </c>
      <c r="AG243" t="s">
        <v>10061</v>
      </c>
      <c r="AH243" t="s">
        <v>9100</v>
      </c>
      <c r="AI243" t="s">
        <v>10132</v>
      </c>
      <c r="AJ243" t="s">
        <v>1080</v>
      </c>
      <c r="AL243" t="s">
        <v>8918</v>
      </c>
      <c r="AM243" t="s">
        <v>1084</v>
      </c>
    </row>
    <row r="244" spans="1:42" x14ac:dyDescent="0.2">
      <c r="A244" t="s">
        <v>1079</v>
      </c>
      <c r="B244" t="s">
        <v>1079</v>
      </c>
      <c r="C244" t="s">
        <v>2200</v>
      </c>
      <c r="D244" t="s">
        <v>10133</v>
      </c>
      <c r="E244" t="s">
        <v>10134</v>
      </c>
      <c r="F244" t="s">
        <v>8994</v>
      </c>
      <c r="G244" t="s">
        <v>1080</v>
      </c>
      <c r="H244" t="s">
        <v>1079</v>
      </c>
      <c r="J244" t="s">
        <v>10135</v>
      </c>
      <c r="K244" t="s">
        <v>10136</v>
      </c>
      <c r="L244" t="s">
        <v>32</v>
      </c>
      <c r="M244" t="s">
        <v>7982</v>
      </c>
      <c r="N244" t="s">
        <v>7838</v>
      </c>
      <c r="O244" t="s">
        <v>8887</v>
      </c>
      <c r="P244" t="s">
        <v>10137</v>
      </c>
      <c r="R244" t="b">
        <v>1</v>
      </c>
      <c r="T244" t="s">
        <v>112</v>
      </c>
      <c r="Z244" t="s">
        <v>8890</v>
      </c>
      <c r="AA244" t="s">
        <v>8887</v>
      </c>
      <c r="AC244" t="s">
        <v>8996</v>
      </c>
      <c r="AD244" t="b">
        <v>0</v>
      </c>
      <c r="AE244" t="b">
        <v>0</v>
      </c>
      <c r="AF244" t="s">
        <v>10060</v>
      </c>
      <c r="AG244" t="s">
        <v>10061</v>
      </c>
      <c r="AH244" t="s">
        <v>8893</v>
      </c>
      <c r="AI244" t="s">
        <v>8932</v>
      </c>
      <c r="AJ244" t="s">
        <v>1080</v>
      </c>
      <c r="AK244" t="s">
        <v>10138</v>
      </c>
      <c r="AL244" t="s">
        <v>8918</v>
      </c>
      <c r="AM244" t="s">
        <v>10139</v>
      </c>
      <c r="AO244" t="s">
        <v>472</v>
      </c>
      <c r="AP244" t="s">
        <v>10140</v>
      </c>
    </row>
    <row r="245" spans="1:42" x14ac:dyDescent="0.2">
      <c r="A245" t="s">
        <v>1085</v>
      </c>
      <c r="B245" t="s">
        <v>1085</v>
      </c>
      <c r="C245" t="s">
        <v>2211</v>
      </c>
      <c r="D245" t="s">
        <v>10141</v>
      </c>
      <c r="E245" t="s">
        <v>10142</v>
      </c>
      <c r="F245" t="s">
        <v>8994</v>
      </c>
      <c r="G245" t="s">
        <v>1086</v>
      </c>
      <c r="H245" t="s">
        <v>1085</v>
      </c>
      <c r="J245" t="s">
        <v>1087</v>
      </c>
      <c r="K245" t="s">
        <v>1088</v>
      </c>
      <c r="L245" t="s">
        <v>32</v>
      </c>
      <c r="M245" t="s">
        <v>7982</v>
      </c>
      <c r="N245" t="s">
        <v>7838</v>
      </c>
      <c r="O245" t="s">
        <v>8887</v>
      </c>
      <c r="P245" t="s">
        <v>1090</v>
      </c>
      <c r="R245" t="b">
        <v>1</v>
      </c>
      <c r="T245" t="s">
        <v>85</v>
      </c>
      <c r="Z245" t="s">
        <v>8890</v>
      </c>
      <c r="AA245" t="s">
        <v>8887</v>
      </c>
      <c r="AC245" t="s">
        <v>8921</v>
      </c>
      <c r="AD245" t="b">
        <v>0</v>
      </c>
      <c r="AE245" t="b">
        <v>0</v>
      </c>
      <c r="AF245" t="s">
        <v>10060</v>
      </c>
      <c r="AG245" t="s">
        <v>10061</v>
      </c>
      <c r="AH245" t="s">
        <v>8893</v>
      </c>
      <c r="AI245" t="s">
        <v>8932</v>
      </c>
      <c r="AJ245" t="s">
        <v>7057</v>
      </c>
      <c r="AK245" t="s">
        <v>10143</v>
      </c>
      <c r="AL245" t="s">
        <v>8918</v>
      </c>
      <c r="AM245" t="s">
        <v>1086</v>
      </c>
    </row>
    <row r="246" spans="1:42" x14ac:dyDescent="0.2">
      <c r="A246" t="s">
        <v>1093</v>
      </c>
      <c r="B246" t="s">
        <v>1093</v>
      </c>
      <c r="C246" t="s">
        <v>2217</v>
      </c>
      <c r="D246" t="s">
        <v>10144</v>
      </c>
      <c r="E246" t="s">
        <v>10145</v>
      </c>
      <c r="F246" t="s">
        <v>9090</v>
      </c>
      <c r="G246" t="s">
        <v>1094</v>
      </c>
      <c r="H246" t="s">
        <v>1093</v>
      </c>
      <c r="I246" t="s">
        <v>10146</v>
      </c>
      <c r="J246" t="s">
        <v>1095</v>
      </c>
      <c r="K246" t="s">
        <v>1096</v>
      </c>
      <c r="L246" t="s">
        <v>32</v>
      </c>
      <c r="M246" t="s">
        <v>7982</v>
      </c>
      <c r="N246" t="s">
        <v>2039</v>
      </c>
      <c r="O246" t="s">
        <v>8887</v>
      </c>
      <c r="P246" t="s">
        <v>1097</v>
      </c>
      <c r="R246" t="b">
        <v>1</v>
      </c>
      <c r="T246" t="s">
        <v>85</v>
      </c>
      <c r="Y246" t="s">
        <v>1098</v>
      </c>
      <c r="Z246" t="s">
        <v>8890</v>
      </c>
      <c r="AA246" t="s">
        <v>8887</v>
      </c>
      <c r="AB246" t="s">
        <v>10147</v>
      </c>
      <c r="AC246" t="s">
        <v>8891</v>
      </c>
      <c r="AD246" t="b">
        <v>0</v>
      </c>
      <c r="AE246" t="b">
        <v>0</v>
      </c>
      <c r="AF246" t="s">
        <v>10148</v>
      </c>
      <c r="AG246" t="s">
        <v>10149</v>
      </c>
      <c r="AH246" t="s">
        <v>8942</v>
      </c>
      <c r="AJ246" t="s">
        <v>10150</v>
      </c>
      <c r="AK246" t="s">
        <v>10151</v>
      </c>
      <c r="AL246" t="s">
        <v>8897</v>
      </c>
      <c r="AM246" t="s">
        <v>1094</v>
      </c>
    </row>
    <row r="247" spans="1:42" x14ac:dyDescent="0.2">
      <c r="A247" t="s">
        <v>1099</v>
      </c>
      <c r="B247" t="s">
        <v>1099</v>
      </c>
      <c r="C247" t="s">
        <v>2225</v>
      </c>
      <c r="D247" t="s">
        <v>10152</v>
      </c>
      <c r="E247" t="s">
        <v>10153</v>
      </c>
      <c r="F247" t="s">
        <v>9090</v>
      </c>
      <c r="G247" t="s">
        <v>1100</v>
      </c>
      <c r="H247" t="s">
        <v>1099</v>
      </c>
      <c r="J247" t="s">
        <v>1101</v>
      </c>
      <c r="K247" t="s">
        <v>1102</v>
      </c>
      <c r="L247" t="s">
        <v>32</v>
      </c>
      <c r="M247" t="s">
        <v>7982</v>
      </c>
      <c r="N247" t="s">
        <v>2039</v>
      </c>
      <c r="O247" t="s">
        <v>8887</v>
      </c>
      <c r="P247" t="s">
        <v>1104</v>
      </c>
      <c r="R247" t="b">
        <v>1</v>
      </c>
      <c r="T247" t="s">
        <v>112</v>
      </c>
      <c r="Z247" t="s">
        <v>8890</v>
      </c>
      <c r="AA247" t="s">
        <v>8887</v>
      </c>
      <c r="AB247" t="s">
        <v>10154</v>
      </c>
      <c r="AC247" t="s">
        <v>8891</v>
      </c>
      <c r="AD247" t="b">
        <v>0</v>
      </c>
      <c r="AE247" t="b">
        <v>0</v>
      </c>
      <c r="AF247" t="s">
        <v>8941</v>
      </c>
      <c r="AG247" t="s">
        <v>8941</v>
      </c>
      <c r="AH247" t="s">
        <v>8942</v>
      </c>
      <c r="AJ247" t="s">
        <v>1100</v>
      </c>
      <c r="AK247" t="s">
        <v>10155</v>
      </c>
      <c r="AL247" t="s">
        <v>8935</v>
      </c>
      <c r="AM247" t="s">
        <v>1105</v>
      </c>
    </row>
    <row r="248" spans="1:42" x14ac:dyDescent="0.2">
      <c r="A248" t="s">
        <v>1107</v>
      </c>
      <c r="B248" t="s">
        <v>1108</v>
      </c>
      <c r="C248" t="s">
        <v>2234</v>
      </c>
      <c r="D248" t="s">
        <v>8132</v>
      </c>
      <c r="E248" t="s">
        <v>10156</v>
      </c>
      <c r="F248" t="s">
        <v>9216</v>
      </c>
      <c r="G248" t="s">
        <v>1109</v>
      </c>
      <c r="H248" t="s">
        <v>1107</v>
      </c>
      <c r="J248" t="s">
        <v>1110</v>
      </c>
      <c r="K248" t="s">
        <v>10157</v>
      </c>
      <c r="L248" t="s">
        <v>1112</v>
      </c>
      <c r="M248" t="s">
        <v>7982</v>
      </c>
      <c r="N248" t="s">
        <v>2039</v>
      </c>
      <c r="O248" t="s">
        <v>8887</v>
      </c>
      <c r="P248" t="s">
        <v>10158</v>
      </c>
      <c r="R248" t="b">
        <v>1</v>
      </c>
      <c r="T248" t="s">
        <v>45</v>
      </c>
      <c r="Z248" t="s">
        <v>8890</v>
      </c>
      <c r="AA248" t="s">
        <v>8887</v>
      </c>
      <c r="AC248" t="s">
        <v>8973</v>
      </c>
      <c r="AD248" t="b">
        <v>0</v>
      </c>
      <c r="AE248" t="b">
        <v>0</v>
      </c>
      <c r="AF248" t="s">
        <v>9217</v>
      </c>
      <c r="AG248" t="s">
        <v>9218</v>
      </c>
      <c r="AH248" t="s">
        <v>8893</v>
      </c>
      <c r="AI248" t="s">
        <v>10159</v>
      </c>
      <c r="AJ248" t="s">
        <v>10160</v>
      </c>
      <c r="AK248" t="s">
        <v>10161</v>
      </c>
      <c r="AL248" t="s">
        <v>8897</v>
      </c>
      <c r="AM248" t="s">
        <v>1109</v>
      </c>
    </row>
    <row r="249" spans="1:42" x14ac:dyDescent="0.2">
      <c r="A249" t="s">
        <v>1107</v>
      </c>
      <c r="B249" t="s">
        <v>1108</v>
      </c>
      <c r="C249" t="s">
        <v>2246</v>
      </c>
      <c r="D249" t="s">
        <v>8132</v>
      </c>
      <c r="E249" t="s">
        <v>10162</v>
      </c>
      <c r="F249" t="s">
        <v>9216</v>
      </c>
      <c r="G249" t="s">
        <v>1109</v>
      </c>
      <c r="H249" t="s">
        <v>1107</v>
      </c>
      <c r="J249" t="s">
        <v>10163</v>
      </c>
      <c r="K249" t="s">
        <v>10164</v>
      </c>
      <c r="L249" t="s">
        <v>1112</v>
      </c>
      <c r="M249" t="s">
        <v>7982</v>
      </c>
      <c r="N249" t="s">
        <v>7188</v>
      </c>
      <c r="O249" t="s">
        <v>8887</v>
      </c>
      <c r="P249" t="s">
        <v>10165</v>
      </c>
      <c r="R249" t="b">
        <v>1</v>
      </c>
      <c r="T249" t="s">
        <v>45</v>
      </c>
      <c r="Z249" t="s">
        <v>8890</v>
      </c>
      <c r="AA249" t="s">
        <v>8887</v>
      </c>
      <c r="AC249" t="s">
        <v>8973</v>
      </c>
      <c r="AD249" t="b">
        <v>0</v>
      </c>
      <c r="AE249" t="b">
        <v>0</v>
      </c>
      <c r="AF249" t="s">
        <v>8892</v>
      </c>
      <c r="AG249" t="s">
        <v>8892</v>
      </c>
      <c r="AH249" t="s">
        <v>8893</v>
      </c>
      <c r="AI249" t="s">
        <v>8932</v>
      </c>
      <c r="AJ249" t="s">
        <v>10166</v>
      </c>
      <c r="AK249" t="s">
        <v>10167</v>
      </c>
      <c r="AL249" t="s">
        <v>9232</v>
      </c>
      <c r="AM249" t="s">
        <v>1109</v>
      </c>
    </row>
    <row r="250" spans="1:42" x14ac:dyDescent="0.2">
      <c r="A250" t="s">
        <v>1107</v>
      </c>
      <c r="B250" t="s">
        <v>1108</v>
      </c>
      <c r="C250" t="s">
        <v>2255</v>
      </c>
      <c r="D250" t="s">
        <v>8132</v>
      </c>
      <c r="E250" t="s">
        <v>10168</v>
      </c>
      <c r="F250" t="s">
        <v>9216</v>
      </c>
      <c r="G250" t="s">
        <v>1109</v>
      </c>
      <c r="H250" t="s">
        <v>1107</v>
      </c>
      <c r="J250" t="s">
        <v>10163</v>
      </c>
      <c r="K250" t="s">
        <v>10169</v>
      </c>
      <c r="L250" t="s">
        <v>1112</v>
      </c>
      <c r="M250" t="s">
        <v>7982</v>
      </c>
      <c r="N250" t="s">
        <v>7671</v>
      </c>
      <c r="O250" t="s">
        <v>8887</v>
      </c>
      <c r="P250" t="s">
        <v>10170</v>
      </c>
      <c r="R250" t="b">
        <v>1</v>
      </c>
      <c r="T250" t="s">
        <v>45</v>
      </c>
      <c r="Z250" t="s">
        <v>8890</v>
      </c>
      <c r="AA250" t="s">
        <v>8887</v>
      </c>
      <c r="AC250" t="s">
        <v>8973</v>
      </c>
      <c r="AD250" t="b">
        <v>0</v>
      </c>
      <c r="AE250" t="b">
        <v>0</v>
      </c>
      <c r="AF250" t="s">
        <v>8892</v>
      </c>
      <c r="AG250" t="s">
        <v>8892</v>
      </c>
      <c r="AH250" t="s">
        <v>8893</v>
      </c>
      <c r="AI250" t="s">
        <v>8932</v>
      </c>
      <c r="AJ250" t="s">
        <v>10160</v>
      </c>
      <c r="AK250" t="s">
        <v>10171</v>
      </c>
      <c r="AL250" t="s">
        <v>8926</v>
      </c>
      <c r="AM250" t="s">
        <v>1109</v>
      </c>
    </row>
    <row r="251" spans="1:42" x14ac:dyDescent="0.2">
      <c r="A251" t="s">
        <v>1107</v>
      </c>
      <c r="B251" t="s">
        <v>1108</v>
      </c>
      <c r="C251" t="s">
        <v>2262</v>
      </c>
      <c r="D251" t="s">
        <v>8132</v>
      </c>
      <c r="E251" t="s">
        <v>10172</v>
      </c>
      <c r="F251" t="s">
        <v>9216</v>
      </c>
      <c r="G251" t="s">
        <v>1109</v>
      </c>
      <c r="H251" t="s">
        <v>1107</v>
      </c>
      <c r="J251" t="s">
        <v>10163</v>
      </c>
      <c r="K251" t="s">
        <v>10173</v>
      </c>
      <c r="L251" t="s">
        <v>1112</v>
      </c>
      <c r="M251" t="s">
        <v>7982</v>
      </c>
      <c r="N251" t="s">
        <v>7683</v>
      </c>
      <c r="O251" t="s">
        <v>8887</v>
      </c>
      <c r="P251" t="s">
        <v>10174</v>
      </c>
      <c r="R251" t="b">
        <v>1</v>
      </c>
      <c r="T251" t="s">
        <v>45</v>
      </c>
      <c r="Z251" t="s">
        <v>8890</v>
      </c>
      <c r="AA251" t="s">
        <v>8887</v>
      </c>
      <c r="AC251" t="s">
        <v>8973</v>
      </c>
      <c r="AD251" t="b">
        <v>0</v>
      </c>
      <c r="AE251" t="b">
        <v>0</v>
      </c>
      <c r="AF251" t="s">
        <v>8892</v>
      </c>
      <c r="AG251" t="s">
        <v>8892</v>
      </c>
      <c r="AH251" t="s">
        <v>8893</v>
      </c>
      <c r="AI251" t="s">
        <v>8932</v>
      </c>
      <c r="AJ251" t="s">
        <v>10160</v>
      </c>
      <c r="AK251" t="s">
        <v>10175</v>
      </c>
      <c r="AL251" t="s">
        <v>8918</v>
      </c>
      <c r="AM251" t="s">
        <v>1109</v>
      </c>
    </row>
    <row r="252" spans="1:42" x14ac:dyDescent="0.2">
      <c r="A252" t="s">
        <v>1107</v>
      </c>
      <c r="B252" t="s">
        <v>1108</v>
      </c>
      <c r="C252" t="s">
        <v>2272</v>
      </c>
      <c r="D252" t="s">
        <v>8132</v>
      </c>
      <c r="E252" t="s">
        <v>10176</v>
      </c>
      <c r="F252" t="s">
        <v>9216</v>
      </c>
      <c r="G252" t="s">
        <v>1109</v>
      </c>
      <c r="H252" t="s">
        <v>1107</v>
      </c>
      <c r="J252" t="s">
        <v>10163</v>
      </c>
      <c r="K252" t="s">
        <v>10177</v>
      </c>
      <c r="L252" t="s">
        <v>1112</v>
      </c>
      <c r="M252" t="s">
        <v>7982</v>
      </c>
      <c r="N252" t="s">
        <v>7911</v>
      </c>
      <c r="O252" t="s">
        <v>8887</v>
      </c>
      <c r="P252" t="s">
        <v>10178</v>
      </c>
      <c r="R252" t="b">
        <v>1</v>
      </c>
      <c r="T252" t="s">
        <v>45</v>
      </c>
      <c r="Z252" t="s">
        <v>8890</v>
      </c>
      <c r="AA252" t="s">
        <v>8887</v>
      </c>
      <c r="AC252" t="s">
        <v>8973</v>
      </c>
      <c r="AD252" t="b">
        <v>0</v>
      </c>
      <c r="AE252" t="b">
        <v>0</v>
      </c>
      <c r="AF252" t="s">
        <v>8892</v>
      </c>
      <c r="AG252" t="s">
        <v>8892</v>
      </c>
      <c r="AH252" t="s">
        <v>8893</v>
      </c>
      <c r="AI252" t="s">
        <v>8932</v>
      </c>
      <c r="AJ252" t="s">
        <v>10166</v>
      </c>
      <c r="AK252" t="s">
        <v>10179</v>
      </c>
      <c r="AL252" t="s">
        <v>7302</v>
      </c>
      <c r="AM252" t="s">
        <v>10180</v>
      </c>
    </row>
    <row r="253" spans="1:42" x14ac:dyDescent="0.2">
      <c r="A253" t="s">
        <v>1107</v>
      </c>
      <c r="B253" t="s">
        <v>1108</v>
      </c>
      <c r="C253" t="s">
        <v>2281</v>
      </c>
      <c r="D253" t="s">
        <v>8132</v>
      </c>
      <c r="E253" t="s">
        <v>10181</v>
      </c>
      <c r="F253" t="s">
        <v>9216</v>
      </c>
      <c r="G253" t="s">
        <v>1109</v>
      </c>
      <c r="H253" t="s">
        <v>1107</v>
      </c>
      <c r="J253" t="s">
        <v>10163</v>
      </c>
      <c r="K253" t="s">
        <v>10182</v>
      </c>
      <c r="L253" t="s">
        <v>1112</v>
      </c>
      <c r="M253" t="s">
        <v>7982</v>
      </c>
      <c r="N253" t="s">
        <v>7911</v>
      </c>
      <c r="O253" t="s">
        <v>8887</v>
      </c>
      <c r="P253" t="s">
        <v>10183</v>
      </c>
      <c r="R253" t="b">
        <v>1</v>
      </c>
      <c r="T253" t="s">
        <v>45</v>
      </c>
      <c r="Z253" t="s">
        <v>8890</v>
      </c>
      <c r="AA253" t="s">
        <v>8887</v>
      </c>
      <c r="AC253" t="s">
        <v>8973</v>
      </c>
      <c r="AD253" t="b">
        <v>0</v>
      </c>
      <c r="AE253" t="b">
        <v>0</v>
      </c>
      <c r="AF253" t="s">
        <v>8892</v>
      </c>
      <c r="AG253" t="s">
        <v>8892</v>
      </c>
      <c r="AH253" t="s">
        <v>8893</v>
      </c>
      <c r="AI253" t="s">
        <v>8932</v>
      </c>
      <c r="AJ253" t="s">
        <v>10160</v>
      </c>
      <c r="AK253" t="s">
        <v>10184</v>
      </c>
      <c r="AL253" t="s">
        <v>8923</v>
      </c>
      <c r="AM253" t="s">
        <v>1109</v>
      </c>
    </row>
    <row r="254" spans="1:42" x14ac:dyDescent="0.2">
      <c r="A254" t="s">
        <v>1107</v>
      </c>
      <c r="B254" t="s">
        <v>1108</v>
      </c>
      <c r="C254" t="s">
        <v>2289</v>
      </c>
      <c r="D254" t="s">
        <v>8132</v>
      </c>
      <c r="E254" t="s">
        <v>10185</v>
      </c>
      <c r="F254" t="s">
        <v>9216</v>
      </c>
      <c r="G254" t="s">
        <v>1109</v>
      </c>
      <c r="H254" t="s">
        <v>1107</v>
      </c>
      <c r="J254" t="s">
        <v>10163</v>
      </c>
      <c r="K254" t="s">
        <v>10186</v>
      </c>
      <c r="L254" t="s">
        <v>1112</v>
      </c>
      <c r="M254" t="s">
        <v>7982</v>
      </c>
      <c r="N254" t="s">
        <v>7653</v>
      </c>
      <c r="O254" t="s">
        <v>8887</v>
      </c>
      <c r="P254" t="s">
        <v>10187</v>
      </c>
      <c r="R254" t="b">
        <v>1</v>
      </c>
      <c r="T254" t="s">
        <v>45</v>
      </c>
      <c r="Z254" t="s">
        <v>8890</v>
      </c>
      <c r="AA254" t="s">
        <v>8887</v>
      </c>
      <c r="AC254" t="s">
        <v>8973</v>
      </c>
      <c r="AD254" t="b">
        <v>0</v>
      </c>
      <c r="AE254" t="b">
        <v>0</v>
      </c>
      <c r="AF254" t="s">
        <v>8892</v>
      </c>
      <c r="AG254" t="s">
        <v>8892</v>
      </c>
      <c r="AH254" t="s">
        <v>8893</v>
      </c>
      <c r="AI254" t="s">
        <v>8932</v>
      </c>
      <c r="AJ254" t="s">
        <v>10160</v>
      </c>
      <c r="AK254" t="s">
        <v>10188</v>
      </c>
      <c r="AL254" t="s">
        <v>9087</v>
      </c>
      <c r="AM254" t="s">
        <v>1109</v>
      </c>
    </row>
    <row r="255" spans="1:42" x14ac:dyDescent="0.2">
      <c r="A255" t="s">
        <v>1107</v>
      </c>
      <c r="B255" t="s">
        <v>1108</v>
      </c>
      <c r="C255" t="s">
        <v>2297</v>
      </c>
      <c r="D255" t="s">
        <v>8132</v>
      </c>
      <c r="E255" t="s">
        <v>10189</v>
      </c>
      <c r="F255" t="s">
        <v>9216</v>
      </c>
      <c r="G255" t="s">
        <v>1109</v>
      </c>
      <c r="H255" t="s">
        <v>1107</v>
      </c>
      <c r="J255" t="s">
        <v>10163</v>
      </c>
      <c r="K255" t="s">
        <v>10190</v>
      </c>
      <c r="L255" t="s">
        <v>1112</v>
      </c>
      <c r="M255" t="s">
        <v>7982</v>
      </c>
      <c r="N255" t="s">
        <v>7926</v>
      </c>
      <c r="O255" t="s">
        <v>8887</v>
      </c>
      <c r="P255" t="s">
        <v>10191</v>
      </c>
      <c r="R255" t="b">
        <v>1</v>
      </c>
      <c r="T255" t="s">
        <v>45</v>
      </c>
      <c r="Z255" t="s">
        <v>8890</v>
      </c>
      <c r="AA255" t="s">
        <v>8887</v>
      </c>
      <c r="AC255" t="s">
        <v>8973</v>
      </c>
      <c r="AD255" t="b">
        <v>0</v>
      </c>
      <c r="AE255" t="b">
        <v>0</v>
      </c>
      <c r="AF255" t="s">
        <v>8892</v>
      </c>
      <c r="AG255" t="s">
        <v>8892</v>
      </c>
      <c r="AH255" t="s">
        <v>8893</v>
      </c>
      <c r="AI255" t="s">
        <v>10192</v>
      </c>
      <c r="AJ255" t="s">
        <v>10160</v>
      </c>
      <c r="AK255" t="s">
        <v>10193</v>
      </c>
      <c r="AL255" t="s">
        <v>9136</v>
      </c>
      <c r="AM255" t="s">
        <v>1109</v>
      </c>
    </row>
    <row r="256" spans="1:42" x14ac:dyDescent="0.2">
      <c r="A256" t="s">
        <v>1107</v>
      </c>
      <c r="B256" t="s">
        <v>1108</v>
      </c>
      <c r="C256" t="s">
        <v>2304</v>
      </c>
      <c r="D256" t="s">
        <v>8132</v>
      </c>
      <c r="E256" t="s">
        <v>10194</v>
      </c>
      <c r="F256" t="s">
        <v>9216</v>
      </c>
      <c r="G256" t="s">
        <v>1109</v>
      </c>
      <c r="H256" t="s">
        <v>1107</v>
      </c>
      <c r="J256" t="s">
        <v>10163</v>
      </c>
      <c r="K256" t="s">
        <v>10195</v>
      </c>
      <c r="L256" t="s">
        <v>1112</v>
      </c>
      <c r="M256" t="s">
        <v>7982</v>
      </c>
      <c r="N256" t="s">
        <v>7926</v>
      </c>
      <c r="O256" t="s">
        <v>8887</v>
      </c>
      <c r="P256" t="s">
        <v>10196</v>
      </c>
      <c r="R256" t="b">
        <v>1</v>
      </c>
      <c r="T256" t="s">
        <v>45</v>
      </c>
      <c r="Z256" t="s">
        <v>8890</v>
      </c>
      <c r="AA256" t="s">
        <v>8887</v>
      </c>
      <c r="AC256" t="s">
        <v>8973</v>
      </c>
      <c r="AD256" t="b">
        <v>0</v>
      </c>
      <c r="AE256" t="b">
        <v>0</v>
      </c>
      <c r="AF256" t="s">
        <v>8892</v>
      </c>
      <c r="AG256" t="s">
        <v>8892</v>
      </c>
      <c r="AH256" t="s">
        <v>8893</v>
      </c>
      <c r="AI256" t="s">
        <v>10192</v>
      </c>
      <c r="AJ256" t="s">
        <v>10160</v>
      </c>
      <c r="AK256" t="s">
        <v>10197</v>
      </c>
      <c r="AL256" t="s">
        <v>9266</v>
      </c>
      <c r="AM256" t="s">
        <v>1109</v>
      </c>
    </row>
    <row r="257" spans="1:39" x14ac:dyDescent="0.2">
      <c r="A257" t="s">
        <v>1107</v>
      </c>
      <c r="B257" t="s">
        <v>1108</v>
      </c>
      <c r="C257" t="s">
        <v>2311</v>
      </c>
      <c r="D257" t="s">
        <v>8132</v>
      </c>
      <c r="E257" t="s">
        <v>10198</v>
      </c>
      <c r="F257" t="s">
        <v>9216</v>
      </c>
      <c r="G257" t="s">
        <v>1109</v>
      </c>
      <c r="H257" t="s">
        <v>1107</v>
      </c>
      <c r="J257" t="s">
        <v>10163</v>
      </c>
      <c r="K257" t="s">
        <v>10199</v>
      </c>
      <c r="L257" t="s">
        <v>1112</v>
      </c>
      <c r="M257" t="s">
        <v>7982</v>
      </c>
      <c r="N257" t="s">
        <v>7942</v>
      </c>
      <c r="O257" t="s">
        <v>8887</v>
      </c>
      <c r="P257" t="s">
        <v>10200</v>
      </c>
      <c r="R257" t="b">
        <v>1</v>
      </c>
      <c r="T257" t="s">
        <v>45</v>
      </c>
      <c r="Z257" t="s">
        <v>8890</v>
      </c>
      <c r="AA257" t="s">
        <v>8887</v>
      </c>
      <c r="AC257" t="s">
        <v>8973</v>
      </c>
      <c r="AD257" t="b">
        <v>0</v>
      </c>
      <c r="AE257" t="b">
        <v>0</v>
      </c>
      <c r="AF257" t="s">
        <v>8892</v>
      </c>
      <c r="AG257" t="s">
        <v>8892</v>
      </c>
      <c r="AH257" t="s">
        <v>8893</v>
      </c>
      <c r="AI257" t="s">
        <v>10192</v>
      </c>
      <c r="AJ257" t="s">
        <v>10160</v>
      </c>
      <c r="AK257" t="s">
        <v>10201</v>
      </c>
      <c r="AL257" t="s">
        <v>9048</v>
      </c>
      <c r="AM257" t="s">
        <v>1109</v>
      </c>
    </row>
    <row r="258" spans="1:39" x14ac:dyDescent="0.2">
      <c r="A258" t="s">
        <v>1107</v>
      </c>
      <c r="B258" t="s">
        <v>1108</v>
      </c>
      <c r="C258" t="s">
        <v>2319</v>
      </c>
      <c r="D258" t="s">
        <v>8132</v>
      </c>
      <c r="E258" t="s">
        <v>10202</v>
      </c>
      <c r="F258" t="s">
        <v>9216</v>
      </c>
      <c r="G258" t="s">
        <v>1109</v>
      </c>
      <c r="H258" t="s">
        <v>1107</v>
      </c>
      <c r="J258" t="s">
        <v>10203</v>
      </c>
      <c r="K258" t="s">
        <v>10204</v>
      </c>
      <c r="L258" t="s">
        <v>1112</v>
      </c>
      <c r="M258" t="s">
        <v>7982</v>
      </c>
      <c r="N258" t="s">
        <v>10041</v>
      </c>
      <c r="O258" t="s">
        <v>9002</v>
      </c>
      <c r="P258" t="s">
        <v>10205</v>
      </c>
      <c r="R258" t="b">
        <v>1</v>
      </c>
      <c r="T258" t="s">
        <v>45</v>
      </c>
      <c r="V258" t="s">
        <v>7636</v>
      </c>
      <c r="Z258" t="s">
        <v>8890</v>
      </c>
      <c r="AA258" t="s">
        <v>9004</v>
      </c>
      <c r="AC258" t="s">
        <v>8973</v>
      </c>
      <c r="AD258" t="b">
        <v>0</v>
      </c>
      <c r="AE258" t="b">
        <v>0</v>
      </c>
      <c r="AF258" t="s">
        <v>8892</v>
      </c>
      <c r="AG258" t="s">
        <v>8892</v>
      </c>
      <c r="AH258" t="s">
        <v>8893</v>
      </c>
      <c r="AI258" t="s">
        <v>10206</v>
      </c>
      <c r="AJ258" t="s">
        <v>10160</v>
      </c>
      <c r="AL258" t="s">
        <v>8913</v>
      </c>
      <c r="AM258" t="s">
        <v>1109</v>
      </c>
    </row>
    <row r="259" spans="1:39" x14ac:dyDescent="0.2">
      <c r="A259" t="s">
        <v>1120</v>
      </c>
      <c r="B259" t="s">
        <v>1120</v>
      </c>
      <c r="C259" t="s">
        <v>2326</v>
      </c>
      <c r="D259" t="s">
        <v>10207</v>
      </c>
      <c r="E259" t="s">
        <v>10208</v>
      </c>
      <c r="F259" t="s">
        <v>9118</v>
      </c>
      <c r="G259" t="s">
        <v>1121</v>
      </c>
      <c r="H259" t="s">
        <v>1120</v>
      </c>
      <c r="J259" t="s">
        <v>1122</v>
      </c>
      <c r="K259" t="s">
        <v>1123</v>
      </c>
      <c r="L259" t="s">
        <v>429</v>
      </c>
      <c r="M259" t="s">
        <v>7982</v>
      </c>
      <c r="N259" t="s">
        <v>2039</v>
      </c>
      <c r="O259" t="s">
        <v>8887</v>
      </c>
      <c r="P259" t="s">
        <v>1124</v>
      </c>
      <c r="R259" t="b">
        <v>1</v>
      </c>
      <c r="T259" t="s">
        <v>112</v>
      </c>
      <c r="Z259" t="s">
        <v>8890</v>
      </c>
      <c r="AA259" t="s">
        <v>8887</v>
      </c>
      <c r="AB259" t="s">
        <v>10209</v>
      </c>
      <c r="AC259" t="s">
        <v>10210</v>
      </c>
      <c r="AD259" t="b">
        <v>0</v>
      </c>
      <c r="AE259" t="b">
        <v>0</v>
      </c>
      <c r="AF259" t="s">
        <v>9046</v>
      </c>
      <c r="AG259" t="s">
        <v>9046</v>
      </c>
      <c r="AJ259" t="s">
        <v>1121</v>
      </c>
      <c r="AK259" t="s">
        <v>10211</v>
      </c>
      <c r="AL259" t="s">
        <v>8935</v>
      </c>
      <c r="AM259" t="s">
        <v>1125</v>
      </c>
    </row>
    <row r="260" spans="1:39" x14ac:dyDescent="0.2">
      <c r="A260" t="s">
        <v>1126</v>
      </c>
      <c r="B260" t="s">
        <v>1126</v>
      </c>
      <c r="C260" t="s">
        <v>2334</v>
      </c>
      <c r="D260" t="s">
        <v>10212</v>
      </c>
      <c r="E260" t="s">
        <v>10213</v>
      </c>
      <c r="F260" t="s">
        <v>8889</v>
      </c>
      <c r="G260" t="s">
        <v>1127</v>
      </c>
      <c r="H260" t="s">
        <v>1126</v>
      </c>
      <c r="J260" t="s">
        <v>1128</v>
      </c>
      <c r="K260" t="s">
        <v>1129</v>
      </c>
      <c r="L260" t="s">
        <v>32</v>
      </c>
      <c r="M260" t="s">
        <v>7982</v>
      </c>
      <c r="N260" t="s">
        <v>7888</v>
      </c>
      <c r="O260" t="s">
        <v>8887</v>
      </c>
      <c r="P260" t="s">
        <v>1131</v>
      </c>
      <c r="R260" t="b">
        <v>1</v>
      </c>
      <c r="T260" t="s">
        <v>85</v>
      </c>
      <c r="Z260" t="s">
        <v>8890</v>
      </c>
      <c r="AA260" t="s">
        <v>8887</v>
      </c>
      <c r="AC260" t="s">
        <v>8891</v>
      </c>
      <c r="AD260" t="b">
        <v>0</v>
      </c>
      <c r="AE260" t="b">
        <v>0</v>
      </c>
      <c r="AF260" t="s">
        <v>10214</v>
      </c>
      <c r="AG260" t="s">
        <v>10215</v>
      </c>
      <c r="AH260" t="s">
        <v>8893</v>
      </c>
      <c r="AI260" t="s">
        <v>8932</v>
      </c>
      <c r="AJ260" t="s">
        <v>7058</v>
      </c>
      <c r="AK260" t="s">
        <v>10216</v>
      </c>
      <c r="AL260" t="s">
        <v>9244</v>
      </c>
      <c r="AM260" t="s">
        <v>1127</v>
      </c>
    </row>
    <row r="261" spans="1:39" x14ac:dyDescent="0.2">
      <c r="A261" t="s">
        <v>1134</v>
      </c>
      <c r="B261" t="s">
        <v>1135</v>
      </c>
      <c r="C261" t="s">
        <v>2341</v>
      </c>
      <c r="D261" t="s">
        <v>8136</v>
      </c>
      <c r="E261" t="s">
        <v>10217</v>
      </c>
      <c r="F261" t="s">
        <v>9216</v>
      </c>
      <c r="G261" t="s">
        <v>10218</v>
      </c>
      <c r="H261" t="s">
        <v>1134</v>
      </c>
      <c r="J261" t="s">
        <v>1137</v>
      </c>
      <c r="K261" t="s">
        <v>10219</v>
      </c>
      <c r="L261" t="s">
        <v>1139</v>
      </c>
      <c r="M261" t="s">
        <v>7982</v>
      </c>
      <c r="N261" t="s">
        <v>2039</v>
      </c>
      <c r="O261" t="s">
        <v>8887</v>
      </c>
      <c r="P261" t="s">
        <v>10220</v>
      </c>
      <c r="R261" t="b">
        <v>1</v>
      </c>
      <c r="T261" t="s">
        <v>45</v>
      </c>
      <c r="Z261" t="s">
        <v>8890</v>
      </c>
      <c r="AA261" t="s">
        <v>8887</v>
      </c>
      <c r="AB261" t="s">
        <v>10221</v>
      </c>
      <c r="AC261" t="s">
        <v>8973</v>
      </c>
      <c r="AD261" t="b">
        <v>0</v>
      </c>
      <c r="AE261" t="b">
        <v>0</v>
      </c>
      <c r="AF261" t="s">
        <v>10222</v>
      </c>
      <c r="AG261" t="s">
        <v>10223</v>
      </c>
      <c r="AI261" t="s">
        <v>8932</v>
      </c>
      <c r="AJ261" t="s">
        <v>10224</v>
      </c>
      <c r="AK261" t="s">
        <v>10225</v>
      </c>
      <c r="AL261" t="s">
        <v>8935</v>
      </c>
      <c r="AM261" t="s">
        <v>1142</v>
      </c>
    </row>
    <row r="262" spans="1:39" x14ac:dyDescent="0.2">
      <c r="A262" t="s">
        <v>1147</v>
      </c>
      <c r="B262" t="s">
        <v>1147</v>
      </c>
      <c r="C262" t="s">
        <v>2348</v>
      </c>
      <c r="D262" t="s">
        <v>10226</v>
      </c>
      <c r="E262" t="s">
        <v>10227</v>
      </c>
      <c r="F262" t="s">
        <v>8994</v>
      </c>
      <c r="G262" t="s">
        <v>1148</v>
      </c>
      <c r="H262" t="s">
        <v>1147</v>
      </c>
      <c r="I262" t="s">
        <v>10228</v>
      </c>
      <c r="J262" t="s">
        <v>1149</v>
      </c>
      <c r="K262" t="s">
        <v>1150</v>
      </c>
      <c r="L262" t="s">
        <v>32</v>
      </c>
      <c r="M262" t="s">
        <v>7982</v>
      </c>
      <c r="N262" t="s">
        <v>2039</v>
      </c>
      <c r="O262" t="s">
        <v>8887</v>
      </c>
      <c r="P262" t="s">
        <v>1152</v>
      </c>
      <c r="R262" t="b">
        <v>1</v>
      </c>
      <c r="T262" t="s">
        <v>45</v>
      </c>
      <c r="Y262" t="s">
        <v>134</v>
      </c>
      <c r="Z262" t="s">
        <v>8890</v>
      </c>
      <c r="AA262" t="s">
        <v>8887</v>
      </c>
      <c r="AB262" t="s">
        <v>10229</v>
      </c>
      <c r="AC262" t="s">
        <v>8921</v>
      </c>
      <c r="AD262" t="b">
        <v>0</v>
      </c>
      <c r="AE262" t="b">
        <v>0</v>
      </c>
      <c r="AF262" t="s">
        <v>8941</v>
      </c>
      <c r="AG262" t="s">
        <v>8941</v>
      </c>
      <c r="AH262" t="s">
        <v>8942</v>
      </c>
      <c r="AJ262" t="s">
        <v>10230</v>
      </c>
      <c r="AK262" t="s">
        <v>10231</v>
      </c>
      <c r="AL262" t="s">
        <v>8935</v>
      </c>
      <c r="AM262" t="s">
        <v>1153</v>
      </c>
    </row>
    <row r="263" spans="1:39" x14ac:dyDescent="0.2">
      <c r="A263" t="s">
        <v>1156</v>
      </c>
      <c r="B263" t="s">
        <v>1157</v>
      </c>
      <c r="C263" t="s">
        <v>2356</v>
      </c>
      <c r="D263" t="s">
        <v>8140</v>
      </c>
      <c r="E263" t="s">
        <v>10232</v>
      </c>
      <c r="F263" t="s">
        <v>21008</v>
      </c>
      <c r="G263" t="s">
        <v>10233</v>
      </c>
      <c r="H263" t="s">
        <v>1156</v>
      </c>
      <c r="J263" t="s">
        <v>1159</v>
      </c>
      <c r="K263" t="s">
        <v>10234</v>
      </c>
      <c r="L263" t="s">
        <v>32</v>
      </c>
      <c r="M263" t="s">
        <v>7982</v>
      </c>
      <c r="N263" t="s">
        <v>2039</v>
      </c>
      <c r="O263" t="s">
        <v>8887</v>
      </c>
      <c r="P263" t="s">
        <v>10235</v>
      </c>
      <c r="R263" t="b">
        <v>1</v>
      </c>
      <c r="T263" t="s">
        <v>45</v>
      </c>
      <c r="Z263" t="s">
        <v>8890</v>
      </c>
      <c r="AA263" t="s">
        <v>8887</v>
      </c>
      <c r="AC263" t="s">
        <v>8921</v>
      </c>
      <c r="AD263" t="b">
        <v>0</v>
      </c>
      <c r="AE263" t="b">
        <v>0</v>
      </c>
      <c r="AF263" t="s">
        <v>10236</v>
      </c>
      <c r="AG263" t="s">
        <v>8931</v>
      </c>
      <c r="AH263" t="s">
        <v>8893</v>
      </c>
      <c r="AI263" t="s">
        <v>10237</v>
      </c>
      <c r="AJ263" t="s">
        <v>10238</v>
      </c>
      <c r="AK263" t="s">
        <v>10239</v>
      </c>
      <c r="AL263" t="s">
        <v>8926</v>
      </c>
      <c r="AM263" t="s">
        <v>1163</v>
      </c>
    </row>
    <row r="264" spans="1:39" x14ac:dyDescent="0.2">
      <c r="A264" t="s">
        <v>1156</v>
      </c>
      <c r="B264" t="s">
        <v>1157</v>
      </c>
      <c r="C264" t="s">
        <v>2367</v>
      </c>
      <c r="D264" t="s">
        <v>8140</v>
      </c>
      <c r="E264" t="s">
        <v>10240</v>
      </c>
      <c r="F264" t="s">
        <v>21008</v>
      </c>
      <c r="G264" t="s">
        <v>10233</v>
      </c>
      <c r="H264" t="s">
        <v>1156</v>
      </c>
      <c r="J264" t="s">
        <v>10241</v>
      </c>
      <c r="K264" t="s">
        <v>1160</v>
      </c>
      <c r="L264" t="s">
        <v>32</v>
      </c>
      <c r="M264" t="s">
        <v>7982</v>
      </c>
      <c r="N264" t="s">
        <v>2039</v>
      </c>
      <c r="O264" t="s">
        <v>8887</v>
      </c>
      <c r="P264" t="s">
        <v>10242</v>
      </c>
      <c r="R264" t="b">
        <v>1</v>
      </c>
      <c r="T264" t="s">
        <v>45</v>
      </c>
      <c r="Z264" t="s">
        <v>8890</v>
      </c>
      <c r="AA264" t="s">
        <v>8887</v>
      </c>
      <c r="AC264" t="s">
        <v>8921</v>
      </c>
      <c r="AD264" t="b">
        <v>0</v>
      </c>
      <c r="AE264" t="b">
        <v>0</v>
      </c>
      <c r="AF264" t="s">
        <v>10243</v>
      </c>
      <c r="AG264" t="s">
        <v>10244</v>
      </c>
      <c r="AH264" t="s">
        <v>8893</v>
      </c>
      <c r="AI264" t="s">
        <v>10245</v>
      </c>
      <c r="AJ264" t="s">
        <v>10246</v>
      </c>
      <c r="AK264" t="s">
        <v>10247</v>
      </c>
      <c r="AL264" t="s">
        <v>8935</v>
      </c>
      <c r="AM264" t="s">
        <v>1158</v>
      </c>
    </row>
    <row r="265" spans="1:39" x14ac:dyDescent="0.2">
      <c r="A265" t="s">
        <v>1170</v>
      </c>
      <c r="B265" t="s">
        <v>1171</v>
      </c>
      <c r="C265" t="s">
        <v>2374</v>
      </c>
      <c r="D265" t="s">
        <v>8143</v>
      </c>
      <c r="E265" t="s">
        <v>10248</v>
      </c>
      <c r="F265" t="s">
        <v>8889</v>
      </c>
      <c r="G265" t="s">
        <v>1172</v>
      </c>
      <c r="H265" t="s">
        <v>1170</v>
      </c>
      <c r="I265" t="s">
        <v>10249</v>
      </c>
      <c r="J265" t="s">
        <v>1173</v>
      </c>
      <c r="K265" t="s">
        <v>1174</v>
      </c>
      <c r="L265" t="s">
        <v>1175</v>
      </c>
      <c r="M265" t="s">
        <v>7982</v>
      </c>
      <c r="N265" t="s">
        <v>2039</v>
      </c>
      <c r="O265" t="s">
        <v>8887</v>
      </c>
      <c r="P265" t="s">
        <v>10250</v>
      </c>
      <c r="R265" t="b">
        <v>1</v>
      </c>
      <c r="T265" t="s">
        <v>45</v>
      </c>
      <c r="Y265" t="s">
        <v>381</v>
      </c>
      <c r="Z265" t="s">
        <v>8890</v>
      </c>
      <c r="AA265" t="s">
        <v>8887</v>
      </c>
      <c r="AB265" t="s">
        <v>10251</v>
      </c>
      <c r="AC265" t="s">
        <v>8973</v>
      </c>
      <c r="AD265" t="b">
        <v>0</v>
      </c>
      <c r="AE265" t="b">
        <v>0</v>
      </c>
      <c r="AF265" t="s">
        <v>10252</v>
      </c>
      <c r="AG265" t="s">
        <v>10253</v>
      </c>
      <c r="AH265" t="s">
        <v>8942</v>
      </c>
      <c r="AI265" t="s">
        <v>10254</v>
      </c>
      <c r="AJ265" t="s">
        <v>10255</v>
      </c>
      <c r="AK265" t="s">
        <v>10256</v>
      </c>
      <c r="AL265" t="s">
        <v>9266</v>
      </c>
      <c r="AM265" t="s">
        <v>1178</v>
      </c>
    </row>
    <row r="266" spans="1:39" x14ac:dyDescent="0.2">
      <c r="A266" t="s">
        <v>1183</v>
      </c>
      <c r="B266" t="s">
        <v>1184</v>
      </c>
      <c r="C266" t="s">
        <v>2382</v>
      </c>
      <c r="D266" t="s">
        <v>8146</v>
      </c>
      <c r="E266" t="s">
        <v>10257</v>
      </c>
      <c r="F266" t="s">
        <v>21008</v>
      </c>
      <c r="G266" t="s">
        <v>1191</v>
      </c>
      <c r="H266" t="s">
        <v>1183</v>
      </c>
      <c r="J266" t="s">
        <v>1186</v>
      </c>
      <c r="K266" t="s">
        <v>10258</v>
      </c>
      <c r="L266" t="s">
        <v>1188</v>
      </c>
      <c r="M266" t="s">
        <v>8925</v>
      </c>
      <c r="N266" t="s">
        <v>2039</v>
      </c>
      <c r="O266" t="s">
        <v>8887</v>
      </c>
      <c r="P266" t="s">
        <v>10259</v>
      </c>
      <c r="R266" t="b">
        <v>1</v>
      </c>
      <c r="T266" t="s">
        <v>45</v>
      </c>
      <c r="X266" t="s">
        <v>10260</v>
      </c>
      <c r="Z266" t="s">
        <v>8890</v>
      </c>
      <c r="AA266" t="s">
        <v>8887</v>
      </c>
      <c r="AC266" t="s">
        <v>8973</v>
      </c>
      <c r="AD266" t="b">
        <v>0</v>
      </c>
      <c r="AE266" t="b">
        <v>0</v>
      </c>
      <c r="AF266" t="s">
        <v>8931</v>
      </c>
      <c r="AG266" t="s">
        <v>8931</v>
      </c>
      <c r="AI266" t="s">
        <v>10261</v>
      </c>
      <c r="AJ266" t="s">
        <v>10262</v>
      </c>
      <c r="AK266" t="s">
        <v>10263</v>
      </c>
      <c r="AL266" t="s">
        <v>9226</v>
      </c>
      <c r="AM266" t="s">
        <v>1191</v>
      </c>
    </row>
    <row r="267" spans="1:39" x14ac:dyDescent="0.2">
      <c r="A267" t="s">
        <v>1183</v>
      </c>
      <c r="B267" t="s">
        <v>1184</v>
      </c>
      <c r="C267" t="s">
        <v>2389</v>
      </c>
      <c r="D267" t="s">
        <v>8146</v>
      </c>
      <c r="E267" t="s">
        <v>10264</v>
      </c>
      <c r="F267" t="s">
        <v>21008</v>
      </c>
      <c r="G267" t="s">
        <v>1191</v>
      </c>
      <c r="H267" t="s">
        <v>1183</v>
      </c>
      <c r="J267" t="s">
        <v>1186</v>
      </c>
      <c r="K267" t="s">
        <v>10258</v>
      </c>
      <c r="L267" t="s">
        <v>1188</v>
      </c>
      <c r="M267" t="s">
        <v>7982</v>
      </c>
      <c r="N267" t="s">
        <v>2039</v>
      </c>
      <c r="O267" t="s">
        <v>8887</v>
      </c>
      <c r="P267" t="s">
        <v>10265</v>
      </c>
      <c r="R267" t="b">
        <v>1</v>
      </c>
      <c r="T267" t="s">
        <v>45</v>
      </c>
      <c r="Z267" t="s">
        <v>8890</v>
      </c>
      <c r="AA267" t="s">
        <v>8887</v>
      </c>
      <c r="AC267" t="s">
        <v>8973</v>
      </c>
      <c r="AD267" t="b">
        <v>0</v>
      </c>
      <c r="AE267" t="b">
        <v>0</v>
      </c>
      <c r="AF267" t="s">
        <v>8931</v>
      </c>
      <c r="AG267" t="s">
        <v>8931</v>
      </c>
      <c r="AH267" t="s">
        <v>8893</v>
      </c>
      <c r="AI267" t="s">
        <v>10261</v>
      </c>
      <c r="AJ267" t="s">
        <v>10262</v>
      </c>
      <c r="AK267" t="s">
        <v>10263</v>
      </c>
      <c r="AL267" t="s">
        <v>9229</v>
      </c>
      <c r="AM267" t="s">
        <v>1191</v>
      </c>
    </row>
    <row r="268" spans="1:39" x14ac:dyDescent="0.2">
      <c r="A268" t="s">
        <v>1183</v>
      </c>
      <c r="B268" t="s">
        <v>1184</v>
      </c>
      <c r="C268" t="s">
        <v>2396</v>
      </c>
      <c r="D268" t="s">
        <v>8146</v>
      </c>
      <c r="E268" t="s">
        <v>10266</v>
      </c>
      <c r="F268" t="s">
        <v>21008</v>
      </c>
      <c r="G268" t="s">
        <v>1191</v>
      </c>
      <c r="H268" t="s">
        <v>1183</v>
      </c>
      <c r="J268" t="s">
        <v>1186</v>
      </c>
      <c r="K268" t="s">
        <v>10258</v>
      </c>
      <c r="L268" t="s">
        <v>1188</v>
      </c>
      <c r="M268" t="s">
        <v>7982</v>
      </c>
      <c r="N268" t="s">
        <v>2039</v>
      </c>
      <c r="O268" t="s">
        <v>8887</v>
      </c>
      <c r="P268" t="s">
        <v>10267</v>
      </c>
      <c r="R268" t="b">
        <v>1</v>
      </c>
      <c r="T268" t="s">
        <v>45</v>
      </c>
      <c r="Z268" t="s">
        <v>8890</v>
      </c>
      <c r="AA268" t="s">
        <v>8887</v>
      </c>
      <c r="AC268" t="s">
        <v>8973</v>
      </c>
      <c r="AD268" t="b">
        <v>0</v>
      </c>
      <c r="AE268" t="b">
        <v>0</v>
      </c>
      <c r="AF268" t="s">
        <v>10268</v>
      </c>
      <c r="AG268" t="s">
        <v>10269</v>
      </c>
      <c r="AH268" t="s">
        <v>8893</v>
      </c>
      <c r="AI268" t="s">
        <v>10261</v>
      </c>
      <c r="AJ268" t="s">
        <v>10262</v>
      </c>
      <c r="AK268" t="s">
        <v>10263</v>
      </c>
      <c r="AL268" t="s">
        <v>9232</v>
      </c>
      <c r="AM268" t="s">
        <v>1191</v>
      </c>
    </row>
    <row r="269" spans="1:39" x14ac:dyDescent="0.2">
      <c r="A269" t="s">
        <v>1183</v>
      </c>
      <c r="B269" t="s">
        <v>1184</v>
      </c>
      <c r="C269" t="s">
        <v>2402</v>
      </c>
      <c r="D269" t="s">
        <v>8146</v>
      </c>
      <c r="E269" t="s">
        <v>10270</v>
      </c>
      <c r="F269" t="s">
        <v>21008</v>
      </c>
      <c r="G269" t="s">
        <v>1191</v>
      </c>
      <c r="H269" t="s">
        <v>1183</v>
      </c>
      <c r="J269" t="s">
        <v>1186</v>
      </c>
      <c r="K269" t="s">
        <v>10258</v>
      </c>
      <c r="L269" t="s">
        <v>1188</v>
      </c>
      <c r="M269" t="s">
        <v>7982</v>
      </c>
      <c r="N269" t="s">
        <v>2039</v>
      </c>
      <c r="O269" t="s">
        <v>8887</v>
      </c>
      <c r="P269" t="s">
        <v>10271</v>
      </c>
      <c r="R269" t="b">
        <v>1</v>
      </c>
      <c r="T269" t="s">
        <v>45</v>
      </c>
      <c r="Z269" t="s">
        <v>8890</v>
      </c>
      <c r="AA269" t="s">
        <v>8887</v>
      </c>
      <c r="AC269" t="s">
        <v>8973</v>
      </c>
      <c r="AD269" t="b">
        <v>0</v>
      </c>
      <c r="AE269" t="b">
        <v>0</v>
      </c>
      <c r="AF269" t="s">
        <v>8931</v>
      </c>
      <c r="AG269" t="s">
        <v>8931</v>
      </c>
      <c r="AH269" t="s">
        <v>8893</v>
      </c>
      <c r="AI269" t="s">
        <v>10261</v>
      </c>
      <c r="AJ269" t="s">
        <v>10262</v>
      </c>
      <c r="AK269" t="s">
        <v>10263</v>
      </c>
      <c r="AL269" t="s">
        <v>9238</v>
      </c>
      <c r="AM269" t="s">
        <v>1191</v>
      </c>
    </row>
    <row r="270" spans="1:39" x14ac:dyDescent="0.2">
      <c r="A270" t="s">
        <v>1183</v>
      </c>
      <c r="B270" t="s">
        <v>1184</v>
      </c>
      <c r="C270" t="s">
        <v>2409</v>
      </c>
      <c r="D270" t="s">
        <v>8146</v>
      </c>
      <c r="E270" t="s">
        <v>10272</v>
      </c>
      <c r="F270" t="s">
        <v>21008</v>
      </c>
      <c r="G270" t="s">
        <v>1191</v>
      </c>
      <c r="H270" t="s">
        <v>1183</v>
      </c>
      <c r="J270" t="s">
        <v>1186</v>
      </c>
      <c r="K270" t="s">
        <v>10258</v>
      </c>
      <c r="L270" t="s">
        <v>1188</v>
      </c>
      <c r="M270" t="s">
        <v>7982</v>
      </c>
      <c r="N270" t="s">
        <v>2039</v>
      </c>
      <c r="O270" t="s">
        <v>8887</v>
      </c>
      <c r="P270" t="s">
        <v>10273</v>
      </c>
      <c r="R270" t="b">
        <v>1</v>
      </c>
      <c r="T270" t="s">
        <v>45</v>
      </c>
      <c r="Z270" t="s">
        <v>8890</v>
      </c>
      <c r="AA270" t="s">
        <v>8887</v>
      </c>
      <c r="AC270" t="s">
        <v>8973</v>
      </c>
      <c r="AD270" t="b">
        <v>0</v>
      </c>
      <c r="AE270" t="b">
        <v>0</v>
      </c>
      <c r="AF270" t="s">
        <v>10274</v>
      </c>
      <c r="AG270" t="s">
        <v>10275</v>
      </c>
      <c r="AH270" t="s">
        <v>8893</v>
      </c>
      <c r="AI270" t="s">
        <v>10261</v>
      </c>
      <c r="AJ270" t="s">
        <v>10262</v>
      </c>
      <c r="AK270" t="s">
        <v>10263</v>
      </c>
      <c r="AL270" t="s">
        <v>9244</v>
      </c>
      <c r="AM270" t="s">
        <v>1191</v>
      </c>
    </row>
    <row r="271" spans="1:39" x14ac:dyDescent="0.2">
      <c r="A271" t="s">
        <v>1183</v>
      </c>
      <c r="B271" t="s">
        <v>1184</v>
      </c>
      <c r="C271" t="s">
        <v>2421</v>
      </c>
      <c r="D271" t="s">
        <v>8146</v>
      </c>
      <c r="E271" t="s">
        <v>10276</v>
      </c>
      <c r="F271" t="s">
        <v>21008</v>
      </c>
      <c r="G271" t="s">
        <v>1191</v>
      </c>
      <c r="H271" t="s">
        <v>1183</v>
      </c>
      <c r="J271" t="s">
        <v>1186</v>
      </c>
      <c r="K271" t="s">
        <v>10258</v>
      </c>
      <c r="L271" t="s">
        <v>1188</v>
      </c>
      <c r="M271" t="s">
        <v>7982</v>
      </c>
      <c r="N271" t="s">
        <v>2039</v>
      </c>
      <c r="O271" t="s">
        <v>8887</v>
      </c>
      <c r="P271" t="s">
        <v>10277</v>
      </c>
      <c r="R271" t="b">
        <v>1</v>
      </c>
      <c r="T271" t="s">
        <v>45</v>
      </c>
      <c r="Z271" t="s">
        <v>8890</v>
      </c>
      <c r="AA271" t="s">
        <v>8887</v>
      </c>
      <c r="AC271" t="s">
        <v>8973</v>
      </c>
      <c r="AD271" t="b">
        <v>0</v>
      </c>
      <c r="AE271" t="b">
        <v>0</v>
      </c>
      <c r="AF271" t="s">
        <v>10278</v>
      </c>
      <c r="AG271" t="s">
        <v>10279</v>
      </c>
      <c r="AH271" t="s">
        <v>8893</v>
      </c>
      <c r="AI271" t="s">
        <v>10261</v>
      </c>
      <c r="AJ271" t="s">
        <v>10262</v>
      </c>
      <c r="AK271" t="s">
        <v>10263</v>
      </c>
      <c r="AL271" t="s">
        <v>8923</v>
      </c>
      <c r="AM271" t="s">
        <v>1191</v>
      </c>
    </row>
    <row r="272" spans="1:39" x14ac:dyDescent="0.2">
      <c r="A272" t="s">
        <v>1183</v>
      </c>
      <c r="B272" t="s">
        <v>1184</v>
      </c>
      <c r="C272" t="s">
        <v>2432</v>
      </c>
      <c r="D272" t="s">
        <v>8146</v>
      </c>
      <c r="E272" t="s">
        <v>10280</v>
      </c>
      <c r="F272" t="s">
        <v>21008</v>
      </c>
      <c r="G272" t="s">
        <v>1191</v>
      </c>
      <c r="H272" t="s">
        <v>1183</v>
      </c>
      <c r="J272" t="s">
        <v>1186</v>
      </c>
      <c r="K272" t="s">
        <v>10258</v>
      </c>
      <c r="L272" t="s">
        <v>1188</v>
      </c>
      <c r="M272" t="s">
        <v>7982</v>
      </c>
      <c r="N272" t="s">
        <v>2039</v>
      </c>
      <c r="O272" t="s">
        <v>8887</v>
      </c>
      <c r="P272" t="s">
        <v>10281</v>
      </c>
      <c r="R272" t="b">
        <v>1</v>
      </c>
      <c r="T272" t="s">
        <v>45</v>
      </c>
      <c r="Z272" t="s">
        <v>8890</v>
      </c>
      <c r="AA272" t="s">
        <v>8887</v>
      </c>
      <c r="AC272" t="s">
        <v>8973</v>
      </c>
      <c r="AD272" t="b">
        <v>0</v>
      </c>
      <c r="AE272" t="b">
        <v>0</v>
      </c>
      <c r="AF272" t="s">
        <v>10282</v>
      </c>
      <c r="AG272" t="s">
        <v>8931</v>
      </c>
      <c r="AH272" t="s">
        <v>8893</v>
      </c>
      <c r="AI272" t="s">
        <v>10261</v>
      </c>
      <c r="AJ272" t="s">
        <v>10262</v>
      </c>
      <c r="AK272" t="s">
        <v>10263</v>
      </c>
      <c r="AL272" t="s">
        <v>9250</v>
      </c>
      <c r="AM272" t="s">
        <v>1191</v>
      </c>
    </row>
    <row r="273" spans="1:39" x14ac:dyDescent="0.2">
      <c r="A273" t="s">
        <v>1183</v>
      </c>
      <c r="B273" t="s">
        <v>1184</v>
      </c>
      <c r="C273" t="s">
        <v>2438</v>
      </c>
      <c r="D273" t="s">
        <v>8146</v>
      </c>
      <c r="E273" t="s">
        <v>10283</v>
      </c>
      <c r="F273" t="s">
        <v>21008</v>
      </c>
      <c r="G273" t="s">
        <v>1191</v>
      </c>
      <c r="H273" t="s">
        <v>1183</v>
      </c>
      <c r="J273" t="s">
        <v>1186</v>
      </c>
      <c r="K273" t="s">
        <v>10258</v>
      </c>
      <c r="L273" t="s">
        <v>1188</v>
      </c>
      <c r="M273" t="s">
        <v>7982</v>
      </c>
      <c r="N273" t="s">
        <v>2039</v>
      </c>
      <c r="O273" t="s">
        <v>8887</v>
      </c>
      <c r="P273" t="s">
        <v>10284</v>
      </c>
      <c r="R273" t="b">
        <v>1</v>
      </c>
      <c r="T273" t="s">
        <v>45</v>
      </c>
      <c r="Z273" t="s">
        <v>8890</v>
      </c>
      <c r="AA273" t="s">
        <v>8887</v>
      </c>
      <c r="AC273" t="s">
        <v>8973</v>
      </c>
      <c r="AD273" t="b">
        <v>0</v>
      </c>
      <c r="AE273" t="b">
        <v>0</v>
      </c>
      <c r="AF273" t="s">
        <v>10285</v>
      </c>
      <c r="AG273" t="s">
        <v>10286</v>
      </c>
      <c r="AH273" t="s">
        <v>8893</v>
      </c>
      <c r="AI273" t="s">
        <v>10287</v>
      </c>
      <c r="AJ273" t="s">
        <v>10262</v>
      </c>
      <c r="AK273" t="s">
        <v>10263</v>
      </c>
      <c r="AL273" t="s">
        <v>9253</v>
      </c>
      <c r="AM273" t="s">
        <v>1191</v>
      </c>
    </row>
    <row r="274" spans="1:39" x14ac:dyDescent="0.2">
      <c r="A274" t="s">
        <v>1183</v>
      </c>
      <c r="B274" t="s">
        <v>1184</v>
      </c>
      <c r="C274" t="s">
        <v>2444</v>
      </c>
      <c r="D274" t="s">
        <v>8146</v>
      </c>
      <c r="E274" t="s">
        <v>10288</v>
      </c>
      <c r="F274" t="s">
        <v>21008</v>
      </c>
      <c r="G274" t="s">
        <v>1191</v>
      </c>
      <c r="H274" t="s">
        <v>1183</v>
      </c>
      <c r="J274" t="s">
        <v>1186</v>
      </c>
      <c r="K274" t="s">
        <v>10258</v>
      </c>
      <c r="L274" t="s">
        <v>1188</v>
      </c>
      <c r="M274" t="s">
        <v>8925</v>
      </c>
      <c r="N274" t="s">
        <v>2039</v>
      </c>
      <c r="O274" t="s">
        <v>8887</v>
      </c>
      <c r="P274" t="s">
        <v>10289</v>
      </c>
      <c r="R274" t="b">
        <v>1</v>
      </c>
      <c r="T274" t="s">
        <v>45</v>
      </c>
      <c r="X274" t="s">
        <v>7503</v>
      </c>
      <c r="Z274" t="s">
        <v>8890</v>
      </c>
      <c r="AA274" t="s">
        <v>8887</v>
      </c>
      <c r="AC274" t="s">
        <v>8973</v>
      </c>
      <c r="AD274" t="b">
        <v>0</v>
      </c>
      <c r="AE274" t="b">
        <v>0</v>
      </c>
      <c r="AF274" t="s">
        <v>8931</v>
      </c>
      <c r="AG274" t="s">
        <v>8931</v>
      </c>
      <c r="AI274" t="s">
        <v>10261</v>
      </c>
      <c r="AJ274" t="s">
        <v>10262</v>
      </c>
      <c r="AK274" t="s">
        <v>10263</v>
      </c>
      <c r="AL274" t="s">
        <v>8926</v>
      </c>
      <c r="AM274" t="s">
        <v>1191</v>
      </c>
    </row>
    <row r="275" spans="1:39" x14ac:dyDescent="0.2">
      <c r="A275" t="s">
        <v>1183</v>
      </c>
      <c r="B275" t="s">
        <v>1184</v>
      </c>
      <c r="C275" t="s">
        <v>2451</v>
      </c>
      <c r="D275" t="s">
        <v>8146</v>
      </c>
      <c r="E275" t="s">
        <v>10290</v>
      </c>
      <c r="F275" t="s">
        <v>21008</v>
      </c>
      <c r="G275" t="s">
        <v>1191</v>
      </c>
      <c r="H275" t="s">
        <v>1183</v>
      </c>
      <c r="J275" t="s">
        <v>1186</v>
      </c>
      <c r="K275" t="s">
        <v>10258</v>
      </c>
      <c r="L275" t="s">
        <v>1188</v>
      </c>
      <c r="M275" t="s">
        <v>7982</v>
      </c>
      <c r="N275" t="s">
        <v>2039</v>
      </c>
      <c r="O275" t="s">
        <v>8887</v>
      </c>
      <c r="P275" t="s">
        <v>10291</v>
      </c>
      <c r="R275" t="b">
        <v>1</v>
      </c>
      <c r="T275" t="s">
        <v>45</v>
      </c>
      <c r="Z275" t="s">
        <v>8890</v>
      </c>
      <c r="AA275" t="s">
        <v>8887</v>
      </c>
      <c r="AC275" t="s">
        <v>8973</v>
      </c>
      <c r="AD275" t="b">
        <v>0</v>
      </c>
      <c r="AE275" t="b">
        <v>0</v>
      </c>
      <c r="AF275" t="s">
        <v>10282</v>
      </c>
      <c r="AG275" t="s">
        <v>8931</v>
      </c>
      <c r="AH275" t="s">
        <v>8893</v>
      </c>
      <c r="AI275" t="s">
        <v>10261</v>
      </c>
      <c r="AJ275" t="s">
        <v>10262</v>
      </c>
      <c r="AK275" t="s">
        <v>10263</v>
      </c>
      <c r="AL275" t="s">
        <v>8935</v>
      </c>
      <c r="AM275" t="s">
        <v>1191</v>
      </c>
    </row>
    <row r="276" spans="1:39" x14ac:dyDescent="0.2">
      <c r="A276" t="s">
        <v>1183</v>
      </c>
      <c r="B276" t="s">
        <v>1184</v>
      </c>
      <c r="C276" t="s">
        <v>2458</v>
      </c>
      <c r="D276" t="s">
        <v>8146</v>
      </c>
      <c r="E276" t="s">
        <v>10292</v>
      </c>
      <c r="F276" t="s">
        <v>21008</v>
      </c>
      <c r="G276" t="s">
        <v>1191</v>
      </c>
      <c r="H276" t="s">
        <v>1183</v>
      </c>
      <c r="J276" t="s">
        <v>1186</v>
      </c>
      <c r="K276" t="s">
        <v>10293</v>
      </c>
      <c r="L276" t="s">
        <v>10294</v>
      </c>
      <c r="M276" t="s">
        <v>8925</v>
      </c>
      <c r="N276" t="s">
        <v>2039</v>
      </c>
      <c r="O276" t="s">
        <v>8887</v>
      </c>
      <c r="P276" t="s">
        <v>10295</v>
      </c>
      <c r="R276" t="b">
        <v>1</v>
      </c>
      <c r="T276" t="s">
        <v>45</v>
      </c>
      <c r="X276" t="s">
        <v>10296</v>
      </c>
      <c r="Z276" t="s">
        <v>8890</v>
      </c>
      <c r="AA276" t="s">
        <v>8887</v>
      </c>
      <c r="AC276" t="s">
        <v>8973</v>
      </c>
      <c r="AD276" t="b">
        <v>0</v>
      </c>
      <c r="AE276" t="b">
        <v>0</v>
      </c>
      <c r="AF276" t="s">
        <v>8931</v>
      </c>
      <c r="AG276" t="s">
        <v>8931</v>
      </c>
      <c r="AI276" t="s">
        <v>10261</v>
      </c>
      <c r="AJ276" t="s">
        <v>10262</v>
      </c>
      <c r="AK276" t="s">
        <v>10263</v>
      </c>
      <c r="AL276" t="s">
        <v>8897</v>
      </c>
      <c r="AM276" t="s">
        <v>1191</v>
      </c>
    </row>
    <row r="277" spans="1:39" x14ac:dyDescent="0.2">
      <c r="A277" t="s">
        <v>1183</v>
      </c>
      <c r="B277" t="s">
        <v>1184</v>
      </c>
      <c r="C277" t="s">
        <v>2467</v>
      </c>
      <c r="D277" t="s">
        <v>8146</v>
      </c>
      <c r="E277" t="s">
        <v>10297</v>
      </c>
      <c r="F277" t="s">
        <v>21008</v>
      </c>
      <c r="G277" t="s">
        <v>1191</v>
      </c>
      <c r="H277" t="s">
        <v>1183</v>
      </c>
      <c r="J277" t="s">
        <v>1186</v>
      </c>
      <c r="K277" t="s">
        <v>10258</v>
      </c>
      <c r="L277" t="s">
        <v>1188</v>
      </c>
      <c r="M277" t="s">
        <v>8925</v>
      </c>
      <c r="N277" t="s">
        <v>2039</v>
      </c>
      <c r="O277" t="s">
        <v>8887</v>
      </c>
      <c r="P277" t="s">
        <v>10298</v>
      </c>
      <c r="R277" t="b">
        <v>1</v>
      </c>
      <c r="T277" t="s">
        <v>45</v>
      </c>
      <c r="X277" t="s">
        <v>7723</v>
      </c>
      <c r="Z277" t="s">
        <v>8890</v>
      </c>
      <c r="AA277" t="s">
        <v>8887</v>
      </c>
      <c r="AC277" t="s">
        <v>8973</v>
      </c>
      <c r="AD277" t="b">
        <v>0</v>
      </c>
      <c r="AE277" t="b">
        <v>0</v>
      </c>
      <c r="AF277" t="s">
        <v>8931</v>
      </c>
      <c r="AG277" t="s">
        <v>8931</v>
      </c>
      <c r="AI277" t="s">
        <v>10299</v>
      </c>
      <c r="AJ277" t="s">
        <v>10262</v>
      </c>
      <c r="AK277" t="s">
        <v>10263</v>
      </c>
      <c r="AL277" t="s">
        <v>8913</v>
      </c>
      <c r="AM277" t="s">
        <v>10300</v>
      </c>
    </row>
    <row r="278" spans="1:39" x14ac:dyDescent="0.2">
      <c r="A278" t="s">
        <v>1183</v>
      </c>
      <c r="B278" t="s">
        <v>1184</v>
      </c>
      <c r="C278" t="s">
        <v>2475</v>
      </c>
      <c r="D278" t="s">
        <v>8146</v>
      </c>
      <c r="E278" t="s">
        <v>10301</v>
      </c>
      <c r="F278" t="s">
        <v>21008</v>
      </c>
      <c r="G278" t="s">
        <v>1191</v>
      </c>
      <c r="H278" t="s">
        <v>1183</v>
      </c>
      <c r="J278" t="s">
        <v>10302</v>
      </c>
      <c r="K278" t="s">
        <v>1187</v>
      </c>
      <c r="L278" t="s">
        <v>1188</v>
      </c>
      <c r="M278" t="s">
        <v>7982</v>
      </c>
      <c r="N278" t="s">
        <v>7212</v>
      </c>
      <c r="O278" t="s">
        <v>8887</v>
      </c>
      <c r="P278" t="s">
        <v>10303</v>
      </c>
      <c r="R278" t="b">
        <v>1</v>
      </c>
      <c r="T278" t="s">
        <v>45</v>
      </c>
      <c r="Z278" t="s">
        <v>8890</v>
      </c>
      <c r="AA278" t="s">
        <v>8887</v>
      </c>
      <c r="AC278" t="s">
        <v>8973</v>
      </c>
      <c r="AD278" t="b">
        <v>0</v>
      </c>
      <c r="AE278" t="b">
        <v>0</v>
      </c>
      <c r="AF278" t="s">
        <v>10304</v>
      </c>
      <c r="AG278" t="s">
        <v>10305</v>
      </c>
      <c r="AH278" t="s">
        <v>8893</v>
      </c>
      <c r="AI278" t="s">
        <v>8932</v>
      </c>
      <c r="AJ278" t="s">
        <v>10262</v>
      </c>
      <c r="AK278" t="s">
        <v>10306</v>
      </c>
      <c r="AL278" t="s">
        <v>9295</v>
      </c>
      <c r="AM278" t="s">
        <v>1191</v>
      </c>
    </row>
    <row r="279" spans="1:39" x14ac:dyDescent="0.2">
      <c r="A279" t="s">
        <v>1183</v>
      </c>
      <c r="B279" t="s">
        <v>1184</v>
      </c>
      <c r="C279" t="s">
        <v>2480</v>
      </c>
      <c r="D279" t="s">
        <v>8146</v>
      </c>
      <c r="E279" t="s">
        <v>10307</v>
      </c>
      <c r="F279" t="s">
        <v>21008</v>
      </c>
      <c r="G279" t="s">
        <v>1191</v>
      </c>
      <c r="H279" t="s">
        <v>1183</v>
      </c>
      <c r="J279" t="s">
        <v>10308</v>
      </c>
      <c r="K279" t="s">
        <v>1187</v>
      </c>
      <c r="L279" t="s">
        <v>1188</v>
      </c>
      <c r="M279" t="s">
        <v>7982</v>
      </c>
      <c r="N279" t="s">
        <v>7568</v>
      </c>
      <c r="O279" t="s">
        <v>8887</v>
      </c>
      <c r="P279" t="s">
        <v>10309</v>
      </c>
      <c r="R279" t="b">
        <v>1</v>
      </c>
      <c r="T279" t="s">
        <v>45</v>
      </c>
      <c r="Z279" t="s">
        <v>8890</v>
      </c>
      <c r="AA279" t="s">
        <v>8887</v>
      </c>
      <c r="AC279" t="s">
        <v>8973</v>
      </c>
      <c r="AD279" t="b">
        <v>0</v>
      </c>
      <c r="AE279" t="b">
        <v>0</v>
      </c>
      <c r="AF279" t="s">
        <v>9566</v>
      </c>
      <c r="AG279" t="s">
        <v>9566</v>
      </c>
      <c r="AH279" t="s">
        <v>8893</v>
      </c>
      <c r="AI279" t="s">
        <v>8932</v>
      </c>
      <c r="AJ279" t="s">
        <v>10262</v>
      </c>
      <c r="AK279" t="s">
        <v>10310</v>
      </c>
      <c r="AL279" t="s">
        <v>7302</v>
      </c>
      <c r="AM279" t="s">
        <v>1191</v>
      </c>
    </row>
    <row r="280" spans="1:39" x14ac:dyDescent="0.2">
      <c r="A280" t="s">
        <v>1183</v>
      </c>
      <c r="B280" t="s">
        <v>1184</v>
      </c>
      <c r="C280" t="s">
        <v>2487</v>
      </c>
      <c r="D280" t="s">
        <v>8146</v>
      </c>
      <c r="E280" t="s">
        <v>10311</v>
      </c>
      <c r="F280" t="s">
        <v>21008</v>
      </c>
      <c r="G280" t="s">
        <v>1191</v>
      </c>
      <c r="H280" t="s">
        <v>1183</v>
      </c>
      <c r="J280" t="s">
        <v>1186</v>
      </c>
      <c r="K280" t="s">
        <v>10312</v>
      </c>
      <c r="L280" t="s">
        <v>1188</v>
      </c>
      <c r="M280" t="s">
        <v>7982</v>
      </c>
      <c r="N280" t="s">
        <v>7660</v>
      </c>
      <c r="O280" t="s">
        <v>8887</v>
      </c>
      <c r="P280" t="s">
        <v>10313</v>
      </c>
      <c r="R280" t="b">
        <v>1</v>
      </c>
      <c r="T280" t="s">
        <v>45</v>
      </c>
      <c r="Z280" t="s">
        <v>8890</v>
      </c>
      <c r="AA280" t="s">
        <v>8887</v>
      </c>
      <c r="AC280" t="s">
        <v>8973</v>
      </c>
      <c r="AD280" t="b">
        <v>0</v>
      </c>
      <c r="AE280" t="b">
        <v>0</v>
      </c>
      <c r="AF280" t="s">
        <v>8892</v>
      </c>
      <c r="AG280" t="s">
        <v>8892</v>
      </c>
      <c r="AH280" t="s">
        <v>8893</v>
      </c>
      <c r="AI280" t="s">
        <v>10314</v>
      </c>
      <c r="AJ280" t="s">
        <v>10262</v>
      </c>
      <c r="AK280" t="s">
        <v>10315</v>
      </c>
      <c r="AL280" t="s">
        <v>8897</v>
      </c>
      <c r="AM280" t="s">
        <v>1191</v>
      </c>
    </row>
    <row r="281" spans="1:39" x14ac:dyDescent="0.2">
      <c r="A281" t="s">
        <v>1183</v>
      </c>
      <c r="B281" t="s">
        <v>1184</v>
      </c>
      <c r="C281" t="s">
        <v>2497</v>
      </c>
      <c r="D281" t="s">
        <v>8146</v>
      </c>
      <c r="E281" t="s">
        <v>10316</v>
      </c>
      <c r="F281" t="s">
        <v>21008</v>
      </c>
      <c r="G281" t="s">
        <v>1191</v>
      </c>
      <c r="H281" t="s">
        <v>1183</v>
      </c>
      <c r="J281" t="s">
        <v>1186</v>
      </c>
      <c r="K281" t="s">
        <v>10317</v>
      </c>
      <c r="L281" t="s">
        <v>1188</v>
      </c>
      <c r="M281" t="s">
        <v>7982</v>
      </c>
      <c r="N281" t="s">
        <v>7527</v>
      </c>
      <c r="O281" t="s">
        <v>8887</v>
      </c>
      <c r="P281" t="s">
        <v>10318</v>
      </c>
      <c r="R281" t="b">
        <v>1</v>
      </c>
      <c r="T281" t="s">
        <v>45</v>
      </c>
      <c r="Z281" t="s">
        <v>8890</v>
      </c>
      <c r="AA281" t="s">
        <v>8887</v>
      </c>
      <c r="AC281" t="s">
        <v>8973</v>
      </c>
      <c r="AD281" t="b">
        <v>0</v>
      </c>
      <c r="AE281" t="b">
        <v>0</v>
      </c>
      <c r="AF281" t="s">
        <v>8892</v>
      </c>
      <c r="AG281" t="s">
        <v>8892</v>
      </c>
      <c r="AH281" t="s">
        <v>8893</v>
      </c>
      <c r="AI281" t="s">
        <v>10314</v>
      </c>
      <c r="AJ281" t="s">
        <v>10262</v>
      </c>
      <c r="AK281" t="s">
        <v>10319</v>
      </c>
      <c r="AL281" t="s">
        <v>8926</v>
      </c>
      <c r="AM281" t="s">
        <v>1191</v>
      </c>
    </row>
    <row r="282" spans="1:39" x14ac:dyDescent="0.2">
      <c r="A282" t="s">
        <v>1183</v>
      </c>
      <c r="B282" t="s">
        <v>1184</v>
      </c>
      <c r="C282" t="s">
        <v>2506</v>
      </c>
      <c r="D282" t="s">
        <v>8146</v>
      </c>
      <c r="E282" t="s">
        <v>10320</v>
      </c>
      <c r="F282" t="s">
        <v>21008</v>
      </c>
      <c r="G282" t="s">
        <v>1191</v>
      </c>
      <c r="H282" t="s">
        <v>1183</v>
      </c>
      <c r="J282" t="s">
        <v>1186</v>
      </c>
      <c r="K282" t="s">
        <v>10321</v>
      </c>
      <c r="L282" t="s">
        <v>1188</v>
      </c>
      <c r="M282" t="s">
        <v>7982</v>
      </c>
      <c r="N282" t="s">
        <v>7503</v>
      </c>
      <c r="O282" t="s">
        <v>8887</v>
      </c>
      <c r="P282" t="s">
        <v>10322</v>
      </c>
      <c r="R282" t="b">
        <v>1</v>
      </c>
      <c r="T282" t="s">
        <v>45</v>
      </c>
      <c r="Z282" t="s">
        <v>8890</v>
      </c>
      <c r="AA282" t="s">
        <v>8887</v>
      </c>
      <c r="AC282" t="s">
        <v>8973</v>
      </c>
      <c r="AD282" t="b">
        <v>0</v>
      </c>
      <c r="AE282" t="b">
        <v>0</v>
      </c>
      <c r="AF282" t="s">
        <v>8892</v>
      </c>
      <c r="AG282" t="s">
        <v>8892</v>
      </c>
      <c r="AH282" t="s">
        <v>8893</v>
      </c>
      <c r="AI282" t="s">
        <v>10314</v>
      </c>
      <c r="AJ282" t="s">
        <v>10262</v>
      </c>
      <c r="AK282" t="s">
        <v>10323</v>
      </c>
      <c r="AL282" t="s">
        <v>9816</v>
      </c>
      <c r="AM282" t="s">
        <v>1191</v>
      </c>
    </row>
    <row r="283" spans="1:39" x14ac:dyDescent="0.2">
      <c r="A283" t="s">
        <v>1194</v>
      </c>
      <c r="B283" t="s">
        <v>1195</v>
      </c>
      <c r="C283" t="s">
        <v>2514</v>
      </c>
      <c r="D283" t="s">
        <v>8150</v>
      </c>
      <c r="E283" t="s">
        <v>10324</v>
      </c>
      <c r="F283" t="s">
        <v>8889</v>
      </c>
      <c r="G283" t="s">
        <v>1196</v>
      </c>
      <c r="H283" t="s">
        <v>1194</v>
      </c>
      <c r="J283" t="s">
        <v>1197</v>
      </c>
      <c r="K283" t="s">
        <v>1198</v>
      </c>
      <c r="L283" t="s">
        <v>180</v>
      </c>
      <c r="M283" t="s">
        <v>7982</v>
      </c>
      <c r="N283" t="s">
        <v>2039</v>
      </c>
      <c r="O283" t="s">
        <v>8887</v>
      </c>
      <c r="P283" t="s">
        <v>10325</v>
      </c>
      <c r="R283" t="b">
        <v>1</v>
      </c>
      <c r="T283" t="s">
        <v>45</v>
      </c>
      <c r="Z283" t="s">
        <v>8890</v>
      </c>
      <c r="AA283" t="s">
        <v>8887</v>
      </c>
      <c r="AC283" t="s">
        <v>8891</v>
      </c>
      <c r="AD283" t="b">
        <v>0</v>
      </c>
      <c r="AE283" t="b">
        <v>0</v>
      </c>
      <c r="AF283" t="s">
        <v>10282</v>
      </c>
      <c r="AG283" t="s">
        <v>10286</v>
      </c>
      <c r="AH283" t="s">
        <v>8893</v>
      </c>
      <c r="AI283" t="s">
        <v>10326</v>
      </c>
      <c r="AJ283" t="s">
        <v>10327</v>
      </c>
      <c r="AK283" t="s">
        <v>10328</v>
      </c>
      <c r="AL283" t="s">
        <v>9232</v>
      </c>
      <c r="AM283" t="s">
        <v>1201</v>
      </c>
    </row>
    <row r="284" spans="1:39" x14ac:dyDescent="0.2">
      <c r="A284" t="s">
        <v>1194</v>
      </c>
      <c r="B284" t="s">
        <v>1195</v>
      </c>
      <c r="C284" t="s">
        <v>2521</v>
      </c>
      <c r="D284" t="s">
        <v>8150</v>
      </c>
      <c r="E284" t="s">
        <v>10329</v>
      </c>
      <c r="F284" t="s">
        <v>8889</v>
      </c>
      <c r="G284" t="s">
        <v>1196</v>
      </c>
      <c r="H284" t="s">
        <v>1194</v>
      </c>
      <c r="J284" t="s">
        <v>1197</v>
      </c>
      <c r="K284" t="s">
        <v>10330</v>
      </c>
      <c r="L284" t="s">
        <v>32</v>
      </c>
      <c r="M284" t="s">
        <v>7982</v>
      </c>
      <c r="N284" t="s">
        <v>7809</v>
      </c>
      <c r="O284" t="s">
        <v>9002</v>
      </c>
      <c r="P284" t="s">
        <v>10331</v>
      </c>
      <c r="R284" t="b">
        <v>1</v>
      </c>
      <c r="T284" t="s">
        <v>45</v>
      </c>
      <c r="V284" t="s">
        <v>7177</v>
      </c>
      <c r="Z284" t="s">
        <v>8890</v>
      </c>
      <c r="AA284" t="s">
        <v>9004</v>
      </c>
      <c r="AC284" t="s">
        <v>8891</v>
      </c>
      <c r="AD284" t="b">
        <v>0</v>
      </c>
      <c r="AE284" t="b">
        <v>0</v>
      </c>
      <c r="AF284" t="s">
        <v>8892</v>
      </c>
      <c r="AG284" t="s">
        <v>8892</v>
      </c>
      <c r="AH284" t="s">
        <v>8893</v>
      </c>
      <c r="AI284" t="s">
        <v>10332</v>
      </c>
      <c r="AJ284" t="s">
        <v>10333</v>
      </c>
      <c r="AL284" t="s">
        <v>8918</v>
      </c>
      <c r="AM284" t="s">
        <v>1196</v>
      </c>
    </row>
    <row r="285" spans="1:39" x14ac:dyDescent="0.2">
      <c r="A285" t="s">
        <v>1194</v>
      </c>
      <c r="B285" t="s">
        <v>1195</v>
      </c>
      <c r="C285" t="s">
        <v>2528</v>
      </c>
      <c r="E285" t="s">
        <v>10334</v>
      </c>
      <c r="F285" t="s">
        <v>8889</v>
      </c>
      <c r="G285" t="s">
        <v>1196</v>
      </c>
      <c r="H285" t="s">
        <v>1194</v>
      </c>
      <c r="J285" t="s">
        <v>1197</v>
      </c>
      <c r="K285" t="s">
        <v>10330</v>
      </c>
      <c r="L285" t="s">
        <v>32</v>
      </c>
      <c r="M285" t="s">
        <v>7982</v>
      </c>
      <c r="N285" t="s">
        <v>7889</v>
      </c>
      <c r="O285" t="s">
        <v>9002</v>
      </c>
      <c r="P285" t="s">
        <v>10335</v>
      </c>
      <c r="R285" t="b">
        <v>1</v>
      </c>
      <c r="T285" t="s">
        <v>45</v>
      </c>
      <c r="V285" t="s">
        <v>7567</v>
      </c>
      <c r="Z285" t="s">
        <v>8890</v>
      </c>
      <c r="AA285" t="s">
        <v>9004</v>
      </c>
      <c r="AC285" t="s">
        <v>9983</v>
      </c>
      <c r="AD285" t="b">
        <v>0</v>
      </c>
      <c r="AE285" t="b">
        <v>0</v>
      </c>
      <c r="AF285" t="s">
        <v>8892</v>
      </c>
      <c r="AG285" t="s">
        <v>8892</v>
      </c>
      <c r="AJ285" t="s">
        <v>10333</v>
      </c>
      <c r="AL285" t="s">
        <v>8923</v>
      </c>
      <c r="AM285" t="s">
        <v>1196</v>
      </c>
    </row>
    <row r="286" spans="1:39" x14ac:dyDescent="0.2">
      <c r="A286" t="s">
        <v>1203</v>
      </c>
      <c r="B286" t="s">
        <v>1204</v>
      </c>
      <c r="C286" t="s">
        <v>2540</v>
      </c>
      <c r="D286" t="s">
        <v>8153</v>
      </c>
      <c r="E286" t="s">
        <v>10336</v>
      </c>
      <c r="F286" t="s">
        <v>8889</v>
      </c>
      <c r="G286" t="s">
        <v>1205</v>
      </c>
      <c r="H286" t="s">
        <v>1203</v>
      </c>
      <c r="J286" t="s">
        <v>1206</v>
      </c>
      <c r="K286" t="s">
        <v>7061</v>
      </c>
      <c r="L286" t="s">
        <v>1208</v>
      </c>
      <c r="M286" t="s">
        <v>7982</v>
      </c>
      <c r="N286" t="s">
        <v>2039</v>
      </c>
      <c r="O286" t="s">
        <v>8887</v>
      </c>
      <c r="P286" t="s">
        <v>10337</v>
      </c>
      <c r="R286" t="b">
        <v>1</v>
      </c>
      <c r="T286" t="s">
        <v>45</v>
      </c>
      <c r="Z286" t="s">
        <v>8890</v>
      </c>
      <c r="AA286" t="s">
        <v>8887</v>
      </c>
      <c r="AC286" t="s">
        <v>9330</v>
      </c>
      <c r="AD286" t="b">
        <v>0</v>
      </c>
      <c r="AE286" t="b">
        <v>0</v>
      </c>
      <c r="AF286" t="s">
        <v>10338</v>
      </c>
      <c r="AG286" t="s">
        <v>10339</v>
      </c>
      <c r="AH286" t="s">
        <v>8893</v>
      </c>
      <c r="AI286" t="s">
        <v>10340</v>
      </c>
      <c r="AJ286" t="s">
        <v>10341</v>
      </c>
      <c r="AK286" t="s">
        <v>10342</v>
      </c>
      <c r="AL286" t="s">
        <v>9232</v>
      </c>
      <c r="AM286" t="s">
        <v>1205</v>
      </c>
    </row>
    <row r="287" spans="1:39" x14ac:dyDescent="0.2">
      <c r="A287" t="s">
        <v>1203</v>
      </c>
      <c r="B287" t="s">
        <v>1204</v>
      </c>
      <c r="C287" t="s">
        <v>2550</v>
      </c>
      <c r="D287" t="s">
        <v>8153</v>
      </c>
      <c r="E287" t="s">
        <v>10343</v>
      </c>
      <c r="F287" t="s">
        <v>8889</v>
      </c>
      <c r="G287" t="s">
        <v>1205</v>
      </c>
      <c r="H287" t="s">
        <v>1203</v>
      </c>
      <c r="M287" t="s">
        <v>8920</v>
      </c>
      <c r="N287" t="s">
        <v>2039</v>
      </c>
      <c r="O287" t="s">
        <v>8887</v>
      </c>
      <c r="R287" t="b">
        <v>1</v>
      </c>
      <c r="Z287" t="s">
        <v>8890</v>
      </c>
      <c r="AA287" t="s">
        <v>8887</v>
      </c>
      <c r="AC287" t="s">
        <v>8973</v>
      </c>
      <c r="AD287" t="b">
        <v>0</v>
      </c>
      <c r="AE287" t="b">
        <v>0</v>
      </c>
      <c r="AL287" t="s">
        <v>7302</v>
      </c>
      <c r="AM287" t="s">
        <v>10344</v>
      </c>
    </row>
    <row r="288" spans="1:39" x14ac:dyDescent="0.2">
      <c r="A288" t="s">
        <v>1203</v>
      </c>
      <c r="B288" t="s">
        <v>1204</v>
      </c>
      <c r="C288" t="s">
        <v>2559</v>
      </c>
      <c r="D288" t="s">
        <v>8153</v>
      </c>
      <c r="E288" t="s">
        <v>10345</v>
      </c>
      <c r="F288" t="s">
        <v>8889</v>
      </c>
      <c r="G288" t="s">
        <v>1205</v>
      </c>
      <c r="H288" t="s">
        <v>1203</v>
      </c>
      <c r="I288" t="s">
        <v>10346</v>
      </c>
      <c r="J288" t="s">
        <v>10347</v>
      </c>
      <c r="K288" t="s">
        <v>10348</v>
      </c>
      <c r="L288" t="s">
        <v>10349</v>
      </c>
      <c r="M288" t="s">
        <v>7982</v>
      </c>
      <c r="N288" t="s">
        <v>2039</v>
      </c>
      <c r="O288" t="s">
        <v>8887</v>
      </c>
      <c r="P288" t="s">
        <v>10350</v>
      </c>
      <c r="R288" t="b">
        <v>1</v>
      </c>
      <c r="T288" t="s">
        <v>45</v>
      </c>
      <c r="Y288" t="s">
        <v>10351</v>
      </c>
      <c r="Z288" t="s">
        <v>8890</v>
      </c>
      <c r="AA288" t="s">
        <v>8887</v>
      </c>
      <c r="AC288" t="s">
        <v>8973</v>
      </c>
      <c r="AD288" t="b">
        <v>0</v>
      </c>
      <c r="AE288" t="b">
        <v>0</v>
      </c>
      <c r="AF288" t="s">
        <v>8931</v>
      </c>
      <c r="AG288" t="s">
        <v>8931</v>
      </c>
      <c r="AH288" t="s">
        <v>8893</v>
      </c>
      <c r="AI288" t="s">
        <v>10340</v>
      </c>
      <c r="AJ288" t="s">
        <v>10341</v>
      </c>
      <c r="AK288" t="s">
        <v>10352</v>
      </c>
      <c r="AL288" t="s">
        <v>7302</v>
      </c>
      <c r="AM288" t="s">
        <v>1205</v>
      </c>
    </row>
    <row r="289" spans="1:42" x14ac:dyDescent="0.2">
      <c r="A289" t="s">
        <v>1203</v>
      </c>
      <c r="B289" t="s">
        <v>1204</v>
      </c>
      <c r="C289" t="s">
        <v>2566</v>
      </c>
      <c r="D289" t="s">
        <v>8153</v>
      </c>
      <c r="E289" t="s">
        <v>10353</v>
      </c>
      <c r="F289" t="s">
        <v>8889</v>
      </c>
      <c r="G289" t="s">
        <v>1205</v>
      </c>
      <c r="H289" t="s">
        <v>1203</v>
      </c>
      <c r="I289" t="s">
        <v>10354</v>
      </c>
      <c r="M289" t="s">
        <v>8925</v>
      </c>
      <c r="N289" t="s">
        <v>2039</v>
      </c>
      <c r="O289" t="s">
        <v>8887</v>
      </c>
      <c r="R289" t="b">
        <v>1</v>
      </c>
      <c r="X289" t="s">
        <v>2039</v>
      </c>
      <c r="Y289" t="s">
        <v>1215</v>
      </c>
      <c r="Z289" t="s">
        <v>8890</v>
      </c>
      <c r="AA289" t="s">
        <v>8887</v>
      </c>
      <c r="AC289" t="s">
        <v>8973</v>
      </c>
      <c r="AD289" t="b">
        <v>0</v>
      </c>
      <c r="AE289" t="b">
        <v>0</v>
      </c>
      <c r="AL289" t="s">
        <v>9238</v>
      </c>
      <c r="AM289" t="s">
        <v>1205</v>
      </c>
    </row>
    <row r="290" spans="1:42" x14ac:dyDescent="0.2">
      <c r="A290" t="s">
        <v>1203</v>
      </c>
      <c r="B290" t="s">
        <v>1204</v>
      </c>
      <c r="C290" t="s">
        <v>2574</v>
      </c>
      <c r="D290" t="s">
        <v>8153</v>
      </c>
      <c r="E290" t="s">
        <v>10355</v>
      </c>
      <c r="F290" t="s">
        <v>8889</v>
      </c>
      <c r="G290" t="s">
        <v>1205</v>
      </c>
      <c r="H290" t="s">
        <v>1203</v>
      </c>
      <c r="J290" t="s">
        <v>10356</v>
      </c>
      <c r="K290" t="s">
        <v>10357</v>
      </c>
      <c r="L290" t="s">
        <v>1208</v>
      </c>
      <c r="M290" t="s">
        <v>7982</v>
      </c>
      <c r="N290" t="s">
        <v>1616</v>
      </c>
      <c r="O290" t="s">
        <v>8887</v>
      </c>
      <c r="P290" t="s">
        <v>10358</v>
      </c>
      <c r="R290" t="b">
        <v>1</v>
      </c>
      <c r="T290" t="s">
        <v>45</v>
      </c>
      <c r="Z290" t="s">
        <v>8890</v>
      </c>
      <c r="AA290" t="s">
        <v>8887</v>
      </c>
      <c r="AC290" t="s">
        <v>9330</v>
      </c>
      <c r="AD290" t="b">
        <v>0</v>
      </c>
      <c r="AE290" t="b">
        <v>0</v>
      </c>
      <c r="AF290" t="s">
        <v>8892</v>
      </c>
      <c r="AG290" t="s">
        <v>8892</v>
      </c>
      <c r="AH290" t="s">
        <v>8893</v>
      </c>
      <c r="AI290" t="s">
        <v>10359</v>
      </c>
      <c r="AJ290" t="s">
        <v>7060</v>
      </c>
      <c r="AK290" t="s">
        <v>10360</v>
      </c>
      <c r="AL290" t="s">
        <v>8935</v>
      </c>
      <c r="AM290" t="s">
        <v>1205</v>
      </c>
    </row>
    <row r="291" spans="1:42" x14ac:dyDescent="0.2">
      <c r="A291" t="s">
        <v>1203</v>
      </c>
      <c r="B291" t="s">
        <v>1204</v>
      </c>
      <c r="C291" t="s">
        <v>2583</v>
      </c>
      <c r="D291" t="s">
        <v>8153</v>
      </c>
      <c r="E291" t="s">
        <v>10361</v>
      </c>
      <c r="F291" t="s">
        <v>8889</v>
      </c>
      <c r="G291" t="s">
        <v>10362</v>
      </c>
      <c r="H291" t="s">
        <v>1203</v>
      </c>
      <c r="J291" t="s">
        <v>10363</v>
      </c>
      <c r="K291" t="s">
        <v>10364</v>
      </c>
      <c r="L291" t="s">
        <v>1208</v>
      </c>
      <c r="M291" t="s">
        <v>7982</v>
      </c>
      <c r="N291" t="s">
        <v>7465</v>
      </c>
      <c r="O291" t="s">
        <v>8887</v>
      </c>
      <c r="P291" t="s">
        <v>10365</v>
      </c>
      <c r="R291" t="b">
        <v>1</v>
      </c>
      <c r="T291" t="s">
        <v>45</v>
      </c>
      <c r="Z291" t="s">
        <v>8890</v>
      </c>
      <c r="AA291" t="s">
        <v>8887</v>
      </c>
      <c r="AC291" t="s">
        <v>8973</v>
      </c>
      <c r="AD291" t="b">
        <v>0</v>
      </c>
      <c r="AE291" t="b">
        <v>0</v>
      </c>
      <c r="AF291" t="s">
        <v>10366</v>
      </c>
      <c r="AG291" t="s">
        <v>10367</v>
      </c>
      <c r="AH291" t="s">
        <v>8893</v>
      </c>
      <c r="AI291" t="s">
        <v>10368</v>
      </c>
      <c r="AJ291" t="s">
        <v>10369</v>
      </c>
      <c r="AK291" t="s">
        <v>10370</v>
      </c>
      <c r="AL291" t="s">
        <v>9266</v>
      </c>
      <c r="AM291" t="s">
        <v>10371</v>
      </c>
    </row>
    <row r="292" spans="1:42" x14ac:dyDescent="0.2">
      <c r="A292" t="s">
        <v>1203</v>
      </c>
      <c r="B292" t="s">
        <v>1204</v>
      </c>
      <c r="C292" t="s">
        <v>2591</v>
      </c>
      <c r="D292" t="s">
        <v>8153</v>
      </c>
      <c r="E292" t="s">
        <v>10372</v>
      </c>
      <c r="F292" t="s">
        <v>8889</v>
      </c>
      <c r="G292" t="s">
        <v>1205</v>
      </c>
      <c r="H292" t="s">
        <v>1203</v>
      </c>
      <c r="J292" t="s">
        <v>10373</v>
      </c>
      <c r="K292" t="s">
        <v>10374</v>
      </c>
      <c r="L292" t="s">
        <v>32</v>
      </c>
      <c r="M292" t="s">
        <v>7982</v>
      </c>
      <c r="N292" t="s">
        <v>7890</v>
      </c>
      <c r="O292" t="s">
        <v>8887</v>
      </c>
      <c r="P292" t="s">
        <v>10375</v>
      </c>
      <c r="R292" t="b">
        <v>1</v>
      </c>
      <c r="T292" t="s">
        <v>45</v>
      </c>
      <c r="Z292" t="s">
        <v>8890</v>
      </c>
      <c r="AA292" t="s">
        <v>8887</v>
      </c>
      <c r="AC292" t="s">
        <v>8973</v>
      </c>
      <c r="AD292" t="b">
        <v>0</v>
      </c>
      <c r="AE292" t="b">
        <v>0</v>
      </c>
      <c r="AF292" t="s">
        <v>8892</v>
      </c>
      <c r="AG292" t="s">
        <v>8892</v>
      </c>
      <c r="AH292" t="s">
        <v>8893</v>
      </c>
      <c r="AI292" t="s">
        <v>10376</v>
      </c>
      <c r="AJ292" t="s">
        <v>10341</v>
      </c>
      <c r="AK292" t="s">
        <v>10377</v>
      </c>
      <c r="AL292" t="s">
        <v>9136</v>
      </c>
      <c r="AM292" t="s">
        <v>1205</v>
      </c>
    </row>
    <row r="293" spans="1:42" x14ac:dyDescent="0.2">
      <c r="A293" t="s">
        <v>1216</v>
      </c>
      <c r="B293" t="s">
        <v>1217</v>
      </c>
      <c r="C293" t="s">
        <v>2598</v>
      </c>
      <c r="D293" t="s">
        <v>8158</v>
      </c>
      <c r="E293" t="s">
        <v>10378</v>
      </c>
      <c r="F293" t="s">
        <v>10382</v>
      </c>
      <c r="G293" t="s">
        <v>1218</v>
      </c>
      <c r="H293" t="s">
        <v>1216</v>
      </c>
      <c r="I293" t="s">
        <v>10379</v>
      </c>
      <c r="J293" t="s">
        <v>1219</v>
      </c>
      <c r="K293" t="s">
        <v>10380</v>
      </c>
      <c r="L293" t="s">
        <v>1221</v>
      </c>
      <c r="M293" t="s">
        <v>7982</v>
      </c>
      <c r="N293" t="s">
        <v>2039</v>
      </c>
      <c r="O293" t="s">
        <v>8887</v>
      </c>
      <c r="P293" t="s">
        <v>10381</v>
      </c>
      <c r="R293" t="b">
        <v>1</v>
      </c>
      <c r="T293" t="s">
        <v>45</v>
      </c>
      <c r="Y293" t="s">
        <v>7704</v>
      </c>
      <c r="Z293" t="s">
        <v>8890</v>
      </c>
      <c r="AA293" t="s">
        <v>8887</v>
      </c>
      <c r="AB293" t="s">
        <v>10383</v>
      </c>
      <c r="AC293" t="s">
        <v>8973</v>
      </c>
      <c r="AD293" t="b">
        <v>0</v>
      </c>
      <c r="AE293" t="b">
        <v>1</v>
      </c>
      <c r="AF293" t="s">
        <v>10384</v>
      </c>
      <c r="AG293" t="s">
        <v>10385</v>
      </c>
      <c r="AH293" t="s">
        <v>8893</v>
      </c>
      <c r="AI293" t="s">
        <v>10386</v>
      </c>
      <c r="AJ293" t="s">
        <v>10387</v>
      </c>
      <c r="AK293" t="s">
        <v>10388</v>
      </c>
      <c r="AL293" t="s">
        <v>7302</v>
      </c>
      <c r="AM293" t="s">
        <v>1224</v>
      </c>
    </row>
    <row r="294" spans="1:42" x14ac:dyDescent="0.2">
      <c r="A294" t="s">
        <v>1216</v>
      </c>
      <c r="B294" t="s">
        <v>1217</v>
      </c>
      <c r="C294" t="s">
        <v>2604</v>
      </c>
      <c r="D294" t="s">
        <v>8158</v>
      </c>
      <c r="E294" t="s">
        <v>10389</v>
      </c>
      <c r="F294" t="s">
        <v>10382</v>
      </c>
      <c r="G294" t="s">
        <v>1218</v>
      </c>
      <c r="H294" t="s">
        <v>1216</v>
      </c>
      <c r="I294" t="s">
        <v>10390</v>
      </c>
      <c r="J294" t="s">
        <v>1219</v>
      </c>
      <c r="K294" t="s">
        <v>10380</v>
      </c>
      <c r="L294" t="s">
        <v>1221</v>
      </c>
      <c r="M294" t="s">
        <v>7982</v>
      </c>
      <c r="N294" t="s">
        <v>2039</v>
      </c>
      <c r="O294" t="s">
        <v>8887</v>
      </c>
      <c r="P294" t="s">
        <v>10391</v>
      </c>
      <c r="R294" t="b">
        <v>1</v>
      </c>
      <c r="T294" t="s">
        <v>45</v>
      </c>
      <c r="Y294" t="s">
        <v>7715</v>
      </c>
      <c r="Z294" t="s">
        <v>8890</v>
      </c>
      <c r="AA294" t="s">
        <v>8887</v>
      </c>
      <c r="AB294" t="s">
        <v>10392</v>
      </c>
      <c r="AC294" t="s">
        <v>8973</v>
      </c>
      <c r="AD294" t="b">
        <v>0</v>
      </c>
      <c r="AE294" t="b">
        <v>1</v>
      </c>
      <c r="AF294" t="s">
        <v>10393</v>
      </c>
      <c r="AG294" t="s">
        <v>10394</v>
      </c>
      <c r="AH294" t="s">
        <v>8893</v>
      </c>
      <c r="AJ294" t="s">
        <v>10387</v>
      </c>
      <c r="AK294" t="s">
        <v>10395</v>
      </c>
      <c r="AL294" t="s">
        <v>9238</v>
      </c>
      <c r="AM294" t="s">
        <v>1218</v>
      </c>
    </row>
    <row r="295" spans="1:42" x14ac:dyDescent="0.2">
      <c r="A295" t="s">
        <v>1216</v>
      </c>
      <c r="B295" t="s">
        <v>1217</v>
      </c>
      <c r="C295" t="s">
        <v>2611</v>
      </c>
      <c r="D295" t="s">
        <v>8158</v>
      </c>
      <c r="E295" t="s">
        <v>10396</v>
      </c>
      <c r="F295" t="s">
        <v>10382</v>
      </c>
      <c r="G295" t="s">
        <v>1218</v>
      </c>
      <c r="H295" t="s">
        <v>1216</v>
      </c>
      <c r="J295" t="s">
        <v>1219</v>
      </c>
      <c r="K295" t="s">
        <v>10380</v>
      </c>
      <c r="L295" t="s">
        <v>1221</v>
      </c>
      <c r="M295" t="s">
        <v>7982</v>
      </c>
      <c r="N295" t="s">
        <v>2039</v>
      </c>
      <c r="O295" t="s">
        <v>8887</v>
      </c>
      <c r="P295" t="s">
        <v>10397</v>
      </c>
      <c r="R295" t="b">
        <v>1</v>
      </c>
      <c r="T295" t="s">
        <v>45</v>
      </c>
      <c r="Z295" t="s">
        <v>8890</v>
      </c>
      <c r="AA295" t="s">
        <v>8887</v>
      </c>
      <c r="AB295" t="s">
        <v>10383</v>
      </c>
      <c r="AC295" t="s">
        <v>8973</v>
      </c>
      <c r="AD295" t="b">
        <v>0</v>
      </c>
      <c r="AE295" t="b">
        <v>1</v>
      </c>
      <c r="AF295" t="s">
        <v>10398</v>
      </c>
      <c r="AG295" t="s">
        <v>10399</v>
      </c>
      <c r="AH295" t="s">
        <v>8893</v>
      </c>
      <c r="AI295" t="s">
        <v>10386</v>
      </c>
      <c r="AJ295" t="s">
        <v>10387</v>
      </c>
      <c r="AK295" t="s">
        <v>10388</v>
      </c>
      <c r="AL295" t="s">
        <v>8923</v>
      </c>
      <c r="AM295" t="s">
        <v>1218</v>
      </c>
    </row>
    <row r="296" spans="1:42" x14ac:dyDescent="0.2">
      <c r="A296" t="s">
        <v>1216</v>
      </c>
      <c r="B296" t="s">
        <v>1217</v>
      </c>
      <c r="C296" t="s">
        <v>2621</v>
      </c>
      <c r="D296" t="s">
        <v>8158</v>
      </c>
      <c r="E296" t="s">
        <v>10400</v>
      </c>
      <c r="F296" t="s">
        <v>10382</v>
      </c>
      <c r="G296" t="s">
        <v>1218</v>
      </c>
      <c r="H296" t="s">
        <v>1216</v>
      </c>
      <c r="J296" t="s">
        <v>10401</v>
      </c>
      <c r="K296" t="s">
        <v>10402</v>
      </c>
      <c r="L296" t="s">
        <v>1221</v>
      </c>
      <c r="M296" t="s">
        <v>7982</v>
      </c>
      <c r="N296" t="s">
        <v>2039</v>
      </c>
      <c r="O296" t="s">
        <v>8887</v>
      </c>
      <c r="P296" t="s">
        <v>10403</v>
      </c>
      <c r="R296" t="b">
        <v>1</v>
      </c>
      <c r="T296" t="s">
        <v>45</v>
      </c>
      <c r="Z296" t="s">
        <v>8890</v>
      </c>
      <c r="AA296" t="s">
        <v>8887</v>
      </c>
      <c r="AB296" t="s">
        <v>10383</v>
      </c>
      <c r="AC296" t="s">
        <v>8973</v>
      </c>
      <c r="AD296" t="b">
        <v>0</v>
      </c>
      <c r="AE296" t="b">
        <v>1</v>
      </c>
      <c r="AF296" t="s">
        <v>10404</v>
      </c>
      <c r="AG296" t="s">
        <v>10405</v>
      </c>
      <c r="AH296" t="s">
        <v>8893</v>
      </c>
      <c r="AJ296" t="s">
        <v>10387</v>
      </c>
      <c r="AK296" t="s">
        <v>10388</v>
      </c>
      <c r="AL296" t="s">
        <v>8926</v>
      </c>
      <c r="AM296" t="s">
        <v>10406</v>
      </c>
    </row>
    <row r="297" spans="1:42" x14ac:dyDescent="0.2">
      <c r="A297" t="s">
        <v>1216</v>
      </c>
      <c r="B297" t="s">
        <v>1217</v>
      </c>
      <c r="C297" t="s">
        <v>2627</v>
      </c>
      <c r="D297" t="s">
        <v>8158</v>
      </c>
      <c r="E297" t="s">
        <v>10407</v>
      </c>
      <c r="F297" t="s">
        <v>10382</v>
      </c>
      <c r="G297" t="s">
        <v>1218</v>
      </c>
      <c r="H297" t="s">
        <v>1216</v>
      </c>
      <c r="I297" t="s">
        <v>10408</v>
      </c>
      <c r="J297" t="s">
        <v>1219</v>
      </c>
      <c r="K297" t="s">
        <v>10380</v>
      </c>
      <c r="L297" t="s">
        <v>1221</v>
      </c>
      <c r="M297" t="s">
        <v>7982</v>
      </c>
      <c r="N297" t="s">
        <v>2039</v>
      </c>
      <c r="O297" t="s">
        <v>8887</v>
      </c>
      <c r="P297" t="s">
        <v>10409</v>
      </c>
      <c r="R297" t="b">
        <v>1</v>
      </c>
      <c r="T297" t="s">
        <v>45</v>
      </c>
      <c r="Y297" t="s">
        <v>7517</v>
      </c>
      <c r="Z297" t="s">
        <v>8890</v>
      </c>
      <c r="AA297" t="s">
        <v>8887</v>
      </c>
      <c r="AB297" t="s">
        <v>10410</v>
      </c>
      <c r="AC297" t="s">
        <v>8973</v>
      </c>
      <c r="AD297" t="b">
        <v>0</v>
      </c>
      <c r="AE297" t="b">
        <v>1</v>
      </c>
      <c r="AF297" t="s">
        <v>10404</v>
      </c>
      <c r="AG297" t="s">
        <v>10405</v>
      </c>
      <c r="AH297" t="s">
        <v>8893</v>
      </c>
      <c r="AI297" t="s">
        <v>10386</v>
      </c>
      <c r="AJ297" t="s">
        <v>10387</v>
      </c>
      <c r="AK297" t="s">
        <v>10388</v>
      </c>
      <c r="AL297" t="s">
        <v>8935</v>
      </c>
      <c r="AM297" t="s">
        <v>1218</v>
      </c>
    </row>
    <row r="298" spans="1:42" x14ac:dyDescent="0.2">
      <c r="A298" t="s">
        <v>1216</v>
      </c>
      <c r="B298" t="s">
        <v>1217</v>
      </c>
      <c r="C298" t="s">
        <v>2636</v>
      </c>
      <c r="D298" t="s">
        <v>8158</v>
      </c>
      <c r="E298" t="s">
        <v>10411</v>
      </c>
      <c r="F298" t="s">
        <v>10382</v>
      </c>
      <c r="G298" t="s">
        <v>1218</v>
      </c>
      <c r="H298" t="s">
        <v>1216</v>
      </c>
      <c r="I298" t="s">
        <v>10412</v>
      </c>
      <c r="J298" t="s">
        <v>1219</v>
      </c>
      <c r="K298" t="s">
        <v>10380</v>
      </c>
      <c r="L298" t="s">
        <v>1221</v>
      </c>
      <c r="M298" t="s">
        <v>7982</v>
      </c>
      <c r="N298" t="s">
        <v>2039</v>
      </c>
      <c r="O298" t="s">
        <v>8887</v>
      </c>
      <c r="P298" t="s">
        <v>10413</v>
      </c>
      <c r="R298" t="b">
        <v>1</v>
      </c>
      <c r="T298" t="s">
        <v>45</v>
      </c>
      <c r="Y298" t="s">
        <v>1227</v>
      </c>
      <c r="Z298" t="s">
        <v>8890</v>
      </c>
      <c r="AA298" t="s">
        <v>8887</v>
      </c>
      <c r="AB298" t="s">
        <v>10383</v>
      </c>
      <c r="AC298" t="s">
        <v>8973</v>
      </c>
      <c r="AD298" t="b">
        <v>0</v>
      </c>
      <c r="AE298" t="b">
        <v>1</v>
      </c>
      <c r="AF298" t="s">
        <v>10414</v>
      </c>
      <c r="AG298" t="s">
        <v>10415</v>
      </c>
      <c r="AH298" t="s">
        <v>8893</v>
      </c>
      <c r="AJ298" t="s">
        <v>10387</v>
      </c>
      <c r="AK298" t="s">
        <v>10388</v>
      </c>
      <c r="AL298" t="s">
        <v>9266</v>
      </c>
      <c r="AM298" t="s">
        <v>10416</v>
      </c>
    </row>
    <row r="299" spans="1:42" x14ac:dyDescent="0.2">
      <c r="A299" t="s">
        <v>1216</v>
      </c>
      <c r="B299" t="s">
        <v>1217</v>
      </c>
      <c r="C299" t="s">
        <v>2647</v>
      </c>
      <c r="D299" t="s">
        <v>8158</v>
      </c>
      <c r="E299" t="s">
        <v>10417</v>
      </c>
      <c r="F299" t="s">
        <v>10382</v>
      </c>
      <c r="G299" t="s">
        <v>1218</v>
      </c>
      <c r="H299" t="s">
        <v>1216</v>
      </c>
      <c r="I299" t="s">
        <v>10418</v>
      </c>
      <c r="J299" t="s">
        <v>1219</v>
      </c>
      <c r="K299" t="s">
        <v>10380</v>
      </c>
      <c r="L299" t="s">
        <v>1221</v>
      </c>
      <c r="M299" t="s">
        <v>7982</v>
      </c>
      <c r="N299" t="s">
        <v>2039</v>
      </c>
      <c r="O299" t="s">
        <v>8887</v>
      </c>
      <c r="P299" t="s">
        <v>10419</v>
      </c>
      <c r="R299" t="b">
        <v>1</v>
      </c>
      <c r="T299" t="s">
        <v>45</v>
      </c>
      <c r="Y299" t="s">
        <v>7629</v>
      </c>
      <c r="Z299" t="s">
        <v>8890</v>
      </c>
      <c r="AA299" t="s">
        <v>8887</v>
      </c>
      <c r="AB299" t="s">
        <v>10420</v>
      </c>
      <c r="AC299" t="s">
        <v>8973</v>
      </c>
      <c r="AD299" t="b">
        <v>0</v>
      </c>
      <c r="AE299" t="b">
        <v>1</v>
      </c>
      <c r="AF299" t="s">
        <v>10421</v>
      </c>
      <c r="AG299" t="s">
        <v>10422</v>
      </c>
      <c r="AH299" t="s">
        <v>8893</v>
      </c>
      <c r="AI299" t="s">
        <v>10423</v>
      </c>
      <c r="AJ299" t="s">
        <v>10387</v>
      </c>
      <c r="AK299" t="s">
        <v>10388</v>
      </c>
      <c r="AL299" t="s">
        <v>8907</v>
      </c>
      <c r="AM299" t="s">
        <v>10424</v>
      </c>
    </row>
    <row r="300" spans="1:42" x14ac:dyDescent="0.2">
      <c r="A300" t="s">
        <v>1216</v>
      </c>
      <c r="B300" t="s">
        <v>1217</v>
      </c>
      <c r="C300" t="s">
        <v>2654</v>
      </c>
      <c r="D300" t="s">
        <v>8158</v>
      </c>
      <c r="E300" t="s">
        <v>10425</v>
      </c>
      <c r="F300" t="s">
        <v>10382</v>
      </c>
      <c r="G300" t="s">
        <v>1218</v>
      </c>
      <c r="H300" t="s">
        <v>1216</v>
      </c>
      <c r="I300" t="s">
        <v>10426</v>
      </c>
      <c r="J300" t="s">
        <v>1219</v>
      </c>
      <c r="K300" t="s">
        <v>10380</v>
      </c>
      <c r="L300" t="s">
        <v>1221</v>
      </c>
      <c r="M300" t="s">
        <v>7982</v>
      </c>
      <c r="N300" t="s">
        <v>2039</v>
      </c>
      <c r="O300" t="s">
        <v>8887</v>
      </c>
      <c r="P300" t="s">
        <v>10427</v>
      </c>
      <c r="R300" t="b">
        <v>1</v>
      </c>
      <c r="T300" t="s">
        <v>45</v>
      </c>
      <c r="Y300" t="s">
        <v>10428</v>
      </c>
      <c r="Z300" t="s">
        <v>8890</v>
      </c>
      <c r="AA300" t="s">
        <v>8887</v>
      </c>
      <c r="AB300" t="s">
        <v>10429</v>
      </c>
      <c r="AC300" t="s">
        <v>8973</v>
      </c>
      <c r="AD300" t="b">
        <v>0</v>
      </c>
      <c r="AE300" t="b">
        <v>1</v>
      </c>
      <c r="AF300" t="s">
        <v>10421</v>
      </c>
      <c r="AG300" t="s">
        <v>10422</v>
      </c>
      <c r="AH300" t="s">
        <v>8893</v>
      </c>
      <c r="AI300" t="s">
        <v>10423</v>
      </c>
      <c r="AJ300" t="s">
        <v>10387</v>
      </c>
      <c r="AK300" t="s">
        <v>10388</v>
      </c>
      <c r="AL300" t="s">
        <v>8897</v>
      </c>
      <c r="AM300" t="s">
        <v>10430</v>
      </c>
    </row>
    <row r="301" spans="1:42" x14ac:dyDescent="0.2">
      <c r="A301" t="s">
        <v>1216</v>
      </c>
      <c r="B301" t="s">
        <v>1217</v>
      </c>
      <c r="C301" t="s">
        <v>2661</v>
      </c>
      <c r="D301" t="s">
        <v>8158</v>
      </c>
      <c r="E301" t="s">
        <v>10431</v>
      </c>
      <c r="F301" t="s">
        <v>10382</v>
      </c>
      <c r="G301" t="s">
        <v>1218</v>
      </c>
      <c r="H301" t="s">
        <v>1216</v>
      </c>
      <c r="I301" t="s">
        <v>10432</v>
      </c>
      <c r="J301" t="s">
        <v>1219</v>
      </c>
      <c r="K301" t="s">
        <v>10380</v>
      </c>
      <c r="L301" t="s">
        <v>1221</v>
      </c>
      <c r="M301" t="s">
        <v>7982</v>
      </c>
      <c r="N301" t="s">
        <v>2039</v>
      </c>
      <c r="O301" t="s">
        <v>8887</v>
      </c>
      <c r="P301" t="s">
        <v>10433</v>
      </c>
      <c r="R301" t="b">
        <v>1</v>
      </c>
      <c r="T301" t="s">
        <v>45</v>
      </c>
      <c r="Y301" t="s">
        <v>412</v>
      </c>
      <c r="Z301" t="s">
        <v>8890</v>
      </c>
      <c r="AA301" t="s">
        <v>8887</v>
      </c>
      <c r="AB301" t="s">
        <v>10383</v>
      </c>
      <c r="AC301" t="s">
        <v>8973</v>
      </c>
      <c r="AD301" t="b">
        <v>0</v>
      </c>
      <c r="AE301" t="b">
        <v>1</v>
      </c>
      <c r="AF301" t="s">
        <v>10434</v>
      </c>
      <c r="AG301" t="s">
        <v>10435</v>
      </c>
      <c r="AH301" t="s">
        <v>8893</v>
      </c>
      <c r="AI301" t="s">
        <v>10386</v>
      </c>
      <c r="AJ301" t="s">
        <v>10387</v>
      </c>
      <c r="AK301" t="s">
        <v>10436</v>
      </c>
      <c r="AL301" t="s">
        <v>8918</v>
      </c>
      <c r="AM301" t="s">
        <v>10437</v>
      </c>
    </row>
    <row r="302" spans="1:42" x14ac:dyDescent="0.2">
      <c r="A302" t="s">
        <v>1228</v>
      </c>
      <c r="B302" t="s">
        <v>1228</v>
      </c>
      <c r="C302" t="s">
        <v>2668</v>
      </c>
      <c r="D302" t="s">
        <v>10438</v>
      </c>
      <c r="E302" t="s">
        <v>10439</v>
      </c>
      <c r="F302" t="s">
        <v>9118</v>
      </c>
      <c r="G302" t="s">
        <v>1229</v>
      </c>
      <c r="H302" t="s">
        <v>1228</v>
      </c>
      <c r="I302" t="s">
        <v>10440</v>
      </c>
      <c r="J302" t="s">
        <v>1230</v>
      </c>
      <c r="K302" t="s">
        <v>1231</v>
      </c>
      <c r="L302" t="s">
        <v>32</v>
      </c>
      <c r="M302" t="s">
        <v>8984</v>
      </c>
      <c r="N302" t="s">
        <v>2039</v>
      </c>
      <c r="O302" t="s">
        <v>8887</v>
      </c>
      <c r="P302" t="s">
        <v>1232</v>
      </c>
      <c r="R302" t="b">
        <v>1</v>
      </c>
      <c r="T302" t="s">
        <v>112</v>
      </c>
      <c r="X302" t="s">
        <v>10441</v>
      </c>
      <c r="Y302" t="s">
        <v>1236</v>
      </c>
      <c r="Z302" t="s">
        <v>8890</v>
      </c>
      <c r="AA302" t="s">
        <v>8887</v>
      </c>
      <c r="AB302" t="s">
        <v>10442</v>
      </c>
      <c r="AC302" t="s">
        <v>8891</v>
      </c>
      <c r="AD302" t="b">
        <v>0</v>
      </c>
      <c r="AE302" t="b">
        <v>0</v>
      </c>
      <c r="AF302" t="s">
        <v>9046</v>
      </c>
      <c r="AG302" t="s">
        <v>9046</v>
      </c>
      <c r="AJ302" t="s">
        <v>1229</v>
      </c>
      <c r="AK302" t="s">
        <v>10443</v>
      </c>
      <c r="AL302" t="s">
        <v>8897</v>
      </c>
      <c r="AM302" t="s">
        <v>1233</v>
      </c>
      <c r="AN302" t="s">
        <v>1234</v>
      </c>
      <c r="AO302" t="s">
        <v>41</v>
      </c>
      <c r="AP302" t="s">
        <v>1235</v>
      </c>
    </row>
    <row r="303" spans="1:42" x14ac:dyDescent="0.2">
      <c r="A303" t="s">
        <v>1228</v>
      </c>
      <c r="B303" t="s">
        <v>1228</v>
      </c>
      <c r="C303" t="s">
        <v>2677</v>
      </c>
      <c r="D303" t="s">
        <v>10438</v>
      </c>
      <c r="E303" t="s">
        <v>10444</v>
      </c>
      <c r="F303" t="s">
        <v>9118</v>
      </c>
      <c r="G303" t="s">
        <v>10445</v>
      </c>
      <c r="H303" t="s">
        <v>1228</v>
      </c>
      <c r="J303" t="s">
        <v>1230</v>
      </c>
      <c r="K303" t="s">
        <v>10446</v>
      </c>
      <c r="L303" t="s">
        <v>32</v>
      </c>
      <c r="M303" t="s">
        <v>7982</v>
      </c>
      <c r="N303" t="s">
        <v>7267</v>
      </c>
      <c r="O303" t="s">
        <v>8887</v>
      </c>
      <c r="P303" t="s">
        <v>10447</v>
      </c>
      <c r="R303" t="b">
        <v>1</v>
      </c>
      <c r="T303" t="s">
        <v>112</v>
      </c>
      <c r="Z303" t="s">
        <v>8890</v>
      </c>
      <c r="AA303" t="s">
        <v>8887</v>
      </c>
      <c r="AC303" t="s">
        <v>8891</v>
      </c>
      <c r="AD303" t="b">
        <v>0</v>
      </c>
      <c r="AE303" t="b">
        <v>0</v>
      </c>
      <c r="AF303" t="s">
        <v>10448</v>
      </c>
      <c r="AG303" t="s">
        <v>10449</v>
      </c>
      <c r="AI303" t="s">
        <v>9212</v>
      </c>
      <c r="AJ303" t="s">
        <v>10445</v>
      </c>
      <c r="AK303" t="s">
        <v>10450</v>
      </c>
      <c r="AL303" t="s">
        <v>8897</v>
      </c>
      <c r="AM303" t="s">
        <v>10451</v>
      </c>
      <c r="AN303" t="s">
        <v>40</v>
      </c>
      <c r="AO303" t="s">
        <v>41</v>
      </c>
      <c r="AP303" t="s">
        <v>1235</v>
      </c>
    </row>
    <row r="304" spans="1:42" x14ac:dyDescent="0.2">
      <c r="A304" t="s">
        <v>1237</v>
      </c>
      <c r="B304" t="s">
        <v>1237</v>
      </c>
      <c r="C304" t="s">
        <v>2688</v>
      </c>
      <c r="D304" t="s">
        <v>10452</v>
      </c>
      <c r="E304" t="s">
        <v>10453</v>
      </c>
      <c r="F304" t="s">
        <v>9118</v>
      </c>
      <c r="G304" t="s">
        <v>1238</v>
      </c>
      <c r="H304" t="s">
        <v>1237</v>
      </c>
      <c r="J304" t="s">
        <v>1239</v>
      </c>
      <c r="K304" t="s">
        <v>1240</v>
      </c>
      <c r="L304" t="s">
        <v>32</v>
      </c>
      <c r="M304" t="s">
        <v>7982</v>
      </c>
      <c r="N304" t="s">
        <v>7627</v>
      </c>
      <c r="O304" t="s">
        <v>8887</v>
      </c>
      <c r="P304" t="s">
        <v>1242</v>
      </c>
      <c r="R304" t="b">
        <v>1</v>
      </c>
      <c r="T304" t="s">
        <v>85</v>
      </c>
      <c r="Z304" t="s">
        <v>8890</v>
      </c>
      <c r="AA304" t="s">
        <v>8887</v>
      </c>
      <c r="AD304" t="b">
        <v>0</v>
      </c>
      <c r="AE304" t="b">
        <v>0</v>
      </c>
      <c r="AF304" t="s">
        <v>10454</v>
      </c>
      <c r="AG304" t="s">
        <v>10455</v>
      </c>
      <c r="AH304" t="s">
        <v>8893</v>
      </c>
      <c r="AI304" t="s">
        <v>10456</v>
      </c>
      <c r="AJ304" t="s">
        <v>10457</v>
      </c>
      <c r="AL304" t="s">
        <v>8897</v>
      </c>
      <c r="AM304" t="s">
        <v>1238</v>
      </c>
    </row>
    <row r="305" spans="1:42" x14ac:dyDescent="0.2">
      <c r="A305" t="s">
        <v>1245</v>
      </c>
      <c r="B305" t="s">
        <v>1245</v>
      </c>
      <c r="C305" t="s">
        <v>2693</v>
      </c>
      <c r="D305" t="s">
        <v>10458</v>
      </c>
      <c r="E305" t="s">
        <v>10459</v>
      </c>
      <c r="F305" t="s">
        <v>9090</v>
      </c>
      <c r="G305" t="s">
        <v>1246</v>
      </c>
      <c r="H305" t="s">
        <v>1245</v>
      </c>
      <c r="I305" t="s">
        <v>10460</v>
      </c>
      <c r="J305" t="s">
        <v>1247</v>
      </c>
      <c r="K305" t="s">
        <v>1248</v>
      </c>
      <c r="L305" t="s">
        <v>233</v>
      </c>
      <c r="M305" t="s">
        <v>7982</v>
      </c>
      <c r="N305" t="s">
        <v>2039</v>
      </c>
      <c r="O305" t="s">
        <v>8887</v>
      </c>
      <c r="P305" t="s">
        <v>1250</v>
      </c>
      <c r="R305" t="b">
        <v>1</v>
      </c>
      <c r="T305" t="s">
        <v>112</v>
      </c>
      <c r="Y305" t="s">
        <v>1252</v>
      </c>
      <c r="Z305" t="s">
        <v>8890</v>
      </c>
      <c r="AA305" t="s">
        <v>8887</v>
      </c>
      <c r="AB305" t="s">
        <v>10461</v>
      </c>
      <c r="AC305" t="s">
        <v>8891</v>
      </c>
      <c r="AD305" t="b">
        <v>0</v>
      </c>
      <c r="AE305" t="b">
        <v>0</v>
      </c>
      <c r="AF305" t="s">
        <v>8941</v>
      </c>
      <c r="AG305" t="s">
        <v>8941</v>
      </c>
      <c r="AH305" t="s">
        <v>8942</v>
      </c>
      <c r="AJ305" t="s">
        <v>1246</v>
      </c>
      <c r="AK305" t="s">
        <v>10462</v>
      </c>
      <c r="AL305" t="s">
        <v>9266</v>
      </c>
      <c r="AM305" t="s">
        <v>1251</v>
      </c>
    </row>
    <row r="306" spans="1:42" x14ac:dyDescent="0.2">
      <c r="A306" t="s">
        <v>1253</v>
      </c>
      <c r="B306" t="s">
        <v>1254</v>
      </c>
      <c r="C306" t="s">
        <v>2703</v>
      </c>
      <c r="D306" t="s">
        <v>8161</v>
      </c>
      <c r="E306" t="s">
        <v>10463</v>
      </c>
      <c r="F306" t="s">
        <v>8994</v>
      </c>
      <c r="G306" t="s">
        <v>1255</v>
      </c>
      <c r="H306" t="s">
        <v>1253</v>
      </c>
      <c r="J306" t="s">
        <v>1256</v>
      </c>
      <c r="K306" t="s">
        <v>10464</v>
      </c>
      <c r="L306" t="s">
        <v>1258</v>
      </c>
      <c r="M306" t="s">
        <v>7982</v>
      </c>
      <c r="N306" t="s">
        <v>2039</v>
      </c>
      <c r="O306" t="s">
        <v>8887</v>
      </c>
      <c r="P306" t="s">
        <v>10465</v>
      </c>
      <c r="R306" t="b">
        <v>1</v>
      </c>
      <c r="T306" t="s">
        <v>45</v>
      </c>
      <c r="Z306" t="s">
        <v>8890</v>
      </c>
      <c r="AA306" t="s">
        <v>8887</v>
      </c>
      <c r="AC306" t="s">
        <v>8891</v>
      </c>
      <c r="AD306" t="b">
        <v>0</v>
      </c>
      <c r="AE306" t="b">
        <v>0</v>
      </c>
      <c r="AF306" t="s">
        <v>7604</v>
      </c>
      <c r="AG306" t="s">
        <v>7604</v>
      </c>
      <c r="AH306" t="s">
        <v>8893</v>
      </c>
      <c r="AI306" t="s">
        <v>9883</v>
      </c>
      <c r="AJ306" t="s">
        <v>10466</v>
      </c>
      <c r="AK306" t="s">
        <v>10467</v>
      </c>
      <c r="AL306" t="s">
        <v>8935</v>
      </c>
      <c r="AM306" t="s">
        <v>1255</v>
      </c>
    </row>
    <row r="307" spans="1:42" x14ac:dyDescent="0.2">
      <c r="A307" t="s">
        <v>1265</v>
      </c>
      <c r="B307" t="s">
        <v>1266</v>
      </c>
      <c r="C307" t="s">
        <v>2715</v>
      </c>
      <c r="D307" t="s">
        <v>8164</v>
      </c>
      <c r="E307" t="s">
        <v>10468</v>
      </c>
      <c r="F307" t="s">
        <v>21008</v>
      </c>
      <c r="G307" t="s">
        <v>10469</v>
      </c>
      <c r="H307" t="s">
        <v>1265</v>
      </c>
      <c r="I307" t="s">
        <v>10470</v>
      </c>
      <c r="J307" t="s">
        <v>1268</v>
      </c>
      <c r="K307" t="s">
        <v>7062</v>
      </c>
      <c r="L307" t="s">
        <v>10471</v>
      </c>
      <c r="M307" t="s">
        <v>7982</v>
      </c>
      <c r="N307" t="s">
        <v>2039</v>
      </c>
      <c r="O307" t="s">
        <v>8887</v>
      </c>
      <c r="P307" t="s">
        <v>10472</v>
      </c>
      <c r="R307" t="b">
        <v>1</v>
      </c>
      <c r="T307" t="s">
        <v>45</v>
      </c>
      <c r="Y307" t="s">
        <v>134</v>
      </c>
      <c r="Z307" t="s">
        <v>8890</v>
      </c>
      <c r="AA307" t="s">
        <v>8887</v>
      </c>
      <c r="AB307" t="s">
        <v>10473</v>
      </c>
      <c r="AC307" t="s">
        <v>8973</v>
      </c>
      <c r="AD307" t="b">
        <v>0</v>
      </c>
      <c r="AE307" t="b">
        <v>0</v>
      </c>
      <c r="AF307" t="s">
        <v>8941</v>
      </c>
      <c r="AG307" t="s">
        <v>8941</v>
      </c>
      <c r="AH307" t="s">
        <v>8942</v>
      </c>
      <c r="AJ307" t="s">
        <v>10474</v>
      </c>
      <c r="AK307" t="s">
        <v>10475</v>
      </c>
      <c r="AL307" t="s">
        <v>8935</v>
      </c>
      <c r="AM307" t="s">
        <v>1271</v>
      </c>
    </row>
    <row r="308" spans="1:42" x14ac:dyDescent="0.2">
      <c r="A308" t="s">
        <v>1274</v>
      </c>
      <c r="B308" t="s">
        <v>1275</v>
      </c>
      <c r="C308" t="s">
        <v>2726</v>
      </c>
      <c r="D308" t="s">
        <v>8167</v>
      </c>
      <c r="E308" t="s">
        <v>10476</v>
      </c>
      <c r="F308" t="s">
        <v>21008</v>
      </c>
      <c r="G308" t="s">
        <v>1276</v>
      </c>
      <c r="H308" t="s">
        <v>1274</v>
      </c>
      <c r="J308" t="s">
        <v>1277</v>
      </c>
      <c r="K308" t="s">
        <v>10477</v>
      </c>
      <c r="L308" t="s">
        <v>32</v>
      </c>
      <c r="M308" t="s">
        <v>7982</v>
      </c>
      <c r="N308" t="s">
        <v>7868</v>
      </c>
      <c r="O308" t="s">
        <v>8887</v>
      </c>
      <c r="P308" t="s">
        <v>10478</v>
      </c>
      <c r="R308" t="b">
        <v>1</v>
      </c>
      <c r="T308" t="s">
        <v>60</v>
      </c>
      <c r="Z308" t="s">
        <v>8890</v>
      </c>
      <c r="AA308" t="s">
        <v>8887</v>
      </c>
      <c r="AC308" t="s">
        <v>8921</v>
      </c>
      <c r="AD308" t="b">
        <v>0</v>
      </c>
      <c r="AE308" t="b">
        <v>0</v>
      </c>
      <c r="AF308" t="s">
        <v>9113</v>
      </c>
      <c r="AG308" t="s">
        <v>9113</v>
      </c>
      <c r="AH308" t="s">
        <v>8893</v>
      </c>
      <c r="AI308" t="s">
        <v>10479</v>
      </c>
      <c r="AJ308" t="s">
        <v>10480</v>
      </c>
      <c r="AK308" t="s">
        <v>10481</v>
      </c>
      <c r="AL308" t="s">
        <v>9232</v>
      </c>
      <c r="AM308" t="s">
        <v>1276</v>
      </c>
    </row>
    <row r="309" spans="1:42" x14ac:dyDescent="0.2">
      <c r="A309" t="s">
        <v>1282</v>
      </c>
      <c r="B309" t="s">
        <v>1283</v>
      </c>
      <c r="C309" t="s">
        <v>2734</v>
      </c>
      <c r="D309" t="s">
        <v>8170</v>
      </c>
      <c r="E309" t="s">
        <v>10482</v>
      </c>
      <c r="F309" t="s">
        <v>21008</v>
      </c>
      <c r="G309" t="s">
        <v>1284</v>
      </c>
      <c r="H309" t="s">
        <v>1282</v>
      </c>
      <c r="J309" t="s">
        <v>1285</v>
      </c>
      <c r="K309" t="s">
        <v>7065</v>
      </c>
      <c r="L309" t="s">
        <v>1287</v>
      </c>
      <c r="M309" t="s">
        <v>7982</v>
      </c>
      <c r="N309" t="s">
        <v>2039</v>
      </c>
      <c r="O309" t="s">
        <v>8887</v>
      </c>
      <c r="P309" t="s">
        <v>10483</v>
      </c>
      <c r="R309" t="b">
        <v>1</v>
      </c>
      <c r="T309" t="s">
        <v>422</v>
      </c>
      <c r="Z309" t="s">
        <v>8890</v>
      </c>
      <c r="AA309" t="s">
        <v>8887</v>
      </c>
      <c r="AC309" t="s">
        <v>9627</v>
      </c>
      <c r="AD309" t="b">
        <v>0</v>
      </c>
      <c r="AE309" t="b">
        <v>0</v>
      </c>
      <c r="AF309" t="s">
        <v>8931</v>
      </c>
      <c r="AG309" t="s">
        <v>8931</v>
      </c>
      <c r="AH309" t="s">
        <v>8893</v>
      </c>
      <c r="AI309" t="s">
        <v>10484</v>
      </c>
      <c r="AJ309" t="s">
        <v>10485</v>
      </c>
      <c r="AK309" t="s">
        <v>10486</v>
      </c>
      <c r="AL309" t="s">
        <v>8935</v>
      </c>
      <c r="AM309" t="s">
        <v>1284</v>
      </c>
    </row>
    <row r="310" spans="1:42" x14ac:dyDescent="0.2">
      <c r="A310" t="s">
        <v>1291</v>
      </c>
      <c r="B310" t="s">
        <v>1292</v>
      </c>
      <c r="C310" t="s">
        <v>2740</v>
      </c>
      <c r="D310" t="s">
        <v>8172</v>
      </c>
      <c r="E310" t="s">
        <v>10487</v>
      </c>
      <c r="F310" t="s">
        <v>9216</v>
      </c>
      <c r="G310" t="s">
        <v>1293</v>
      </c>
      <c r="H310" t="s">
        <v>1291</v>
      </c>
      <c r="J310" t="s">
        <v>1294</v>
      </c>
      <c r="K310" t="s">
        <v>10488</v>
      </c>
      <c r="L310" t="s">
        <v>1296</v>
      </c>
      <c r="M310" t="s">
        <v>7982</v>
      </c>
      <c r="N310" t="s">
        <v>2039</v>
      </c>
      <c r="O310" t="s">
        <v>8887</v>
      </c>
      <c r="P310" t="s">
        <v>10489</v>
      </c>
      <c r="R310" t="b">
        <v>1</v>
      </c>
      <c r="T310" t="s">
        <v>45</v>
      </c>
      <c r="Z310" t="s">
        <v>8890</v>
      </c>
      <c r="AA310" t="s">
        <v>8887</v>
      </c>
      <c r="AC310" t="s">
        <v>8973</v>
      </c>
      <c r="AD310" t="b">
        <v>0</v>
      </c>
      <c r="AE310" t="b">
        <v>0</v>
      </c>
      <c r="AF310" t="s">
        <v>10490</v>
      </c>
      <c r="AG310" t="s">
        <v>7604</v>
      </c>
      <c r="AH310" t="s">
        <v>8893</v>
      </c>
      <c r="AI310" t="s">
        <v>10491</v>
      </c>
      <c r="AJ310" t="s">
        <v>10492</v>
      </c>
      <c r="AK310" t="s">
        <v>10493</v>
      </c>
      <c r="AL310" t="s">
        <v>8926</v>
      </c>
      <c r="AM310" t="s">
        <v>1299</v>
      </c>
    </row>
    <row r="311" spans="1:42" x14ac:dyDescent="0.2">
      <c r="A311" t="s">
        <v>1291</v>
      </c>
      <c r="B311" t="s">
        <v>1292</v>
      </c>
      <c r="C311" t="s">
        <v>2747</v>
      </c>
      <c r="D311" t="s">
        <v>8172</v>
      </c>
      <c r="E311" t="s">
        <v>10494</v>
      </c>
      <c r="F311" t="s">
        <v>9216</v>
      </c>
      <c r="G311" t="s">
        <v>1293</v>
      </c>
      <c r="H311" t="s">
        <v>1291</v>
      </c>
      <c r="J311" t="s">
        <v>7067</v>
      </c>
      <c r="K311" t="s">
        <v>10495</v>
      </c>
      <c r="L311" t="s">
        <v>32</v>
      </c>
      <c r="M311" t="s">
        <v>7982</v>
      </c>
      <c r="N311" t="s">
        <v>2039</v>
      </c>
      <c r="O311" t="s">
        <v>8887</v>
      </c>
      <c r="P311" t="s">
        <v>10496</v>
      </c>
      <c r="R311" t="b">
        <v>1</v>
      </c>
      <c r="T311" t="s">
        <v>45</v>
      </c>
      <c r="Z311" t="s">
        <v>8890</v>
      </c>
      <c r="AA311" t="s">
        <v>8887</v>
      </c>
      <c r="AB311" t="s">
        <v>10497</v>
      </c>
      <c r="AC311" t="s">
        <v>8973</v>
      </c>
      <c r="AD311" t="b">
        <v>0</v>
      </c>
      <c r="AE311" t="b">
        <v>0</v>
      </c>
      <c r="AF311" t="s">
        <v>10498</v>
      </c>
      <c r="AG311" t="s">
        <v>10499</v>
      </c>
      <c r="AH311" t="s">
        <v>8893</v>
      </c>
      <c r="AI311" t="s">
        <v>10500</v>
      </c>
      <c r="AJ311" t="s">
        <v>10492</v>
      </c>
      <c r="AK311" t="s">
        <v>10501</v>
      </c>
      <c r="AL311" t="s">
        <v>8935</v>
      </c>
      <c r="AM311" t="s">
        <v>1293</v>
      </c>
    </row>
    <row r="312" spans="1:42" x14ac:dyDescent="0.2">
      <c r="A312" t="s">
        <v>1301</v>
      </c>
      <c r="B312" t="s">
        <v>1302</v>
      </c>
      <c r="C312" t="s">
        <v>2756</v>
      </c>
      <c r="D312" t="s">
        <v>8175</v>
      </c>
      <c r="E312" t="s">
        <v>10502</v>
      </c>
      <c r="F312" t="s">
        <v>8889</v>
      </c>
      <c r="G312" t="s">
        <v>10503</v>
      </c>
      <c r="H312" t="s">
        <v>1301</v>
      </c>
      <c r="I312" t="s">
        <v>10504</v>
      </c>
      <c r="J312" t="s">
        <v>1304</v>
      </c>
      <c r="K312" t="s">
        <v>1305</v>
      </c>
      <c r="L312" t="s">
        <v>1306</v>
      </c>
      <c r="M312" t="s">
        <v>7982</v>
      </c>
      <c r="N312" t="s">
        <v>2039</v>
      </c>
      <c r="O312" t="s">
        <v>8887</v>
      </c>
      <c r="P312" t="s">
        <v>10505</v>
      </c>
      <c r="R312" t="b">
        <v>1</v>
      </c>
      <c r="T312" t="s">
        <v>45</v>
      </c>
      <c r="Y312" t="s">
        <v>134</v>
      </c>
      <c r="Z312" t="s">
        <v>8890</v>
      </c>
      <c r="AA312" t="s">
        <v>8887</v>
      </c>
      <c r="AB312" t="s">
        <v>10506</v>
      </c>
      <c r="AC312" t="s">
        <v>8921</v>
      </c>
      <c r="AD312" t="b">
        <v>0</v>
      </c>
      <c r="AE312" t="b">
        <v>0</v>
      </c>
      <c r="AF312" t="s">
        <v>8941</v>
      </c>
      <c r="AG312" t="s">
        <v>8941</v>
      </c>
      <c r="AJ312" t="s">
        <v>10507</v>
      </c>
      <c r="AK312" t="s">
        <v>10508</v>
      </c>
      <c r="AL312" t="s">
        <v>8935</v>
      </c>
      <c r="AM312" t="s">
        <v>1309</v>
      </c>
    </row>
    <row r="313" spans="1:42" x14ac:dyDescent="0.2">
      <c r="A313" t="s">
        <v>1312</v>
      </c>
      <c r="B313" t="s">
        <v>1312</v>
      </c>
      <c r="C313" t="s">
        <v>2766</v>
      </c>
      <c r="D313" t="s">
        <v>10509</v>
      </c>
      <c r="E313" t="s">
        <v>10510</v>
      </c>
      <c r="F313" t="s">
        <v>21008</v>
      </c>
      <c r="G313" t="s">
        <v>1313</v>
      </c>
      <c r="H313" t="s">
        <v>1312</v>
      </c>
      <c r="I313" t="s">
        <v>10511</v>
      </c>
      <c r="J313" t="s">
        <v>1314</v>
      </c>
      <c r="K313" t="s">
        <v>1315</v>
      </c>
      <c r="L313" t="s">
        <v>32</v>
      </c>
      <c r="M313" t="s">
        <v>7982</v>
      </c>
      <c r="N313" t="s">
        <v>2039</v>
      </c>
      <c r="O313" t="s">
        <v>8887</v>
      </c>
      <c r="P313" t="s">
        <v>1316</v>
      </c>
      <c r="R313" t="b">
        <v>1</v>
      </c>
      <c r="T313" t="s">
        <v>112</v>
      </c>
      <c r="Y313" t="s">
        <v>134</v>
      </c>
      <c r="Z313" t="s">
        <v>8890</v>
      </c>
      <c r="AA313" t="s">
        <v>8887</v>
      </c>
      <c r="AB313" t="s">
        <v>10512</v>
      </c>
      <c r="AC313" t="s">
        <v>8973</v>
      </c>
      <c r="AD313" t="b">
        <v>0</v>
      </c>
      <c r="AE313" t="b">
        <v>0</v>
      </c>
      <c r="AF313" t="s">
        <v>10513</v>
      </c>
      <c r="AG313" t="s">
        <v>10514</v>
      </c>
      <c r="AH313" t="s">
        <v>9031</v>
      </c>
      <c r="AI313" t="s">
        <v>8932</v>
      </c>
      <c r="AJ313" t="s">
        <v>1313</v>
      </c>
      <c r="AK313" t="s">
        <v>10515</v>
      </c>
      <c r="AL313" t="s">
        <v>8935</v>
      </c>
      <c r="AM313" t="s">
        <v>1317</v>
      </c>
      <c r="AN313" t="s">
        <v>108</v>
      </c>
      <c r="AO313" t="s">
        <v>109</v>
      </c>
      <c r="AP313" t="s">
        <v>1318</v>
      </c>
    </row>
    <row r="314" spans="1:42" x14ac:dyDescent="0.2">
      <c r="A314" t="s">
        <v>1312</v>
      </c>
      <c r="B314" t="s">
        <v>1312</v>
      </c>
      <c r="C314" t="s">
        <v>2773</v>
      </c>
      <c r="D314" t="s">
        <v>10509</v>
      </c>
      <c r="E314" t="s">
        <v>10516</v>
      </c>
      <c r="F314" t="s">
        <v>21008</v>
      </c>
      <c r="G314" t="s">
        <v>1313</v>
      </c>
      <c r="H314" t="s">
        <v>1312</v>
      </c>
      <c r="I314" t="s">
        <v>10517</v>
      </c>
      <c r="J314" t="s">
        <v>10518</v>
      </c>
      <c r="K314" t="s">
        <v>1315</v>
      </c>
      <c r="L314" t="s">
        <v>32</v>
      </c>
      <c r="M314" t="s">
        <v>7982</v>
      </c>
      <c r="N314" t="s">
        <v>2039</v>
      </c>
      <c r="O314" t="s">
        <v>8887</v>
      </c>
      <c r="P314" t="s">
        <v>10519</v>
      </c>
      <c r="R314" t="b">
        <v>1</v>
      </c>
      <c r="T314" t="s">
        <v>112</v>
      </c>
      <c r="Y314" t="s">
        <v>7657</v>
      </c>
      <c r="Z314" t="s">
        <v>8890</v>
      </c>
      <c r="AA314" t="s">
        <v>8887</v>
      </c>
      <c r="AB314" t="s">
        <v>10520</v>
      </c>
      <c r="AC314" t="s">
        <v>8973</v>
      </c>
      <c r="AD314" t="b">
        <v>0</v>
      </c>
      <c r="AE314" t="b">
        <v>0</v>
      </c>
      <c r="AF314" t="s">
        <v>10521</v>
      </c>
      <c r="AG314" t="s">
        <v>10522</v>
      </c>
      <c r="AH314" t="s">
        <v>9031</v>
      </c>
      <c r="AJ314" t="s">
        <v>1313</v>
      </c>
      <c r="AK314" t="s">
        <v>10523</v>
      </c>
      <c r="AL314" t="s">
        <v>8897</v>
      </c>
      <c r="AM314" t="s">
        <v>1317</v>
      </c>
      <c r="AN314" t="s">
        <v>40</v>
      </c>
      <c r="AO314" t="s">
        <v>41</v>
      </c>
      <c r="AP314" t="s">
        <v>10524</v>
      </c>
    </row>
    <row r="315" spans="1:42" x14ac:dyDescent="0.2">
      <c r="A315" t="s">
        <v>1319</v>
      </c>
      <c r="B315" t="s">
        <v>1319</v>
      </c>
      <c r="C315" t="s">
        <v>2781</v>
      </c>
      <c r="D315" t="s">
        <v>10525</v>
      </c>
      <c r="E315" t="s">
        <v>10526</v>
      </c>
      <c r="F315" t="s">
        <v>21008</v>
      </c>
      <c r="G315" t="s">
        <v>1320</v>
      </c>
      <c r="H315" t="s">
        <v>1319</v>
      </c>
      <c r="M315" t="s">
        <v>8925</v>
      </c>
      <c r="N315" t="s">
        <v>2039</v>
      </c>
      <c r="O315" t="s">
        <v>8887</v>
      </c>
      <c r="R315" t="b">
        <v>1</v>
      </c>
      <c r="X315" t="s">
        <v>2039</v>
      </c>
      <c r="Z315" t="s">
        <v>8890</v>
      </c>
      <c r="AA315" t="s">
        <v>8887</v>
      </c>
      <c r="AC315" t="s">
        <v>8973</v>
      </c>
      <c r="AD315" t="b">
        <v>0</v>
      </c>
      <c r="AE315" t="b">
        <v>0</v>
      </c>
      <c r="AL315" t="s">
        <v>9238</v>
      </c>
      <c r="AM315" t="s">
        <v>10527</v>
      </c>
    </row>
    <row r="316" spans="1:42" x14ac:dyDescent="0.2">
      <c r="A316" t="s">
        <v>1319</v>
      </c>
      <c r="B316" t="s">
        <v>1319</v>
      </c>
      <c r="C316" t="s">
        <v>2791</v>
      </c>
      <c r="D316" t="s">
        <v>10525</v>
      </c>
      <c r="E316" t="s">
        <v>10528</v>
      </c>
      <c r="F316" t="s">
        <v>21008</v>
      </c>
      <c r="G316" t="s">
        <v>1320</v>
      </c>
      <c r="H316" t="s">
        <v>1319</v>
      </c>
      <c r="J316" t="s">
        <v>1321</v>
      </c>
      <c r="K316" t="s">
        <v>1322</v>
      </c>
      <c r="L316" t="s">
        <v>1323</v>
      </c>
      <c r="M316" t="s">
        <v>7982</v>
      </c>
      <c r="N316" t="s">
        <v>2039</v>
      </c>
      <c r="O316" t="s">
        <v>8887</v>
      </c>
      <c r="P316" t="s">
        <v>1325</v>
      </c>
      <c r="R316" t="b">
        <v>1</v>
      </c>
      <c r="T316" t="s">
        <v>85</v>
      </c>
      <c r="Z316" t="s">
        <v>8890</v>
      </c>
      <c r="AA316" t="s">
        <v>8887</v>
      </c>
      <c r="AB316" t="s">
        <v>10529</v>
      </c>
      <c r="AC316" t="s">
        <v>8973</v>
      </c>
      <c r="AD316" t="b">
        <v>0</v>
      </c>
      <c r="AE316" t="b">
        <v>0</v>
      </c>
      <c r="AF316" t="s">
        <v>10148</v>
      </c>
      <c r="AG316" t="s">
        <v>9113</v>
      </c>
      <c r="AH316" t="s">
        <v>9031</v>
      </c>
      <c r="AJ316" t="s">
        <v>10530</v>
      </c>
      <c r="AK316" t="s">
        <v>10531</v>
      </c>
      <c r="AL316" t="s">
        <v>8935</v>
      </c>
      <c r="AM316" t="s">
        <v>1320</v>
      </c>
    </row>
    <row r="317" spans="1:42" x14ac:dyDescent="0.2">
      <c r="A317" t="s">
        <v>1327</v>
      </c>
      <c r="B317" t="s">
        <v>1328</v>
      </c>
      <c r="C317" t="s">
        <v>2802</v>
      </c>
      <c r="D317" t="s">
        <v>8178</v>
      </c>
      <c r="E317" t="s">
        <v>10532</v>
      </c>
      <c r="F317" t="s">
        <v>9090</v>
      </c>
      <c r="G317" t="s">
        <v>1329</v>
      </c>
      <c r="H317" t="s">
        <v>1327</v>
      </c>
      <c r="J317" t="s">
        <v>1330</v>
      </c>
      <c r="K317" t="s">
        <v>1331</v>
      </c>
      <c r="L317" t="s">
        <v>1332</v>
      </c>
      <c r="M317" t="s">
        <v>7982</v>
      </c>
      <c r="N317" t="s">
        <v>2039</v>
      </c>
      <c r="O317" t="s">
        <v>8887</v>
      </c>
      <c r="P317" t="s">
        <v>10533</v>
      </c>
      <c r="R317" t="b">
        <v>1</v>
      </c>
      <c r="T317" t="s">
        <v>45</v>
      </c>
      <c r="Z317" t="s">
        <v>8890</v>
      </c>
      <c r="AA317" t="s">
        <v>8887</v>
      </c>
      <c r="AC317" t="s">
        <v>10056</v>
      </c>
      <c r="AD317" t="b">
        <v>0</v>
      </c>
      <c r="AE317" t="b">
        <v>0</v>
      </c>
      <c r="AF317" t="s">
        <v>9113</v>
      </c>
      <c r="AG317" t="s">
        <v>9113</v>
      </c>
      <c r="AH317" t="s">
        <v>8893</v>
      </c>
      <c r="AI317" t="s">
        <v>10479</v>
      </c>
      <c r="AJ317" t="s">
        <v>10534</v>
      </c>
      <c r="AK317" t="s">
        <v>10535</v>
      </c>
      <c r="AL317" t="s">
        <v>9232</v>
      </c>
      <c r="AM317" t="s">
        <v>1329</v>
      </c>
    </row>
    <row r="318" spans="1:42" x14ac:dyDescent="0.2">
      <c r="A318" t="s">
        <v>1337</v>
      </c>
      <c r="B318" t="s">
        <v>1338</v>
      </c>
      <c r="C318" t="s">
        <v>2808</v>
      </c>
      <c r="D318" t="s">
        <v>8181</v>
      </c>
      <c r="E318" t="s">
        <v>10536</v>
      </c>
      <c r="F318" t="s">
        <v>8889</v>
      </c>
      <c r="G318" t="s">
        <v>1339</v>
      </c>
      <c r="H318" t="s">
        <v>1337</v>
      </c>
      <c r="J318" t="s">
        <v>1340</v>
      </c>
      <c r="K318" t="s">
        <v>7073</v>
      </c>
      <c r="L318" t="s">
        <v>32</v>
      </c>
      <c r="M318" t="s">
        <v>7982</v>
      </c>
      <c r="N318" t="s">
        <v>2039</v>
      </c>
      <c r="O318" t="s">
        <v>8887</v>
      </c>
      <c r="P318" t="s">
        <v>10537</v>
      </c>
      <c r="R318" t="b">
        <v>1</v>
      </c>
      <c r="T318" t="s">
        <v>45</v>
      </c>
      <c r="Z318" t="s">
        <v>8890</v>
      </c>
      <c r="AA318" t="s">
        <v>8887</v>
      </c>
      <c r="AC318" t="s">
        <v>8996</v>
      </c>
      <c r="AD318" t="b">
        <v>0</v>
      </c>
      <c r="AE318" t="b">
        <v>0</v>
      </c>
      <c r="AF318" t="s">
        <v>8931</v>
      </c>
      <c r="AG318" t="s">
        <v>8931</v>
      </c>
      <c r="AH318" t="s">
        <v>8893</v>
      </c>
      <c r="AI318" t="s">
        <v>10538</v>
      </c>
      <c r="AJ318" t="s">
        <v>10539</v>
      </c>
      <c r="AK318" t="s">
        <v>10540</v>
      </c>
      <c r="AL318" t="s">
        <v>9226</v>
      </c>
      <c r="AM318" t="s">
        <v>1344</v>
      </c>
    </row>
    <row r="319" spans="1:42" x14ac:dyDescent="0.2">
      <c r="A319" t="s">
        <v>1349</v>
      </c>
      <c r="B319" t="s">
        <v>1350</v>
      </c>
      <c r="C319" t="s">
        <v>2814</v>
      </c>
      <c r="D319" t="s">
        <v>8185</v>
      </c>
      <c r="E319" t="s">
        <v>10541</v>
      </c>
      <c r="F319" t="s">
        <v>9216</v>
      </c>
      <c r="G319" t="s">
        <v>1351</v>
      </c>
      <c r="H319" t="s">
        <v>1349</v>
      </c>
      <c r="I319" t="s">
        <v>10542</v>
      </c>
      <c r="J319" t="s">
        <v>1352</v>
      </c>
      <c r="K319" t="s">
        <v>10543</v>
      </c>
      <c r="L319" t="s">
        <v>1354</v>
      </c>
      <c r="M319" t="s">
        <v>7982</v>
      </c>
      <c r="N319" t="s">
        <v>2039</v>
      </c>
      <c r="O319" t="s">
        <v>8887</v>
      </c>
      <c r="P319" t="s">
        <v>10544</v>
      </c>
      <c r="R319" t="b">
        <v>1</v>
      </c>
      <c r="T319" t="s">
        <v>60</v>
      </c>
      <c r="Y319" t="s">
        <v>7541</v>
      </c>
      <c r="Z319" t="s">
        <v>8890</v>
      </c>
      <c r="AA319" t="s">
        <v>8887</v>
      </c>
      <c r="AB319" t="s">
        <v>10545</v>
      </c>
      <c r="AC319" t="s">
        <v>8973</v>
      </c>
      <c r="AD319" t="b">
        <v>0</v>
      </c>
      <c r="AE319" t="b">
        <v>0</v>
      </c>
      <c r="AF319" t="s">
        <v>10546</v>
      </c>
      <c r="AG319" t="s">
        <v>10547</v>
      </c>
      <c r="AH319" t="s">
        <v>8893</v>
      </c>
      <c r="AI319" t="s">
        <v>10548</v>
      </c>
      <c r="AJ319" t="s">
        <v>7074</v>
      </c>
      <c r="AK319" t="s">
        <v>10549</v>
      </c>
      <c r="AL319" t="s">
        <v>7302</v>
      </c>
      <c r="AM319" t="s">
        <v>1357</v>
      </c>
    </row>
    <row r="320" spans="1:42" x14ac:dyDescent="0.2">
      <c r="A320" t="s">
        <v>1349</v>
      </c>
      <c r="B320" t="s">
        <v>1350</v>
      </c>
      <c r="C320" t="s">
        <v>2823</v>
      </c>
      <c r="D320" t="s">
        <v>8185</v>
      </c>
      <c r="E320" t="s">
        <v>10550</v>
      </c>
      <c r="F320" t="s">
        <v>9216</v>
      </c>
      <c r="G320" t="s">
        <v>1351</v>
      </c>
      <c r="H320" t="s">
        <v>1349</v>
      </c>
      <c r="I320" t="s">
        <v>10551</v>
      </c>
      <c r="J320" t="s">
        <v>10552</v>
      </c>
      <c r="K320" t="s">
        <v>10543</v>
      </c>
      <c r="L320" t="s">
        <v>1354</v>
      </c>
      <c r="M320" t="s">
        <v>7982</v>
      </c>
      <c r="N320" t="s">
        <v>2039</v>
      </c>
      <c r="O320" t="s">
        <v>8887</v>
      </c>
      <c r="P320" t="s">
        <v>10553</v>
      </c>
      <c r="R320" t="b">
        <v>1</v>
      </c>
      <c r="T320" t="s">
        <v>60</v>
      </c>
      <c r="Y320" t="s">
        <v>1361</v>
      </c>
      <c r="Z320" t="s">
        <v>8890</v>
      </c>
      <c r="AA320" t="s">
        <v>8887</v>
      </c>
      <c r="AC320" t="s">
        <v>8973</v>
      </c>
      <c r="AD320" t="b">
        <v>0</v>
      </c>
      <c r="AE320" t="b">
        <v>0</v>
      </c>
      <c r="AF320" t="s">
        <v>10554</v>
      </c>
      <c r="AG320" t="s">
        <v>10555</v>
      </c>
      <c r="AH320" t="s">
        <v>8893</v>
      </c>
      <c r="AI320" t="s">
        <v>10548</v>
      </c>
      <c r="AJ320" t="s">
        <v>7074</v>
      </c>
      <c r="AK320" t="s">
        <v>10549</v>
      </c>
      <c r="AL320" t="s">
        <v>8935</v>
      </c>
      <c r="AM320" t="s">
        <v>1351</v>
      </c>
    </row>
    <row r="321" spans="1:42" x14ac:dyDescent="0.2">
      <c r="A321" t="s">
        <v>1362</v>
      </c>
      <c r="B321" t="s">
        <v>1362</v>
      </c>
      <c r="C321" t="s">
        <v>2831</v>
      </c>
      <c r="D321" t="s">
        <v>10556</v>
      </c>
      <c r="E321" t="s">
        <v>10557</v>
      </c>
      <c r="F321" t="s">
        <v>9090</v>
      </c>
      <c r="G321" t="s">
        <v>1363</v>
      </c>
      <c r="H321" t="s">
        <v>1362</v>
      </c>
      <c r="I321" t="s">
        <v>10558</v>
      </c>
      <c r="J321" t="s">
        <v>1364</v>
      </c>
      <c r="K321" t="s">
        <v>1365</v>
      </c>
      <c r="L321" t="s">
        <v>233</v>
      </c>
      <c r="M321" t="s">
        <v>8984</v>
      </c>
      <c r="N321" t="s">
        <v>2039</v>
      </c>
      <c r="O321" t="s">
        <v>8887</v>
      </c>
      <c r="P321" t="s">
        <v>1367</v>
      </c>
      <c r="R321" t="b">
        <v>1</v>
      </c>
      <c r="T321" t="s">
        <v>112</v>
      </c>
      <c r="X321" t="s">
        <v>419</v>
      </c>
      <c r="Y321" t="s">
        <v>134</v>
      </c>
      <c r="Z321" t="s">
        <v>8890</v>
      </c>
      <c r="AA321" t="s">
        <v>8887</v>
      </c>
      <c r="AB321" t="s">
        <v>10559</v>
      </c>
      <c r="AC321" t="s">
        <v>8891</v>
      </c>
      <c r="AD321" t="b">
        <v>0</v>
      </c>
      <c r="AE321" t="b">
        <v>0</v>
      </c>
      <c r="AF321" t="s">
        <v>7604</v>
      </c>
      <c r="AG321" t="s">
        <v>7604</v>
      </c>
      <c r="AJ321" t="s">
        <v>1363</v>
      </c>
      <c r="AK321" t="s">
        <v>10560</v>
      </c>
      <c r="AL321" t="s">
        <v>8935</v>
      </c>
      <c r="AM321" t="s">
        <v>1368</v>
      </c>
    </row>
    <row r="322" spans="1:42" x14ac:dyDescent="0.2">
      <c r="A322" t="s">
        <v>1362</v>
      </c>
      <c r="B322" t="s">
        <v>1362</v>
      </c>
      <c r="C322" t="s">
        <v>2838</v>
      </c>
      <c r="D322" t="s">
        <v>10556</v>
      </c>
      <c r="E322" t="s">
        <v>10561</v>
      </c>
      <c r="F322" t="s">
        <v>9090</v>
      </c>
      <c r="G322" t="s">
        <v>10562</v>
      </c>
      <c r="H322" t="s">
        <v>1362</v>
      </c>
      <c r="J322" t="s">
        <v>1364</v>
      </c>
      <c r="K322" t="s">
        <v>10563</v>
      </c>
      <c r="L322" t="s">
        <v>233</v>
      </c>
      <c r="M322" t="s">
        <v>7982</v>
      </c>
      <c r="N322" t="s">
        <v>7534</v>
      </c>
      <c r="O322" t="s">
        <v>8887</v>
      </c>
      <c r="P322" t="s">
        <v>10564</v>
      </c>
      <c r="R322" t="b">
        <v>1</v>
      </c>
      <c r="T322" t="s">
        <v>112</v>
      </c>
      <c r="Z322" t="s">
        <v>8890</v>
      </c>
      <c r="AA322" t="s">
        <v>8887</v>
      </c>
      <c r="AC322" t="s">
        <v>8891</v>
      </c>
      <c r="AD322" t="b">
        <v>0</v>
      </c>
      <c r="AE322" t="b">
        <v>0</v>
      </c>
      <c r="AF322" t="s">
        <v>7604</v>
      </c>
      <c r="AG322" t="s">
        <v>7604</v>
      </c>
      <c r="AH322" t="s">
        <v>8893</v>
      </c>
      <c r="AI322" t="s">
        <v>10565</v>
      </c>
      <c r="AJ322" t="s">
        <v>10562</v>
      </c>
      <c r="AK322" t="s">
        <v>10566</v>
      </c>
      <c r="AL322" t="s">
        <v>8935</v>
      </c>
      <c r="AM322" t="s">
        <v>10567</v>
      </c>
    </row>
    <row r="323" spans="1:42" x14ac:dyDescent="0.2">
      <c r="A323" t="s">
        <v>1370</v>
      </c>
      <c r="B323" t="s">
        <v>1370</v>
      </c>
      <c r="C323" t="s">
        <v>2845</v>
      </c>
      <c r="D323" t="s">
        <v>10568</v>
      </c>
      <c r="E323" t="s">
        <v>10569</v>
      </c>
      <c r="F323" t="s">
        <v>21007</v>
      </c>
      <c r="G323" t="s">
        <v>1371</v>
      </c>
      <c r="H323" t="s">
        <v>1370</v>
      </c>
      <c r="M323" t="s">
        <v>8925</v>
      </c>
      <c r="N323" t="s">
        <v>2039</v>
      </c>
      <c r="O323" t="s">
        <v>8887</v>
      </c>
      <c r="R323" t="b">
        <v>1</v>
      </c>
      <c r="X323" t="s">
        <v>2039</v>
      </c>
      <c r="Z323" t="s">
        <v>8890</v>
      </c>
      <c r="AA323" t="s">
        <v>8887</v>
      </c>
      <c r="AD323" t="b">
        <v>0</v>
      </c>
      <c r="AL323" t="s">
        <v>8897</v>
      </c>
      <c r="AM323" t="s">
        <v>1372</v>
      </c>
    </row>
    <row r="324" spans="1:42" x14ac:dyDescent="0.2">
      <c r="A324" t="s">
        <v>1373</v>
      </c>
      <c r="B324" t="s">
        <v>1373</v>
      </c>
      <c r="C324" t="s">
        <v>2855</v>
      </c>
      <c r="D324" t="s">
        <v>10570</v>
      </c>
      <c r="E324" t="s">
        <v>10571</v>
      </c>
      <c r="F324" t="s">
        <v>9118</v>
      </c>
      <c r="G324" t="s">
        <v>1374</v>
      </c>
      <c r="H324" t="s">
        <v>1373</v>
      </c>
      <c r="M324" t="s">
        <v>8925</v>
      </c>
      <c r="N324" t="s">
        <v>2039</v>
      </c>
      <c r="O324" t="s">
        <v>8887</v>
      </c>
      <c r="R324" t="b">
        <v>1</v>
      </c>
      <c r="X324" t="s">
        <v>2039</v>
      </c>
      <c r="Z324" t="s">
        <v>8890</v>
      </c>
      <c r="AA324" t="s">
        <v>8887</v>
      </c>
      <c r="AC324" t="s">
        <v>9037</v>
      </c>
      <c r="AD324" t="b">
        <v>0</v>
      </c>
      <c r="AE324" t="b">
        <v>0</v>
      </c>
      <c r="AL324" t="s">
        <v>8897</v>
      </c>
      <c r="AM324" t="s">
        <v>1379</v>
      </c>
    </row>
    <row r="325" spans="1:42" x14ac:dyDescent="0.2">
      <c r="A325" t="s">
        <v>1373</v>
      </c>
      <c r="B325" t="s">
        <v>1373</v>
      </c>
      <c r="C325" t="s">
        <v>2866</v>
      </c>
      <c r="D325" t="s">
        <v>10570</v>
      </c>
      <c r="E325" t="s">
        <v>10572</v>
      </c>
      <c r="F325" t="s">
        <v>9118</v>
      </c>
      <c r="G325" t="s">
        <v>1374</v>
      </c>
      <c r="H325" t="s">
        <v>1373</v>
      </c>
      <c r="J325" t="s">
        <v>1375</v>
      </c>
      <c r="K325" t="s">
        <v>1376</v>
      </c>
      <c r="L325" t="s">
        <v>32</v>
      </c>
      <c r="M325" t="s">
        <v>7982</v>
      </c>
      <c r="N325" t="s">
        <v>1377</v>
      </c>
      <c r="O325" t="s">
        <v>8887</v>
      </c>
      <c r="P325" t="s">
        <v>1378</v>
      </c>
      <c r="R325" t="b">
        <v>0</v>
      </c>
      <c r="T325" t="s">
        <v>112</v>
      </c>
      <c r="Z325" t="s">
        <v>8890</v>
      </c>
      <c r="AA325" t="s">
        <v>8887</v>
      </c>
      <c r="AB325" t="s">
        <v>10573</v>
      </c>
      <c r="AC325" t="s">
        <v>10574</v>
      </c>
      <c r="AD325" t="b">
        <v>0</v>
      </c>
      <c r="AE325" t="b">
        <v>0</v>
      </c>
      <c r="AF325" t="s">
        <v>10575</v>
      </c>
      <c r="AG325" t="s">
        <v>10576</v>
      </c>
      <c r="AH325" t="s">
        <v>9031</v>
      </c>
      <c r="AI325" t="s">
        <v>9145</v>
      </c>
      <c r="AJ325" t="s">
        <v>1374</v>
      </c>
      <c r="AK325" t="s">
        <v>10577</v>
      </c>
      <c r="AL325" t="s">
        <v>8897</v>
      </c>
      <c r="AM325" t="s">
        <v>1379</v>
      </c>
    </row>
    <row r="326" spans="1:42" x14ac:dyDescent="0.2">
      <c r="A326" t="s">
        <v>1373</v>
      </c>
      <c r="B326" t="s">
        <v>1373</v>
      </c>
      <c r="C326" t="s">
        <v>2872</v>
      </c>
      <c r="E326" t="s">
        <v>10578</v>
      </c>
      <c r="F326" t="s">
        <v>9118</v>
      </c>
      <c r="G326" t="s">
        <v>1374</v>
      </c>
      <c r="H326" t="s">
        <v>1373</v>
      </c>
      <c r="J326" t="s">
        <v>10579</v>
      </c>
      <c r="K326" t="s">
        <v>10580</v>
      </c>
      <c r="L326" t="s">
        <v>32</v>
      </c>
      <c r="M326" t="s">
        <v>7982</v>
      </c>
      <c r="N326" t="s">
        <v>7728</v>
      </c>
      <c r="O326" t="s">
        <v>8887</v>
      </c>
      <c r="P326" t="s">
        <v>10581</v>
      </c>
      <c r="R326" t="b">
        <v>1</v>
      </c>
      <c r="T326" t="s">
        <v>112</v>
      </c>
      <c r="Z326" t="s">
        <v>8890</v>
      </c>
      <c r="AA326" t="s">
        <v>8887</v>
      </c>
      <c r="AC326" t="s">
        <v>9983</v>
      </c>
      <c r="AD326" t="b">
        <v>1</v>
      </c>
      <c r="AE326" t="b">
        <v>0</v>
      </c>
      <c r="AF326" t="s">
        <v>10521</v>
      </c>
      <c r="AG326" t="s">
        <v>10522</v>
      </c>
      <c r="AH326" t="s">
        <v>9100</v>
      </c>
      <c r="AJ326" t="s">
        <v>1374</v>
      </c>
      <c r="AL326" t="s">
        <v>8897</v>
      </c>
      <c r="AM326" t="s">
        <v>10582</v>
      </c>
    </row>
    <row r="327" spans="1:42" x14ac:dyDescent="0.2">
      <c r="A327" t="s">
        <v>1380</v>
      </c>
      <c r="B327" t="s">
        <v>1380</v>
      </c>
      <c r="C327" t="s">
        <v>2879</v>
      </c>
      <c r="D327" t="s">
        <v>10583</v>
      </c>
      <c r="E327" t="s">
        <v>10584</v>
      </c>
      <c r="F327" t="s">
        <v>21008</v>
      </c>
      <c r="G327" t="s">
        <v>1381</v>
      </c>
      <c r="H327" t="s">
        <v>1380</v>
      </c>
      <c r="I327" t="s">
        <v>10585</v>
      </c>
      <c r="J327" t="s">
        <v>1382</v>
      </c>
      <c r="K327" t="s">
        <v>1383</v>
      </c>
      <c r="L327" t="s">
        <v>429</v>
      </c>
      <c r="M327" t="s">
        <v>7982</v>
      </c>
      <c r="N327" t="s">
        <v>2039</v>
      </c>
      <c r="O327" t="s">
        <v>8887</v>
      </c>
      <c r="P327" t="s">
        <v>1385</v>
      </c>
      <c r="R327" t="b">
        <v>1</v>
      </c>
      <c r="T327" t="s">
        <v>85</v>
      </c>
      <c r="Y327" t="s">
        <v>134</v>
      </c>
      <c r="Z327" t="s">
        <v>8890</v>
      </c>
      <c r="AA327" t="s">
        <v>8887</v>
      </c>
      <c r="AB327" t="s">
        <v>10586</v>
      </c>
      <c r="AC327" t="s">
        <v>8973</v>
      </c>
      <c r="AD327" t="b">
        <v>0</v>
      </c>
      <c r="AE327" t="b">
        <v>0</v>
      </c>
      <c r="AF327" t="s">
        <v>9113</v>
      </c>
      <c r="AG327" t="s">
        <v>9113</v>
      </c>
      <c r="AH327" t="s">
        <v>9100</v>
      </c>
      <c r="AJ327" t="s">
        <v>10587</v>
      </c>
      <c r="AK327" t="s">
        <v>10588</v>
      </c>
      <c r="AL327" t="s">
        <v>8935</v>
      </c>
      <c r="AM327" t="s">
        <v>1381</v>
      </c>
    </row>
    <row r="328" spans="1:42" x14ac:dyDescent="0.2">
      <c r="A328" t="s">
        <v>1387</v>
      </c>
      <c r="B328" t="s">
        <v>1387</v>
      </c>
      <c r="C328" t="s">
        <v>2885</v>
      </c>
      <c r="D328" t="s">
        <v>10589</v>
      </c>
      <c r="E328" t="s">
        <v>10590</v>
      </c>
      <c r="F328" t="s">
        <v>9118</v>
      </c>
      <c r="G328" t="s">
        <v>1388</v>
      </c>
      <c r="H328" t="s">
        <v>1387</v>
      </c>
      <c r="J328" t="s">
        <v>1389</v>
      </c>
      <c r="K328" t="s">
        <v>1390</v>
      </c>
      <c r="L328" t="s">
        <v>32</v>
      </c>
      <c r="M328" t="s">
        <v>9202</v>
      </c>
      <c r="N328" t="s">
        <v>2039</v>
      </c>
      <c r="O328" t="s">
        <v>8887</v>
      </c>
      <c r="P328" t="s">
        <v>1391</v>
      </c>
      <c r="R328" t="b">
        <v>1</v>
      </c>
      <c r="T328" t="s">
        <v>112</v>
      </c>
      <c r="X328" t="s">
        <v>7560</v>
      </c>
      <c r="Z328" t="s">
        <v>8890</v>
      </c>
      <c r="AA328" t="s">
        <v>8887</v>
      </c>
      <c r="AB328" t="s">
        <v>10591</v>
      </c>
      <c r="AC328" t="s">
        <v>8996</v>
      </c>
      <c r="AD328" t="b">
        <v>0</v>
      </c>
      <c r="AE328" t="b">
        <v>0</v>
      </c>
      <c r="AF328" t="s">
        <v>10521</v>
      </c>
      <c r="AG328" t="s">
        <v>10522</v>
      </c>
      <c r="AJ328" t="s">
        <v>1388</v>
      </c>
      <c r="AK328" t="s">
        <v>10592</v>
      </c>
      <c r="AL328" t="s">
        <v>8926</v>
      </c>
      <c r="AM328" t="s">
        <v>1392</v>
      </c>
      <c r="AN328" t="s">
        <v>1393</v>
      </c>
      <c r="AO328" t="s">
        <v>99</v>
      </c>
      <c r="AP328" t="s">
        <v>1394</v>
      </c>
    </row>
    <row r="329" spans="1:42" x14ac:dyDescent="0.2">
      <c r="A329" t="s">
        <v>1387</v>
      </c>
      <c r="B329" t="s">
        <v>1387</v>
      </c>
      <c r="C329" t="s">
        <v>2893</v>
      </c>
      <c r="D329" t="s">
        <v>10589</v>
      </c>
      <c r="E329" t="s">
        <v>10593</v>
      </c>
      <c r="F329" t="s">
        <v>9118</v>
      </c>
      <c r="G329" t="s">
        <v>1388</v>
      </c>
      <c r="H329" t="s">
        <v>1387</v>
      </c>
      <c r="I329" t="s">
        <v>10594</v>
      </c>
      <c r="J329" t="s">
        <v>10595</v>
      </c>
      <c r="K329" t="s">
        <v>1390</v>
      </c>
      <c r="L329" t="s">
        <v>32</v>
      </c>
      <c r="M329" t="s">
        <v>7982</v>
      </c>
      <c r="N329" t="s">
        <v>2039</v>
      </c>
      <c r="O329" t="s">
        <v>8887</v>
      </c>
      <c r="P329" t="s">
        <v>10596</v>
      </c>
      <c r="R329" t="b">
        <v>1</v>
      </c>
      <c r="T329" t="s">
        <v>112</v>
      </c>
      <c r="Y329" t="s">
        <v>134</v>
      </c>
      <c r="Z329" t="s">
        <v>8890</v>
      </c>
      <c r="AA329" t="s">
        <v>8887</v>
      </c>
      <c r="AB329" t="s">
        <v>10597</v>
      </c>
      <c r="AC329" t="s">
        <v>8996</v>
      </c>
      <c r="AD329" t="b">
        <v>0</v>
      </c>
      <c r="AE329" t="b">
        <v>0</v>
      </c>
      <c r="AF329" t="s">
        <v>10598</v>
      </c>
      <c r="AG329" t="s">
        <v>10599</v>
      </c>
      <c r="AJ329" t="s">
        <v>1388</v>
      </c>
      <c r="AK329" t="s">
        <v>10600</v>
      </c>
      <c r="AL329" t="s">
        <v>8935</v>
      </c>
      <c r="AM329" t="s">
        <v>1392</v>
      </c>
      <c r="AN329" t="s">
        <v>132</v>
      </c>
      <c r="AO329" t="s">
        <v>109</v>
      </c>
      <c r="AP329" t="s">
        <v>3660</v>
      </c>
    </row>
    <row r="330" spans="1:42" x14ac:dyDescent="0.2">
      <c r="A330" t="s">
        <v>1395</v>
      </c>
      <c r="B330" t="s">
        <v>1395</v>
      </c>
      <c r="C330" t="s">
        <v>2901</v>
      </c>
      <c r="D330" t="s">
        <v>10601</v>
      </c>
      <c r="E330" t="s">
        <v>10602</v>
      </c>
      <c r="F330" t="s">
        <v>9118</v>
      </c>
      <c r="G330" t="s">
        <v>1396</v>
      </c>
      <c r="H330" t="s">
        <v>1395</v>
      </c>
      <c r="J330" t="s">
        <v>1397</v>
      </c>
      <c r="K330" t="s">
        <v>10603</v>
      </c>
      <c r="L330" t="s">
        <v>1399</v>
      </c>
      <c r="M330" t="s">
        <v>8925</v>
      </c>
      <c r="N330" t="s">
        <v>2039</v>
      </c>
      <c r="O330" t="s">
        <v>8887</v>
      </c>
      <c r="P330" t="s">
        <v>10604</v>
      </c>
      <c r="R330" t="b">
        <v>1</v>
      </c>
      <c r="T330" t="s">
        <v>85</v>
      </c>
      <c r="X330" t="s">
        <v>7185</v>
      </c>
      <c r="Z330" t="s">
        <v>8890</v>
      </c>
      <c r="AA330" t="s">
        <v>8887</v>
      </c>
      <c r="AC330" t="s">
        <v>8973</v>
      </c>
      <c r="AD330" t="b">
        <v>0</v>
      </c>
      <c r="AE330" t="b">
        <v>0</v>
      </c>
      <c r="AF330" t="s">
        <v>10605</v>
      </c>
      <c r="AG330" t="s">
        <v>10279</v>
      </c>
      <c r="AI330" t="s">
        <v>8932</v>
      </c>
      <c r="AJ330" t="s">
        <v>10606</v>
      </c>
      <c r="AK330" t="s">
        <v>10607</v>
      </c>
      <c r="AL330" t="s">
        <v>9232</v>
      </c>
      <c r="AM330" t="s">
        <v>1396</v>
      </c>
    </row>
    <row r="331" spans="1:42" x14ac:dyDescent="0.2">
      <c r="A331" t="s">
        <v>1395</v>
      </c>
      <c r="B331" t="s">
        <v>1395</v>
      </c>
      <c r="C331" t="s">
        <v>2908</v>
      </c>
      <c r="D331" t="s">
        <v>10601</v>
      </c>
      <c r="E331" t="s">
        <v>10608</v>
      </c>
      <c r="F331" t="s">
        <v>9118</v>
      </c>
      <c r="G331" t="s">
        <v>1396</v>
      </c>
      <c r="H331" t="s">
        <v>1395</v>
      </c>
      <c r="J331" t="s">
        <v>1397</v>
      </c>
      <c r="K331" t="s">
        <v>1398</v>
      </c>
      <c r="L331" t="s">
        <v>1399</v>
      </c>
      <c r="M331" t="s">
        <v>9202</v>
      </c>
      <c r="N331" t="s">
        <v>2039</v>
      </c>
      <c r="O331" t="s">
        <v>8887</v>
      </c>
      <c r="P331" t="s">
        <v>1401</v>
      </c>
      <c r="R331" t="b">
        <v>1</v>
      </c>
      <c r="T331" t="s">
        <v>85</v>
      </c>
      <c r="X331" t="s">
        <v>2039</v>
      </c>
      <c r="Z331" t="s">
        <v>8890</v>
      </c>
      <c r="AA331" t="s">
        <v>8887</v>
      </c>
      <c r="AC331" t="s">
        <v>8973</v>
      </c>
      <c r="AD331" t="b">
        <v>0</v>
      </c>
      <c r="AE331" t="b">
        <v>0</v>
      </c>
      <c r="AF331" t="s">
        <v>7604</v>
      </c>
      <c r="AG331" t="s">
        <v>7604</v>
      </c>
      <c r="AI331" t="s">
        <v>8932</v>
      </c>
      <c r="AJ331" t="s">
        <v>10609</v>
      </c>
      <c r="AK331" t="s">
        <v>10610</v>
      </c>
      <c r="AL331" t="s">
        <v>8926</v>
      </c>
    </row>
    <row r="332" spans="1:42" x14ac:dyDescent="0.2">
      <c r="A332" t="s">
        <v>1395</v>
      </c>
      <c r="B332" t="s">
        <v>1395</v>
      </c>
      <c r="C332" t="s">
        <v>2914</v>
      </c>
      <c r="D332" t="s">
        <v>10601</v>
      </c>
      <c r="E332" t="s">
        <v>10611</v>
      </c>
      <c r="F332" t="s">
        <v>9118</v>
      </c>
      <c r="G332" t="s">
        <v>1396</v>
      </c>
      <c r="H332" t="s">
        <v>1395</v>
      </c>
      <c r="J332" t="s">
        <v>3074</v>
      </c>
      <c r="K332" t="s">
        <v>1398</v>
      </c>
      <c r="L332" t="s">
        <v>1399</v>
      </c>
      <c r="M332" t="s">
        <v>9202</v>
      </c>
      <c r="N332" t="s">
        <v>2039</v>
      </c>
      <c r="O332" t="s">
        <v>8887</v>
      </c>
      <c r="P332" t="s">
        <v>10612</v>
      </c>
      <c r="R332" t="b">
        <v>1</v>
      </c>
      <c r="T332" t="s">
        <v>85</v>
      </c>
      <c r="X332" t="s">
        <v>6540</v>
      </c>
      <c r="Z332" t="s">
        <v>8890</v>
      </c>
      <c r="AA332" t="s">
        <v>8887</v>
      </c>
      <c r="AC332" t="s">
        <v>8973</v>
      </c>
      <c r="AD332" t="b">
        <v>0</v>
      </c>
      <c r="AE332" t="b">
        <v>0</v>
      </c>
      <c r="AF332" t="s">
        <v>7604</v>
      </c>
      <c r="AG332" t="s">
        <v>7604</v>
      </c>
      <c r="AI332" t="s">
        <v>8932</v>
      </c>
      <c r="AJ332" t="s">
        <v>10609</v>
      </c>
      <c r="AK332" t="s">
        <v>10613</v>
      </c>
      <c r="AL332" t="s">
        <v>9266</v>
      </c>
    </row>
    <row r="333" spans="1:42" x14ac:dyDescent="0.2">
      <c r="A333" t="s">
        <v>1395</v>
      </c>
      <c r="B333" t="s">
        <v>1395</v>
      </c>
      <c r="C333" t="s">
        <v>2922</v>
      </c>
      <c r="D333" t="s">
        <v>10601</v>
      </c>
      <c r="E333" t="s">
        <v>10614</v>
      </c>
      <c r="F333" t="s">
        <v>9118</v>
      </c>
      <c r="G333" t="s">
        <v>1396</v>
      </c>
      <c r="H333" t="s">
        <v>1395</v>
      </c>
      <c r="J333" t="s">
        <v>1397</v>
      </c>
      <c r="K333" t="s">
        <v>10615</v>
      </c>
      <c r="L333" t="s">
        <v>1399</v>
      </c>
      <c r="M333" t="s">
        <v>7982</v>
      </c>
      <c r="N333" t="s">
        <v>7397</v>
      </c>
      <c r="O333" t="s">
        <v>8887</v>
      </c>
      <c r="P333" t="s">
        <v>10616</v>
      </c>
      <c r="R333" t="b">
        <v>1</v>
      </c>
      <c r="T333" t="s">
        <v>85</v>
      </c>
      <c r="Z333" t="s">
        <v>8890</v>
      </c>
      <c r="AA333" t="s">
        <v>8887</v>
      </c>
      <c r="AC333" t="s">
        <v>8973</v>
      </c>
      <c r="AD333" t="b">
        <v>0</v>
      </c>
      <c r="AE333" t="b">
        <v>0</v>
      </c>
      <c r="AF333" t="s">
        <v>7604</v>
      </c>
      <c r="AG333" t="s">
        <v>7604</v>
      </c>
      <c r="AI333" t="s">
        <v>8932</v>
      </c>
      <c r="AJ333" t="s">
        <v>10609</v>
      </c>
      <c r="AK333" t="s">
        <v>10617</v>
      </c>
      <c r="AL333" t="s">
        <v>8923</v>
      </c>
    </row>
    <row r="334" spans="1:42" x14ac:dyDescent="0.2">
      <c r="A334" t="s">
        <v>1395</v>
      </c>
      <c r="B334" t="s">
        <v>1395</v>
      </c>
      <c r="C334" t="s">
        <v>2930</v>
      </c>
      <c r="D334" t="s">
        <v>10601</v>
      </c>
      <c r="E334" t="s">
        <v>10618</v>
      </c>
      <c r="F334" t="s">
        <v>9118</v>
      </c>
      <c r="G334" t="s">
        <v>1396</v>
      </c>
      <c r="H334" t="s">
        <v>1395</v>
      </c>
      <c r="J334" t="s">
        <v>10619</v>
      </c>
      <c r="K334" t="s">
        <v>10620</v>
      </c>
      <c r="L334" t="s">
        <v>32</v>
      </c>
      <c r="M334" t="s">
        <v>8984</v>
      </c>
      <c r="N334" t="s">
        <v>7432</v>
      </c>
      <c r="O334" t="s">
        <v>8887</v>
      </c>
      <c r="P334" t="s">
        <v>10621</v>
      </c>
      <c r="R334" t="b">
        <v>1</v>
      </c>
      <c r="T334" t="s">
        <v>85</v>
      </c>
      <c r="X334" t="s">
        <v>10622</v>
      </c>
      <c r="Z334" t="s">
        <v>8890</v>
      </c>
      <c r="AA334" t="s">
        <v>8887</v>
      </c>
      <c r="AC334" t="s">
        <v>8973</v>
      </c>
      <c r="AD334" t="b">
        <v>0</v>
      </c>
      <c r="AE334" t="b">
        <v>0</v>
      </c>
      <c r="AF334" t="s">
        <v>8892</v>
      </c>
      <c r="AG334" t="s">
        <v>8892</v>
      </c>
      <c r="AI334" t="s">
        <v>10623</v>
      </c>
      <c r="AJ334" t="s">
        <v>10624</v>
      </c>
      <c r="AK334" t="s">
        <v>10625</v>
      </c>
      <c r="AL334" t="s">
        <v>9244</v>
      </c>
      <c r="AM334" t="s">
        <v>10626</v>
      </c>
    </row>
    <row r="335" spans="1:42" x14ac:dyDescent="0.2">
      <c r="A335" t="s">
        <v>1395</v>
      </c>
      <c r="B335" t="s">
        <v>1395</v>
      </c>
      <c r="C335" t="s">
        <v>2937</v>
      </c>
      <c r="D335" t="s">
        <v>10627</v>
      </c>
      <c r="E335" t="s">
        <v>10628</v>
      </c>
      <c r="F335" t="s">
        <v>9118</v>
      </c>
      <c r="G335" t="s">
        <v>1396</v>
      </c>
      <c r="H335" t="s">
        <v>1395</v>
      </c>
      <c r="J335" t="s">
        <v>7201</v>
      </c>
      <c r="K335" t="s">
        <v>7197</v>
      </c>
      <c r="L335" t="s">
        <v>8384</v>
      </c>
      <c r="M335" t="s">
        <v>7982</v>
      </c>
      <c r="N335" t="s">
        <v>7686</v>
      </c>
      <c r="O335" t="s">
        <v>9002</v>
      </c>
      <c r="P335" t="s">
        <v>10629</v>
      </c>
      <c r="R335" t="b">
        <v>1</v>
      </c>
      <c r="T335" t="s">
        <v>85</v>
      </c>
      <c r="V335" t="s">
        <v>7777</v>
      </c>
      <c r="Z335" t="s">
        <v>8890</v>
      </c>
      <c r="AA335" t="s">
        <v>9004</v>
      </c>
      <c r="AC335" t="s">
        <v>10630</v>
      </c>
      <c r="AD335" t="b">
        <v>0</v>
      </c>
      <c r="AE335" t="b">
        <v>0</v>
      </c>
      <c r="AF335" t="s">
        <v>10631</v>
      </c>
      <c r="AG335" t="s">
        <v>10632</v>
      </c>
      <c r="AH335" t="s">
        <v>8893</v>
      </c>
      <c r="AJ335" t="s">
        <v>10633</v>
      </c>
      <c r="AL335" t="s">
        <v>9232</v>
      </c>
      <c r="AM335" t="s">
        <v>1396</v>
      </c>
    </row>
    <row r="336" spans="1:42" x14ac:dyDescent="0.2">
      <c r="A336" t="s">
        <v>1395</v>
      </c>
      <c r="B336" t="s">
        <v>1395</v>
      </c>
      <c r="C336" t="s">
        <v>2944</v>
      </c>
      <c r="E336" t="s">
        <v>10634</v>
      </c>
      <c r="F336" t="s">
        <v>9118</v>
      </c>
      <c r="G336" t="s">
        <v>1396</v>
      </c>
      <c r="H336" t="s">
        <v>1395</v>
      </c>
      <c r="J336" t="s">
        <v>7201</v>
      </c>
      <c r="K336" t="s">
        <v>7197</v>
      </c>
      <c r="L336" t="s">
        <v>8384</v>
      </c>
      <c r="M336" t="s">
        <v>7982</v>
      </c>
      <c r="N336" t="s">
        <v>7103</v>
      </c>
      <c r="O336" t="s">
        <v>9002</v>
      </c>
      <c r="P336" t="s">
        <v>10635</v>
      </c>
      <c r="R336" t="b">
        <v>1</v>
      </c>
      <c r="T336" t="s">
        <v>85</v>
      </c>
      <c r="V336" t="s">
        <v>7051</v>
      </c>
      <c r="Z336" t="s">
        <v>8890</v>
      </c>
      <c r="AA336" t="s">
        <v>9004</v>
      </c>
      <c r="AD336" t="b">
        <v>0</v>
      </c>
      <c r="AE336" t="b">
        <v>0</v>
      </c>
      <c r="AF336" t="s">
        <v>7604</v>
      </c>
      <c r="AG336" t="s">
        <v>7604</v>
      </c>
      <c r="AH336" t="s">
        <v>8893</v>
      </c>
      <c r="AJ336" t="s">
        <v>10633</v>
      </c>
      <c r="AL336" t="s">
        <v>9244</v>
      </c>
      <c r="AM336" t="s">
        <v>1396</v>
      </c>
    </row>
    <row r="337" spans="1:42" x14ac:dyDescent="0.2">
      <c r="A337" t="s">
        <v>1395</v>
      </c>
      <c r="B337" t="s">
        <v>1395</v>
      </c>
      <c r="C337" t="s">
        <v>2951</v>
      </c>
      <c r="D337" t="s">
        <v>10636</v>
      </c>
      <c r="E337" t="s">
        <v>10637</v>
      </c>
      <c r="F337" t="s">
        <v>9118</v>
      </c>
      <c r="G337" t="s">
        <v>1396</v>
      </c>
      <c r="H337" t="s">
        <v>1395</v>
      </c>
      <c r="J337" t="s">
        <v>7201</v>
      </c>
      <c r="K337" t="s">
        <v>10638</v>
      </c>
      <c r="L337" t="s">
        <v>10639</v>
      </c>
      <c r="M337" t="s">
        <v>7982</v>
      </c>
      <c r="N337" t="s">
        <v>7051</v>
      </c>
      <c r="O337" t="s">
        <v>9002</v>
      </c>
      <c r="P337" t="s">
        <v>10640</v>
      </c>
      <c r="R337" t="b">
        <v>1</v>
      </c>
      <c r="T337" t="s">
        <v>85</v>
      </c>
      <c r="V337" t="s">
        <v>10641</v>
      </c>
      <c r="Z337" t="s">
        <v>8890</v>
      </c>
      <c r="AA337" t="s">
        <v>9004</v>
      </c>
      <c r="AC337" t="s">
        <v>10630</v>
      </c>
      <c r="AD337" t="b">
        <v>0</v>
      </c>
      <c r="AE337" t="b">
        <v>0</v>
      </c>
      <c r="AF337" t="s">
        <v>7604</v>
      </c>
      <c r="AG337" t="s">
        <v>7604</v>
      </c>
      <c r="AH337" t="s">
        <v>8893</v>
      </c>
      <c r="AJ337" t="s">
        <v>10642</v>
      </c>
      <c r="AL337" t="s">
        <v>8923</v>
      </c>
      <c r="AM337" t="s">
        <v>1396</v>
      </c>
    </row>
    <row r="338" spans="1:42" x14ac:dyDescent="0.2">
      <c r="A338" t="s">
        <v>1395</v>
      </c>
      <c r="B338" t="s">
        <v>1395</v>
      </c>
      <c r="C338" t="s">
        <v>2960</v>
      </c>
      <c r="E338" t="s">
        <v>10643</v>
      </c>
      <c r="F338" t="s">
        <v>9118</v>
      </c>
      <c r="G338" t="s">
        <v>10644</v>
      </c>
      <c r="H338" t="s">
        <v>1395</v>
      </c>
      <c r="J338" t="s">
        <v>7201</v>
      </c>
      <c r="K338" t="s">
        <v>7197</v>
      </c>
      <c r="L338" t="s">
        <v>8384</v>
      </c>
      <c r="M338" t="s">
        <v>7982</v>
      </c>
      <c r="N338" t="s">
        <v>10645</v>
      </c>
      <c r="O338" t="s">
        <v>9002</v>
      </c>
      <c r="P338" t="s">
        <v>10646</v>
      </c>
      <c r="R338" t="b">
        <v>1</v>
      </c>
      <c r="T338" t="s">
        <v>85</v>
      </c>
      <c r="V338" t="s">
        <v>7620</v>
      </c>
      <c r="Z338" t="s">
        <v>8890</v>
      </c>
      <c r="AA338" t="s">
        <v>9004</v>
      </c>
      <c r="AC338" t="s">
        <v>10630</v>
      </c>
      <c r="AD338" t="b">
        <v>0</v>
      </c>
      <c r="AE338" t="b">
        <v>0</v>
      </c>
      <c r="AF338" t="s">
        <v>7604</v>
      </c>
      <c r="AG338" t="s">
        <v>7604</v>
      </c>
      <c r="AH338" t="s">
        <v>8893</v>
      </c>
      <c r="AJ338" t="s">
        <v>10633</v>
      </c>
      <c r="AL338" t="s">
        <v>8926</v>
      </c>
      <c r="AM338" t="s">
        <v>10647</v>
      </c>
    </row>
    <row r="339" spans="1:42" x14ac:dyDescent="0.2">
      <c r="A339" t="s">
        <v>1403</v>
      </c>
      <c r="B339" t="s">
        <v>1403</v>
      </c>
      <c r="C339" t="s">
        <v>2968</v>
      </c>
      <c r="D339" t="s">
        <v>10648</v>
      </c>
      <c r="E339" t="s">
        <v>10649</v>
      </c>
      <c r="F339" t="s">
        <v>8889</v>
      </c>
      <c r="G339" t="s">
        <v>1404</v>
      </c>
      <c r="H339" t="s">
        <v>1403</v>
      </c>
      <c r="I339" t="s">
        <v>10650</v>
      </c>
      <c r="J339" t="s">
        <v>1405</v>
      </c>
      <c r="K339" t="s">
        <v>1406</v>
      </c>
      <c r="L339" t="s">
        <v>32</v>
      </c>
      <c r="M339" t="s">
        <v>7982</v>
      </c>
      <c r="N339" t="s">
        <v>2039</v>
      </c>
      <c r="O339" t="s">
        <v>8887</v>
      </c>
      <c r="P339" t="s">
        <v>1407</v>
      </c>
      <c r="R339" t="b">
        <v>1</v>
      </c>
      <c r="T339" t="s">
        <v>85</v>
      </c>
      <c r="Y339" t="s">
        <v>1409</v>
      </c>
      <c r="Z339" t="s">
        <v>8890</v>
      </c>
      <c r="AA339" t="s">
        <v>8887</v>
      </c>
      <c r="AB339" t="s">
        <v>10651</v>
      </c>
      <c r="AC339" t="s">
        <v>8921</v>
      </c>
      <c r="AD339" t="b">
        <v>0</v>
      </c>
      <c r="AE339" t="b">
        <v>0</v>
      </c>
      <c r="AF339" t="s">
        <v>10652</v>
      </c>
      <c r="AG339" t="s">
        <v>10653</v>
      </c>
      <c r="AH339" t="s">
        <v>8942</v>
      </c>
      <c r="AJ339" t="s">
        <v>10654</v>
      </c>
      <c r="AK339" t="s">
        <v>10655</v>
      </c>
      <c r="AL339" t="s">
        <v>8935</v>
      </c>
      <c r="AM339" t="s">
        <v>1404</v>
      </c>
    </row>
    <row r="340" spans="1:42" x14ac:dyDescent="0.2">
      <c r="A340" t="s">
        <v>1403</v>
      </c>
      <c r="B340" t="s">
        <v>1403</v>
      </c>
      <c r="C340" t="s">
        <v>2976</v>
      </c>
      <c r="D340" t="s">
        <v>10656</v>
      </c>
      <c r="E340" t="s">
        <v>10657</v>
      </c>
      <c r="F340" t="s">
        <v>8889</v>
      </c>
      <c r="G340" t="s">
        <v>10658</v>
      </c>
      <c r="H340" t="s">
        <v>1403</v>
      </c>
      <c r="J340" t="s">
        <v>10659</v>
      </c>
      <c r="K340" t="s">
        <v>10660</v>
      </c>
      <c r="L340" t="s">
        <v>32</v>
      </c>
      <c r="M340" t="s">
        <v>7982</v>
      </c>
      <c r="N340" t="s">
        <v>7736</v>
      </c>
      <c r="O340" t="s">
        <v>9002</v>
      </c>
      <c r="P340" t="s">
        <v>10661</v>
      </c>
      <c r="R340" t="b">
        <v>1</v>
      </c>
      <c r="T340" t="s">
        <v>85</v>
      </c>
      <c r="V340" t="s">
        <v>7736</v>
      </c>
      <c r="Z340" t="s">
        <v>8890</v>
      </c>
      <c r="AA340" t="s">
        <v>9004</v>
      </c>
      <c r="AD340" t="b">
        <v>0</v>
      </c>
      <c r="AE340" t="b">
        <v>0</v>
      </c>
      <c r="AF340" t="s">
        <v>10662</v>
      </c>
      <c r="AG340" t="s">
        <v>10663</v>
      </c>
      <c r="AH340" t="s">
        <v>8942</v>
      </c>
      <c r="AJ340" t="s">
        <v>10654</v>
      </c>
      <c r="AL340" t="s">
        <v>9048</v>
      </c>
      <c r="AM340" t="s">
        <v>10658</v>
      </c>
    </row>
    <row r="341" spans="1:42" x14ac:dyDescent="0.2">
      <c r="A341" t="s">
        <v>1410</v>
      </c>
      <c r="B341" t="s">
        <v>1410</v>
      </c>
      <c r="C341" t="s">
        <v>2984</v>
      </c>
      <c r="D341" t="s">
        <v>10664</v>
      </c>
      <c r="E341" t="s">
        <v>10665</v>
      </c>
      <c r="F341" t="s">
        <v>9118</v>
      </c>
      <c r="G341" t="s">
        <v>1411</v>
      </c>
      <c r="H341" t="s">
        <v>1410</v>
      </c>
      <c r="J341" t="s">
        <v>1412</v>
      </c>
      <c r="K341" t="s">
        <v>1413</v>
      </c>
      <c r="L341" t="s">
        <v>32</v>
      </c>
      <c r="M341" t="s">
        <v>7982</v>
      </c>
      <c r="N341" t="s">
        <v>10666</v>
      </c>
      <c r="O341" t="s">
        <v>8887</v>
      </c>
      <c r="P341" t="s">
        <v>1415</v>
      </c>
      <c r="R341" t="b">
        <v>1</v>
      </c>
      <c r="T341" t="s">
        <v>85</v>
      </c>
      <c r="Z341" t="s">
        <v>8890</v>
      </c>
      <c r="AA341" t="s">
        <v>8887</v>
      </c>
      <c r="AD341" t="b">
        <v>0</v>
      </c>
      <c r="AF341" t="s">
        <v>10498</v>
      </c>
      <c r="AG341" t="s">
        <v>10499</v>
      </c>
      <c r="AH341" t="s">
        <v>8893</v>
      </c>
      <c r="AI341" t="s">
        <v>10667</v>
      </c>
      <c r="AJ341" t="s">
        <v>10668</v>
      </c>
      <c r="AL341" t="s">
        <v>8935</v>
      </c>
      <c r="AM341" t="s">
        <v>1411</v>
      </c>
    </row>
    <row r="342" spans="1:42" x14ac:dyDescent="0.2">
      <c r="A342" t="s">
        <v>1417</v>
      </c>
      <c r="B342" t="s">
        <v>1417</v>
      </c>
      <c r="C342" t="s">
        <v>2991</v>
      </c>
      <c r="D342" t="s">
        <v>10669</v>
      </c>
      <c r="E342" t="s">
        <v>10670</v>
      </c>
      <c r="F342" t="s">
        <v>8994</v>
      </c>
      <c r="G342" t="s">
        <v>1418</v>
      </c>
      <c r="H342" t="s">
        <v>1417</v>
      </c>
      <c r="J342" t="s">
        <v>1419</v>
      </c>
      <c r="K342" t="s">
        <v>1420</v>
      </c>
      <c r="L342" t="s">
        <v>32</v>
      </c>
      <c r="M342" t="s">
        <v>9765</v>
      </c>
      <c r="N342" t="s">
        <v>7868</v>
      </c>
      <c r="O342" t="s">
        <v>8887</v>
      </c>
      <c r="P342" t="s">
        <v>1421</v>
      </c>
      <c r="Q342" t="s">
        <v>10671</v>
      </c>
      <c r="R342" t="b">
        <v>1</v>
      </c>
      <c r="T342" t="s">
        <v>112</v>
      </c>
      <c r="Z342" t="s">
        <v>8890</v>
      </c>
      <c r="AA342" t="s">
        <v>8887</v>
      </c>
      <c r="AC342" t="s">
        <v>8996</v>
      </c>
      <c r="AD342" t="b">
        <v>0</v>
      </c>
      <c r="AE342" t="b">
        <v>0</v>
      </c>
      <c r="AF342" t="s">
        <v>8892</v>
      </c>
      <c r="AG342" t="s">
        <v>8892</v>
      </c>
      <c r="AH342" t="s">
        <v>8893</v>
      </c>
      <c r="AI342" t="s">
        <v>8932</v>
      </c>
      <c r="AJ342" t="s">
        <v>1418</v>
      </c>
      <c r="AL342" t="s">
        <v>8897</v>
      </c>
      <c r="AM342" t="s">
        <v>1422</v>
      </c>
      <c r="AN342" t="s">
        <v>40</v>
      </c>
      <c r="AO342" t="s">
        <v>41</v>
      </c>
      <c r="AP342" t="s">
        <v>271</v>
      </c>
    </row>
    <row r="343" spans="1:42" x14ac:dyDescent="0.2">
      <c r="A343" t="s">
        <v>1423</v>
      </c>
      <c r="B343" t="s">
        <v>1424</v>
      </c>
      <c r="C343" t="s">
        <v>2999</v>
      </c>
      <c r="D343" t="s">
        <v>8189</v>
      </c>
      <c r="E343" t="s">
        <v>10672</v>
      </c>
      <c r="F343" t="s">
        <v>21008</v>
      </c>
      <c r="G343" t="s">
        <v>1430</v>
      </c>
      <c r="H343" t="s">
        <v>1423</v>
      </c>
      <c r="J343" t="s">
        <v>1426</v>
      </c>
      <c r="K343" t="s">
        <v>7077</v>
      </c>
      <c r="L343" t="s">
        <v>429</v>
      </c>
      <c r="M343" t="s">
        <v>7982</v>
      </c>
      <c r="N343" t="s">
        <v>2039</v>
      </c>
      <c r="O343" t="s">
        <v>8887</v>
      </c>
      <c r="P343" t="s">
        <v>10673</v>
      </c>
      <c r="R343" t="b">
        <v>1</v>
      </c>
      <c r="T343" t="s">
        <v>45</v>
      </c>
      <c r="Z343" t="s">
        <v>8890</v>
      </c>
      <c r="AA343" t="s">
        <v>8887</v>
      </c>
      <c r="AB343" t="s">
        <v>10674</v>
      </c>
      <c r="AC343" t="s">
        <v>8921</v>
      </c>
      <c r="AD343" t="b">
        <v>0</v>
      </c>
      <c r="AE343" t="b">
        <v>0</v>
      </c>
      <c r="AF343" t="s">
        <v>9668</v>
      </c>
      <c r="AG343" t="s">
        <v>9669</v>
      </c>
      <c r="AH343" t="s">
        <v>8942</v>
      </c>
      <c r="AI343" t="s">
        <v>9145</v>
      </c>
      <c r="AJ343" t="s">
        <v>10675</v>
      </c>
      <c r="AK343" t="s">
        <v>10676</v>
      </c>
      <c r="AL343" t="s">
        <v>8935</v>
      </c>
      <c r="AM343" t="s">
        <v>1430</v>
      </c>
    </row>
    <row r="344" spans="1:42" x14ac:dyDescent="0.2">
      <c r="A344" t="s">
        <v>1433</v>
      </c>
      <c r="B344" t="s">
        <v>1433</v>
      </c>
      <c r="C344" t="s">
        <v>3005</v>
      </c>
      <c r="D344" t="s">
        <v>10677</v>
      </c>
      <c r="E344" t="s">
        <v>10678</v>
      </c>
      <c r="F344" t="s">
        <v>9118</v>
      </c>
      <c r="G344" t="s">
        <v>1434</v>
      </c>
      <c r="H344" t="s">
        <v>1433</v>
      </c>
      <c r="J344" t="s">
        <v>1435</v>
      </c>
      <c r="K344" t="s">
        <v>1436</v>
      </c>
      <c r="L344" t="s">
        <v>1437</v>
      </c>
      <c r="M344" t="s">
        <v>7982</v>
      </c>
      <c r="N344" t="s">
        <v>10679</v>
      </c>
      <c r="O344" t="s">
        <v>9002</v>
      </c>
      <c r="P344" t="s">
        <v>1439</v>
      </c>
      <c r="R344" t="b">
        <v>1</v>
      </c>
      <c r="T344" t="s">
        <v>45</v>
      </c>
      <c r="V344" t="s">
        <v>7179</v>
      </c>
      <c r="Z344" t="s">
        <v>8890</v>
      </c>
      <c r="AA344" t="s">
        <v>9004</v>
      </c>
      <c r="AD344" t="b">
        <v>0</v>
      </c>
      <c r="AE344" t="b">
        <v>0</v>
      </c>
      <c r="AF344" t="s">
        <v>10680</v>
      </c>
      <c r="AG344" t="s">
        <v>9113</v>
      </c>
      <c r="AH344" t="s">
        <v>8893</v>
      </c>
      <c r="AJ344" t="s">
        <v>10681</v>
      </c>
      <c r="AL344" t="s">
        <v>9232</v>
      </c>
      <c r="AM344" t="s">
        <v>1434</v>
      </c>
    </row>
    <row r="345" spans="1:42" x14ac:dyDescent="0.2">
      <c r="A345" t="s">
        <v>1440</v>
      </c>
      <c r="B345" t="s">
        <v>1441</v>
      </c>
      <c r="C345" t="s">
        <v>3012</v>
      </c>
      <c r="D345" t="s">
        <v>8193</v>
      </c>
      <c r="E345" t="s">
        <v>10682</v>
      </c>
      <c r="F345" t="s">
        <v>9216</v>
      </c>
      <c r="G345" t="s">
        <v>1442</v>
      </c>
      <c r="H345" t="s">
        <v>1440</v>
      </c>
      <c r="M345" t="s">
        <v>8925</v>
      </c>
      <c r="N345" t="s">
        <v>2039</v>
      </c>
      <c r="O345" t="s">
        <v>8887</v>
      </c>
      <c r="R345" t="b">
        <v>1</v>
      </c>
      <c r="X345" t="s">
        <v>2039</v>
      </c>
      <c r="Z345" t="s">
        <v>8890</v>
      </c>
      <c r="AA345" t="s">
        <v>8887</v>
      </c>
      <c r="AC345" t="s">
        <v>8921</v>
      </c>
      <c r="AD345" t="b">
        <v>0</v>
      </c>
      <c r="AE345" t="b">
        <v>0</v>
      </c>
      <c r="AL345" t="s">
        <v>8945</v>
      </c>
      <c r="AM345" t="s">
        <v>1442</v>
      </c>
    </row>
    <row r="346" spans="1:42" x14ac:dyDescent="0.2">
      <c r="A346" t="s">
        <v>1440</v>
      </c>
      <c r="B346" t="s">
        <v>1441</v>
      </c>
      <c r="C346" t="s">
        <v>3020</v>
      </c>
      <c r="D346" t="s">
        <v>8193</v>
      </c>
      <c r="E346" t="s">
        <v>10683</v>
      </c>
      <c r="F346" t="s">
        <v>9216</v>
      </c>
      <c r="G346" t="s">
        <v>1442</v>
      </c>
      <c r="H346" t="s">
        <v>1440</v>
      </c>
      <c r="I346" t="s">
        <v>10684</v>
      </c>
      <c r="J346" t="s">
        <v>1443</v>
      </c>
      <c r="K346" t="s">
        <v>7496</v>
      </c>
      <c r="L346" t="s">
        <v>1445</v>
      </c>
      <c r="M346" t="s">
        <v>7982</v>
      </c>
      <c r="N346" t="s">
        <v>2039</v>
      </c>
      <c r="O346" t="s">
        <v>8887</v>
      </c>
      <c r="P346" t="s">
        <v>10685</v>
      </c>
      <c r="R346" t="b">
        <v>1</v>
      </c>
      <c r="T346" t="s">
        <v>60</v>
      </c>
      <c r="Y346" t="s">
        <v>134</v>
      </c>
      <c r="Z346" t="s">
        <v>8890</v>
      </c>
      <c r="AA346" t="s">
        <v>8887</v>
      </c>
      <c r="AB346" t="s">
        <v>10686</v>
      </c>
      <c r="AC346" t="s">
        <v>8921</v>
      </c>
      <c r="AD346" t="b">
        <v>0</v>
      </c>
      <c r="AE346" t="b">
        <v>0</v>
      </c>
      <c r="AF346" t="s">
        <v>10687</v>
      </c>
      <c r="AG346" t="s">
        <v>9007</v>
      </c>
      <c r="AH346" t="s">
        <v>8942</v>
      </c>
      <c r="AI346" t="s">
        <v>10688</v>
      </c>
      <c r="AJ346" t="s">
        <v>10689</v>
      </c>
      <c r="AK346" t="s">
        <v>10690</v>
      </c>
      <c r="AL346" t="s">
        <v>8935</v>
      </c>
      <c r="AM346" t="s">
        <v>1442</v>
      </c>
    </row>
    <row r="347" spans="1:42" x14ac:dyDescent="0.2">
      <c r="A347" t="s">
        <v>1440</v>
      </c>
      <c r="B347" t="s">
        <v>1441</v>
      </c>
      <c r="C347" t="s">
        <v>3033</v>
      </c>
      <c r="D347" t="s">
        <v>8193</v>
      </c>
      <c r="E347" t="s">
        <v>10691</v>
      </c>
      <c r="F347" t="s">
        <v>9216</v>
      </c>
      <c r="G347" t="s">
        <v>1442</v>
      </c>
      <c r="H347" t="s">
        <v>1440</v>
      </c>
      <c r="M347" t="s">
        <v>8925</v>
      </c>
      <c r="N347" t="s">
        <v>2039</v>
      </c>
      <c r="O347" t="s">
        <v>8887</v>
      </c>
      <c r="R347" t="b">
        <v>1</v>
      </c>
      <c r="X347" t="s">
        <v>2039</v>
      </c>
      <c r="Z347" t="s">
        <v>8890</v>
      </c>
      <c r="AA347" t="s">
        <v>8887</v>
      </c>
      <c r="AC347" t="s">
        <v>8921</v>
      </c>
      <c r="AD347" t="b">
        <v>0</v>
      </c>
      <c r="AE347" t="b">
        <v>0</v>
      </c>
      <c r="AL347" t="s">
        <v>9266</v>
      </c>
      <c r="AM347" t="s">
        <v>10692</v>
      </c>
    </row>
    <row r="348" spans="1:42" x14ac:dyDescent="0.2">
      <c r="A348" t="s">
        <v>1440</v>
      </c>
      <c r="B348" t="s">
        <v>1441</v>
      </c>
      <c r="C348" t="s">
        <v>3041</v>
      </c>
      <c r="D348" t="s">
        <v>8193</v>
      </c>
      <c r="E348" t="s">
        <v>10693</v>
      </c>
      <c r="F348" t="s">
        <v>9216</v>
      </c>
      <c r="G348" t="s">
        <v>1442</v>
      </c>
      <c r="H348" t="s">
        <v>1440</v>
      </c>
      <c r="M348" t="s">
        <v>8925</v>
      </c>
      <c r="N348" t="s">
        <v>2039</v>
      </c>
      <c r="O348" t="s">
        <v>8887</v>
      </c>
      <c r="R348" t="b">
        <v>1</v>
      </c>
      <c r="X348" t="s">
        <v>2039</v>
      </c>
      <c r="Z348" t="s">
        <v>8890</v>
      </c>
      <c r="AA348" t="s">
        <v>8887</v>
      </c>
      <c r="AC348" t="s">
        <v>8921</v>
      </c>
      <c r="AD348" t="b">
        <v>0</v>
      </c>
      <c r="AE348" t="b">
        <v>0</v>
      </c>
      <c r="AL348" t="s">
        <v>8897</v>
      </c>
      <c r="AM348" t="s">
        <v>1442</v>
      </c>
    </row>
    <row r="349" spans="1:42" x14ac:dyDescent="0.2">
      <c r="A349" t="s">
        <v>1450</v>
      </c>
      <c r="B349" t="s">
        <v>1450</v>
      </c>
      <c r="C349" t="s">
        <v>3049</v>
      </c>
      <c r="D349" t="s">
        <v>10694</v>
      </c>
      <c r="E349" t="s">
        <v>10695</v>
      </c>
      <c r="F349" t="s">
        <v>8889</v>
      </c>
      <c r="G349" t="s">
        <v>1451</v>
      </c>
      <c r="H349" t="s">
        <v>1450</v>
      </c>
      <c r="J349" t="s">
        <v>1452</v>
      </c>
      <c r="K349" t="s">
        <v>1453</v>
      </c>
      <c r="L349" t="s">
        <v>32</v>
      </c>
      <c r="M349" t="s">
        <v>7982</v>
      </c>
      <c r="N349" t="s">
        <v>7357</v>
      </c>
      <c r="O349" t="s">
        <v>8887</v>
      </c>
      <c r="P349" t="s">
        <v>1454</v>
      </c>
      <c r="R349" t="b">
        <v>1</v>
      </c>
      <c r="T349" t="s">
        <v>112</v>
      </c>
      <c r="Z349" t="s">
        <v>8890</v>
      </c>
      <c r="AA349" t="s">
        <v>8887</v>
      </c>
      <c r="AB349" t="s">
        <v>9497</v>
      </c>
      <c r="AC349" t="s">
        <v>8891</v>
      </c>
      <c r="AD349" t="b">
        <v>0</v>
      </c>
      <c r="AE349" t="b">
        <v>0</v>
      </c>
      <c r="AF349" t="s">
        <v>8892</v>
      </c>
      <c r="AG349" t="s">
        <v>8892</v>
      </c>
      <c r="AH349" t="s">
        <v>8893</v>
      </c>
      <c r="AI349" t="s">
        <v>10696</v>
      </c>
      <c r="AJ349" t="s">
        <v>1451</v>
      </c>
      <c r="AK349" t="s">
        <v>10697</v>
      </c>
      <c r="AL349" t="s">
        <v>8935</v>
      </c>
      <c r="AM349" t="s">
        <v>1455</v>
      </c>
      <c r="AN349" t="s">
        <v>132</v>
      </c>
      <c r="AO349" t="s">
        <v>109</v>
      </c>
      <c r="AP349" t="s">
        <v>1456</v>
      </c>
    </row>
    <row r="350" spans="1:42" x14ac:dyDescent="0.2">
      <c r="A350" t="s">
        <v>1450</v>
      </c>
      <c r="B350" t="s">
        <v>1450</v>
      </c>
      <c r="C350" t="s">
        <v>3057</v>
      </c>
      <c r="D350" t="s">
        <v>10694</v>
      </c>
      <c r="E350" t="s">
        <v>10698</v>
      </c>
      <c r="F350" t="s">
        <v>8889</v>
      </c>
      <c r="G350" t="s">
        <v>1451</v>
      </c>
      <c r="H350" t="s">
        <v>1450</v>
      </c>
      <c r="M350" t="s">
        <v>8925</v>
      </c>
      <c r="N350" t="s">
        <v>2039</v>
      </c>
      <c r="O350" t="s">
        <v>8887</v>
      </c>
      <c r="R350" t="b">
        <v>1</v>
      </c>
      <c r="X350" t="s">
        <v>2039</v>
      </c>
      <c r="Z350" t="s">
        <v>8890</v>
      </c>
      <c r="AA350" t="s">
        <v>8887</v>
      </c>
      <c r="AC350" t="s">
        <v>8891</v>
      </c>
      <c r="AD350" t="b">
        <v>0</v>
      </c>
      <c r="AE350" t="b">
        <v>0</v>
      </c>
      <c r="AL350" t="s">
        <v>8935</v>
      </c>
      <c r="AM350" t="s">
        <v>1455</v>
      </c>
    </row>
    <row r="351" spans="1:42" x14ac:dyDescent="0.2">
      <c r="A351" t="s">
        <v>1457</v>
      </c>
      <c r="B351" t="s">
        <v>1457</v>
      </c>
      <c r="C351" t="s">
        <v>3065</v>
      </c>
      <c r="D351" t="s">
        <v>10699</v>
      </c>
      <c r="E351" t="s">
        <v>10700</v>
      </c>
      <c r="F351" t="s">
        <v>8994</v>
      </c>
      <c r="G351" t="s">
        <v>1458</v>
      </c>
      <c r="H351" t="s">
        <v>1457</v>
      </c>
      <c r="I351" t="s">
        <v>10701</v>
      </c>
      <c r="J351" t="s">
        <v>1459</v>
      </c>
      <c r="K351" t="s">
        <v>1460</v>
      </c>
      <c r="L351" t="s">
        <v>32</v>
      </c>
      <c r="M351" t="s">
        <v>7982</v>
      </c>
      <c r="N351" t="s">
        <v>2039</v>
      </c>
      <c r="O351" t="s">
        <v>8887</v>
      </c>
      <c r="P351" t="s">
        <v>1461</v>
      </c>
      <c r="R351" t="b">
        <v>1</v>
      </c>
      <c r="T351" t="s">
        <v>112</v>
      </c>
      <c r="Y351" t="s">
        <v>134</v>
      </c>
      <c r="Z351" t="s">
        <v>8890</v>
      </c>
      <c r="AA351" t="s">
        <v>8887</v>
      </c>
      <c r="AB351" t="s">
        <v>9166</v>
      </c>
      <c r="AC351" t="s">
        <v>8996</v>
      </c>
      <c r="AD351" t="b">
        <v>0</v>
      </c>
      <c r="AE351" t="b">
        <v>0</v>
      </c>
      <c r="AF351" t="s">
        <v>9046</v>
      </c>
      <c r="AG351" t="s">
        <v>9046</v>
      </c>
      <c r="AH351" t="s">
        <v>9031</v>
      </c>
      <c r="AJ351" t="s">
        <v>1458</v>
      </c>
      <c r="AK351" t="s">
        <v>10702</v>
      </c>
      <c r="AL351" t="s">
        <v>8935</v>
      </c>
      <c r="AM351" t="s">
        <v>1462</v>
      </c>
      <c r="AN351" t="s">
        <v>463</v>
      </c>
      <c r="AO351" t="s">
        <v>109</v>
      </c>
      <c r="AP351" t="s">
        <v>464</v>
      </c>
    </row>
    <row r="352" spans="1:42" x14ac:dyDescent="0.2">
      <c r="A352" t="s">
        <v>1463</v>
      </c>
      <c r="B352" t="s">
        <v>1464</v>
      </c>
      <c r="C352" t="s">
        <v>3073</v>
      </c>
      <c r="D352" t="s">
        <v>8196</v>
      </c>
      <c r="E352" t="s">
        <v>10703</v>
      </c>
      <c r="F352" t="s">
        <v>8889</v>
      </c>
      <c r="G352" t="s">
        <v>1465</v>
      </c>
      <c r="H352" t="s">
        <v>1463</v>
      </c>
      <c r="I352" t="s">
        <v>10704</v>
      </c>
      <c r="J352" t="s">
        <v>1466</v>
      </c>
      <c r="K352" t="s">
        <v>10705</v>
      </c>
      <c r="L352" t="s">
        <v>10706</v>
      </c>
      <c r="M352" t="s">
        <v>7982</v>
      </c>
      <c r="N352" t="s">
        <v>2039</v>
      </c>
      <c r="O352" t="s">
        <v>8887</v>
      </c>
      <c r="P352" t="s">
        <v>10707</v>
      </c>
      <c r="R352" t="b">
        <v>1</v>
      </c>
      <c r="T352" t="s">
        <v>45</v>
      </c>
      <c r="Y352" t="s">
        <v>1472</v>
      </c>
      <c r="Z352" t="s">
        <v>8890</v>
      </c>
      <c r="AA352" t="s">
        <v>8887</v>
      </c>
      <c r="AB352" t="s">
        <v>10708</v>
      </c>
      <c r="AC352" t="s">
        <v>8891</v>
      </c>
      <c r="AD352" t="b">
        <v>0</v>
      </c>
      <c r="AE352" t="b">
        <v>0</v>
      </c>
      <c r="AF352" t="s">
        <v>7604</v>
      </c>
      <c r="AG352" t="s">
        <v>7604</v>
      </c>
      <c r="AH352" t="s">
        <v>9100</v>
      </c>
      <c r="AJ352" t="s">
        <v>7082</v>
      </c>
      <c r="AK352" t="s">
        <v>10709</v>
      </c>
      <c r="AL352" t="s">
        <v>7302</v>
      </c>
      <c r="AM352" t="s">
        <v>1470</v>
      </c>
    </row>
    <row r="353" spans="1:42" x14ac:dyDescent="0.2">
      <c r="A353" t="s">
        <v>1473</v>
      </c>
      <c r="B353" t="s">
        <v>1473</v>
      </c>
      <c r="C353" t="s">
        <v>3087</v>
      </c>
      <c r="D353" t="s">
        <v>10710</v>
      </c>
      <c r="E353" t="s">
        <v>10711</v>
      </c>
      <c r="F353" t="s">
        <v>8994</v>
      </c>
      <c r="G353" t="s">
        <v>1474</v>
      </c>
      <c r="H353" t="s">
        <v>1473</v>
      </c>
      <c r="J353" t="s">
        <v>1475</v>
      </c>
      <c r="K353" t="s">
        <v>1476</v>
      </c>
      <c r="L353" t="s">
        <v>32</v>
      </c>
      <c r="M353" t="s">
        <v>7982</v>
      </c>
      <c r="N353" t="s">
        <v>2039</v>
      </c>
      <c r="O353" t="s">
        <v>8887</v>
      </c>
      <c r="P353" t="s">
        <v>1477</v>
      </c>
      <c r="R353" t="b">
        <v>1</v>
      </c>
      <c r="T353" t="s">
        <v>112</v>
      </c>
      <c r="Z353" t="s">
        <v>8890</v>
      </c>
      <c r="AA353" t="s">
        <v>8887</v>
      </c>
      <c r="AB353" t="s">
        <v>10712</v>
      </c>
      <c r="AC353" t="s">
        <v>10210</v>
      </c>
      <c r="AD353" t="b">
        <v>0</v>
      </c>
      <c r="AE353" t="b">
        <v>0</v>
      </c>
      <c r="AF353" t="s">
        <v>10713</v>
      </c>
      <c r="AG353" t="s">
        <v>10714</v>
      </c>
      <c r="AH353" t="s">
        <v>8942</v>
      </c>
      <c r="AJ353" t="s">
        <v>1474</v>
      </c>
      <c r="AK353" t="s">
        <v>10715</v>
      </c>
      <c r="AL353" t="s">
        <v>8935</v>
      </c>
      <c r="AM353" t="s">
        <v>1478</v>
      </c>
    </row>
    <row r="354" spans="1:42" x14ac:dyDescent="0.2">
      <c r="A354" t="s">
        <v>1479</v>
      </c>
      <c r="B354" t="s">
        <v>1480</v>
      </c>
      <c r="C354" t="s">
        <v>3095</v>
      </c>
      <c r="D354" t="s">
        <v>7084</v>
      </c>
      <c r="E354" t="s">
        <v>10716</v>
      </c>
      <c r="F354" t="s">
        <v>21008</v>
      </c>
      <c r="G354" t="s">
        <v>1481</v>
      </c>
      <c r="H354" t="s">
        <v>1479</v>
      </c>
      <c r="J354" t="s">
        <v>10717</v>
      </c>
      <c r="K354" t="s">
        <v>10718</v>
      </c>
      <c r="L354" t="s">
        <v>32</v>
      </c>
      <c r="M354" t="s">
        <v>7982</v>
      </c>
      <c r="N354" t="s">
        <v>2039</v>
      </c>
      <c r="O354" t="s">
        <v>8887</v>
      </c>
      <c r="P354" t="s">
        <v>10719</v>
      </c>
      <c r="R354" t="b">
        <v>1</v>
      </c>
      <c r="T354" t="s">
        <v>112</v>
      </c>
      <c r="Z354" t="s">
        <v>8890</v>
      </c>
      <c r="AA354" t="s">
        <v>8887</v>
      </c>
      <c r="AB354" t="s">
        <v>10720</v>
      </c>
      <c r="AC354" t="s">
        <v>8973</v>
      </c>
      <c r="AD354" t="b">
        <v>0</v>
      </c>
      <c r="AE354" t="b">
        <v>0</v>
      </c>
      <c r="AF354" t="s">
        <v>10721</v>
      </c>
      <c r="AG354" t="s">
        <v>10722</v>
      </c>
      <c r="AH354" t="s">
        <v>8942</v>
      </c>
      <c r="AJ354" t="s">
        <v>1481</v>
      </c>
      <c r="AK354" t="s">
        <v>10723</v>
      </c>
      <c r="AL354" t="s">
        <v>8926</v>
      </c>
      <c r="AM354" t="s">
        <v>1486</v>
      </c>
    </row>
    <row r="355" spans="1:42" x14ac:dyDescent="0.2">
      <c r="A355" t="s">
        <v>1490</v>
      </c>
      <c r="B355" t="s">
        <v>1491</v>
      </c>
      <c r="C355" t="s">
        <v>3102</v>
      </c>
      <c r="D355" t="s">
        <v>7085</v>
      </c>
      <c r="E355" t="s">
        <v>10724</v>
      </c>
      <c r="F355" t="s">
        <v>9216</v>
      </c>
      <c r="G355" t="s">
        <v>1492</v>
      </c>
      <c r="H355" t="s">
        <v>1490</v>
      </c>
      <c r="J355" t="s">
        <v>1493</v>
      </c>
      <c r="K355" t="s">
        <v>1494</v>
      </c>
      <c r="L355" t="s">
        <v>180</v>
      </c>
      <c r="M355" t="s">
        <v>7982</v>
      </c>
      <c r="N355" t="s">
        <v>2039</v>
      </c>
      <c r="O355" t="s">
        <v>8887</v>
      </c>
      <c r="P355" t="s">
        <v>10725</v>
      </c>
      <c r="R355" t="b">
        <v>1</v>
      </c>
      <c r="T355" t="s">
        <v>112</v>
      </c>
      <c r="Z355" t="s">
        <v>8890</v>
      </c>
      <c r="AA355" t="s">
        <v>8887</v>
      </c>
      <c r="AC355" t="s">
        <v>8973</v>
      </c>
      <c r="AD355" t="b">
        <v>0</v>
      </c>
      <c r="AE355" t="b">
        <v>0</v>
      </c>
      <c r="AF355" t="s">
        <v>10726</v>
      </c>
      <c r="AG355" t="s">
        <v>10727</v>
      </c>
      <c r="AH355" t="s">
        <v>8893</v>
      </c>
      <c r="AI355" t="s">
        <v>8932</v>
      </c>
      <c r="AJ355" t="s">
        <v>1492</v>
      </c>
      <c r="AK355" t="s">
        <v>10728</v>
      </c>
      <c r="AL355" t="s">
        <v>9232</v>
      </c>
      <c r="AM355" t="s">
        <v>1496</v>
      </c>
    </row>
    <row r="356" spans="1:42" x14ac:dyDescent="0.2">
      <c r="A356" t="s">
        <v>1490</v>
      </c>
      <c r="B356" t="s">
        <v>1491</v>
      </c>
      <c r="C356" t="s">
        <v>3108</v>
      </c>
      <c r="D356" t="s">
        <v>7085</v>
      </c>
      <c r="E356" t="s">
        <v>10729</v>
      </c>
      <c r="F356" t="s">
        <v>9216</v>
      </c>
      <c r="G356" t="s">
        <v>1492</v>
      </c>
      <c r="H356" t="s">
        <v>1490</v>
      </c>
      <c r="J356" t="s">
        <v>1493</v>
      </c>
      <c r="K356" t="s">
        <v>1494</v>
      </c>
      <c r="L356" t="s">
        <v>180</v>
      </c>
      <c r="M356" t="s">
        <v>7982</v>
      </c>
      <c r="N356" t="s">
        <v>7437</v>
      </c>
      <c r="O356" t="s">
        <v>8887</v>
      </c>
      <c r="P356" t="s">
        <v>10730</v>
      </c>
      <c r="R356" t="b">
        <v>1</v>
      </c>
      <c r="T356" t="s">
        <v>112</v>
      </c>
      <c r="Z356" t="s">
        <v>8890</v>
      </c>
      <c r="AA356" t="s">
        <v>8887</v>
      </c>
      <c r="AC356" t="s">
        <v>8973</v>
      </c>
      <c r="AD356" t="b">
        <v>0</v>
      </c>
      <c r="AE356" t="b">
        <v>0</v>
      </c>
      <c r="AF356" t="s">
        <v>10731</v>
      </c>
      <c r="AG356" t="s">
        <v>10732</v>
      </c>
      <c r="AH356" t="s">
        <v>8893</v>
      </c>
      <c r="AI356" t="s">
        <v>10733</v>
      </c>
      <c r="AJ356" t="s">
        <v>1492</v>
      </c>
      <c r="AK356" t="s">
        <v>10734</v>
      </c>
      <c r="AL356" t="s">
        <v>9232</v>
      </c>
      <c r="AM356" t="s">
        <v>1496</v>
      </c>
    </row>
    <row r="357" spans="1:42" x14ac:dyDescent="0.2">
      <c r="A357" t="s">
        <v>1500</v>
      </c>
      <c r="B357" t="s">
        <v>1500</v>
      </c>
      <c r="C357" t="s">
        <v>3114</v>
      </c>
      <c r="D357" t="s">
        <v>10735</v>
      </c>
      <c r="E357" t="s">
        <v>10736</v>
      </c>
      <c r="F357" t="s">
        <v>8994</v>
      </c>
      <c r="G357" t="s">
        <v>1501</v>
      </c>
      <c r="H357" t="s">
        <v>1500</v>
      </c>
      <c r="J357" t="s">
        <v>1502</v>
      </c>
      <c r="K357" t="s">
        <v>1503</v>
      </c>
      <c r="L357" t="s">
        <v>32</v>
      </c>
      <c r="M357" t="s">
        <v>7982</v>
      </c>
      <c r="N357" t="s">
        <v>2039</v>
      </c>
      <c r="O357" t="s">
        <v>8887</v>
      </c>
      <c r="P357" t="s">
        <v>1504</v>
      </c>
      <c r="R357" t="b">
        <v>1</v>
      </c>
      <c r="T357" t="s">
        <v>112</v>
      </c>
      <c r="Z357" t="s">
        <v>8890</v>
      </c>
      <c r="AA357" t="s">
        <v>8887</v>
      </c>
      <c r="AB357" t="s">
        <v>10737</v>
      </c>
      <c r="AC357" t="s">
        <v>8996</v>
      </c>
      <c r="AD357" t="b">
        <v>0</v>
      </c>
      <c r="AE357" t="b">
        <v>0</v>
      </c>
      <c r="AF357" t="s">
        <v>10521</v>
      </c>
      <c r="AG357" t="s">
        <v>10522</v>
      </c>
      <c r="AH357" t="s">
        <v>9031</v>
      </c>
      <c r="AJ357" t="s">
        <v>1501</v>
      </c>
      <c r="AK357" t="s">
        <v>10738</v>
      </c>
      <c r="AL357" t="s">
        <v>9244</v>
      </c>
      <c r="AM357" t="s">
        <v>1505</v>
      </c>
      <c r="AN357" t="s">
        <v>1132</v>
      </c>
      <c r="AO357" t="s">
        <v>978</v>
      </c>
      <c r="AP357" t="s">
        <v>1506</v>
      </c>
    </row>
    <row r="358" spans="1:42" x14ac:dyDescent="0.2">
      <c r="A358" t="s">
        <v>1500</v>
      </c>
      <c r="B358" t="s">
        <v>1500</v>
      </c>
      <c r="C358" t="s">
        <v>3123</v>
      </c>
      <c r="D358" t="s">
        <v>10735</v>
      </c>
      <c r="E358" t="s">
        <v>10739</v>
      </c>
      <c r="F358" t="s">
        <v>8994</v>
      </c>
      <c r="G358" t="s">
        <v>1501</v>
      </c>
      <c r="H358" t="s">
        <v>1500</v>
      </c>
      <c r="M358" t="s">
        <v>8920</v>
      </c>
      <c r="N358" t="s">
        <v>2039</v>
      </c>
      <c r="O358" t="s">
        <v>8887</v>
      </c>
      <c r="R358" t="b">
        <v>1</v>
      </c>
      <c r="Z358" t="s">
        <v>8890</v>
      </c>
      <c r="AA358" t="s">
        <v>8887</v>
      </c>
      <c r="AC358" t="s">
        <v>8996</v>
      </c>
      <c r="AD358" t="b">
        <v>0</v>
      </c>
      <c r="AE358" t="b">
        <v>0</v>
      </c>
      <c r="AL358" t="s">
        <v>9244</v>
      </c>
      <c r="AM358" t="s">
        <v>1505</v>
      </c>
    </row>
    <row r="359" spans="1:42" x14ac:dyDescent="0.2">
      <c r="A359" t="s">
        <v>1507</v>
      </c>
      <c r="B359" t="s">
        <v>1508</v>
      </c>
      <c r="C359" t="s">
        <v>3130</v>
      </c>
      <c r="D359" t="s">
        <v>8199</v>
      </c>
      <c r="E359" t="s">
        <v>10740</v>
      </c>
      <c r="F359" t="s">
        <v>9216</v>
      </c>
      <c r="G359" t="s">
        <v>1509</v>
      </c>
      <c r="H359" t="s">
        <v>1507</v>
      </c>
      <c r="J359" t="s">
        <v>1510</v>
      </c>
      <c r="K359" t="s">
        <v>10741</v>
      </c>
      <c r="L359" t="s">
        <v>10742</v>
      </c>
      <c r="M359" t="s">
        <v>7982</v>
      </c>
      <c r="N359" t="s">
        <v>2039</v>
      </c>
      <c r="O359" t="s">
        <v>8887</v>
      </c>
      <c r="P359" t="s">
        <v>10743</v>
      </c>
      <c r="R359" t="b">
        <v>1</v>
      </c>
      <c r="T359" t="s">
        <v>45</v>
      </c>
      <c r="Z359" t="s">
        <v>8890</v>
      </c>
      <c r="AA359" t="s">
        <v>8887</v>
      </c>
      <c r="AC359" t="s">
        <v>8921</v>
      </c>
      <c r="AD359" t="b">
        <v>0</v>
      </c>
      <c r="AE359" t="b">
        <v>0</v>
      </c>
      <c r="AF359" t="s">
        <v>10060</v>
      </c>
      <c r="AG359" t="s">
        <v>10061</v>
      </c>
      <c r="AI359" t="s">
        <v>10744</v>
      </c>
      <c r="AJ359" t="s">
        <v>10745</v>
      </c>
      <c r="AK359" t="s">
        <v>10746</v>
      </c>
      <c r="AL359" t="s">
        <v>9232</v>
      </c>
      <c r="AM359" t="s">
        <v>1509</v>
      </c>
    </row>
    <row r="360" spans="1:42" x14ac:dyDescent="0.2">
      <c r="A360" t="s">
        <v>1507</v>
      </c>
      <c r="B360" t="s">
        <v>1508</v>
      </c>
      <c r="C360" t="s">
        <v>3137</v>
      </c>
      <c r="D360" t="s">
        <v>8199</v>
      </c>
      <c r="E360" t="s">
        <v>10747</v>
      </c>
      <c r="F360" t="s">
        <v>9216</v>
      </c>
      <c r="G360" t="s">
        <v>1509</v>
      </c>
      <c r="H360" t="s">
        <v>1507</v>
      </c>
      <c r="J360" t="s">
        <v>1510</v>
      </c>
      <c r="K360" t="s">
        <v>1511</v>
      </c>
      <c r="L360" t="s">
        <v>1512</v>
      </c>
      <c r="M360" t="s">
        <v>7982</v>
      </c>
      <c r="N360" t="s">
        <v>2039</v>
      </c>
      <c r="O360" t="s">
        <v>8887</v>
      </c>
      <c r="P360" t="s">
        <v>10748</v>
      </c>
      <c r="R360" t="b">
        <v>1</v>
      </c>
      <c r="T360" t="s">
        <v>45</v>
      </c>
      <c r="Z360" t="s">
        <v>8890</v>
      </c>
      <c r="AA360" t="s">
        <v>8887</v>
      </c>
      <c r="AC360" t="s">
        <v>8921</v>
      </c>
      <c r="AD360" t="b">
        <v>0</v>
      </c>
      <c r="AE360" t="b">
        <v>0</v>
      </c>
      <c r="AF360" t="s">
        <v>10749</v>
      </c>
      <c r="AG360" t="s">
        <v>10279</v>
      </c>
      <c r="AH360" t="s">
        <v>8893</v>
      </c>
      <c r="AI360" t="s">
        <v>10750</v>
      </c>
      <c r="AJ360" t="s">
        <v>10751</v>
      </c>
      <c r="AK360" t="s">
        <v>10746</v>
      </c>
      <c r="AL360" t="s">
        <v>9266</v>
      </c>
      <c r="AM360" t="s">
        <v>10752</v>
      </c>
    </row>
    <row r="361" spans="1:42" x14ac:dyDescent="0.2">
      <c r="A361" t="s">
        <v>1507</v>
      </c>
      <c r="B361" t="s">
        <v>1508</v>
      </c>
      <c r="C361" t="s">
        <v>3145</v>
      </c>
      <c r="D361" t="s">
        <v>8199</v>
      </c>
      <c r="E361" t="s">
        <v>10753</v>
      </c>
      <c r="F361" t="s">
        <v>9216</v>
      </c>
      <c r="G361" t="s">
        <v>1509</v>
      </c>
      <c r="H361" t="s">
        <v>1507</v>
      </c>
      <c r="J361" t="s">
        <v>10754</v>
      </c>
      <c r="K361" t="s">
        <v>10755</v>
      </c>
      <c r="L361" t="s">
        <v>10756</v>
      </c>
      <c r="M361" t="s">
        <v>7982</v>
      </c>
      <c r="N361" t="s">
        <v>2039</v>
      </c>
      <c r="O361" t="s">
        <v>8887</v>
      </c>
      <c r="P361" t="s">
        <v>10757</v>
      </c>
      <c r="R361" t="b">
        <v>1</v>
      </c>
      <c r="T361" t="s">
        <v>45</v>
      </c>
      <c r="Z361" t="s">
        <v>8890</v>
      </c>
      <c r="AA361" t="s">
        <v>8887</v>
      </c>
      <c r="AC361" t="s">
        <v>8921</v>
      </c>
      <c r="AD361" t="b">
        <v>0</v>
      </c>
      <c r="AE361" t="b">
        <v>0</v>
      </c>
      <c r="AF361" t="s">
        <v>8892</v>
      </c>
      <c r="AG361" t="s">
        <v>8892</v>
      </c>
      <c r="AH361" t="s">
        <v>8893</v>
      </c>
      <c r="AI361" t="s">
        <v>10758</v>
      </c>
      <c r="AJ361" t="s">
        <v>10745</v>
      </c>
      <c r="AK361" t="s">
        <v>10759</v>
      </c>
      <c r="AL361" t="s">
        <v>8897</v>
      </c>
      <c r="AM361" t="s">
        <v>10760</v>
      </c>
    </row>
    <row r="362" spans="1:42" x14ac:dyDescent="0.2">
      <c r="A362" t="s">
        <v>1507</v>
      </c>
      <c r="B362" t="s">
        <v>1508</v>
      </c>
      <c r="C362" t="s">
        <v>3151</v>
      </c>
      <c r="D362" t="s">
        <v>8199</v>
      </c>
      <c r="E362" t="s">
        <v>10761</v>
      </c>
      <c r="F362" t="s">
        <v>9216</v>
      </c>
      <c r="G362" t="s">
        <v>1509</v>
      </c>
      <c r="H362" t="s">
        <v>1507</v>
      </c>
      <c r="J362" t="s">
        <v>1510</v>
      </c>
      <c r="K362" t="s">
        <v>10762</v>
      </c>
      <c r="L362" t="s">
        <v>1512</v>
      </c>
      <c r="M362" t="s">
        <v>7982</v>
      </c>
      <c r="N362" t="s">
        <v>2039</v>
      </c>
      <c r="O362" t="s">
        <v>8887</v>
      </c>
      <c r="P362" t="s">
        <v>10763</v>
      </c>
      <c r="R362" t="b">
        <v>1</v>
      </c>
      <c r="T362" t="s">
        <v>45</v>
      </c>
      <c r="Z362" t="s">
        <v>8890</v>
      </c>
      <c r="AA362" t="s">
        <v>8887</v>
      </c>
      <c r="AC362" t="s">
        <v>8921</v>
      </c>
      <c r="AD362" t="b">
        <v>0</v>
      </c>
      <c r="AE362" t="b">
        <v>0</v>
      </c>
      <c r="AF362" t="s">
        <v>8892</v>
      </c>
      <c r="AG362" t="s">
        <v>8892</v>
      </c>
      <c r="AH362" t="s">
        <v>8893</v>
      </c>
      <c r="AI362" t="s">
        <v>10764</v>
      </c>
      <c r="AJ362" t="s">
        <v>10765</v>
      </c>
      <c r="AK362" t="s">
        <v>10746</v>
      </c>
      <c r="AL362" t="s">
        <v>8918</v>
      </c>
      <c r="AM362" t="s">
        <v>10766</v>
      </c>
    </row>
    <row r="363" spans="1:42" x14ac:dyDescent="0.2">
      <c r="A363" t="s">
        <v>1507</v>
      </c>
      <c r="B363" t="s">
        <v>1508</v>
      </c>
      <c r="C363" t="s">
        <v>3160</v>
      </c>
      <c r="D363" t="s">
        <v>8199</v>
      </c>
      <c r="E363" t="s">
        <v>10767</v>
      </c>
      <c r="F363" t="s">
        <v>9216</v>
      </c>
      <c r="G363" t="s">
        <v>1509</v>
      </c>
      <c r="H363" t="s">
        <v>1507</v>
      </c>
      <c r="J363" t="s">
        <v>10768</v>
      </c>
      <c r="K363" t="s">
        <v>1511</v>
      </c>
      <c r="L363" t="s">
        <v>1512</v>
      </c>
      <c r="M363" t="s">
        <v>8984</v>
      </c>
      <c r="N363" t="s">
        <v>7593</v>
      </c>
      <c r="O363" t="s">
        <v>8887</v>
      </c>
      <c r="P363" t="s">
        <v>10769</v>
      </c>
      <c r="R363" t="b">
        <v>1</v>
      </c>
      <c r="T363" t="s">
        <v>45</v>
      </c>
      <c r="X363" t="s">
        <v>7806</v>
      </c>
      <c r="Z363" t="s">
        <v>8890</v>
      </c>
      <c r="AA363" t="s">
        <v>8887</v>
      </c>
      <c r="AC363" t="s">
        <v>8921</v>
      </c>
      <c r="AD363" t="b">
        <v>0</v>
      </c>
      <c r="AE363" t="b">
        <v>0</v>
      </c>
      <c r="AF363" t="s">
        <v>8892</v>
      </c>
      <c r="AG363" t="s">
        <v>8892</v>
      </c>
      <c r="AI363" t="s">
        <v>10770</v>
      </c>
      <c r="AJ363" t="s">
        <v>10771</v>
      </c>
      <c r="AK363" t="s">
        <v>10772</v>
      </c>
      <c r="AL363" t="s">
        <v>8897</v>
      </c>
      <c r="AM363" t="s">
        <v>10773</v>
      </c>
    </row>
    <row r="364" spans="1:42" x14ac:dyDescent="0.2">
      <c r="A364" t="s">
        <v>1507</v>
      </c>
      <c r="B364" t="s">
        <v>1508</v>
      </c>
      <c r="C364" t="s">
        <v>3167</v>
      </c>
      <c r="D364" t="s">
        <v>8199</v>
      </c>
      <c r="E364" t="s">
        <v>10774</v>
      </c>
      <c r="F364" t="s">
        <v>9216</v>
      </c>
      <c r="G364" t="s">
        <v>1509</v>
      </c>
      <c r="H364" t="s">
        <v>1507</v>
      </c>
      <c r="J364" t="s">
        <v>10768</v>
      </c>
      <c r="K364" t="s">
        <v>10762</v>
      </c>
      <c r="L364" t="s">
        <v>1512</v>
      </c>
      <c r="M364" t="s">
        <v>7982</v>
      </c>
      <c r="N364" t="s">
        <v>7655</v>
      </c>
      <c r="O364" t="s">
        <v>8887</v>
      </c>
      <c r="P364" t="s">
        <v>10775</v>
      </c>
      <c r="R364" t="b">
        <v>1</v>
      </c>
      <c r="T364" t="s">
        <v>45</v>
      </c>
      <c r="Z364" t="s">
        <v>8890</v>
      </c>
      <c r="AA364" t="s">
        <v>8887</v>
      </c>
      <c r="AC364" t="s">
        <v>8921</v>
      </c>
      <c r="AD364" t="b">
        <v>0</v>
      </c>
      <c r="AE364" t="b">
        <v>0</v>
      </c>
      <c r="AF364" t="s">
        <v>8892</v>
      </c>
      <c r="AG364" t="s">
        <v>8892</v>
      </c>
      <c r="AH364" t="s">
        <v>8893</v>
      </c>
      <c r="AI364" t="s">
        <v>10758</v>
      </c>
      <c r="AJ364" t="s">
        <v>10776</v>
      </c>
      <c r="AK364" t="s">
        <v>10746</v>
      </c>
      <c r="AL364" t="s">
        <v>8935</v>
      </c>
      <c r="AM364" t="s">
        <v>10766</v>
      </c>
    </row>
    <row r="365" spans="1:42" x14ac:dyDescent="0.2">
      <c r="A365" t="s">
        <v>1507</v>
      </c>
      <c r="B365" t="s">
        <v>1508</v>
      </c>
      <c r="C365" t="s">
        <v>3173</v>
      </c>
      <c r="D365" t="s">
        <v>8199</v>
      </c>
      <c r="E365" t="s">
        <v>10777</v>
      </c>
      <c r="F365" t="s">
        <v>9216</v>
      </c>
      <c r="G365" t="s">
        <v>1509</v>
      </c>
      <c r="H365" t="s">
        <v>1507</v>
      </c>
      <c r="J365" t="s">
        <v>1510</v>
      </c>
      <c r="K365" t="s">
        <v>10778</v>
      </c>
      <c r="L365" t="s">
        <v>32</v>
      </c>
      <c r="M365" t="s">
        <v>7982</v>
      </c>
      <c r="N365" t="s">
        <v>7885</v>
      </c>
      <c r="O365" t="s">
        <v>8887</v>
      </c>
      <c r="P365" t="s">
        <v>10779</v>
      </c>
      <c r="R365" t="b">
        <v>1</v>
      </c>
      <c r="T365" t="s">
        <v>45</v>
      </c>
      <c r="Z365" t="s">
        <v>8890</v>
      </c>
      <c r="AA365" t="s">
        <v>8887</v>
      </c>
      <c r="AC365" t="s">
        <v>8921</v>
      </c>
      <c r="AD365" t="b">
        <v>0</v>
      </c>
      <c r="AE365" t="b">
        <v>0</v>
      </c>
      <c r="AF365" t="s">
        <v>8892</v>
      </c>
      <c r="AG365" t="s">
        <v>8892</v>
      </c>
      <c r="AH365" t="s">
        <v>8893</v>
      </c>
      <c r="AI365" t="s">
        <v>10780</v>
      </c>
      <c r="AJ365" t="s">
        <v>10765</v>
      </c>
      <c r="AK365" t="s">
        <v>10746</v>
      </c>
      <c r="AL365" t="s">
        <v>9136</v>
      </c>
      <c r="AM365" t="s">
        <v>10766</v>
      </c>
    </row>
    <row r="366" spans="1:42" x14ac:dyDescent="0.2">
      <c r="A366" t="s">
        <v>1507</v>
      </c>
      <c r="B366" t="s">
        <v>1508</v>
      </c>
      <c r="C366" t="s">
        <v>3180</v>
      </c>
      <c r="D366" t="s">
        <v>8199</v>
      </c>
      <c r="E366" t="s">
        <v>10781</v>
      </c>
      <c r="F366" t="s">
        <v>9216</v>
      </c>
      <c r="G366" t="s">
        <v>1509</v>
      </c>
      <c r="H366" t="s">
        <v>1507</v>
      </c>
      <c r="J366" t="s">
        <v>1510</v>
      </c>
      <c r="K366" t="s">
        <v>10782</v>
      </c>
      <c r="L366" t="s">
        <v>10742</v>
      </c>
      <c r="M366" t="s">
        <v>7982</v>
      </c>
      <c r="N366" t="s">
        <v>7890</v>
      </c>
      <c r="O366" t="s">
        <v>8887</v>
      </c>
      <c r="P366" t="s">
        <v>10783</v>
      </c>
      <c r="R366" t="b">
        <v>1</v>
      </c>
      <c r="T366" t="s">
        <v>45</v>
      </c>
      <c r="Z366" t="s">
        <v>8890</v>
      </c>
      <c r="AA366" t="s">
        <v>8887</v>
      </c>
      <c r="AC366" t="s">
        <v>8921</v>
      </c>
      <c r="AD366" t="b">
        <v>0</v>
      </c>
      <c r="AE366" t="b">
        <v>0</v>
      </c>
      <c r="AF366" t="s">
        <v>8892</v>
      </c>
      <c r="AG366" t="s">
        <v>8892</v>
      </c>
      <c r="AH366" t="s">
        <v>8893</v>
      </c>
      <c r="AI366" t="s">
        <v>10780</v>
      </c>
      <c r="AJ366" t="s">
        <v>10745</v>
      </c>
      <c r="AK366" t="s">
        <v>10746</v>
      </c>
      <c r="AL366" t="s">
        <v>8913</v>
      </c>
      <c r="AM366" t="s">
        <v>10766</v>
      </c>
    </row>
    <row r="367" spans="1:42" x14ac:dyDescent="0.2">
      <c r="A367" t="s">
        <v>1507</v>
      </c>
      <c r="B367" t="s">
        <v>1508</v>
      </c>
      <c r="C367" t="s">
        <v>3188</v>
      </c>
      <c r="D367" t="s">
        <v>8199</v>
      </c>
      <c r="E367" t="s">
        <v>10784</v>
      </c>
      <c r="F367" t="s">
        <v>9216</v>
      </c>
      <c r="G367" t="s">
        <v>1509</v>
      </c>
      <c r="H367" t="s">
        <v>1507</v>
      </c>
      <c r="J367" t="s">
        <v>10754</v>
      </c>
      <c r="K367" t="s">
        <v>10785</v>
      </c>
      <c r="L367" t="s">
        <v>10742</v>
      </c>
      <c r="M367" t="s">
        <v>7982</v>
      </c>
      <c r="N367" t="s">
        <v>7644</v>
      </c>
      <c r="O367" t="s">
        <v>8887</v>
      </c>
      <c r="P367" t="s">
        <v>10786</v>
      </c>
      <c r="R367" t="b">
        <v>1</v>
      </c>
      <c r="T367" t="s">
        <v>45</v>
      </c>
      <c r="Z367" t="s">
        <v>8890</v>
      </c>
      <c r="AA367" t="s">
        <v>8887</v>
      </c>
      <c r="AC367" t="s">
        <v>8921</v>
      </c>
      <c r="AD367" t="b">
        <v>0</v>
      </c>
      <c r="AE367" t="b">
        <v>0</v>
      </c>
      <c r="AF367" t="s">
        <v>8892</v>
      </c>
      <c r="AG367" t="s">
        <v>8892</v>
      </c>
      <c r="AH367" t="s">
        <v>8893</v>
      </c>
      <c r="AI367" t="s">
        <v>10787</v>
      </c>
      <c r="AJ367" t="s">
        <v>10745</v>
      </c>
      <c r="AK367" t="s">
        <v>10746</v>
      </c>
      <c r="AL367" t="s">
        <v>9238</v>
      </c>
      <c r="AM367" t="s">
        <v>10760</v>
      </c>
    </row>
    <row r="368" spans="1:42" x14ac:dyDescent="0.2">
      <c r="A368" t="s">
        <v>1507</v>
      </c>
      <c r="B368" t="s">
        <v>1508</v>
      </c>
      <c r="C368" t="s">
        <v>3194</v>
      </c>
      <c r="D368" t="s">
        <v>8199</v>
      </c>
      <c r="E368" t="s">
        <v>10788</v>
      </c>
      <c r="F368" t="s">
        <v>9216</v>
      </c>
      <c r="G368" t="s">
        <v>1509</v>
      </c>
      <c r="H368" t="s">
        <v>1507</v>
      </c>
      <c r="J368" t="s">
        <v>10754</v>
      </c>
      <c r="K368" t="s">
        <v>10789</v>
      </c>
      <c r="L368" t="s">
        <v>10742</v>
      </c>
      <c r="M368" t="s">
        <v>7982</v>
      </c>
      <c r="N368" t="s">
        <v>7804</v>
      </c>
      <c r="O368" t="s">
        <v>8887</v>
      </c>
      <c r="P368" t="s">
        <v>10790</v>
      </c>
      <c r="R368" t="b">
        <v>1</v>
      </c>
      <c r="T368" t="s">
        <v>45</v>
      </c>
      <c r="Z368" t="s">
        <v>8890</v>
      </c>
      <c r="AA368" t="s">
        <v>8887</v>
      </c>
      <c r="AC368" t="s">
        <v>8921</v>
      </c>
      <c r="AD368" t="b">
        <v>0</v>
      </c>
      <c r="AE368" t="b">
        <v>0</v>
      </c>
      <c r="AF368" t="s">
        <v>8892</v>
      </c>
      <c r="AG368" t="s">
        <v>8892</v>
      </c>
      <c r="AH368" t="s">
        <v>8893</v>
      </c>
      <c r="AI368" t="s">
        <v>10787</v>
      </c>
      <c r="AJ368" t="s">
        <v>10745</v>
      </c>
      <c r="AK368" t="s">
        <v>10791</v>
      </c>
      <c r="AL368" t="s">
        <v>8907</v>
      </c>
      <c r="AM368" t="s">
        <v>10760</v>
      </c>
    </row>
    <row r="369" spans="1:42" x14ac:dyDescent="0.2">
      <c r="A369" t="s">
        <v>1507</v>
      </c>
      <c r="B369" t="s">
        <v>1508</v>
      </c>
      <c r="C369" t="s">
        <v>3202</v>
      </c>
      <c r="D369" t="s">
        <v>8199</v>
      </c>
      <c r="E369" t="s">
        <v>10792</v>
      </c>
      <c r="F369" t="s">
        <v>9216</v>
      </c>
      <c r="G369" t="s">
        <v>1509</v>
      </c>
      <c r="H369" t="s">
        <v>1507</v>
      </c>
      <c r="J369" t="s">
        <v>10754</v>
      </c>
      <c r="K369" t="s">
        <v>10793</v>
      </c>
      <c r="L369" t="s">
        <v>10742</v>
      </c>
      <c r="M369" t="s">
        <v>7982</v>
      </c>
      <c r="N369" t="s">
        <v>10794</v>
      </c>
      <c r="O369" t="s">
        <v>8887</v>
      </c>
      <c r="P369" t="s">
        <v>10795</v>
      </c>
      <c r="R369" t="b">
        <v>1</v>
      </c>
      <c r="T369" t="s">
        <v>45</v>
      </c>
      <c r="Z369" t="s">
        <v>8890</v>
      </c>
      <c r="AA369" t="s">
        <v>8887</v>
      </c>
      <c r="AC369" t="s">
        <v>8921</v>
      </c>
      <c r="AD369" t="b">
        <v>0</v>
      </c>
      <c r="AE369" t="b">
        <v>0</v>
      </c>
      <c r="AF369" t="s">
        <v>8892</v>
      </c>
      <c r="AG369" t="s">
        <v>8892</v>
      </c>
      <c r="AH369" t="s">
        <v>8893</v>
      </c>
      <c r="AI369" t="s">
        <v>10787</v>
      </c>
      <c r="AJ369" t="s">
        <v>10796</v>
      </c>
      <c r="AK369" t="s">
        <v>10797</v>
      </c>
      <c r="AL369" t="s">
        <v>9226</v>
      </c>
      <c r="AM369" t="s">
        <v>10760</v>
      </c>
    </row>
    <row r="370" spans="1:42" x14ac:dyDescent="0.2">
      <c r="A370" t="s">
        <v>1507</v>
      </c>
      <c r="B370" t="s">
        <v>1508</v>
      </c>
      <c r="C370" t="s">
        <v>3211</v>
      </c>
      <c r="D370" t="s">
        <v>8199</v>
      </c>
      <c r="E370" t="s">
        <v>10798</v>
      </c>
      <c r="F370" t="s">
        <v>9216</v>
      </c>
      <c r="G370" t="s">
        <v>1509</v>
      </c>
      <c r="H370" t="s">
        <v>1507</v>
      </c>
      <c r="J370" t="s">
        <v>10754</v>
      </c>
      <c r="K370" t="s">
        <v>10799</v>
      </c>
      <c r="L370" t="s">
        <v>10742</v>
      </c>
      <c r="M370" t="s">
        <v>7982</v>
      </c>
      <c r="N370" t="s">
        <v>10800</v>
      </c>
      <c r="O370" t="s">
        <v>9002</v>
      </c>
      <c r="P370" t="s">
        <v>10801</v>
      </c>
      <c r="R370" t="b">
        <v>1</v>
      </c>
      <c r="T370" t="s">
        <v>45</v>
      </c>
      <c r="V370" t="s">
        <v>7520</v>
      </c>
      <c r="Z370" t="s">
        <v>8890</v>
      </c>
      <c r="AA370" t="s">
        <v>9004</v>
      </c>
      <c r="AC370" t="s">
        <v>8921</v>
      </c>
      <c r="AD370" t="b">
        <v>0</v>
      </c>
      <c r="AE370" t="b">
        <v>0</v>
      </c>
      <c r="AF370" t="s">
        <v>8892</v>
      </c>
      <c r="AG370" t="s">
        <v>8892</v>
      </c>
      <c r="AH370" t="s">
        <v>8893</v>
      </c>
      <c r="AI370" t="s">
        <v>10802</v>
      </c>
      <c r="AJ370" t="s">
        <v>10745</v>
      </c>
      <c r="AL370" t="s">
        <v>8926</v>
      </c>
      <c r="AM370" t="s">
        <v>10766</v>
      </c>
    </row>
    <row r="371" spans="1:42" x14ac:dyDescent="0.2">
      <c r="A371" t="s">
        <v>1507</v>
      </c>
      <c r="B371" t="s">
        <v>1508</v>
      </c>
      <c r="C371" t="s">
        <v>3218</v>
      </c>
      <c r="E371" t="s">
        <v>10803</v>
      </c>
      <c r="F371" t="s">
        <v>9216</v>
      </c>
      <c r="G371" t="s">
        <v>1509</v>
      </c>
      <c r="H371" t="s">
        <v>1507</v>
      </c>
      <c r="J371" t="s">
        <v>7086</v>
      </c>
      <c r="K371" t="s">
        <v>10804</v>
      </c>
      <c r="L371" t="s">
        <v>10742</v>
      </c>
      <c r="M371" t="s">
        <v>7982</v>
      </c>
      <c r="N371" t="s">
        <v>7484</v>
      </c>
      <c r="O371" t="s">
        <v>9002</v>
      </c>
      <c r="P371" t="s">
        <v>10805</v>
      </c>
      <c r="R371" t="b">
        <v>1</v>
      </c>
      <c r="T371" t="s">
        <v>45</v>
      </c>
      <c r="V371" t="s">
        <v>7216</v>
      </c>
      <c r="Z371" t="s">
        <v>8890</v>
      </c>
      <c r="AA371" t="s">
        <v>9004</v>
      </c>
      <c r="AD371" t="b">
        <v>0</v>
      </c>
      <c r="AE371" t="b">
        <v>0</v>
      </c>
      <c r="AF371" t="s">
        <v>8892</v>
      </c>
      <c r="AG371" t="s">
        <v>8892</v>
      </c>
      <c r="AH371" t="s">
        <v>8893</v>
      </c>
      <c r="AJ371" t="s">
        <v>10765</v>
      </c>
      <c r="AL371" t="s">
        <v>8923</v>
      </c>
      <c r="AM371" t="s">
        <v>1509</v>
      </c>
    </row>
    <row r="372" spans="1:42" x14ac:dyDescent="0.2">
      <c r="A372" t="s">
        <v>1516</v>
      </c>
      <c r="B372" t="s">
        <v>1517</v>
      </c>
      <c r="C372" t="s">
        <v>3227</v>
      </c>
      <c r="D372" t="s">
        <v>10806</v>
      </c>
      <c r="E372" t="s">
        <v>10807</v>
      </c>
      <c r="F372" t="s">
        <v>9090</v>
      </c>
      <c r="G372" t="s">
        <v>1518</v>
      </c>
      <c r="H372" t="s">
        <v>1517</v>
      </c>
      <c r="J372" t="s">
        <v>1519</v>
      </c>
      <c r="K372" t="s">
        <v>1520</v>
      </c>
      <c r="L372" t="s">
        <v>429</v>
      </c>
      <c r="M372" t="s">
        <v>7982</v>
      </c>
      <c r="N372" t="s">
        <v>2039</v>
      </c>
      <c r="O372" t="s">
        <v>8887</v>
      </c>
      <c r="P372" t="s">
        <v>1521</v>
      </c>
      <c r="R372" t="b">
        <v>1</v>
      </c>
      <c r="T372" t="s">
        <v>112</v>
      </c>
      <c r="Z372" t="s">
        <v>8890</v>
      </c>
      <c r="AA372" t="s">
        <v>8887</v>
      </c>
      <c r="AB372" t="s">
        <v>10808</v>
      </c>
      <c r="AC372" t="s">
        <v>8891</v>
      </c>
      <c r="AD372" t="b">
        <v>0</v>
      </c>
      <c r="AE372" t="b">
        <v>0</v>
      </c>
      <c r="AF372" t="s">
        <v>8941</v>
      </c>
      <c r="AG372" t="s">
        <v>8941</v>
      </c>
      <c r="AH372" t="s">
        <v>8942</v>
      </c>
      <c r="AJ372" t="s">
        <v>1518</v>
      </c>
      <c r="AK372" t="s">
        <v>10809</v>
      </c>
      <c r="AL372" t="s">
        <v>8935</v>
      </c>
      <c r="AM372" t="s">
        <v>1522</v>
      </c>
      <c r="AN372" t="s">
        <v>1154</v>
      </c>
      <c r="AO372" t="s">
        <v>109</v>
      </c>
      <c r="AP372" t="s">
        <v>1155</v>
      </c>
    </row>
    <row r="373" spans="1:42" x14ac:dyDescent="0.2">
      <c r="A373" t="s">
        <v>1523</v>
      </c>
      <c r="B373" t="s">
        <v>1524</v>
      </c>
      <c r="C373" t="s">
        <v>3236</v>
      </c>
      <c r="D373" t="s">
        <v>8203</v>
      </c>
      <c r="E373" t="s">
        <v>10810</v>
      </c>
      <c r="F373" t="s">
        <v>8889</v>
      </c>
      <c r="G373" t="s">
        <v>1525</v>
      </c>
      <c r="H373" t="s">
        <v>1523</v>
      </c>
      <c r="J373" t="s">
        <v>1526</v>
      </c>
      <c r="K373" t="s">
        <v>10811</v>
      </c>
      <c r="L373" t="s">
        <v>32</v>
      </c>
      <c r="M373" t="s">
        <v>7982</v>
      </c>
      <c r="N373" t="s">
        <v>10812</v>
      </c>
      <c r="O373" t="s">
        <v>8887</v>
      </c>
      <c r="P373" t="s">
        <v>10813</v>
      </c>
      <c r="R373" t="b">
        <v>1</v>
      </c>
      <c r="T373" t="s">
        <v>45</v>
      </c>
      <c r="Z373" t="s">
        <v>8890</v>
      </c>
      <c r="AA373" t="s">
        <v>8887</v>
      </c>
      <c r="AC373" t="s">
        <v>9627</v>
      </c>
      <c r="AD373" t="b">
        <v>0</v>
      </c>
      <c r="AE373" t="b">
        <v>0</v>
      </c>
      <c r="AF373" t="s">
        <v>8892</v>
      </c>
      <c r="AG373" t="s">
        <v>8892</v>
      </c>
      <c r="AH373" t="s">
        <v>8893</v>
      </c>
      <c r="AI373" t="s">
        <v>10814</v>
      </c>
      <c r="AJ373" t="s">
        <v>10815</v>
      </c>
      <c r="AK373" t="s">
        <v>10816</v>
      </c>
      <c r="AL373" t="s">
        <v>8923</v>
      </c>
      <c r="AM373" t="s">
        <v>1525</v>
      </c>
    </row>
    <row r="374" spans="1:42" x14ac:dyDescent="0.2">
      <c r="A374" t="s">
        <v>1531</v>
      </c>
      <c r="B374" t="s">
        <v>1531</v>
      </c>
      <c r="C374" t="s">
        <v>3244</v>
      </c>
      <c r="D374" t="s">
        <v>10817</v>
      </c>
      <c r="E374" t="s">
        <v>10818</v>
      </c>
      <c r="F374" t="s">
        <v>8889</v>
      </c>
      <c r="G374" t="s">
        <v>1532</v>
      </c>
      <c r="H374" t="s">
        <v>1531</v>
      </c>
      <c r="J374" t="s">
        <v>1533</v>
      </c>
      <c r="K374" t="s">
        <v>1534</v>
      </c>
      <c r="L374" t="s">
        <v>32</v>
      </c>
      <c r="M374" t="s">
        <v>7982</v>
      </c>
      <c r="N374" t="s">
        <v>2039</v>
      </c>
      <c r="O374" t="s">
        <v>9002</v>
      </c>
      <c r="P374" t="s">
        <v>1535</v>
      </c>
      <c r="R374" t="b">
        <v>1</v>
      </c>
      <c r="T374" t="s">
        <v>112</v>
      </c>
      <c r="V374" t="s">
        <v>7757</v>
      </c>
      <c r="Z374" t="s">
        <v>8890</v>
      </c>
      <c r="AA374" t="s">
        <v>9004</v>
      </c>
      <c r="AB374" t="s">
        <v>10819</v>
      </c>
      <c r="AC374" t="s">
        <v>8996</v>
      </c>
      <c r="AD374" t="b">
        <v>0</v>
      </c>
      <c r="AE374" t="b">
        <v>0</v>
      </c>
      <c r="AF374" t="s">
        <v>10521</v>
      </c>
      <c r="AG374" t="s">
        <v>10522</v>
      </c>
      <c r="AH374" t="s">
        <v>9031</v>
      </c>
      <c r="AJ374" t="s">
        <v>1532</v>
      </c>
      <c r="AK374" t="s">
        <v>10820</v>
      </c>
      <c r="AL374" t="s">
        <v>8913</v>
      </c>
      <c r="AM374" t="s">
        <v>1536</v>
      </c>
    </row>
    <row r="375" spans="1:42" x14ac:dyDescent="0.2">
      <c r="A375" t="s">
        <v>1537</v>
      </c>
      <c r="B375" t="s">
        <v>1537</v>
      </c>
      <c r="C375" t="s">
        <v>3253</v>
      </c>
      <c r="D375" t="s">
        <v>10821</v>
      </c>
      <c r="E375" t="s">
        <v>10822</v>
      </c>
      <c r="F375" t="s">
        <v>9090</v>
      </c>
      <c r="G375" t="s">
        <v>1538</v>
      </c>
      <c r="H375" t="s">
        <v>1537</v>
      </c>
      <c r="J375" t="s">
        <v>1539</v>
      </c>
      <c r="K375" t="s">
        <v>1540</v>
      </c>
      <c r="L375" t="s">
        <v>32</v>
      </c>
      <c r="M375" t="s">
        <v>7982</v>
      </c>
      <c r="N375" t="s">
        <v>33</v>
      </c>
      <c r="O375" t="s">
        <v>8887</v>
      </c>
      <c r="P375" t="s">
        <v>1541</v>
      </c>
      <c r="R375" t="b">
        <v>1</v>
      </c>
      <c r="T375" t="s">
        <v>112</v>
      </c>
      <c r="Z375" t="s">
        <v>8890</v>
      </c>
      <c r="AA375" t="s">
        <v>8887</v>
      </c>
      <c r="AB375" t="s">
        <v>10823</v>
      </c>
      <c r="AD375" t="b">
        <v>0</v>
      </c>
      <c r="AE375" t="b">
        <v>0</v>
      </c>
      <c r="AF375" t="s">
        <v>10824</v>
      </c>
      <c r="AG375" t="s">
        <v>10825</v>
      </c>
      <c r="AH375" t="s">
        <v>8893</v>
      </c>
      <c r="AJ375" t="s">
        <v>1538</v>
      </c>
      <c r="AL375" t="s">
        <v>8913</v>
      </c>
      <c r="AM375" t="s">
        <v>1542</v>
      </c>
      <c r="AO375" t="s">
        <v>1543</v>
      </c>
      <c r="AP375" t="s">
        <v>1544</v>
      </c>
    </row>
    <row r="376" spans="1:42" x14ac:dyDescent="0.2">
      <c r="A376" t="s">
        <v>1545</v>
      </c>
      <c r="B376" t="s">
        <v>1545</v>
      </c>
      <c r="C376" t="s">
        <v>3259</v>
      </c>
      <c r="D376" t="s">
        <v>10826</v>
      </c>
      <c r="E376" t="s">
        <v>10827</v>
      </c>
      <c r="F376" t="s">
        <v>8889</v>
      </c>
      <c r="G376" t="s">
        <v>1546</v>
      </c>
      <c r="H376" t="s">
        <v>1545</v>
      </c>
      <c r="J376" t="s">
        <v>1547</v>
      </c>
      <c r="K376" t="s">
        <v>1548</v>
      </c>
      <c r="L376" t="s">
        <v>1549</v>
      </c>
      <c r="M376" t="s">
        <v>7982</v>
      </c>
      <c r="N376" t="s">
        <v>2039</v>
      </c>
      <c r="O376" t="s">
        <v>8887</v>
      </c>
      <c r="P376" t="s">
        <v>1550</v>
      </c>
      <c r="R376" t="b">
        <v>1</v>
      </c>
      <c r="T376" t="s">
        <v>112</v>
      </c>
      <c r="Z376" t="s">
        <v>8890</v>
      </c>
      <c r="AA376" t="s">
        <v>8887</v>
      </c>
      <c r="AC376" t="s">
        <v>9686</v>
      </c>
      <c r="AD376" t="b">
        <v>0</v>
      </c>
      <c r="AE376" t="b">
        <v>0</v>
      </c>
      <c r="AF376" t="s">
        <v>10828</v>
      </c>
      <c r="AG376" t="s">
        <v>10829</v>
      </c>
      <c r="AH376" t="s">
        <v>8893</v>
      </c>
      <c r="AI376" t="s">
        <v>10830</v>
      </c>
      <c r="AJ376" t="s">
        <v>1546</v>
      </c>
      <c r="AK376" t="s">
        <v>10831</v>
      </c>
      <c r="AL376" t="s">
        <v>9232</v>
      </c>
      <c r="AM376" t="s">
        <v>1551</v>
      </c>
      <c r="AN376" t="s">
        <v>956</v>
      </c>
      <c r="AO376" t="s">
        <v>574</v>
      </c>
      <c r="AP376" t="s">
        <v>1552</v>
      </c>
    </row>
    <row r="377" spans="1:42" x14ac:dyDescent="0.2">
      <c r="A377" t="s">
        <v>1553</v>
      </c>
      <c r="B377" t="s">
        <v>1554</v>
      </c>
      <c r="C377" t="s">
        <v>3265</v>
      </c>
      <c r="D377" t="s">
        <v>8207</v>
      </c>
      <c r="E377" t="s">
        <v>10832</v>
      </c>
      <c r="F377" t="s">
        <v>8889</v>
      </c>
      <c r="G377" t="s">
        <v>1555</v>
      </c>
      <c r="H377" t="s">
        <v>1553</v>
      </c>
      <c r="I377" t="s">
        <v>10833</v>
      </c>
      <c r="J377" t="s">
        <v>1556</v>
      </c>
      <c r="K377" t="s">
        <v>10834</v>
      </c>
      <c r="L377" t="s">
        <v>1558</v>
      </c>
      <c r="M377" t="s">
        <v>7982</v>
      </c>
      <c r="N377" t="s">
        <v>2039</v>
      </c>
      <c r="O377" t="s">
        <v>8887</v>
      </c>
      <c r="P377" t="s">
        <v>10835</v>
      </c>
      <c r="R377" t="b">
        <v>1</v>
      </c>
      <c r="T377" t="s">
        <v>45</v>
      </c>
      <c r="Y377" t="s">
        <v>1564</v>
      </c>
      <c r="Z377" t="s">
        <v>8890</v>
      </c>
      <c r="AA377" t="s">
        <v>8887</v>
      </c>
      <c r="AC377" t="s">
        <v>9330</v>
      </c>
      <c r="AD377" t="b">
        <v>0</v>
      </c>
      <c r="AE377" t="b">
        <v>0</v>
      </c>
      <c r="AF377" t="s">
        <v>8931</v>
      </c>
      <c r="AG377" t="s">
        <v>8931</v>
      </c>
      <c r="AH377" t="s">
        <v>8893</v>
      </c>
      <c r="AI377" t="s">
        <v>10836</v>
      </c>
      <c r="AJ377" t="s">
        <v>7089</v>
      </c>
      <c r="AK377" t="s">
        <v>10837</v>
      </c>
      <c r="AL377" t="s">
        <v>9816</v>
      </c>
      <c r="AM377" t="s">
        <v>1561</v>
      </c>
    </row>
    <row r="378" spans="1:42" x14ac:dyDescent="0.2">
      <c r="A378" t="s">
        <v>1553</v>
      </c>
      <c r="B378" t="s">
        <v>1554</v>
      </c>
      <c r="C378" t="s">
        <v>3272</v>
      </c>
      <c r="D378" t="s">
        <v>8207</v>
      </c>
      <c r="E378" t="s">
        <v>10838</v>
      </c>
      <c r="F378" t="s">
        <v>8889</v>
      </c>
      <c r="G378" t="s">
        <v>1555</v>
      </c>
      <c r="H378" t="s">
        <v>1553</v>
      </c>
      <c r="J378" t="s">
        <v>10839</v>
      </c>
      <c r="K378" t="s">
        <v>10834</v>
      </c>
      <c r="L378" t="s">
        <v>1558</v>
      </c>
      <c r="M378" t="s">
        <v>7982</v>
      </c>
      <c r="N378" t="s">
        <v>10840</v>
      </c>
      <c r="O378" t="s">
        <v>8887</v>
      </c>
      <c r="P378" t="s">
        <v>10841</v>
      </c>
      <c r="R378" t="b">
        <v>1</v>
      </c>
      <c r="T378" t="s">
        <v>45</v>
      </c>
      <c r="Z378" t="s">
        <v>8890</v>
      </c>
      <c r="AA378" t="s">
        <v>8887</v>
      </c>
      <c r="AB378" t="s">
        <v>10842</v>
      </c>
      <c r="AC378" t="s">
        <v>8973</v>
      </c>
      <c r="AD378" t="b">
        <v>0</v>
      </c>
      <c r="AE378" t="b">
        <v>0</v>
      </c>
      <c r="AF378" t="s">
        <v>10843</v>
      </c>
      <c r="AG378" t="s">
        <v>10844</v>
      </c>
      <c r="AH378" t="s">
        <v>8893</v>
      </c>
      <c r="AJ378" t="s">
        <v>7094</v>
      </c>
      <c r="AK378" t="s">
        <v>10845</v>
      </c>
      <c r="AL378" t="s">
        <v>8935</v>
      </c>
      <c r="AM378" t="s">
        <v>1555</v>
      </c>
    </row>
    <row r="379" spans="1:42" x14ac:dyDescent="0.2">
      <c r="A379" t="s">
        <v>1553</v>
      </c>
      <c r="B379" t="s">
        <v>1554</v>
      </c>
      <c r="C379" t="s">
        <v>3279</v>
      </c>
      <c r="D379" t="s">
        <v>8207</v>
      </c>
      <c r="E379" t="s">
        <v>10846</v>
      </c>
      <c r="F379" t="s">
        <v>8889</v>
      </c>
      <c r="G379" t="s">
        <v>1555</v>
      </c>
      <c r="H379" t="s">
        <v>1553</v>
      </c>
      <c r="J379" t="s">
        <v>7091</v>
      </c>
      <c r="K379" t="s">
        <v>1557</v>
      </c>
      <c r="L379" t="s">
        <v>1558</v>
      </c>
      <c r="M379" t="s">
        <v>7982</v>
      </c>
      <c r="N379" t="s">
        <v>7883</v>
      </c>
      <c r="O379" t="s">
        <v>8887</v>
      </c>
      <c r="P379" t="s">
        <v>10847</v>
      </c>
      <c r="R379" t="b">
        <v>1</v>
      </c>
      <c r="T379" t="s">
        <v>45</v>
      </c>
      <c r="Z379" t="s">
        <v>8890</v>
      </c>
      <c r="AA379" t="s">
        <v>8887</v>
      </c>
      <c r="AB379" t="s">
        <v>10848</v>
      </c>
      <c r="AC379" t="s">
        <v>8973</v>
      </c>
      <c r="AD379" t="b">
        <v>0</v>
      </c>
      <c r="AE379" t="b">
        <v>0</v>
      </c>
      <c r="AF379" t="s">
        <v>10849</v>
      </c>
      <c r="AG379" t="s">
        <v>10850</v>
      </c>
      <c r="AH379" t="s">
        <v>8893</v>
      </c>
      <c r="AI379" t="s">
        <v>10851</v>
      </c>
      <c r="AJ379" t="s">
        <v>7090</v>
      </c>
      <c r="AK379" t="s">
        <v>10852</v>
      </c>
      <c r="AL379" t="s">
        <v>9238</v>
      </c>
      <c r="AM379" t="s">
        <v>1555</v>
      </c>
    </row>
    <row r="380" spans="1:42" x14ac:dyDescent="0.2">
      <c r="A380" t="s">
        <v>1553</v>
      </c>
      <c r="B380" t="s">
        <v>1554</v>
      </c>
      <c r="C380" t="s">
        <v>3285</v>
      </c>
      <c r="D380" t="s">
        <v>8207</v>
      </c>
      <c r="E380" t="s">
        <v>10853</v>
      </c>
      <c r="F380" t="s">
        <v>8889</v>
      </c>
      <c r="G380" t="s">
        <v>1555</v>
      </c>
      <c r="H380" t="s">
        <v>1553</v>
      </c>
      <c r="J380" t="s">
        <v>7091</v>
      </c>
      <c r="K380" t="s">
        <v>7093</v>
      </c>
      <c r="L380" t="s">
        <v>1558</v>
      </c>
      <c r="M380" t="s">
        <v>7982</v>
      </c>
      <c r="N380" t="s">
        <v>10854</v>
      </c>
      <c r="O380" t="s">
        <v>8887</v>
      </c>
      <c r="P380" t="s">
        <v>10855</v>
      </c>
      <c r="R380" t="b">
        <v>1</v>
      </c>
      <c r="T380" t="s">
        <v>45</v>
      </c>
      <c r="Z380" t="s">
        <v>8890</v>
      </c>
      <c r="AA380" t="s">
        <v>8887</v>
      </c>
      <c r="AB380" t="s">
        <v>10848</v>
      </c>
      <c r="AC380" t="s">
        <v>8973</v>
      </c>
      <c r="AD380" t="b">
        <v>0</v>
      </c>
      <c r="AE380" t="b">
        <v>0</v>
      </c>
      <c r="AF380" t="s">
        <v>10856</v>
      </c>
      <c r="AG380" t="s">
        <v>10857</v>
      </c>
      <c r="AH380" t="s">
        <v>8893</v>
      </c>
      <c r="AI380" t="s">
        <v>10851</v>
      </c>
      <c r="AJ380" t="s">
        <v>7090</v>
      </c>
      <c r="AK380" t="s">
        <v>10858</v>
      </c>
      <c r="AL380" t="s">
        <v>8945</v>
      </c>
      <c r="AM380" t="s">
        <v>1555</v>
      </c>
    </row>
    <row r="381" spans="1:42" x14ac:dyDescent="0.2">
      <c r="A381" t="s">
        <v>1553</v>
      </c>
      <c r="B381" t="s">
        <v>1554</v>
      </c>
      <c r="C381" t="s">
        <v>3292</v>
      </c>
      <c r="D381" t="s">
        <v>8207</v>
      </c>
      <c r="E381" t="s">
        <v>10859</v>
      </c>
      <c r="F381">
        <v>0</v>
      </c>
      <c r="G381" t="s">
        <v>1555</v>
      </c>
      <c r="H381" t="s">
        <v>1553</v>
      </c>
      <c r="J381" t="s">
        <v>10839</v>
      </c>
      <c r="K381" t="s">
        <v>7092</v>
      </c>
      <c r="L381" t="s">
        <v>1558</v>
      </c>
      <c r="M381" t="s">
        <v>7982</v>
      </c>
      <c r="N381" t="s">
        <v>7078</v>
      </c>
      <c r="O381" t="s">
        <v>8887</v>
      </c>
      <c r="P381" t="s">
        <v>10835</v>
      </c>
      <c r="T381" t="s">
        <v>45</v>
      </c>
      <c r="Z381" t="s">
        <v>8967</v>
      </c>
      <c r="AA381" t="s">
        <v>8887</v>
      </c>
      <c r="AD381" t="b">
        <v>0</v>
      </c>
      <c r="AF381" t="s">
        <v>8968</v>
      </c>
      <c r="AG381" t="s">
        <v>8968</v>
      </c>
      <c r="AH381" t="s">
        <v>8893</v>
      </c>
      <c r="AI381" t="s">
        <v>10860</v>
      </c>
      <c r="AJ381" t="s">
        <v>7090</v>
      </c>
      <c r="AK381" t="s">
        <v>10861</v>
      </c>
      <c r="AL381" t="s">
        <v>9816</v>
      </c>
      <c r="AM381" t="s">
        <v>1555</v>
      </c>
    </row>
    <row r="382" spans="1:42" x14ac:dyDescent="0.2">
      <c r="A382" t="s">
        <v>1565</v>
      </c>
      <c r="B382" t="s">
        <v>1565</v>
      </c>
      <c r="C382" t="s">
        <v>3299</v>
      </c>
      <c r="D382" t="s">
        <v>10862</v>
      </c>
      <c r="E382" t="s">
        <v>10863</v>
      </c>
      <c r="F382" t="s">
        <v>9118</v>
      </c>
      <c r="G382" t="s">
        <v>1566</v>
      </c>
      <c r="H382" t="s">
        <v>1565</v>
      </c>
      <c r="I382" t="s">
        <v>10864</v>
      </c>
      <c r="J382" t="s">
        <v>1567</v>
      </c>
      <c r="K382" t="s">
        <v>1568</v>
      </c>
      <c r="L382" t="s">
        <v>32</v>
      </c>
      <c r="M382" t="s">
        <v>7982</v>
      </c>
      <c r="N382" t="s">
        <v>2039</v>
      </c>
      <c r="O382" t="s">
        <v>8887</v>
      </c>
      <c r="P382" t="s">
        <v>1569</v>
      </c>
      <c r="R382" t="b">
        <v>1</v>
      </c>
      <c r="T382" t="s">
        <v>112</v>
      </c>
      <c r="Y382" t="s">
        <v>1572</v>
      </c>
      <c r="Z382" t="s">
        <v>8890</v>
      </c>
      <c r="AA382" t="s">
        <v>8887</v>
      </c>
      <c r="AB382" t="s">
        <v>10865</v>
      </c>
      <c r="AC382" t="s">
        <v>9037</v>
      </c>
      <c r="AD382" t="b">
        <v>0</v>
      </c>
      <c r="AE382" t="b">
        <v>0</v>
      </c>
      <c r="AF382" t="s">
        <v>10866</v>
      </c>
      <c r="AG382" t="s">
        <v>10867</v>
      </c>
      <c r="AH382" t="s">
        <v>9100</v>
      </c>
      <c r="AJ382" t="s">
        <v>1566</v>
      </c>
      <c r="AK382" t="s">
        <v>10868</v>
      </c>
      <c r="AL382" t="s">
        <v>9087</v>
      </c>
      <c r="AM382" t="s">
        <v>1570</v>
      </c>
      <c r="AN382" t="s">
        <v>236</v>
      </c>
      <c r="AO382" t="s">
        <v>185</v>
      </c>
      <c r="AP382" t="s">
        <v>1571</v>
      </c>
    </row>
    <row r="383" spans="1:42" x14ac:dyDescent="0.2">
      <c r="A383" t="s">
        <v>1573</v>
      </c>
      <c r="B383" t="s">
        <v>1573</v>
      </c>
      <c r="C383" t="s">
        <v>3306</v>
      </c>
      <c r="D383" t="s">
        <v>10869</v>
      </c>
      <c r="E383" t="s">
        <v>10870</v>
      </c>
      <c r="F383" t="s">
        <v>8889</v>
      </c>
      <c r="G383" t="s">
        <v>1574</v>
      </c>
      <c r="H383" t="s">
        <v>1573</v>
      </c>
      <c r="J383" t="s">
        <v>1575</v>
      </c>
      <c r="K383" t="s">
        <v>1576</v>
      </c>
      <c r="L383" t="s">
        <v>233</v>
      </c>
      <c r="M383" t="s">
        <v>7982</v>
      </c>
      <c r="N383" t="s">
        <v>2039</v>
      </c>
      <c r="O383" t="s">
        <v>8887</v>
      </c>
      <c r="P383" t="s">
        <v>1578</v>
      </c>
      <c r="R383" t="b">
        <v>1</v>
      </c>
      <c r="T383" t="s">
        <v>85</v>
      </c>
      <c r="Z383" t="s">
        <v>8890</v>
      </c>
      <c r="AA383" t="s">
        <v>8887</v>
      </c>
      <c r="AB383" t="s">
        <v>10871</v>
      </c>
      <c r="AC383" t="s">
        <v>8973</v>
      </c>
      <c r="AD383" t="b">
        <v>0</v>
      </c>
      <c r="AE383" t="b">
        <v>0</v>
      </c>
      <c r="AF383" t="s">
        <v>9113</v>
      </c>
      <c r="AG383" t="s">
        <v>9113</v>
      </c>
      <c r="AH383" t="s">
        <v>9031</v>
      </c>
      <c r="AJ383" t="s">
        <v>10872</v>
      </c>
      <c r="AK383" t="s">
        <v>10873</v>
      </c>
      <c r="AL383" t="s">
        <v>8923</v>
      </c>
      <c r="AM383" t="s">
        <v>1574</v>
      </c>
    </row>
    <row r="384" spans="1:42" x14ac:dyDescent="0.2">
      <c r="A384" t="s">
        <v>1579</v>
      </c>
      <c r="B384" t="s">
        <v>1579</v>
      </c>
      <c r="C384" t="s">
        <v>3313</v>
      </c>
      <c r="D384" t="s">
        <v>10874</v>
      </c>
      <c r="E384" t="s">
        <v>10875</v>
      </c>
      <c r="F384" t="s">
        <v>9118</v>
      </c>
      <c r="G384" t="s">
        <v>1580</v>
      </c>
      <c r="H384" t="s">
        <v>1579</v>
      </c>
      <c r="J384" t="s">
        <v>1581</v>
      </c>
      <c r="K384" t="s">
        <v>1582</v>
      </c>
      <c r="L384" t="s">
        <v>1583</v>
      </c>
      <c r="M384" t="s">
        <v>7982</v>
      </c>
      <c r="N384" t="s">
        <v>7081</v>
      </c>
      <c r="O384" t="s">
        <v>9002</v>
      </c>
      <c r="P384" t="s">
        <v>1584</v>
      </c>
      <c r="R384" t="b">
        <v>1</v>
      </c>
      <c r="T384" t="s">
        <v>112</v>
      </c>
      <c r="V384" t="s">
        <v>7017</v>
      </c>
      <c r="Z384" t="s">
        <v>8890</v>
      </c>
      <c r="AA384" t="s">
        <v>9004</v>
      </c>
      <c r="AD384" t="b">
        <v>0</v>
      </c>
      <c r="AF384" t="s">
        <v>10044</v>
      </c>
      <c r="AG384" t="s">
        <v>10045</v>
      </c>
      <c r="AH384" t="s">
        <v>9100</v>
      </c>
      <c r="AI384" t="s">
        <v>10876</v>
      </c>
      <c r="AJ384" t="s">
        <v>1580</v>
      </c>
      <c r="AL384" t="s">
        <v>8926</v>
      </c>
      <c r="AM384" t="s">
        <v>1585</v>
      </c>
      <c r="AN384" t="s">
        <v>1586</v>
      </c>
      <c r="AO384" t="s">
        <v>99</v>
      </c>
      <c r="AP384" t="s">
        <v>1587</v>
      </c>
    </row>
    <row r="385" spans="1:42" x14ac:dyDescent="0.2">
      <c r="A385" t="s">
        <v>1588</v>
      </c>
      <c r="B385" t="s">
        <v>1588</v>
      </c>
      <c r="C385" t="s">
        <v>3319</v>
      </c>
      <c r="D385" t="s">
        <v>10877</v>
      </c>
      <c r="E385" t="s">
        <v>10878</v>
      </c>
      <c r="F385" t="s">
        <v>9118</v>
      </c>
      <c r="G385" t="s">
        <v>1589</v>
      </c>
      <c r="H385" t="s">
        <v>1588</v>
      </c>
      <c r="J385" t="s">
        <v>1590</v>
      </c>
      <c r="K385" t="s">
        <v>1591</v>
      </c>
      <c r="L385" t="s">
        <v>32</v>
      </c>
      <c r="M385" t="s">
        <v>7982</v>
      </c>
      <c r="N385" t="s">
        <v>7481</v>
      </c>
      <c r="O385" t="s">
        <v>8887</v>
      </c>
      <c r="P385" t="s">
        <v>1592</v>
      </c>
      <c r="R385" t="b">
        <v>1</v>
      </c>
      <c r="T385" t="s">
        <v>112</v>
      </c>
      <c r="Z385" t="s">
        <v>8890</v>
      </c>
      <c r="AA385" t="s">
        <v>8887</v>
      </c>
      <c r="AB385" t="s">
        <v>10879</v>
      </c>
      <c r="AC385" t="s">
        <v>8996</v>
      </c>
      <c r="AD385" t="b">
        <v>0</v>
      </c>
      <c r="AE385" t="b">
        <v>0</v>
      </c>
      <c r="AF385" t="s">
        <v>10880</v>
      </c>
      <c r="AG385" t="s">
        <v>10881</v>
      </c>
      <c r="AH385" t="s">
        <v>8893</v>
      </c>
      <c r="AI385" t="s">
        <v>10882</v>
      </c>
      <c r="AJ385" t="s">
        <v>1589</v>
      </c>
      <c r="AK385" t="s">
        <v>10883</v>
      </c>
      <c r="AL385" t="s">
        <v>8935</v>
      </c>
      <c r="AM385" t="s">
        <v>1593</v>
      </c>
      <c r="AN385" t="s">
        <v>108</v>
      </c>
      <c r="AO385" t="s">
        <v>109</v>
      </c>
      <c r="AP385" t="s">
        <v>1594</v>
      </c>
    </row>
    <row r="386" spans="1:42" x14ac:dyDescent="0.2">
      <c r="A386" t="s">
        <v>1595</v>
      </c>
      <c r="B386" t="s">
        <v>1595</v>
      </c>
      <c r="C386" t="s">
        <v>3325</v>
      </c>
      <c r="D386" t="s">
        <v>10884</v>
      </c>
      <c r="E386" t="s">
        <v>10885</v>
      </c>
      <c r="F386" t="s">
        <v>9118</v>
      </c>
      <c r="G386" t="s">
        <v>1596</v>
      </c>
      <c r="H386" t="s">
        <v>1595</v>
      </c>
      <c r="J386" t="s">
        <v>1597</v>
      </c>
      <c r="K386" t="s">
        <v>1598</v>
      </c>
      <c r="L386" t="s">
        <v>32</v>
      </c>
      <c r="M386" t="s">
        <v>8984</v>
      </c>
      <c r="N386" t="s">
        <v>7464</v>
      </c>
      <c r="O386" t="s">
        <v>8887</v>
      </c>
      <c r="P386" t="s">
        <v>1599</v>
      </c>
      <c r="R386" t="b">
        <v>1</v>
      </c>
      <c r="T386" t="s">
        <v>112</v>
      </c>
      <c r="X386" t="s">
        <v>10886</v>
      </c>
      <c r="Z386" t="s">
        <v>8890</v>
      </c>
      <c r="AA386" t="s">
        <v>8887</v>
      </c>
      <c r="AD386" t="b">
        <v>0</v>
      </c>
      <c r="AE386" t="b">
        <v>0</v>
      </c>
      <c r="AF386" t="s">
        <v>8892</v>
      </c>
      <c r="AG386" t="s">
        <v>8892</v>
      </c>
      <c r="AI386" t="s">
        <v>10887</v>
      </c>
      <c r="AJ386" t="s">
        <v>1596</v>
      </c>
      <c r="AL386" t="s">
        <v>9229</v>
      </c>
      <c r="AM386" t="s">
        <v>1600</v>
      </c>
      <c r="AN386" t="s">
        <v>1601</v>
      </c>
      <c r="AO386" t="s">
        <v>790</v>
      </c>
      <c r="AP386" t="s">
        <v>1602</v>
      </c>
    </row>
    <row r="387" spans="1:42" x14ac:dyDescent="0.2">
      <c r="A387" t="s">
        <v>1595</v>
      </c>
      <c r="B387" t="s">
        <v>1595</v>
      </c>
      <c r="C387" t="s">
        <v>3331</v>
      </c>
      <c r="D387" t="s">
        <v>10884</v>
      </c>
      <c r="E387" t="s">
        <v>10888</v>
      </c>
      <c r="F387" t="s">
        <v>9118</v>
      </c>
      <c r="G387" t="s">
        <v>1596</v>
      </c>
      <c r="H387" t="s">
        <v>1595</v>
      </c>
      <c r="J387" t="s">
        <v>1597</v>
      </c>
      <c r="K387" t="s">
        <v>10889</v>
      </c>
      <c r="L387" t="s">
        <v>32</v>
      </c>
      <c r="M387" t="s">
        <v>7982</v>
      </c>
      <c r="N387" t="s">
        <v>7694</v>
      </c>
      <c r="O387" t="s">
        <v>8887</v>
      </c>
      <c r="P387" t="s">
        <v>10890</v>
      </c>
      <c r="R387" t="b">
        <v>1</v>
      </c>
      <c r="T387" t="s">
        <v>112</v>
      </c>
      <c r="Z387" t="s">
        <v>8890</v>
      </c>
      <c r="AA387" t="s">
        <v>8887</v>
      </c>
      <c r="AD387" t="b">
        <v>0</v>
      </c>
      <c r="AE387" t="b">
        <v>0</v>
      </c>
      <c r="AF387" t="s">
        <v>8892</v>
      </c>
      <c r="AG387" t="s">
        <v>8892</v>
      </c>
      <c r="AI387" t="s">
        <v>10887</v>
      </c>
      <c r="AJ387" t="s">
        <v>1596</v>
      </c>
      <c r="AK387" t="s">
        <v>10891</v>
      </c>
      <c r="AL387" t="s">
        <v>9136</v>
      </c>
      <c r="AM387" t="s">
        <v>1600</v>
      </c>
      <c r="AN387" t="s">
        <v>10892</v>
      </c>
      <c r="AO387" t="s">
        <v>254</v>
      </c>
      <c r="AP387" t="s">
        <v>10893</v>
      </c>
    </row>
    <row r="388" spans="1:42" x14ac:dyDescent="0.2">
      <c r="A388" t="s">
        <v>1603</v>
      </c>
      <c r="B388" t="s">
        <v>1604</v>
      </c>
      <c r="C388" t="s">
        <v>3339</v>
      </c>
      <c r="D388" t="s">
        <v>8210</v>
      </c>
      <c r="E388" t="s">
        <v>10894</v>
      </c>
      <c r="F388" t="e">
        <v>#N/A</v>
      </c>
      <c r="G388" t="s">
        <v>1605</v>
      </c>
      <c r="H388" t="s">
        <v>1603</v>
      </c>
      <c r="J388" t="s">
        <v>1606</v>
      </c>
      <c r="K388" t="s">
        <v>1607</v>
      </c>
      <c r="L388" t="s">
        <v>32</v>
      </c>
      <c r="M388" t="s">
        <v>7982</v>
      </c>
      <c r="N388" t="s">
        <v>7024</v>
      </c>
      <c r="O388" t="s">
        <v>8887</v>
      </c>
      <c r="P388" t="s">
        <v>10895</v>
      </c>
      <c r="R388" t="b">
        <v>0</v>
      </c>
      <c r="T388" t="s">
        <v>45</v>
      </c>
      <c r="Z388" t="s">
        <v>8967</v>
      </c>
      <c r="AA388" t="s">
        <v>8887</v>
      </c>
      <c r="AD388" t="b">
        <v>0</v>
      </c>
      <c r="AF388" t="s">
        <v>8968</v>
      </c>
      <c r="AG388" t="s">
        <v>8968</v>
      </c>
      <c r="AH388" t="s">
        <v>8893</v>
      </c>
      <c r="AI388" t="s">
        <v>10896</v>
      </c>
      <c r="AJ388" t="s">
        <v>10897</v>
      </c>
      <c r="AK388" t="s">
        <v>10898</v>
      </c>
      <c r="AL388" t="s">
        <v>8923</v>
      </c>
      <c r="AM388" t="s">
        <v>1605</v>
      </c>
    </row>
    <row r="389" spans="1:42" x14ac:dyDescent="0.2">
      <c r="A389" t="s">
        <v>1603</v>
      </c>
      <c r="B389" t="s">
        <v>1604</v>
      </c>
      <c r="C389" t="s">
        <v>3348</v>
      </c>
      <c r="D389" t="s">
        <v>8210</v>
      </c>
      <c r="E389" t="s">
        <v>10899</v>
      </c>
      <c r="F389" t="s">
        <v>21008</v>
      </c>
      <c r="G389" t="s">
        <v>1605</v>
      </c>
      <c r="H389" t="s">
        <v>1603</v>
      </c>
      <c r="J389" t="s">
        <v>10900</v>
      </c>
      <c r="K389" t="s">
        <v>1607</v>
      </c>
      <c r="L389" t="s">
        <v>32</v>
      </c>
      <c r="M389" t="s">
        <v>7982</v>
      </c>
      <c r="N389" t="s">
        <v>7024</v>
      </c>
      <c r="O389" t="s">
        <v>8887</v>
      </c>
      <c r="P389" t="s">
        <v>10901</v>
      </c>
      <c r="R389" t="b">
        <v>1</v>
      </c>
      <c r="T389" t="s">
        <v>45</v>
      </c>
      <c r="Z389" t="s">
        <v>8890</v>
      </c>
      <c r="AA389" t="s">
        <v>8887</v>
      </c>
      <c r="AC389" t="s">
        <v>8921</v>
      </c>
      <c r="AD389" t="b">
        <v>0</v>
      </c>
      <c r="AE389" t="b">
        <v>0</v>
      </c>
      <c r="AF389" t="s">
        <v>10060</v>
      </c>
      <c r="AG389" t="s">
        <v>10061</v>
      </c>
      <c r="AH389" t="s">
        <v>8893</v>
      </c>
      <c r="AI389" t="s">
        <v>10902</v>
      </c>
      <c r="AJ389" t="s">
        <v>10903</v>
      </c>
      <c r="AK389" t="s">
        <v>10904</v>
      </c>
      <c r="AL389" t="s">
        <v>8935</v>
      </c>
      <c r="AM389" t="s">
        <v>1605</v>
      </c>
    </row>
    <row r="390" spans="1:42" x14ac:dyDescent="0.2">
      <c r="A390" t="s">
        <v>1603</v>
      </c>
      <c r="B390" t="s">
        <v>1604</v>
      </c>
      <c r="C390" t="s">
        <v>3356</v>
      </c>
      <c r="D390" t="s">
        <v>8210</v>
      </c>
      <c r="E390" t="s">
        <v>10905</v>
      </c>
      <c r="F390" t="s">
        <v>21008</v>
      </c>
      <c r="G390" t="s">
        <v>1605</v>
      </c>
      <c r="H390" t="s">
        <v>1603</v>
      </c>
      <c r="J390" t="s">
        <v>10906</v>
      </c>
      <c r="K390" t="s">
        <v>1607</v>
      </c>
      <c r="L390" t="s">
        <v>32</v>
      </c>
      <c r="M390" t="s">
        <v>7982</v>
      </c>
      <c r="N390" t="s">
        <v>7024</v>
      </c>
      <c r="O390" t="s">
        <v>8887</v>
      </c>
      <c r="P390" t="s">
        <v>10907</v>
      </c>
      <c r="R390" t="b">
        <v>1</v>
      </c>
      <c r="T390" t="s">
        <v>45</v>
      </c>
      <c r="Z390" t="s">
        <v>8890</v>
      </c>
      <c r="AA390" t="s">
        <v>8887</v>
      </c>
      <c r="AC390" t="s">
        <v>8921</v>
      </c>
      <c r="AD390" t="b">
        <v>0</v>
      </c>
      <c r="AE390" t="b">
        <v>0</v>
      </c>
      <c r="AF390" t="s">
        <v>10060</v>
      </c>
      <c r="AG390" t="s">
        <v>10061</v>
      </c>
      <c r="AH390" t="s">
        <v>8893</v>
      </c>
      <c r="AI390" t="s">
        <v>10902</v>
      </c>
      <c r="AJ390" t="s">
        <v>10908</v>
      </c>
      <c r="AK390" t="s">
        <v>10909</v>
      </c>
      <c r="AL390" t="s">
        <v>8897</v>
      </c>
      <c r="AM390" t="s">
        <v>1605</v>
      </c>
    </row>
    <row r="391" spans="1:42" x14ac:dyDescent="0.2">
      <c r="A391" t="s">
        <v>1603</v>
      </c>
      <c r="B391" t="s">
        <v>1604</v>
      </c>
      <c r="C391" t="s">
        <v>3365</v>
      </c>
      <c r="D391" t="s">
        <v>8210</v>
      </c>
      <c r="E391" t="s">
        <v>10910</v>
      </c>
      <c r="F391" t="s">
        <v>21008</v>
      </c>
      <c r="G391" t="s">
        <v>1605</v>
      </c>
      <c r="H391" t="s">
        <v>1603</v>
      </c>
      <c r="J391" t="s">
        <v>10911</v>
      </c>
      <c r="K391" t="s">
        <v>1607</v>
      </c>
      <c r="L391" t="s">
        <v>32</v>
      </c>
      <c r="M391" t="s">
        <v>7982</v>
      </c>
      <c r="N391" t="s">
        <v>7743</v>
      </c>
      <c r="O391" t="s">
        <v>8887</v>
      </c>
      <c r="P391" t="s">
        <v>10912</v>
      </c>
      <c r="R391" t="b">
        <v>1</v>
      </c>
      <c r="T391" t="s">
        <v>45</v>
      </c>
      <c r="Z391" t="s">
        <v>8890</v>
      </c>
      <c r="AA391" t="s">
        <v>8887</v>
      </c>
      <c r="AC391" t="s">
        <v>8921</v>
      </c>
      <c r="AD391" t="b">
        <v>0</v>
      </c>
      <c r="AE391" t="b">
        <v>0</v>
      </c>
      <c r="AF391" t="s">
        <v>10060</v>
      </c>
      <c r="AG391" t="s">
        <v>10061</v>
      </c>
      <c r="AH391" t="s">
        <v>8893</v>
      </c>
      <c r="AI391" t="s">
        <v>10913</v>
      </c>
      <c r="AJ391" t="s">
        <v>10908</v>
      </c>
      <c r="AK391" t="s">
        <v>10914</v>
      </c>
      <c r="AL391" t="s">
        <v>9250</v>
      </c>
      <c r="AM391" t="s">
        <v>1605</v>
      </c>
    </row>
    <row r="392" spans="1:42" x14ac:dyDescent="0.2">
      <c r="A392" t="s">
        <v>1603</v>
      </c>
      <c r="B392" t="s">
        <v>1604</v>
      </c>
      <c r="C392" t="s">
        <v>3372</v>
      </c>
      <c r="D392" t="s">
        <v>8210</v>
      </c>
      <c r="E392" t="s">
        <v>10915</v>
      </c>
      <c r="F392" t="s">
        <v>21008</v>
      </c>
      <c r="G392" t="s">
        <v>1605</v>
      </c>
      <c r="H392" t="s">
        <v>1603</v>
      </c>
      <c r="J392" t="s">
        <v>10916</v>
      </c>
      <c r="K392" t="s">
        <v>10917</v>
      </c>
      <c r="L392" t="s">
        <v>32</v>
      </c>
      <c r="M392" t="s">
        <v>7982</v>
      </c>
      <c r="N392" t="s">
        <v>7667</v>
      </c>
      <c r="O392" t="s">
        <v>8887</v>
      </c>
      <c r="P392" t="s">
        <v>10918</v>
      </c>
      <c r="R392" t="b">
        <v>1</v>
      </c>
      <c r="T392" t="s">
        <v>45</v>
      </c>
      <c r="Z392" t="s">
        <v>8890</v>
      </c>
      <c r="AA392" t="s">
        <v>8887</v>
      </c>
      <c r="AC392" t="s">
        <v>8921</v>
      </c>
      <c r="AD392" t="b">
        <v>0</v>
      </c>
      <c r="AE392" t="b">
        <v>0</v>
      </c>
      <c r="AF392" t="s">
        <v>10060</v>
      </c>
      <c r="AG392" t="s">
        <v>10061</v>
      </c>
      <c r="AH392" t="s">
        <v>8893</v>
      </c>
      <c r="AI392" t="s">
        <v>10902</v>
      </c>
      <c r="AJ392" t="s">
        <v>10903</v>
      </c>
      <c r="AK392" t="s">
        <v>10919</v>
      </c>
      <c r="AL392" t="s">
        <v>9253</v>
      </c>
      <c r="AM392" t="s">
        <v>1605</v>
      </c>
    </row>
    <row r="393" spans="1:42" x14ac:dyDescent="0.2">
      <c r="A393" t="s">
        <v>1603</v>
      </c>
      <c r="B393" t="s">
        <v>1604</v>
      </c>
      <c r="C393" t="s">
        <v>3379</v>
      </c>
      <c r="D393" t="s">
        <v>8210</v>
      </c>
      <c r="E393" t="s">
        <v>10920</v>
      </c>
      <c r="F393" t="s">
        <v>21008</v>
      </c>
      <c r="G393" t="s">
        <v>1605</v>
      </c>
      <c r="H393" t="s">
        <v>1603</v>
      </c>
      <c r="J393" t="s">
        <v>10921</v>
      </c>
      <c r="K393" t="s">
        <v>1607</v>
      </c>
      <c r="L393" t="s">
        <v>32</v>
      </c>
      <c r="M393" t="s">
        <v>7982</v>
      </c>
      <c r="N393" t="s">
        <v>8915</v>
      </c>
      <c r="O393" t="s">
        <v>8887</v>
      </c>
      <c r="P393" t="s">
        <v>10922</v>
      </c>
      <c r="R393" t="b">
        <v>1</v>
      </c>
      <c r="T393" t="s">
        <v>45</v>
      </c>
      <c r="Z393" t="s">
        <v>8890</v>
      </c>
      <c r="AA393" t="s">
        <v>8887</v>
      </c>
      <c r="AC393" t="s">
        <v>8921</v>
      </c>
      <c r="AD393" t="b">
        <v>0</v>
      </c>
      <c r="AE393" t="b">
        <v>0</v>
      </c>
      <c r="AF393" t="s">
        <v>10060</v>
      </c>
      <c r="AG393" t="s">
        <v>10061</v>
      </c>
      <c r="AH393" t="s">
        <v>8893</v>
      </c>
      <c r="AI393" t="s">
        <v>10902</v>
      </c>
      <c r="AJ393" t="s">
        <v>10903</v>
      </c>
      <c r="AK393" t="s">
        <v>10923</v>
      </c>
      <c r="AL393" t="s">
        <v>8918</v>
      </c>
      <c r="AM393" t="s">
        <v>1605</v>
      </c>
    </row>
    <row r="394" spans="1:42" x14ac:dyDescent="0.2">
      <c r="A394" t="s">
        <v>1603</v>
      </c>
      <c r="B394" t="s">
        <v>1604</v>
      </c>
      <c r="C394" t="s">
        <v>3392</v>
      </c>
      <c r="D394" t="s">
        <v>8210</v>
      </c>
      <c r="E394" t="s">
        <v>10924</v>
      </c>
      <c r="F394" t="s">
        <v>21008</v>
      </c>
      <c r="G394" t="s">
        <v>1605</v>
      </c>
      <c r="H394" t="s">
        <v>1603</v>
      </c>
      <c r="J394" t="s">
        <v>10925</v>
      </c>
      <c r="K394" t="s">
        <v>1607</v>
      </c>
      <c r="L394" t="s">
        <v>32</v>
      </c>
      <c r="M394" t="s">
        <v>7982</v>
      </c>
      <c r="N394" t="s">
        <v>7124</v>
      </c>
      <c r="O394" t="s">
        <v>8887</v>
      </c>
      <c r="P394" t="s">
        <v>10926</v>
      </c>
      <c r="R394" t="b">
        <v>1</v>
      </c>
      <c r="T394" t="s">
        <v>45</v>
      </c>
      <c r="Z394" t="s">
        <v>8890</v>
      </c>
      <c r="AA394" t="s">
        <v>8887</v>
      </c>
      <c r="AC394" t="s">
        <v>8921</v>
      </c>
      <c r="AD394" t="b">
        <v>0</v>
      </c>
      <c r="AE394" t="b">
        <v>0</v>
      </c>
      <c r="AF394" t="s">
        <v>10060</v>
      </c>
      <c r="AG394" t="s">
        <v>10061</v>
      </c>
      <c r="AH394" t="s">
        <v>8893</v>
      </c>
      <c r="AI394" t="s">
        <v>10902</v>
      </c>
      <c r="AJ394" t="s">
        <v>10903</v>
      </c>
      <c r="AK394" t="s">
        <v>10927</v>
      </c>
      <c r="AL394" t="s">
        <v>8913</v>
      </c>
      <c r="AM394" t="s">
        <v>1605</v>
      </c>
    </row>
    <row r="395" spans="1:42" x14ac:dyDescent="0.2">
      <c r="A395" t="s">
        <v>1603</v>
      </c>
      <c r="B395" t="s">
        <v>1604</v>
      </c>
      <c r="C395" t="s">
        <v>3408</v>
      </c>
      <c r="D395" t="s">
        <v>8210</v>
      </c>
      <c r="E395" t="s">
        <v>10928</v>
      </c>
      <c r="F395" t="s">
        <v>21008</v>
      </c>
      <c r="G395" t="s">
        <v>1605</v>
      </c>
      <c r="H395" t="s">
        <v>1603</v>
      </c>
      <c r="J395" t="s">
        <v>10929</v>
      </c>
      <c r="K395" t="s">
        <v>1607</v>
      </c>
      <c r="L395" t="s">
        <v>32</v>
      </c>
      <c r="M395" t="s">
        <v>7982</v>
      </c>
      <c r="N395" t="s">
        <v>7235</v>
      </c>
      <c r="O395" t="s">
        <v>8887</v>
      </c>
      <c r="P395" t="s">
        <v>10930</v>
      </c>
      <c r="R395" t="b">
        <v>1</v>
      </c>
      <c r="T395" t="s">
        <v>45</v>
      </c>
      <c r="Z395" t="s">
        <v>8890</v>
      </c>
      <c r="AA395" t="s">
        <v>8887</v>
      </c>
      <c r="AC395" t="s">
        <v>8921</v>
      </c>
      <c r="AD395" t="b">
        <v>0</v>
      </c>
      <c r="AE395" t="b">
        <v>0</v>
      </c>
      <c r="AF395" t="s">
        <v>10060</v>
      </c>
      <c r="AG395" t="s">
        <v>10061</v>
      </c>
      <c r="AH395" t="s">
        <v>8893</v>
      </c>
      <c r="AI395" t="s">
        <v>10902</v>
      </c>
      <c r="AJ395" t="s">
        <v>10903</v>
      </c>
      <c r="AK395" t="s">
        <v>10931</v>
      </c>
      <c r="AL395" t="s">
        <v>8926</v>
      </c>
      <c r="AM395" t="s">
        <v>1605</v>
      </c>
    </row>
    <row r="396" spans="1:42" x14ac:dyDescent="0.2">
      <c r="A396" t="s">
        <v>1603</v>
      </c>
      <c r="B396" t="s">
        <v>1604</v>
      </c>
      <c r="C396" t="s">
        <v>3415</v>
      </c>
      <c r="D396" t="s">
        <v>8210</v>
      </c>
      <c r="E396" t="s">
        <v>10932</v>
      </c>
      <c r="F396" t="s">
        <v>21008</v>
      </c>
      <c r="G396" t="s">
        <v>1605</v>
      </c>
      <c r="H396" t="s">
        <v>1603</v>
      </c>
      <c r="J396" t="s">
        <v>7096</v>
      </c>
      <c r="K396" t="s">
        <v>1607</v>
      </c>
      <c r="L396" t="s">
        <v>32</v>
      </c>
      <c r="M396" t="s">
        <v>7982</v>
      </c>
      <c r="N396" t="s">
        <v>7789</v>
      </c>
      <c r="O396" t="s">
        <v>9002</v>
      </c>
      <c r="P396" t="s">
        <v>10933</v>
      </c>
      <c r="R396" t="b">
        <v>1</v>
      </c>
      <c r="T396" t="s">
        <v>45</v>
      </c>
      <c r="V396" t="s">
        <v>7767</v>
      </c>
      <c r="Z396" t="s">
        <v>8890</v>
      </c>
      <c r="AA396" t="s">
        <v>9004</v>
      </c>
      <c r="AD396" t="b">
        <v>1</v>
      </c>
      <c r="AE396" t="b">
        <v>0</v>
      </c>
      <c r="AF396" t="s">
        <v>10934</v>
      </c>
      <c r="AG396" t="s">
        <v>10935</v>
      </c>
      <c r="AH396" t="s">
        <v>8893</v>
      </c>
      <c r="AI396" t="s">
        <v>10936</v>
      </c>
      <c r="AJ396" t="s">
        <v>7095</v>
      </c>
      <c r="AL396" t="s">
        <v>8923</v>
      </c>
      <c r="AM396" t="s">
        <v>1605</v>
      </c>
    </row>
    <row r="397" spans="1:42" x14ac:dyDescent="0.2">
      <c r="A397" t="s">
        <v>1611</v>
      </c>
      <c r="B397" t="s">
        <v>1612</v>
      </c>
      <c r="C397" t="s">
        <v>3423</v>
      </c>
      <c r="D397" t="s">
        <v>8213</v>
      </c>
      <c r="E397" t="s">
        <v>10937</v>
      </c>
      <c r="F397" t="s">
        <v>9118</v>
      </c>
      <c r="G397" t="s">
        <v>1613</v>
      </c>
      <c r="H397" t="s">
        <v>1611</v>
      </c>
      <c r="J397" t="s">
        <v>1614</v>
      </c>
      <c r="K397" t="s">
        <v>1615</v>
      </c>
      <c r="L397" t="s">
        <v>32</v>
      </c>
      <c r="M397" t="s">
        <v>7982</v>
      </c>
      <c r="N397" t="s">
        <v>7229</v>
      </c>
      <c r="O397" t="s">
        <v>8887</v>
      </c>
      <c r="P397" t="s">
        <v>10938</v>
      </c>
      <c r="R397" t="b">
        <v>1</v>
      </c>
      <c r="T397" t="s">
        <v>45</v>
      </c>
      <c r="Z397" t="s">
        <v>8890</v>
      </c>
      <c r="AA397" t="s">
        <v>8887</v>
      </c>
      <c r="AC397" t="s">
        <v>8921</v>
      </c>
      <c r="AD397" t="b">
        <v>0</v>
      </c>
      <c r="AE397" t="b">
        <v>0</v>
      </c>
      <c r="AF397" t="s">
        <v>10939</v>
      </c>
      <c r="AG397" t="s">
        <v>9943</v>
      </c>
      <c r="AH397" t="s">
        <v>8893</v>
      </c>
      <c r="AI397" t="s">
        <v>9205</v>
      </c>
      <c r="AJ397" t="s">
        <v>10908</v>
      </c>
      <c r="AK397" t="s">
        <v>10940</v>
      </c>
      <c r="AL397" t="s">
        <v>8923</v>
      </c>
      <c r="AM397" t="s">
        <v>1613</v>
      </c>
    </row>
    <row r="398" spans="1:42" x14ac:dyDescent="0.2">
      <c r="A398" t="s">
        <v>1617</v>
      </c>
      <c r="B398" t="s">
        <v>1617</v>
      </c>
      <c r="C398" t="s">
        <v>3433</v>
      </c>
      <c r="D398" t="s">
        <v>10941</v>
      </c>
      <c r="E398" t="s">
        <v>10942</v>
      </c>
      <c r="F398" t="s">
        <v>8889</v>
      </c>
      <c r="G398" t="s">
        <v>1618</v>
      </c>
      <c r="H398" t="s">
        <v>1617</v>
      </c>
      <c r="J398" t="s">
        <v>1619</v>
      </c>
      <c r="K398" t="s">
        <v>1620</v>
      </c>
      <c r="L398" t="s">
        <v>32</v>
      </c>
      <c r="M398" t="s">
        <v>7982</v>
      </c>
      <c r="N398" t="s">
        <v>2039</v>
      </c>
      <c r="O398" t="s">
        <v>8887</v>
      </c>
      <c r="P398" t="s">
        <v>1621</v>
      </c>
      <c r="R398" t="b">
        <v>1</v>
      </c>
      <c r="T398" t="s">
        <v>112</v>
      </c>
      <c r="Z398" t="s">
        <v>8890</v>
      </c>
      <c r="AA398" t="s">
        <v>8887</v>
      </c>
      <c r="AC398" t="s">
        <v>8891</v>
      </c>
      <c r="AD398" t="b">
        <v>0</v>
      </c>
      <c r="AE398" t="b">
        <v>0</v>
      </c>
      <c r="AF398" t="s">
        <v>8931</v>
      </c>
      <c r="AG398" t="s">
        <v>8931</v>
      </c>
      <c r="AH398" t="s">
        <v>8893</v>
      </c>
      <c r="AI398" t="s">
        <v>10943</v>
      </c>
      <c r="AJ398" t="s">
        <v>1618</v>
      </c>
      <c r="AK398" t="s">
        <v>10944</v>
      </c>
      <c r="AL398" t="s">
        <v>8923</v>
      </c>
      <c r="AM398" t="s">
        <v>1622</v>
      </c>
      <c r="AN398" t="s">
        <v>1623</v>
      </c>
      <c r="AO398" t="s">
        <v>58</v>
      </c>
      <c r="AP398" t="s">
        <v>1624</v>
      </c>
    </row>
    <row r="399" spans="1:42" x14ac:dyDescent="0.2">
      <c r="A399" t="s">
        <v>1625</v>
      </c>
      <c r="B399" t="s">
        <v>1626</v>
      </c>
      <c r="C399" t="s">
        <v>3439</v>
      </c>
      <c r="D399" t="s">
        <v>10945</v>
      </c>
      <c r="E399" t="s">
        <v>10946</v>
      </c>
      <c r="F399" t="s">
        <v>9118</v>
      </c>
      <c r="G399" t="s">
        <v>1627</v>
      </c>
      <c r="H399" t="s">
        <v>1625</v>
      </c>
      <c r="J399" t="s">
        <v>1628</v>
      </c>
      <c r="K399" t="s">
        <v>10947</v>
      </c>
      <c r="L399" t="s">
        <v>32</v>
      </c>
      <c r="M399" t="s">
        <v>7982</v>
      </c>
      <c r="N399" t="s">
        <v>2039</v>
      </c>
      <c r="O399" t="s">
        <v>8887</v>
      </c>
      <c r="P399" t="s">
        <v>10948</v>
      </c>
      <c r="R399" t="b">
        <v>1</v>
      </c>
      <c r="T399" t="s">
        <v>112</v>
      </c>
      <c r="Z399" t="s">
        <v>8890</v>
      </c>
      <c r="AA399" t="s">
        <v>8887</v>
      </c>
      <c r="AB399" t="s">
        <v>10949</v>
      </c>
      <c r="AC399" t="s">
        <v>8973</v>
      </c>
      <c r="AD399" t="b">
        <v>0</v>
      </c>
      <c r="AE399" t="b">
        <v>0</v>
      </c>
      <c r="AF399" t="s">
        <v>10950</v>
      </c>
      <c r="AG399" t="s">
        <v>10951</v>
      </c>
      <c r="AH399" t="s">
        <v>8893</v>
      </c>
      <c r="AI399" t="s">
        <v>9145</v>
      </c>
      <c r="AJ399" t="s">
        <v>1627</v>
      </c>
      <c r="AK399" t="s">
        <v>10952</v>
      </c>
      <c r="AL399" t="s">
        <v>8935</v>
      </c>
      <c r="AM399" t="s">
        <v>1631</v>
      </c>
    </row>
    <row r="400" spans="1:42" x14ac:dyDescent="0.2">
      <c r="A400" t="s">
        <v>1634</v>
      </c>
      <c r="B400" t="s">
        <v>1634</v>
      </c>
      <c r="C400" t="s">
        <v>3447</v>
      </c>
      <c r="D400" t="s">
        <v>10953</v>
      </c>
      <c r="E400" t="s">
        <v>10954</v>
      </c>
      <c r="F400" t="s">
        <v>9118</v>
      </c>
      <c r="G400" t="s">
        <v>1635</v>
      </c>
      <c r="H400" t="s">
        <v>1634</v>
      </c>
      <c r="J400" t="s">
        <v>1636</v>
      </c>
      <c r="K400" t="s">
        <v>1637</v>
      </c>
      <c r="L400" t="s">
        <v>32</v>
      </c>
      <c r="M400" t="s">
        <v>7982</v>
      </c>
      <c r="N400" t="s">
        <v>2039</v>
      </c>
      <c r="O400" t="s">
        <v>8887</v>
      </c>
      <c r="P400" t="s">
        <v>1638</v>
      </c>
      <c r="R400" t="b">
        <v>1</v>
      </c>
      <c r="T400" t="s">
        <v>112</v>
      </c>
      <c r="Z400" t="s">
        <v>8890</v>
      </c>
      <c r="AA400" t="s">
        <v>8887</v>
      </c>
      <c r="AB400" t="s">
        <v>10955</v>
      </c>
      <c r="AC400" t="s">
        <v>8891</v>
      </c>
      <c r="AD400" t="b">
        <v>0</v>
      </c>
      <c r="AE400" t="b">
        <v>0</v>
      </c>
      <c r="AF400" t="s">
        <v>10521</v>
      </c>
      <c r="AG400" t="s">
        <v>10522</v>
      </c>
      <c r="AJ400" t="s">
        <v>1635</v>
      </c>
      <c r="AK400" t="s">
        <v>10956</v>
      </c>
      <c r="AL400" t="s">
        <v>8935</v>
      </c>
      <c r="AM400" t="s">
        <v>1639</v>
      </c>
      <c r="AN400" t="s">
        <v>108</v>
      </c>
      <c r="AO400" t="s">
        <v>109</v>
      </c>
      <c r="AP400" t="s">
        <v>1640</v>
      </c>
    </row>
    <row r="401" spans="1:39" x14ac:dyDescent="0.2">
      <c r="A401" t="s">
        <v>1641</v>
      </c>
      <c r="B401" t="s">
        <v>1642</v>
      </c>
      <c r="C401" t="s">
        <v>3455</v>
      </c>
      <c r="D401" t="s">
        <v>8216</v>
      </c>
      <c r="E401" t="s">
        <v>10957</v>
      </c>
      <c r="F401" t="s">
        <v>9216</v>
      </c>
      <c r="G401" t="s">
        <v>1643</v>
      </c>
      <c r="H401" t="s">
        <v>1641</v>
      </c>
      <c r="J401" t="s">
        <v>1644</v>
      </c>
      <c r="K401" t="s">
        <v>10958</v>
      </c>
      <c r="L401" t="s">
        <v>1646</v>
      </c>
      <c r="M401" t="s">
        <v>7982</v>
      </c>
      <c r="N401" t="s">
        <v>2039</v>
      </c>
      <c r="O401" t="s">
        <v>8887</v>
      </c>
      <c r="P401" t="s">
        <v>10959</v>
      </c>
      <c r="R401" t="b">
        <v>1</v>
      </c>
      <c r="T401" t="s">
        <v>45</v>
      </c>
      <c r="Z401" t="s">
        <v>8890</v>
      </c>
      <c r="AA401" t="s">
        <v>8887</v>
      </c>
      <c r="AC401" t="s">
        <v>8973</v>
      </c>
      <c r="AD401" t="b">
        <v>0</v>
      </c>
      <c r="AE401" t="b">
        <v>0</v>
      </c>
      <c r="AF401" t="s">
        <v>10960</v>
      </c>
      <c r="AG401" t="s">
        <v>10244</v>
      </c>
      <c r="AH401" t="s">
        <v>8893</v>
      </c>
      <c r="AI401" t="s">
        <v>10961</v>
      </c>
      <c r="AJ401" t="s">
        <v>10962</v>
      </c>
      <c r="AK401" t="s">
        <v>10963</v>
      </c>
      <c r="AL401" t="s">
        <v>9226</v>
      </c>
      <c r="AM401" t="s">
        <v>1643</v>
      </c>
    </row>
    <row r="402" spans="1:39" x14ac:dyDescent="0.2">
      <c r="A402" t="s">
        <v>1641</v>
      </c>
      <c r="B402" t="s">
        <v>1642</v>
      </c>
      <c r="C402" t="s">
        <v>3462</v>
      </c>
      <c r="D402" t="s">
        <v>8216</v>
      </c>
      <c r="E402" t="s">
        <v>10964</v>
      </c>
      <c r="F402" t="s">
        <v>9216</v>
      </c>
      <c r="G402" t="s">
        <v>1643</v>
      </c>
      <c r="H402" t="s">
        <v>1641</v>
      </c>
      <c r="M402" t="s">
        <v>8920</v>
      </c>
      <c r="N402" t="s">
        <v>2039</v>
      </c>
      <c r="O402" t="s">
        <v>8887</v>
      </c>
      <c r="R402" t="b">
        <v>1</v>
      </c>
      <c r="Z402" t="s">
        <v>8890</v>
      </c>
      <c r="AA402" t="s">
        <v>8887</v>
      </c>
      <c r="AC402" t="s">
        <v>8973</v>
      </c>
      <c r="AD402" t="b">
        <v>0</v>
      </c>
      <c r="AE402" t="b">
        <v>0</v>
      </c>
      <c r="AL402" t="s">
        <v>9816</v>
      </c>
      <c r="AM402" t="s">
        <v>1643</v>
      </c>
    </row>
    <row r="403" spans="1:39" x14ac:dyDescent="0.2">
      <c r="A403" t="s">
        <v>1641</v>
      </c>
      <c r="B403" t="s">
        <v>1642</v>
      </c>
      <c r="C403" t="s">
        <v>3468</v>
      </c>
      <c r="D403" t="s">
        <v>8216</v>
      </c>
      <c r="E403" t="s">
        <v>10965</v>
      </c>
      <c r="F403" t="s">
        <v>9216</v>
      </c>
      <c r="G403" t="s">
        <v>1643</v>
      </c>
      <c r="H403" t="s">
        <v>1641</v>
      </c>
      <c r="J403" t="s">
        <v>10966</v>
      </c>
      <c r="K403" t="s">
        <v>10967</v>
      </c>
      <c r="L403" t="s">
        <v>1646</v>
      </c>
      <c r="M403" t="s">
        <v>7982</v>
      </c>
      <c r="N403" t="s">
        <v>2039</v>
      </c>
      <c r="O403" t="s">
        <v>8887</v>
      </c>
      <c r="P403" t="s">
        <v>10968</v>
      </c>
      <c r="R403" t="b">
        <v>1</v>
      </c>
      <c r="T403" t="s">
        <v>45</v>
      </c>
      <c r="Z403" t="s">
        <v>8890</v>
      </c>
      <c r="AA403" t="s">
        <v>8887</v>
      </c>
      <c r="AC403" t="s">
        <v>8973</v>
      </c>
      <c r="AD403" t="b">
        <v>0</v>
      </c>
      <c r="AE403" t="b">
        <v>0</v>
      </c>
      <c r="AF403" t="s">
        <v>10960</v>
      </c>
      <c r="AG403" t="s">
        <v>10244</v>
      </c>
      <c r="AH403" t="s">
        <v>8893</v>
      </c>
      <c r="AI403" t="s">
        <v>10961</v>
      </c>
      <c r="AJ403" t="s">
        <v>10962</v>
      </c>
      <c r="AK403" t="s">
        <v>10963</v>
      </c>
      <c r="AL403" t="s">
        <v>9232</v>
      </c>
      <c r="AM403" t="s">
        <v>1643</v>
      </c>
    </row>
    <row r="404" spans="1:39" x14ac:dyDescent="0.2">
      <c r="A404" t="s">
        <v>1641</v>
      </c>
      <c r="B404" t="s">
        <v>1642</v>
      </c>
      <c r="C404" t="s">
        <v>3475</v>
      </c>
      <c r="D404" t="s">
        <v>8216</v>
      </c>
      <c r="E404" t="s">
        <v>10969</v>
      </c>
      <c r="F404" t="s">
        <v>9216</v>
      </c>
      <c r="G404" t="s">
        <v>1643</v>
      </c>
      <c r="H404" t="s">
        <v>1641</v>
      </c>
      <c r="J404" t="s">
        <v>7500</v>
      </c>
      <c r="K404" t="s">
        <v>7501</v>
      </c>
      <c r="L404" t="s">
        <v>1646</v>
      </c>
      <c r="M404" t="s">
        <v>7982</v>
      </c>
      <c r="N404" t="s">
        <v>2039</v>
      </c>
      <c r="O404" t="s">
        <v>8887</v>
      </c>
      <c r="P404" t="s">
        <v>10970</v>
      </c>
      <c r="R404" t="b">
        <v>1</v>
      </c>
      <c r="T404" t="s">
        <v>45</v>
      </c>
      <c r="Z404" t="s">
        <v>8890</v>
      </c>
      <c r="AA404" t="s">
        <v>8887</v>
      </c>
      <c r="AC404" t="s">
        <v>8973</v>
      </c>
      <c r="AD404" t="b">
        <v>0</v>
      </c>
      <c r="AE404" t="b">
        <v>0</v>
      </c>
      <c r="AF404" t="s">
        <v>10960</v>
      </c>
      <c r="AG404" t="s">
        <v>10244</v>
      </c>
      <c r="AH404" t="s">
        <v>8893</v>
      </c>
      <c r="AI404" t="s">
        <v>10961</v>
      </c>
      <c r="AJ404" t="s">
        <v>10962</v>
      </c>
      <c r="AK404" t="s">
        <v>10971</v>
      </c>
      <c r="AL404" t="s">
        <v>7302</v>
      </c>
      <c r="AM404" t="s">
        <v>1643</v>
      </c>
    </row>
    <row r="405" spans="1:39" x14ac:dyDescent="0.2">
      <c r="A405" t="s">
        <v>1641</v>
      </c>
      <c r="B405" t="s">
        <v>1642</v>
      </c>
      <c r="C405" t="s">
        <v>3483</v>
      </c>
      <c r="D405" t="s">
        <v>8216</v>
      </c>
      <c r="E405" t="s">
        <v>10972</v>
      </c>
      <c r="F405" t="s">
        <v>9216</v>
      </c>
      <c r="G405" t="s">
        <v>1643</v>
      </c>
      <c r="H405" t="s">
        <v>1641</v>
      </c>
      <c r="J405" t="s">
        <v>10973</v>
      </c>
      <c r="K405" t="s">
        <v>10974</v>
      </c>
      <c r="L405" t="s">
        <v>1646</v>
      </c>
      <c r="M405" t="s">
        <v>7982</v>
      </c>
      <c r="N405" t="s">
        <v>2039</v>
      </c>
      <c r="O405" t="s">
        <v>8887</v>
      </c>
      <c r="P405" t="s">
        <v>10975</v>
      </c>
      <c r="R405" t="b">
        <v>1</v>
      </c>
      <c r="T405" t="s">
        <v>45</v>
      </c>
      <c r="Z405" t="s">
        <v>8890</v>
      </c>
      <c r="AA405" t="s">
        <v>8887</v>
      </c>
      <c r="AC405" t="s">
        <v>8973</v>
      </c>
      <c r="AD405" t="b">
        <v>0</v>
      </c>
      <c r="AE405" t="b">
        <v>0</v>
      </c>
      <c r="AF405" t="s">
        <v>10960</v>
      </c>
      <c r="AG405" t="s">
        <v>10244</v>
      </c>
      <c r="AH405" t="s">
        <v>8893</v>
      </c>
      <c r="AI405" t="s">
        <v>10961</v>
      </c>
      <c r="AJ405" t="s">
        <v>10962</v>
      </c>
      <c r="AK405" t="s">
        <v>10963</v>
      </c>
      <c r="AL405" t="s">
        <v>9238</v>
      </c>
      <c r="AM405" t="s">
        <v>1643</v>
      </c>
    </row>
    <row r="406" spans="1:39" x14ac:dyDescent="0.2">
      <c r="A406" t="s">
        <v>1641</v>
      </c>
      <c r="B406" t="s">
        <v>1642</v>
      </c>
      <c r="C406" t="s">
        <v>3492</v>
      </c>
      <c r="D406" t="s">
        <v>8216</v>
      </c>
      <c r="E406" t="s">
        <v>10976</v>
      </c>
      <c r="F406" t="s">
        <v>9216</v>
      </c>
      <c r="G406" t="s">
        <v>1643</v>
      </c>
      <c r="H406" t="s">
        <v>1641</v>
      </c>
      <c r="J406" t="s">
        <v>10977</v>
      </c>
      <c r="K406" t="s">
        <v>10978</v>
      </c>
      <c r="L406" t="s">
        <v>1646</v>
      </c>
      <c r="M406" t="s">
        <v>7982</v>
      </c>
      <c r="N406" t="s">
        <v>2039</v>
      </c>
      <c r="O406" t="s">
        <v>8887</v>
      </c>
      <c r="P406" t="s">
        <v>10979</v>
      </c>
      <c r="R406" t="b">
        <v>1</v>
      </c>
      <c r="T406" t="s">
        <v>45</v>
      </c>
      <c r="Z406" t="s">
        <v>8890</v>
      </c>
      <c r="AA406" t="s">
        <v>8887</v>
      </c>
      <c r="AC406" t="s">
        <v>8973</v>
      </c>
      <c r="AD406" t="b">
        <v>0</v>
      </c>
      <c r="AE406" t="b">
        <v>0</v>
      </c>
      <c r="AF406" t="s">
        <v>10960</v>
      </c>
      <c r="AG406" t="s">
        <v>10244</v>
      </c>
      <c r="AH406" t="s">
        <v>8893</v>
      </c>
      <c r="AI406" t="s">
        <v>10961</v>
      </c>
      <c r="AJ406" t="s">
        <v>10962</v>
      </c>
      <c r="AK406" t="s">
        <v>10963</v>
      </c>
      <c r="AL406" t="s">
        <v>9136</v>
      </c>
      <c r="AM406" t="s">
        <v>1643</v>
      </c>
    </row>
    <row r="407" spans="1:39" x14ac:dyDescent="0.2">
      <c r="A407" t="s">
        <v>1641</v>
      </c>
      <c r="B407" t="s">
        <v>1642</v>
      </c>
      <c r="C407" t="s">
        <v>3500</v>
      </c>
      <c r="D407" t="s">
        <v>8216</v>
      </c>
      <c r="E407" t="s">
        <v>10980</v>
      </c>
      <c r="F407" t="s">
        <v>9216</v>
      </c>
      <c r="G407" t="s">
        <v>1643</v>
      </c>
      <c r="H407" t="s">
        <v>1641</v>
      </c>
      <c r="J407" t="s">
        <v>10981</v>
      </c>
      <c r="K407" t="s">
        <v>10982</v>
      </c>
      <c r="L407" t="s">
        <v>1646</v>
      </c>
      <c r="M407" t="s">
        <v>7982</v>
      </c>
      <c r="N407" t="s">
        <v>2039</v>
      </c>
      <c r="O407" t="s">
        <v>8887</v>
      </c>
      <c r="P407" t="s">
        <v>10983</v>
      </c>
      <c r="R407" t="b">
        <v>1</v>
      </c>
      <c r="T407" t="s">
        <v>45</v>
      </c>
      <c r="Z407" t="s">
        <v>8890</v>
      </c>
      <c r="AA407" t="s">
        <v>8887</v>
      </c>
      <c r="AC407" t="s">
        <v>8973</v>
      </c>
      <c r="AD407" t="b">
        <v>0</v>
      </c>
      <c r="AE407" t="b">
        <v>0</v>
      </c>
      <c r="AF407" t="s">
        <v>10243</v>
      </c>
      <c r="AG407" t="s">
        <v>10244</v>
      </c>
      <c r="AH407" t="s">
        <v>8893</v>
      </c>
      <c r="AI407" t="s">
        <v>10961</v>
      </c>
      <c r="AJ407" t="s">
        <v>10962</v>
      </c>
      <c r="AK407" t="s">
        <v>10963</v>
      </c>
      <c r="AL407" t="s">
        <v>9295</v>
      </c>
      <c r="AM407" t="s">
        <v>1643</v>
      </c>
    </row>
    <row r="408" spans="1:39" x14ac:dyDescent="0.2">
      <c r="A408" t="s">
        <v>1641</v>
      </c>
      <c r="B408" t="s">
        <v>1642</v>
      </c>
      <c r="C408" t="s">
        <v>3507</v>
      </c>
      <c r="D408" t="s">
        <v>8216</v>
      </c>
      <c r="E408" t="s">
        <v>10984</v>
      </c>
      <c r="F408" t="s">
        <v>9216</v>
      </c>
      <c r="G408" t="s">
        <v>1643</v>
      </c>
      <c r="H408" t="s">
        <v>1641</v>
      </c>
      <c r="J408" t="s">
        <v>10985</v>
      </c>
      <c r="K408" t="s">
        <v>10986</v>
      </c>
      <c r="L408" t="s">
        <v>1646</v>
      </c>
      <c r="M408" t="s">
        <v>7982</v>
      </c>
      <c r="N408" t="s">
        <v>2039</v>
      </c>
      <c r="O408" t="s">
        <v>8887</v>
      </c>
      <c r="P408" t="s">
        <v>10987</v>
      </c>
      <c r="R408" t="b">
        <v>1</v>
      </c>
      <c r="T408" t="s">
        <v>45</v>
      </c>
      <c r="Z408" t="s">
        <v>8890</v>
      </c>
      <c r="AA408" t="s">
        <v>8887</v>
      </c>
      <c r="AC408" t="s">
        <v>8973</v>
      </c>
      <c r="AD408" t="b">
        <v>0</v>
      </c>
      <c r="AE408" t="b">
        <v>0</v>
      </c>
      <c r="AF408" t="s">
        <v>10960</v>
      </c>
      <c r="AG408" t="s">
        <v>10244</v>
      </c>
      <c r="AH408" t="s">
        <v>8893</v>
      </c>
      <c r="AI408" t="s">
        <v>10961</v>
      </c>
      <c r="AJ408" t="s">
        <v>10962</v>
      </c>
      <c r="AK408" t="s">
        <v>10963</v>
      </c>
      <c r="AL408" t="s">
        <v>9244</v>
      </c>
      <c r="AM408" t="s">
        <v>1643</v>
      </c>
    </row>
    <row r="409" spans="1:39" x14ac:dyDescent="0.2">
      <c r="A409" t="s">
        <v>1641</v>
      </c>
      <c r="B409" t="s">
        <v>1642</v>
      </c>
      <c r="C409" t="s">
        <v>3514</v>
      </c>
      <c r="D409" t="s">
        <v>8216</v>
      </c>
      <c r="E409" t="s">
        <v>10988</v>
      </c>
      <c r="F409" t="s">
        <v>9216</v>
      </c>
      <c r="G409" t="s">
        <v>1643</v>
      </c>
      <c r="H409" t="s">
        <v>1641</v>
      </c>
      <c r="J409" t="s">
        <v>10989</v>
      </c>
      <c r="K409" t="s">
        <v>10990</v>
      </c>
      <c r="L409" t="s">
        <v>1646</v>
      </c>
      <c r="M409" t="s">
        <v>7982</v>
      </c>
      <c r="N409" t="s">
        <v>2039</v>
      </c>
      <c r="O409" t="s">
        <v>8887</v>
      </c>
      <c r="P409" t="s">
        <v>10991</v>
      </c>
      <c r="R409" t="b">
        <v>1</v>
      </c>
      <c r="T409" t="s">
        <v>45</v>
      </c>
      <c r="Z409" t="s">
        <v>8890</v>
      </c>
      <c r="AA409" t="s">
        <v>8887</v>
      </c>
      <c r="AC409" t="s">
        <v>8973</v>
      </c>
      <c r="AD409" t="b">
        <v>0</v>
      </c>
      <c r="AE409" t="b">
        <v>0</v>
      </c>
      <c r="AF409" t="s">
        <v>10960</v>
      </c>
      <c r="AG409" t="s">
        <v>10244</v>
      </c>
      <c r="AH409" t="s">
        <v>8893</v>
      </c>
      <c r="AI409" t="s">
        <v>10992</v>
      </c>
      <c r="AJ409" t="s">
        <v>10962</v>
      </c>
      <c r="AK409" t="s">
        <v>10963</v>
      </c>
      <c r="AL409" t="s">
        <v>8923</v>
      </c>
      <c r="AM409" t="s">
        <v>1643</v>
      </c>
    </row>
    <row r="410" spans="1:39" x14ac:dyDescent="0.2">
      <c r="A410" t="s">
        <v>1641</v>
      </c>
      <c r="B410" t="s">
        <v>1642</v>
      </c>
      <c r="C410" t="s">
        <v>3522</v>
      </c>
      <c r="D410" t="s">
        <v>8216</v>
      </c>
      <c r="E410" t="s">
        <v>10993</v>
      </c>
      <c r="F410" t="s">
        <v>9216</v>
      </c>
      <c r="G410" t="s">
        <v>1643</v>
      </c>
      <c r="H410" t="s">
        <v>1641</v>
      </c>
      <c r="J410" t="s">
        <v>10994</v>
      </c>
      <c r="K410" t="s">
        <v>10995</v>
      </c>
      <c r="L410" t="s">
        <v>1646</v>
      </c>
      <c r="M410" t="s">
        <v>7982</v>
      </c>
      <c r="N410" t="s">
        <v>2039</v>
      </c>
      <c r="O410" t="s">
        <v>8887</v>
      </c>
      <c r="P410" t="s">
        <v>10996</v>
      </c>
      <c r="R410" t="b">
        <v>1</v>
      </c>
      <c r="T410" t="s">
        <v>45</v>
      </c>
      <c r="Z410" t="s">
        <v>8890</v>
      </c>
      <c r="AA410" t="s">
        <v>8887</v>
      </c>
      <c r="AC410" t="s">
        <v>10997</v>
      </c>
      <c r="AD410" t="b">
        <v>0</v>
      </c>
      <c r="AE410" t="b">
        <v>0</v>
      </c>
      <c r="AF410" t="s">
        <v>10060</v>
      </c>
      <c r="AG410" t="s">
        <v>10061</v>
      </c>
      <c r="AH410" t="s">
        <v>8893</v>
      </c>
      <c r="AI410" t="s">
        <v>10998</v>
      </c>
      <c r="AJ410" t="s">
        <v>10962</v>
      </c>
      <c r="AK410" t="s">
        <v>10999</v>
      </c>
      <c r="AL410" t="s">
        <v>9253</v>
      </c>
      <c r="AM410" t="s">
        <v>1643</v>
      </c>
    </row>
    <row r="411" spans="1:39" x14ac:dyDescent="0.2">
      <c r="A411" t="s">
        <v>1641</v>
      </c>
      <c r="B411" t="s">
        <v>1642</v>
      </c>
      <c r="C411" t="s">
        <v>3530</v>
      </c>
      <c r="D411" t="s">
        <v>8216</v>
      </c>
      <c r="E411" t="s">
        <v>11000</v>
      </c>
      <c r="F411" t="s">
        <v>9216</v>
      </c>
      <c r="G411" t="s">
        <v>1643</v>
      </c>
      <c r="H411" t="s">
        <v>1641</v>
      </c>
      <c r="J411" t="s">
        <v>11001</v>
      </c>
      <c r="K411" t="s">
        <v>11002</v>
      </c>
      <c r="L411" t="s">
        <v>1646</v>
      </c>
      <c r="M411" t="s">
        <v>7982</v>
      </c>
      <c r="N411" t="s">
        <v>2039</v>
      </c>
      <c r="O411" t="s">
        <v>8887</v>
      </c>
      <c r="P411" t="s">
        <v>11003</v>
      </c>
      <c r="R411" t="b">
        <v>1</v>
      </c>
      <c r="T411" t="s">
        <v>45</v>
      </c>
      <c r="Z411" t="s">
        <v>8890</v>
      </c>
      <c r="AA411" t="s">
        <v>8887</v>
      </c>
      <c r="AC411" t="s">
        <v>8973</v>
      </c>
      <c r="AD411" t="b">
        <v>0</v>
      </c>
      <c r="AE411" t="b">
        <v>0</v>
      </c>
      <c r="AF411" t="s">
        <v>10243</v>
      </c>
      <c r="AG411" t="s">
        <v>10244</v>
      </c>
      <c r="AH411" t="s">
        <v>8893</v>
      </c>
      <c r="AI411" t="s">
        <v>10961</v>
      </c>
      <c r="AJ411" t="s">
        <v>10962</v>
      </c>
      <c r="AK411" t="s">
        <v>10963</v>
      </c>
      <c r="AL411" t="s">
        <v>9016</v>
      </c>
      <c r="AM411" t="s">
        <v>1643</v>
      </c>
    </row>
    <row r="412" spans="1:39" x14ac:dyDescent="0.2">
      <c r="A412" t="s">
        <v>1641</v>
      </c>
      <c r="B412" t="s">
        <v>1642</v>
      </c>
      <c r="C412" t="s">
        <v>3536</v>
      </c>
      <c r="D412" t="s">
        <v>8216</v>
      </c>
      <c r="E412" t="s">
        <v>11004</v>
      </c>
      <c r="F412" t="s">
        <v>9216</v>
      </c>
      <c r="G412" t="s">
        <v>1643</v>
      </c>
      <c r="H412" t="s">
        <v>1641</v>
      </c>
      <c r="I412" t="s">
        <v>11005</v>
      </c>
      <c r="M412" t="s">
        <v>8925</v>
      </c>
      <c r="N412" t="s">
        <v>2039</v>
      </c>
      <c r="O412" t="s">
        <v>8887</v>
      </c>
      <c r="R412" t="b">
        <v>1</v>
      </c>
      <c r="X412" t="s">
        <v>2039</v>
      </c>
      <c r="Y412" t="s">
        <v>1652</v>
      </c>
      <c r="Z412" t="s">
        <v>8890</v>
      </c>
      <c r="AA412" t="s">
        <v>8887</v>
      </c>
      <c r="AC412" t="s">
        <v>8973</v>
      </c>
      <c r="AD412" t="b">
        <v>0</v>
      </c>
      <c r="AE412" t="b">
        <v>0</v>
      </c>
      <c r="AL412" t="s">
        <v>9087</v>
      </c>
      <c r="AM412" t="s">
        <v>11006</v>
      </c>
    </row>
    <row r="413" spans="1:39" x14ac:dyDescent="0.2">
      <c r="A413" t="s">
        <v>1641</v>
      </c>
      <c r="B413" t="s">
        <v>1642</v>
      </c>
      <c r="C413" t="s">
        <v>3547</v>
      </c>
      <c r="D413" t="s">
        <v>8216</v>
      </c>
      <c r="E413" t="s">
        <v>11007</v>
      </c>
      <c r="F413" t="s">
        <v>9216</v>
      </c>
      <c r="G413" t="s">
        <v>1643</v>
      </c>
      <c r="H413" t="s">
        <v>1641</v>
      </c>
      <c r="J413" t="s">
        <v>11008</v>
      </c>
      <c r="K413" t="s">
        <v>11009</v>
      </c>
      <c r="L413" t="s">
        <v>1646</v>
      </c>
      <c r="M413" t="s">
        <v>7982</v>
      </c>
      <c r="N413" t="s">
        <v>2039</v>
      </c>
      <c r="O413" t="s">
        <v>8887</v>
      </c>
      <c r="P413" t="s">
        <v>11010</v>
      </c>
      <c r="R413" t="b">
        <v>1</v>
      </c>
      <c r="T413" t="s">
        <v>45</v>
      </c>
      <c r="Z413" t="s">
        <v>8890</v>
      </c>
      <c r="AA413" t="s">
        <v>8887</v>
      </c>
      <c r="AC413" t="s">
        <v>8973</v>
      </c>
      <c r="AD413" t="b">
        <v>0</v>
      </c>
      <c r="AE413" t="b">
        <v>0</v>
      </c>
      <c r="AF413" t="s">
        <v>10749</v>
      </c>
      <c r="AG413" t="s">
        <v>10279</v>
      </c>
      <c r="AH413" t="s">
        <v>8893</v>
      </c>
      <c r="AI413" t="s">
        <v>11011</v>
      </c>
      <c r="AJ413" t="s">
        <v>10962</v>
      </c>
      <c r="AK413" t="s">
        <v>10963</v>
      </c>
      <c r="AL413" t="s">
        <v>9087</v>
      </c>
      <c r="AM413" t="s">
        <v>1643</v>
      </c>
    </row>
    <row r="414" spans="1:39" x14ac:dyDescent="0.2">
      <c r="A414" t="s">
        <v>1641</v>
      </c>
      <c r="B414" t="s">
        <v>1642</v>
      </c>
      <c r="C414" t="s">
        <v>3558</v>
      </c>
      <c r="D414" t="s">
        <v>8216</v>
      </c>
      <c r="E414" t="s">
        <v>11012</v>
      </c>
      <c r="F414" t="s">
        <v>9216</v>
      </c>
      <c r="G414" t="s">
        <v>1643</v>
      </c>
      <c r="H414" t="s">
        <v>1641</v>
      </c>
      <c r="J414" t="s">
        <v>11013</v>
      </c>
      <c r="K414" t="s">
        <v>11014</v>
      </c>
      <c r="L414" t="s">
        <v>1646</v>
      </c>
      <c r="M414" t="s">
        <v>7982</v>
      </c>
      <c r="N414" t="s">
        <v>2039</v>
      </c>
      <c r="O414" t="s">
        <v>8887</v>
      </c>
      <c r="P414" t="s">
        <v>11015</v>
      </c>
      <c r="R414" t="b">
        <v>1</v>
      </c>
      <c r="T414" t="s">
        <v>45</v>
      </c>
      <c r="Z414" t="s">
        <v>8890</v>
      </c>
      <c r="AA414" t="s">
        <v>8887</v>
      </c>
      <c r="AC414" t="s">
        <v>8973</v>
      </c>
      <c r="AD414" t="b">
        <v>0</v>
      </c>
      <c r="AE414" t="b">
        <v>0</v>
      </c>
      <c r="AF414" t="s">
        <v>10960</v>
      </c>
      <c r="AG414" t="s">
        <v>10244</v>
      </c>
      <c r="AH414" t="s">
        <v>8893</v>
      </c>
      <c r="AI414" t="s">
        <v>11016</v>
      </c>
      <c r="AJ414" t="s">
        <v>10962</v>
      </c>
      <c r="AK414" t="s">
        <v>10963</v>
      </c>
      <c r="AL414" t="s">
        <v>8926</v>
      </c>
      <c r="AM414" t="s">
        <v>1643</v>
      </c>
    </row>
    <row r="415" spans="1:39" x14ac:dyDescent="0.2">
      <c r="A415" t="s">
        <v>1641</v>
      </c>
      <c r="B415" t="s">
        <v>1642</v>
      </c>
      <c r="C415" t="s">
        <v>3566</v>
      </c>
      <c r="D415" t="s">
        <v>8216</v>
      </c>
      <c r="E415" t="s">
        <v>11017</v>
      </c>
      <c r="F415" t="s">
        <v>9216</v>
      </c>
      <c r="G415" t="s">
        <v>1643</v>
      </c>
      <c r="H415" t="s">
        <v>1641</v>
      </c>
      <c r="J415" t="s">
        <v>11018</v>
      </c>
      <c r="K415" t="s">
        <v>11019</v>
      </c>
      <c r="L415" t="s">
        <v>1646</v>
      </c>
      <c r="M415" t="s">
        <v>8984</v>
      </c>
      <c r="N415" t="s">
        <v>2039</v>
      </c>
      <c r="O415" t="s">
        <v>8887</v>
      </c>
      <c r="P415" t="s">
        <v>11020</v>
      </c>
      <c r="R415" t="b">
        <v>1</v>
      </c>
      <c r="T415" t="s">
        <v>45</v>
      </c>
      <c r="X415" t="s">
        <v>7021</v>
      </c>
      <c r="Z415" t="s">
        <v>8890</v>
      </c>
      <c r="AA415" t="s">
        <v>8887</v>
      </c>
      <c r="AC415" t="s">
        <v>8973</v>
      </c>
      <c r="AD415" t="b">
        <v>0</v>
      </c>
      <c r="AE415" t="b">
        <v>0</v>
      </c>
      <c r="AF415" t="s">
        <v>10243</v>
      </c>
      <c r="AG415" t="s">
        <v>10244</v>
      </c>
      <c r="AH415" t="s">
        <v>8893</v>
      </c>
      <c r="AI415" t="s">
        <v>10961</v>
      </c>
      <c r="AJ415" t="s">
        <v>10962</v>
      </c>
      <c r="AK415" t="s">
        <v>10963</v>
      </c>
      <c r="AL415" t="s">
        <v>9375</v>
      </c>
      <c r="AM415" t="s">
        <v>1643</v>
      </c>
    </row>
    <row r="416" spans="1:39" x14ac:dyDescent="0.2">
      <c r="A416" t="s">
        <v>1641</v>
      </c>
      <c r="B416" t="s">
        <v>1642</v>
      </c>
      <c r="C416" t="s">
        <v>3575</v>
      </c>
      <c r="D416" t="s">
        <v>8216</v>
      </c>
      <c r="E416" t="s">
        <v>11021</v>
      </c>
      <c r="F416" t="s">
        <v>9216</v>
      </c>
      <c r="G416" t="s">
        <v>1643</v>
      </c>
      <c r="H416" t="s">
        <v>1641</v>
      </c>
      <c r="J416" t="s">
        <v>11022</v>
      </c>
      <c r="K416" t="s">
        <v>11023</v>
      </c>
      <c r="L416" t="s">
        <v>1646</v>
      </c>
      <c r="M416" t="s">
        <v>7982</v>
      </c>
      <c r="N416" t="s">
        <v>2039</v>
      </c>
      <c r="O416" t="s">
        <v>8887</v>
      </c>
      <c r="P416" t="s">
        <v>11024</v>
      </c>
      <c r="R416" t="b">
        <v>1</v>
      </c>
      <c r="T416" t="s">
        <v>45</v>
      </c>
      <c r="Z416" t="s">
        <v>8890</v>
      </c>
      <c r="AA416" t="s">
        <v>8887</v>
      </c>
      <c r="AC416" t="s">
        <v>8973</v>
      </c>
      <c r="AD416" t="b">
        <v>0</v>
      </c>
      <c r="AE416" t="b">
        <v>0</v>
      </c>
      <c r="AF416" t="s">
        <v>10960</v>
      </c>
      <c r="AG416" t="s">
        <v>10244</v>
      </c>
      <c r="AH416" t="s">
        <v>8893</v>
      </c>
      <c r="AI416" t="s">
        <v>11025</v>
      </c>
      <c r="AJ416" t="s">
        <v>11026</v>
      </c>
      <c r="AK416" t="s">
        <v>10963</v>
      </c>
      <c r="AL416" t="s">
        <v>8935</v>
      </c>
      <c r="AM416" t="s">
        <v>1643</v>
      </c>
    </row>
    <row r="417" spans="1:39" x14ac:dyDescent="0.2">
      <c r="A417" t="s">
        <v>1641</v>
      </c>
      <c r="B417" t="s">
        <v>1642</v>
      </c>
      <c r="C417" t="s">
        <v>3579</v>
      </c>
      <c r="D417" t="s">
        <v>8216</v>
      </c>
      <c r="E417" t="s">
        <v>11027</v>
      </c>
      <c r="F417" t="s">
        <v>9216</v>
      </c>
      <c r="G417" t="s">
        <v>1643</v>
      </c>
      <c r="H417" t="s">
        <v>1641</v>
      </c>
      <c r="J417" t="s">
        <v>11028</v>
      </c>
      <c r="K417" t="s">
        <v>11029</v>
      </c>
      <c r="L417" t="s">
        <v>1646</v>
      </c>
      <c r="M417" t="s">
        <v>7982</v>
      </c>
      <c r="N417" t="s">
        <v>2039</v>
      </c>
      <c r="O417" t="s">
        <v>8887</v>
      </c>
      <c r="P417" t="s">
        <v>11030</v>
      </c>
      <c r="R417" t="b">
        <v>1</v>
      </c>
      <c r="T417" t="s">
        <v>45</v>
      </c>
      <c r="Z417" t="s">
        <v>8890</v>
      </c>
      <c r="AA417" t="s">
        <v>8887</v>
      </c>
      <c r="AC417" t="s">
        <v>8973</v>
      </c>
      <c r="AD417" t="b">
        <v>0</v>
      </c>
      <c r="AE417" t="b">
        <v>0</v>
      </c>
      <c r="AF417" t="s">
        <v>10960</v>
      </c>
      <c r="AG417" t="s">
        <v>10244</v>
      </c>
      <c r="AH417" t="s">
        <v>8893</v>
      </c>
      <c r="AI417" t="s">
        <v>11031</v>
      </c>
      <c r="AJ417" t="s">
        <v>10962</v>
      </c>
      <c r="AK417" t="s">
        <v>10963</v>
      </c>
      <c r="AL417" t="s">
        <v>9266</v>
      </c>
      <c r="AM417" t="s">
        <v>1643</v>
      </c>
    </row>
    <row r="418" spans="1:39" x14ac:dyDescent="0.2">
      <c r="A418" t="s">
        <v>1641</v>
      </c>
      <c r="B418" t="s">
        <v>1642</v>
      </c>
      <c r="C418" t="s">
        <v>3586</v>
      </c>
      <c r="D418" t="s">
        <v>8216</v>
      </c>
      <c r="E418" t="s">
        <v>11032</v>
      </c>
      <c r="F418" t="s">
        <v>9216</v>
      </c>
      <c r="G418" t="s">
        <v>1643</v>
      </c>
      <c r="H418" t="s">
        <v>1641</v>
      </c>
      <c r="J418" t="s">
        <v>11033</v>
      </c>
      <c r="K418" t="s">
        <v>11034</v>
      </c>
      <c r="L418" t="s">
        <v>1646</v>
      </c>
      <c r="M418" t="s">
        <v>7982</v>
      </c>
      <c r="N418" t="s">
        <v>2039</v>
      </c>
      <c r="O418" t="s">
        <v>8887</v>
      </c>
      <c r="P418" t="s">
        <v>11035</v>
      </c>
      <c r="R418" t="b">
        <v>1</v>
      </c>
      <c r="T418" t="s">
        <v>45</v>
      </c>
      <c r="Z418" t="s">
        <v>8890</v>
      </c>
      <c r="AA418" t="s">
        <v>8887</v>
      </c>
      <c r="AC418" t="s">
        <v>8973</v>
      </c>
      <c r="AD418" t="b">
        <v>0</v>
      </c>
      <c r="AE418" t="b">
        <v>0</v>
      </c>
      <c r="AF418" t="s">
        <v>10243</v>
      </c>
      <c r="AG418" t="s">
        <v>10244</v>
      </c>
      <c r="AH418" t="s">
        <v>8893</v>
      </c>
      <c r="AI418" t="s">
        <v>10961</v>
      </c>
      <c r="AJ418" t="s">
        <v>11026</v>
      </c>
      <c r="AK418" t="s">
        <v>10963</v>
      </c>
      <c r="AL418" t="s">
        <v>9048</v>
      </c>
      <c r="AM418" t="s">
        <v>1643</v>
      </c>
    </row>
    <row r="419" spans="1:39" x14ac:dyDescent="0.2">
      <c r="A419" t="s">
        <v>1641</v>
      </c>
      <c r="B419" t="s">
        <v>1642</v>
      </c>
      <c r="C419" t="s">
        <v>3597</v>
      </c>
      <c r="D419" t="s">
        <v>8216</v>
      </c>
      <c r="E419" t="s">
        <v>11036</v>
      </c>
      <c r="F419" t="s">
        <v>9216</v>
      </c>
      <c r="G419" t="s">
        <v>1643</v>
      </c>
      <c r="H419" t="s">
        <v>1641</v>
      </c>
      <c r="J419" t="s">
        <v>11037</v>
      </c>
      <c r="K419" t="s">
        <v>11038</v>
      </c>
      <c r="L419" t="s">
        <v>1646</v>
      </c>
      <c r="M419" t="s">
        <v>7982</v>
      </c>
      <c r="N419" t="s">
        <v>2039</v>
      </c>
      <c r="O419" t="s">
        <v>8887</v>
      </c>
      <c r="P419" t="s">
        <v>11039</v>
      </c>
      <c r="R419" t="b">
        <v>1</v>
      </c>
      <c r="T419" t="s">
        <v>45</v>
      </c>
      <c r="Z419" t="s">
        <v>8890</v>
      </c>
      <c r="AA419" t="s">
        <v>8887</v>
      </c>
      <c r="AC419" t="s">
        <v>8973</v>
      </c>
      <c r="AD419" t="b">
        <v>0</v>
      </c>
      <c r="AE419" t="b">
        <v>0</v>
      </c>
      <c r="AF419" t="s">
        <v>8968</v>
      </c>
      <c r="AG419" t="s">
        <v>8968</v>
      </c>
      <c r="AH419" t="s">
        <v>8893</v>
      </c>
      <c r="AI419" t="s">
        <v>11040</v>
      </c>
      <c r="AJ419" t="s">
        <v>11041</v>
      </c>
      <c r="AK419" t="s">
        <v>11042</v>
      </c>
      <c r="AL419" t="s">
        <v>8907</v>
      </c>
      <c r="AM419" t="s">
        <v>11043</v>
      </c>
    </row>
    <row r="420" spans="1:39" x14ac:dyDescent="0.2">
      <c r="A420" t="s">
        <v>1641</v>
      </c>
      <c r="B420" t="s">
        <v>1642</v>
      </c>
      <c r="C420" t="s">
        <v>3604</v>
      </c>
      <c r="D420" t="s">
        <v>8216</v>
      </c>
      <c r="E420" t="s">
        <v>11044</v>
      </c>
      <c r="F420" t="s">
        <v>9216</v>
      </c>
      <c r="G420" t="s">
        <v>1643</v>
      </c>
      <c r="H420" t="s">
        <v>1641</v>
      </c>
      <c r="J420" t="s">
        <v>11045</v>
      </c>
      <c r="K420" t="s">
        <v>11046</v>
      </c>
      <c r="L420" t="s">
        <v>1646</v>
      </c>
      <c r="M420" t="s">
        <v>7982</v>
      </c>
      <c r="N420" t="s">
        <v>2039</v>
      </c>
      <c r="O420" t="s">
        <v>8887</v>
      </c>
      <c r="P420" t="s">
        <v>11047</v>
      </c>
      <c r="R420" t="b">
        <v>1</v>
      </c>
      <c r="T420" t="s">
        <v>45</v>
      </c>
      <c r="Z420" t="s">
        <v>8890</v>
      </c>
      <c r="AA420" t="s">
        <v>8887</v>
      </c>
      <c r="AC420" t="s">
        <v>10997</v>
      </c>
      <c r="AD420" t="b">
        <v>0</v>
      </c>
      <c r="AE420" t="b">
        <v>0</v>
      </c>
      <c r="AF420" t="s">
        <v>10960</v>
      </c>
      <c r="AG420" t="s">
        <v>10244</v>
      </c>
      <c r="AH420" t="s">
        <v>8893</v>
      </c>
      <c r="AI420" t="s">
        <v>11048</v>
      </c>
      <c r="AJ420" t="s">
        <v>10962</v>
      </c>
      <c r="AK420" t="s">
        <v>10963</v>
      </c>
      <c r="AL420" t="s">
        <v>8897</v>
      </c>
      <c r="AM420" t="s">
        <v>1643</v>
      </c>
    </row>
    <row r="421" spans="1:39" x14ac:dyDescent="0.2">
      <c r="A421" t="s">
        <v>1641</v>
      </c>
      <c r="B421" t="s">
        <v>1642</v>
      </c>
      <c r="C421" t="s">
        <v>3613</v>
      </c>
      <c r="D421" t="s">
        <v>8216</v>
      </c>
      <c r="E421" t="s">
        <v>11049</v>
      </c>
      <c r="F421" t="s">
        <v>9216</v>
      </c>
      <c r="G421" t="s">
        <v>1643</v>
      </c>
      <c r="H421" t="s">
        <v>1641</v>
      </c>
      <c r="J421" t="s">
        <v>11050</v>
      </c>
      <c r="K421" t="s">
        <v>11051</v>
      </c>
      <c r="L421" t="s">
        <v>1646</v>
      </c>
      <c r="M421" t="s">
        <v>7982</v>
      </c>
      <c r="N421" t="s">
        <v>2039</v>
      </c>
      <c r="O421" t="s">
        <v>8887</v>
      </c>
      <c r="P421" t="s">
        <v>11052</v>
      </c>
      <c r="R421" t="b">
        <v>1</v>
      </c>
      <c r="T421" t="s">
        <v>45</v>
      </c>
      <c r="Z421" t="s">
        <v>8890</v>
      </c>
      <c r="AA421" t="s">
        <v>8887</v>
      </c>
      <c r="AC421" t="s">
        <v>10997</v>
      </c>
      <c r="AD421" t="b">
        <v>0</v>
      </c>
      <c r="AE421" t="b">
        <v>0</v>
      </c>
      <c r="AF421" t="s">
        <v>11053</v>
      </c>
      <c r="AG421" t="s">
        <v>10286</v>
      </c>
      <c r="AH421" t="s">
        <v>8893</v>
      </c>
      <c r="AI421" t="s">
        <v>11054</v>
      </c>
      <c r="AJ421" t="s">
        <v>10962</v>
      </c>
      <c r="AK421" t="s">
        <v>10963</v>
      </c>
      <c r="AL421" t="s">
        <v>8913</v>
      </c>
      <c r="AM421" t="s">
        <v>1643</v>
      </c>
    </row>
    <row r="422" spans="1:39" x14ac:dyDescent="0.2">
      <c r="A422" t="s">
        <v>1641</v>
      </c>
      <c r="B422" t="s">
        <v>1642</v>
      </c>
      <c r="C422" t="s">
        <v>3619</v>
      </c>
      <c r="D422" t="s">
        <v>8216</v>
      </c>
      <c r="E422" t="s">
        <v>11055</v>
      </c>
      <c r="F422" t="s">
        <v>9216</v>
      </c>
      <c r="G422" t="s">
        <v>1643</v>
      </c>
      <c r="H422" t="s">
        <v>1641</v>
      </c>
      <c r="J422" t="s">
        <v>11056</v>
      </c>
      <c r="K422" t="s">
        <v>11057</v>
      </c>
      <c r="L422" t="s">
        <v>1646</v>
      </c>
      <c r="M422" t="s">
        <v>7982</v>
      </c>
      <c r="N422" t="s">
        <v>11058</v>
      </c>
      <c r="O422" t="s">
        <v>8887</v>
      </c>
      <c r="P422" t="s">
        <v>11059</v>
      </c>
      <c r="R422" t="b">
        <v>1</v>
      </c>
      <c r="T422" t="s">
        <v>45</v>
      </c>
      <c r="Z422" t="s">
        <v>8890</v>
      </c>
      <c r="AA422" t="s">
        <v>8887</v>
      </c>
      <c r="AC422" t="s">
        <v>8973</v>
      </c>
      <c r="AD422" t="b">
        <v>0</v>
      </c>
      <c r="AE422" t="b">
        <v>0</v>
      </c>
      <c r="AF422" t="s">
        <v>10060</v>
      </c>
      <c r="AG422" t="s">
        <v>10061</v>
      </c>
      <c r="AH422" t="s">
        <v>8893</v>
      </c>
      <c r="AI422" t="s">
        <v>8932</v>
      </c>
      <c r="AJ422" t="s">
        <v>10962</v>
      </c>
      <c r="AK422" t="s">
        <v>11060</v>
      </c>
      <c r="AL422" t="s">
        <v>9229</v>
      </c>
      <c r="AM422" t="s">
        <v>1643</v>
      </c>
    </row>
    <row r="423" spans="1:39" x14ac:dyDescent="0.2">
      <c r="A423" t="s">
        <v>1641</v>
      </c>
      <c r="B423" t="s">
        <v>1642</v>
      </c>
      <c r="C423" t="s">
        <v>3626</v>
      </c>
      <c r="D423" t="s">
        <v>8216</v>
      </c>
      <c r="E423" t="s">
        <v>11061</v>
      </c>
      <c r="F423" t="s">
        <v>9216</v>
      </c>
      <c r="G423" t="s">
        <v>1643</v>
      </c>
      <c r="H423" t="s">
        <v>1641</v>
      </c>
      <c r="J423" t="s">
        <v>11062</v>
      </c>
      <c r="K423" t="s">
        <v>11063</v>
      </c>
      <c r="L423" t="s">
        <v>11064</v>
      </c>
      <c r="M423" t="s">
        <v>7982</v>
      </c>
      <c r="N423" t="s">
        <v>7616</v>
      </c>
      <c r="O423" t="s">
        <v>8887</v>
      </c>
      <c r="P423" t="s">
        <v>11065</v>
      </c>
      <c r="R423" t="b">
        <v>1</v>
      </c>
      <c r="T423" t="s">
        <v>45</v>
      </c>
      <c r="Z423" t="s">
        <v>8890</v>
      </c>
      <c r="AA423" t="s">
        <v>8887</v>
      </c>
      <c r="AC423" t="s">
        <v>8973</v>
      </c>
      <c r="AD423" t="b">
        <v>0</v>
      </c>
      <c r="AE423" t="b">
        <v>0</v>
      </c>
      <c r="AF423" t="s">
        <v>10060</v>
      </c>
      <c r="AG423" t="s">
        <v>10061</v>
      </c>
      <c r="AH423" t="s">
        <v>8893</v>
      </c>
      <c r="AI423" t="s">
        <v>8932</v>
      </c>
      <c r="AJ423" t="s">
        <v>10962</v>
      </c>
      <c r="AK423" t="s">
        <v>11066</v>
      </c>
      <c r="AL423" t="s">
        <v>8902</v>
      </c>
      <c r="AM423" t="s">
        <v>1643</v>
      </c>
    </row>
    <row r="424" spans="1:39" x14ac:dyDescent="0.2">
      <c r="A424" t="s">
        <v>1641</v>
      </c>
      <c r="B424" t="s">
        <v>1642</v>
      </c>
      <c r="C424" t="s">
        <v>3632</v>
      </c>
      <c r="D424" t="s">
        <v>8216</v>
      </c>
      <c r="E424" t="s">
        <v>11067</v>
      </c>
      <c r="F424" t="s">
        <v>9216</v>
      </c>
      <c r="G424" t="s">
        <v>1643</v>
      </c>
      <c r="H424" t="s">
        <v>1641</v>
      </c>
      <c r="J424" t="s">
        <v>11068</v>
      </c>
      <c r="K424" t="s">
        <v>11069</v>
      </c>
      <c r="L424" t="s">
        <v>1646</v>
      </c>
      <c r="M424" t="s">
        <v>7982</v>
      </c>
      <c r="N424" t="s">
        <v>7793</v>
      </c>
      <c r="O424" t="s">
        <v>8887</v>
      </c>
      <c r="P424" t="s">
        <v>11070</v>
      </c>
      <c r="R424" t="b">
        <v>1</v>
      </c>
      <c r="T424" t="s">
        <v>45</v>
      </c>
      <c r="Z424" t="s">
        <v>8890</v>
      </c>
      <c r="AA424" t="s">
        <v>8887</v>
      </c>
      <c r="AC424" t="s">
        <v>8973</v>
      </c>
      <c r="AD424" t="b">
        <v>0</v>
      </c>
      <c r="AE424" t="b">
        <v>0</v>
      </c>
      <c r="AF424" t="s">
        <v>10060</v>
      </c>
      <c r="AG424" t="s">
        <v>10061</v>
      </c>
      <c r="AH424" t="s">
        <v>8893</v>
      </c>
      <c r="AI424" t="s">
        <v>8932</v>
      </c>
      <c r="AJ424" t="s">
        <v>10962</v>
      </c>
      <c r="AK424" t="s">
        <v>11071</v>
      </c>
      <c r="AL424" t="s">
        <v>9287</v>
      </c>
      <c r="AM424" t="s">
        <v>1643</v>
      </c>
    </row>
    <row r="425" spans="1:39" x14ac:dyDescent="0.2">
      <c r="A425" t="s">
        <v>1641</v>
      </c>
      <c r="B425" t="s">
        <v>1642</v>
      </c>
      <c r="C425" t="s">
        <v>3639</v>
      </c>
      <c r="D425" t="s">
        <v>8216</v>
      </c>
      <c r="E425" t="s">
        <v>11072</v>
      </c>
      <c r="F425" t="s">
        <v>9216</v>
      </c>
      <c r="G425" t="s">
        <v>1643</v>
      </c>
      <c r="H425" t="s">
        <v>1641</v>
      </c>
      <c r="J425" t="s">
        <v>11073</v>
      </c>
      <c r="K425" t="s">
        <v>11074</v>
      </c>
      <c r="L425" t="s">
        <v>1646</v>
      </c>
      <c r="M425" t="s">
        <v>7982</v>
      </c>
      <c r="N425" t="s">
        <v>7397</v>
      </c>
      <c r="O425" t="s">
        <v>8887</v>
      </c>
      <c r="P425" t="s">
        <v>11075</v>
      </c>
      <c r="R425" t="b">
        <v>1</v>
      </c>
      <c r="T425" t="s">
        <v>45</v>
      </c>
      <c r="Z425" t="s">
        <v>8890</v>
      </c>
      <c r="AA425" t="s">
        <v>8887</v>
      </c>
      <c r="AC425" t="s">
        <v>8973</v>
      </c>
      <c r="AD425" t="b">
        <v>0</v>
      </c>
      <c r="AE425" t="b">
        <v>0</v>
      </c>
      <c r="AF425" t="s">
        <v>10060</v>
      </c>
      <c r="AG425" t="s">
        <v>10061</v>
      </c>
      <c r="AH425" t="s">
        <v>8893</v>
      </c>
      <c r="AI425" t="s">
        <v>11076</v>
      </c>
      <c r="AJ425" t="s">
        <v>10962</v>
      </c>
      <c r="AK425" t="s">
        <v>11077</v>
      </c>
      <c r="AL425" t="s">
        <v>9250</v>
      </c>
      <c r="AM425" t="s">
        <v>1643</v>
      </c>
    </row>
    <row r="426" spans="1:39" x14ac:dyDescent="0.2">
      <c r="A426" t="s">
        <v>1641</v>
      </c>
      <c r="B426" t="s">
        <v>1642</v>
      </c>
      <c r="C426" t="s">
        <v>3648</v>
      </c>
      <c r="D426" t="s">
        <v>8216</v>
      </c>
      <c r="E426" t="s">
        <v>11078</v>
      </c>
      <c r="F426" t="s">
        <v>9216</v>
      </c>
      <c r="G426" t="s">
        <v>1643</v>
      </c>
      <c r="H426" t="s">
        <v>1641</v>
      </c>
      <c r="J426" t="s">
        <v>11079</v>
      </c>
      <c r="K426" t="s">
        <v>11080</v>
      </c>
      <c r="L426" t="s">
        <v>1646</v>
      </c>
      <c r="M426" t="s">
        <v>7982</v>
      </c>
      <c r="N426" t="s">
        <v>10840</v>
      </c>
      <c r="O426" t="s">
        <v>8887</v>
      </c>
      <c r="P426" t="s">
        <v>11081</v>
      </c>
      <c r="R426" t="b">
        <v>1</v>
      </c>
      <c r="T426" t="s">
        <v>45</v>
      </c>
      <c r="Z426" t="s">
        <v>8890</v>
      </c>
      <c r="AA426" t="s">
        <v>8887</v>
      </c>
      <c r="AC426" t="s">
        <v>8973</v>
      </c>
      <c r="AD426" t="b">
        <v>0</v>
      </c>
      <c r="AE426" t="b">
        <v>0</v>
      </c>
      <c r="AF426" t="s">
        <v>10060</v>
      </c>
      <c r="AG426" t="s">
        <v>10061</v>
      </c>
      <c r="AH426" t="s">
        <v>8893</v>
      </c>
      <c r="AI426" t="s">
        <v>11082</v>
      </c>
      <c r="AJ426" t="s">
        <v>10962</v>
      </c>
      <c r="AK426" t="s">
        <v>11083</v>
      </c>
      <c r="AL426" t="s">
        <v>8918</v>
      </c>
      <c r="AM426" t="s">
        <v>1643</v>
      </c>
    </row>
    <row r="427" spans="1:39" x14ac:dyDescent="0.2">
      <c r="A427" t="s">
        <v>1641</v>
      </c>
      <c r="B427" t="s">
        <v>1642</v>
      </c>
      <c r="C427" t="s">
        <v>3654</v>
      </c>
      <c r="D427" t="s">
        <v>8216</v>
      </c>
      <c r="E427" t="s">
        <v>11084</v>
      </c>
      <c r="F427" t="s">
        <v>9216</v>
      </c>
      <c r="G427" t="s">
        <v>1643</v>
      </c>
      <c r="H427" t="s">
        <v>1641</v>
      </c>
      <c r="J427" t="s">
        <v>11085</v>
      </c>
      <c r="K427" t="s">
        <v>11086</v>
      </c>
      <c r="L427" t="s">
        <v>1646</v>
      </c>
      <c r="M427" t="s">
        <v>7982</v>
      </c>
      <c r="N427" t="s">
        <v>7271</v>
      </c>
      <c r="O427" t="s">
        <v>8887</v>
      </c>
      <c r="P427" t="s">
        <v>11087</v>
      </c>
      <c r="R427" t="b">
        <v>1</v>
      </c>
      <c r="T427" t="s">
        <v>45</v>
      </c>
      <c r="Z427" t="s">
        <v>8890</v>
      </c>
      <c r="AA427" t="s">
        <v>8887</v>
      </c>
      <c r="AC427" t="s">
        <v>8973</v>
      </c>
      <c r="AD427" t="b">
        <v>0</v>
      </c>
      <c r="AE427" t="b">
        <v>0</v>
      </c>
      <c r="AF427" t="s">
        <v>8892</v>
      </c>
      <c r="AG427" t="s">
        <v>8892</v>
      </c>
      <c r="AH427" t="s">
        <v>8893</v>
      </c>
      <c r="AI427" t="s">
        <v>11088</v>
      </c>
      <c r="AJ427" t="s">
        <v>10962</v>
      </c>
      <c r="AK427" t="s">
        <v>11089</v>
      </c>
      <c r="AL427" t="s">
        <v>11090</v>
      </c>
      <c r="AM427" t="s">
        <v>1643</v>
      </c>
    </row>
    <row r="428" spans="1:39" x14ac:dyDescent="0.2">
      <c r="A428" t="s">
        <v>1641</v>
      </c>
      <c r="B428" t="s">
        <v>1642</v>
      </c>
      <c r="C428" t="s">
        <v>3662</v>
      </c>
      <c r="D428" t="s">
        <v>8216</v>
      </c>
      <c r="E428" t="s">
        <v>11091</v>
      </c>
      <c r="F428" t="s">
        <v>9216</v>
      </c>
      <c r="G428" t="s">
        <v>1643</v>
      </c>
      <c r="H428" t="s">
        <v>1641</v>
      </c>
      <c r="J428" t="s">
        <v>11092</v>
      </c>
      <c r="K428" t="s">
        <v>11093</v>
      </c>
      <c r="L428" t="s">
        <v>11094</v>
      </c>
      <c r="M428" t="s">
        <v>7982</v>
      </c>
      <c r="N428" t="s">
        <v>11095</v>
      </c>
      <c r="O428" t="s">
        <v>8887</v>
      </c>
      <c r="P428" t="s">
        <v>11096</v>
      </c>
      <c r="R428" t="b">
        <v>1</v>
      </c>
      <c r="T428" t="s">
        <v>45</v>
      </c>
      <c r="Z428" t="s">
        <v>8890</v>
      </c>
      <c r="AA428" t="s">
        <v>8887</v>
      </c>
      <c r="AC428" t="s">
        <v>8973</v>
      </c>
      <c r="AD428" t="b">
        <v>0</v>
      </c>
      <c r="AE428" t="b">
        <v>0</v>
      </c>
      <c r="AF428" t="s">
        <v>8892</v>
      </c>
      <c r="AG428" t="s">
        <v>8892</v>
      </c>
      <c r="AH428" t="s">
        <v>8893</v>
      </c>
      <c r="AI428" t="s">
        <v>11097</v>
      </c>
      <c r="AJ428" t="s">
        <v>10962</v>
      </c>
      <c r="AK428" t="s">
        <v>11098</v>
      </c>
      <c r="AL428" t="s">
        <v>11099</v>
      </c>
      <c r="AM428" t="s">
        <v>1643</v>
      </c>
    </row>
    <row r="429" spans="1:39" x14ac:dyDescent="0.2">
      <c r="A429" t="s">
        <v>1641</v>
      </c>
      <c r="B429" t="s">
        <v>1642</v>
      </c>
      <c r="C429" t="s">
        <v>3669</v>
      </c>
      <c r="D429" t="s">
        <v>8216</v>
      </c>
      <c r="E429" t="s">
        <v>11100</v>
      </c>
      <c r="F429" t="s">
        <v>9216</v>
      </c>
      <c r="G429" t="s">
        <v>1643</v>
      </c>
      <c r="H429" t="s">
        <v>1641</v>
      </c>
      <c r="J429" t="s">
        <v>11101</v>
      </c>
      <c r="K429" t="s">
        <v>11102</v>
      </c>
      <c r="L429" t="s">
        <v>1646</v>
      </c>
      <c r="M429" t="s">
        <v>7982</v>
      </c>
      <c r="N429" t="s">
        <v>7585</v>
      </c>
      <c r="O429" t="s">
        <v>8887</v>
      </c>
      <c r="P429" t="s">
        <v>11103</v>
      </c>
      <c r="R429" t="b">
        <v>1</v>
      </c>
      <c r="T429" t="s">
        <v>45</v>
      </c>
      <c r="Z429" t="s">
        <v>8890</v>
      </c>
      <c r="AA429" t="s">
        <v>8887</v>
      </c>
      <c r="AC429" t="s">
        <v>8973</v>
      </c>
      <c r="AD429" t="b">
        <v>0</v>
      </c>
      <c r="AE429" t="b">
        <v>0</v>
      </c>
      <c r="AF429" t="s">
        <v>8892</v>
      </c>
      <c r="AG429" t="s">
        <v>8892</v>
      </c>
      <c r="AH429" t="s">
        <v>8893</v>
      </c>
      <c r="AI429" t="s">
        <v>11097</v>
      </c>
      <c r="AJ429" t="s">
        <v>11104</v>
      </c>
      <c r="AK429" t="s">
        <v>11105</v>
      </c>
      <c r="AL429" t="s">
        <v>9050</v>
      </c>
      <c r="AM429" t="s">
        <v>1643</v>
      </c>
    </row>
    <row r="430" spans="1:39" x14ac:dyDescent="0.2">
      <c r="A430" t="s">
        <v>1641</v>
      </c>
      <c r="B430" t="s">
        <v>1642</v>
      </c>
      <c r="C430" t="s">
        <v>3678</v>
      </c>
      <c r="D430" t="s">
        <v>8216</v>
      </c>
      <c r="E430" t="s">
        <v>11106</v>
      </c>
      <c r="F430" t="s">
        <v>9216</v>
      </c>
      <c r="G430" t="s">
        <v>1643</v>
      </c>
      <c r="H430" t="s">
        <v>1641</v>
      </c>
      <c r="J430" t="s">
        <v>10989</v>
      </c>
      <c r="K430" t="s">
        <v>11107</v>
      </c>
      <c r="L430" t="s">
        <v>1646</v>
      </c>
      <c r="M430" t="s">
        <v>7982</v>
      </c>
      <c r="N430" t="s">
        <v>7080</v>
      </c>
      <c r="O430" t="s">
        <v>8887</v>
      </c>
      <c r="P430" t="s">
        <v>11108</v>
      </c>
      <c r="R430" t="b">
        <v>1</v>
      </c>
      <c r="T430" t="s">
        <v>45</v>
      </c>
      <c r="Z430" t="s">
        <v>8890</v>
      </c>
      <c r="AA430" t="s">
        <v>8887</v>
      </c>
      <c r="AC430" t="s">
        <v>8973</v>
      </c>
      <c r="AD430" t="b">
        <v>0</v>
      </c>
      <c r="AE430" t="b">
        <v>0</v>
      </c>
      <c r="AF430" t="s">
        <v>8892</v>
      </c>
      <c r="AG430" t="s">
        <v>8892</v>
      </c>
      <c r="AH430" t="s">
        <v>8893</v>
      </c>
      <c r="AI430" t="s">
        <v>10206</v>
      </c>
      <c r="AJ430" t="s">
        <v>11104</v>
      </c>
      <c r="AK430" t="s">
        <v>11109</v>
      </c>
      <c r="AL430" t="s">
        <v>8923</v>
      </c>
      <c r="AM430" t="s">
        <v>1643</v>
      </c>
    </row>
    <row r="431" spans="1:39" x14ac:dyDescent="0.2">
      <c r="A431" t="s">
        <v>1641</v>
      </c>
      <c r="B431" t="s">
        <v>1642</v>
      </c>
      <c r="C431" t="s">
        <v>3686</v>
      </c>
      <c r="D431" t="s">
        <v>8216</v>
      </c>
      <c r="E431" t="s">
        <v>11110</v>
      </c>
      <c r="F431" t="s">
        <v>9216</v>
      </c>
      <c r="G431" t="s">
        <v>1643</v>
      </c>
      <c r="H431" t="s">
        <v>1641</v>
      </c>
      <c r="J431" t="s">
        <v>11111</v>
      </c>
      <c r="K431" t="s">
        <v>11112</v>
      </c>
      <c r="L431" t="s">
        <v>1646</v>
      </c>
      <c r="M431" t="s">
        <v>7982</v>
      </c>
      <c r="N431" t="s">
        <v>7080</v>
      </c>
      <c r="O431" t="s">
        <v>9002</v>
      </c>
      <c r="P431" t="s">
        <v>11113</v>
      </c>
      <c r="R431" t="b">
        <v>1</v>
      </c>
      <c r="T431" t="s">
        <v>45</v>
      </c>
      <c r="V431" t="s">
        <v>7232</v>
      </c>
      <c r="Z431" t="s">
        <v>8890</v>
      </c>
      <c r="AA431" t="s">
        <v>9004</v>
      </c>
      <c r="AC431" t="s">
        <v>10997</v>
      </c>
      <c r="AD431" t="b">
        <v>0</v>
      </c>
      <c r="AE431" t="b">
        <v>0</v>
      </c>
      <c r="AF431" t="s">
        <v>8892</v>
      </c>
      <c r="AG431" t="s">
        <v>8892</v>
      </c>
      <c r="AH431" t="s">
        <v>8893</v>
      </c>
      <c r="AI431" t="s">
        <v>10206</v>
      </c>
      <c r="AJ431" t="s">
        <v>11104</v>
      </c>
      <c r="AK431" t="s">
        <v>11114</v>
      </c>
      <c r="AL431" t="s">
        <v>9253</v>
      </c>
      <c r="AM431" t="s">
        <v>1643</v>
      </c>
    </row>
    <row r="432" spans="1:39" x14ac:dyDescent="0.2">
      <c r="A432" t="s">
        <v>1641</v>
      </c>
      <c r="B432" t="s">
        <v>1642</v>
      </c>
      <c r="C432" t="s">
        <v>3695</v>
      </c>
      <c r="D432" t="s">
        <v>8216</v>
      </c>
      <c r="E432" t="s">
        <v>11115</v>
      </c>
      <c r="F432" t="s">
        <v>9216</v>
      </c>
      <c r="G432" t="s">
        <v>1643</v>
      </c>
      <c r="H432" t="s">
        <v>1641</v>
      </c>
      <c r="J432" t="s">
        <v>11068</v>
      </c>
      <c r="K432" t="s">
        <v>11112</v>
      </c>
      <c r="L432" t="s">
        <v>1646</v>
      </c>
      <c r="M432" t="s">
        <v>7982</v>
      </c>
      <c r="N432" t="s">
        <v>7080</v>
      </c>
      <c r="O432" t="s">
        <v>8887</v>
      </c>
      <c r="P432" t="s">
        <v>11116</v>
      </c>
      <c r="R432" t="b">
        <v>1</v>
      </c>
      <c r="T432" t="s">
        <v>45</v>
      </c>
      <c r="Z432" t="s">
        <v>8890</v>
      </c>
      <c r="AA432" t="s">
        <v>8887</v>
      </c>
      <c r="AC432" t="s">
        <v>8973</v>
      </c>
      <c r="AD432" t="b">
        <v>0</v>
      </c>
      <c r="AE432" t="b">
        <v>0</v>
      </c>
      <c r="AF432" t="s">
        <v>8892</v>
      </c>
      <c r="AG432" t="s">
        <v>8892</v>
      </c>
      <c r="AH432" t="s">
        <v>8893</v>
      </c>
      <c r="AI432" t="s">
        <v>10206</v>
      </c>
      <c r="AJ432" t="s">
        <v>11104</v>
      </c>
      <c r="AK432" t="s">
        <v>11117</v>
      </c>
      <c r="AL432" t="s">
        <v>8913</v>
      </c>
      <c r="AM432" t="s">
        <v>1643</v>
      </c>
    </row>
    <row r="433" spans="1:42" x14ac:dyDescent="0.2">
      <c r="A433" t="s">
        <v>1641</v>
      </c>
      <c r="B433" t="s">
        <v>1642</v>
      </c>
      <c r="C433" t="s">
        <v>3701</v>
      </c>
      <c r="D433" t="s">
        <v>8216</v>
      </c>
      <c r="E433" t="s">
        <v>11118</v>
      </c>
      <c r="F433" t="s">
        <v>9216</v>
      </c>
      <c r="G433" t="s">
        <v>1643</v>
      </c>
      <c r="H433" t="s">
        <v>1641</v>
      </c>
      <c r="J433" t="s">
        <v>11111</v>
      </c>
      <c r="K433" t="s">
        <v>11069</v>
      </c>
      <c r="L433" t="s">
        <v>1646</v>
      </c>
      <c r="M433" t="s">
        <v>7982</v>
      </c>
      <c r="N433" t="s">
        <v>7317</v>
      </c>
      <c r="O433" t="s">
        <v>8887</v>
      </c>
      <c r="P433" t="s">
        <v>11119</v>
      </c>
      <c r="R433" t="b">
        <v>1</v>
      </c>
      <c r="T433" t="s">
        <v>45</v>
      </c>
      <c r="Z433" t="s">
        <v>8890</v>
      </c>
      <c r="AA433" t="s">
        <v>8887</v>
      </c>
      <c r="AC433" t="s">
        <v>8973</v>
      </c>
      <c r="AD433" t="b">
        <v>0</v>
      </c>
      <c r="AE433" t="b">
        <v>0</v>
      </c>
      <c r="AF433" t="s">
        <v>8892</v>
      </c>
      <c r="AG433" t="s">
        <v>8892</v>
      </c>
      <c r="AH433" t="s">
        <v>8893</v>
      </c>
      <c r="AI433" t="s">
        <v>10206</v>
      </c>
      <c r="AJ433" t="s">
        <v>11104</v>
      </c>
      <c r="AK433" t="s">
        <v>11120</v>
      </c>
      <c r="AL433" t="s">
        <v>9087</v>
      </c>
      <c r="AM433" t="s">
        <v>1643</v>
      </c>
    </row>
    <row r="434" spans="1:42" x14ac:dyDescent="0.2">
      <c r="A434" t="s">
        <v>1641</v>
      </c>
      <c r="B434" t="s">
        <v>1642</v>
      </c>
      <c r="C434" t="s">
        <v>3708</v>
      </c>
      <c r="D434" t="s">
        <v>8216</v>
      </c>
      <c r="E434" t="s">
        <v>11121</v>
      </c>
      <c r="F434" t="s">
        <v>9216</v>
      </c>
      <c r="G434" t="s">
        <v>1643</v>
      </c>
      <c r="H434" t="s">
        <v>1641</v>
      </c>
      <c r="J434" t="s">
        <v>11018</v>
      </c>
      <c r="K434" t="s">
        <v>11019</v>
      </c>
      <c r="L434" t="s">
        <v>1646</v>
      </c>
      <c r="M434" t="s">
        <v>7982</v>
      </c>
      <c r="N434" t="s">
        <v>7079</v>
      </c>
      <c r="O434" t="s">
        <v>8887</v>
      </c>
      <c r="P434" t="s">
        <v>11122</v>
      </c>
      <c r="R434" t="b">
        <v>1</v>
      </c>
      <c r="T434" t="s">
        <v>45</v>
      </c>
      <c r="Z434" t="s">
        <v>8890</v>
      </c>
      <c r="AA434" t="s">
        <v>8887</v>
      </c>
      <c r="AC434" t="s">
        <v>8973</v>
      </c>
      <c r="AD434" t="b">
        <v>0</v>
      </c>
      <c r="AE434" t="b">
        <v>0</v>
      </c>
      <c r="AF434" t="s">
        <v>10243</v>
      </c>
      <c r="AG434" t="s">
        <v>10244</v>
      </c>
      <c r="AH434" t="s">
        <v>8893</v>
      </c>
      <c r="AI434" t="s">
        <v>10961</v>
      </c>
      <c r="AJ434" t="s">
        <v>10962</v>
      </c>
      <c r="AL434" t="s">
        <v>9193</v>
      </c>
      <c r="AM434" t="s">
        <v>1643</v>
      </c>
    </row>
    <row r="435" spans="1:42" x14ac:dyDescent="0.2">
      <c r="A435" t="s">
        <v>1641</v>
      </c>
      <c r="B435" t="s">
        <v>1642</v>
      </c>
      <c r="C435" t="s">
        <v>3717</v>
      </c>
      <c r="D435" t="s">
        <v>8216</v>
      </c>
      <c r="E435" t="s">
        <v>11123</v>
      </c>
      <c r="F435" t="s">
        <v>9216</v>
      </c>
      <c r="G435" t="s">
        <v>1643</v>
      </c>
      <c r="H435" t="s">
        <v>1641</v>
      </c>
      <c r="J435" t="s">
        <v>11124</v>
      </c>
      <c r="K435" t="s">
        <v>11125</v>
      </c>
      <c r="L435" t="s">
        <v>1646</v>
      </c>
      <c r="M435" t="s">
        <v>7982</v>
      </c>
      <c r="N435" t="s">
        <v>7824</v>
      </c>
      <c r="O435" t="s">
        <v>9002</v>
      </c>
      <c r="P435" t="s">
        <v>11126</v>
      </c>
      <c r="R435" t="b">
        <v>1</v>
      </c>
      <c r="T435" t="s">
        <v>45</v>
      </c>
      <c r="V435" t="s">
        <v>7178</v>
      </c>
      <c r="Z435" t="s">
        <v>8890</v>
      </c>
      <c r="AA435" t="s">
        <v>9004</v>
      </c>
      <c r="AC435" t="s">
        <v>8973</v>
      </c>
      <c r="AD435" t="b">
        <v>0</v>
      </c>
      <c r="AE435" t="b">
        <v>0</v>
      </c>
      <c r="AF435" t="s">
        <v>8892</v>
      </c>
      <c r="AG435" t="s">
        <v>8892</v>
      </c>
      <c r="AH435" t="s">
        <v>8893</v>
      </c>
      <c r="AI435" t="s">
        <v>10206</v>
      </c>
      <c r="AJ435" t="s">
        <v>11127</v>
      </c>
      <c r="AL435" t="s">
        <v>8935</v>
      </c>
      <c r="AM435" t="s">
        <v>1643</v>
      </c>
    </row>
    <row r="436" spans="1:42" x14ac:dyDescent="0.2">
      <c r="A436" t="s">
        <v>1641</v>
      </c>
      <c r="B436" t="s">
        <v>1642</v>
      </c>
      <c r="C436" t="s">
        <v>3726</v>
      </c>
      <c r="D436" t="s">
        <v>8216</v>
      </c>
      <c r="E436" t="s">
        <v>11128</v>
      </c>
      <c r="F436" t="s">
        <v>9216</v>
      </c>
      <c r="G436" t="s">
        <v>1643</v>
      </c>
      <c r="H436" t="s">
        <v>1641</v>
      </c>
      <c r="J436" t="s">
        <v>11068</v>
      </c>
      <c r="K436" t="s">
        <v>11125</v>
      </c>
      <c r="L436" t="s">
        <v>1646</v>
      </c>
      <c r="M436" t="s">
        <v>7982</v>
      </c>
      <c r="N436" t="s">
        <v>11129</v>
      </c>
      <c r="O436" t="s">
        <v>9002</v>
      </c>
      <c r="P436" t="s">
        <v>11130</v>
      </c>
      <c r="R436" t="b">
        <v>1</v>
      </c>
      <c r="T436" t="s">
        <v>45</v>
      </c>
      <c r="V436" t="s">
        <v>11129</v>
      </c>
      <c r="Z436" t="s">
        <v>8890</v>
      </c>
      <c r="AA436" t="s">
        <v>9004</v>
      </c>
      <c r="AD436" t="b">
        <v>0</v>
      </c>
      <c r="AE436" t="b">
        <v>0</v>
      </c>
      <c r="AF436" t="s">
        <v>8892</v>
      </c>
      <c r="AG436" t="s">
        <v>8892</v>
      </c>
      <c r="AH436" t="s">
        <v>8893</v>
      </c>
      <c r="AI436" t="s">
        <v>11088</v>
      </c>
      <c r="AJ436" t="s">
        <v>11131</v>
      </c>
      <c r="AL436" t="s">
        <v>11132</v>
      </c>
      <c r="AM436" t="s">
        <v>1643</v>
      </c>
    </row>
    <row r="437" spans="1:42" x14ac:dyDescent="0.2">
      <c r="A437" t="s">
        <v>1653</v>
      </c>
      <c r="B437" t="s">
        <v>1653</v>
      </c>
      <c r="C437" t="s">
        <v>3736</v>
      </c>
      <c r="D437" t="s">
        <v>11133</v>
      </c>
      <c r="E437" t="s">
        <v>11134</v>
      </c>
      <c r="F437" t="s">
        <v>8994</v>
      </c>
      <c r="G437" t="s">
        <v>1654</v>
      </c>
      <c r="H437" t="s">
        <v>1653</v>
      </c>
      <c r="J437" t="s">
        <v>1655</v>
      </c>
      <c r="K437" t="s">
        <v>1656</v>
      </c>
      <c r="L437" t="s">
        <v>32</v>
      </c>
      <c r="M437" t="s">
        <v>8984</v>
      </c>
      <c r="N437" t="s">
        <v>2039</v>
      </c>
      <c r="O437" t="s">
        <v>8887</v>
      </c>
      <c r="P437" t="s">
        <v>1658</v>
      </c>
      <c r="R437" t="b">
        <v>1</v>
      </c>
      <c r="T437" t="s">
        <v>85</v>
      </c>
      <c r="X437" t="s">
        <v>1438</v>
      </c>
      <c r="Z437" t="s">
        <v>8890</v>
      </c>
      <c r="AA437" t="s">
        <v>8887</v>
      </c>
      <c r="AB437" t="s">
        <v>11135</v>
      </c>
      <c r="AC437" t="s">
        <v>9037</v>
      </c>
      <c r="AD437" t="b">
        <v>0</v>
      </c>
      <c r="AE437" t="b">
        <v>0</v>
      </c>
      <c r="AF437" t="s">
        <v>11136</v>
      </c>
      <c r="AG437" t="s">
        <v>11137</v>
      </c>
      <c r="AJ437" t="s">
        <v>7098</v>
      </c>
      <c r="AK437" t="s">
        <v>11138</v>
      </c>
      <c r="AL437" t="s">
        <v>8935</v>
      </c>
      <c r="AM437" t="s">
        <v>1654</v>
      </c>
    </row>
    <row r="438" spans="1:42" x14ac:dyDescent="0.2">
      <c r="A438" t="s">
        <v>1660</v>
      </c>
      <c r="B438" t="s">
        <v>1660</v>
      </c>
      <c r="C438" t="s">
        <v>3747</v>
      </c>
      <c r="D438" t="s">
        <v>11139</v>
      </c>
      <c r="E438" t="s">
        <v>11140</v>
      </c>
      <c r="F438" t="s">
        <v>8994</v>
      </c>
      <c r="G438" t="s">
        <v>1661</v>
      </c>
      <c r="H438" t="s">
        <v>1660</v>
      </c>
      <c r="J438" t="s">
        <v>1662</v>
      </c>
      <c r="K438" t="s">
        <v>1663</v>
      </c>
      <c r="L438" t="s">
        <v>32</v>
      </c>
      <c r="M438" t="s">
        <v>7982</v>
      </c>
      <c r="N438" t="s">
        <v>11141</v>
      </c>
      <c r="O438" t="s">
        <v>8887</v>
      </c>
      <c r="P438" t="s">
        <v>1664</v>
      </c>
      <c r="R438" t="b">
        <v>1</v>
      </c>
      <c r="T438" t="s">
        <v>112</v>
      </c>
      <c r="Z438" t="s">
        <v>8890</v>
      </c>
      <c r="AA438" t="s">
        <v>8887</v>
      </c>
      <c r="AB438" t="s">
        <v>11142</v>
      </c>
      <c r="AC438" t="s">
        <v>9037</v>
      </c>
      <c r="AD438" t="b">
        <v>0</v>
      </c>
      <c r="AE438" t="b">
        <v>0</v>
      </c>
      <c r="AF438" t="s">
        <v>9046</v>
      </c>
      <c r="AG438" t="s">
        <v>9046</v>
      </c>
      <c r="AH438" t="s">
        <v>8893</v>
      </c>
      <c r="AJ438" t="s">
        <v>1661</v>
      </c>
      <c r="AK438" t="s">
        <v>11143</v>
      </c>
      <c r="AL438" t="s">
        <v>8935</v>
      </c>
      <c r="AM438" t="s">
        <v>1665</v>
      </c>
      <c r="AN438" t="s">
        <v>463</v>
      </c>
      <c r="AO438" t="s">
        <v>109</v>
      </c>
      <c r="AP438" t="s">
        <v>1659</v>
      </c>
    </row>
    <row r="439" spans="1:42" x14ac:dyDescent="0.2">
      <c r="A439" t="s">
        <v>1666</v>
      </c>
      <c r="B439" t="s">
        <v>1666</v>
      </c>
      <c r="C439" t="s">
        <v>3756</v>
      </c>
      <c r="D439" t="s">
        <v>11144</v>
      </c>
      <c r="E439" t="s">
        <v>11145</v>
      </c>
      <c r="F439" t="s">
        <v>21008</v>
      </c>
      <c r="G439" t="s">
        <v>1667</v>
      </c>
      <c r="H439" t="s">
        <v>1666</v>
      </c>
      <c r="M439" t="s">
        <v>8920</v>
      </c>
      <c r="N439" t="s">
        <v>2039</v>
      </c>
      <c r="O439" t="s">
        <v>8887</v>
      </c>
      <c r="R439" t="b">
        <v>1</v>
      </c>
      <c r="Z439" t="s">
        <v>8890</v>
      </c>
      <c r="AA439" t="s">
        <v>8887</v>
      </c>
      <c r="AC439" t="s">
        <v>8891</v>
      </c>
      <c r="AD439" t="b">
        <v>0</v>
      </c>
      <c r="AE439" t="b">
        <v>0</v>
      </c>
      <c r="AL439" t="s">
        <v>8926</v>
      </c>
      <c r="AM439" t="s">
        <v>1667</v>
      </c>
    </row>
    <row r="440" spans="1:42" x14ac:dyDescent="0.2">
      <c r="A440" t="s">
        <v>1666</v>
      </c>
      <c r="B440" t="s">
        <v>1666</v>
      </c>
      <c r="C440" t="s">
        <v>3764</v>
      </c>
      <c r="D440" t="s">
        <v>11144</v>
      </c>
      <c r="E440" t="s">
        <v>11146</v>
      </c>
      <c r="F440" t="s">
        <v>21008</v>
      </c>
      <c r="G440" t="s">
        <v>1667</v>
      </c>
      <c r="H440" t="s">
        <v>1666</v>
      </c>
      <c r="I440" t="s">
        <v>11147</v>
      </c>
      <c r="J440" t="s">
        <v>1668</v>
      </c>
      <c r="K440" t="s">
        <v>11148</v>
      </c>
      <c r="L440" t="s">
        <v>1669</v>
      </c>
      <c r="M440" t="s">
        <v>7982</v>
      </c>
      <c r="N440" t="s">
        <v>2039</v>
      </c>
      <c r="O440" t="s">
        <v>8887</v>
      </c>
      <c r="P440" t="s">
        <v>11149</v>
      </c>
      <c r="R440" t="b">
        <v>1</v>
      </c>
      <c r="T440" t="s">
        <v>85</v>
      </c>
      <c r="Y440" t="s">
        <v>1671</v>
      </c>
      <c r="Z440" t="s">
        <v>8890</v>
      </c>
      <c r="AA440" t="s">
        <v>8887</v>
      </c>
      <c r="AB440" t="s">
        <v>11150</v>
      </c>
      <c r="AC440" t="s">
        <v>8891</v>
      </c>
      <c r="AD440" t="b">
        <v>0</v>
      </c>
      <c r="AE440" t="b">
        <v>0</v>
      </c>
      <c r="AF440" t="s">
        <v>8941</v>
      </c>
      <c r="AG440" t="s">
        <v>8941</v>
      </c>
      <c r="AH440" t="s">
        <v>8942</v>
      </c>
      <c r="AJ440" t="s">
        <v>11151</v>
      </c>
      <c r="AK440" t="s">
        <v>11152</v>
      </c>
      <c r="AL440" t="s">
        <v>9193</v>
      </c>
      <c r="AM440" t="s">
        <v>1667</v>
      </c>
    </row>
    <row r="441" spans="1:42" x14ac:dyDescent="0.2">
      <c r="A441" t="s">
        <v>1666</v>
      </c>
      <c r="B441" t="s">
        <v>1666</v>
      </c>
      <c r="C441" t="s">
        <v>3771</v>
      </c>
      <c r="D441" t="s">
        <v>11144</v>
      </c>
      <c r="E441" t="s">
        <v>11153</v>
      </c>
      <c r="F441" t="s">
        <v>21008</v>
      </c>
      <c r="G441" t="s">
        <v>1667</v>
      </c>
      <c r="H441" t="s">
        <v>1666</v>
      </c>
      <c r="M441" t="s">
        <v>8920</v>
      </c>
      <c r="N441" t="s">
        <v>2039</v>
      </c>
      <c r="O441" t="s">
        <v>8887</v>
      </c>
      <c r="R441" t="b">
        <v>1</v>
      </c>
      <c r="Z441" t="s">
        <v>8890</v>
      </c>
      <c r="AA441" t="s">
        <v>8887</v>
      </c>
      <c r="AC441" t="s">
        <v>8891</v>
      </c>
      <c r="AD441" t="b">
        <v>0</v>
      </c>
      <c r="AE441" t="b">
        <v>0</v>
      </c>
      <c r="AL441" t="s">
        <v>8935</v>
      </c>
      <c r="AM441" t="s">
        <v>1667</v>
      </c>
    </row>
    <row r="442" spans="1:42" x14ac:dyDescent="0.2">
      <c r="A442" t="s">
        <v>1672</v>
      </c>
      <c r="B442" t="s">
        <v>1673</v>
      </c>
      <c r="C442" t="s">
        <v>3778</v>
      </c>
      <c r="D442" t="s">
        <v>8219</v>
      </c>
      <c r="E442" t="s">
        <v>11154</v>
      </c>
      <c r="F442" t="s">
        <v>9216</v>
      </c>
      <c r="G442" t="s">
        <v>1674</v>
      </c>
      <c r="H442" t="s">
        <v>1672</v>
      </c>
      <c r="J442" t="s">
        <v>1675</v>
      </c>
      <c r="K442" t="s">
        <v>7099</v>
      </c>
      <c r="L442" t="s">
        <v>1677</v>
      </c>
      <c r="M442" t="s">
        <v>7982</v>
      </c>
      <c r="N442" t="s">
        <v>2039</v>
      </c>
      <c r="O442" t="s">
        <v>8887</v>
      </c>
      <c r="P442" t="s">
        <v>11155</v>
      </c>
      <c r="R442" t="b">
        <v>1</v>
      </c>
      <c r="T442" t="s">
        <v>45</v>
      </c>
      <c r="Z442" t="s">
        <v>8890</v>
      </c>
      <c r="AA442" t="s">
        <v>8887</v>
      </c>
      <c r="AB442" t="s">
        <v>11156</v>
      </c>
      <c r="AC442" t="s">
        <v>8973</v>
      </c>
      <c r="AD442" t="b">
        <v>0</v>
      </c>
      <c r="AE442" t="b">
        <v>0</v>
      </c>
      <c r="AF442" t="s">
        <v>11157</v>
      </c>
      <c r="AG442" t="s">
        <v>11158</v>
      </c>
      <c r="AH442" t="s">
        <v>8893</v>
      </c>
      <c r="AI442" t="s">
        <v>11159</v>
      </c>
      <c r="AJ442" t="s">
        <v>11160</v>
      </c>
      <c r="AK442" t="s">
        <v>11161</v>
      </c>
      <c r="AL442" t="s">
        <v>9244</v>
      </c>
      <c r="AM442" t="s">
        <v>1674</v>
      </c>
    </row>
    <row r="443" spans="1:42" x14ac:dyDescent="0.2">
      <c r="A443" t="s">
        <v>1672</v>
      </c>
      <c r="B443" t="s">
        <v>1673</v>
      </c>
      <c r="C443" t="s">
        <v>3787</v>
      </c>
      <c r="D443" t="s">
        <v>8219</v>
      </c>
      <c r="E443" t="s">
        <v>11162</v>
      </c>
      <c r="F443" t="s">
        <v>9216</v>
      </c>
      <c r="G443" t="s">
        <v>1674</v>
      </c>
      <c r="H443" t="s">
        <v>1672</v>
      </c>
      <c r="J443" t="s">
        <v>1675</v>
      </c>
      <c r="K443" t="s">
        <v>11163</v>
      </c>
      <c r="L443" t="s">
        <v>1677</v>
      </c>
      <c r="M443" t="s">
        <v>7982</v>
      </c>
      <c r="N443" t="s">
        <v>2039</v>
      </c>
      <c r="O443" t="s">
        <v>8887</v>
      </c>
      <c r="P443" t="s">
        <v>11164</v>
      </c>
      <c r="R443" t="b">
        <v>1</v>
      </c>
      <c r="T443" t="s">
        <v>45</v>
      </c>
      <c r="Z443" t="s">
        <v>8890</v>
      </c>
      <c r="AA443" t="s">
        <v>8887</v>
      </c>
      <c r="AB443" t="s">
        <v>11156</v>
      </c>
      <c r="AD443" t="b">
        <v>0</v>
      </c>
      <c r="AE443" t="b">
        <v>0</v>
      </c>
      <c r="AF443" t="s">
        <v>11165</v>
      </c>
      <c r="AG443" t="s">
        <v>11166</v>
      </c>
      <c r="AH443" t="s">
        <v>8893</v>
      </c>
      <c r="AI443" t="s">
        <v>11159</v>
      </c>
      <c r="AJ443" t="s">
        <v>11167</v>
      </c>
      <c r="AK443" t="s">
        <v>11168</v>
      </c>
      <c r="AL443" t="s">
        <v>8923</v>
      </c>
      <c r="AM443" t="s">
        <v>1674</v>
      </c>
    </row>
    <row r="444" spans="1:42" x14ac:dyDescent="0.2">
      <c r="A444" t="s">
        <v>1672</v>
      </c>
      <c r="B444" t="s">
        <v>1673</v>
      </c>
      <c r="C444" t="s">
        <v>3795</v>
      </c>
      <c r="D444" t="s">
        <v>8219</v>
      </c>
      <c r="E444" t="s">
        <v>11169</v>
      </c>
      <c r="F444" t="s">
        <v>9216</v>
      </c>
      <c r="G444" t="s">
        <v>1674</v>
      </c>
      <c r="H444" t="s">
        <v>1672</v>
      </c>
      <c r="M444" t="s">
        <v>8920</v>
      </c>
      <c r="N444" t="s">
        <v>2039</v>
      </c>
      <c r="O444" t="s">
        <v>8887</v>
      </c>
      <c r="R444" t="b">
        <v>1</v>
      </c>
      <c r="Z444" t="s">
        <v>8890</v>
      </c>
      <c r="AA444" t="s">
        <v>8887</v>
      </c>
      <c r="AC444" t="s">
        <v>8973</v>
      </c>
      <c r="AD444" t="b">
        <v>0</v>
      </c>
      <c r="AE444" t="b">
        <v>0</v>
      </c>
      <c r="AL444" t="s">
        <v>8923</v>
      </c>
      <c r="AM444" t="s">
        <v>11170</v>
      </c>
    </row>
    <row r="445" spans="1:42" x14ac:dyDescent="0.2">
      <c r="A445" t="s">
        <v>1672</v>
      </c>
      <c r="B445" t="s">
        <v>1673</v>
      </c>
      <c r="C445" t="s">
        <v>3803</v>
      </c>
      <c r="D445" t="s">
        <v>8219</v>
      </c>
      <c r="E445" t="s">
        <v>11171</v>
      </c>
      <c r="F445" t="s">
        <v>9216</v>
      </c>
      <c r="G445" t="s">
        <v>1674</v>
      </c>
      <c r="H445" t="s">
        <v>1672</v>
      </c>
      <c r="I445" t="s">
        <v>11172</v>
      </c>
      <c r="J445" t="s">
        <v>7100</v>
      </c>
      <c r="K445" t="s">
        <v>11163</v>
      </c>
      <c r="L445" t="s">
        <v>1677</v>
      </c>
      <c r="M445" t="s">
        <v>7982</v>
      </c>
      <c r="N445" t="s">
        <v>2039</v>
      </c>
      <c r="O445" t="s">
        <v>8887</v>
      </c>
      <c r="P445" t="s">
        <v>11173</v>
      </c>
      <c r="R445" t="b">
        <v>1</v>
      </c>
      <c r="T445" t="s">
        <v>45</v>
      </c>
      <c r="Y445" t="s">
        <v>7468</v>
      </c>
      <c r="Z445" t="s">
        <v>8890</v>
      </c>
      <c r="AA445" t="s">
        <v>8887</v>
      </c>
      <c r="AB445" t="s">
        <v>11174</v>
      </c>
      <c r="AC445" t="s">
        <v>8973</v>
      </c>
      <c r="AD445" t="b">
        <v>0</v>
      </c>
      <c r="AE445" t="b">
        <v>0</v>
      </c>
      <c r="AF445" t="s">
        <v>11175</v>
      </c>
      <c r="AG445" t="s">
        <v>11176</v>
      </c>
      <c r="AH445" t="s">
        <v>8893</v>
      </c>
      <c r="AI445" t="s">
        <v>11177</v>
      </c>
      <c r="AJ445" t="s">
        <v>11167</v>
      </c>
      <c r="AK445" t="s">
        <v>11178</v>
      </c>
      <c r="AL445" t="s">
        <v>9253</v>
      </c>
      <c r="AM445" t="s">
        <v>1674</v>
      </c>
    </row>
    <row r="446" spans="1:42" x14ac:dyDescent="0.2">
      <c r="A446" t="s">
        <v>1672</v>
      </c>
      <c r="B446" t="s">
        <v>1673</v>
      </c>
      <c r="C446" t="s">
        <v>3814</v>
      </c>
      <c r="D446" t="s">
        <v>8219</v>
      </c>
      <c r="E446" t="s">
        <v>11179</v>
      </c>
      <c r="F446" t="s">
        <v>9216</v>
      </c>
      <c r="G446" t="s">
        <v>11180</v>
      </c>
      <c r="H446" t="s">
        <v>1672</v>
      </c>
      <c r="M446" t="s">
        <v>8925</v>
      </c>
      <c r="N446" t="s">
        <v>2039</v>
      </c>
      <c r="O446" t="s">
        <v>8887</v>
      </c>
      <c r="R446" t="b">
        <v>1</v>
      </c>
      <c r="X446" t="s">
        <v>2039</v>
      </c>
      <c r="Z446" t="s">
        <v>8890</v>
      </c>
      <c r="AA446" t="s">
        <v>8887</v>
      </c>
      <c r="AC446" t="s">
        <v>8973</v>
      </c>
      <c r="AD446" t="b">
        <v>0</v>
      </c>
      <c r="AE446" t="b">
        <v>0</v>
      </c>
      <c r="AL446" t="s">
        <v>9016</v>
      </c>
      <c r="AM446" t="s">
        <v>11180</v>
      </c>
    </row>
    <row r="447" spans="1:42" x14ac:dyDescent="0.2">
      <c r="A447" t="s">
        <v>1672</v>
      </c>
      <c r="B447" t="s">
        <v>1673</v>
      </c>
      <c r="C447" t="s">
        <v>3823</v>
      </c>
      <c r="D447" t="s">
        <v>8219</v>
      </c>
      <c r="E447" t="s">
        <v>11181</v>
      </c>
      <c r="F447" t="s">
        <v>9216</v>
      </c>
      <c r="G447" t="s">
        <v>1674</v>
      </c>
      <c r="H447" t="s">
        <v>1672</v>
      </c>
      <c r="I447" t="s">
        <v>11182</v>
      </c>
      <c r="J447" t="s">
        <v>7100</v>
      </c>
      <c r="K447" t="s">
        <v>7101</v>
      </c>
      <c r="L447" t="s">
        <v>1677</v>
      </c>
      <c r="M447" t="s">
        <v>7982</v>
      </c>
      <c r="N447" t="s">
        <v>2039</v>
      </c>
      <c r="O447" t="s">
        <v>8887</v>
      </c>
      <c r="P447" t="s">
        <v>11183</v>
      </c>
      <c r="R447" t="b">
        <v>1</v>
      </c>
      <c r="T447" t="s">
        <v>45</v>
      </c>
      <c r="Y447" t="s">
        <v>1681</v>
      </c>
      <c r="Z447" t="s">
        <v>8890</v>
      </c>
      <c r="AA447" t="s">
        <v>8887</v>
      </c>
      <c r="AB447" t="s">
        <v>11184</v>
      </c>
      <c r="AC447" t="s">
        <v>8973</v>
      </c>
      <c r="AD447" t="b">
        <v>0</v>
      </c>
      <c r="AE447" t="b">
        <v>0</v>
      </c>
      <c r="AF447" t="s">
        <v>11185</v>
      </c>
      <c r="AG447" t="s">
        <v>11186</v>
      </c>
      <c r="AH447" t="s">
        <v>8893</v>
      </c>
      <c r="AI447" t="s">
        <v>11187</v>
      </c>
      <c r="AJ447" t="s">
        <v>11188</v>
      </c>
      <c r="AK447" t="s">
        <v>11189</v>
      </c>
      <c r="AL447" t="s">
        <v>9016</v>
      </c>
      <c r="AM447" t="s">
        <v>1674</v>
      </c>
    </row>
    <row r="448" spans="1:42" x14ac:dyDescent="0.2">
      <c r="A448" t="s">
        <v>1672</v>
      </c>
      <c r="B448" t="s">
        <v>1673</v>
      </c>
      <c r="C448" t="s">
        <v>3832</v>
      </c>
      <c r="D448" t="s">
        <v>8219</v>
      </c>
      <c r="E448" t="s">
        <v>11190</v>
      </c>
      <c r="F448" t="s">
        <v>9216</v>
      </c>
      <c r="G448" t="s">
        <v>1674</v>
      </c>
      <c r="H448" t="s">
        <v>1672</v>
      </c>
      <c r="I448" t="s">
        <v>11191</v>
      </c>
      <c r="M448" t="s">
        <v>8925</v>
      </c>
      <c r="N448" t="s">
        <v>2039</v>
      </c>
      <c r="O448" t="s">
        <v>8887</v>
      </c>
      <c r="R448" t="b">
        <v>1</v>
      </c>
      <c r="X448" t="s">
        <v>2039</v>
      </c>
      <c r="Y448" t="s">
        <v>7887</v>
      </c>
      <c r="Z448" t="s">
        <v>8890</v>
      </c>
      <c r="AA448" t="s">
        <v>8887</v>
      </c>
      <c r="AC448" t="s">
        <v>8973</v>
      </c>
      <c r="AD448" t="b">
        <v>0</v>
      </c>
      <c r="AE448" t="b">
        <v>0</v>
      </c>
      <c r="AL448" t="s">
        <v>9087</v>
      </c>
      <c r="AM448" t="s">
        <v>1674</v>
      </c>
    </row>
    <row r="449" spans="1:39" x14ac:dyDescent="0.2">
      <c r="A449" t="s">
        <v>1672</v>
      </c>
      <c r="B449" t="s">
        <v>1673</v>
      </c>
      <c r="C449" t="s">
        <v>3843</v>
      </c>
      <c r="D449" t="s">
        <v>8219</v>
      </c>
      <c r="E449" t="s">
        <v>11192</v>
      </c>
      <c r="F449" t="s">
        <v>9216</v>
      </c>
      <c r="G449" t="s">
        <v>1674</v>
      </c>
      <c r="H449" t="s">
        <v>1672</v>
      </c>
      <c r="J449" t="s">
        <v>1675</v>
      </c>
      <c r="K449" t="s">
        <v>7099</v>
      </c>
      <c r="L449" t="s">
        <v>1677</v>
      </c>
      <c r="M449" t="s">
        <v>7982</v>
      </c>
      <c r="N449" t="s">
        <v>7102</v>
      </c>
      <c r="O449" t="s">
        <v>8887</v>
      </c>
      <c r="P449" t="s">
        <v>11193</v>
      </c>
      <c r="R449" t="b">
        <v>1</v>
      </c>
      <c r="T449" t="s">
        <v>45</v>
      </c>
      <c r="Z449" t="s">
        <v>8890</v>
      </c>
      <c r="AA449" t="s">
        <v>8887</v>
      </c>
      <c r="AB449" t="s">
        <v>11156</v>
      </c>
      <c r="AC449" t="s">
        <v>8973</v>
      </c>
      <c r="AD449" t="b">
        <v>0</v>
      </c>
      <c r="AE449" t="b">
        <v>0</v>
      </c>
      <c r="AF449" t="s">
        <v>10731</v>
      </c>
      <c r="AG449" t="s">
        <v>10732</v>
      </c>
      <c r="AH449" t="s">
        <v>8893</v>
      </c>
      <c r="AI449" t="s">
        <v>11194</v>
      </c>
      <c r="AJ449" t="s">
        <v>11195</v>
      </c>
      <c r="AK449" t="s">
        <v>11168</v>
      </c>
      <c r="AL449" t="s">
        <v>9295</v>
      </c>
      <c r="AM449" t="s">
        <v>1674</v>
      </c>
    </row>
    <row r="450" spans="1:39" x14ac:dyDescent="0.2">
      <c r="A450" t="s">
        <v>1672</v>
      </c>
      <c r="B450" t="s">
        <v>1673</v>
      </c>
      <c r="C450" t="s">
        <v>3851</v>
      </c>
      <c r="D450" t="s">
        <v>8219</v>
      </c>
      <c r="E450" t="s">
        <v>11196</v>
      </c>
      <c r="F450" t="s">
        <v>9216</v>
      </c>
      <c r="G450" t="s">
        <v>1674</v>
      </c>
      <c r="H450" t="s">
        <v>1672</v>
      </c>
      <c r="J450" t="s">
        <v>1675</v>
      </c>
      <c r="K450" t="s">
        <v>7099</v>
      </c>
      <c r="L450" t="s">
        <v>1677</v>
      </c>
      <c r="M450" t="s">
        <v>7982</v>
      </c>
      <c r="N450" t="s">
        <v>7102</v>
      </c>
      <c r="O450" t="s">
        <v>8887</v>
      </c>
      <c r="P450" t="s">
        <v>11197</v>
      </c>
      <c r="R450" t="b">
        <v>1</v>
      </c>
      <c r="T450" t="s">
        <v>45</v>
      </c>
      <c r="Z450" t="s">
        <v>8890</v>
      </c>
      <c r="AA450" t="s">
        <v>8887</v>
      </c>
      <c r="AB450" t="s">
        <v>11156</v>
      </c>
      <c r="AC450" t="s">
        <v>8973</v>
      </c>
      <c r="AD450" t="b">
        <v>0</v>
      </c>
      <c r="AE450" t="b">
        <v>0</v>
      </c>
      <c r="AF450" t="s">
        <v>11198</v>
      </c>
      <c r="AG450" t="s">
        <v>10732</v>
      </c>
      <c r="AH450" t="s">
        <v>8893</v>
      </c>
      <c r="AI450" t="s">
        <v>11194</v>
      </c>
      <c r="AJ450" t="s">
        <v>11199</v>
      </c>
      <c r="AK450" t="s">
        <v>11200</v>
      </c>
      <c r="AL450" t="s">
        <v>9250</v>
      </c>
      <c r="AM450" t="s">
        <v>1674</v>
      </c>
    </row>
    <row r="451" spans="1:39" x14ac:dyDescent="0.2">
      <c r="A451" t="s">
        <v>1672</v>
      </c>
      <c r="B451" t="s">
        <v>1673</v>
      </c>
      <c r="C451" t="s">
        <v>3858</v>
      </c>
      <c r="D451" t="s">
        <v>8219</v>
      </c>
      <c r="E451" t="s">
        <v>11201</v>
      </c>
      <c r="F451" t="s">
        <v>9216</v>
      </c>
      <c r="G451" t="s">
        <v>1674</v>
      </c>
      <c r="H451" t="s">
        <v>1672</v>
      </c>
      <c r="J451" t="s">
        <v>7100</v>
      </c>
      <c r="K451" t="s">
        <v>7101</v>
      </c>
      <c r="L451" t="s">
        <v>1677</v>
      </c>
      <c r="M451" t="s">
        <v>7982</v>
      </c>
      <c r="N451" t="s">
        <v>7069</v>
      </c>
      <c r="O451" t="s">
        <v>8887</v>
      </c>
      <c r="P451" t="s">
        <v>11202</v>
      </c>
      <c r="R451" t="b">
        <v>1</v>
      </c>
      <c r="T451" t="s">
        <v>45</v>
      </c>
      <c r="Z451" t="s">
        <v>8890</v>
      </c>
      <c r="AA451" t="s">
        <v>8887</v>
      </c>
      <c r="AB451" t="s">
        <v>11156</v>
      </c>
      <c r="AC451" t="s">
        <v>8973</v>
      </c>
      <c r="AD451" t="b">
        <v>1</v>
      </c>
      <c r="AE451" t="b">
        <v>0</v>
      </c>
      <c r="AF451" t="s">
        <v>11203</v>
      </c>
      <c r="AG451" t="s">
        <v>11204</v>
      </c>
      <c r="AH451" t="s">
        <v>8893</v>
      </c>
      <c r="AJ451" t="s">
        <v>11205</v>
      </c>
      <c r="AL451" t="s">
        <v>9287</v>
      </c>
    </row>
    <row r="452" spans="1:39" x14ac:dyDescent="0.2">
      <c r="A452" t="s">
        <v>1682</v>
      </c>
      <c r="B452" t="s">
        <v>1683</v>
      </c>
      <c r="C452" t="s">
        <v>3864</v>
      </c>
      <c r="D452" t="s">
        <v>8222</v>
      </c>
      <c r="E452" t="s">
        <v>11206</v>
      </c>
      <c r="F452" t="s">
        <v>9216</v>
      </c>
      <c r="G452" t="s">
        <v>1689</v>
      </c>
      <c r="H452" t="s">
        <v>1682</v>
      </c>
      <c r="J452" t="s">
        <v>1685</v>
      </c>
      <c r="K452" t="s">
        <v>11207</v>
      </c>
      <c r="L452" t="s">
        <v>32</v>
      </c>
      <c r="M452" t="s">
        <v>7982</v>
      </c>
      <c r="N452" t="s">
        <v>2039</v>
      </c>
      <c r="O452" t="s">
        <v>8887</v>
      </c>
      <c r="P452" t="s">
        <v>11208</v>
      </c>
      <c r="R452" t="b">
        <v>1</v>
      </c>
      <c r="T452" t="s">
        <v>45</v>
      </c>
      <c r="Z452" t="s">
        <v>8890</v>
      </c>
      <c r="AA452" t="s">
        <v>8887</v>
      </c>
      <c r="AB452" t="s">
        <v>11209</v>
      </c>
      <c r="AC452" t="s">
        <v>8973</v>
      </c>
      <c r="AD452" t="b">
        <v>0</v>
      </c>
      <c r="AE452" t="b">
        <v>1</v>
      </c>
      <c r="AF452" t="s">
        <v>10521</v>
      </c>
      <c r="AG452" t="s">
        <v>10522</v>
      </c>
      <c r="AJ452" t="s">
        <v>11210</v>
      </c>
      <c r="AK452" t="s">
        <v>11211</v>
      </c>
      <c r="AL452" t="s">
        <v>8945</v>
      </c>
      <c r="AM452" t="s">
        <v>1689</v>
      </c>
    </row>
    <row r="453" spans="1:39" x14ac:dyDescent="0.2">
      <c r="A453" t="s">
        <v>1682</v>
      </c>
      <c r="B453" t="s">
        <v>1683</v>
      </c>
      <c r="C453" t="s">
        <v>3869</v>
      </c>
      <c r="D453" t="s">
        <v>8222</v>
      </c>
      <c r="E453" t="s">
        <v>11212</v>
      </c>
      <c r="F453" t="s">
        <v>9216</v>
      </c>
      <c r="G453" t="s">
        <v>1689</v>
      </c>
      <c r="H453" t="s">
        <v>1682</v>
      </c>
      <c r="I453" t="s">
        <v>11213</v>
      </c>
      <c r="J453" t="s">
        <v>11214</v>
      </c>
      <c r="K453" t="s">
        <v>11215</v>
      </c>
      <c r="L453" t="s">
        <v>1687</v>
      </c>
      <c r="M453" t="s">
        <v>9202</v>
      </c>
      <c r="N453" t="s">
        <v>2039</v>
      </c>
      <c r="O453" t="s">
        <v>8887</v>
      </c>
      <c r="P453" t="s">
        <v>11216</v>
      </c>
      <c r="R453" t="b">
        <v>1</v>
      </c>
      <c r="T453" t="s">
        <v>45</v>
      </c>
      <c r="X453" t="s">
        <v>2039</v>
      </c>
      <c r="Y453" t="s">
        <v>7775</v>
      </c>
      <c r="Z453" t="s">
        <v>8890</v>
      </c>
      <c r="AA453" t="s">
        <v>8887</v>
      </c>
      <c r="AB453" t="s">
        <v>11217</v>
      </c>
      <c r="AC453" t="s">
        <v>8973</v>
      </c>
      <c r="AD453" t="b">
        <v>0</v>
      </c>
      <c r="AE453" t="b">
        <v>1</v>
      </c>
      <c r="AF453" t="s">
        <v>9113</v>
      </c>
      <c r="AG453" t="s">
        <v>9113</v>
      </c>
      <c r="AJ453" t="s">
        <v>11218</v>
      </c>
      <c r="AK453" t="s">
        <v>11219</v>
      </c>
      <c r="AL453" t="s">
        <v>9229</v>
      </c>
      <c r="AM453" t="s">
        <v>11220</v>
      </c>
    </row>
    <row r="454" spans="1:39" x14ac:dyDescent="0.2">
      <c r="A454" t="s">
        <v>1682</v>
      </c>
      <c r="B454" t="s">
        <v>1683</v>
      </c>
      <c r="C454" t="s">
        <v>3877</v>
      </c>
      <c r="D454" t="s">
        <v>8222</v>
      </c>
      <c r="E454" t="s">
        <v>11221</v>
      </c>
      <c r="F454" t="s">
        <v>9216</v>
      </c>
      <c r="G454" t="s">
        <v>1689</v>
      </c>
      <c r="H454" t="s">
        <v>1682</v>
      </c>
      <c r="I454" t="s">
        <v>11222</v>
      </c>
      <c r="J454" t="s">
        <v>11223</v>
      </c>
      <c r="K454" t="s">
        <v>11215</v>
      </c>
      <c r="L454" t="s">
        <v>1687</v>
      </c>
      <c r="M454" t="s">
        <v>7982</v>
      </c>
      <c r="N454" t="s">
        <v>2039</v>
      </c>
      <c r="O454" t="s">
        <v>8887</v>
      </c>
      <c r="P454" t="s">
        <v>11224</v>
      </c>
      <c r="R454" t="b">
        <v>1</v>
      </c>
      <c r="T454" t="s">
        <v>45</v>
      </c>
      <c r="Y454" t="s">
        <v>1694</v>
      </c>
      <c r="Z454" t="s">
        <v>8890</v>
      </c>
      <c r="AA454" t="s">
        <v>8887</v>
      </c>
      <c r="AB454" t="s">
        <v>11225</v>
      </c>
      <c r="AC454" t="s">
        <v>8973</v>
      </c>
      <c r="AD454" t="b">
        <v>0</v>
      </c>
      <c r="AE454" t="b">
        <v>1</v>
      </c>
      <c r="AF454" t="s">
        <v>9467</v>
      </c>
      <c r="AG454" t="s">
        <v>9113</v>
      </c>
      <c r="AH454" t="s">
        <v>9031</v>
      </c>
      <c r="AJ454" t="s">
        <v>11226</v>
      </c>
      <c r="AK454" t="s">
        <v>11227</v>
      </c>
      <c r="AL454" t="s">
        <v>7302</v>
      </c>
      <c r="AM454" t="s">
        <v>11228</v>
      </c>
    </row>
    <row r="455" spans="1:39" x14ac:dyDescent="0.2">
      <c r="A455" t="s">
        <v>1682</v>
      </c>
      <c r="B455" t="s">
        <v>1683</v>
      </c>
      <c r="C455" t="s">
        <v>3883</v>
      </c>
      <c r="D455" t="s">
        <v>8222</v>
      </c>
      <c r="E455" t="s">
        <v>11229</v>
      </c>
      <c r="F455" t="s">
        <v>9216</v>
      </c>
      <c r="G455" t="s">
        <v>1689</v>
      </c>
      <c r="H455" t="s">
        <v>1682</v>
      </c>
      <c r="J455" t="s">
        <v>11230</v>
      </c>
      <c r="K455" t="s">
        <v>1686</v>
      </c>
      <c r="L455" t="s">
        <v>1687</v>
      </c>
      <c r="M455" t="s">
        <v>7982</v>
      </c>
      <c r="N455" t="s">
        <v>2039</v>
      </c>
      <c r="O455" t="s">
        <v>8887</v>
      </c>
      <c r="P455" t="s">
        <v>11231</v>
      </c>
      <c r="R455" t="b">
        <v>1</v>
      </c>
      <c r="T455" t="s">
        <v>45</v>
      </c>
      <c r="Z455" t="s">
        <v>8890</v>
      </c>
      <c r="AA455" t="s">
        <v>8887</v>
      </c>
      <c r="AB455" t="s">
        <v>11232</v>
      </c>
      <c r="AC455" t="s">
        <v>8973</v>
      </c>
      <c r="AD455" t="b">
        <v>0</v>
      </c>
      <c r="AE455" t="b">
        <v>1</v>
      </c>
      <c r="AF455" t="s">
        <v>11233</v>
      </c>
      <c r="AG455" t="s">
        <v>11234</v>
      </c>
      <c r="AH455" t="s">
        <v>9031</v>
      </c>
      <c r="AJ455" t="s">
        <v>11235</v>
      </c>
      <c r="AK455" t="s">
        <v>11236</v>
      </c>
      <c r="AL455" t="s">
        <v>8935</v>
      </c>
      <c r="AM455" t="s">
        <v>11237</v>
      </c>
    </row>
    <row r="456" spans="1:39" x14ac:dyDescent="0.2">
      <c r="A456" t="s">
        <v>1682</v>
      </c>
      <c r="B456" t="s">
        <v>1683</v>
      </c>
      <c r="C456" t="s">
        <v>3893</v>
      </c>
      <c r="D456" t="s">
        <v>8222</v>
      </c>
      <c r="E456" t="s">
        <v>11238</v>
      </c>
      <c r="F456" t="s">
        <v>9216</v>
      </c>
      <c r="G456" t="s">
        <v>1689</v>
      </c>
      <c r="H456" t="s">
        <v>1682</v>
      </c>
      <c r="J456" t="s">
        <v>11239</v>
      </c>
      <c r="K456" t="s">
        <v>11240</v>
      </c>
      <c r="L456" t="s">
        <v>1687</v>
      </c>
      <c r="M456" t="s">
        <v>7982</v>
      </c>
      <c r="N456" t="s">
        <v>2039</v>
      </c>
      <c r="O456" t="s">
        <v>8887</v>
      </c>
      <c r="P456" t="s">
        <v>11241</v>
      </c>
      <c r="R456" t="b">
        <v>1</v>
      </c>
      <c r="T456" t="s">
        <v>45</v>
      </c>
      <c r="Z456" t="s">
        <v>8890</v>
      </c>
      <c r="AA456" t="s">
        <v>8887</v>
      </c>
      <c r="AB456" t="s">
        <v>11232</v>
      </c>
      <c r="AC456" t="s">
        <v>8973</v>
      </c>
      <c r="AD456" t="b">
        <v>0</v>
      </c>
      <c r="AE456" t="b">
        <v>1</v>
      </c>
      <c r="AF456" t="s">
        <v>11242</v>
      </c>
      <c r="AG456" t="s">
        <v>11243</v>
      </c>
      <c r="AH456" t="s">
        <v>9031</v>
      </c>
      <c r="AJ456" t="s">
        <v>11218</v>
      </c>
      <c r="AK456" t="s">
        <v>11244</v>
      </c>
      <c r="AL456" t="s">
        <v>8897</v>
      </c>
      <c r="AM456" t="s">
        <v>1684</v>
      </c>
    </row>
    <row r="457" spans="1:39" x14ac:dyDescent="0.2">
      <c r="A457" t="s">
        <v>1695</v>
      </c>
      <c r="B457" t="s">
        <v>1696</v>
      </c>
      <c r="C457" t="s">
        <v>3903</v>
      </c>
      <c r="D457" t="s">
        <v>8225</v>
      </c>
      <c r="E457" t="s">
        <v>11245</v>
      </c>
      <c r="F457" t="s">
        <v>21008</v>
      </c>
      <c r="G457" t="s">
        <v>11246</v>
      </c>
      <c r="H457" t="s">
        <v>1695</v>
      </c>
      <c r="M457" t="s">
        <v>8925</v>
      </c>
      <c r="N457" t="s">
        <v>2039</v>
      </c>
      <c r="O457" t="s">
        <v>8887</v>
      </c>
      <c r="R457" t="b">
        <v>1</v>
      </c>
      <c r="X457" t="s">
        <v>2039</v>
      </c>
      <c r="Z457" t="s">
        <v>8890</v>
      </c>
      <c r="AA457" t="s">
        <v>8887</v>
      </c>
      <c r="AC457" t="s">
        <v>8891</v>
      </c>
      <c r="AD457" t="b">
        <v>0</v>
      </c>
      <c r="AE457" t="b">
        <v>0</v>
      </c>
      <c r="AL457" t="s">
        <v>8923</v>
      </c>
      <c r="AM457" t="s">
        <v>1702</v>
      </c>
    </row>
    <row r="458" spans="1:39" x14ac:dyDescent="0.2">
      <c r="A458" t="s">
        <v>1695</v>
      </c>
      <c r="B458" t="s">
        <v>1696</v>
      </c>
      <c r="C458" t="s">
        <v>3910</v>
      </c>
      <c r="D458" t="s">
        <v>8225</v>
      </c>
      <c r="E458" t="s">
        <v>11247</v>
      </c>
      <c r="F458" t="s">
        <v>21008</v>
      </c>
      <c r="G458" t="s">
        <v>11246</v>
      </c>
      <c r="H458" t="s">
        <v>1695</v>
      </c>
      <c r="J458" t="s">
        <v>1698</v>
      </c>
      <c r="K458" t="s">
        <v>1699</v>
      </c>
      <c r="L458" t="s">
        <v>32</v>
      </c>
      <c r="M458" t="s">
        <v>8925</v>
      </c>
      <c r="N458" t="s">
        <v>2039</v>
      </c>
      <c r="O458" t="s">
        <v>8887</v>
      </c>
      <c r="P458" t="s">
        <v>11248</v>
      </c>
      <c r="R458" t="b">
        <v>1</v>
      </c>
      <c r="T458" t="s">
        <v>45</v>
      </c>
      <c r="X458" t="s">
        <v>7941</v>
      </c>
      <c r="Z458" t="s">
        <v>8890</v>
      </c>
      <c r="AA458" t="s">
        <v>8887</v>
      </c>
      <c r="AC458" t="s">
        <v>8891</v>
      </c>
      <c r="AD458" t="b">
        <v>0</v>
      </c>
      <c r="AE458" t="b">
        <v>0</v>
      </c>
      <c r="AF458" t="s">
        <v>7604</v>
      </c>
      <c r="AG458" t="s">
        <v>7604</v>
      </c>
      <c r="AI458" t="s">
        <v>11249</v>
      </c>
      <c r="AJ458" t="s">
        <v>11250</v>
      </c>
      <c r="AK458" t="s">
        <v>11251</v>
      </c>
      <c r="AL458" t="s">
        <v>8923</v>
      </c>
      <c r="AM458" t="s">
        <v>1702</v>
      </c>
    </row>
    <row r="459" spans="1:39" x14ac:dyDescent="0.2">
      <c r="A459" t="s">
        <v>1695</v>
      </c>
      <c r="B459" t="s">
        <v>1696</v>
      </c>
      <c r="C459" t="s">
        <v>3918</v>
      </c>
      <c r="D459" t="s">
        <v>8225</v>
      </c>
      <c r="E459" t="s">
        <v>11252</v>
      </c>
      <c r="F459" t="s">
        <v>21008</v>
      </c>
      <c r="G459" t="s">
        <v>11246</v>
      </c>
      <c r="H459" t="s">
        <v>1695</v>
      </c>
      <c r="I459" t="s">
        <v>11253</v>
      </c>
      <c r="M459" t="s">
        <v>8920</v>
      </c>
      <c r="N459" t="s">
        <v>2039</v>
      </c>
      <c r="O459" t="s">
        <v>8887</v>
      </c>
      <c r="R459" t="b">
        <v>1</v>
      </c>
      <c r="Y459" t="s">
        <v>1705</v>
      </c>
      <c r="Z459" t="s">
        <v>8890</v>
      </c>
      <c r="AA459" t="s">
        <v>8887</v>
      </c>
      <c r="AC459" t="s">
        <v>8891</v>
      </c>
      <c r="AD459" t="b">
        <v>0</v>
      </c>
      <c r="AE459" t="b">
        <v>0</v>
      </c>
      <c r="AL459" t="s">
        <v>9250</v>
      </c>
      <c r="AM459" t="s">
        <v>11246</v>
      </c>
    </row>
    <row r="460" spans="1:39" x14ac:dyDescent="0.2">
      <c r="A460" t="s">
        <v>1695</v>
      </c>
      <c r="B460" t="s">
        <v>1696</v>
      </c>
      <c r="C460" t="s">
        <v>3927</v>
      </c>
      <c r="D460" t="s">
        <v>8225</v>
      </c>
      <c r="E460" t="s">
        <v>11254</v>
      </c>
      <c r="F460" t="s">
        <v>21008</v>
      </c>
      <c r="G460" t="s">
        <v>11246</v>
      </c>
      <c r="H460" t="s">
        <v>1695</v>
      </c>
      <c r="M460" t="s">
        <v>8925</v>
      </c>
      <c r="N460" t="s">
        <v>2039</v>
      </c>
      <c r="O460" t="s">
        <v>8887</v>
      </c>
      <c r="R460" t="b">
        <v>1</v>
      </c>
      <c r="X460" t="s">
        <v>2039</v>
      </c>
      <c r="Z460" t="s">
        <v>8890</v>
      </c>
      <c r="AA460" t="s">
        <v>8887</v>
      </c>
      <c r="AC460" t="s">
        <v>8891</v>
      </c>
      <c r="AD460" t="b">
        <v>0</v>
      </c>
      <c r="AE460" t="b">
        <v>0</v>
      </c>
      <c r="AL460" t="s">
        <v>9087</v>
      </c>
      <c r="AM460" t="s">
        <v>11255</v>
      </c>
    </row>
    <row r="461" spans="1:39" x14ac:dyDescent="0.2">
      <c r="A461" t="s">
        <v>1695</v>
      </c>
      <c r="B461" t="s">
        <v>1696</v>
      </c>
      <c r="C461" t="s">
        <v>3932</v>
      </c>
      <c r="D461" t="s">
        <v>8225</v>
      </c>
      <c r="E461" t="s">
        <v>11256</v>
      </c>
      <c r="F461" t="s">
        <v>21008</v>
      </c>
      <c r="G461" t="s">
        <v>11246</v>
      </c>
      <c r="H461" t="s">
        <v>1695</v>
      </c>
      <c r="M461" t="s">
        <v>8920</v>
      </c>
      <c r="N461" t="s">
        <v>2039</v>
      </c>
      <c r="O461" t="s">
        <v>8887</v>
      </c>
      <c r="R461" t="b">
        <v>1</v>
      </c>
      <c r="Z461" t="s">
        <v>8890</v>
      </c>
      <c r="AA461" t="s">
        <v>8887</v>
      </c>
      <c r="AC461" t="s">
        <v>8891</v>
      </c>
      <c r="AD461" t="b">
        <v>0</v>
      </c>
      <c r="AE461" t="b">
        <v>0</v>
      </c>
      <c r="AL461" t="s">
        <v>9087</v>
      </c>
      <c r="AM461" t="s">
        <v>11255</v>
      </c>
    </row>
    <row r="462" spans="1:39" x14ac:dyDescent="0.2">
      <c r="A462" t="s">
        <v>1695</v>
      </c>
      <c r="B462" t="s">
        <v>1696</v>
      </c>
      <c r="C462" t="s">
        <v>3941</v>
      </c>
      <c r="D462" t="s">
        <v>8225</v>
      </c>
      <c r="E462" t="s">
        <v>11257</v>
      </c>
      <c r="F462" t="s">
        <v>21008</v>
      </c>
      <c r="G462" t="s">
        <v>11246</v>
      </c>
      <c r="H462" t="s">
        <v>1695</v>
      </c>
      <c r="M462" t="s">
        <v>8920</v>
      </c>
      <c r="N462" t="s">
        <v>2039</v>
      </c>
      <c r="O462" t="s">
        <v>8887</v>
      </c>
      <c r="R462" t="b">
        <v>1</v>
      </c>
      <c r="Z462" t="s">
        <v>8890</v>
      </c>
      <c r="AA462" t="s">
        <v>8887</v>
      </c>
      <c r="AC462" t="s">
        <v>8891</v>
      </c>
      <c r="AD462" t="b">
        <v>0</v>
      </c>
      <c r="AE462" t="b">
        <v>0</v>
      </c>
      <c r="AL462" t="s">
        <v>8935</v>
      </c>
      <c r="AM462" t="s">
        <v>1702</v>
      </c>
    </row>
    <row r="463" spans="1:39" x14ac:dyDescent="0.2">
      <c r="A463" t="s">
        <v>1695</v>
      </c>
      <c r="B463" t="s">
        <v>1696</v>
      </c>
      <c r="C463" t="s">
        <v>3951</v>
      </c>
      <c r="D463" t="s">
        <v>8225</v>
      </c>
      <c r="E463" t="s">
        <v>11258</v>
      </c>
      <c r="F463" t="s">
        <v>21008</v>
      </c>
      <c r="G463" t="s">
        <v>11246</v>
      </c>
      <c r="H463" t="s">
        <v>1695</v>
      </c>
      <c r="J463" t="s">
        <v>11259</v>
      </c>
      <c r="K463" t="s">
        <v>11260</v>
      </c>
      <c r="L463" t="s">
        <v>261</v>
      </c>
      <c r="M463" t="s">
        <v>7982</v>
      </c>
      <c r="N463" t="s">
        <v>7508</v>
      </c>
      <c r="O463" t="s">
        <v>8887</v>
      </c>
      <c r="P463" t="s">
        <v>11261</v>
      </c>
      <c r="R463" t="b">
        <v>1</v>
      </c>
      <c r="T463" t="s">
        <v>45</v>
      </c>
      <c r="Z463" t="s">
        <v>8890</v>
      </c>
      <c r="AA463" t="s">
        <v>8887</v>
      </c>
      <c r="AC463" t="s">
        <v>8891</v>
      </c>
      <c r="AD463" t="b">
        <v>0</v>
      </c>
      <c r="AE463" t="b">
        <v>0</v>
      </c>
      <c r="AF463" t="s">
        <v>7604</v>
      </c>
      <c r="AG463" t="s">
        <v>7604</v>
      </c>
      <c r="AH463" t="s">
        <v>8893</v>
      </c>
      <c r="AI463" t="s">
        <v>9476</v>
      </c>
      <c r="AJ463" t="s">
        <v>7105</v>
      </c>
      <c r="AK463" t="s">
        <v>11262</v>
      </c>
      <c r="AL463" t="s">
        <v>9244</v>
      </c>
      <c r="AM463" t="s">
        <v>11246</v>
      </c>
    </row>
    <row r="464" spans="1:39" x14ac:dyDescent="0.2">
      <c r="A464" t="s">
        <v>1695</v>
      </c>
      <c r="B464" t="s">
        <v>1696</v>
      </c>
      <c r="C464" t="s">
        <v>3960</v>
      </c>
      <c r="D464" t="s">
        <v>8225</v>
      </c>
      <c r="E464" t="s">
        <v>11263</v>
      </c>
      <c r="F464" t="s">
        <v>21008</v>
      </c>
      <c r="G464" t="s">
        <v>1697</v>
      </c>
      <c r="H464" t="s">
        <v>1695</v>
      </c>
      <c r="J464" t="s">
        <v>1698</v>
      </c>
      <c r="K464" t="s">
        <v>1699</v>
      </c>
      <c r="L464" t="s">
        <v>32</v>
      </c>
      <c r="M464" t="s">
        <v>7982</v>
      </c>
      <c r="N464" t="s">
        <v>7024</v>
      </c>
      <c r="O464" t="s">
        <v>8887</v>
      </c>
      <c r="P464" t="s">
        <v>11264</v>
      </c>
      <c r="R464" t="b">
        <v>1</v>
      </c>
      <c r="T464" t="s">
        <v>45</v>
      </c>
      <c r="Z464" t="s">
        <v>8890</v>
      </c>
      <c r="AA464" t="s">
        <v>8887</v>
      </c>
      <c r="AC464" t="s">
        <v>8891</v>
      </c>
      <c r="AD464" t="b">
        <v>0</v>
      </c>
      <c r="AE464" t="b">
        <v>0</v>
      </c>
      <c r="AF464" t="s">
        <v>7604</v>
      </c>
      <c r="AG464" t="s">
        <v>7604</v>
      </c>
      <c r="AH464" t="s">
        <v>8893</v>
      </c>
      <c r="AI464" t="s">
        <v>9154</v>
      </c>
      <c r="AJ464" t="s">
        <v>11250</v>
      </c>
      <c r="AK464" t="s">
        <v>11265</v>
      </c>
      <c r="AL464" t="s">
        <v>8923</v>
      </c>
      <c r="AM464" t="s">
        <v>1697</v>
      </c>
    </row>
    <row r="465" spans="1:42" x14ac:dyDescent="0.2">
      <c r="A465" t="s">
        <v>1695</v>
      </c>
      <c r="B465" t="s">
        <v>1696</v>
      </c>
      <c r="C465" t="s">
        <v>3971</v>
      </c>
      <c r="D465" t="s">
        <v>8225</v>
      </c>
      <c r="E465" t="s">
        <v>11266</v>
      </c>
      <c r="F465" t="s">
        <v>21008</v>
      </c>
      <c r="G465" t="s">
        <v>1697</v>
      </c>
      <c r="H465" t="s">
        <v>1695</v>
      </c>
      <c r="J465" t="s">
        <v>11267</v>
      </c>
      <c r="K465" t="s">
        <v>1699</v>
      </c>
      <c r="L465" t="s">
        <v>32</v>
      </c>
      <c r="M465" t="s">
        <v>7982</v>
      </c>
      <c r="N465" t="s">
        <v>3060</v>
      </c>
      <c r="O465" t="s">
        <v>8887</v>
      </c>
      <c r="P465" t="s">
        <v>11268</v>
      </c>
      <c r="R465" t="b">
        <v>1</v>
      </c>
      <c r="T465" t="s">
        <v>45</v>
      </c>
      <c r="Z465" t="s">
        <v>8890</v>
      </c>
      <c r="AA465" t="s">
        <v>8887</v>
      </c>
      <c r="AC465" t="s">
        <v>8891</v>
      </c>
      <c r="AD465" t="b">
        <v>0</v>
      </c>
      <c r="AE465" t="b">
        <v>0</v>
      </c>
      <c r="AF465" t="s">
        <v>10448</v>
      </c>
      <c r="AG465" t="s">
        <v>10449</v>
      </c>
      <c r="AH465" t="s">
        <v>8893</v>
      </c>
      <c r="AI465" t="s">
        <v>9154</v>
      </c>
      <c r="AJ465" t="s">
        <v>11250</v>
      </c>
      <c r="AK465" t="s">
        <v>11269</v>
      </c>
      <c r="AL465" t="s">
        <v>9232</v>
      </c>
      <c r="AM465" t="s">
        <v>1697</v>
      </c>
    </row>
    <row r="466" spans="1:42" x14ac:dyDescent="0.2">
      <c r="A466" t="s">
        <v>1695</v>
      </c>
      <c r="B466" t="s">
        <v>1696</v>
      </c>
      <c r="C466" t="s">
        <v>3979</v>
      </c>
      <c r="D466" t="s">
        <v>8225</v>
      </c>
      <c r="E466" t="s">
        <v>11270</v>
      </c>
      <c r="F466" t="s">
        <v>21008</v>
      </c>
      <c r="G466" t="s">
        <v>1697</v>
      </c>
      <c r="H466" t="s">
        <v>1695</v>
      </c>
      <c r="J466" t="s">
        <v>11271</v>
      </c>
      <c r="K466" t="s">
        <v>1699</v>
      </c>
      <c r="L466" t="s">
        <v>32</v>
      </c>
      <c r="M466" t="s">
        <v>7982</v>
      </c>
      <c r="N466" t="s">
        <v>7457</v>
      </c>
      <c r="O466" t="s">
        <v>8887</v>
      </c>
      <c r="P466" t="s">
        <v>11272</v>
      </c>
      <c r="R466" t="b">
        <v>1</v>
      </c>
      <c r="T466" t="s">
        <v>45</v>
      </c>
      <c r="Z466" t="s">
        <v>8890</v>
      </c>
      <c r="AA466" t="s">
        <v>8887</v>
      </c>
      <c r="AC466" t="s">
        <v>8891</v>
      </c>
      <c r="AD466" t="b">
        <v>0</v>
      </c>
      <c r="AE466" t="b">
        <v>0</v>
      </c>
      <c r="AF466" t="s">
        <v>10448</v>
      </c>
      <c r="AG466" t="s">
        <v>10449</v>
      </c>
      <c r="AH466" t="s">
        <v>8893</v>
      </c>
      <c r="AI466" t="s">
        <v>9154</v>
      </c>
      <c r="AJ466" t="s">
        <v>11250</v>
      </c>
      <c r="AK466" t="s">
        <v>11273</v>
      </c>
      <c r="AL466" t="s">
        <v>8918</v>
      </c>
      <c r="AM466" t="s">
        <v>1697</v>
      </c>
    </row>
    <row r="467" spans="1:42" x14ac:dyDescent="0.2">
      <c r="A467" t="s">
        <v>1706</v>
      </c>
      <c r="B467" t="s">
        <v>1707</v>
      </c>
      <c r="C467" t="s">
        <v>3987</v>
      </c>
      <c r="D467" t="s">
        <v>11274</v>
      </c>
      <c r="E467" t="s">
        <v>11275</v>
      </c>
      <c r="F467" t="s">
        <v>21008</v>
      </c>
      <c r="G467" t="s">
        <v>1708</v>
      </c>
      <c r="H467" t="s">
        <v>1706</v>
      </c>
      <c r="J467" t="s">
        <v>1709</v>
      </c>
      <c r="K467" t="s">
        <v>11276</v>
      </c>
      <c r="L467" t="s">
        <v>32</v>
      </c>
      <c r="M467" t="s">
        <v>7982</v>
      </c>
      <c r="N467" t="s">
        <v>2039</v>
      </c>
      <c r="O467" t="s">
        <v>8887</v>
      </c>
      <c r="P467" t="s">
        <v>11277</v>
      </c>
      <c r="R467" t="b">
        <v>1</v>
      </c>
      <c r="T467" t="s">
        <v>112</v>
      </c>
      <c r="Z467" t="s">
        <v>8890</v>
      </c>
      <c r="AA467" t="s">
        <v>8887</v>
      </c>
      <c r="AC467" t="s">
        <v>8891</v>
      </c>
      <c r="AD467" t="b">
        <v>0</v>
      </c>
      <c r="AE467" t="b">
        <v>0</v>
      </c>
      <c r="AF467" t="s">
        <v>8931</v>
      </c>
      <c r="AG467" t="s">
        <v>8931</v>
      </c>
      <c r="AH467" t="s">
        <v>8893</v>
      </c>
      <c r="AI467" t="s">
        <v>8932</v>
      </c>
      <c r="AJ467" t="s">
        <v>1708</v>
      </c>
      <c r="AK467" t="s">
        <v>11278</v>
      </c>
      <c r="AL467" t="s">
        <v>9232</v>
      </c>
      <c r="AM467" t="s">
        <v>1712</v>
      </c>
    </row>
    <row r="468" spans="1:42" x14ac:dyDescent="0.2">
      <c r="A468" t="s">
        <v>1715</v>
      </c>
      <c r="B468" t="s">
        <v>1716</v>
      </c>
      <c r="C468" t="s">
        <v>3994</v>
      </c>
      <c r="D468" t="s">
        <v>8228</v>
      </c>
      <c r="E468" t="s">
        <v>11279</v>
      </c>
      <c r="F468" t="s">
        <v>9216</v>
      </c>
      <c r="G468" t="s">
        <v>1723</v>
      </c>
      <c r="H468" t="s">
        <v>1715</v>
      </c>
      <c r="J468" t="s">
        <v>1718</v>
      </c>
      <c r="K468" t="s">
        <v>11280</v>
      </c>
      <c r="L468" t="s">
        <v>1720</v>
      </c>
      <c r="M468" t="s">
        <v>7982</v>
      </c>
      <c r="N468" t="s">
        <v>2039</v>
      </c>
      <c r="O468" t="s">
        <v>8887</v>
      </c>
      <c r="P468" t="s">
        <v>11281</v>
      </c>
      <c r="R468" t="b">
        <v>1</v>
      </c>
      <c r="T468" t="s">
        <v>45</v>
      </c>
      <c r="Z468" t="s">
        <v>8890</v>
      </c>
      <c r="AA468" t="s">
        <v>8887</v>
      </c>
      <c r="AC468" t="s">
        <v>8921</v>
      </c>
      <c r="AD468" t="b">
        <v>0</v>
      </c>
      <c r="AE468" t="b">
        <v>0</v>
      </c>
      <c r="AF468" t="s">
        <v>10731</v>
      </c>
      <c r="AG468" t="s">
        <v>10732</v>
      </c>
      <c r="AH468" t="s">
        <v>8893</v>
      </c>
      <c r="AI468" t="s">
        <v>11282</v>
      </c>
      <c r="AJ468" t="s">
        <v>11283</v>
      </c>
      <c r="AK468" t="s">
        <v>11284</v>
      </c>
      <c r="AL468" t="s">
        <v>8935</v>
      </c>
      <c r="AM468" t="s">
        <v>1723</v>
      </c>
    </row>
    <row r="469" spans="1:42" x14ac:dyDescent="0.2">
      <c r="A469" t="s">
        <v>1715</v>
      </c>
      <c r="B469" t="s">
        <v>1716</v>
      </c>
      <c r="C469" t="s">
        <v>4003</v>
      </c>
      <c r="D469" t="s">
        <v>8228</v>
      </c>
      <c r="E469" t="s">
        <v>11285</v>
      </c>
      <c r="F469" t="s">
        <v>9216</v>
      </c>
      <c r="G469" t="s">
        <v>1717</v>
      </c>
      <c r="H469" t="s">
        <v>1715</v>
      </c>
      <c r="J469" t="s">
        <v>7106</v>
      </c>
      <c r="K469" t="s">
        <v>1719</v>
      </c>
      <c r="L469" t="s">
        <v>32</v>
      </c>
      <c r="M469" t="s">
        <v>7982</v>
      </c>
      <c r="N469" t="s">
        <v>2039</v>
      </c>
      <c r="O469" t="s">
        <v>8887</v>
      </c>
      <c r="P469" t="s">
        <v>11286</v>
      </c>
      <c r="R469" t="b">
        <v>1</v>
      </c>
      <c r="T469" t="s">
        <v>45</v>
      </c>
      <c r="Z469" t="s">
        <v>8890</v>
      </c>
      <c r="AA469" t="s">
        <v>8887</v>
      </c>
      <c r="AC469" t="s">
        <v>8921</v>
      </c>
      <c r="AD469" t="b">
        <v>0</v>
      </c>
      <c r="AE469" t="b">
        <v>0</v>
      </c>
      <c r="AF469" t="s">
        <v>11287</v>
      </c>
      <c r="AG469" t="s">
        <v>11288</v>
      </c>
      <c r="AH469" t="s">
        <v>8893</v>
      </c>
      <c r="AI469" t="s">
        <v>11289</v>
      </c>
      <c r="AJ469" t="s">
        <v>11290</v>
      </c>
      <c r="AK469" t="s">
        <v>11291</v>
      </c>
      <c r="AL469" t="s">
        <v>9266</v>
      </c>
      <c r="AM469" t="s">
        <v>1723</v>
      </c>
    </row>
    <row r="470" spans="1:42" x14ac:dyDescent="0.2">
      <c r="A470" t="s">
        <v>1715</v>
      </c>
      <c r="B470" t="s">
        <v>1716</v>
      </c>
      <c r="C470" t="s">
        <v>4009</v>
      </c>
      <c r="D470" t="s">
        <v>8228</v>
      </c>
      <c r="E470" t="s">
        <v>11292</v>
      </c>
      <c r="F470" t="s">
        <v>9216</v>
      </c>
      <c r="G470" t="s">
        <v>1723</v>
      </c>
      <c r="H470" t="s">
        <v>1715</v>
      </c>
      <c r="J470" t="s">
        <v>1718</v>
      </c>
      <c r="K470" t="s">
        <v>11293</v>
      </c>
      <c r="L470" t="s">
        <v>1720</v>
      </c>
      <c r="M470" t="s">
        <v>7982</v>
      </c>
      <c r="N470" t="s">
        <v>2039</v>
      </c>
      <c r="O470" t="s">
        <v>8887</v>
      </c>
      <c r="P470" t="s">
        <v>11294</v>
      </c>
      <c r="R470" t="b">
        <v>1</v>
      </c>
      <c r="T470" t="s">
        <v>45</v>
      </c>
      <c r="Z470" t="s">
        <v>8890</v>
      </c>
      <c r="AA470" t="s">
        <v>8887</v>
      </c>
      <c r="AC470" t="s">
        <v>8921</v>
      </c>
      <c r="AD470" t="b">
        <v>0</v>
      </c>
      <c r="AE470" t="b">
        <v>0</v>
      </c>
      <c r="AF470" t="s">
        <v>11295</v>
      </c>
      <c r="AG470" t="s">
        <v>11296</v>
      </c>
      <c r="AH470" t="s">
        <v>8893</v>
      </c>
      <c r="AI470" t="s">
        <v>11282</v>
      </c>
      <c r="AJ470" t="s">
        <v>11283</v>
      </c>
      <c r="AK470" t="s">
        <v>11297</v>
      </c>
      <c r="AL470" t="s">
        <v>8897</v>
      </c>
      <c r="AM470" t="s">
        <v>1723</v>
      </c>
    </row>
    <row r="471" spans="1:42" x14ac:dyDescent="0.2">
      <c r="A471" t="s">
        <v>1715</v>
      </c>
      <c r="B471" t="s">
        <v>1716</v>
      </c>
      <c r="C471" t="s">
        <v>4016</v>
      </c>
      <c r="D471" t="s">
        <v>8228</v>
      </c>
      <c r="E471" t="s">
        <v>11298</v>
      </c>
      <c r="F471" t="s">
        <v>9216</v>
      </c>
      <c r="G471" t="s">
        <v>1723</v>
      </c>
      <c r="H471" t="s">
        <v>1715</v>
      </c>
      <c r="J471" t="s">
        <v>11299</v>
      </c>
      <c r="K471" t="s">
        <v>11293</v>
      </c>
      <c r="L471" t="s">
        <v>1720</v>
      </c>
      <c r="M471" t="s">
        <v>7982</v>
      </c>
      <c r="N471" t="s">
        <v>2039</v>
      </c>
      <c r="O471" t="s">
        <v>8887</v>
      </c>
      <c r="P471" t="s">
        <v>11300</v>
      </c>
      <c r="R471" t="b">
        <v>1</v>
      </c>
      <c r="T471" t="s">
        <v>45</v>
      </c>
      <c r="Z471" t="s">
        <v>8890</v>
      </c>
      <c r="AA471" t="s">
        <v>8887</v>
      </c>
      <c r="AC471" t="s">
        <v>8921</v>
      </c>
      <c r="AD471" t="b">
        <v>0</v>
      </c>
      <c r="AE471" t="b">
        <v>0</v>
      </c>
      <c r="AF471" t="s">
        <v>10731</v>
      </c>
      <c r="AG471" t="s">
        <v>10732</v>
      </c>
      <c r="AH471" t="s">
        <v>8893</v>
      </c>
      <c r="AI471" t="s">
        <v>11282</v>
      </c>
      <c r="AJ471" t="s">
        <v>11283</v>
      </c>
      <c r="AK471" t="s">
        <v>11301</v>
      </c>
      <c r="AL471" t="s">
        <v>8918</v>
      </c>
      <c r="AM471" t="s">
        <v>1723</v>
      </c>
    </row>
    <row r="472" spans="1:42" x14ac:dyDescent="0.2">
      <c r="A472" t="s">
        <v>1715</v>
      </c>
      <c r="B472" t="s">
        <v>1716</v>
      </c>
      <c r="C472" t="s">
        <v>4025</v>
      </c>
      <c r="D472" t="s">
        <v>8228</v>
      </c>
      <c r="E472" t="s">
        <v>11302</v>
      </c>
      <c r="F472" t="s">
        <v>9216</v>
      </c>
      <c r="G472" t="s">
        <v>1717</v>
      </c>
      <c r="H472" t="s">
        <v>1715</v>
      </c>
      <c r="J472" t="s">
        <v>7106</v>
      </c>
      <c r="K472" t="s">
        <v>1719</v>
      </c>
      <c r="L472" t="s">
        <v>32</v>
      </c>
      <c r="M472" t="s">
        <v>7982</v>
      </c>
      <c r="N472" t="s">
        <v>7746</v>
      </c>
      <c r="O472" t="s">
        <v>8887</v>
      </c>
      <c r="P472" t="s">
        <v>11303</v>
      </c>
      <c r="R472" t="b">
        <v>1</v>
      </c>
      <c r="T472" t="s">
        <v>45</v>
      </c>
      <c r="Z472" t="s">
        <v>8890</v>
      </c>
      <c r="AA472" t="s">
        <v>8887</v>
      </c>
      <c r="AC472" t="s">
        <v>8921</v>
      </c>
      <c r="AD472" t="b">
        <v>0</v>
      </c>
      <c r="AE472" t="b">
        <v>0</v>
      </c>
      <c r="AF472" t="s">
        <v>8892</v>
      </c>
      <c r="AG472" t="s">
        <v>8892</v>
      </c>
      <c r="AH472" t="s">
        <v>8893</v>
      </c>
      <c r="AI472" t="s">
        <v>11304</v>
      </c>
      <c r="AJ472" t="s">
        <v>11305</v>
      </c>
      <c r="AK472" t="s">
        <v>11306</v>
      </c>
      <c r="AL472" t="s">
        <v>7302</v>
      </c>
      <c r="AM472" t="s">
        <v>1717</v>
      </c>
    </row>
    <row r="473" spans="1:42" x14ac:dyDescent="0.2">
      <c r="A473" t="s">
        <v>1725</v>
      </c>
      <c r="B473" t="s">
        <v>1725</v>
      </c>
      <c r="C473" t="s">
        <v>4035</v>
      </c>
      <c r="D473" t="s">
        <v>11307</v>
      </c>
      <c r="E473" t="s">
        <v>11308</v>
      </c>
      <c r="F473" t="s">
        <v>8889</v>
      </c>
      <c r="G473" t="s">
        <v>1726</v>
      </c>
      <c r="H473" t="s">
        <v>1725</v>
      </c>
      <c r="I473" t="s">
        <v>11309</v>
      </c>
      <c r="J473" t="s">
        <v>1727</v>
      </c>
      <c r="K473" t="s">
        <v>1728</v>
      </c>
      <c r="L473" t="s">
        <v>180</v>
      </c>
      <c r="M473" t="s">
        <v>7982</v>
      </c>
      <c r="N473" t="s">
        <v>2039</v>
      </c>
      <c r="O473" t="s">
        <v>8887</v>
      </c>
      <c r="P473" t="s">
        <v>1729</v>
      </c>
      <c r="R473" t="b">
        <v>1</v>
      </c>
      <c r="T473" t="s">
        <v>112</v>
      </c>
      <c r="Y473" t="s">
        <v>1731</v>
      </c>
      <c r="Z473" t="s">
        <v>8890</v>
      </c>
      <c r="AA473" t="s">
        <v>8887</v>
      </c>
      <c r="AB473" t="s">
        <v>11310</v>
      </c>
      <c r="AC473" t="s">
        <v>8891</v>
      </c>
      <c r="AD473" t="b">
        <v>0</v>
      </c>
      <c r="AE473" t="b">
        <v>0</v>
      </c>
      <c r="AF473" t="s">
        <v>10521</v>
      </c>
      <c r="AG473" t="s">
        <v>10522</v>
      </c>
      <c r="AH473" t="s">
        <v>9031</v>
      </c>
      <c r="AJ473" t="s">
        <v>1726</v>
      </c>
      <c r="AK473" t="s">
        <v>11311</v>
      </c>
      <c r="AL473" t="s">
        <v>9087</v>
      </c>
      <c r="AM473" t="s">
        <v>1730</v>
      </c>
      <c r="AN473" t="s">
        <v>236</v>
      </c>
      <c r="AO473" t="s">
        <v>185</v>
      </c>
      <c r="AP473" t="s">
        <v>1571</v>
      </c>
    </row>
    <row r="474" spans="1:42" x14ac:dyDescent="0.2">
      <c r="A474" t="s">
        <v>1732</v>
      </c>
      <c r="B474" t="s">
        <v>1732</v>
      </c>
      <c r="C474" t="s">
        <v>4044</v>
      </c>
      <c r="D474" t="s">
        <v>11312</v>
      </c>
      <c r="E474" t="s">
        <v>11313</v>
      </c>
      <c r="F474" t="s">
        <v>8994</v>
      </c>
      <c r="G474" t="s">
        <v>1733</v>
      </c>
      <c r="H474" t="s">
        <v>1732</v>
      </c>
      <c r="J474" t="s">
        <v>1734</v>
      </c>
      <c r="K474" t="s">
        <v>1735</v>
      </c>
      <c r="L474" t="s">
        <v>32</v>
      </c>
      <c r="M474" t="s">
        <v>7982</v>
      </c>
      <c r="N474" t="s">
        <v>7292</v>
      </c>
      <c r="O474" t="s">
        <v>8887</v>
      </c>
      <c r="P474" t="s">
        <v>1736</v>
      </c>
      <c r="R474" t="b">
        <v>1</v>
      </c>
      <c r="T474" t="s">
        <v>112</v>
      </c>
      <c r="Z474" t="s">
        <v>8890</v>
      </c>
      <c r="AA474" t="s">
        <v>8887</v>
      </c>
      <c r="AD474" t="b">
        <v>0</v>
      </c>
      <c r="AE474" t="b">
        <v>0</v>
      </c>
      <c r="AF474" t="s">
        <v>8892</v>
      </c>
      <c r="AG474" t="s">
        <v>8892</v>
      </c>
      <c r="AH474" t="s">
        <v>8893</v>
      </c>
      <c r="AI474" t="s">
        <v>11314</v>
      </c>
      <c r="AJ474" t="s">
        <v>1733</v>
      </c>
      <c r="AK474" t="s">
        <v>11315</v>
      </c>
      <c r="AL474" t="s">
        <v>9266</v>
      </c>
      <c r="AM474" t="s">
        <v>1737</v>
      </c>
      <c r="AN474" t="s">
        <v>1738</v>
      </c>
      <c r="AO474" t="s">
        <v>379</v>
      </c>
      <c r="AP474" t="s">
        <v>1739</v>
      </c>
    </row>
    <row r="475" spans="1:42" x14ac:dyDescent="0.2">
      <c r="A475" t="s">
        <v>1740</v>
      </c>
      <c r="B475" t="s">
        <v>1740</v>
      </c>
      <c r="C475" t="s">
        <v>4054</v>
      </c>
      <c r="D475" t="s">
        <v>11316</v>
      </c>
      <c r="E475" t="s">
        <v>11317</v>
      </c>
      <c r="F475" t="s">
        <v>9090</v>
      </c>
      <c r="G475" t="s">
        <v>1741</v>
      </c>
      <c r="H475" t="s">
        <v>1740</v>
      </c>
      <c r="J475" t="s">
        <v>1742</v>
      </c>
      <c r="K475" t="s">
        <v>1743</v>
      </c>
      <c r="L475" t="s">
        <v>32</v>
      </c>
      <c r="M475" t="s">
        <v>7982</v>
      </c>
      <c r="N475" t="s">
        <v>11318</v>
      </c>
      <c r="O475" t="s">
        <v>8887</v>
      </c>
      <c r="P475" t="s">
        <v>1744</v>
      </c>
      <c r="R475" t="b">
        <v>1</v>
      </c>
      <c r="T475" t="s">
        <v>112</v>
      </c>
      <c r="Z475" t="s">
        <v>8890</v>
      </c>
      <c r="AA475" t="s">
        <v>8887</v>
      </c>
      <c r="AB475" t="s">
        <v>9497</v>
      </c>
      <c r="AC475" t="s">
        <v>8891</v>
      </c>
      <c r="AD475" t="b">
        <v>0</v>
      </c>
      <c r="AE475" t="b">
        <v>0</v>
      </c>
      <c r="AF475" t="s">
        <v>8968</v>
      </c>
      <c r="AG475" t="s">
        <v>8968</v>
      </c>
      <c r="AH475" t="s">
        <v>8893</v>
      </c>
      <c r="AJ475" t="s">
        <v>1741</v>
      </c>
      <c r="AK475" t="s">
        <v>11319</v>
      </c>
      <c r="AL475" t="s">
        <v>8897</v>
      </c>
      <c r="AM475" t="s">
        <v>1745</v>
      </c>
    </row>
    <row r="476" spans="1:42" x14ac:dyDescent="0.2">
      <c r="A476" t="s">
        <v>1746</v>
      </c>
      <c r="B476" t="s">
        <v>1746</v>
      </c>
      <c r="C476" t="s">
        <v>4062</v>
      </c>
      <c r="D476" t="s">
        <v>11320</v>
      </c>
      <c r="E476" t="s">
        <v>11321</v>
      </c>
      <c r="F476" t="s">
        <v>8889</v>
      </c>
      <c r="G476" t="s">
        <v>1747</v>
      </c>
      <c r="H476" t="s">
        <v>1746</v>
      </c>
      <c r="J476" t="s">
        <v>1748</v>
      </c>
      <c r="K476" t="s">
        <v>1749</v>
      </c>
      <c r="L476" t="s">
        <v>32</v>
      </c>
      <c r="M476" t="s">
        <v>7982</v>
      </c>
      <c r="N476" t="s">
        <v>2039</v>
      </c>
      <c r="O476" t="s">
        <v>8887</v>
      </c>
      <c r="P476" t="s">
        <v>1750</v>
      </c>
      <c r="R476" t="b">
        <v>1</v>
      </c>
      <c r="T476" t="s">
        <v>112</v>
      </c>
      <c r="Z476" t="s">
        <v>8890</v>
      </c>
      <c r="AA476" t="s">
        <v>8887</v>
      </c>
      <c r="AC476" t="s">
        <v>8891</v>
      </c>
      <c r="AD476" t="b">
        <v>0</v>
      </c>
      <c r="AE476" t="b">
        <v>0</v>
      </c>
      <c r="AF476" t="s">
        <v>8931</v>
      </c>
      <c r="AG476" t="s">
        <v>8931</v>
      </c>
      <c r="AH476" t="s">
        <v>8893</v>
      </c>
      <c r="AI476" t="s">
        <v>9883</v>
      </c>
      <c r="AJ476" t="s">
        <v>1747</v>
      </c>
      <c r="AK476" t="s">
        <v>11322</v>
      </c>
      <c r="AL476" t="s">
        <v>8935</v>
      </c>
      <c r="AM476" t="s">
        <v>1751</v>
      </c>
      <c r="AN476" t="s">
        <v>132</v>
      </c>
      <c r="AO476" t="s">
        <v>109</v>
      </c>
      <c r="AP476" t="s">
        <v>1369</v>
      </c>
    </row>
    <row r="477" spans="1:42" x14ac:dyDescent="0.2">
      <c r="A477" t="s">
        <v>1752</v>
      </c>
      <c r="B477" t="s">
        <v>1752</v>
      </c>
      <c r="C477" t="s">
        <v>4070</v>
      </c>
      <c r="D477" t="s">
        <v>11323</v>
      </c>
      <c r="E477" t="s">
        <v>11324</v>
      </c>
      <c r="F477" t="s">
        <v>9090</v>
      </c>
      <c r="G477" t="s">
        <v>1753</v>
      </c>
      <c r="H477" t="s">
        <v>1752</v>
      </c>
      <c r="J477" t="s">
        <v>1754</v>
      </c>
      <c r="K477" t="s">
        <v>1755</v>
      </c>
      <c r="L477" t="s">
        <v>32</v>
      </c>
      <c r="M477" t="s">
        <v>7982</v>
      </c>
      <c r="N477" t="s">
        <v>7940</v>
      </c>
      <c r="O477" t="s">
        <v>8887</v>
      </c>
      <c r="P477" t="s">
        <v>1756</v>
      </c>
      <c r="R477" t="b">
        <v>1</v>
      </c>
      <c r="T477" t="s">
        <v>112</v>
      </c>
      <c r="Z477" t="s">
        <v>8890</v>
      </c>
      <c r="AA477" t="s">
        <v>8887</v>
      </c>
      <c r="AC477" t="s">
        <v>10210</v>
      </c>
      <c r="AD477" t="b">
        <v>0</v>
      </c>
      <c r="AE477" t="b">
        <v>0</v>
      </c>
      <c r="AF477" t="s">
        <v>9113</v>
      </c>
      <c r="AG477" t="s">
        <v>9113</v>
      </c>
      <c r="AH477" t="s">
        <v>8893</v>
      </c>
      <c r="AI477" t="s">
        <v>11325</v>
      </c>
      <c r="AJ477" t="s">
        <v>1753</v>
      </c>
      <c r="AK477" t="s">
        <v>11326</v>
      </c>
      <c r="AL477" t="s">
        <v>8918</v>
      </c>
      <c r="AM477" t="s">
        <v>1757</v>
      </c>
    </row>
    <row r="478" spans="1:42" x14ac:dyDescent="0.2">
      <c r="A478" t="s">
        <v>1758</v>
      </c>
      <c r="B478" t="s">
        <v>1758</v>
      </c>
      <c r="C478" t="s">
        <v>4080</v>
      </c>
      <c r="D478" t="s">
        <v>11327</v>
      </c>
      <c r="E478" t="s">
        <v>11328</v>
      </c>
      <c r="F478" t="s">
        <v>21008</v>
      </c>
      <c r="G478" t="s">
        <v>1759</v>
      </c>
      <c r="H478" t="s">
        <v>1758</v>
      </c>
      <c r="J478" t="s">
        <v>1760</v>
      </c>
      <c r="K478" t="s">
        <v>1761</v>
      </c>
      <c r="L478" t="s">
        <v>429</v>
      </c>
      <c r="M478" t="s">
        <v>7982</v>
      </c>
      <c r="N478" t="s">
        <v>7853</v>
      </c>
      <c r="O478" t="s">
        <v>8887</v>
      </c>
      <c r="P478" t="s">
        <v>1763</v>
      </c>
      <c r="R478" t="b">
        <v>1</v>
      </c>
      <c r="T478" t="s">
        <v>85</v>
      </c>
      <c r="Z478" t="s">
        <v>8890</v>
      </c>
      <c r="AA478" t="s">
        <v>8887</v>
      </c>
      <c r="AC478" t="s">
        <v>9037</v>
      </c>
      <c r="AD478" t="b">
        <v>0</v>
      </c>
      <c r="AE478" t="b">
        <v>0</v>
      </c>
      <c r="AF478" t="s">
        <v>7604</v>
      </c>
      <c r="AG478" t="s">
        <v>7604</v>
      </c>
      <c r="AH478" t="s">
        <v>8893</v>
      </c>
      <c r="AI478" t="s">
        <v>8932</v>
      </c>
      <c r="AJ478" t="s">
        <v>11329</v>
      </c>
      <c r="AK478" t="s">
        <v>11330</v>
      </c>
      <c r="AL478" t="s">
        <v>9238</v>
      </c>
      <c r="AM478" t="s">
        <v>1759</v>
      </c>
    </row>
    <row r="479" spans="1:42" x14ac:dyDescent="0.2">
      <c r="A479" t="s">
        <v>1765</v>
      </c>
      <c r="B479" t="s">
        <v>1765</v>
      </c>
      <c r="C479" t="s">
        <v>4087</v>
      </c>
      <c r="D479" t="s">
        <v>11331</v>
      </c>
      <c r="E479" t="s">
        <v>11332</v>
      </c>
      <c r="F479" t="s">
        <v>8889</v>
      </c>
      <c r="G479" t="s">
        <v>1766</v>
      </c>
      <c r="H479" t="s">
        <v>1765</v>
      </c>
      <c r="I479" t="s">
        <v>11333</v>
      </c>
      <c r="J479" t="s">
        <v>1767</v>
      </c>
      <c r="K479" t="s">
        <v>1768</v>
      </c>
      <c r="L479" t="s">
        <v>1769</v>
      </c>
      <c r="M479" t="s">
        <v>7982</v>
      </c>
      <c r="N479" t="s">
        <v>2039</v>
      </c>
      <c r="O479" t="s">
        <v>8887</v>
      </c>
      <c r="P479" t="s">
        <v>1771</v>
      </c>
      <c r="R479" t="b">
        <v>1</v>
      </c>
      <c r="T479" t="s">
        <v>85</v>
      </c>
      <c r="Y479" t="s">
        <v>134</v>
      </c>
      <c r="Z479" t="s">
        <v>8890</v>
      </c>
      <c r="AA479" t="s">
        <v>8887</v>
      </c>
      <c r="AB479" t="s">
        <v>11334</v>
      </c>
      <c r="AC479" t="s">
        <v>8891</v>
      </c>
      <c r="AD479" t="b">
        <v>0</v>
      </c>
      <c r="AE479" t="b">
        <v>0</v>
      </c>
      <c r="AF479" t="s">
        <v>9038</v>
      </c>
      <c r="AG479" t="s">
        <v>9038</v>
      </c>
      <c r="AH479" t="s">
        <v>9031</v>
      </c>
      <c r="AI479" t="s">
        <v>8932</v>
      </c>
      <c r="AJ479" t="s">
        <v>11335</v>
      </c>
      <c r="AK479" t="s">
        <v>11336</v>
      </c>
      <c r="AL479" t="s">
        <v>8935</v>
      </c>
      <c r="AM479" t="s">
        <v>1766</v>
      </c>
    </row>
    <row r="480" spans="1:42" x14ac:dyDescent="0.2">
      <c r="A480" t="s">
        <v>1773</v>
      </c>
      <c r="B480" t="s">
        <v>1774</v>
      </c>
      <c r="C480" t="s">
        <v>4096</v>
      </c>
      <c r="D480" t="s">
        <v>7109</v>
      </c>
      <c r="E480" t="s">
        <v>11337</v>
      </c>
      <c r="F480" t="s">
        <v>8889</v>
      </c>
      <c r="G480" t="s">
        <v>1775</v>
      </c>
      <c r="H480" t="s">
        <v>1773</v>
      </c>
      <c r="J480" t="s">
        <v>1776</v>
      </c>
      <c r="K480" t="s">
        <v>11338</v>
      </c>
      <c r="L480" t="s">
        <v>32</v>
      </c>
      <c r="M480" t="s">
        <v>7982</v>
      </c>
      <c r="N480" t="s">
        <v>2039</v>
      </c>
      <c r="O480" t="s">
        <v>8887</v>
      </c>
      <c r="P480" t="s">
        <v>11339</v>
      </c>
      <c r="R480" t="b">
        <v>1</v>
      </c>
      <c r="T480" t="s">
        <v>112</v>
      </c>
      <c r="Z480" t="s">
        <v>8890</v>
      </c>
      <c r="AA480" t="s">
        <v>8887</v>
      </c>
      <c r="AC480" t="s">
        <v>8973</v>
      </c>
      <c r="AD480" t="b">
        <v>0</v>
      </c>
      <c r="AE480" t="b">
        <v>0</v>
      </c>
      <c r="AF480" t="s">
        <v>11340</v>
      </c>
      <c r="AG480" t="s">
        <v>11341</v>
      </c>
      <c r="AH480" t="s">
        <v>8893</v>
      </c>
      <c r="AI480" t="s">
        <v>11342</v>
      </c>
      <c r="AJ480" t="s">
        <v>11343</v>
      </c>
      <c r="AK480" t="s">
        <v>11344</v>
      </c>
      <c r="AL480" t="s">
        <v>11090</v>
      </c>
      <c r="AM480" t="s">
        <v>1779</v>
      </c>
    </row>
    <row r="481" spans="1:42" x14ac:dyDescent="0.2">
      <c r="A481" t="s">
        <v>1773</v>
      </c>
      <c r="B481" t="s">
        <v>1774</v>
      </c>
      <c r="C481" t="s">
        <v>4104</v>
      </c>
      <c r="D481" t="s">
        <v>7109</v>
      </c>
      <c r="E481" t="s">
        <v>11345</v>
      </c>
      <c r="F481" t="s">
        <v>8889</v>
      </c>
      <c r="G481" t="s">
        <v>1775</v>
      </c>
      <c r="H481" t="s">
        <v>1773</v>
      </c>
      <c r="I481" t="s">
        <v>11346</v>
      </c>
      <c r="J481" t="s">
        <v>1776</v>
      </c>
      <c r="K481" t="s">
        <v>11338</v>
      </c>
      <c r="L481" t="s">
        <v>32</v>
      </c>
      <c r="M481" t="s">
        <v>7982</v>
      </c>
      <c r="N481" t="s">
        <v>2039</v>
      </c>
      <c r="O481" t="s">
        <v>8887</v>
      </c>
      <c r="P481" t="s">
        <v>11347</v>
      </c>
      <c r="R481" t="b">
        <v>1</v>
      </c>
      <c r="T481" t="s">
        <v>112</v>
      </c>
      <c r="Y481" t="s">
        <v>1781</v>
      </c>
      <c r="Z481" t="s">
        <v>8890</v>
      </c>
      <c r="AA481" t="s">
        <v>8887</v>
      </c>
      <c r="AC481" t="s">
        <v>8973</v>
      </c>
      <c r="AD481" t="b">
        <v>0</v>
      </c>
      <c r="AE481" t="b">
        <v>0</v>
      </c>
      <c r="AF481" t="s">
        <v>11340</v>
      </c>
      <c r="AG481" t="s">
        <v>11341</v>
      </c>
      <c r="AH481" t="s">
        <v>8893</v>
      </c>
      <c r="AI481" t="s">
        <v>11342</v>
      </c>
      <c r="AJ481" t="s">
        <v>11343</v>
      </c>
      <c r="AK481" t="s">
        <v>11344</v>
      </c>
      <c r="AL481" t="s">
        <v>11348</v>
      </c>
      <c r="AM481" t="s">
        <v>11349</v>
      </c>
    </row>
    <row r="482" spans="1:42" x14ac:dyDescent="0.2">
      <c r="A482" t="s">
        <v>1773</v>
      </c>
      <c r="B482" t="s">
        <v>1774</v>
      </c>
      <c r="C482" t="s">
        <v>4110</v>
      </c>
      <c r="D482" t="s">
        <v>7109</v>
      </c>
      <c r="E482" t="s">
        <v>11350</v>
      </c>
      <c r="F482" t="s">
        <v>8889</v>
      </c>
      <c r="G482" t="s">
        <v>1775</v>
      </c>
      <c r="H482" t="s">
        <v>1773</v>
      </c>
      <c r="J482" t="s">
        <v>1776</v>
      </c>
      <c r="K482" t="s">
        <v>11351</v>
      </c>
      <c r="L482" t="s">
        <v>32</v>
      </c>
      <c r="M482" t="s">
        <v>7982</v>
      </c>
      <c r="N482" t="s">
        <v>2039</v>
      </c>
      <c r="O482" t="s">
        <v>8887</v>
      </c>
      <c r="P482" t="s">
        <v>11352</v>
      </c>
      <c r="R482" t="b">
        <v>1</v>
      </c>
      <c r="T482" t="s">
        <v>112</v>
      </c>
      <c r="Z482" t="s">
        <v>8890</v>
      </c>
      <c r="AA482" t="s">
        <v>8887</v>
      </c>
      <c r="AC482" t="s">
        <v>8973</v>
      </c>
      <c r="AD482" t="b">
        <v>0</v>
      </c>
      <c r="AE482" t="b">
        <v>0</v>
      </c>
      <c r="AF482" t="s">
        <v>11353</v>
      </c>
      <c r="AG482" t="s">
        <v>11354</v>
      </c>
      <c r="AH482" t="s">
        <v>8893</v>
      </c>
      <c r="AI482" t="s">
        <v>11355</v>
      </c>
      <c r="AJ482" t="s">
        <v>1775</v>
      </c>
      <c r="AK482" t="s">
        <v>11356</v>
      </c>
      <c r="AL482" t="s">
        <v>9244</v>
      </c>
      <c r="AM482" t="s">
        <v>11357</v>
      </c>
    </row>
    <row r="483" spans="1:42" x14ac:dyDescent="0.2">
      <c r="A483" t="s">
        <v>1784</v>
      </c>
      <c r="B483" t="s">
        <v>1784</v>
      </c>
      <c r="C483" t="s">
        <v>4117</v>
      </c>
      <c r="D483" t="s">
        <v>11358</v>
      </c>
      <c r="E483" t="s">
        <v>11359</v>
      </c>
      <c r="F483" t="s">
        <v>9090</v>
      </c>
      <c r="G483" t="s">
        <v>1785</v>
      </c>
      <c r="H483" t="s">
        <v>1784</v>
      </c>
      <c r="I483" t="s">
        <v>11360</v>
      </c>
      <c r="J483" t="s">
        <v>1786</v>
      </c>
      <c r="K483" t="s">
        <v>1787</v>
      </c>
      <c r="L483" t="s">
        <v>32</v>
      </c>
      <c r="M483" t="s">
        <v>7982</v>
      </c>
      <c r="N483" t="s">
        <v>2039</v>
      </c>
      <c r="O483" t="s">
        <v>8887</v>
      </c>
      <c r="P483" t="s">
        <v>1789</v>
      </c>
      <c r="R483" t="b">
        <v>1</v>
      </c>
      <c r="T483" t="s">
        <v>1792</v>
      </c>
      <c r="Y483" t="s">
        <v>1793</v>
      </c>
      <c r="Z483" t="s">
        <v>8890</v>
      </c>
      <c r="AA483" t="s">
        <v>8887</v>
      </c>
      <c r="AB483" t="s">
        <v>11361</v>
      </c>
      <c r="AC483" t="s">
        <v>8996</v>
      </c>
      <c r="AD483" t="b">
        <v>0</v>
      </c>
      <c r="AE483" t="b">
        <v>0</v>
      </c>
      <c r="AF483" t="s">
        <v>8941</v>
      </c>
      <c r="AG483" t="s">
        <v>8941</v>
      </c>
      <c r="AJ483" t="s">
        <v>1785</v>
      </c>
      <c r="AK483" t="s">
        <v>11362</v>
      </c>
      <c r="AL483" t="s">
        <v>9229</v>
      </c>
      <c r="AM483" t="s">
        <v>1790</v>
      </c>
    </row>
    <row r="484" spans="1:42" x14ac:dyDescent="0.2">
      <c r="A484" t="s">
        <v>1794</v>
      </c>
      <c r="B484" t="s">
        <v>1795</v>
      </c>
      <c r="C484" t="s">
        <v>4125</v>
      </c>
      <c r="D484" t="s">
        <v>8231</v>
      </c>
      <c r="E484" t="s">
        <v>11363</v>
      </c>
      <c r="F484" t="s">
        <v>21008</v>
      </c>
      <c r="G484" t="s">
        <v>1802</v>
      </c>
      <c r="H484" t="s">
        <v>1794</v>
      </c>
      <c r="I484" t="s">
        <v>11364</v>
      </c>
      <c r="J484" t="s">
        <v>1797</v>
      </c>
      <c r="K484" t="s">
        <v>11365</v>
      </c>
      <c r="L484" t="s">
        <v>1799</v>
      </c>
      <c r="M484" t="s">
        <v>7982</v>
      </c>
      <c r="N484" t="s">
        <v>2039</v>
      </c>
      <c r="O484" t="s">
        <v>8887</v>
      </c>
      <c r="P484" t="s">
        <v>11366</v>
      </c>
      <c r="R484" t="b">
        <v>1</v>
      </c>
      <c r="T484" t="s">
        <v>45</v>
      </c>
      <c r="Y484" t="s">
        <v>1805</v>
      </c>
      <c r="Z484" t="s">
        <v>8890</v>
      </c>
      <c r="AA484" t="s">
        <v>8887</v>
      </c>
      <c r="AB484" t="s">
        <v>11367</v>
      </c>
      <c r="AC484" t="s">
        <v>8973</v>
      </c>
      <c r="AD484" t="b">
        <v>0</v>
      </c>
      <c r="AE484" t="b">
        <v>0</v>
      </c>
      <c r="AF484" t="s">
        <v>8951</v>
      </c>
      <c r="AG484" t="s">
        <v>9007</v>
      </c>
      <c r="AH484" t="s">
        <v>8942</v>
      </c>
      <c r="AJ484" t="s">
        <v>11368</v>
      </c>
      <c r="AK484" t="s">
        <v>11369</v>
      </c>
      <c r="AL484" t="s">
        <v>8935</v>
      </c>
      <c r="AM484" t="s">
        <v>1802</v>
      </c>
    </row>
    <row r="485" spans="1:42" x14ac:dyDescent="0.2">
      <c r="A485" t="s">
        <v>1794</v>
      </c>
      <c r="B485" t="s">
        <v>1795</v>
      </c>
      <c r="C485" t="s">
        <v>4132</v>
      </c>
      <c r="D485" t="s">
        <v>8231</v>
      </c>
      <c r="E485" t="s">
        <v>11370</v>
      </c>
      <c r="F485" t="s">
        <v>21008</v>
      </c>
      <c r="G485" t="s">
        <v>1802</v>
      </c>
      <c r="H485" t="s">
        <v>1794</v>
      </c>
      <c r="J485" t="s">
        <v>11371</v>
      </c>
      <c r="K485" t="s">
        <v>11372</v>
      </c>
      <c r="L485" t="s">
        <v>1799</v>
      </c>
      <c r="M485" t="s">
        <v>7982</v>
      </c>
      <c r="N485" t="s">
        <v>7817</v>
      </c>
      <c r="O485" t="s">
        <v>9002</v>
      </c>
      <c r="P485" t="s">
        <v>11373</v>
      </c>
      <c r="R485" t="b">
        <v>1</v>
      </c>
      <c r="T485" t="s">
        <v>45</v>
      </c>
      <c r="V485" t="s">
        <v>7817</v>
      </c>
      <c r="Z485" t="s">
        <v>8890</v>
      </c>
      <c r="AA485" t="s">
        <v>9004</v>
      </c>
      <c r="AB485" t="s">
        <v>11374</v>
      </c>
      <c r="AC485" t="s">
        <v>9387</v>
      </c>
      <c r="AD485" t="b">
        <v>0</v>
      </c>
      <c r="AE485" t="b">
        <v>0</v>
      </c>
      <c r="AF485" t="s">
        <v>11375</v>
      </c>
      <c r="AG485" t="s">
        <v>11204</v>
      </c>
      <c r="AH485" t="s">
        <v>8942</v>
      </c>
      <c r="AI485" t="s">
        <v>11376</v>
      </c>
      <c r="AJ485" t="s">
        <v>11368</v>
      </c>
      <c r="AL485" t="s">
        <v>8926</v>
      </c>
      <c r="AM485" t="s">
        <v>1802</v>
      </c>
    </row>
    <row r="486" spans="1:42" x14ac:dyDescent="0.2">
      <c r="A486" t="s">
        <v>1794</v>
      </c>
      <c r="B486" t="s">
        <v>1795</v>
      </c>
      <c r="C486" t="s">
        <v>4139</v>
      </c>
      <c r="E486" t="s">
        <v>11377</v>
      </c>
      <c r="F486" t="s">
        <v>21008</v>
      </c>
      <c r="G486" t="s">
        <v>1796</v>
      </c>
      <c r="H486" t="s">
        <v>1794</v>
      </c>
      <c r="J486" t="s">
        <v>11371</v>
      </c>
      <c r="K486" t="s">
        <v>11372</v>
      </c>
      <c r="L486" t="s">
        <v>1799</v>
      </c>
      <c r="M486" t="s">
        <v>7982</v>
      </c>
      <c r="N486" t="s">
        <v>7002</v>
      </c>
      <c r="O486" t="s">
        <v>9002</v>
      </c>
      <c r="P486" t="s">
        <v>11378</v>
      </c>
      <c r="R486" t="b">
        <v>1</v>
      </c>
      <c r="T486" t="s">
        <v>45</v>
      </c>
      <c r="V486" t="s">
        <v>11379</v>
      </c>
      <c r="Z486" t="s">
        <v>8890</v>
      </c>
      <c r="AA486" t="s">
        <v>9004</v>
      </c>
      <c r="AC486" t="s">
        <v>11380</v>
      </c>
      <c r="AD486" t="b">
        <v>0</v>
      </c>
      <c r="AE486" t="b">
        <v>0</v>
      </c>
      <c r="AF486" t="s">
        <v>9467</v>
      </c>
      <c r="AG486" t="s">
        <v>9113</v>
      </c>
      <c r="AH486" t="s">
        <v>8942</v>
      </c>
      <c r="AJ486" t="s">
        <v>11381</v>
      </c>
      <c r="AL486" t="s">
        <v>9266</v>
      </c>
      <c r="AM486" t="s">
        <v>1796</v>
      </c>
    </row>
    <row r="487" spans="1:42" x14ac:dyDescent="0.2">
      <c r="A487" t="s">
        <v>1794</v>
      </c>
      <c r="B487" t="s">
        <v>1795</v>
      </c>
      <c r="C487" t="s">
        <v>4146</v>
      </c>
      <c r="E487" t="s">
        <v>11382</v>
      </c>
      <c r="F487" t="s">
        <v>21008</v>
      </c>
      <c r="G487" t="s">
        <v>1802</v>
      </c>
      <c r="H487" t="s">
        <v>1794</v>
      </c>
      <c r="J487" t="s">
        <v>11371</v>
      </c>
      <c r="K487" t="s">
        <v>11372</v>
      </c>
      <c r="L487" t="s">
        <v>1799</v>
      </c>
      <c r="M487" t="s">
        <v>7982</v>
      </c>
      <c r="N487" t="s">
        <v>7119</v>
      </c>
      <c r="O487" t="s">
        <v>9002</v>
      </c>
      <c r="P487" t="s">
        <v>11383</v>
      </c>
      <c r="R487" t="b">
        <v>1</v>
      </c>
      <c r="T487" t="s">
        <v>45</v>
      </c>
      <c r="V487" t="s">
        <v>7663</v>
      </c>
      <c r="Z487" t="s">
        <v>8890</v>
      </c>
      <c r="AA487" t="s">
        <v>9004</v>
      </c>
      <c r="AD487" t="b">
        <v>0</v>
      </c>
      <c r="AE487" t="b">
        <v>0</v>
      </c>
      <c r="AF487" t="s">
        <v>9467</v>
      </c>
      <c r="AG487" t="s">
        <v>9113</v>
      </c>
      <c r="AH487" t="s">
        <v>8942</v>
      </c>
      <c r="AJ487" t="s">
        <v>11381</v>
      </c>
      <c r="AL487" t="s">
        <v>9232</v>
      </c>
      <c r="AM487" t="s">
        <v>1802</v>
      </c>
    </row>
    <row r="488" spans="1:42" x14ac:dyDescent="0.2">
      <c r="A488" t="s">
        <v>1806</v>
      </c>
      <c r="B488" t="s">
        <v>1806</v>
      </c>
      <c r="C488" t="s">
        <v>4157</v>
      </c>
      <c r="D488" t="s">
        <v>11384</v>
      </c>
      <c r="E488" t="s">
        <v>11385</v>
      </c>
      <c r="F488" t="s">
        <v>9090</v>
      </c>
      <c r="G488" t="s">
        <v>1807</v>
      </c>
      <c r="H488" t="s">
        <v>1806</v>
      </c>
      <c r="I488" t="s">
        <v>11386</v>
      </c>
      <c r="J488" t="s">
        <v>1808</v>
      </c>
      <c r="K488" t="s">
        <v>1809</v>
      </c>
      <c r="L488" t="s">
        <v>32</v>
      </c>
      <c r="M488" t="s">
        <v>7982</v>
      </c>
      <c r="N488" t="s">
        <v>2039</v>
      </c>
      <c r="O488" t="s">
        <v>8887</v>
      </c>
      <c r="P488" t="s">
        <v>1810</v>
      </c>
      <c r="R488" t="b">
        <v>1</v>
      </c>
      <c r="T488" t="s">
        <v>112</v>
      </c>
      <c r="Y488" t="s">
        <v>381</v>
      </c>
      <c r="Z488" t="s">
        <v>8890</v>
      </c>
      <c r="AA488" t="s">
        <v>8887</v>
      </c>
      <c r="AB488" t="s">
        <v>9329</v>
      </c>
      <c r="AC488" t="s">
        <v>8996</v>
      </c>
      <c r="AD488" t="b">
        <v>0</v>
      </c>
      <c r="AE488" t="b">
        <v>0</v>
      </c>
      <c r="AF488" t="s">
        <v>9046</v>
      </c>
      <c r="AG488" t="s">
        <v>9046</v>
      </c>
      <c r="AH488" t="s">
        <v>8942</v>
      </c>
      <c r="AJ488" t="s">
        <v>1807</v>
      </c>
      <c r="AK488" t="s">
        <v>11387</v>
      </c>
      <c r="AL488" t="s">
        <v>9266</v>
      </c>
      <c r="AM488" t="s">
        <v>1811</v>
      </c>
      <c r="AN488" t="s">
        <v>378</v>
      </c>
      <c r="AO488" t="s">
        <v>379</v>
      </c>
      <c r="AP488" t="s">
        <v>1812</v>
      </c>
    </row>
    <row r="489" spans="1:42" x14ac:dyDescent="0.2">
      <c r="A489" t="s">
        <v>1813</v>
      </c>
      <c r="B489" t="s">
        <v>1814</v>
      </c>
      <c r="C489" t="s">
        <v>4167</v>
      </c>
      <c r="D489" t="s">
        <v>8234</v>
      </c>
      <c r="E489" t="s">
        <v>11388</v>
      </c>
      <c r="F489" t="s">
        <v>8889</v>
      </c>
      <c r="G489" t="s">
        <v>1815</v>
      </c>
      <c r="H489" t="s">
        <v>1813</v>
      </c>
      <c r="J489" t="s">
        <v>1816</v>
      </c>
      <c r="K489" t="s">
        <v>7112</v>
      </c>
      <c r="L489" t="s">
        <v>32</v>
      </c>
      <c r="M489" t="s">
        <v>7982</v>
      </c>
      <c r="N489" t="s">
        <v>2039</v>
      </c>
      <c r="O489" t="s">
        <v>8887</v>
      </c>
      <c r="P489" t="s">
        <v>11389</v>
      </c>
      <c r="R489" t="b">
        <v>1</v>
      </c>
      <c r="T489" t="s">
        <v>45</v>
      </c>
      <c r="Z489" t="s">
        <v>8890</v>
      </c>
      <c r="AA489" t="s">
        <v>8887</v>
      </c>
      <c r="AC489" t="s">
        <v>8891</v>
      </c>
      <c r="AD489" t="b">
        <v>0</v>
      </c>
      <c r="AE489" t="b">
        <v>0</v>
      </c>
      <c r="AF489" t="s">
        <v>9566</v>
      </c>
      <c r="AG489" t="s">
        <v>9566</v>
      </c>
      <c r="AH489" t="s">
        <v>8893</v>
      </c>
      <c r="AI489" t="s">
        <v>11390</v>
      </c>
      <c r="AJ489" t="s">
        <v>7110</v>
      </c>
      <c r="AK489" t="s">
        <v>11391</v>
      </c>
      <c r="AL489" t="s">
        <v>8923</v>
      </c>
      <c r="AM489" t="s">
        <v>1820</v>
      </c>
    </row>
    <row r="490" spans="1:42" x14ac:dyDescent="0.2">
      <c r="A490" t="s">
        <v>1813</v>
      </c>
      <c r="B490" t="s">
        <v>1814</v>
      </c>
      <c r="C490" t="s">
        <v>4176</v>
      </c>
      <c r="D490" t="s">
        <v>8234</v>
      </c>
      <c r="E490" t="s">
        <v>11392</v>
      </c>
      <c r="F490" t="s">
        <v>8889</v>
      </c>
      <c r="G490" t="s">
        <v>1815</v>
      </c>
      <c r="H490" t="s">
        <v>1813</v>
      </c>
      <c r="J490" t="s">
        <v>1816</v>
      </c>
      <c r="K490" t="s">
        <v>11393</v>
      </c>
      <c r="L490" t="s">
        <v>32</v>
      </c>
      <c r="M490" t="s">
        <v>7982</v>
      </c>
      <c r="N490" t="s">
        <v>2039</v>
      </c>
      <c r="O490" t="s">
        <v>8887</v>
      </c>
      <c r="P490" t="s">
        <v>11394</v>
      </c>
      <c r="R490" t="b">
        <v>1</v>
      </c>
      <c r="T490" t="s">
        <v>45</v>
      </c>
      <c r="Z490" t="s">
        <v>8890</v>
      </c>
      <c r="AA490" t="s">
        <v>8887</v>
      </c>
      <c r="AB490" t="s">
        <v>11395</v>
      </c>
      <c r="AC490" t="s">
        <v>8891</v>
      </c>
      <c r="AD490" t="b">
        <v>0</v>
      </c>
      <c r="AE490" t="b">
        <v>0</v>
      </c>
      <c r="AF490" t="s">
        <v>9144</v>
      </c>
      <c r="AG490" t="s">
        <v>9144</v>
      </c>
      <c r="AH490" t="s">
        <v>8893</v>
      </c>
      <c r="AJ490" t="s">
        <v>11396</v>
      </c>
      <c r="AK490" t="s">
        <v>11397</v>
      </c>
      <c r="AL490" t="s">
        <v>9250</v>
      </c>
      <c r="AM490" t="s">
        <v>1815</v>
      </c>
    </row>
    <row r="491" spans="1:42" x14ac:dyDescent="0.2">
      <c r="A491" t="s">
        <v>1813</v>
      </c>
      <c r="B491" t="s">
        <v>1814</v>
      </c>
      <c r="C491" t="s">
        <v>4184</v>
      </c>
      <c r="D491" t="s">
        <v>8234</v>
      </c>
      <c r="E491" t="s">
        <v>11398</v>
      </c>
      <c r="F491" t="s">
        <v>8889</v>
      </c>
      <c r="G491" t="s">
        <v>1815</v>
      </c>
      <c r="H491" t="s">
        <v>1813</v>
      </c>
      <c r="J491" t="s">
        <v>1816</v>
      </c>
      <c r="K491" t="s">
        <v>7111</v>
      </c>
      <c r="L491" t="s">
        <v>32</v>
      </c>
      <c r="M491" t="s">
        <v>7982</v>
      </c>
      <c r="N491" t="s">
        <v>11399</v>
      </c>
      <c r="O491" t="s">
        <v>8887</v>
      </c>
      <c r="P491" t="s">
        <v>11400</v>
      </c>
      <c r="R491" t="b">
        <v>1</v>
      </c>
      <c r="T491" t="s">
        <v>45</v>
      </c>
      <c r="Z491" t="s">
        <v>8890</v>
      </c>
      <c r="AA491" t="s">
        <v>8887</v>
      </c>
      <c r="AB491" t="s">
        <v>11401</v>
      </c>
      <c r="AC491" t="s">
        <v>8891</v>
      </c>
      <c r="AD491" t="b">
        <v>0</v>
      </c>
      <c r="AE491" t="b">
        <v>0</v>
      </c>
      <c r="AF491" t="s">
        <v>11402</v>
      </c>
      <c r="AG491" t="s">
        <v>11403</v>
      </c>
      <c r="AH491" t="s">
        <v>8893</v>
      </c>
      <c r="AJ491" t="s">
        <v>7110</v>
      </c>
      <c r="AK491" t="s">
        <v>11404</v>
      </c>
      <c r="AL491" t="s">
        <v>9295</v>
      </c>
      <c r="AM491" t="s">
        <v>1815</v>
      </c>
    </row>
    <row r="492" spans="1:42" x14ac:dyDescent="0.2">
      <c r="A492" t="s">
        <v>1822</v>
      </c>
      <c r="B492" t="s">
        <v>1823</v>
      </c>
      <c r="C492" t="s">
        <v>4195</v>
      </c>
      <c r="D492" t="s">
        <v>8238</v>
      </c>
      <c r="E492" t="s">
        <v>11405</v>
      </c>
      <c r="F492" t="s">
        <v>9216</v>
      </c>
      <c r="G492" t="s">
        <v>1824</v>
      </c>
      <c r="H492" t="s">
        <v>1822</v>
      </c>
      <c r="I492" t="s">
        <v>11406</v>
      </c>
      <c r="J492" t="s">
        <v>1825</v>
      </c>
      <c r="K492" t="s">
        <v>11407</v>
      </c>
      <c r="L492" t="s">
        <v>1827</v>
      </c>
      <c r="M492" t="s">
        <v>7982</v>
      </c>
      <c r="N492" t="s">
        <v>2039</v>
      </c>
      <c r="O492" t="s">
        <v>8887</v>
      </c>
      <c r="P492" t="s">
        <v>11408</v>
      </c>
      <c r="R492" t="b">
        <v>1</v>
      </c>
      <c r="T492" t="s">
        <v>45</v>
      </c>
      <c r="Y492" t="s">
        <v>1831</v>
      </c>
      <c r="Z492" t="s">
        <v>8890</v>
      </c>
      <c r="AA492" t="s">
        <v>8887</v>
      </c>
      <c r="AB492" t="s">
        <v>9329</v>
      </c>
      <c r="AC492" t="s">
        <v>8973</v>
      </c>
      <c r="AD492" t="b">
        <v>0</v>
      </c>
      <c r="AE492" t="b">
        <v>0</v>
      </c>
      <c r="AF492" t="s">
        <v>9365</v>
      </c>
      <c r="AG492" t="s">
        <v>9366</v>
      </c>
      <c r="AH492" t="s">
        <v>8942</v>
      </c>
      <c r="AJ492" t="s">
        <v>11409</v>
      </c>
      <c r="AK492" t="s">
        <v>11410</v>
      </c>
      <c r="AL492" t="s">
        <v>9087</v>
      </c>
      <c r="AM492" t="s">
        <v>1824</v>
      </c>
    </row>
    <row r="493" spans="1:42" x14ac:dyDescent="0.2">
      <c r="A493" t="s">
        <v>1822</v>
      </c>
      <c r="B493" t="s">
        <v>1823</v>
      </c>
      <c r="C493" t="s">
        <v>4202</v>
      </c>
      <c r="D493" t="s">
        <v>8238</v>
      </c>
      <c r="E493" t="s">
        <v>11411</v>
      </c>
      <c r="F493" t="s">
        <v>9216</v>
      </c>
      <c r="G493" t="s">
        <v>1824</v>
      </c>
      <c r="H493" t="s">
        <v>1822</v>
      </c>
      <c r="J493" t="s">
        <v>1825</v>
      </c>
      <c r="K493" t="s">
        <v>11412</v>
      </c>
      <c r="L493" t="s">
        <v>1827</v>
      </c>
      <c r="M493" t="s">
        <v>7982</v>
      </c>
      <c r="N493" t="s">
        <v>2039</v>
      </c>
      <c r="O493" t="s">
        <v>8887</v>
      </c>
      <c r="P493" t="s">
        <v>11413</v>
      </c>
      <c r="R493" t="b">
        <v>1</v>
      </c>
      <c r="T493" t="s">
        <v>45</v>
      </c>
      <c r="Z493" t="s">
        <v>8890</v>
      </c>
      <c r="AA493" t="s">
        <v>8887</v>
      </c>
      <c r="AB493" t="s">
        <v>11414</v>
      </c>
      <c r="AC493" t="s">
        <v>8973</v>
      </c>
      <c r="AD493" t="b">
        <v>0</v>
      </c>
      <c r="AE493" t="b">
        <v>0</v>
      </c>
      <c r="AF493" t="s">
        <v>11415</v>
      </c>
      <c r="AG493" t="s">
        <v>9366</v>
      </c>
      <c r="AH493" t="s">
        <v>8942</v>
      </c>
      <c r="AJ493" t="s">
        <v>11409</v>
      </c>
      <c r="AK493" t="s">
        <v>11416</v>
      </c>
      <c r="AL493" t="s">
        <v>8926</v>
      </c>
      <c r="AM493" t="s">
        <v>1824</v>
      </c>
    </row>
    <row r="494" spans="1:42" x14ac:dyDescent="0.2">
      <c r="A494" t="s">
        <v>1822</v>
      </c>
      <c r="B494" t="s">
        <v>1823</v>
      </c>
      <c r="C494" t="s">
        <v>4210</v>
      </c>
      <c r="D494" t="s">
        <v>8238</v>
      </c>
      <c r="E494" t="s">
        <v>11417</v>
      </c>
      <c r="F494" t="s">
        <v>9216</v>
      </c>
      <c r="G494" t="s">
        <v>1824</v>
      </c>
      <c r="H494" t="s">
        <v>1822</v>
      </c>
      <c r="I494" t="s">
        <v>11418</v>
      </c>
      <c r="J494" t="s">
        <v>1825</v>
      </c>
      <c r="K494" t="s">
        <v>11407</v>
      </c>
      <c r="L494" t="s">
        <v>1827</v>
      </c>
      <c r="M494" t="s">
        <v>7982</v>
      </c>
      <c r="N494" t="s">
        <v>2039</v>
      </c>
      <c r="O494" t="s">
        <v>8887</v>
      </c>
      <c r="P494" t="s">
        <v>11419</v>
      </c>
      <c r="R494" t="b">
        <v>1</v>
      </c>
      <c r="T494" t="s">
        <v>45</v>
      </c>
      <c r="Y494" t="s">
        <v>134</v>
      </c>
      <c r="Z494" t="s">
        <v>8890</v>
      </c>
      <c r="AA494" t="s">
        <v>8887</v>
      </c>
      <c r="AB494" t="s">
        <v>11420</v>
      </c>
      <c r="AC494" t="s">
        <v>8973</v>
      </c>
      <c r="AD494" t="b">
        <v>0</v>
      </c>
      <c r="AE494" t="b">
        <v>0</v>
      </c>
      <c r="AF494" t="s">
        <v>9365</v>
      </c>
      <c r="AG494" t="s">
        <v>9366</v>
      </c>
      <c r="AH494" t="s">
        <v>8942</v>
      </c>
      <c r="AJ494" t="s">
        <v>11409</v>
      </c>
      <c r="AK494" t="s">
        <v>11410</v>
      </c>
      <c r="AL494" t="s">
        <v>8935</v>
      </c>
      <c r="AM494" t="s">
        <v>1824</v>
      </c>
    </row>
    <row r="495" spans="1:42" x14ac:dyDescent="0.2">
      <c r="A495" t="s">
        <v>1822</v>
      </c>
      <c r="B495" t="s">
        <v>1823</v>
      </c>
      <c r="C495" t="s">
        <v>4215</v>
      </c>
      <c r="D495" t="s">
        <v>8238</v>
      </c>
      <c r="E495" t="s">
        <v>11421</v>
      </c>
      <c r="F495" t="s">
        <v>9216</v>
      </c>
      <c r="G495" t="s">
        <v>1824</v>
      </c>
      <c r="H495" t="s">
        <v>1822</v>
      </c>
      <c r="J495" t="s">
        <v>1825</v>
      </c>
      <c r="K495" t="s">
        <v>11407</v>
      </c>
      <c r="L495" t="s">
        <v>1827</v>
      </c>
      <c r="M495" t="s">
        <v>7982</v>
      </c>
      <c r="N495" t="s">
        <v>11422</v>
      </c>
      <c r="O495" t="s">
        <v>8887</v>
      </c>
      <c r="P495" t="s">
        <v>11423</v>
      </c>
      <c r="R495" t="b">
        <v>1</v>
      </c>
      <c r="T495" t="s">
        <v>45</v>
      </c>
      <c r="Z495" t="s">
        <v>8890</v>
      </c>
      <c r="AA495" t="s">
        <v>8887</v>
      </c>
      <c r="AB495" t="s">
        <v>11424</v>
      </c>
      <c r="AC495" t="s">
        <v>8973</v>
      </c>
      <c r="AD495" t="b">
        <v>0</v>
      </c>
      <c r="AE495" t="b">
        <v>0</v>
      </c>
      <c r="AF495" t="s">
        <v>8941</v>
      </c>
      <c r="AG495" t="s">
        <v>8941</v>
      </c>
      <c r="AH495" t="s">
        <v>8942</v>
      </c>
      <c r="AJ495" t="s">
        <v>11425</v>
      </c>
      <c r="AK495" t="s">
        <v>11410</v>
      </c>
      <c r="AL495" t="s">
        <v>8945</v>
      </c>
      <c r="AM495" t="s">
        <v>1824</v>
      </c>
    </row>
    <row r="496" spans="1:42" x14ac:dyDescent="0.2">
      <c r="A496" t="s">
        <v>1832</v>
      </c>
      <c r="B496" t="s">
        <v>1832</v>
      </c>
      <c r="C496" t="s">
        <v>4223</v>
      </c>
      <c r="D496" t="s">
        <v>11426</v>
      </c>
      <c r="E496" t="s">
        <v>11427</v>
      </c>
      <c r="F496" t="s">
        <v>8889</v>
      </c>
      <c r="G496" t="s">
        <v>1833</v>
      </c>
      <c r="H496" t="s">
        <v>1832</v>
      </c>
      <c r="I496" t="s">
        <v>11428</v>
      </c>
      <c r="J496" t="s">
        <v>1834</v>
      </c>
      <c r="K496" t="s">
        <v>1835</v>
      </c>
      <c r="L496" t="s">
        <v>1836</v>
      </c>
      <c r="M496" t="s">
        <v>7982</v>
      </c>
      <c r="N496" t="s">
        <v>2039</v>
      </c>
      <c r="O496" t="s">
        <v>8887</v>
      </c>
      <c r="P496" t="s">
        <v>1838</v>
      </c>
      <c r="R496" t="b">
        <v>1</v>
      </c>
      <c r="T496" t="s">
        <v>1792</v>
      </c>
      <c r="Y496" t="s">
        <v>134</v>
      </c>
      <c r="Z496" t="s">
        <v>8890</v>
      </c>
      <c r="AA496" t="s">
        <v>8887</v>
      </c>
      <c r="AB496" t="s">
        <v>11429</v>
      </c>
      <c r="AC496" t="s">
        <v>9627</v>
      </c>
      <c r="AD496" t="b">
        <v>0</v>
      </c>
      <c r="AE496" t="b">
        <v>0</v>
      </c>
      <c r="AF496" t="s">
        <v>9467</v>
      </c>
      <c r="AG496" t="s">
        <v>9868</v>
      </c>
      <c r="AH496" t="s">
        <v>9031</v>
      </c>
      <c r="AJ496" t="s">
        <v>1833</v>
      </c>
      <c r="AK496" t="s">
        <v>11430</v>
      </c>
      <c r="AL496" t="s">
        <v>8935</v>
      </c>
      <c r="AM496" t="s">
        <v>1839</v>
      </c>
    </row>
    <row r="497" spans="1:42" x14ac:dyDescent="0.2">
      <c r="A497" t="s">
        <v>1840</v>
      </c>
      <c r="B497" t="s">
        <v>1840</v>
      </c>
      <c r="C497" t="s">
        <v>4231</v>
      </c>
      <c r="D497" t="s">
        <v>11431</v>
      </c>
      <c r="E497" t="s">
        <v>11432</v>
      </c>
      <c r="F497" t="s">
        <v>9090</v>
      </c>
      <c r="G497" t="s">
        <v>1841</v>
      </c>
      <c r="H497" t="s">
        <v>1840</v>
      </c>
      <c r="J497" t="s">
        <v>1842</v>
      </c>
      <c r="K497" t="s">
        <v>1843</v>
      </c>
      <c r="L497" t="s">
        <v>32</v>
      </c>
      <c r="M497" t="s">
        <v>7982</v>
      </c>
      <c r="N497" t="s">
        <v>2039</v>
      </c>
      <c r="O497" t="s">
        <v>8887</v>
      </c>
      <c r="P497" t="s">
        <v>1844</v>
      </c>
      <c r="R497" t="b">
        <v>1</v>
      </c>
      <c r="T497" t="s">
        <v>112</v>
      </c>
      <c r="Z497" t="s">
        <v>8890</v>
      </c>
      <c r="AA497" t="s">
        <v>8887</v>
      </c>
      <c r="AB497" t="s">
        <v>11433</v>
      </c>
      <c r="AC497" t="s">
        <v>8996</v>
      </c>
      <c r="AD497" t="b">
        <v>0</v>
      </c>
      <c r="AE497" t="b">
        <v>0</v>
      </c>
      <c r="AF497" t="s">
        <v>9046</v>
      </c>
      <c r="AG497" t="s">
        <v>9046</v>
      </c>
      <c r="AH497" t="s">
        <v>9100</v>
      </c>
      <c r="AJ497" t="s">
        <v>1841</v>
      </c>
      <c r="AK497" t="s">
        <v>11434</v>
      </c>
      <c r="AL497" t="s">
        <v>8926</v>
      </c>
      <c r="AM497" t="s">
        <v>1845</v>
      </c>
      <c r="AN497" t="s">
        <v>1846</v>
      </c>
      <c r="AO497" t="s">
        <v>99</v>
      </c>
      <c r="AP497" t="s">
        <v>1847</v>
      </c>
    </row>
    <row r="498" spans="1:42" x14ac:dyDescent="0.2">
      <c r="A498" t="s">
        <v>1840</v>
      </c>
      <c r="B498" t="s">
        <v>1840</v>
      </c>
      <c r="C498" t="s">
        <v>4240</v>
      </c>
      <c r="D498" t="s">
        <v>11435</v>
      </c>
      <c r="E498" t="s">
        <v>11436</v>
      </c>
      <c r="F498" t="s">
        <v>9090</v>
      </c>
      <c r="G498" t="s">
        <v>1841</v>
      </c>
      <c r="H498" t="s">
        <v>1840</v>
      </c>
      <c r="J498" t="s">
        <v>11437</v>
      </c>
      <c r="K498" t="s">
        <v>11438</v>
      </c>
      <c r="L498" t="s">
        <v>32</v>
      </c>
      <c r="M498" t="s">
        <v>7982</v>
      </c>
      <c r="N498" t="s">
        <v>7052</v>
      </c>
      <c r="O498" t="s">
        <v>8887</v>
      </c>
      <c r="P498" t="s">
        <v>11439</v>
      </c>
      <c r="R498" t="b">
        <v>1</v>
      </c>
      <c r="T498" t="s">
        <v>112</v>
      </c>
      <c r="Z498" t="s">
        <v>8890</v>
      </c>
      <c r="AA498" t="s">
        <v>8887</v>
      </c>
      <c r="AB498" t="s">
        <v>11440</v>
      </c>
      <c r="AC498" t="s">
        <v>8996</v>
      </c>
      <c r="AD498" t="b">
        <v>0</v>
      </c>
      <c r="AE498" t="b">
        <v>0</v>
      </c>
      <c r="AF498" t="s">
        <v>11441</v>
      </c>
      <c r="AG498" t="s">
        <v>11442</v>
      </c>
      <c r="AH498" t="s">
        <v>9100</v>
      </c>
      <c r="AJ498" t="s">
        <v>1841</v>
      </c>
      <c r="AL498" t="s">
        <v>8926</v>
      </c>
      <c r="AM498" t="s">
        <v>11443</v>
      </c>
      <c r="AN498" t="s">
        <v>1846</v>
      </c>
      <c r="AO498" t="s">
        <v>99</v>
      </c>
      <c r="AP498" t="s">
        <v>11444</v>
      </c>
    </row>
    <row r="499" spans="1:42" x14ac:dyDescent="0.2">
      <c r="A499" t="s">
        <v>1848</v>
      </c>
      <c r="B499" t="s">
        <v>1848</v>
      </c>
      <c r="C499" t="s">
        <v>4250</v>
      </c>
      <c r="D499" t="s">
        <v>11445</v>
      </c>
      <c r="E499" t="s">
        <v>11446</v>
      </c>
      <c r="F499" t="s">
        <v>9118</v>
      </c>
      <c r="G499" t="s">
        <v>1849</v>
      </c>
      <c r="H499" t="s">
        <v>1848</v>
      </c>
      <c r="J499" t="s">
        <v>1850</v>
      </c>
      <c r="K499" t="s">
        <v>1851</v>
      </c>
      <c r="L499" t="s">
        <v>180</v>
      </c>
      <c r="M499" t="s">
        <v>7982</v>
      </c>
      <c r="N499" t="s">
        <v>7052</v>
      </c>
      <c r="O499" t="s">
        <v>9002</v>
      </c>
      <c r="P499" t="s">
        <v>1852</v>
      </c>
      <c r="R499" t="b">
        <v>1</v>
      </c>
      <c r="T499" t="s">
        <v>112</v>
      </c>
      <c r="V499" t="s">
        <v>7255</v>
      </c>
      <c r="Z499" t="s">
        <v>8890</v>
      </c>
      <c r="AA499" t="s">
        <v>9004</v>
      </c>
      <c r="AB499" t="s">
        <v>11447</v>
      </c>
      <c r="AD499" t="b">
        <v>0</v>
      </c>
      <c r="AF499" t="s">
        <v>8892</v>
      </c>
      <c r="AG499" t="s">
        <v>8892</v>
      </c>
      <c r="AH499" t="s">
        <v>9100</v>
      </c>
      <c r="AJ499" t="s">
        <v>1849</v>
      </c>
      <c r="AL499" t="s">
        <v>8935</v>
      </c>
      <c r="AM499" t="s">
        <v>1853</v>
      </c>
      <c r="AN499" t="s">
        <v>1854</v>
      </c>
      <c r="AO499" t="s">
        <v>109</v>
      </c>
      <c r="AP499" t="s">
        <v>1855</v>
      </c>
    </row>
    <row r="500" spans="1:42" x14ac:dyDescent="0.2">
      <c r="A500" t="s">
        <v>1856</v>
      </c>
      <c r="B500" t="s">
        <v>1856</v>
      </c>
      <c r="C500" t="s">
        <v>4258</v>
      </c>
      <c r="D500" t="s">
        <v>11448</v>
      </c>
      <c r="E500" t="s">
        <v>11449</v>
      </c>
      <c r="F500" t="s">
        <v>9118</v>
      </c>
      <c r="G500" t="s">
        <v>1857</v>
      </c>
      <c r="H500" t="s">
        <v>1856</v>
      </c>
      <c r="J500" t="s">
        <v>1858</v>
      </c>
      <c r="K500" t="s">
        <v>1859</v>
      </c>
      <c r="L500" t="s">
        <v>32</v>
      </c>
      <c r="M500" t="s">
        <v>9202</v>
      </c>
      <c r="N500" t="s">
        <v>7515</v>
      </c>
      <c r="O500" t="s">
        <v>8887</v>
      </c>
      <c r="P500" t="s">
        <v>1860</v>
      </c>
      <c r="R500" t="b">
        <v>1</v>
      </c>
      <c r="T500" t="s">
        <v>112</v>
      </c>
      <c r="X500" t="s">
        <v>7515</v>
      </c>
      <c r="Z500" t="s">
        <v>8890</v>
      </c>
      <c r="AA500" t="s">
        <v>8887</v>
      </c>
      <c r="AB500" t="s">
        <v>11450</v>
      </c>
      <c r="AC500" t="s">
        <v>9037</v>
      </c>
      <c r="AD500" t="b">
        <v>0</v>
      </c>
      <c r="AE500" t="b">
        <v>0</v>
      </c>
      <c r="AF500" t="s">
        <v>11451</v>
      </c>
      <c r="AG500" t="s">
        <v>11452</v>
      </c>
      <c r="AI500" t="s">
        <v>10206</v>
      </c>
      <c r="AJ500" t="s">
        <v>1857</v>
      </c>
      <c r="AL500" t="s">
        <v>8935</v>
      </c>
      <c r="AM500" t="s">
        <v>1857</v>
      </c>
      <c r="AN500" t="s">
        <v>608</v>
      </c>
      <c r="AO500" t="s">
        <v>109</v>
      </c>
      <c r="AP500" t="s">
        <v>609</v>
      </c>
    </row>
    <row r="501" spans="1:42" x14ac:dyDescent="0.2">
      <c r="A501" t="s">
        <v>1856</v>
      </c>
      <c r="B501" t="s">
        <v>1856</v>
      </c>
      <c r="C501" t="s">
        <v>4265</v>
      </c>
      <c r="D501" t="s">
        <v>11453</v>
      </c>
      <c r="E501" t="s">
        <v>11454</v>
      </c>
      <c r="F501" t="s">
        <v>9118</v>
      </c>
      <c r="G501" t="s">
        <v>11455</v>
      </c>
      <c r="H501" t="s">
        <v>1856</v>
      </c>
      <c r="J501" t="s">
        <v>11456</v>
      </c>
      <c r="K501" t="s">
        <v>11457</v>
      </c>
      <c r="L501" t="s">
        <v>32</v>
      </c>
      <c r="M501" t="s">
        <v>7982</v>
      </c>
      <c r="N501" t="s">
        <v>7072</v>
      </c>
      <c r="O501" t="s">
        <v>8887</v>
      </c>
      <c r="P501" t="s">
        <v>11458</v>
      </c>
      <c r="R501" t="b">
        <v>1</v>
      </c>
      <c r="T501" t="s">
        <v>112</v>
      </c>
      <c r="Z501" t="s">
        <v>8890</v>
      </c>
      <c r="AA501" t="s">
        <v>8887</v>
      </c>
      <c r="AB501" t="s">
        <v>11459</v>
      </c>
      <c r="AC501" t="s">
        <v>9037</v>
      </c>
      <c r="AD501" t="b">
        <v>0</v>
      </c>
      <c r="AE501" t="b">
        <v>0</v>
      </c>
      <c r="AF501" t="s">
        <v>8892</v>
      </c>
      <c r="AG501" t="s">
        <v>8892</v>
      </c>
      <c r="AH501" t="s">
        <v>8893</v>
      </c>
      <c r="AI501" t="s">
        <v>9154</v>
      </c>
      <c r="AJ501" t="s">
        <v>1857</v>
      </c>
      <c r="AK501" t="s">
        <v>11460</v>
      </c>
      <c r="AL501" t="s">
        <v>8935</v>
      </c>
      <c r="AM501" t="s">
        <v>11461</v>
      </c>
      <c r="AN501" t="s">
        <v>608</v>
      </c>
      <c r="AO501" t="s">
        <v>109</v>
      </c>
      <c r="AP501" t="s">
        <v>609</v>
      </c>
    </row>
    <row r="502" spans="1:42" x14ac:dyDescent="0.2">
      <c r="A502" t="s">
        <v>1861</v>
      </c>
      <c r="B502" t="s">
        <v>1861</v>
      </c>
      <c r="C502" t="s">
        <v>4271</v>
      </c>
      <c r="D502" t="s">
        <v>11462</v>
      </c>
      <c r="E502" t="s">
        <v>11463</v>
      </c>
      <c r="F502" t="s">
        <v>9118</v>
      </c>
      <c r="G502" t="s">
        <v>1862</v>
      </c>
      <c r="H502" t="s">
        <v>1861</v>
      </c>
      <c r="J502" t="s">
        <v>1863</v>
      </c>
      <c r="K502" t="s">
        <v>1864</v>
      </c>
      <c r="L502" t="s">
        <v>32</v>
      </c>
      <c r="M502" t="s">
        <v>7982</v>
      </c>
      <c r="N502" t="s">
        <v>9870</v>
      </c>
      <c r="O502" t="s">
        <v>8887</v>
      </c>
      <c r="P502" t="s">
        <v>1865</v>
      </c>
      <c r="T502" t="s">
        <v>112</v>
      </c>
      <c r="Z502" t="s">
        <v>8890</v>
      </c>
      <c r="AA502" t="s">
        <v>8887</v>
      </c>
      <c r="AB502" t="s">
        <v>9497</v>
      </c>
      <c r="AC502" t="s">
        <v>9457</v>
      </c>
      <c r="AD502" t="b">
        <v>0</v>
      </c>
      <c r="AE502" t="b">
        <v>0</v>
      </c>
      <c r="AF502" t="s">
        <v>11464</v>
      </c>
      <c r="AG502" t="s">
        <v>11465</v>
      </c>
      <c r="AH502" t="s">
        <v>8893</v>
      </c>
      <c r="AJ502" t="s">
        <v>1862</v>
      </c>
      <c r="AK502" t="s">
        <v>11466</v>
      </c>
      <c r="AL502" t="s">
        <v>9136</v>
      </c>
      <c r="AM502" t="s">
        <v>1866</v>
      </c>
      <c r="AN502" t="s">
        <v>1867</v>
      </c>
      <c r="AO502" t="s">
        <v>254</v>
      </c>
      <c r="AP502" t="s">
        <v>1868</v>
      </c>
    </row>
    <row r="503" spans="1:42" x14ac:dyDescent="0.2">
      <c r="A503" t="s">
        <v>1869</v>
      </c>
      <c r="B503" t="s">
        <v>1869</v>
      </c>
      <c r="C503" t="s">
        <v>4277</v>
      </c>
      <c r="D503" t="s">
        <v>11467</v>
      </c>
      <c r="E503" t="s">
        <v>11468</v>
      </c>
      <c r="F503" t="s">
        <v>9118</v>
      </c>
      <c r="G503" t="s">
        <v>1870</v>
      </c>
      <c r="H503" t="s">
        <v>1869</v>
      </c>
      <c r="J503" t="s">
        <v>1871</v>
      </c>
      <c r="K503" t="s">
        <v>1872</v>
      </c>
      <c r="L503" t="s">
        <v>32</v>
      </c>
      <c r="M503" t="s">
        <v>7982</v>
      </c>
      <c r="N503" t="s">
        <v>10296</v>
      </c>
      <c r="O503" t="s">
        <v>8887</v>
      </c>
      <c r="P503" t="s">
        <v>1873</v>
      </c>
      <c r="R503" t="b">
        <v>1</v>
      </c>
      <c r="T503" t="s">
        <v>112</v>
      </c>
      <c r="Z503" t="s">
        <v>8890</v>
      </c>
      <c r="AA503" t="s">
        <v>8887</v>
      </c>
      <c r="AC503" t="s">
        <v>9037</v>
      </c>
      <c r="AD503" t="b">
        <v>0</v>
      </c>
      <c r="AE503" t="b">
        <v>0</v>
      </c>
      <c r="AF503" t="s">
        <v>8892</v>
      </c>
      <c r="AG503" t="s">
        <v>8892</v>
      </c>
      <c r="AI503" t="s">
        <v>9129</v>
      </c>
      <c r="AJ503" t="s">
        <v>1870</v>
      </c>
      <c r="AL503" t="s">
        <v>8935</v>
      </c>
      <c r="AM503" t="s">
        <v>1874</v>
      </c>
    </row>
    <row r="504" spans="1:42" x14ac:dyDescent="0.2">
      <c r="A504" t="s">
        <v>1875</v>
      </c>
      <c r="B504" t="s">
        <v>1876</v>
      </c>
      <c r="C504" t="s">
        <v>4286</v>
      </c>
      <c r="D504" t="s">
        <v>8241</v>
      </c>
      <c r="E504" t="s">
        <v>11469</v>
      </c>
      <c r="F504" t="s">
        <v>9090</v>
      </c>
      <c r="G504" t="s">
        <v>1877</v>
      </c>
      <c r="H504" t="s">
        <v>1875</v>
      </c>
      <c r="J504" t="s">
        <v>1878</v>
      </c>
      <c r="K504" t="s">
        <v>11470</v>
      </c>
      <c r="L504" t="s">
        <v>1880</v>
      </c>
      <c r="M504" t="s">
        <v>9765</v>
      </c>
      <c r="N504" t="s">
        <v>7530</v>
      </c>
      <c r="O504" t="s">
        <v>8887</v>
      </c>
      <c r="P504" t="s">
        <v>11471</v>
      </c>
      <c r="R504" t="b">
        <v>1</v>
      </c>
      <c r="T504" t="s">
        <v>45</v>
      </c>
      <c r="Z504" t="s">
        <v>8890</v>
      </c>
      <c r="AA504" t="s">
        <v>8887</v>
      </c>
      <c r="AC504" t="s">
        <v>8921</v>
      </c>
      <c r="AD504" t="b">
        <v>0</v>
      </c>
      <c r="AE504" t="b">
        <v>0</v>
      </c>
      <c r="AF504" t="s">
        <v>11472</v>
      </c>
      <c r="AG504" t="s">
        <v>11473</v>
      </c>
      <c r="AH504" t="s">
        <v>8893</v>
      </c>
      <c r="AI504" t="s">
        <v>11474</v>
      </c>
      <c r="AJ504" t="s">
        <v>11475</v>
      </c>
      <c r="AK504" t="s">
        <v>11476</v>
      </c>
      <c r="AL504" t="s">
        <v>9872</v>
      </c>
      <c r="AM504" t="s">
        <v>1877</v>
      </c>
    </row>
    <row r="505" spans="1:42" x14ac:dyDescent="0.2">
      <c r="A505" t="s">
        <v>1886</v>
      </c>
      <c r="B505" t="s">
        <v>1887</v>
      </c>
      <c r="C505" t="s">
        <v>4294</v>
      </c>
      <c r="D505" t="s">
        <v>8245</v>
      </c>
      <c r="E505" t="s">
        <v>11477</v>
      </c>
      <c r="F505" t="s">
        <v>9090</v>
      </c>
      <c r="G505" t="s">
        <v>1888</v>
      </c>
      <c r="H505" t="s">
        <v>1886</v>
      </c>
      <c r="J505" t="s">
        <v>1889</v>
      </c>
      <c r="K505" t="s">
        <v>11478</v>
      </c>
      <c r="L505" t="s">
        <v>11479</v>
      </c>
      <c r="M505" t="s">
        <v>7982</v>
      </c>
      <c r="N505" t="s">
        <v>7682</v>
      </c>
      <c r="O505" t="s">
        <v>8887</v>
      </c>
      <c r="P505" t="s">
        <v>11480</v>
      </c>
      <c r="R505" t="b">
        <v>1</v>
      </c>
      <c r="T505" t="s">
        <v>45</v>
      </c>
      <c r="Z505" t="s">
        <v>8890</v>
      </c>
      <c r="AA505" t="s">
        <v>8887</v>
      </c>
      <c r="AC505" t="s">
        <v>8891</v>
      </c>
      <c r="AD505" t="b">
        <v>0</v>
      </c>
      <c r="AE505" t="b">
        <v>0</v>
      </c>
      <c r="AF505" t="s">
        <v>7604</v>
      </c>
      <c r="AG505" t="s">
        <v>7604</v>
      </c>
      <c r="AH505" t="s">
        <v>8893</v>
      </c>
      <c r="AI505" t="s">
        <v>11481</v>
      </c>
      <c r="AJ505" t="s">
        <v>7115</v>
      </c>
      <c r="AK505" t="s">
        <v>11482</v>
      </c>
      <c r="AL505" t="s">
        <v>7302</v>
      </c>
      <c r="AM505" t="s">
        <v>1888</v>
      </c>
    </row>
    <row r="506" spans="1:42" x14ac:dyDescent="0.2">
      <c r="A506" t="s">
        <v>1886</v>
      </c>
      <c r="B506" t="s">
        <v>1887</v>
      </c>
      <c r="C506" t="s">
        <v>4303</v>
      </c>
      <c r="D506" t="s">
        <v>8245</v>
      </c>
      <c r="E506" t="s">
        <v>11483</v>
      </c>
      <c r="F506" t="s">
        <v>9090</v>
      </c>
      <c r="G506" t="s">
        <v>1888</v>
      </c>
      <c r="H506" t="s">
        <v>1886</v>
      </c>
      <c r="J506" t="s">
        <v>1889</v>
      </c>
      <c r="K506" t="s">
        <v>7116</v>
      </c>
      <c r="L506" t="s">
        <v>11479</v>
      </c>
      <c r="M506" t="s">
        <v>7982</v>
      </c>
      <c r="N506" t="s">
        <v>3060</v>
      </c>
      <c r="O506" t="s">
        <v>8887</v>
      </c>
      <c r="P506" t="s">
        <v>11484</v>
      </c>
      <c r="R506" t="b">
        <v>1</v>
      </c>
      <c r="T506" t="s">
        <v>45</v>
      </c>
      <c r="Z506" t="s">
        <v>8890</v>
      </c>
      <c r="AA506" t="s">
        <v>8887</v>
      </c>
      <c r="AC506" t="s">
        <v>8891</v>
      </c>
      <c r="AD506" t="b">
        <v>0</v>
      </c>
      <c r="AE506" t="b">
        <v>0</v>
      </c>
      <c r="AF506" t="s">
        <v>10731</v>
      </c>
      <c r="AG506" t="s">
        <v>10732</v>
      </c>
      <c r="AH506" t="s">
        <v>8893</v>
      </c>
      <c r="AI506" t="s">
        <v>11485</v>
      </c>
      <c r="AJ506" t="s">
        <v>7115</v>
      </c>
      <c r="AK506" t="s">
        <v>11486</v>
      </c>
      <c r="AL506" t="s">
        <v>9232</v>
      </c>
      <c r="AM506" t="s">
        <v>1888</v>
      </c>
    </row>
    <row r="507" spans="1:42" x14ac:dyDescent="0.2">
      <c r="A507" t="s">
        <v>1886</v>
      </c>
      <c r="B507" t="s">
        <v>1887</v>
      </c>
      <c r="C507" t="s">
        <v>4309</v>
      </c>
      <c r="D507" t="s">
        <v>8245</v>
      </c>
      <c r="E507" t="s">
        <v>11487</v>
      </c>
      <c r="F507" t="s">
        <v>9090</v>
      </c>
      <c r="G507" t="s">
        <v>1888</v>
      </c>
      <c r="H507" t="s">
        <v>1886</v>
      </c>
      <c r="J507" t="s">
        <v>1889</v>
      </c>
      <c r="K507" t="s">
        <v>11488</v>
      </c>
      <c r="L507" t="s">
        <v>32</v>
      </c>
      <c r="M507" t="s">
        <v>7982</v>
      </c>
      <c r="N507" t="s">
        <v>7572</v>
      </c>
      <c r="O507" t="s">
        <v>9002</v>
      </c>
      <c r="P507" t="s">
        <v>11489</v>
      </c>
      <c r="R507" t="b">
        <v>1</v>
      </c>
      <c r="T507" t="s">
        <v>45</v>
      </c>
      <c r="V507" t="s">
        <v>7254</v>
      </c>
      <c r="Z507" t="s">
        <v>8890</v>
      </c>
      <c r="AA507" t="s">
        <v>9004</v>
      </c>
      <c r="AC507" t="s">
        <v>8891</v>
      </c>
      <c r="AD507" t="b">
        <v>0</v>
      </c>
      <c r="AE507" t="b">
        <v>0</v>
      </c>
      <c r="AF507" t="s">
        <v>10731</v>
      </c>
      <c r="AG507" t="s">
        <v>10732</v>
      </c>
      <c r="AH507" t="s">
        <v>8893</v>
      </c>
      <c r="AI507" t="s">
        <v>11490</v>
      </c>
      <c r="AJ507" t="s">
        <v>11491</v>
      </c>
      <c r="AL507" t="s">
        <v>9229</v>
      </c>
      <c r="AM507" t="s">
        <v>1888</v>
      </c>
    </row>
    <row r="508" spans="1:42" x14ac:dyDescent="0.2">
      <c r="A508" t="s">
        <v>1894</v>
      </c>
      <c r="B508" t="s">
        <v>1894</v>
      </c>
      <c r="C508" t="s">
        <v>4317</v>
      </c>
      <c r="D508" t="s">
        <v>11492</v>
      </c>
      <c r="E508" t="s">
        <v>11493</v>
      </c>
      <c r="F508" t="s">
        <v>8994</v>
      </c>
      <c r="G508" t="s">
        <v>1895</v>
      </c>
      <c r="H508" t="s">
        <v>1894</v>
      </c>
      <c r="J508" t="s">
        <v>1896</v>
      </c>
      <c r="K508" t="s">
        <v>1897</v>
      </c>
      <c r="L508" t="s">
        <v>32</v>
      </c>
      <c r="M508" t="s">
        <v>7982</v>
      </c>
      <c r="N508" t="s">
        <v>7656</v>
      </c>
      <c r="O508" t="s">
        <v>8887</v>
      </c>
      <c r="P508" t="s">
        <v>1898</v>
      </c>
      <c r="R508" t="b">
        <v>1</v>
      </c>
      <c r="T508" t="s">
        <v>112</v>
      </c>
      <c r="Z508" t="s">
        <v>8890</v>
      </c>
      <c r="AA508" t="s">
        <v>8887</v>
      </c>
      <c r="AC508" t="s">
        <v>8996</v>
      </c>
      <c r="AD508" t="b">
        <v>0</v>
      </c>
      <c r="AE508" t="b">
        <v>0</v>
      </c>
      <c r="AF508" t="s">
        <v>7604</v>
      </c>
      <c r="AG508" t="s">
        <v>7604</v>
      </c>
      <c r="AH508" t="s">
        <v>8893</v>
      </c>
      <c r="AI508" t="s">
        <v>8932</v>
      </c>
      <c r="AJ508" t="s">
        <v>1895</v>
      </c>
      <c r="AK508" t="s">
        <v>11494</v>
      </c>
      <c r="AL508" t="s">
        <v>9016</v>
      </c>
      <c r="AM508" t="s">
        <v>1899</v>
      </c>
      <c r="AN508" t="s">
        <v>1900</v>
      </c>
      <c r="AO508" t="s">
        <v>692</v>
      </c>
      <c r="AP508" t="s">
        <v>1901</v>
      </c>
    </row>
    <row r="509" spans="1:42" x14ac:dyDescent="0.2">
      <c r="A509" t="s">
        <v>1902</v>
      </c>
      <c r="B509" t="s">
        <v>1903</v>
      </c>
      <c r="C509" t="s">
        <v>4325</v>
      </c>
      <c r="D509" t="s">
        <v>7118</v>
      </c>
      <c r="E509" t="s">
        <v>11495</v>
      </c>
      <c r="F509" t="s">
        <v>8889</v>
      </c>
      <c r="G509" t="s">
        <v>1904</v>
      </c>
      <c r="H509" t="s">
        <v>1902</v>
      </c>
      <c r="M509" t="s">
        <v>8920</v>
      </c>
      <c r="N509" t="s">
        <v>2039</v>
      </c>
      <c r="O509" t="s">
        <v>8887</v>
      </c>
      <c r="R509" t="b">
        <v>1</v>
      </c>
      <c r="Z509" t="s">
        <v>8890</v>
      </c>
      <c r="AA509" t="s">
        <v>8887</v>
      </c>
      <c r="AC509" t="s">
        <v>8891</v>
      </c>
      <c r="AD509" t="b">
        <v>0</v>
      </c>
      <c r="AE509" t="b">
        <v>0</v>
      </c>
      <c r="AL509" t="s">
        <v>9253</v>
      </c>
      <c r="AM509" t="s">
        <v>1904</v>
      </c>
    </row>
    <row r="510" spans="1:42" x14ac:dyDescent="0.2">
      <c r="A510" t="s">
        <v>1902</v>
      </c>
      <c r="B510" t="s">
        <v>1903</v>
      </c>
      <c r="C510" t="s">
        <v>4334</v>
      </c>
      <c r="D510" t="s">
        <v>7118</v>
      </c>
      <c r="E510" t="s">
        <v>11496</v>
      </c>
      <c r="F510" t="s">
        <v>8889</v>
      </c>
      <c r="G510" t="s">
        <v>1904</v>
      </c>
      <c r="H510" t="s">
        <v>1902</v>
      </c>
      <c r="J510" t="s">
        <v>11497</v>
      </c>
      <c r="K510" t="s">
        <v>1906</v>
      </c>
      <c r="L510" t="s">
        <v>32</v>
      </c>
      <c r="M510" t="s">
        <v>7982</v>
      </c>
      <c r="N510" t="s">
        <v>2039</v>
      </c>
      <c r="O510" t="s">
        <v>8887</v>
      </c>
      <c r="P510" t="s">
        <v>11498</v>
      </c>
      <c r="R510" t="b">
        <v>1</v>
      </c>
      <c r="T510" t="s">
        <v>112</v>
      </c>
      <c r="Z510" t="s">
        <v>8890</v>
      </c>
      <c r="AA510" t="s">
        <v>8887</v>
      </c>
      <c r="AC510" t="s">
        <v>9627</v>
      </c>
      <c r="AD510" t="b">
        <v>0</v>
      </c>
      <c r="AE510" t="b">
        <v>0</v>
      </c>
      <c r="AF510" t="s">
        <v>8892</v>
      </c>
      <c r="AG510" t="s">
        <v>8892</v>
      </c>
      <c r="AH510" t="s">
        <v>8893</v>
      </c>
      <c r="AI510" t="s">
        <v>8932</v>
      </c>
      <c r="AJ510" t="s">
        <v>1904</v>
      </c>
      <c r="AK510" t="s">
        <v>11499</v>
      </c>
      <c r="AL510" t="s">
        <v>9253</v>
      </c>
      <c r="AM510" t="s">
        <v>1904</v>
      </c>
    </row>
    <row r="511" spans="1:42" x14ac:dyDescent="0.2">
      <c r="A511" t="s">
        <v>1913</v>
      </c>
      <c r="B511" t="s">
        <v>1913</v>
      </c>
      <c r="C511" t="s">
        <v>4343</v>
      </c>
      <c r="D511" t="s">
        <v>11500</v>
      </c>
      <c r="E511" t="s">
        <v>11501</v>
      </c>
      <c r="F511" t="s">
        <v>9090</v>
      </c>
      <c r="G511" t="s">
        <v>1914</v>
      </c>
      <c r="H511" t="s">
        <v>1913</v>
      </c>
      <c r="J511" t="s">
        <v>1915</v>
      </c>
      <c r="K511" t="s">
        <v>1916</v>
      </c>
      <c r="L511" t="s">
        <v>32</v>
      </c>
      <c r="M511" t="s">
        <v>7982</v>
      </c>
      <c r="N511" t="s">
        <v>7462</v>
      </c>
      <c r="O511" t="s">
        <v>8887</v>
      </c>
      <c r="P511" t="s">
        <v>1917</v>
      </c>
      <c r="R511" t="b">
        <v>1</v>
      </c>
      <c r="T511" t="s">
        <v>85</v>
      </c>
      <c r="Z511" t="s">
        <v>8890</v>
      </c>
      <c r="AA511" t="s">
        <v>8887</v>
      </c>
      <c r="AC511" t="s">
        <v>8921</v>
      </c>
      <c r="AD511" t="b">
        <v>0</v>
      </c>
      <c r="AE511" t="b">
        <v>0</v>
      </c>
      <c r="AF511" t="s">
        <v>10448</v>
      </c>
      <c r="AG511" t="s">
        <v>10449</v>
      </c>
      <c r="AI511" t="s">
        <v>10206</v>
      </c>
      <c r="AJ511" t="s">
        <v>11502</v>
      </c>
      <c r="AK511" t="s">
        <v>11503</v>
      </c>
      <c r="AL511" t="s">
        <v>9016</v>
      </c>
      <c r="AM511" t="s">
        <v>1914</v>
      </c>
    </row>
    <row r="512" spans="1:42" x14ac:dyDescent="0.2">
      <c r="A512" t="s">
        <v>1918</v>
      </c>
      <c r="B512" t="s">
        <v>1918</v>
      </c>
      <c r="C512" t="s">
        <v>4351</v>
      </c>
      <c r="D512" t="s">
        <v>11504</v>
      </c>
      <c r="E512" t="s">
        <v>11505</v>
      </c>
      <c r="F512" t="s">
        <v>8994</v>
      </c>
      <c r="G512" t="s">
        <v>1919</v>
      </c>
      <c r="H512" t="s">
        <v>1918</v>
      </c>
      <c r="J512" t="s">
        <v>1920</v>
      </c>
      <c r="K512" t="s">
        <v>1921</v>
      </c>
      <c r="L512" t="s">
        <v>32</v>
      </c>
      <c r="M512" t="s">
        <v>7982</v>
      </c>
      <c r="N512" t="s">
        <v>11506</v>
      </c>
      <c r="O512" t="s">
        <v>8887</v>
      </c>
      <c r="P512" t="s">
        <v>1922</v>
      </c>
      <c r="R512" t="b">
        <v>1</v>
      </c>
      <c r="T512" t="s">
        <v>112</v>
      </c>
      <c r="Z512" t="s">
        <v>8890</v>
      </c>
      <c r="AA512" t="s">
        <v>8887</v>
      </c>
      <c r="AC512" t="s">
        <v>8996</v>
      </c>
      <c r="AD512" t="b">
        <v>0</v>
      </c>
      <c r="AE512" t="b">
        <v>0</v>
      </c>
      <c r="AF512" t="s">
        <v>11507</v>
      </c>
      <c r="AG512" t="s">
        <v>8892</v>
      </c>
      <c r="AI512" t="s">
        <v>8932</v>
      </c>
      <c r="AJ512" t="s">
        <v>1919</v>
      </c>
      <c r="AK512" t="s">
        <v>11508</v>
      </c>
      <c r="AL512" t="s">
        <v>9226</v>
      </c>
      <c r="AM512" t="s">
        <v>1923</v>
      </c>
      <c r="AN512" t="s">
        <v>1924</v>
      </c>
      <c r="AO512" t="s">
        <v>1347</v>
      </c>
      <c r="AP512" t="s">
        <v>1925</v>
      </c>
    </row>
    <row r="513" spans="1:42" x14ac:dyDescent="0.2">
      <c r="A513" t="s">
        <v>1926</v>
      </c>
      <c r="B513" t="s">
        <v>1927</v>
      </c>
      <c r="C513" t="s">
        <v>4359</v>
      </c>
      <c r="D513" t="s">
        <v>7120</v>
      </c>
      <c r="E513" t="s">
        <v>11509</v>
      </c>
      <c r="F513" t="s">
        <v>21007</v>
      </c>
      <c r="G513" t="s">
        <v>1928</v>
      </c>
      <c r="H513" t="s">
        <v>1926</v>
      </c>
      <c r="M513" t="s">
        <v>8925</v>
      </c>
      <c r="N513" t="s">
        <v>2039</v>
      </c>
      <c r="O513" t="s">
        <v>8887</v>
      </c>
      <c r="R513" t="b">
        <v>1</v>
      </c>
      <c r="X513" t="s">
        <v>2039</v>
      </c>
      <c r="Z513" t="s">
        <v>8890</v>
      </c>
      <c r="AA513" t="s">
        <v>8887</v>
      </c>
      <c r="AC513" t="s">
        <v>8996</v>
      </c>
      <c r="AD513" t="b">
        <v>0</v>
      </c>
      <c r="AL513" t="s">
        <v>8926</v>
      </c>
      <c r="AM513" t="s">
        <v>1932</v>
      </c>
    </row>
    <row r="514" spans="1:42" x14ac:dyDescent="0.2">
      <c r="A514" t="s">
        <v>1936</v>
      </c>
      <c r="B514" t="s">
        <v>1936</v>
      </c>
      <c r="C514" t="s">
        <v>4366</v>
      </c>
      <c r="D514" t="s">
        <v>11510</v>
      </c>
      <c r="E514" t="s">
        <v>11511</v>
      </c>
      <c r="F514" t="s">
        <v>8889</v>
      </c>
      <c r="G514" t="s">
        <v>1937</v>
      </c>
      <c r="H514" t="s">
        <v>1936</v>
      </c>
      <c r="M514" t="s">
        <v>8925</v>
      </c>
      <c r="N514" t="s">
        <v>2039</v>
      </c>
      <c r="O514" t="s">
        <v>8887</v>
      </c>
      <c r="R514" t="b">
        <v>1</v>
      </c>
      <c r="X514" t="s">
        <v>2039</v>
      </c>
      <c r="Z514" t="s">
        <v>8890</v>
      </c>
      <c r="AA514" t="s">
        <v>8887</v>
      </c>
      <c r="AC514" t="s">
        <v>8891</v>
      </c>
      <c r="AD514" t="b">
        <v>0</v>
      </c>
      <c r="AE514" t="b">
        <v>0</v>
      </c>
      <c r="AL514" t="s">
        <v>9136</v>
      </c>
      <c r="AM514" t="s">
        <v>1941</v>
      </c>
    </row>
    <row r="515" spans="1:42" x14ac:dyDescent="0.2">
      <c r="A515" t="s">
        <v>1936</v>
      </c>
      <c r="B515" t="s">
        <v>1936</v>
      </c>
      <c r="C515" t="s">
        <v>4378</v>
      </c>
      <c r="D515" t="s">
        <v>11510</v>
      </c>
      <c r="E515" t="s">
        <v>11512</v>
      </c>
      <c r="F515" t="s">
        <v>8889</v>
      </c>
      <c r="G515" t="s">
        <v>1937</v>
      </c>
      <c r="H515" t="s">
        <v>1936</v>
      </c>
      <c r="J515" t="s">
        <v>1938</v>
      </c>
      <c r="K515" t="s">
        <v>1939</v>
      </c>
      <c r="L515" t="s">
        <v>32</v>
      </c>
      <c r="M515" t="s">
        <v>7982</v>
      </c>
      <c r="N515" t="s">
        <v>7916</v>
      </c>
      <c r="O515" t="s">
        <v>8887</v>
      </c>
      <c r="P515" t="s">
        <v>1940</v>
      </c>
      <c r="R515" t="b">
        <v>1</v>
      </c>
      <c r="T515" t="s">
        <v>112</v>
      </c>
      <c r="Z515" t="s">
        <v>8890</v>
      </c>
      <c r="AA515" t="s">
        <v>8887</v>
      </c>
      <c r="AC515" t="s">
        <v>8891</v>
      </c>
      <c r="AD515" t="b">
        <v>0</v>
      </c>
      <c r="AE515" t="b">
        <v>0</v>
      </c>
      <c r="AF515" t="s">
        <v>8892</v>
      </c>
      <c r="AG515" t="s">
        <v>8892</v>
      </c>
      <c r="AH515" t="s">
        <v>8893</v>
      </c>
      <c r="AI515" t="s">
        <v>8932</v>
      </c>
      <c r="AJ515" t="s">
        <v>1937</v>
      </c>
      <c r="AK515" t="s">
        <v>11513</v>
      </c>
      <c r="AL515" t="s">
        <v>9136</v>
      </c>
      <c r="AM515" t="s">
        <v>1941</v>
      </c>
      <c r="AN515" t="s">
        <v>1942</v>
      </c>
      <c r="AO515" t="s">
        <v>254</v>
      </c>
      <c r="AP515" t="s">
        <v>1943</v>
      </c>
    </row>
    <row r="516" spans="1:42" x14ac:dyDescent="0.2">
      <c r="A516" t="s">
        <v>1944</v>
      </c>
      <c r="B516" t="s">
        <v>1945</v>
      </c>
      <c r="C516" t="s">
        <v>4388</v>
      </c>
      <c r="D516" t="s">
        <v>8248</v>
      </c>
      <c r="E516" t="s">
        <v>11514</v>
      </c>
      <c r="F516" t="s">
        <v>8889</v>
      </c>
      <c r="G516" t="s">
        <v>1946</v>
      </c>
      <c r="H516" t="s">
        <v>1944</v>
      </c>
      <c r="J516" t="s">
        <v>1947</v>
      </c>
      <c r="K516" t="s">
        <v>11515</v>
      </c>
      <c r="L516" t="s">
        <v>1949</v>
      </c>
      <c r="M516" t="s">
        <v>7982</v>
      </c>
      <c r="N516" t="s">
        <v>2039</v>
      </c>
      <c r="O516" t="s">
        <v>8887</v>
      </c>
      <c r="P516" t="s">
        <v>11516</v>
      </c>
      <c r="R516" t="b">
        <v>1</v>
      </c>
      <c r="T516" t="s">
        <v>45</v>
      </c>
      <c r="Z516" t="s">
        <v>8890</v>
      </c>
      <c r="AA516" t="s">
        <v>8887</v>
      </c>
      <c r="AB516" t="s">
        <v>10591</v>
      </c>
      <c r="AC516" t="s">
        <v>8921</v>
      </c>
      <c r="AD516" t="b">
        <v>0</v>
      </c>
      <c r="AE516" t="b">
        <v>0</v>
      </c>
      <c r="AF516" t="s">
        <v>8941</v>
      </c>
      <c r="AG516" t="s">
        <v>8941</v>
      </c>
      <c r="AH516" t="s">
        <v>8942</v>
      </c>
      <c r="AJ516" t="s">
        <v>7121</v>
      </c>
      <c r="AK516" t="s">
        <v>11517</v>
      </c>
      <c r="AL516" t="s">
        <v>8935</v>
      </c>
      <c r="AM516" t="s">
        <v>1946</v>
      </c>
    </row>
    <row r="517" spans="1:42" x14ac:dyDescent="0.2">
      <c r="A517" t="s">
        <v>1954</v>
      </c>
      <c r="B517" t="s">
        <v>1954</v>
      </c>
      <c r="C517" t="s">
        <v>4398</v>
      </c>
      <c r="D517" t="s">
        <v>11518</v>
      </c>
      <c r="E517" t="s">
        <v>11519</v>
      </c>
      <c r="F517" t="s">
        <v>9118</v>
      </c>
      <c r="G517" t="s">
        <v>1955</v>
      </c>
      <c r="H517" t="s">
        <v>1954</v>
      </c>
      <c r="I517" t="s">
        <v>11520</v>
      </c>
      <c r="J517" t="s">
        <v>1956</v>
      </c>
      <c r="K517" t="s">
        <v>1957</v>
      </c>
      <c r="L517" t="s">
        <v>32</v>
      </c>
      <c r="M517" t="s">
        <v>7982</v>
      </c>
      <c r="N517" t="s">
        <v>2039</v>
      </c>
      <c r="O517" t="s">
        <v>8887</v>
      </c>
      <c r="P517" t="s">
        <v>1958</v>
      </c>
      <c r="R517" t="b">
        <v>1</v>
      </c>
      <c r="T517" t="s">
        <v>112</v>
      </c>
      <c r="Y517" t="s">
        <v>1961</v>
      </c>
      <c r="Z517" t="s">
        <v>8890</v>
      </c>
      <c r="AA517" t="s">
        <v>8887</v>
      </c>
      <c r="AB517" t="s">
        <v>11521</v>
      </c>
      <c r="AC517" t="s">
        <v>8996</v>
      </c>
      <c r="AD517" t="b">
        <v>0</v>
      </c>
      <c r="AE517" t="b">
        <v>0</v>
      </c>
      <c r="AF517" t="s">
        <v>11522</v>
      </c>
      <c r="AG517" t="s">
        <v>11523</v>
      </c>
      <c r="AH517" t="s">
        <v>8942</v>
      </c>
      <c r="AI517" t="s">
        <v>9145</v>
      </c>
      <c r="AJ517" t="s">
        <v>1955</v>
      </c>
      <c r="AK517" t="s">
        <v>11524</v>
      </c>
      <c r="AL517" t="s">
        <v>9266</v>
      </c>
      <c r="AM517" t="s">
        <v>1959</v>
      </c>
      <c r="AN517" t="s">
        <v>378</v>
      </c>
      <c r="AO517" t="s">
        <v>379</v>
      </c>
      <c r="AP517" t="s">
        <v>1960</v>
      </c>
    </row>
    <row r="518" spans="1:42" x14ac:dyDescent="0.2">
      <c r="A518" t="s">
        <v>1962</v>
      </c>
      <c r="B518" t="s">
        <v>1962</v>
      </c>
      <c r="C518" t="s">
        <v>4406</v>
      </c>
      <c r="D518" t="s">
        <v>11525</v>
      </c>
      <c r="E518" t="s">
        <v>11526</v>
      </c>
      <c r="F518" t="s">
        <v>8889</v>
      </c>
      <c r="G518" t="s">
        <v>1963</v>
      </c>
      <c r="H518" t="s">
        <v>1962</v>
      </c>
      <c r="J518" t="s">
        <v>1964</v>
      </c>
      <c r="K518" t="s">
        <v>1965</v>
      </c>
      <c r="L518" t="s">
        <v>32</v>
      </c>
      <c r="M518" t="s">
        <v>7982</v>
      </c>
      <c r="N518" t="s">
        <v>11141</v>
      </c>
      <c r="O518" t="s">
        <v>8887</v>
      </c>
      <c r="P518" t="s">
        <v>1966</v>
      </c>
      <c r="R518" t="b">
        <v>1</v>
      </c>
      <c r="T518" t="s">
        <v>112</v>
      </c>
      <c r="Z518" t="s">
        <v>8890</v>
      </c>
      <c r="AA518" t="s">
        <v>8887</v>
      </c>
      <c r="AC518" t="s">
        <v>8891</v>
      </c>
      <c r="AD518" t="b">
        <v>0</v>
      </c>
      <c r="AE518" t="b">
        <v>0</v>
      </c>
      <c r="AF518" t="s">
        <v>8892</v>
      </c>
      <c r="AG518" t="s">
        <v>8892</v>
      </c>
      <c r="AH518" t="s">
        <v>8893</v>
      </c>
      <c r="AI518" t="s">
        <v>8932</v>
      </c>
      <c r="AJ518" t="s">
        <v>1963</v>
      </c>
      <c r="AK518" t="s">
        <v>11527</v>
      </c>
      <c r="AL518" t="s">
        <v>9266</v>
      </c>
      <c r="AM518" t="s">
        <v>1967</v>
      </c>
      <c r="AN518" t="s">
        <v>378</v>
      </c>
      <c r="AO518" t="s">
        <v>379</v>
      </c>
      <c r="AP518" t="s">
        <v>1968</v>
      </c>
    </row>
    <row r="519" spans="1:42" x14ac:dyDescent="0.2">
      <c r="A519" t="s">
        <v>1969</v>
      </c>
      <c r="B519" t="s">
        <v>1969</v>
      </c>
      <c r="C519" t="s">
        <v>4415</v>
      </c>
      <c r="D519" t="s">
        <v>11528</v>
      </c>
      <c r="E519" t="s">
        <v>11529</v>
      </c>
      <c r="F519" t="s">
        <v>8994</v>
      </c>
      <c r="G519" t="s">
        <v>1970</v>
      </c>
      <c r="H519" t="s">
        <v>1969</v>
      </c>
      <c r="M519" t="s">
        <v>8920</v>
      </c>
      <c r="N519" t="s">
        <v>2039</v>
      </c>
      <c r="O519" t="s">
        <v>8887</v>
      </c>
      <c r="R519" t="b">
        <v>1</v>
      </c>
      <c r="Z519" t="s">
        <v>8890</v>
      </c>
      <c r="AA519" t="s">
        <v>8887</v>
      </c>
      <c r="AC519" t="s">
        <v>8921</v>
      </c>
      <c r="AD519" t="b">
        <v>0</v>
      </c>
      <c r="AE519" t="b">
        <v>0</v>
      </c>
      <c r="AL519" t="s">
        <v>9048</v>
      </c>
      <c r="AM519" t="s">
        <v>1970</v>
      </c>
    </row>
    <row r="520" spans="1:42" x14ac:dyDescent="0.2">
      <c r="A520" t="s">
        <v>1969</v>
      </c>
      <c r="B520" t="s">
        <v>1969</v>
      </c>
      <c r="C520" t="s">
        <v>4418</v>
      </c>
      <c r="D520" t="s">
        <v>11528</v>
      </c>
      <c r="E520" t="s">
        <v>11530</v>
      </c>
      <c r="F520" t="s">
        <v>8994</v>
      </c>
      <c r="G520" t="s">
        <v>11531</v>
      </c>
      <c r="H520" t="s">
        <v>1969</v>
      </c>
      <c r="J520" t="s">
        <v>1971</v>
      </c>
      <c r="K520" t="s">
        <v>11532</v>
      </c>
      <c r="L520" t="s">
        <v>32</v>
      </c>
      <c r="M520" t="s">
        <v>7982</v>
      </c>
      <c r="N520" t="s">
        <v>7820</v>
      </c>
      <c r="O520" t="s">
        <v>8887</v>
      </c>
      <c r="P520" t="s">
        <v>11533</v>
      </c>
      <c r="R520" t="b">
        <v>1</v>
      </c>
      <c r="T520" t="s">
        <v>85</v>
      </c>
      <c r="Z520" t="s">
        <v>8890</v>
      </c>
      <c r="AA520" t="s">
        <v>8887</v>
      </c>
      <c r="AB520" t="s">
        <v>11534</v>
      </c>
      <c r="AC520" t="s">
        <v>8921</v>
      </c>
      <c r="AD520" t="b">
        <v>0</v>
      </c>
      <c r="AE520" t="b">
        <v>0</v>
      </c>
      <c r="AF520" t="s">
        <v>8941</v>
      </c>
      <c r="AG520" t="s">
        <v>8941</v>
      </c>
      <c r="AH520" t="s">
        <v>8942</v>
      </c>
      <c r="AJ520" t="s">
        <v>11535</v>
      </c>
      <c r="AK520" t="s">
        <v>11536</v>
      </c>
      <c r="AL520" t="s">
        <v>9048</v>
      </c>
      <c r="AM520" t="s">
        <v>11531</v>
      </c>
    </row>
    <row r="521" spans="1:42" x14ac:dyDescent="0.2">
      <c r="A521" t="s">
        <v>1973</v>
      </c>
      <c r="B521" t="s">
        <v>1974</v>
      </c>
      <c r="C521" t="s">
        <v>4425</v>
      </c>
      <c r="D521" t="s">
        <v>8252</v>
      </c>
      <c r="E521" t="s">
        <v>11537</v>
      </c>
      <c r="F521" t="s">
        <v>10382</v>
      </c>
      <c r="G521" t="s">
        <v>1975</v>
      </c>
      <c r="H521" t="s">
        <v>1973</v>
      </c>
      <c r="I521" t="s">
        <v>11538</v>
      </c>
      <c r="J521" t="s">
        <v>1976</v>
      </c>
      <c r="K521" t="s">
        <v>11539</v>
      </c>
      <c r="L521" t="s">
        <v>1978</v>
      </c>
      <c r="M521" t="s">
        <v>7982</v>
      </c>
      <c r="N521" t="s">
        <v>2039</v>
      </c>
      <c r="O521" t="s">
        <v>8887</v>
      </c>
      <c r="P521" t="s">
        <v>11540</v>
      </c>
      <c r="R521" t="b">
        <v>1</v>
      </c>
      <c r="T521" t="s">
        <v>45</v>
      </c>
      <c r="Y521" t="s">
        <v>1984</v>
      </c>
      <c r="Z521" t="s">
        <v>8890</v>
      </c>
      <c r="AA521" t="s">
        <v>8887</v>
      </c>
      <c r="AB521" t="s">
        <v>11541</v>
      </c>
      <c r="AC521" t="s">
        <v>8973</v>
      </c>
      <c r="AD521" t="b">
        <v>0</v>
      </c>
      <c r="AE521" t="b">
        <v>1</v>
      </c>
      <c r="AF521" t="s">
        <v>11542</v>
      </c>
      <c r="AG521" t="s">
        <v>11543</v>
      </c>
      <c r="AH521" t="s">
        <v>9031</v>
      </c>
      <c r="AI521" t="s">
        <v>11544</v>
      </c>
      <c r="AJ521" t="s">
        <v>11545</v>
      </c>
      <c r="AK521" t="s">
        <v>11546</v>
      </c>
      <c r="AL521" t="s">
        <v>9226</v>
      </c>
      <c r="AM521" t="s">
        <v>1981</v>
      </c>
    </row>
    <row r="522" spans="1:42" x14ac:dyDescent="0.2">
      <c r="A522" t="s">
        <v>1973</v>
      </c>
      <c r="B522" t="s">
        <v>1974</v>
      </c>
      <c r="C522" t="s">
        <v>4432</v>
      </c>
      <c r="D522" t="s">
        <v>8252</v>
      </c>
      <c r="E522" t="s">
        <v>11547</v>
      </c>
      <c r="F522" t="s">
        <v>10382</v>
      </c>
      <c r="G522" t="s">
        <v>1975</v>
      </c>
      <c r="H522" t="s">
        <v>1973</v>
      </c>
      <c r="J522" t="s">
        <v>1976</v>
      </c>
      <c r="K522" t="s">
        <v>11539</v>
      </c>
      <c r="L522" t="s">
        <v>1978</v>
      </c>
      <c r="M522" t="s">
        <v>7982</v>
      </c>
      <c r="N522" t="s">
        <v>2039</v>
      </c>
      <c r="O522" t="s">
        <v>8887</v>
      </c>
      <c r="P522" t="s">
        <v>11548</v>
      </c>
      <c r="R522" t="b">
        <v>1</v>
      </c>
      <c r="T522" t="s">
        <v>45</v>
      </c>
      <c r="Z522" t="s">
        <v>8890</v>
      </c>
      <c r="AA522" t="s">
        <v>8887</v>
      </c>
      <c r="AB522" t="s">
        <v>11549</v>
      </c>
      <c r="AC522" t="s">
        <v>8973</v>
      </c>
      <c r="AD522" t="b">
        <v>0</v>
      </c>
      <c r="AE522" t="b">
        <v>1</v>
      </c>
      <c r="AF522" t="s">
        <v>11550</v>
      </c>
      <c r="AG522" t="s">
        <v>11551</v>
      </c>
      <c r="AH522" t="s">
        <v>9031</v>
      </c>
      <c r="AI522" t="s">
        <v>11552</v>
      </c>
      <c r="AJ522" t="s">
        <v>11545</v>
      </c>
      <c r="AK522" t="s">
        <v>11546</v>
      </c>
      <c r="AL522" t="s">
        <v>9232</v>
      </c>
      <c r="AM522" t="s">
        <v>1975</v>
      </c>
    </row>
    <row r="523" spans="1:42" x14ac:dyDescent="0.2">
      <c r="A523" t="s">
        <v>1973</v>
      </c>
      <c r="B523" t="s">
        <v>1974</v>
      </c>
      <c r="C523" t="s">
        <v>4440</v>
      </c>
      <c r="D523" t="s">
        <v>8252</v>
      </c>
      <c r="E523" t="s">
        <v>11553</v>
      </c>
      <c r="F523" t="s">
        <v>10382</v>
      </c>
      <c r="G523" t="s">
        <v>1975</v>
      </c>
      <c r="H523" t="s">
        <v>1973</v>
      </c>
      <c r="J523" t="s">
        <v>1976</v>
      </c>
      <c r="K523" t="s">
        <v>11539</v>
      </c>
      <c r="L523" t="s">
        <v>1978</v>
      </c>
      <c r="M523" t="s">
        <v>7982</v>
      </c>
      <c r="N523" t="s">
        <v>2039</v>
      </c>
      <c r="O523" t="s">
        <v>8887</v>
      </c>
      <c r="P523" t="s">
        <v>11554</v>
      </c>
      <c r="R523" t="b">
        <v>1</v>
      </c>
      <c r="T523" t="s">
        <v>45</v>
      </c>
      <c r="Z523" t="s">
        <v>8890</v>
      </c>
      <c r="AA523" t="s">
        <v>8887</v>
      </c>
      <c r="AB523" t="s">
        <v>11555</v>
      </c>
      <c r="AC523" t="s">
        <v>8973</v>
      </c>
      <c r="AD523" t="b">
        <v>0</v>
      </c>
      <c r="AE523" t="b">
        <v>1</v>
      </c>
      <c r="AF523" t="s">
        <v>11556</v>
      </c>
      <c r="AG523" t="s">
        <v>11557</v>
      </c>
      <c r="AI523" t="s">
        <v>11558</v>
      </c>
      <c r="AJ523" t="s">
        <v>11545</v>
      </c>
      <c r="AK523" t="s">
        <v>11546</v>
      </c>
      <c r="AL523" t="s">
        <v>9136</v>
      </c>
      <c r="AM523" t="s">
        <v>11559</v>
      </c>
    </row>
    <row r="524" spans="1:42" x14ac:dyDescent="0.2">
      <c r="A524" t="s">
        <v>1973</v>
      </c>
      <c r="B524" t="s">
        <v>1974</v>
      </c>
      <c r="C524" t="s">
        <v>4447</v>
      </c>
      <c r="D524" t="s">
        <v>8252</v>
      </c>
      <c r="E524" t="s">
        <v>11560</v>
      </c>
      <c r="F524" t="s">
        <v>10382</v>
      </c>
      <c r="G524" t="s">
        <v>1975</v>
      </c>
      <c r="H524" t="s">
        <v>1973</v>
      </c>
      <c r="J524" t="s">
        <v>11561</v>
      </c>
      <c r="K524" t="s">
        <v>11562</v>
      </c>
      <c r="L524" t="s">
        <v>1978</v>
      </c>
      <c r="M524" t="s">
        <v>7982</v>
      </c>
      <c r="N524" t="s">
        <v>2039</v>
      </c>
      <c r="O524" t="s">
        <v>8887</v>
      </c>
      <c r="P524" t="s">
        <v>11563</v>
      </c>
      <c r="R524" t="b">
        <v>1</v>
      </c>
      <c r="T524" t="s">
        <v>45</v>
      </c>
      <c r="Z524" t="s">
        <v>8890</v>
      </c>
      <c r="AA524" t="s">
        <v>8887</v>
      </c>
      <c r="AB524" t="s">
        <v>11564</v>
      </c>
      <c r="AC524" t="s">
        <v>8973</v>
      </c>
      <c r="AD524" t="b">
        <v>0</v>
      </c>
      <c r="AE524" t="b">
        <v>1</v>
      </c>
      <c r="AF524" t="s">
        <v>11565</v>
      </c>
      <c r="AG524" t="s">
        <v>11566</v>
      </c>
      <c r="AH524" t="s">
        <v>9031</v>
      </c>
      <c r="AI524" t="s">
        <v>11544</v>
      </c>
      <c r="AJ524" t="s">
        <v>11567</v>
      </c>
      <c r="AK524" t="s">
        <v>11568</v>
      </c>
      <c r="AL524" t="s">
        <v>8923</v>
      </c>
      <c r="AM524" t="s">
        <v>1975</v>
      </c>
    </row>
    <row r="525" spans="1:42" x14ac:dyDescent="0.2">
      <c r="A525" t="s">
        <v>1973</v>
      </c>
      <c r="B525" t="s">
        <v>1974</v>
      </c>
      <c r="C525" t="s">
        <v>4453</v>
      </c>
      <c r="D525" t="s">
        <v>8252</v>
      </c>
      <c r="E525" t="s">
        <v>11569</v>
      </c>
      <c r="F525" t="s">
        <v>10382</v>
      </c>
      <c r="G525" t="s">
        <v>1975</v>
      </c>
      <c r="H525" t="s">
        <v>1973</v>
      </c>
      <c r="I525" t="s">
        <v>11570</v>
      </c>
      <c r="J525" t="s">
        <v>11571</v>
      </c>
      <c r="K525" t="s">
        <v>11572</v>
      </c>
      <c r="L525" t="s">
        <v>1978</v>
      </c>
      <c r="M525" t="s">
        <v>7982</v>
      </c>
      <c r="N525" t="s">
        <v>2039</v>
      </c>
      <c r="O525" t="s">
        <v>8887</v>
      </c>
      <c r="P525" t="s">
        <v>11573</v>
      </c>
      <c r="R525" t="b">
        <v>1</v>
      </c>
      <c r="T525" t="s">
        <v>45</v>
      </c>
      <c r="Y525" t="s">
        <v>5022</v>
      </c>
      <c r="Z525" t="s">
        <v>8890</v>
      </c>
      <c r="AA525" t="s">
        <v>8887</v>
      </c>
      <c r="AB525" t="s">
        <v>11574</v>
      </c>
      <c r="AC525" t="s">
        <v>8973</v>
      </c>
      <c r="AD525" t="b">
        <v>0</v>
      </c>
      <c r="AE525" t="b">
        <v>1</v>
      </c>
      <c r="AF525" t="s">
        <v>11575</v>
      </c>
      <c r="AG525" t="s">
        <v>11576</v>
      </c>
      <c r="AH525" t="s">
        <v>9031</v>
      </c>
      <c r="AI525" t="s">
        <v>11544</v>
      </c>
      <c r="AJ525" t="s">
        <v>11567</v>
      </c>
      <c r="AK525" t="s">
        <v>11577</v>
      </c>
      <c r="AL525" t="s">
        <v>9087</v>
      </c>
      <c r="AM525" t="s">
        <v>1975</v>
      </c>
    </row>
    <row r="526" spans="1:42" x14ac:dyDescent="0.2">
      <c r="A526" t="s">
        <v>1973</v>
      </c>
      <c r="B526" t="s">
        <v>1974</v>
      </c>
      <c r="C526" t="s">
        <v>4463</v>
      </c>
      <c r="D526" t="s">
        <v>8252</v>
      </c>
      <c r="E526" t="s">
        <v>11578</v>
      </c>
      <c r="F526" t="s">
        <v>10382</v>
      </c>
      <c r="G526" t="s">
        <v>1975</v>
      </c>
      <c r="H526" t="s">
        <v>1973</v>
      </c>
      <c r="J526" t="s">
        <v>11579</v>
      </c>
      <c r="K526" t="s">
        <v>11580</v>
      </c>
      <c r="L526" t="s">
        <v>1978</v>
      </c>
      <c r="M526" t="s">
        <v>7982</v>
      </c>
      <c r="N526" t="s">
        <v>2039</v>
      </c>
      <c r="O526" t="s">
        <v>8887</v>
      </c>
      <c r="P526" t="s">
        <v>11581</v>
      </c>
      <c r="R526" t="b">
        <v>1</v>
      </c>
      <c r="T526" t="s">
        <v>45</v>
      </c>
      <c r="Z526" t="s">
        <v>8890</v>
      </c>
      <c r="AA526" t="s">
        <v>8887</v>
      </c>
      <c r="AB526" t="s">
        <v>11582</v>
      </c>
      <c r="AC526" t="s">
        <v>8973</v>
      </c>
      <c r="AD526" t="b">
        <v>0</v>
      </c>
      <c r="AE526" t="b">
        <v>1</v>
      </c>
      <c r="AF526" t="s">
        <v>11583</v>
      </c>
      <c r="AG526" t="s">
        <v>11584</v>
      </c>
      <c r="AH526" t="s">
        <v>9031</v>
      </c>
      <c r="AJ526" t="s">
        <v>11567</v>
      </c>
      <c r="AK526" t="s">
        <v>11585</v>
      </c>
      <c r="AL526" t="s">
        <v>8926</v>
      </c>
      <c r="AM526" t="s">
        <v>1975</v>
      </c>
    </row>
    <row r="527" spans="1:42" x14ac:dyDescent="0.2">
      <c r="A527" t="s">
        <v>1973</v>
      </c>
      <c r="B527" t="s">
        <v>1974</v>
      </c>
      <c r="C527" t="s">
        <v>4471</v>
      </c>
      <c r="D527" t="s">
        <v>8252</v>
      </c>
      <c r="E527" t="s">
        <v>11586</v>
      </c>
      <c r="F527" t="s">
        <v>10382</v>
      </c>
      <c r="G527" t="s">
        <v>1975</v>
      </c>
      <c r="H527" t="s">
        <v>1973</v>
      </c>
      <c r="J527" t="s">
        <v>11571</v>
      </c>
      <c r="K527" t="s">
        <v>11572</v>
      </c>
      <c r="L527" t="s">
        <v>1978</v>
      </c>
      <c r="M527" t="s">
        <v>7982</v>
      </c>
      <c r="N527" t="s">
        <v>2039</v>
      </c>
      <c r="O527" t="s">
        <v>8887</v>
      </c>
      <c r="P527" t="s">
        <v>11587</v>
      </c>
      <c r="R527" t="b">
        <v>1</v>
      </c>
      <c r="T527" t="s">
        <v>45</v>
      </c>
      <c r="Z527" t="s">
        <v>8890</v>
      </c>
      <c r="AA527" t="s">
        <v>8887</v>
      </c>
      <c r="AB527" t="s">
        <v>11588</v>
      </c>
      <c r="AC527" t="s">
        <v>8973</v>
      </c>
      <c r="AD527" t="b">
        <v>0</v>
      </c>
      <c r="AE527" t="b">
        <v>1</v>
      </c>
      <c r="AF527" t="s">
        <v>11589</v>
      </c>
      <c r="AG527" t="s">
        <v>11590</v>
      </c>
      <c r="AH527" t="s">
        <v>9031</v>
      </c>
      <c r="AI527" t="s">
        <v>11544</v>
      </c>
      <c r="AJ527" t="s">
        <v>11567</v>
      </c>
      <c r="AK527" t="s">
        <v>11577</v>
      </c>
      <c r="AL527" t="s">
        <v>8935</v>
      </c>
      <c r="AM527" t="s">
        <v>1975</v>
      </c>
    </row>
    <row r="528" spans="1:42" x14ac:dyDescent="0.2">
      <c r="A528" t="s">
        <v>1973</v>
      </c>
      <c r="B528" t="s">
        <v>1974</v>
      </c>
      <c r="C528" t="s">
        <v>4478</v>
      </c>
      <c r="D528" t="s">
        <v>8252</v>
      </c>
      <c r="E528" t="s">
        <v>11591</v>
      </c>
      <c r="F528" t="s">
        <v>10382</v>
      </c>
      <c r="G528" t="s">
        <v>11592</v>
      </c>
      <c r="H528" t="s">
        <v>1973</v>
      </c>
      <c r="M528" t="s">
        <v>8920</v>
      </c>
      <c r="N528" t="s">
        <v>2039</v>
      </c>
      <c r="O528" t="s">
        <v>8887</v>
      </c>
      <c r="R528" t="b">
        <v>1</v>
      </c>
      <c r="Z528" t="s">
        <v>8890</v>
      </c>
      <c r="AA528" t="s">
        <v>8887</v>
      </c>
      <c r="AC528" t="s">
        <v>8973</v>
      </c>
      <c r="AD528" t="b">
        <v>0</v>
      </c>
      <c r="AE528" t="b">
        <v>1</v>
      </c>
      <c r="AL528" t="s">
        <v>8935</v>
      </c>
      <c r="AM528" t="s">
        <v>11592</v>
      </c>
    </row>
    <row r="529" spans="1:42" x14ac:dyDescent="0.2">
      <c r="A529" t="s">
        <v>1973</v>
      </c>
      <c r="B529" t="s">
        <v>1974</v>
      </c>
      <c r="C529" t="s">
        <v>4483</v>
      </c>
      <c r="D529" t="s">
        <v>8252</v>
      </c>
      <c r="E529" t="s">
        <v>11593</v>
      </c>
      <c r="F529" t="s">
        <v>10382</v>
      </c>
      <c r="G529" t="s">
        <v>1975</v>
      </c>
      <c r="H529" t="s">
        <v>1973</v>
      </c>
      <c r="J529" t="s">
        <v>11594</v>
      </c>
      <c r="K529" t="s">
        <v>11595</v>
      </c>
      <c r="L529" t="s">
        <v>1978</v>
      </c>
      <c r="M529" t="s">
        <v>7982</v>
      </c>
      <c r="N529" t="s">
        <v>2039</v>
      </c>
      <c r="O529" t="s">
        <v>8887</v>
      </c>
      <c r="P529" t="s">
        <v>11596</v>
      </c>
      <c r="R529" t="b">
        <v>1</v>
      </c>
      <c r="T529" t="s">
        <v>45</v>
      </c>
      <c r="Z529" t="s">
        <v>8890</v>
      </c>
      <c r="AA529" t="s">
        <v>8887</v>
      </c>
      <c r="AB529" t="s">
        <v>11597</v>
      </c>
      <c r="AC529" t="s">
        <v>8973</v>
      </c>
      <c r="AD529" t="b">
        <v>0</v>
      </c>
      <c r="AE529" t="b">
        <v>1</v>
      </c>
      <c r="AF529" t="s">
        <v>11598</v>
      </c>
      <c r="AG529" t="s">
        <v>11599</v>
      </c>
      <c r="AH529" t="s">
        <v>9031</v>
      </c>
      <c r="AI529" t="s">
        <v>11600</v>
      </c>
      <c r="AJ529" t="s">
        <v>11601</v>
      </c>
      <c r="AK529" t="s">
        <v>11602</v>
      </c>
      <c r="AL529" t="s">
        <v>9266</v>
      </c>
      <c r="AM529" t="s">
        <v>1975</v>
      </c>
    </row>
    <row r="530" spans="1:42" x14ac:dyDescent="0.2">
      <c r="A530" t="s">
        <v>1973</v>
      </c>
      <c r="B530" t="s">
        <v>1974</v>
      </c>
      <c r="C530" t="s">
        <v>4494</v>
      </c>
      <c r="D530" t="s">
        <v>8252</v>
      </c>
      <c r="E530" t="s">
        <v>11603</v>
      </c>
      <c r="F530" t="s">
        <v>10382</v>
      </c>
      <c r="G530" t="s">
        <v>1975</v>
      </c>
      <c r="H530" t="s">
        <v>1973</v>
      </c>
      <c r="J530" t="s">
        <v>11604</v>
      </c>
      <c r="K530" t="s">
        <v>11605</v>
      </c>
      <c r="L530" t="s">
        <v>1978</v>
      </c>
      <c r="M530" t="s">
        <v>7982</v>
      </c>
      <c r="N530" t="s">
        <v>2039</v>
      </c>
      <c r="O530" t="s">
        <v>8887</v>
      </c>
      <c r="P530" t="s">
        <v>11606</v>
      </c>
      <c r="R530" t="b">
        <v>1</v>
      </c>
      <c r="T530" t="s">
        <v>45</v>
      </c>
      <c r="Z530" t="s">
        <v>8890</v>
      </c>
      <c r="AA530" t="s">
        <v>8887</v>
      </c>
      <c r="AB530" t="s">
        <v>11607</v>
      </c>
      <c r="AC530" t="s">
        <v>8973</v>
      </c>
      <c r="AD530" t="b">
        <v>0</v>
      </c>
      <c r="AE530" t="b">
        <v>1</v>
      </c>
      <c r="AF530" t="s">
        <v>11608</v>
      </c>
      <c r="AG530" t="s">
        <v>11609</v>
      </c>
      <c r="AH530" t="s">
        <v>9031</v>
      </c>
      <c r="AI530" t="s">
        <v>11610</v>
      </c>
      <c r="AJ530" t="s">
        <v>11567</v>
      </c>
      <c r="AK530" t="s">
        <v>11611</v>
      </c>
      <c r="AL530" t="s">
        <v>8907</v>
      </c>
      <c r="AM530" t="s">
        <v>1975</v>
      </c>
    </row>
    <row r="531" spans="1:42" x14ac:dyDescent="0.2">
      <c r="A531" t="s">
        <v>1973</v>
      </c>
      <c r="B531" t="s">
        <v>1974</v>
      </c>
      <c r="C531" t="s">
        <v>4504</v>
      </c>
      <c r="D531" t="s">
        <v>8252</v>
      </c>
      <c r="E531" t="s">
        <v>11612</v>
      </c>
      <c r="F531" t="s">
        <v>10382</v>
      </c>
      <c r="G531" t="s">
        <v>1975</v>
      </c>
      <c r="H531" t="s">
        <v>1973</v>
      </c>
      <c r="J531" t="s">
        <v>11613</v>
      </c>
      <c r="K531" t="s">
        <v>11614</v>
      </c>
      <c r="L531" t="s">
        <v>1978</v>
      </c>
      <c r="M531" t="s">
        <v>7982</v>
      </c>
      <c r="N531" t="s">
        <v>2039</v>
      </c>
      <c r="O531" t="s">
        <v>8887</v>
      </c>
      <c r="P531" t="s">
        <v>11615</v>
      </c>
      <c r="R531" t="b">
        <v>1</v>
      </c>
      <c r="T531" t="s">
        <v>45</v>
      </c>
      <c r="Z531" t="s">
        <v>8890</v>
      </c>
      <c r="AA531" t="s">
        <v>8887</v>
      </c>
      <c r="AB531" t="s">
        <v>11616</v>
      </c>
      <c r="AC531" t="s">
        <v>10997</v>
      </c>
      <c r="AD531" t="b">
        <v>0</v>
      </c>
      <c r="AE531" t="b">
        <v>1</v>
      </c>
      <c r="AF531" t="s">
        <v>11617</v>
      </c>
      <c r="AG531" t="s">
        <v>11618</v>
      </c>
      <c r="AH531" t="s">
        <v>9031</v>
      </c>
      <c r="AI531" t="s">
        <v>11600</v>
      </c>
      <c r="AJ531" t="s">
        <v>11601</v>
      </c>
      <c r="AK531" t="s">
        <v>11619</v>
      </c>
      <c r="AL531" t="s">
        <v>8897</v>
      </c>
      <c r="AM531" t="s">
        <v>1975</v>
      </c>
    </row>
    <row r="532" spans="1:42" x14ac:dyDescent="0.2">
      <c r="A532" t="s">
        <v>1973</v>
      </c>
      <c r="B532" t="s">
        <v>1974</v>
      </c>
      <c r="C532" t="s">
        <v>4513</v>
      </c>
      <c r="D532" t="s">
        <v>8252</v>
      </c>
      <c r="E532" t="s">
        <v>11620</v>
      </c>
      <c r="F532" t="s">
        <v>10382</v>
      </c>
      <c r="G532" t="s">
        <v>1975</v>
      </c>
      <c r="H532" t="s">
        <v>1973</v>
      </c>
      <c r="J532" t="s">
        <v>11621</v>
      </c>
      <c r="K532" t="s">
        <v>11622</v>
      </c>
      <c r="L532" t="s">
        <v>1978</v>
      </c>
      <c r="M532" t="s">
        <v>7982</v>
      </c>
      <c r="N532" t="s">
        <v>2039</v>
      </c>
      <c r="O532" t="s">
        <v>8887</v>
      </c>
      <c r="P532" t="s">
        <v>11623</v>
      </c>
      <c r="R532" t="b">
        <v>1</v>
      </c>
      <c r="T532" t="s">
        <v>45</v>
      </c>
      <c r="Z532" t="s">
        <v>8890</v>
      </c>
      <c r="AA532" t="s">
        <v>8887</v>
      </c>
      <c r="AB532" t="s">
        <v>11624</v>
      </c>
      <c r="AC532" t="s">
        <v>8973</v>
      </c>
      <c r="AD532" t="b">
        <v>0</v>
      </c>
      <c r="AE532" t="b">
        <v>1</v>
      </c>
      <c r="AF532" t="s">
        <v>11575</v>
      </c>
      <c r="AG532" t="s">
        <v>11576</v>
      </c>
      <c r="AH532" t="s">
        <v>9031</v>
      </c>
      <c r="AI532" t="s">
        <v>11544</v>
      </c>
      <c r="AJ532" t="s">
        <v>11567</v>
      </c>
      <c r="AK532" t="s">
        <v>11625</v>
      </c>
      <c r="AL532" t="s">
        <v>8902</v>
      </c>
      <c r="AM532" t="s">
        <v>1975</v>
      </c>
    </row>
    <row r="533" spans="1:42" x14ac:dyDescent="0.2">
      <c r="A533" t="s">
        <v>1973</v>
      </c>
      <c r="B533" t="s">
        <v>1974</v>
      </c>
      <c r="C533" t="s">
        <v>4521</v>
      </c>
      <c r="D533" t="s">
        <v>8252</v>
      </c>
      <c r="E533" t="s">
        <v>11626</v>
      </c>
      <c r="F533" t="s">
        <v>10382</v>
      </c>
      <c r="G533" t="s">
        <v>1975</v>
      </c>
      <c r="H533" t="s">
        <v>1973</v>
      </c>
      <c r="I533" t="s">
        <v>11627</v>
      </c>
      <c r="J533" t="s">
        <v>11628</v>
      </c>
      <c r="K533" t="s">
        <v>11629</v>
      </c>
      <c r="L533" t="s">
        <v>1978</v>
      </c>
      <c r="M533" t="s">
        <v>7982</v>
      </c>
      <c r="N533" t="s">
        <v>2039</v>
      </c>
      <c r="O533" t="s">
        <v>8887</v>
      </c>
      <c r="P533" t="s">
        <v>11630</v>
      </c>
      <c r="R533" t="b">
        <v>1</v>
      </c>
      <c r="T533" t="s">
        <v>45</v>
      </c>
      <c r="Y533" t="s">
        <v>412</v>
      </c>
      <c r="Z533" t="s">
        <v>8890</v>
      </c>
      <c r="AA533" t="s">
        <v>8887</v>
      </c>
      <c r="AB533" t="s">
        <v>11631</v>
      </c>
      <c r="AC533" t="s">
        <v>8973</v>
      </c>
      <c r="AD533" t="b">
        <v>0</v>
      </c>
      <c r="AE533" t="b">
        <v>1</v>
      </c>
      <c r="AF533" t="s">
        <v>11632</v>
      </c>
      <c r="AG533" t="s">
        <v>11633</v>
      </c>
      <c r="AH533" t="s">
        <v>9031</v>
      </c>
      <c r="AI533" t="s">
        <v>11634</v>
      </c>
      <c r="AJ533" t="s">
        <v>11567</v>
      </c>
      <c r="AK533" t="s">
        <v>11635</v>
      </c>
      <c r="AL533" t="s">
        <v>8918</v>
      </c>
      <c r="AM533" t="s">
        <v>1975</v>
      </c>
    </row>
    <row r="534" spans="1:42" x14ac:dyDescent="0.2">
      <c r="A534" t="s">
        <v>1973</v>
      </c>
      <c r="B534" t="s">
        <v>1974</v>
      </c>
      <c r="C534" t="s">
        <v>4531</v>
      </c>
      <c r="D534" t="s">
        <v>8252</v>
      </c>
      <c r="E534" t="s">
        <v>11636</v>
      </c>
      <c r="F534" t="s">
        <v>10382</v>
      </c>
      <c r="G534" t="s">
        <v>1975</v>
      </c>
      <c r="H534" t="s">
        <v>1973</v>
      </c>
      <c r="J534" t="s">
        <v>11628</v>
      </c>
      <c r="K534" t="s">
        <v>11629</v>
      </c>
      <c r="L534" t="s">
        <v>1978</v>
      </c>
      <c r="M534" t="s">
        <v>7982</v>
      </c>
      <c r="N534" t="s">
        <v>2039</v>
      </c>
      <c r="O534" t="s">
        <v>8887</v>
      </c>
      <c r="P534" t="s">
        <v>11637</v>
      </c>
      <c r="R534" t="b">
        <v>1</v>
      </c>
      <c r="T534" t="s">
        <v>45</v>
      </c>
      <c r="Z534" t="s">
        <v>8890</v>
      </c>
      <c r="AA534" t="s">
        <v>8887</v>
      </c>
      <c r="AB534" t="s">
        <v>11631</v>
      </c>
      <c r="AC534" t="s">
        <v>8973</v>
      </c>
      <c r="AD534" t="b">
        <v>0</v>
      </c>
      <c r="AE534" t="b">
        <v>1</v>
      </c>
      <c r="AF534" t="s">
        <v>11638</v>
      </c>
      <c r="AG534" t="s">
        <v>11639</v>
      </c>
      <c r="AH534" t="s">
        <v>9031</v>
      </c>
      <c r="AI534" t="s">
        <v>11634</v>
      </c>
      <c r="AJ534" t="s">
        <v>11567</v>
      </c>
      <c r="AK534" t="s">
        <v>11635</v>
      </c>
      <c r="AL534" t="s">
        <v>8913</v>
      </c>
      <c r="AM534" t="s">
        <v>1975</v>
      </c>
    </row>
    <row r="535" spans="1:42" x14ac:dyDescent="0.2">
      <c r="A535" t="s">
        <v>1973</v>
      </c>
      <c r="B535" t="s">
        <v>1974</v>
      </c>
      <c r="C535" t="s">
        <v>4541</v>
      </c>
      <c r="D535" t="s">
        <v>8252</v>
      </c>
      <c r="E535" t="s">
        <v>11640</v>
      </c>
      <c r="F535" t="s">
        <v>10382</v>
      </c>
      <c r="G535" t="s">
        <v>1975</v>
      </c>
      <c r="H535" t="s">
        <v>1973</v>
      </c>
      <c r="J535" t="s">
        <v>11641</v>
      </c>
      <c r="K535" t="s">
        <v>11642</v>
      </c>
      <c r="L535" t="s">
        <v>1978</v>
      </c>
      <c r="M535" t="s">
        <v>7982</v>
      </c>
      <c r="N535" t="s">
        <v>11643</v>
      </c>
      <c r="O535" t="s">
        <v>8887</v>
      </c>
      <c r="P535" t="s">
        <v>11644</v>
      </c>
      <c r="R535" t="b">
        <v>1</v>
      </c>
      <c r="T535" t="s">
        <v>45</v>
      </c>
      <c r="Z535" t="s">
        <v>9363</v>
      </c>
      <c r="AA535" t="s">
        <v>8887</v>
      </c>
      <c r="AB535" t="s">
        <v>11645</v>
      </c>
      <c r="AC535" t="s">
        <v>8973</v>
      </c>
      <c r="AD535" t="b">
        <v>0</v>
      </c>
      <c r="AE535" t="b">
        <v>1</v>
      </c>
      <c r="AF535" t="s">
        <v>11646</v>
      </c>
      <c r="AG535" t="s">
        <v>11647</v>
      </c>
      <c r="AH535" t="s">
        <v>9031</v>
      </c>
      <c r="AI535" t="s">
        <v>11648</v>
      </c>
      <c r="AJ535" t="s">
        <v>7122</v>
      </c>
      <c r="AK535" t="s">
        <v>11585</v>
      </c>
      <c r="AL535" t="s">
        <v>8926</v>
      </c>
      <c r="AM535" t="s">
        <v>1975</v>
      </c>
    </row>
    <row r="536" spans="1:42" x14ac:dyDescent="0.2">
      <c r="A536" t="s">
        <v>1973</v>
      </c>
      <c r="B536" t="s">
        <v>1974</v>
      </c>
      <c r="C536" t="s">
        <v>4548</v>
      </c>
      <c r="D536" t="s">
        <v>8252</v>
      </c>
      <c r="E536" t="s">
        <v>11649</v>
      </c>
      <c r="F536" t="e">
        <v>#N/A</v>
      </c>
      <c r="G536" t="s">
        <v>1975</v>
      </c>
      <c r="H536" t="s">
        <v>1973</v>
      </c>
      <c r="J536" t="s">
        <v>11650</v>
      </c>
      <c r="K536" t="s">
        <v>11651</v>
      </c>
      <c r="L536" t="s">
        <v>1978</v>
      </c>
      <c r="M536" t="s">
        <v>7982</v>
      </c>
      <c r="N536" t="s">
        <v>7616</v>
      </c>
      <c r="O536" t="s">
        <v>8887</v>
      </c>
      <c r="P536" t="s">
        <v>11652</v>
      </c>
      <c r="T536" t="s">
        <v>45</v>
      </c>
      <c r="Z536" t="s">
        <v>8967</v>
      </c>
      <c r="AA536" t="s">
        <v>8887</v>
      </c>
      <c r="AD536" t="b">
        <v>0</v>
      </c>
      <c r="AF536" t="s">
        <v>8968</v>
      </c>
      <c r="AG536" t="s">
        <v>8968</v>
      </c>
      <c r="AH536" t="s">
        <v>8893</v>
      </c>
      <c r="AI536" t="s">
        <v>11653</v>
      </c>
      <c r="AJ536" t="s">
        <v>7122</v>
      </c>
      <c r="AK536" t="s">
        <v>11654</v>
      </c>
      <c r="AL536" t="s">
        <v>8897</v>
      </c>
      <c r="AM536" t="s">
        <v>1975</v>
      </c>
    </row>
    <row r="537" spans="1:42" x14ac:dyDescent="0.2">
      <c r="A537" t="s">
        <v>1973</v>
      </c>
      <c r="B537" t="s">
        <v>1974</v>
      </c>
      <c r="C537" t="s">
        <v>4559</v>
      </c>
      <c r="D537" t="s">
        <v>8252</v>
      </c>
      <c r="E537" t="s">
        <v>11655</v>
      </c>
      <c r="F537" t="e">
        <v>#N/A</v>
      </c>
      <c r="G537" t="s">
        <v>1975</v>
      </c>
      <c r="H537" t="s">
        <v>1973</v>
      </c>
      <c r="J537" t="s">
        <v>11656</v>
      </c>
      <c r="K537" t="s">
        <v>11657</v>
      </c>
      <c r="L537" t="s">
        <v>1978</v>
      </c>
      <c r="M537" t="s">
        <v>9202</v>
      </c>
      <c r="N537" t="s">
        <v>7194</v>
      </c>
      <c r="O537" t="s">
        <v>8887</v>
      </c>
      <c r="P537" t="s">
        <v>11658</v>
      </c>
      <c r="R537" t="b">
        <v>0</v>
      </c>
      <c r="T537" t="s">
        <v>45</v>
      </c>
      <c r="X537" t="s">
        <v>7194</v>
      </c>
      <c r="Z537" t="s">
        <v>8967</v>
      </c>
      <c r="AA537" t="s">
        <v>8887</v>
      </c>
      <c r="AD537" t="b">
        <v>0</v>
      </c>
      <c r="AF537" t="s">
        <v>8968</v>
      </c>
      <c r="AG537" t="s">
        <v>8968</v>
      </c>
      <c r="AI537" t="s">
        <v>11659</v>
      </c>
      <c r="AJ537" t="s">
        <v>7122</v>
      </c>
      <c r="AK537" t="s">
        <v>11660</v>
      </c>
      <c r="AL537" t="s">
        <v>8897</v>
      </c>
      <c r="AM537" t="s">
        <v>1975</v>
      </c>
    </row>
    <row r="538" spans="1:42" x14ac:dyDescent="0.2">
      <c r="A538" t="s">
        <v>1973</v>
      </c>
      <c r="B538" t="s">
        <v>1974</v>
      </c>
      <c r="C538" t="s">
        <v>4568</v>
      </c>
      <c r="D538" t="s">
        <v>8252</v>
      </c>
      <c r="E538" t="s">
        <v>11661</v>
      </c>
      <c r="F538" t="s">
        <v>10382</v>
      </c>
      <c r="G538" t="s">
        <v>1975</v>
      </c>
      <c r="H538" t="s">
        <v>1973</v>
      </c>
      <c r="J538" t="s">
        <v>1976</v>
      </c>
      <c r="K538" t="s">
        <v>11662</v>
      </c>
      <c r="L538" t="s">
        <v>1978</v>
      </c>
      <c r="M538" t="s">
        <v>7982</v>
      </c>
      <c r="N538" t="s">
        <v>7599</v>
      </c>
      <c r="O538" t="s">
        <v>8887</v>
      </c>
      <c r="P538" t="s">
        <v>11663</v>
      </c>
      <c r="R538" t="b">
        <v>1</v>
      </c>
      <c r="T538" t="s">
        <v>45</v>
      </c>
      <c r="Z538" t="s">
        <v>8890</v>
      </c>
      <c r="AA538" t="s">
        <v>8887</v>
      </c>
      <c r="AC538" t="s">
        <v>8973</v>
      </c>
      <c r="AD538" t="b">
        <v>0</v>
      </c>
      <c r="AE538" t="b">
        <v>1</v>
      </c>
      <c r="AF538" t="s">
        <v>11664</v>
      </c>
      <c r="AG538" t="s">
        <v>11665</v>
      </c>
      <c r="AH538" t="s">
        <v>9031</v>
      </c>
      <c r="AI538" t="s">
        <v>11666</v>
      </c>
      <c r="AJ538" t="s">
        <v>11567</v>
      </c>
      <c r="AK538" t="s">
        <v>11667</v>
      </c>
      <c r="AL538" t="s">
        <v>7302</v>
      </c>
      <c r="AM538" t="s">
        <v>1975</v>
      </c>
    </row>
    <row r="539" spans="1:42" x14ac:dyDescent="0.2">
      <c r="A539" t="s">
        <v>1985</v>
      </c>
      <c r="B539" t="s">
        <v>1985</v>
      </c>
      <c r="C539" t="s">
        <v>4574</v>
      </c>
      <c r="D539" t="s">
        <v>11668</v>
      </c>
      <c r="E539" t="s">
        <v>11669</v>
      </c>
      <c r="F539" t="s">
        <v>9118</v>
      </c>
      <c r="G539" t="s">
        <v>1986</v>
      </c>
      <c r="H539" t="s">
        <v>1985</v>
      </c>
      <c r="J539" t="s">
        <v>1987</v>
      </c>
      <c r="K539" t="s">
        <v>1988</v>
      </c>
      <c r="L539" t="s">
        <v>180</v>
      </c>
      <c r="M539" t="s">
        <v>7982</v>
      </c>
      <c r="N539" t="s">
        <v>2039</v>
      </c>
      <c r="O539" t="s">
        <v>8887</v>
      </c>
      <c r="P539" t="s">
        <v>1990</v>
      </c>
      <c r="R539" t="b">
        <v>1</v>
      </c>
      <c r="T539" t="s">
        <v>112</v>
      </c>
      <c r="Z539" t="s">
        <v>8890</v>
      </c>
      <c r="AA539" t="s">
        <v>8887</v>
      </c>
      <c r="AB539" t="s">
        <v>11670</v>
      </c>
      <c r="AC539" t="s">
        <v>8996</v>
      </c>
      <c r="AD539" t="b">
        <v>0</v>
      </c>
      <c r="AE539" t="b">
        <v>0</v>
      </c>
      <c r="AF539" t="s">
        <v>11136</v>
      </c>
      <c r="AG539" t="s">
        <v>11137</v>
      </c>
      <c r="AI539" t="s">
        <v>11671</v>
      </c>
      <c r="AJ539" t="s">
        <v>1986</v>
      </c>
      <c r="AK539" t="s">
        <v>11672</v>
      </c>
      <c r="AL539" t="s">
        <v>8923</v>
      </c>
      <c r="AM539" t="s">
        <v>1991</v>
      </c>
    </row>
    <row r="540" spans="1:42" x14ac:dyDescent="0.2">
      <c r="A540" t="s">
        <v>1993</v>
      </c>
      <c r="B540" t="s">
        <v>1994</v>
      </c>
      <c r="C540" t="s">
        <v>4583</v>
      </c>
      <c r="D540" t="s">
        <v>8255</v>
      </c>
      <c r="E540" t="s">
        <v>11673</v>
      </c>
      <c r="F540" t="s">
        <v>9118</v>
      </c>
      <c r="G540" t="s">
        <v>1995</v>
      </c>
      <c r="H540" t="s">
        <v>1993</v>
      </c>
      <c r="I540" t="s">
        <v>11674</v>
      </c>
      <c r="J540" t="s">
        <v>1996</v>
      </c>
      <c r="K540" t="s">
        <v>1997</v>
      </c>
      <c r="L540" t="s">
        <v>32</v>
      </c>
      <c r="M540" t="s">
        <v>7982</v>
      </c>
      <c r="N540" t="s">
        <v>2039</v>
      </c>
      <c r="O540" t="s">
        <v>8887</v>
      </c>
      <c r="P540" t="s">
        <v>11675</v>
      </c>
      <c r="R540" t="b">
        <v>1</v>
      </c>
      <c r="T540" t="s">
        <v>45</v>
      </c>
      <c r="Y540" t="s">
        <v>134</v>
      </c>
      <c r="Z540" t="s">
        <v>8890</v>
      </c>
      <c r="AA540" t="s">
        <v>8887</v>
      </c>
      <c r="AB540" t="s">
        <v>11676</v>
      </c>
      <c r="AC540" t="s">
        <v>8921</v>
      </c>
      <c r="AD540" t="b">
        <v>0</v>
      </c>
      <c r="AE540" t="b">
        <v>0</v>
      </c>
      <c r="AF540" t="s">
        <v>8941</v>
      </c>
      <c r="AG540" t="s">
        <v>8941</v>
      </c>
      <c r="AI540" t="s">
        <v>9312</v>
      </c>
      <c r="AJ540" t="s">
        <v>7123</v>
      </c>
      <c r="AK540" t="s">
        <v>11677</v>
      </c>
      <c r="AL540" t="s">
        <v>8935</v>
      </c>
      <c r="AM540" t="s">
        <v>2000</v>
      </c>
    </row>
    <row r="541" spans="1:42" x14ac:dyDescent="0.2">
      <c r="A541" t="s">
        <v>2001</v>
      </c>
      <c r="B541" t="s">
        <v>2001</v>
      </c>
      <c r="C541" t="s">
        <v>4591</v>
      </c>
      <c r="D541" t="s">
        <v>11678</v>
      </c>
      <c r="E541" t="s">
        <v>11679</v>
      </c>
      <c r="F541" t="s">
        <v>8994</v>
      </c>
      <c r="G541" t="s">
        <v>2002</v>
      </c>
      <c r="H541" t="s">
        <v>2001</v>
      </c>
      <c r="I541" t="s">
        <v>11680</v>
      </c>
      <c r="J541" t="s">
        <v>2003</v>
      </c>
      <c r="K541" t="s">
        <v>2004</v>
      </c>
      <c r="L541" t="s">
        <v>32</v>
      </c>
      <c r="M541" t="s">
        <v>7982</v>
      </c>
      <c r="N541" t="s">
        <v>2039</v>
      </c>
      <c r="O541" t="s">
        <v>8887</v>
      </c>
      <c r="P541" t="s">
        <v>2005</v>
      </c>
      <c r="R541" t="b">
        <v>1</v>
      </c>
      <c r="T541" t="s">
        <v>112</v>
      </c>
      <c r="Y541" t="s">
        <v>2007</v>
      </c>
      <c r="Z541" t="s">
        <v>8890</v>
      </c>
      <c r="AA541" t="s">
        <v>8887</v>
      </c>
      <c r="AB541" t="s">
        <v>11681</v>
      </c>
      <c r="AC541" t="s">
        <v>9686</v>
      </c>
      <c r="AD541" t="b">
        <v>0</v>
      </c>
      <c r="AE541" t="b">
        <v>0</v>
      </c>
      <c r="AF541" t="s">
        <v>10866</v>
      </c>
      <c r="AG541" t="s">
        <v>10867</v>
      </c>
      <c r="AJ541" t="s">
        <v>2002</v>
      </c>
      <c r="AK541" t="s">
        <v>11682</v>
      </c>
      <c r="AL541" t="s">
        <v>8935</v>
      </c>
      <c r="AM541" t="s">
        <v>2006</v>
      </c>
      <c r="AN541" t="s">
        <v>167</v>
      </c>
      <c r="AO541" t="s">
        <v>109</v>
      </c>
      <c r="AP541" t="s">
        <v>297</v>
      </c>
    </row>
    <row r="542" spans="1:42" x14ac:dyDescent="0.2">
      <c r="A542" t="s">
        <v>2008</v>
      </c>
      <c r="B542" t="s">
        <v>2008</v>
      </c>
      <c r="C542" t="s">
        <v>4598</v>
      </c>
      <c r="D542" t="s">
        <v>11683</v>
      </c>
      <c r="E542" t="s">
        <v>11684</v>
      </c>
      <c r="F542" t="s">
        <v>8994</v>
      </c>
      <c r="G542" t="s">
        <v>2009</v>
      </c>
      <c r="H542" t="s">
        <v>2008</v>
      </c>
      <c r="J542" t="s">
        <v>2010</v>
      </c>
      <c r="K542" t="s">
        <v>2011</v>
      </c>
      <c r="L542" t="s">
        <v>32</v>
      </c>
      <c r="M542" t="s">
        <v>7982</v>
      </c>
      <c r="N542" t="s">
        <v>2039</v>
      </c>
      <c r="O542" t="s">
        <v>8887</v>
      </c>
      <c r="P542" t="s">
        <v>2012</v>
      </c>
      <c r="R542" t="b">
        <v>1</v>
      </c>
      <c r="T542" t="s">
        <v>112</v>
      </c>
      <c r="Z542" t="s">
        <v>8890</v>
      </c>
      <c r="AA542" t="s">
        <v>8887</v>
      </c>
      <c r="AB542" t="s">
        <v>11685</v>
      </c>
      <c r="AC542" t="s">
        <v>10210</v>
      </c>
      <c r="AD542" t="b">
        <v>0</v>
      </c>
      <c r="AE542" t="b">
        <v>0</v>
      </c>
      <c r="AF542" t="s">
        <v>11686</v>
      </c>
      <c r="AG542" t="s">
        <v>11687</v>
      </c>
      <c r="AH542" t="s">
        <v>8893</v>
      </c>
      <c r="AI542" t="s">
        <v>11688</v>
      </c>
      <c r="AJ542" t="s">
        <v>2009</v>
      </c>
      <c r="AK542" t="s">
        <v>11689</v>
      </c>
      <c r="AL542" t="s">
        <v>8935</v>
      </c>
      <c r="AM542" t="s">
        <v>2013</v>
      </c>
    </row>
    <row r="543" spans="1:42" x14ac:dyDescent="0.2">
      <c r="A543" t="s">
        <v>2014</v>
      </c>
      <c r="B543" t="s">
        <v>2014</v>
      </c>
      <c r="C543" t="s">
        <v>4605</v>
      </c>
      <c r="D543" t="s">
        <v>11690</v>
      </c>
      <c r="E543" t="s">
        <v>11691</v>
      </c>
      <c r="F543" t="s">
        <v>9090</v>
      </c>
      <c r="G543" t="s">
        <v>2015</v>
      </c>
      <c r="H543" t="s">
        <v>2014</v>
      </c>
      <c r="I543" t="s">
        <v>11692</v>
      </c>
      <c r="J543" t="s">
        <v>2016</v>
      </c>
      <c r="K543" t="s">
        <v>2017</v>
      </c>
      <c r="L543" t="s">
        <v>429</v>
      </c>
      <c r="M543" t="s">
        <v>7982</v>
      </c>
      <c r="N543" t="s">
        <v>2039</v>
      </c>
      <c r="O543" t="s">
        <v>8887</v>
      </c>
      <c r="P543" t="s">
        <v>2019</v>
      </c>
      <c r="R543" t="b">
        <v>1</v>
      </c>
      <c r="T543" t="s">
        <v>85</v>
      </c>
      <c r="Y543" t="s">
        <v>2021</v>
      </c>
      <c r="Z543" t="s">
        <v>8890</v>
      </c>
      <c r="AA543" t="s">
        <v>8887</v>
      </c>
      <c r="AB543" t="s">
        <v>11693</v>
      </c>
      <c r="AC543" t="s">
        <v>9134</v>
      </c>
      <c r="AD543" t="b">
        <v>0</v>
      </c>
      <c r="AE543" t="b">
        <v>0</v>
      </c>
      <c r="AF543" t="s">
        <v>8941</v>
      </c>
      <c r="AG543" t="s">
        <v>8941</v>
      </c>
      <c r="AH543" t="s">
        <v>8942</v>
      </c>
      <c r="AI543" t="s">
        <v>8932</v>
      </c>
      <c r="AJ543" t="s">
        <v>11694</v>
      </c>
      <c r="AK543" t="s">
        <v>11695</v>
      </c>
      <c r="AL543" t="s">
        <v>9266</v>
      </c>
      <c r="AM543" t="s">
        <v>2015</v>
      </c>
    </row>
    <row r="544" spans="1:42" x14ac:dyDescent="0.2">
      <c r="A544" t="s">
        <v>2022</v>
      </c>
      <c r="B544" t="s">
        <v>2023</v>
      </c>
      <c r="C544" t="s">
        <v>4612</v>
      </c>
      <c r="D544" t="s">
        <v>8258</v>
      </c>
      <c r="E544" t="s">
        <v>11696</v>
      </c>
      <c r="F544" t="s">
        <v>21008</v>
      </c>
      <c r="G544" t="s">
        <v>2024</v>
      </c>
      <c r="H544" t="s">
        <v>2022</v>
      </c>
      <c r="M544" t="s">
        <v>8925</v>
      </c>
      <c r="N544" t="s">
        <v>2039</v>
      </c>
      <c r="O544" t="s">
        <v>8887</v>
      </c>
      <c r="R544" t="b">
        <v>1</v>
      </c>
      <c r="X544" t="s">
        <v>2039</v>
      </c>
      <c r="Z544" t="s">
        <v>8890</v>
      </c>
      <c r="AA544" t="s">
        <v>8887</v>
      </c>
      <c r="AC544" t="s">
        <v>8921</v>
      </c>
      <c r="AD544" t="b">
        <v>0</v>
      </c>
      <c r="AE544" t="b">
        <v>0</v>
      </c>
      <c r="AL544" t="s">
        <v>7302</v>
      </c>
      <c r="AM544" t="s">
        <v>2024</v>
      </c>
    </row>
    <row r="545" spans="1:42" x14ac:dyDescent="0.2">
      <c r="A545" t="s">
        <v>2022</v>
      </c>
      <c r="B545" t="s">
        <v>2023</v>
      </c>
      <c r="C545" t="s">
        <v>4618</v>
      </c>
      <c r="D545" t="s">
        <v>8258</v>
      </c>
      <c r="E545" t="s">
        <v>11697</v>
      </c>
      <c r="F545" t="s">
        <v>21008</v>
      </c>
      <c r="G545" t="s">
        <v>2024</v>
      </c>
      <c r="H545" t="s">
        <v>2022</v>
      </c>
      <c r="I545" t="s">
        <v>11698</v>
      </c>
      <c r="J545" t="s">
        <v>2025</v>
      </c>
      <c r="K545" t="s">
        <v>11699</v>
      </c>
      <c r="L545" t="s">
        <v>2027</v>
      </c>
      <c r="M545" t="s">
        <v>7982</v>
      </c>
      <c r="N545" t="s">
        <v>2039</v>
      </c>
      <c r="O545" t="s">
        <v>8887</v>
      </c>
      <c r="P545" t="s">
        <v>11700</v>
      </c>
      <c r="R545" t="b">
        <v>1</v>
      </c>
      <c r="T545" t="s">
        <v>45</v>
      </c>
      <c r="Y545" t="s">
        <v>452</v>
      </c>
      <c r="Z545" t="s">
        <v>8890</v>
      </c>
      <c r="AA545" t="s">
        <v>8887</v>
      </c>
      <c r="AB545" t="s">
        <v>11701</v>
      </c>
      <c r="AC545" t="s">
        <v>8921</v>
      </c>
      <c r="AD545" t="b">
        <v>0</v>
      </c>
      <c r="AE545" t="b">
        <v>0</v>
      </c>
      <c r="AF545" t="s">
        <v>8941</v>
      </c>
      <c r="AG545" t="s">
        <v>8941</v>
      </c>
      <c r="AH545" t="s">
        <v>8942</v>
      </c>
      <c r="AI545" t="s">
        <v>11702</v>
      </c>
      <c r="AJ545" t="s">
        <v>11703</v>
      </c>
      <c r="AK545" t="s">
        <v>11704</v>
      </c>
      <c r="AL545" t="s">
        <v>8935</v>
      </c>
      <c r="AM545" t="s">
        <v>2024</v>
      </c>
    </row>
    <row r="546" spans="1:42" x14ac:dyDescent="0.2">
      <c r="A546" t="s">
        <v>2035</v>
      </c>
      <c r="B546" t="s">
        <v>2035</v>
      </c>
      <c r="C546" t="s">
        <v>4625</v>
      </c>
      <c r="D546" t="s">
        <v>11705</v>
      </c>
      <c r="E546" t="s">
        <v>11706</v>
      </c>
      <c r="F546" t="s">
        <v>9090</v>
      </c>
      <c r="G546" t="s">
        <v>2036</v>
      </c>
      <c r="H546" t="s">
        <v>2035</v>
      </c>
      <c r="J546" t="s">
        <v>2037</v>
      </c>
      <c r="K546" t="s">
        <v>2038</v>
      </c>
      <c r="L546" t="s">
        <v>32</v>
      </c>
      <c r="M546" t="s">
        <v>7982</v>
      </c>
      <c r="N546" t="s">
        <v>2039</v>
      </c>
      <c r="O546" t="s">
        <v>8887</v>
      </c>
      <c r="P546" t="s">
        <v>2040</v>
      </c>
      <c r="R546" t="b">
        <v>1</v>
      </c>
      <c r="T546" t="s">
        <v>112</v>
      </c>
      <c r="Z546" t="s">
        <v>8890</v>
      </c>
      <c r="AA546" t="s">
        <v>8887</v>
      </c>
      <c r="AC546" t="s">
        <v>8891</v>
      </c>
      <c r="AD546" t="b">
        <v>0</v>
      </c>
      <c r="AE546" t="b">
        <v>0</v>
      </c>
      <c r="AF546" t="s">
        <v>11707</v>
      </c>
      <c r="AG546" t="s">
        <v>11708</v>
      </c>
      <c r="AH546" t="s">
        <v>8893</v>
      </c>
      <c r="AI546" t="s">
        <v>11709</v>
      </c>
      <c r="AJ546" t="s">
        <v>2036</v>
      </c>
      <c r="AK546" t="s">
        <v>11710</v>
      </c>
      <c r="AL546" t="s">
        <v>9136</v>
      </c>
      <c r="AM546" t="s">
        <v>2041</v>
      </c>
    </row>
    <row r="547" spans="1:42" x14ac:dyDescent="0.2">
      <c r="A547" t="s">
        <v>2044</v>
      </c>
      <c r="B547" t="s">
        <v>2044</v>
      </c>
      <c r="C547" t="s">
        <v>4634</v>
      </c>
      <c r="D547" t="s">
        <v>11711</v>
      </c>
      <c r="E547" t="s">
        <v>11712</v>
      </c>
      <c r="F547" t="s">
        <v>8889</v>
      </c>
      <c r="G547" t="s">
        <v>2045</v>
      </c>
      <c r="H547" t="s">
        <v>2044</v>
      </c>
      <c r="J547" t="s">
        <v>2046</v>
      </c>
      <c r="K547" t="s">
        <v>2047</v>
      </c>
      <c r="L547" t="s">
        <v>2048</v>
      </c>
      <c r="M547" t="s">
        <v>7982</v>
      </c>
      <c r="N547" t="s">
        <v>2039</v>
      </c>
      <c r="O547" t="s">
        <v>8887</v>
      </c>
      <c r="P547" t="s">
        <v>2050</v>
      </c>
      <c r="R547" t="b">
        <v>1</v>
      </c>
      <c r="T547" t="s">
        <v>85</v>
      </c>
      <c r="Z547" t="s">
        <v>8890</v>
      </c>
      <c r="AA547" t="s">
        <v>8887</v>
      </c>
      <c r="AB547" t="s">
        <v>11713</v>
      </c>
      <c r="AC547" t="s">
        <v>8891</v>
      </c>
      <c r="AD547" t="b">
        <v>0</v>
      </c>
      <c r="AE547" t="b">
        <v>0</v>
      </c>
      <c r="AF547" t="s">
        <v>11714</v>
      </c>
      <c r="AG547" t="s">
        <v>11715</v>
      </c>
      <c r="AH547" t="s">
        <v>8942</v>
      </c>
      <c r="AJ547" t="s">
        <v>11716</v>
      </c>
      <c r="AK547" t="s">
        <v>11717</v>
      </c>
      <c r="AL547" t="s">
        <v>8926</v>
      </c>
      <c r="AM547" t="s">
        <v>2045</v>
      </c>
    </row>
    <row r="548" spans="1:42" x14ac:dyDescent="0.2">
      <c r="A548" t="s">
        <v>2052</v>
      </c>
      <c r="B548" t="s">
        <v>2052</v>
      </c>
      <c r="C548" t="s">
        <v>4644</v>
      </c>
      <c r="D548" t="s">
        <v>11718</v>
      </c>
      <c r="E548" t="s">
        <v>11719</v>
      </c>
      <c r="F548" t="s">
        <v>8889</v>
      </c>
      <c r="G548" t="s">
        <v>2053</v>
      </c>
      <c r="H548" t="s">
        <v>2052</v>
      </c>
      <c r="J548" t="s">
        <v>2054</v>
      </c>
      <c r="K548" t="s">
        <v>2055</v>
      </c>
      <c r="L548" t="s">
        <v>32</v>
      </c>
      <c r="M548" t="s">
        <v>7982</v>
      </c>
      <c r="N548" t="s">
        <v>2039</v>
      </c>
      <c r="O548" t="s">
        <v>8887</v>
      </c>
      <c r="P548" t="s">
        <v>2057</v>
      </c>
      <c r="R548" t="b">
        <v>1</v>
      </c>
      <c r="T548" t="s">
        <v>85</v>
      </c>
      <c r="Z548" t="s">
        <v>8890</v>
      </c>
      <c r="AA548" t="s">
        <v>8887</v>
      </c>
      <c r="AC548" t="s">
        <v>8891</v>
      </c>
      <c r="AD548" t="b">
        <v>0</v>
      </c>
      <c r="AE548" t="b">
        <v>0</v>
      </c>
      <c r="AF548" t="s">
        <v>11720</v>
      </c>
      <c r="AG548" t="s">
        <v>11721</v>
      </c>
      <c r="AH548" t="s">
        <v>8893</v>
      </c>
      <c r="AI548" t="s">
        <v>11722</v>
      </c>
      <c r="AJ548" t="s">
        <v>11723</v>
      </c>
      <c r="AK548" t="s">
        <v>11724</v>
      </c>
      <c r="AL548" t="s">
        <v>9238</v>
      </c>
      <c r="AM548" t="s">
        <v>2053</v>
      </c>
    </row>
    <row r="549" spans="1:42" x14ac:dyDescent="0.2">
      <c r="A549" t="s">
        <v>2059</v>
      </c>
      <c r="B549" t="s">
        <v>2060</v>
      </c>
      <c r="C549" t="s">
        <v>4651</v>
      </c>
      <c r="D549" t="s">
        <v>11725</v>
      </c>
      <c r="E549" t="s">
        <v>11726</v>
      </c>
      <c r="F549" t="s">
        <v>8889</v>
      </c>
      <c r="G549" t="s">
        <v>2061</v>
      </c>
      <c r="H549" t="s">
        <v>2059</v>
      </c>
      <c r="I549" t="s">
        <v>11727</v>
      </c>
      <c r="J549" t="s">
        <v>2062</v>
      </c>
      <c r="K549" t="s">
        <v>11728</v>
      </c>
      <c r="L549" t="s">
        <v>233</v>
      </c>
      <c r="M549" t="s">
        <v>7982</v>
      </c>
      <c r="N549" t="s">
        <v>2039</v>
      </c>
      <c r="O549" t="s">
        <v>8887</v>
      </c>
      <c r="P549" t="s">
        <v>11729</v>
      </c>
      <c r="R549" t="b">
        <v>1</v>
      </c>
      <c r="T549" t="s">
        <v>112</v>
      </c>
      <c r="Y549" t="s">
        <v>381</v>
      </c>
      <c r="Z549" t="s">
        <v>8890</v>
      </c>
      <c r="AA549" t="s">
        <v>8887</v>
      </c>
      <c r="AB549" t="s">
        <v>11730</v>
      </c>
      <c r="AC549" t="s">
        <v>8973</v>
      </c>
      <c r="AD549" t="b">
        <v>0</v>
      </c>
      <c r="AE549" t="b">
        <v>0</v>
      </c>
      <c r="AF549" t="s">
        <v>8941</v>
      </c>
      <c r="AG549" t="s">
        <v>8941</v>
      </c>
      <c r="AH549" t="s">
        <v>8942</v>
      </c>
      <c r="AJ549" t="s">
        <v>2061</v>
      </c>
      <c r="AK549" t="s">
        <v>11731</v>
      </c>
      <c r="AL549" t="s">
        <v>9048</v>
      </c>
      <c r="AM549" t="s">
        <v>2065</v>
      </c>
    </row>
    <row r="550" spans="1:42" x14ac:dyDescent="0.2">
      <c r="A550" t="s">
        <v>2069</v>
      </c>
      <c r="B550" t="s">
        <v>2069</v>
      </c>
      <c r="C550" t="s">
        <v>4657</v>
      </c>
      <c r="D550" t="s">
        <v>11732</v>
      </c>
      <c r="E550" t="s">
        <v>11733</v>
      </c>
      <c r="F550" t="s">
        <v>8994</v>
      </c>
      <c r="G550" t="s">
        <v>2070</v>
      </c>
      <c r="H550" t="s">
        <v>2069</v>
      </c>
      <c r="J550" t="s">
        <v>2071</v>
      </c>
      <c r="K550" t="s">
        <v>2072</v>
      </c>
      <c r="L550" t="s">
        <v>32</v>
      </c>
      <c r="M550" t="s">
        <v>7982</v>
      </c>
      <c r="N550" t="s">
        <v>2039</v>
      </c>
      <c r="O550" t="s">
        <v>8887</v>
      </c>
      <c r="P550" t="s">
        <v>2073</v>
      </c>
      <c r="R550" t="b">
        <v>1</v>
      </c>
      <c r="T550" t="s">
        <v>112</v>
      </c>
      <c r="Z550" t="s">
        <v>8890</v>
      </c>
      <c r="AA550" t="s">
        <v>8887</v>
      </c>
      <c r="AB550" t="s">
        <v>11734</v>
      </c>
      <c r="AC550" t="s">
        <v>8996</v>
      </c>
      <c r="AD550" t="b">
        <v>0</v>
      </c>
      <c r="AE550" t="b">
        <v>0</v>
      </c>
      <c r="AF550" t="s">
        <v>9046</v>
      </c>
      <c r="AG550" t="s">
        <v>9046</v>
      </c>
      <c r="AH550" t="s">
        <v>9100</v>
      </c>
      <c r="AJ550" t="s">
        <v>2070</v>
      </c>
      <c r="AK550" t="s">
        <v>11735</v>
      </c>
      <c r="AL550" t="s">
        <v>9244</v>
      </c>
      <c r="AM550" t="s">
        <v>2074</v>
      </c>
      <c r="AO550" t="s">
        <v>978</v>
      </c>
      <c r="AP550" t="s">
        <v>1780</v>
      </c>
    </row>
    <row r="551" spans="1:42" x14ac:dyDescent="0.2">
      <c r="A551" t="s">
        <v>2075</v>
      </c>
      <c r="B551" t="s">
        <v>2075</v>
      </c>
      <c r="C551" t="s">
        <v>4665</v>
      </c>
      <c r="D551" t="s">
        <v>11736</v>
      </c>
      <c r="E551" t="s">
        <v>11737</v>
      </c>
      <c r="F551" t="s">
        <v>9118</v>
      </c>
      <c r="G551" t="s">
        <v>2076</v>
      </c>
      <c r="H551" t="s">
        <v>2075</v>
      </c>
      <c r="J551" t="s">
        <v>2077</v>
      </c>
      <c r="K551" t="s">
        <v>2078</v>
      </c>
      <c r="L551" t="s">
        <v>32</v>
      </c>
      <c r="M551" t="s">
        <v>7982</v>
      </c>
      <c r="N551" t="s">
        <v>7754</v>
      </c>
      <c r="O551" t="s">
        <v>8887</v>
      </c>
      <c r="P551" t="s">
        <v>2079</v>
      </c>
      <c r="R551" t="b">
        <v>1</v>
      </c>
      <c r="T551" t="s">
        <v>112</v>
      </c>
      <c r="Z551" t="s">
        <v>8890</v>
      </c>
      <c r="AA551" t="s">
        <v>8887</v>
      </c>
      <c r="AC551" t="s">
        <v>9037</v>
      </c>
      <c r="AD551" t="b">
        <v>0</v>
      </c>
      <c r="AE551" t="b">
        <v>0</v>
      </c>
      <c r="AF551" t="s">
        <v>11738</v>
      </c>
      <c r="AG551" t="s">
        <v>11739</v>
      </c>
      <c r="AH551" t="s">
        <v>8942</v>
      </c>
      <c r="AI551" t="s">
        <v>11740</v>
      </c>
      <c r="AJ551" t="s">
        <v>2076</v>
      </c>
      <c r="AK551" t="s">
        <v>11741</v>
      </c>
      <c r="AL551" t="s">
        <v>8897</v>
      </c>
      <c r="AM551" t="s">
        <v>2080</v>
      </c>
      <c r="AN551" t="s">
        <v>2081</v>
      </c>
      <c r="AO551" t="s">
        <v>41</v>
      </c>
      <c r="AP551" t="s">
        <v>2082</v>
      </c>
    </row>
    <row r="552" spans="1:42" x14ac:dyDescent="0.2">
      <c r="A552" t="s">
        <v>2083</v>
      </c>
      <c r="B552" t="s">
        <v>2083</v>
      </c>
      <c r="C552" t="s">
        <v>4672</v>
      </c>
      <c r="D552" t="s">
        <v>11742</v>
      </c>
      <c r="E552" t="s">
        <v>11743</v>
      </c>
      <c r="F552" t="s">
        <v>9216</v>
      </c>
      <c r="G552" t="s">
        <v>2084</v>
      </c>
      <c r="H552" t="s">
        <v>2083</v>
      </c>
      <c r="I552" t="s">
        <v>11744</v>
      </c>
      <c r="J552" t="s">
        <v>2085</v>
      </c>
      <c r="K552" t="s">
        <v>2086</v>
      </c>
      <c r="L552" t="s">
        <v>2087</v>
      </c>
      <c r="M552" t="s">
        <v>7982</v>
      </c>
      <c r="N552" t="s">
        <v>2039</v>
      </c>
      <c r="O552" t="s">
        <v>8887</v>
      </c>
      <c r="P552" t="s">
        <v>2089</v>
      </c>
      <c r="R552" t="b">
        <v>1</v>
      </c>
      <c r="T552" t="s">
        <v>85</v>
      </c>
      <c r="Y552" t="s">
        <v>134</v>
      </c>
      <c r="Z552" t="s">
        <v>8890</v>
      </c>
      <c r="AA552" t="s">
        <v>8887</v>
      </c>
      <c r="AB552" t="s">
        <v>11745</v>
      </c>
      <c r="AC552" t="s">
        <v>8973</v>
      </c>
      <c r="AD552" t="b">
        <v>0</v>
      </c>
      <c r="AE552" t="b">
        <v>0</v>
      </c>
      <c r="AF552" t="s">
        <v>11746</v>
      </c>
      <c r="AG552" t="s">
        <v>11747</v>
      </c>
      <c r="AH552" t="s">
        <v>9031</v>
      </c>
      <c r="AJ552" t="s">
        <v>7126</v>
      </c>
      <c r="AK552" t="s">
        <v>11748</v>
      </c>
      <c r="AL552" t="s">
        <v>8935</v>
      </c>
      <c r="AM552" t="s">
        <v>2084</v>
      </c>
    </row>
    <row r="553" spans="1:42" x14ac:dyDescent="0.2">
      <c r="A553" t="s">
        <v>2090</v>
      </c>
      <c r="B553" t="s">
        <v>2091</v>
      </c>
      <c r="C553" t="s">
        <v>4680</v>
      </c>
      <c r="D553" t="s">
        <v>8261</v>
      </c>
      <c r="E553" t="s">
        <v>11749</v>
      </c>
      <c r="F553" t="s">
        <v>21008</v>
      </c>
      <c r="G553" t="s">
        <v>11750</v>
      </c>
      <c r="H553" t="s">
        <v>2090</v>
      </c>
      <c r="J553" t="s">
        <v>2094</v>
      </c>
      <c r="K553" t="s">
        <v>11751</v>
      </c>
      <c r="L553" t="s">
        <v>2096</v>
      </c>
      <c r="M553" t="s">
        <v>7982</v>
      </c>
      <c r="N553" t="s">
        <v>2039</v>
      </c>
      <c r="O553" t="s">
        <v>8887</v>
      </c>
      <c r="P553" t="s">
        <v>11752</v>
      </c>
      <c r="R553" t="b">
        <v>1</v>
      </c>
      <c r="T553" t="s">
        <v>45</v>
      </c>
      <c r="Z553" t="s">
        <v>8890</v>
      </c>
      <c r="AA553" t="s">
        <v>8887</v>
      </c>
      <c r="AC553" t="s">
        <v>8921</v>
      </c>
      <c r="AD553" t="b">
        <v>0</v>
      </c>
      <c r="AE553" t="b">
        <v>0</v>
      </c>
      <c r="AF553" t="s">
        <v>8931</v>
      </c>
      <c r="AG553" t="s">
        <v>8931</v>
      </c>
      <c r="AH553" t="s">
        <v>8893</v>
      </c>
      <c r="AI553" t="s">
        <v>11753</v>
      </c>
      <c r="AJ553" t="s">
        <v>11754</v>
      </c>
      <c r="AK553" t="s">
        <v>11755</v>
      </c>
      <c r="AL553" t="s">
        <v>7302</v>
      </c>
      <c r="AM553" t="s">
        <v>2099</v>
      </c>
    </row>
    <row r="554" spans="1:42" x14ac:dyDescent="0.2">
      <c r="A554" t="s">
        <v>2090</v>
      </c>
      <c r="B554" t="s">
        <v>2091</v>
      </c>
      <c r="C554" t="s">
        <v>4687</v>
      </c>
      <c r="D554" t="s">
        <v>8261</v>
      </c>
      <c r="E554" t="s">
        <v>11756</v>
      </c>
      <c r="F554" t="s">
        <v>21008</v>
      </c>
      <c r="G554" t="s">
        <v>11750</v>
      </c>
      <c r="H554" t="s">
        <v>2090</v>
      </c>
      <c r="J554" t="s">
        <v>11757</v>
      </c>
      <c r="K554" t="s">
        <v>11751</v>
      </c>
      <c r="L554" t="s">
        <v>2096</v>
      </c>
      <c r="M554" t="s">
        <v>7982</v>
      </c>
      <c r="N554" t="s">
        <v>2039</v>
      </c>
      <c r="O554" t="s">
        <v>8887</v>
      </c>
      <c r="P554" t="s">
        <v>11758</v>
      </c>
      <c r="R554" t="b">
        <v>1</v>
      </c>
      <c r="T554" t="s">
        <v>45</v>
      </c>
      <c r="Z554" t="s">
        <v>8890</v>
      </c>
      <c r="AA554" t="s">
        <v>8887</v>
      </c>
      <c r="AC554" t="s">
        <v>8921</v>
      </c>
      <c r="AD554" t="b">
        <v>0</v>
      </c>
      <c r="AE554" t="b">
        <v>0</v>
      </c>
      <c r="AF554" t="s">
        <v>10282</v>
      </c>
      <c r="AG554" t="s">
        <v>10286</v>
      </c>
      <c r="AH554" t="s">
        <v>8893</v>
      </c>
      <c r="AI554" t="s">
        <v>11759</v>
      </c>
      <c r="AJ554" t="s">
        <v>11754</v>
      </c>
      <c r="AK554" t="s">
        <v>11755</v>
      </c>
      <c r="AL554" t="s">
        <v>8923</v>
      </c>
      <c r="AM554" t="s">
        <v>2099</v>
      </c>
    </row>
    <row r="555" spans="1:42" x14ac:dyDescent="0.2">
      <c r="A555" t="s">
        <v>2090</v>
      </c>
      <c r="B555" t="s">
        <v>2091</v>
      </c>
      <c r="C555" t="s">
        <v>4693</v>
      </c>
      <c r="D555" t="s">
        <v>8261</v>
      </c>
      <c r="E555" t="s">
        <v>11760</v>
      </c>
      <c r="F555" t="s">
        <v>21008</v>
      </c>
      <c r="G555" t="s">
        <v>11750</v>
      </c>
      <c r="H555" t="s">
        <v>2090</v>
      </c>
      <c r="M555" t="s">
        <v>8920</v>
      </c>
      <c r="N555" t="s">
        <v>2039</v>
      </c>
      <c r="O555" t="s">
        <v>8887</v>
      </c>
      <c r="R555" t="b">
        <v>1</v>
      </c>
      <c r="Z555" t="s">
        <v>8890</v>
      </c>
      <c r="AA555" t="s">
        <v>8887</v>
      </c>
      <c r="AC555" t="s">
        <v>8921</v>
      </c>
      <c r="AD555" t="b">
        <v>0</v>
      </c>
      <c r="AE555" t="b">
        <v>0</v>
      </c>
      <c r="AL555" t="s">
        <v>8926</v>
      </c>
      <c r="AM555" t="s">
        <v>2099</v>
      </c>
    </row>
    <row r="556" spans="1:42" x14ac:dyDescent="0.2">
      <c r="A556" t="s">
        <v>2090</v>
      </c>
      <c r="B556" t="s">
        <v>2091</v>
      </c>
      <c r="C556" t="s">
        <v>4697</v>
      </c>
      <c r="D556" t="s">
        <v>8261</v>
      </c>
      <c r="E556" t="s">
        <v>11761</v>
      </c>
      <c r="F556" t="s">
        <v>21008</v>
      </c>
      <c r="G556" t="s">
        <v>11750</v>
      </c>
      <c r="H556" t="s">
        <v>2090</v>
      </c>
      <c r="J556" t="s">
        <v>11762</v>
      </c>
      <c r="K556" t="s">
        <v>11751</v>
      </c>
      <c r="L556" t="s">
        <v>2096</v>
      </c>
      <c r="M556" t="s">
        <v>7982</v>
      </c>
      <c r="N556" t="s">
        <v>2039</v>
      </c>
      <c r="O556" t="s">
        <v>8887</v>
      </c>
      <c r="P556" t="s">
        <v>11763</v>
      </c>
      <c r="R556" t="b">
        <v>1</v>
      </c>
      <c r="T556" t="s">
        <v>45</v>
      </c>
      <c r="Z556" t="s">
        <v>8890</v>
      </c>
      <c r="AA556" t="s">
        <v>8887</v>
      </c>
      <c r="AC556" t="s">
        <v>8921</v>
      </c>
      <c r="AD556" t="b">
        <v>0</v>
      </c>
      <c r="AE556" t="b">
        <v>0</v>
      </c>
      <c r="AF556" t="s">
        <v>8931</v>
      </c>
      <c r="AG556" t="s">
        <v>8931</v>
      </c>
      <c r="AH556" t="s">
        <v>8893</v>
      </c>
      <c r="AI556" t="s">
        <v>11764</v>
      </c>
      <c r="AJ556" t="s">
        <v>11765</v>
      </c>
      <c r="AK556" t="s">
        <v>11766</v>
      </c>
      <c r="AL556" t="s">
        <v>8935</v>
      </c>
      <c r="AM556" t="s">
        <v>2099</v>
      </c>
    </row>
    <row r="557" spans="1:42" x14ac:dyDescent="0.2">
      <c r="A557" t="s">
        <v>2090</v>
      </c>
      <c r="B557" t="s">
        <v>2091</v>
      </c>
      <c r="C557" t="s">
        <v>4705</v>
      </c>
      <c r="D557" t="s">
        <v>8261</v>
      </c>
      <c r="E557" t="s">
        <v>11767</v>
      </c>
      <c r="F557" t="s">
        <v>21008</v>
      </c>
      <c r="G557" t="s">
        <v>11750</v>
      </c>
      <c r="H557" t="s">
        <v>2090</v>
      </c>
      <c r="J557" t="s">
        <v>11768</v>
      </c>
      <c r="K557" t="s">
        <v>11751</v>
      </c>
      <c r="L557" t="s">
        <v>2096</v>
      </c>
      <c r="M557" t="s">
        <v>7982</v>
      </c>
      <c r="N557" t="s">
        <v>2039</v>
      </c>
      <c r="O557" t="s">
        <v>8887</v>
      </c>
      <c r="P557" t="s">
        <v>11769</v>
      </c>
      <c r="R557" t="b">
        <v>1</v>
      </c>
      <c r="T557" t="s">
        <v>45</v>
      </c>
      <c r="Z557" t="s">
        <v>8890</v>
      </c>
      <c r="AA557" t="s">
        <v>8887</v>
      </c>
      <c r="AC557" t="s">
        <v>8921</v>
      </c>
      <c r="AD557" t="b">
        <v>0</v>
      </c>
      <c r="AE557" t="b">
        <v>0</v>
      </c>
      <c r="AF557" t="s">
        <v>8931</v>
      </c>
      <c r="AG557" t="s">
        <v>8931</v>
      </c>
      <c r="AH557" t="s">
        <v>8893</v>
      </c>
      <c r="AI557" t="s">
        <v>11770</v>
      </c>
      <c r="AJ557" t="s">
        <v>11765</v>
      </c>
      <c r="AK557" t="s">
        <v>11755</v>
      </c>
      <c r="AL557" t="s">
        <v>9266</v>
      </c>
      <c r="AM557" t="s">
        <v>2099</v>
      </c>
    </row>
    <row r="558" spans="1:42" x14ac:dyDescent="0.2">
      <c r="A558" t="s">
        <v>2090</v>
      </c>
      <c r="B558" t="s">
        <v>2091</v>
      </c>
      <c r="C558" t="s">
        <v>4711</v>
      </c>
      <c r="D558" t="s">
        <v>8261</v>
      </c>
      <c r="E558" t="s">
        <v>11771</v>
      </c>
      <c r="F558" t="s">
        <v>21008</v>
      </c>
      <c r="G558" t="s">
        <v>11750</v>
      </c>
      <c r="H558" t="s">
        <v>2090</v>
      </c>
      <c r="J558" t="s">
        <v>11772</v>
      </c>
      <c r="K558" t="s">
        <v>11751</v>
      </c>
      <c r="L558" t="s">
        <v>2096</v>
      </c>
      <c r="M558" t="s">
        <v>7982</v>
      </c>
      <c r="N558" t="s">
        <v>2039</v>
      </c>
      <c r="O558" t="s">
        <v>8887</v>
      </c>
      <c r="P558" t="s">
        <v>11773</v>
      </c>
      <c r="R558" t="b">
        <v>1</v>
      </c>
      <c r="T558" t="s">
        <v>45</v>
      </c>
      <c r="Z558" t="s">
        <v>8890</v>
      </c>
      <c r="AA558" t="s">
        <v>8887</v>
      </c>
      <c r="AC558" t="s">
        <v>8921</v>
      </c>
      <c r="AD558" t="b">
        <v>0</v>
      </c>
      <c r="AE558" t="b">
        <v>0</v>
      </c>
      <c r="AF558" t="s">
        <v>8931</v>
      </c>
      <c r="AG558" t="s">
        <v>8931</v>
      </c>
      <c r="AH558" t="s">
        <v>8893</v>
      </c>
      <c r="AI558" t="s">
        <v>11753</v>
      </c>
      <c r="AJ558" t="s">
        <v>11774</v>
      </c>
      <c r="AK558" t="s">
        <v>11755</v>
      </c>
      <c r="AL558" t="s">
        <v>8907</v>
      </c>
      <c r="AM558" t="s">
        <v>2099</v>
      </c>
    </row>
    <row r="559" spans="1:42" x14ac:dyDescent="0.2">
      <c r="A559" t="s">
        <v>2090</v>
      </c>
      <c r="B559" t="s">
        <v>2091</v>
      </c>
      <c r="C559" t="s">
        <v>4718</v>
      </c>
      <c r="D559" t="s">
        <v>8261</v>
      </c>
      <c r="E559" t="s">
        <v>11775</v>
      </c>
      <c r="F559" t="s">
        <v>21008</v>
      </c>
      <c r="G559" t="s">
        <v>11750</v>
      </c>
      <c r="H559" t="s">
        <v>2090</v>
      </c>
      <c r="J559" t="s">
        <v>11762</v>
      </c>
      <c r="K559" t="s">
        <v>11751</v>
      </c>
      <c r="L559" t="s">
        <v>2096</v>
      </c>
      <c r="M559" t="s">
        <v>7982</v>
      </c>
      <c r="N559" t="s">
        <v>2039</v>
      </c>
      <c r="O559" t="s">
        <v>8887</v>
      </c>
      <c r="P559" t="s">
        <v>11776</v>
      </c>
      <c r="R559" t="b">
        <v>1</v>
      </c>
      <c r="T559" t="s">
        <v>45</v>
      </c>
      <c r="Z559" t="s">
        <v>8890</v>
      </c>
      <c r="AA559" t="s">
        <v>8887</v>
      </c>
      <c r="AC559" t="s">
        <v>8921</v>
      </c>
      <c r="AD559" t="b">
        <v>0</v>
      </c>
      <c r="AE559" t="b">
        <v>0</v>
      </c>
      <c r="AF559" t="s">
        <v>8931</v>
      </c>
      <c r="AG559" t="s">
        <v>8931</v>
      </c>
      <c r="AH559" t="s">
        <v>8893</v>
      </c>
      <c r="AI559" t="s">
        <v>11777</v>
      </c>
      <c r="AJ559" t="s">
        <v>11778</v>
      </c>
      <c r="AK559" t="s">
        <v>11779</v>
      </c>
      <c r="AL559" t="s">
        <v>8897</v>
      </c>
      <c r="AM559" t="s">
        <v>2099</v>
      </c>
    </row>
    <row r="560" spans="1:42" x14ac:dyDescent="0.2">
      <c r="A560" t="s">
        <v>2090</v>
      </c>
      <c r="B560" t="s">
        <v>2091</v>
      </c>
      <c r="C560" t="s">
        <v>4725</v>
      </c>
      <c r="D560" t="s">
        <v>8261</v>
      </c>
      <c r="E560" t="s">
        <v>11780</v>
      </c>
      <c r="F560" t="s">
        <v>21008</v>
      </c>
      <c r="G560" t="s">
        <v>11750</v>
      </c>
      <c r="H560" t="s">
        <v>2090</v>
      </c>
      <c r="J560" t="s">
        <v>11781</v>
      </c>
      <c r="K560" t="s">
        <v>11751</v>
      </c>
      <c r="L560" t="s">
        <v>2096</v>
      </c>
      <c r="M560" t="s">
        <v>7982</v>
      </c>
      <c r="N560" t="s">
        <v>2039</v>
      </c>
      <c r="O560" t="s">
        <v>8887</v>
      </c>
      <c r="P560" t="s">
        <v>11782</v>
      </c>
      <c r="R560" t="b">
        <v>1</v>
      </c>
      <c r="T560" t="s">
        <v>45</v>
      </c>
      <c r="Z560" t="s">
        <v>8890</v>
      </c>
      <c r="AA560" t="s">
        <v>8887</v>
      </c>
      <c r="AC560" t="s">
        <v>8921</v>
      </c>
      <c r="AD560" t="b">
        <v>0</v>
      </c>
      <c r="AE560" t="b">
        <v>0</v>
      </c>
      <c r="AF560" t="s">
        <v>10282</v>
      </c>
      <c r="AG560" t="s">
        <v>10286</v>
      </c>
      <c r="AH560" t="s">
        <v>8893</v>
      </c>
      <c r="AI560" t="s">
        <v>11783</v>
      </c>
      <c r="AJ560" t="s">
        <v>11754</v>
      </c>
      <c r="AK560" t="s">
        <v>11755</v>
      </c>
      <c r="AL560" t="s">
        <v>8913</v>
      </c>
      <c r="AM560" t="s">
        <v>2099</v>
      </c>
    </row>
    <row r="561" spans="1:39" x14ac:dyDescent="0.2">
      <c r="A561" t="s">
        <v>2090</v>
      </c>
      <c r="B561" t="s">
        <v>2091</v>
      </c>
      <c r="C561" t="s">
        <v>4735</v>
      </c>
      <c r="D561" t="s">
        <v>8261</v>
      </c>
      <c r="E561" t="s">
        <v>11784</v>
      </c>
      <c r="F561" t="e">
        <v>#N/A</v>
      </c>
      <c r="G561" t="s">
        <v>11785</v>
      </c>
      <c r="H561" t="s">
        <v>2090</v>
      </c>
      <c r="J561" t="s">
        <v>11786</v>
      </c>
      <c r="K561" t="s">
        <v>11787</v>
      </c>
      <c r="L561" t="s">
        <v>2096</v>
      </c>
      <c r="M561" t="s">
        <v>9202</v>
      </c>
      <c r="N561" t="s">
        <v>11399</v>
      </c>
      <c r="O561" t="s">
        <v>8887</v>
      </c>
      <c r="P561" t="s">
        <v>11788</v>
      </c>
      <c r="T561" t="s">
        <v>45</v>
      </c>
      <c r="X561" t="s">
        <v>11399</v>
      </c>
      <c r="Z561" t="s">
        <v>8967</v>
      </c>
      <c r="AA561" t="s">
        <v>8887</v>
      </c>
      <c r="AD561" t="b">
        <v>0</v>
      </c>
      <c r="AF561" t="s">
        <v>8968</v>
      </c>
      <c r="AG561" t="s">
        <v>8968</v>
      </c>
      <c r="AI561" t="s">
        <v>11789</v>
      </c>
      <c r="AJ561" t="s">
        <v>11790</v>
      </c>
      <c r="AK561" t="s">
        <v>11766</v>
      </c>
      <c r="AL561" t="s">
        <v>8918</v>
      </c>
      <c r="AM561" t="s">
        <v>11785</v>
      </c>
    </row>
    <row r="562" spans="1:39" x14ac:dyDescent="0.2">
      <c r="A562" t="s">
        <v>2090</v>
      </c>
      <c r="B562" t="s">
        <v>2091</v>
      </c>
      <c r="C562" t="s">
        <v>4743</v>
      </c>
      <c r="D562" t="s">
        <v>8261</v>
      </c>
      <c r="E562" t="s">
        <v>11791</v>
      </c>
      <c r="F562" t="s">
        <v>21008</v>
      </c>
      <c r="G562" t="s">
        <v>11750</v>
      </c>
      <c r="H562" t="s">
        <v>2090</v>
      </c>
      <c r="J562" t="s">
        <v>11762</v>
      </c>
      <c r="K562" t="s">
        <v>11787</v>
      </c>
      <c r="L562" t="s">
        <v>2096</v>
      </c>
      <c r="M562" t="s">
        <v>7982</v>
      </c>
      <c r="N562" t="s">
        <v>3060</v>
      </c>
      <c r="O562" t="s">
        <v>8887</v>
      </c>
      <c r="P562" t="s">
        <v>11792</v>
      </c>
      <c r="R562" t="b">
        <v>1</v>
      </c>
      <c r="T562" t="s">
        <v>45</v>
      </c>
      <c r="Z562" t="s">
        <v>8890</v>
      </c>
      <c r="AA562" t="s">
        <v>8887</v>
      </c>
      <c r="AC562" t="s">
        <v>8921</v>
      </c>
      <c r="AD562" t="b">
        <v>0</v>
      </c>
      <c r="AE562" t="b">
        <v>0</v>
      </c>
      <c r="AF562" t="s">
        <v>11295</v>
      </c>
      <c r="AG562" t="s">
        <v>11296</v>
      </c>
      <c r="AH562" t="s">
        <v>8893</v>
      </c>
      <c r="AI562" t="s">
        <v>11793</v>
      </c>
      <c r="AJ562" t="s">
        <v>11794</v>
      </c>
      <c r="AK562" t="s">
        <v>11795</v>
      </c>
      <c r="AL562" t="s">
        <v>8918</v>
      </c>
    </row>
    <row r="563" spans="1:39" x14ac:dyDescent="0.2">
      <c r="A563" t="s">
        <v>2100</v>
      </c>
      <c r="B563" t="s">
        <v>2101</v>
      </c>
      <c r="C563" t="s">
        <v>4750</v>
      </c>
      <c r="D563" t="s">
        <v>8264</v>
      </c>
      <c r="E563" t="s">
        <v>11796</v>
      </c>
      <c r="F563" t="s">
        <v>8889</v>
      </c>
      <c r="G563" t="s">
        <v>2108</v>
      </c>
      <c r="H563" t="s">
        <v>2100</v>
      </c>
      <c r="J563" t="s">
        <v>2103</v>
      </c>
      <c r="K563" t="s">
        <v>11797</v>
      </c>
      <c r="L563" t="s">
        <v>2105</v>
      </c>
      <c r="M563" t="s">
        <v>9019</v>
      </c>
      <c r="N563" t="s">
        <v>2039</v>
      </c>
      <c r="O563" t="s">
        <v>8887</v>
      </c>
      <c r="P563" t="s">
        <v>11798</v>
      </c>
      <c r="Q563" t="s">
        <v>10671</v>
      </c>
      <c r="R563" t="b">
        <v>1</v>
      </c>
      <c r="T563" t="s">
        <v>45</v>
      </c>
      <c r="X563" t="s">
        <v>7170</v>
      </c>
      <c r="Z563" t="s">
        <v>8890</v>
      </c>
      <c r="AA563" t="s">
        <v>8887</v>
      </c>
      <c r="AC563" t="s">
        <v>8921</v>
      </c>
      <c r="AD563" t="b">
        <v>0</v>
      </c>
      <c r="AE563" t="b">
        <v>0</v>
      </c>
      <c r="AF563" t="s">
        <v>10304</v>
      </c>
      <c r="AG563" t="s">
        <v>10305</v>
      </c>
      <c r="AI563" t="s">
        <v>11799</v>
      </c>
      <c r="AJ563" t="s">
        <v>11800</v>
      </c>
      <c r="AK563" t="s">
        <v>11801</v>
      </c>
      <c r="AL563" t="s">
        <v>8935</v>
      </c>
      <c r="AM563" t="s">
        <v>2108</v>
      </c>
    </row>
    <row r="564" spans="1:39" x14ac:dyDescent="0.2">
      <c r="A564" t="s">
        <v>2100</v>
      </c>
      <c r="B564" t="s">
        <v>2101</v>
      </c>
      <c r="C564" t="s">
        <v>4758</v>
      </c>
      <c r="D564" t="s">
        <v>8264</v>
      </c>
      <c r="E564" t="s">
        <v>11802</v>
      </c>
      <c r="F564" t="s">
        <v>8889</v>
      </c>
      <c r="G564" t="s">
        <v>2102</v>
      </c>
      <c r="H564" t="s">
        <v>2100</v>
      </c>
      <c r="J564" t="s">
        <v>2103</v>
      </c>
      <c r="K564" t="s">
        <v>11797</v>
      </c>
      <c r="L564" t="s">
        <v>2105</v>
      </c>
      <c r="M564" t="s">
        <v>7982</v>
      </c>
      <c r="N564" t="s">
        <v>2039</v>
      </c>
      <c r="O564" t="s">
        <v>8887</v>
      </c>
      <c r="P564" t="s">
        <v>11803</v>
      </c>
      <c r="R564" t="b">
        <v>1</v>
      </c>
      <c r="T564" t="s">
        <v>45</v>
      </c>
      <c r="Z564" t="s">
        <v>8890</v>
      </c>
      <c r="AA564" t="s">
        <v>8887</v>
      </c>
      <c r="AC564" t="s">
        <v>8921</v>
      </c>
      <c r="AD564" t="b">
        <v>0</v>
      </c>
      <c r="AE564" t="b">
        <v>0</v>
      </c>
      <c r="AF564" t="s">
        <v>8931</v>
      </c>
      <c r="AG564" t="s">
        <v>8931</v>
      </c>
      <c r="AH564" t="s">
        <v>8893</v>
      </c>
      <c r="AI564" t="s">
        <v>8932</v>
      </c>
      <c r="AJ564" t="s">
        <v>11804</v>
      </c>
      <c r="AK564" t="s">
        <v>11805</v>
      </c>
      <c r="AL564" t="s">
        <v>8907</v>
      </c>
      <c r="AM564" t="s">
        <v>2102</v>
      </c>
    </row>
    <row r="565" spans="1:39" x14ac:dyDescent="0.2">
      <c r="A565" t="s">
        <v>2113</v>
      </c>
      <c r="B565" t="s">
        <v>2113</v>
      </c>
      <c r="C565" t="s">
        <v>4766</v>
      </c>
      <c r="D565" t="s">
        <v>11806</v>
      </c>
      <c r="E565" t="s">
        <v>11807</v>
      </c>
      <c r="F565" t="s">
        <v>9216</v>
      </c>
      <c r="G565" t="s">
        <v>2114</v>
      </c>
      <c r="H565" t="s">
        <v>2113</v>
      </c>
      <c r="M565" t="s">
        <v>8920</v>
      </c>
      <c r="N565" t="s">
        <v>2039</v>
      </c>
      <c r="O565" t="s">
        <v>8887</v>
      </c>
      <c r="R565" t="b">
        <v>1</v>
      </c>
      <c r="Z565" t="s">
        <v>8890</v>
      </c>
      <c r="AA565" t="s">
        <v>8887</v>
      </c>
      <c r="AC565" t="s">
        <v>8973</v>
      </c>
      <c r="AD565" t="b">
        <v>0</v>
      </c>
      <c r="AE565" t="b">
        <v>0</v>
      </c>
      <c r="AL565" t="s">
        <v>7302</v>
      </c>
      <c r="AM565" t="s">
        <v>2114</v>
      </c>
    </row>
    <row r="566" spans="1:39" x14ac:dyDescent="0.2">
      <c r="A566" t="s">
        <v>2113</v>
      </c>
      <c r="B566" t="s">
        <v>2113</v>
      </c>
      <c r="C566" t="s">
        <v>4776</v>
      </c>
      <c r="D566" t="s">
        <v>11806</v>
      </c>
      <c r="E566" t="s">
        <v>11808</v>
      </c>
      <c r="F566" t="s">
        <v>9216</v>
      </c>
      <c r="G566" t="s">
        <v>11809</v>
      </c>
      <c r="H566" t="s">
        <v>2113</v>
      </c>
      <c r="I566" t="s">
        <v>11810</v>
      </c>
      <c r="M566" t="s">
        <v>8920</v>
      </c>
      <c r="N566" t="s">
        <v>2039</v>
      </c>
      <c r="O566" t="s">
        <v>8887</v>
      </c>
      <c r="R566" t="b">
        <v>1</v>
      </c>
      <c r="Y566" t="s">
        <v>2117</v>
      </c>
      <c r="Z566" t="s">
        <v>8890</v>
      </c>
      <c r="AA566" t="s">
        <v>8887</v>
      </c>
      <c r="AC566" t="s">
        <v>8973</v>
      </c>
      <c r="AD566" t="b">
        <v>0</v>
      </c>
      <c r="AE566" t="b">
        <v>0</v>
      </c>
      <c r="AL566" t="s">
        <v>9238</v>
      </c>
      <c r="AM566" t="s">
        <v>2114</v>
      </c>
    </row>
    <row r="567" spans="1:39" x14ac:dyDescent="0.2">
      <c r="A567" t="s">
        <v>2113</v>
      </c>
      <c r="B567" t="s">
        <v>2113</v>
      </c>
      <c r="C567" t="s">
        <v>4784</v>
      </c>
      <c r="D567" t="s">
        <v>11806</v>
      </c>
      <c r="E567" t="s">
        <v>11811</v>
      </c>
      <c r="F567" t="s">
        <v>9216</v>
      </c>
      <c r="G567" t="s">
        <v>2114</v>
      </c>
      <c r="H567" t="s">
        <v>2113</v>
      </c>
      <c r="M567" t="s">
        <v>8925</v>
      </c>
      <c r="N567" t="s">
        <v>2039</v>
      </c>
      <c r="O567" t="s">
        <v>8887</v>
      </c>
      <c r="R567" t="b">
        <v>1</v>
      </c>
      <c r="X567" t="s">
        <v>2039</v>
      </c>
      <c r="Z567" t="s">
        <v>8890</v>
      </c>
      <c r="AA567" t="s">
        <v>8887</v>
      </c>
      <c r="AC567" t="s">
        <v>8973</v>
      </c>
      <c r="AD567" t="b">
        <v>0</v>
      </c>
      <c r="AE567" t="b">
        <v>0</v>
      </c>
      <c r="AL567" t="s">
        <v>9136</v>
      </c>
      <c r="AM567" t="s">
        <v>2114</v>
      </c>
    </row>
    <row r="568" spans="1:39" x14ac:dyDescent="0.2">
      <c r="A568" t="s">
        <v>2113</v>
      </c>
      <c r="B568" t="s">
        <v>2113</v>
      </c>
      <c r="C568" t="s">
        <v>4791</v>
      </c>
      <c r="D568" t="s">
        <v>11806</v>
      </c>
      <c r="E568" t="s">
        <v>11812</v>
      </c>
      <c r="F568" t="s">
        <v>9216</v>
      </c>
      <c r="G568" t="s">
        <v>11809</v>
      </c>
      <c r="H568" t="s">
        <v>2113</v>
      </c>
      <c r="J568" t="s">
        <v>2115</v>
      </c>
      <c r="K568" t="s">
        <v>11813</v>
      </c>
      <c r="L568" t="s">
        <v>32</v>
      </c>
      <c r="M568" t="s">
        <v>9202</v>
      </c>
      <c r="N568" t="s">
        <v>2039</v>
      </c>
      <c r="O568" t="s">
        <v>8887</v>
      </c>
      <c r="P568" t="s">
        <v>11814</v>
      </c>
      <c r="R568" t="b">
        <v>1</v>
      </c>
      <c r="T568" t="s">
        <v>85</v>
      </c>
      <c r="X568" t="s">
        <v>419</v>
      </c>
      <c r="Z568" t="s">
        <v>8890</v>
      </c>
      <c r="AA568" t="s">
        <v>8887</v>
      </c>
      <c r="AB568" t="s">
        <v>11815</v>
      </c>
      <c r="AC568" t="s">
        <v>8973</v>
      </c>
      <c r="AD568" t="b">
        <v>0</v>
      </c>
      <c r="AE568" t="b">
        <v>0</v>
      </c>
      <c r="AF568" t="s">
        <v>9566</v>
      </c>
      <c r="AG568" t="s">
        <v>9566</v>
      </c>
      <c r="AJ568" t="s">
        <v>11816</v>
      </c>
      <c r="AK568" t="s">
        <v>11817</v>
      </c>
      <c r="AL568" t="s">
        <v>8926</v>
      </c>
      <c r="AM568" t="s">
        <v>11818</v>
      </c>
    </row>
    <row r="569" spans="1:39" x14ac:dyDescent="0.2">
      <c r="A569" t="s">
        <v>2113</v>
      </c>
      <c r="B569" t="s">
        <v>2113</v>
      </c>
      <c r="C569" t="s">
        <v>4800</v>
      </c>
      <c r="D569" t="s">
        <v>11806</v>
      </c>
      <c r="E569" t="s">
        <v>11819</v>
      </c>
      <c r="F569" t="s">
        <v>9216</v>
      </c>
      <c r="G569" t="s">
        <v>11809</v>
      </c>
      <c r="H569" t="s">
        <v>2113</v>
      </c>
      <c r="J569" t="s">
        <v>2115</v>
      </c>
      <c r="K569" t="s">
        <v>11813</v>
      </c>
      <c r="L569" t="s">
        <v>32</v>
      </c>
      <c r="M569" t="s">
        <v>8984</v>
      </c>
      <c r="N569" t="s">
        <v>2039</v>
      </c>
      <c r="O569" t="s">
        <v>8887</v>
      </c>
      <c r="P569" t="s">
        <v>11820</v>
      </c>
      <c r="R569" t="b">
        <v>1</v>
      </c>
      <c r="T569" t="s">
        <v>85</v>
      </c>
      <c r="X569" t="s">
        <v>7021</v>
      </c>
      <c r="Z569" t="s">
        <v>8890</v>
      </c>
      <c r="AA569" t="s">
        <v>8887</v>
      </c>
      <c r="AB569" t="s">
        <v>11821</v>
      </c>
      <c r="AC569" t="s">
        <v>8973</v>
      </c>
      <c r="AD569" t="b">
        <v>0</v>
      </c>
      <c r="AE569" t="b">
        <v>0</v>
      </c>
      <c r="AF569" t="s">
        <v>8941</v>
      </c>
      <c r="AG569" t="s">
        <v>8941</v>
      </c>
      <c r="AH569" t="s">
        <v>8942</v>
      </c>
      <c r="AJ569" t="s">
        <v>11816</v>
      </c>
      <c r="AK569" t="s">
        <v>11822</v>
      </c>
      <c r="AL569" t="s">
        <v>9375</v>
      </c>
      <c r="AM569" t="s">
        <v>11809</v>
      </c>
    </row>
    <row r="570" spans="1:39" x14ac:dyDescent="0.2">
      <c r="A570" t="s">
        <v>2113</v>
      </c>
      <c r="B570" t="s">
        <v>2113</v>
      </c>
      <c r="C570" t="s">
        <v>4808</v>
      </c>
      <c r="D570" t="s">
        <v>11806</v>
      </c>
      <c r="E570" t="s">
        <v>11823</v>
      </c>
      <c r="F570" t="s">
        <v>9216</v>
      </c>
      <c r="G570" t="s">
        <v>11809</v>
      </c>
      <c r="H570" t="s">
        <v>2113</v>
      </c>
      <c r="I570" t="s">
        <v>11824</v>
      </c>
      <c r="J570" t="s">
        <v>11825</v>
      </c>
      <c r="K570" t="s">
        <v>11826</v>
      </c>
      <c r="L570" t="s">
        <v>32</v>
      </c>
      <c r="M570" t="s">
        <v>8925</v>
      </c>
      <c r="N570" t="s">
        <v>2039</v>
      </c>
      <c r="O570" t="s">
        <v>8887</v>
      </c>
      <c r="P570" t="s">
        <v>11827</v>
      </c>
      <c r="R570" t="b">
        <v>1</v>
      </c>
      <c r="T570" t="s">
        <v>85</v>
      </c>
      <c r="X570" t="s">
        <v>7600</v>
      </c>
      <c r="Y570" t="s">
        <v>11828</v>
      </c>
      <c r="Z570" t="s">
        <v>8890</v>
      </c>
      <c r="AA570" t="s">
        <v>8887</v>
      </c>
      <c r="AB570" t="s">
        <v>11815</v>
      </c>
      <c r="AC570" t="s">
        <v>8973</v>
      </c>
      <c r="AD570" t="b">
        <v>0</v>
      </c>
      <c r="AE570" t="b">
        <v>0</v>
      </c>
      <c r="AF570" t="s">
        <v>9566</v>
      </c>
      <c r="AG570" t="s">
        <v>9566</v>
      </c>
      <c r="AJ570" t="s">
        <v>11816</v>
      </c>
      <c r="AK570" t="s">
        <v>11829</v>
      </c>
      <c r="AL570" t="s">
        <v>8935</v>
      </c>
      <c r="AM570" t="s">
        <v>2114</v>
      </c>
    </row>
    <row r="571" spans="1:39" x14ac:dyDescent="0.2">
      <c r="A571" t="s">
        <v>2113</v>
      </c>
      <c r="B571" t="s">
        <v>2113</v>
      </c>
      <c r="C571" t="s">
        <v>4816</v>
      </c>
      <c r="D571" t="s">
        <v>11806</v>
      </c>
      <c r="E571" t="s">
        <v>11830</v>
      </c>
      <c r="F571" t="s">
        <v>9216</v>
      </c>
      <c r="G571" t="s">
        <v>11809</v>
      </c>
      <c r="H571" t="s">
        <v>2113</v>
      </c>
      <c r="I571" t="s">
        <v>11831</v>
      </c>
      <c r="J571" t="s">
        <v>11832</v>
      </c>
      <c r="K571" t="s">
        <v>11826</v>
      </c>
      <c r="L571" t="s">
        <v>32</v>
      </c>
      <c r="M571" t="s">
        <v>8925</v>
      </c>
      <c r="N571" t="s">
        <v>2039</v>
      </c>
      <c r="O571" t="s">
        <v>8887</v>
      </c>
      <c r="P571" t="s">
        <v>11833</v>
      </c>
      <c r="R571" t="b">
        <v>1</v>
      </c>
      <c r="T571" t="s">
        <v>85</v>
      </c>
      <c r="X571" t="s">
        <v>11834</v>
      </c>
      <c r="Y571" t="s">
        <v>11835</v>
      </c>
      <c r="Z571" t="s">
        <v>8890</v>
      </c>
      <c r="AA571" t="s">
        <v>8887</v>
      </c>
      <c r="AB571" t="s">
        <v>11821</v>
      </c>
      <c r="AC571" t="s">
        <v>8973</v>
      </c>
      <c r="AD571" t="b">
        <v>0</v>
      </c>
      <c r="AE571" t="b">
        <v>0</v>
      </c>
      <c r="AF571" t="s">
        <v>9566</v>
      </c>
      <c r="AG571" t="s">
        <v>9566</v>
      </c>
      <c r="AJ571" t="s">
        <v>11836</v>
      </c>
      <c r="AK571" t="s">
        <v>11837</v>
      </c>
      <c r="AL571" t="s">
        <v>8897</v>
      </c>
      <c r="AM571" t="s">
        <v>11838</v>
      </c>
    </row>
    <row r="572" spans="1:39" x14ac:dyDescent="0.2">
      <c r="A572" t="s">
        <v>2113</v>
      </c>
      <c r="B572" t="s">
        <v>2113</v>
      </c>
      <c r="C572" t="s">
        <v>4822</v>
      </c>
      <c r="D572" t="s">
        <v>11806</v>
      </c>
      <c r="E572" t="s">
        <v>11839</v>
      </c>
      <c r="F572" t="e">
        <v>#N/A</v>
      </c>
      <c r="G572" t="s">
        <v>11809</v>
      </c>
      <c r="H572" t="s">
        <v>2113</v>
      </c>
      <c r="J572" t="s">
        <v>11840</v>
      </c>
      <c r="K572" t="s">
        <v>11841</v>
      </c>
      <c r="L572" t="s">
        <v>11842</v>
      </c>
      <c r="M572" t="s">
        <v>7982</v>
      </c>
      <c r="N572" t="s">
        <v>11843</v>
      </c>
      <c r="O572" t="s">
        <v>8887</v>
      </c>
      <c r="P572" t="s">
        <v>11844</v>
      </c>
      <c r="T572" t="s">
        <v>85</v>
      </c>
      <c r="Z572" t="s">
        <v>8967</v>
      </c>
      <c r="AA572" t="s">
        <v>8887</v>
      </c>
      <c r="AD572" t="b">
        <v>0</v>
      </c>
      <c r="AF572" t="s">
        <v>8968</v>
      </c>
      <c r="AG572" t="s">
        <v>8968</v>
      </c>
      <c r="AH572" t="s">
        <v>8893</v>
      </c>
      <c r="AI572" t="s">
        <v>11845</v>
      </c>
      <c r="AJ572" t="s">
        <v>11816</v>
      </c>
      <c r="AK572" t="s">
        <v>11846</v>
      </c>
      <c r="AL572" t="s">
        <v>7302</v>
      </c>
      <c r="AM572" t="s">
        <v>11809</v>
      </c>
    </row>
    <row r="573" spans="1:39" x14ac:dyDescent="0.2">
      <c r="A573" t="s">
        <v>2113</v>
      </c>
      <c r="B573" t="s">
        <v>2113</v>
      </c>
      <c r="C573" t="s">
        <v>4829</v>
      </c>
      <c r="D573" t="s">
        <v>11806</v>
      </c>
      <c r="E573" t="s">
        <v>11847</v>
      </c>
      <c r="F573" t="s">
        <v>9216</v>
      </c>
      <c r="G573" t="s">
        <v>11809</v>
      </c>
      <c r="H573" t="s">
        <v>2113</v>
      </c>
      <c r="J573" t="s">
        <v>2115</v>
      </c>
      <c r="K573" t="s">
        <v>11848</v>
      </c>
      <c r="L573" t="s">
        <v>32</v>
      </c>
      <c r="M573" t="s">
        <v>7982</v>
      </c>
      <c r="N573" t="s">
        <v>11849</v>
      </c>
      <c r="O573" t="s">
        <v>8887</v>
      </c>
      <c r="P573" t="s">
        <v>11850</v>
      </c>
      <c r="R573" t="b">
        <v>1</v>
      </c>
      <c r="T573" t="s">
        <v>85</v>
      </c>
      <c r="Z573" t="s">
        <v>8890</v>
      </c>
      <c r="AA573" t="s">
        <v>8887</v>
      </c>
      <c r="AB573" t="s">
        <v>11851</v>
      </c>
      <c r="AC573" t="s">
        <v>8973</v>
      </c>
      <c r="AD573" t="b">
        <v>0</v>
      </c>
      <c r="AE573" t="b">
        <v>0</v>
      </c>
      <c r="AF573" t="s">
        <v>11402</v>
      </c>
      <c r="AG573" t="s">
        <v>11403</v>
      </c>
      <c r="AH573" t="s">
        <v>8942</v>
      </c>
      <c r="AJ573" t="s">
        <v>11816</v>
      </c>
      <c r="AK573" t="s">
        <v>11852</v>
      </c>
      <c r="AL573" t="s">
        <v>8926</v>
      </c>
    </row>
    <row r="574" spans="1:39" x14ac:dyDescent="0.2">
      <c r="A574" t="s">
        <v>2113</v>
      </c>
      <c r="B574" t="s">
        <v>2113</v>
      </c>
      <c r="C574" t="s">
        <v>4836</v>
      </c>
      <c r="D574" t="s">
        <v>11806</v>
      </c>
      <c r="E574" t="s">
        <v>11853</v>
      </c>
      <c r="F574" t="s">
        <v>9216</v>
      </c>
      <c r="G574" t="s">
        <v>11809</v>
      </c>
      <c r="H574" t="s">
        <v>2113</v>
      </c>
      <c r="J574" t="s">
        <v>11825</v>
      </c>
      <c r="K574" t="s">
        <v>11854</v>
      </c>
      <c r="L574" t="s">
        <v>11842</v>
      </c>
      <c r="M574" t="s">
        <v>7982</v>
      </c>
      <c r="N574" t="s">
        <v>7768</v>
      </c>
      <c r="O574" t="s">
        <v>8887</v>
      </c>
      <c r="P574" t="s">
        <v>11855</v>
      </c>
      <c r="R574" t="b">
        <v>1</v>
      </c>
      <c r="T574" t="s">
        <v>85</v>
      </c>
      <c r="Z574" t="s">
        <v>8890</v>
      </c>
      <c r="AA574" t="s">
        <v>8887</v>
      </c>
      <c r="AB574" t="s">
        <v>11851</v>
      </c>
      <c r="AC574" t="s">
        <v>8973</v>
      </c>
      <c r="AD574" t="b">
        <v>0</v>
      </c>
      <c r="AE574" t="b">
        <v>0</v>
      </c>
      <c r="AF574" t="s">
        <v>9467</v>
      </c>
      <c r="AG574" t="s">
        <v>9868</v>
      </c>
      <c r="AH574" t="s">
        <v>8942</v>
      </c>
      <c r="AJ574" t="s">
        <v>11816</v>
      </c>
      <c r="AK574" t="s">
        <v>11856</v>
      </c>
      <c r="AL574" t="s">
        <v>8935</v>
      </c>
    </row>
    <row r="575" spans="1:39" x14ac:dyDescent="0.2">
      <c r="A575" t="s">
        <v>2113</v>
      </c>
      <c r="B575" t="s">
        <v>2113</v>
      </c>
      <c r="C575" t="s">
        <v>4843</v>
      </c>
      <c r="D575" t="s">
        <v>11806</v>
      </c>
      <c r="E575" t="s">
        <v>11857</v>
      </c>
      <c r="F575" t="s">
        <v>9216</v>
      </c>
      <c r="G575" t="s">
        <v>11809</v>
      </c>
      <c r="H575" t="s">
        <v>2113</v>
      </c>
      <c r="J575" t="s">
        <v>11858</v>
      </c>
      <c r="K575" t="s">
        <v>11859</v>
      </c>
      <c r="L575" t="s">
        <v>11842</v>
      </c>
      <c r="M575" t="s">
        <v>7982</v>
      </c>
      <c r="N575" t="s">
        <v>7478</v>
      </c>
      <c r="O575" t="s">
        <v>8887</v>
      </c>
      <c r="P575" t="s">
        <v>11860</v>
      </c>
      <c r="R575" t="b">
        <v>1</v>
      </c>
      <c r="T575" t="s">
        <v>85</v>
      </c>
      <c r="Z575" t="s">
        <v>8890</v>
      </c>
      <c r="AA575" t="s">
        <v>8887</v>
      </c>
      <c r="AB575" t="s">
        <v>11851</v>
      </c>
      <c r="AC575" t="s">
        <v>8973</v>
      </c>
      <c r="AD575" t="b">
        <v>0</v>
      </c>
      <c r="AE575" t="b">
        <v>0</v>
      </c>
      <c r="AF575" t="s">
        <v>11861</v>
      </c>
      <c r="AG575" t="s">
        <v>11862</v>
      </c>
      <c r="AH575" t="s">
        <v>8942</v>
      </c>
      <c r="AJ575" t="s">
        <v>11816</v>
      </c>
      <c r="AK575" t="s">
        <v>11863</v>
      </c>
      <c r="AL575" t="s">
        <v>8897</v>
      </c>
    </row>
    <row r="576" spans="1:39" x14ac:dyDescent="0.2">
      <c r="A576" t="s">
        <v>2113</v>
      </c>
      <c r="B576" t="s">
        <v>2113</v>
      </c>
      <c r="C576" t="s">
        <v>4849</v>
      </c>
      <c r="D576" t="s">
        <v>11806</v>
      </c>
      <c r="E576" t="s">
        <v>11864</v>
      </c>
      <c r="F576" t="s">
        <v>9216</v>
      </c>
      <c r="G576" t="s">
        <v>11809</v>
      </c>
      <c r="H576" t="s">
        <v>2113</v>
      </c>
      <c r="J576" t="s">
        <v>2115</v>
      </c>
      <c r="K576" t="s">
        <v>11813</v>
      </c>
      <c r="L576" t="s">
        <v>32</v>
      </c>
      <c r="M576" t="s">
        <v>7982</v>
      </c>
      <c r="N576" t="s">
        <v>7079</v>
      </c>
      <c r="O576" t="s">
        <v>8887</v>
      </c>
      <c r="P576" t="s">
        <v>11865</v>
      </c>
      <c r="R576" t="b">
        <v>1</v>
      </c>
      <c r="T576" t="s">
        <v>85</v>
      </c>
      <c r="Z576" t="s">
        <v>8890</v>
      </c>
      <c r="AA576" t="s">
        <v>8887</v>
      </c>
      <c r="AB576" t="s">
        <v>11821</v>
      </c>
      <c r="AC576" t="s">
        <v>8973</v>
      </c>
      <c r="AD576" t="b">
        <v>0</v>
      </c>
      <c r="AE576" t="b">
        <v>0</v>
      </c>
      <c r="AF576" t="s">
        <v>8941</v>
      </c>
      <c r="AG576" t="s">
        <v>8941</v>
      </c>
      <c r="AH576" t="s">
        <v>8942</v>
      </c>
      <c r="AJ576" t="s">
        <v>11816</v>
      </c>
      <c r="AL576" t="s">
        <v>9193</v>
      </c>
      <c r="AM576" t="s">
        <v>11809</v>
      </c>
    </row>
    <row r="577" spans="1:42" x14ac:dyDescent="0.2">
      <c r="A577" t="s">
        <v>2118</v>
      </c>
      <c r="B577" t="s">
        <v>2119</v>
      </c>
      <c r="C577" t="s">
        <v>4855</v>
      </c>
      <c r="D577" t="s">
        <v>8269</v>
      </c>
      <c r="E577" t="s">
        <v>11866</v>
      </c>
      <c r="F577" t="s">
        <v>21008</v>
      </c>
      <c r="G577" t="s">
        <v>11867</v>
      </c>
      <c r="H577" t="s">
        <v>2118</v>
      </c>
      <c r="J577" t="s">
        <v>2121</v>
      </c>
      <c r="K577" t="s">
        <v>11868</v>
      </c>
      <c r="L577" t="s">
        <v>11869</v>
      </c>
      <c r="M577" t="s">
        <v>7982</v>
      </c>
      <c r="N577" t="s">
        <v>2039</v>
      </c>
      <c r="O577" t="s">
        <v>8887</v>
      </c>
      <c r="P577" t="s">
        <v>11870</v>
      </c>
      <c r="R577" t="b">
        <v>1</v>
      </c>
      <c r="T577" t="s">
        <v>45</v>
      </c>
      <c r="Z577" t="s">
        <v>8890</v>
      </c>
      <c r="AA577" t="s">
        <v>8887</v>
      </c>
      <c r="AB577" t="s">
        <v>11871</v>
      </c>
      <c r="AC577" t="s">
        <v>8973</v>
      </c>
      <c r="AD577" t="b">
        <v>0</v>
      </c>
      <c r="AE577" t="b">
        <v>0</v>
      </c>
      <c r="AF577" t="s">
        <v>11872</v>
      </c>
      <c r="AG577" t="s">
        <v>11873</v>
      </c>
      <c r="AH577" t="s">
        <v>9031</v>
      </c>
      <c r="AI577" t="s">
        <v>9312</v>
      </c>
      <c r="AJ577" t="s">
        <v>11874</v>
      </c>
      <c r="AK577" t="s">
        <v>11875</v>
      </c>
      <c r="AL577" t="s">
        <v>8926</v>
      </c>
      <c r="AM577" t="s">
        <v>2125</v>
      </c>
    </row>
    <row r="578" spans="1:42" x14ac:dyDescent="0.2">
      <c r="A578" t="s">
        <v>2130</v>
      </c>
      <c r="B578" t="s">
        <v>2130</v>
      </c>
      <c r="C578" t="s">
        <v>4863</v>
      </c>
      <c r="D578" t="s">
        <v>11876</v>
      </c>
      <c r="E578" t="s">
        <v>11877</v>
      </c>
      <c r="F578" t="s">
        <v>8889</v>
      </c>
      <c r="G578" t="s">
        <v>2131</v>
      </c>
      <c r="H578" t="s">
        <v>2130</v>
      </c>
      <c r="I578" t="s">
        <v>11878</v>
      </c>
      <c r="J578" t="s">
        <v>2132</v>
      </c>
      <c r="K578" t="s">
        <v>2133</v>
      </c>
      <c r="L578" t="s">
        <v>2134</v>
      </c>
      <c r="M578" t="s">
        <v>7982</v>
      </c>
      <c r="N578" t="s">
        <v>2039</v>
      </c>
      <c r="O578" t="s">
        <v>8887</v>
      </c>
      <c r="P578" t="s">
        <v>2135</v>
      </c>
      <c r="R578" t="b">
        <v>1</v>
      </c>
      <c r="T578" t="s">
        <v>85</v>
      </c>
      <c r="Y578" t="s">
        <v>134</v>
      </c>
      <c r="Z578" t="s">
        <v>8890</v>
      </c>
      <c r="AA578" t="s">
        <v>8887</v>
      </c>
      <c r="AB578" t="s">
        <v>11879</v>
      </c>
      <c r="AC578" t="s">
        <v>8973</v>
      </c>
      <c r="AD578" t="b">
        <v>0</v>
      </c>
      <c r="AE578" t="b">
        <v>0</v>
      </c>
      <c r="AF578" t="s">
        <v>11880</v>
      </c>
      <c r="AG578" t="s">
        <v>11881</v>
      </c>
      <c r="AH578" t="s">
        <v>9031</v>
      </c>
      <c r="AJ578" t="s">
        <v>11882</v>
      </c>
      <c r="AK578" t="s">
        <v>11883</v>
      </c>
      <c r="AL578" t="s">
        <v>8935</v>
      </c>
      <c r="AM578" t="s">
        <v>2131</v>
      </c>
    </row>
    <row r="579" spans="1:42" x14ac:dyDescent="0.2">
      <c r="A579" t="s">
        <v>2136</v>
      </c>
      <c r="B579" t="s">
        <v>2136</v>
      </c>
      <c r="C579" t="s">
        <v>4872</v>
      </c>
      <c r="D579" t="s">
        <v>11884</v>
      </c>
      <c r="E579" t="s">
        <v>11885</v>
      </c>
      <c r="F579" t="s">
        <v>9090</v>
      </c>
      <c r="G579" t="s">
        <v>2137</v>
      </c>
      <c r="H579" t="s">
        <v>2136</v>
      </c>
      <c r="J579" t="s">
        <v>2138</v>
      </c>
      <c r="K579" t="s">
        <v>2139</v>
      </c>
      <c r="L579" t="s">
        <v>32</v>
      </c>
      <c r="M579" t="s">
        <v>7982</v>
      </c>
      <c r="N579" t="s">
        <v>7853</v>
      </c>
      <c r="O579" t="s">
        <v>8887</v>
      </c>
      <c r="P579" t="s">
        <v>2140</v>
      </c>
      <c r="R579" t="b">
        <v>1</v>
      </c>
      <c r="T579" t="s">
        <v>112</v>
      </c>
      <c r="Z579" t="s">
        <v>8890</v>
      </c>
      <c r="AA579" t="s">
        <v>8887</v>
      </c>
      <c r="AC579" t="s">
        <v>8996</v>
      </c>
      <c r="AD579" t="b">
        <v>0</v>
      </c>
      <c r="AE579" t="b">
        <v>0</v>
      </c>
      <c r="AF579" t="s">
        <v>8892</v>
      </c>
      <c r="AG579" t="s">
        <v>8892</v>
      </c>
      <c r="AH579" t="s">
        <v>9031</v>
      </c>
      <c r="AI579" t="s">
        <v>10062</v>
      </c>
      <c r="AJ579" t="s">
        <v>2137</v>
      </c>
      <c r="AK579" t="s">
        <v>11886</v>
      </c>
      <c r="AL579" t="s">
        <v>9087</v>
      </c>
      <c r="AM579" t="s">
        <v>2141</v>
      </c>
      <c r="AN579" t="s">
        <v>283</v>
      </c>
      <c r="AO579" t="s">
        <v>185</v>
      </c>
      <c r="AP579" t="s">
        <v>284</v>
      </c>
    </row>
    <row r="580" spans="1:42" x14ac:dyDescent="0.2">
      <c r="A580" t="s">
        <v>2142</v>
      </c>
      <c r="B580" t="s">
        <v>2143</v>
      </c>
      <c r="C580" t="s">
        <v>4883</v>
      </c>
      <c r="D580" t="s">
        <v>7130</v>
      </c>
      <c r="E580" t="s">
        <v>11887</v>
      </c>
      <c r="F580" t="s">
        <v>8889</v>
      </c>
      <c r="G580" t="s">
        <v>2144</v>
      </c>
      <c r="H580" t="s">
        <v>2142</v>
      </c>
      <c r="I580" t="s">
        <v>11888</v>
      </c>
      <c r="J580" t="s">
        <v>2145</v>
      </c>
      <c r="K580" t="s">
        <v>11889</v>
      </c>
      <c r="L580" t="s">
        <v>2147</v>
      </c>
      <c r="M580" t="s">
        <v>7982</v>
      </c>
      <c r="N580" t="s">
        <v>2039</v>
      </c>
      <c r="O580" t="s">
        <v>8887</v>
      </c>
      <c r="P580" t="s">
        <v>11890</v>
      </c>
      <c r="R580" t="b">
        <v>1</v>
      </c>
      <c r="T580" t="s">
        <v>112</v>
      </c>
      <c r="Y580" t="s">
        <v>134</v>
      </c>
      <c r="Z580" t="s">
        <v>8890</v>
      </c>
      <c r="AA580" t="s">
        <v>8887</v>
      </c>
      <c r="AB580" t="s">
        <v>11891</v>
      </c>
      <c r="AC580" t="s">
        <v>8973</v>
      </c>
      <c r="AD580" t="b">
        <v>0</v>
      </c>
      <c r="AE580" t="b">
        <v>0</v>
      </c>
      <c r="AF580" t="s">
        <v>9186</v>
      </c>
      <c r="AG580" t="s">
        <v>9187</v>
      </c>
      <c r="AH580" t="s">
        <v>8942</v>
      </c>
      <c r="AI580" t="s">
        <v>8932</v>
      </c>
      <c r="AJ580" t="s">
        <v>2144</v>
      </c>
      <c r="AK580" t="s">
        <v>11892</v>
      </c>
      <c r="AL580" t="s">
        <v>8935</v>
      </c>
      <c r="AM580" t="s">
        <v>2149</v>
      </c>
    </row>
    <row r="581" spans="1:42" x14ac:dyDescent="0.2">
      <c r="A581" t="s">
        <v>2153</v>
      </c>
      <c r="B581" t="s">
        <v>2153</v>
      </c>
      <c r="C581" t="s">
        <v>4891</v>
      </c>
      <c r="D581" t="s">
        <v>11893</v>
      </c>
      <c r="E581" t="s">
        <v>11894</v>
      </c>
      <c r="F581" t="s">
        <v>8994</v>
      </c>
      <c r="G581" t="s">
        <v>2154</v>
      </c>
      <c r="H581" t="s">
        <v>2153</v>
      </c>
      <c r="J581" t="s">
        <v>2155</v>
      </c>
      <c r="K581" t="s">
        <v>2156</v>
      </c>
      <c r="L581" t="s">
        <v>32</v>
      </c>
      <c r="M581" t="s">
        <v>7982</v>
      </c>
      <c r="N581" t="s">
        <v>2039</v>
      </c>
      <c r="O581" t="s">
        <v>8887</v>
      </c>
      <c r="P581" t="s">
        <v>2157</v>
      </c>
      <c r="R581" t="b">
        <v>1</v>
      </c>
      <c r="T581" t="s">
        <v>112</v>
      </c>
      <c r="Z581" t="s">
        <v>8890</v>
      </c>
      <c r="AA581" t="s">
        <v>8887</v>
      </c>
      <c r="AC581" t="s">
        <v>8891</v>
      </c>
      <c r="AD581" t="b">
        <v>0</v>
      </c>
      <c r="AE581" t="b">
        <v>0</v>
      </c>
      <c r="AF581" t="s">
        <v>8892</v>
      </c>
      <c r="AG581" t="s">
        <v>8892</v>
      </c>
      <c r="AH581" t="s">
        <v>8942</v>
      </c>
      <c r="AI581" t="s">
        <v>9312</v>
      </c>
      <c r="AJ581" t="s">
        <v>2154</v>
      </c>
      <c r="AK581" t="s">
        <v>11895</v>
      </c>
      <c r="AL581" t="s">
        <v>8935</v>
      </c>
      <c r="AM581" t="s">
        <v>2158</v>
      </c>
    </row>
    <row r="582" spans="1:42" x14ac:dyDescent="0.2">
      <c r="A582" t="s">
        <v>2159</v>
      </c>
      <c r="B582" t="s">
        <v>2159</v>
      </c>
      <c r="C582" t="s">
        <v>4903</v>
      </c>
      <c r="D582" t="s">
        <v>11896</v>
      </c>
      <c r="E582" t="s">
        <v>11897</v>
      </c>
      <c r="F582" t="s">
        <v>8994</v>
      </c>
      <c r="G582" t="s">
        <v>2160</v>
      </c>
      <c r="H582" t="s">
        <v>2159</v>
      </c>
      <c r="J582" t="s">
        <v>2161</v>
      </c>
      <c r="K582" t="s">
        <v>2162</v>
      </c>
      <c r="L582" t="s">
        <v>32</v>
      </c>
      <c r="M582" t="s">
        <v>7982</v>
      </c>
      <c r="N582" t="s">
        <v>2039</v>
      </c>
      <c r="O582" t="s">
        <v>8887</v>
      </c>
      <c r="P582" t="s">
        <v>2164</v>
      </c>
      <c r="R582" t="b">
        <v>1</v>
      </c>
      <c r="T582" t="s">
        <v>85</v>
      </c>
      <c r="Z582" t="s">
        <v>8890</v>
      </c>
      <c r="AA582" t="s">
        <v>8887</v>
      </c>
      <c r="AB582" t="s">
        <v>11898</v>
      </c>
      <c r="AC582" t="s">
        <v>9037</v>
      </c>
      <c r="AD582" t="b">
        <v>0</v>
      </c>
      <c r="AE582" t="b">
        <v>0</v>
      </c>
      <c r="AF582" t="s">
        <v>8941</v>
      </c>
      <c r="AG582" t="s">
        <v>8941</v>
      </c>
      <c r="AH582" t="s">
        <v>8942</v>
      </c>
      <c r="AJ582" t="s">
        <v>7131</v>
      </c>
      <c r="AK582" t="s">
        <v>11899</v>
      </c>
      <c r="AL582" t="s">
        <v>8935</v>
      </c>
      <c r="AM582" t="s">
        <v>2160</v>
      </c>
    </row>
    <row r="583" spans="1:42" x14ac:dyDescent="0.2">
      <c r="A583" t="s">
        <v>2166</v>
      </c>
      <c r="B583" t="s">
        <v>2166</v>
      </c>
      <c r="C583" t="s">
        <v>4912</v>
      </c>
      <c r="D583" t="s">
        <v>11900</v>
      </c>
      <c r="E583" t="s">
        <v>11901</v>
      </c>
      <c r="F583" t="s">
        <v>9090</v>
      </c>
      <c r="G583" t="s">
        <v>2167</v>
      </c>
      <c r="H583" t="s">
        <v>2166</v>
      </c>
      <c r="J583" t="s">
        <v>2168</v>
      </c>
      <c r="K583" t="s">
        <v>2169</v>
      </c>
      <c r="L583" t="s">
        <v>32</v>
      </c>
      <c r="M583" t="s">
        <v>7982</v>
      </c>
      <c r="N583" t="s">
        <v>2039</v>
      </c>
      <c r="O583" t="s">
        <v>8887</v>
      </c>
      <c r="P583" t="s">
        <v>2171</v>
      </c>
      <c r="R583" t="b">
        <v>1</v>
      </c>
      <c r="T583" t="s">
        <v>112</v>
      </c>
      <c r="Z583" t="s">
        <v>8890</v>
      </c>
      <c r="AA583" t="s">
        <v>8887</v>
      </c>
      <c r="AB583" t="s">
        <v>11902</v>
      </c>
      <c r="AC583" t="s">
        <v>8996</v>
      </c>
      <c r="AD583" t="b">
        <v>0</v>
      </c>
      <c r="AE583" t="b">
        <v>0</v>
      </c>
      <c r="AF583" t="s">
        <v>8941</v>
      </c>
      <c r="AG583" t="s">
        <v>8941</v>
      </c>
      <c r="AH583" t="s">
        <v>8942</v>
      </c>
      <c r="AJ583" t="s">
        <v>2167</v>
      </c>
      <c r="AK583" t="s">
        <v>11903</v>
      </c>
      <c r="AL583" t="s">
        <v>8945</v>
      </c>
      <c r="AM583" t="s">
        <v>2172</v>
      </c>
    </row>
    <row r="584" spans="1:42" x14ac:dyDescent="0.2">
      <c r="A584" t="s">
        <v>2173</v>
      </c>
      <c r="B584" t="s">
        <v>2173</v>
      </c>
      <c r="C584" t="s">
        <v>4919</v>
      </c>
      <c r="D584" t="s">
        <v>11904</v>
      </c>
      <c r="E584" t="s">
        <v>11905</v>
      </c>
      <c r="F584" t="s">
        <v>8889</v>
      </c>
      <c r="G584" t="s">
        <v>2174</v>
      </c>
      <c r="H584" t="s">
        <v>2173</v>
      </c>
      <c r="J584" t="s">
        <v>2175</v>
      </c>
      <c r="K584" t="s">
        <v>2176</v>
      </c>
      <c r="L584" t="s">
        <v>233</v>
      </c>
      <c r="M584" t="s">
        <v>7982</v>
      </c>
      <c r="N584" t="s">
        <v>2039</v>
      </c>
      <c r="O584" t="s">
        <v>8887</v>
      </c>
      <c r="P584" t="s">
        <v>2178</v>
      </c>
      <c r="R584" t="b">
        <v>1</v>
      </c>
      <c r="T584" t="s">
        <v>85</v>
      </c>
      <c r="Z584" t="s">
        <v>8890</v>
      </c>
      <c r="AA584" t="s">
        <v>8887</v>
      </c>
      <c r="AB584" t="s">
        <v>11906</v>
      </c>
      <c r="AC584" t="s">
        <v>8996</v>
      </c>
      <c r="AD584" t="b">
        <v>0</v>
      </c>
      <c r="AE584" t="b">
        <v>0</v>
      </c>
      <c r="AF584" t="s">
        <v>8941</v>
      </c>
      <c r="AG584" t="s">
        <v>8941</v>
      </c>
      <c r="AH584" t="s">
        <v>8942</v>
      </c>
      <c r="AJ584" t="s">
        <v>11907</v>
      </c>
      <c r="AK584" t="s">
        <v>11908</v>
      </c>
      <c r="AL584" t="s">
        <v>8945</v>
      </c>
      <c r="AM584" t="s">
        <v>2174</v>
      </c>
    </row>
    <row r="585" spans="1:42" x14ac:dyDescent="0.2">
      <c r="A585" t="s">
        <v>2179</v>
      </c>
      <c r="B585" t="s">
        <v>2179</v>
      </c>
      <c r="C585" t="s">
        <v>4925</v>
      </c>
      <c r="D585" t="s">
        <v>11909</v>
      </c>
      <c r="E585" t="s">
        <v>11910</v>
      </c>
      <c r="F585" t="s">
        <v>8889</v>
      </c>
      <c r="G585" t="s">
        <v>2180</v>
      </c>
      <c r="H585" t="s">
        <v>2179</v>
      </c>
      <c r="J585" t="s">
        <v>2181</v>
      </c>
      <c r="K585" t="s">
        <v>2182</v>
      </c>
      <c r="L585" t="s">
        <v>32</v>
      </c>
      <c r="M585" t="s">
        <v>7982</v>
      </c>
      <c r="N585" t="s">
        <v>2039</v>
      </c>
      <c r="O585" t="s">
        <v>8887</v>
      </c>
      <c r="P585" t="s">
        <v>2183</v>
      </c>
      <c r="R585" t="b">
        <v>1</v>
      </c>
      <c r="T585" t="s">
        <v>85</v>
      </c>
      <c r="Z585" t="s">
        <v>8890</v>
      </c>
      <c r="AA585" t="s">
        <v>8887</v>
      </c>
      <c r="AB585" t="s">
        <v>11911</v>
      </c>
      <c r="AC585" t="s">
        <v>8921</v>
      </c>
      <c r="AD585" t="b">
        <v>0</v>
      </c>
      <c r="AE585" t="b">
        <v>0</v>
      </c>
      <c r="AF585" t="s">
        <v>8941</v>
      </c>
      <c r="AG585" t="s">
        <v>8941</v>
      </c>
      <c r="AH585" t="s">
        <v>8942</v>
      </c>
      <c r="AJ585" t="s">
        <v>7132</v>
      </c>
      <c r="AK585" t="s">
        <v>11912</v>
      </c>
      <c r="AL585" t="s">
        <v>8945</v>
      </c>
      <c r="AM585" t="s">
        <v>2184</v>
      </c>
    </row>
    <row r="586" spans="1:42" x14ac:dyDescent="0.2">
      <c r="A586" t="s">
        <v>2185</v>
      </c>
      <c r="B586" t="s">
        <v>2185</v>
      </c>
      <c r="C586" t="s">
        <v>4932</v>
      </c>
      <c r="D586" t="s">
        <v>11913</v>
      </c>
      <c r="E586" t="s">
        <v>11914</v>
      </c>
      <c r="F586" t="s">
        <v>8994</v>
      </c>
      <c r="G586" t="s">
        <v>2186</v>
      </c>
      <c r="H586" t="s">
        <v>2185</v>
      </c>
      <c r="J586" t="s">
        <v>2187</v>
      </c>
      <c r="K586" t="s">
        <v>2188</v>
      </c>
      <c r="L586" t="s">
        <v>32</v>
      </c>
      <c r="M586" t="s">
        <v>7982</v>
      </c>
      <c r="N586" t="s">
        <v>2039</v>
      </c>
      <c r="O586" t="s">
        <v>9002</v>
      </c>
      <c r="P586" t="s">
        <v>2189</v>
      </c>
      <c r="R586" t="b">
        <v>1</v>
      </c>
      <c r="T586" t="s">
        <v>112</v>
      </c>
      <c r="V586" t="s">
        <v>7301</v>
      </c>
      <c r="Z586" t="s">
        <v>8890</v>
      </c>
      <c r="AA586" t="s">
        <v>9004</v>
      </c>
      <c r="AB586" t="s">
        <v>9329</v>
      </c>
      <c r="AC586" t="s">
        <v>8996</v>
      </c>
      <c r="AD586" t="b">
        <v>0</v>
      </c>
      <c r="AE586" t="b">
        <v>0</v>
      </c>
      <c r="AF586" t="s">
        <v>8941</v>
      </c>
      <c r="AG586" t="s">
        <v>8941</v>
      </c>
      <c r="AH586" t="s">
        <v>8942</v>
      </c>
      <c r="AJ586" t="s">
        <v>2186</v>
      </c>
      <c r="AK586" t="s">
        <v>11915</v>
      </c>
      <c r="AL586" t="s">
        <v>8945</v>
      </c>
      <c r="AM586" t="s">
        <v>2190</v>
      </c>
      <c r="AN586" t="s">
        <v>73</v>
      </c>
      <c r="AO586" t="s">
        <v>74</v>
      </c>
      <c r="AP586" t="s">
        <v>2191</v>
      </c>
    </row>
    <row r="587" spans="1:42" x14ac:dyDescent="0.2">
      <c r="A587" t="s">
        <v>2192</v>
      </c>
      <c r="B587" t="s">
        <v>2192</v>
      </c>
      <c r="C587" t="s">
        <v>4941</v>
      </c>
      <c r="D587" t="s">
        <v>11916</v>
      </c>
      <c r="E587" t="s">
        <v>11917</v>
      </c>
      <c r="F587" t="s">
        <v>8994</v>
      </c>
      <c r="G587" t="s">
        <v>2193</v>
      </c>
      <c r="H587" t="s">
        <v>2192</v>
      </c>
      <c r="J587" t="s">
        <v>2194</v>
      </c>
      <c r="K587" t="s">
        <v>2195</v>
      </c>
      <c r="L587" t="s">
        <v>32</v>
      </c>
      <c r="M587" t="s">
        <v>7982</v>
      </c>
      <c r="N587" t="s">
        <v>2039</v>
      </c>
      <c r="O587" t="s">
        <v>8887</v>
      </c>
      <c r="P587" t="s">
        <v>2196</v>
      </c>
      <c r="R587" t="b">
        <v>1</v>
      </c>
      <c r="T587" t="s">
        <v>112</v>
      </c>
      <c r="Z587" t="s">
        <v>8890</v>
      </c>
      <c r="AA587" t="s">
        <v>8887</v>
      </c>
      <c r="AB587" t="s">
        <v>11918</v>
      </c>
      <c r="AC587" t="s">
        <v>9037</v>
      </c>
      <c r="AD587" t="b">
        <v>0</v>
      </c>
      <c r="AE587" t="b">
        <v>0</v>
      </c>
      <c r="AF587" t="s">
        <v>9046</v>
      </c>
      <c r="AG587" t="s">
        <v>9046</v>
      </c>
      <c r="AH587" t="s">
        <v>8893</v>
      </c>
      <c r="AJ587" t="s">
        <v>2193</v>
      </c>
      <c r="AK587" t="s">
        <v>11919</v>
      </c>
      <c r="AL587" t="s">
        <v>8945</v>
      </c>
      <c r="AM587" t="s">
        <v>2197</v>
      </c>
      <c r="AN587" t="s">
        <v>73</v>
      </c>
      <c r="AO587" t="s">
        <v>74</v>
      </c>
      <c r="AP587" t="s">
        <v>75</v>
      </c>
    </row>
    <row r="588" spans="1:42" x14ac:dyDescent="0.2">
      <c r="A588" t="s">
        <v>2198</v>
      </c>
      <c r="B588" t="s">
        <v>2199</v>
      </c>
      <c r="C588" t="s">
        <v>4947</v>
      </c>
      <c r="D588" t="s">
        <v>8272</v>
      </c>
      <c r="E588" t="s">
        <v>11920</v>
      </c>
      <c r="F588" t="s">
        <v>8889</v>
      </c>
      <c r="G588" t="s">
        <v>2200</v>
      </c>
      <c r="H588" t="s">
        <v>2198</v>
      </c>
      <c r="I588" t="s">
        <v>11921</v>
      </c>
      <c r="J588" t="s">
        <v>2201</v>
      </c>
      <c r="K588" t="s">
        <v>11922</v>
      </c>
      <c r="L588" t="s">
        <v>2203</v>
      </c>
      <c r="M588" t="s">
        <v>7982</v>
      </c>
      <c r="N588" t="s">
        <v>2039</v>
      </c>
      <c r="O588" t="s">
        <v>8887</v>
      </c>
      <c r="P588" t="s">
        <v>11923</v>
      </c>
      <c r="R588" t="b">
        <v>1</v>
      </c>
      <c r="T588" t="s">
        <v>60</v>
      </c>
      <c r="Y588" t="s">
        <v>134</v>
      </c>
      <c r="Z588" t="s">
        <v>8890</v>
      </c>
      <c r="AA588" t="s">
        <v>8887</v>
      </c>
      <c r="AB588" t="s">
        <v>11924</v>
      </c>
      <c r="AC588" t="s">
        <v>8921</v>
      </c>
      <c r="AD588" t="b">
        <v>0</v>
      </c>
      <c r="AE588" t="b">
        <v>0</v>
      </c>
      <c r="AF588" t="s">
        <v>9006</v>
      </c>
      <c r="AG588" t="s">
        <v>9007</v>
      </c>
      <c r="AH588" t="s">
        <v>8942</v>
      </c>
      <c r="AJ588" t="s">
        <v>11925</v>
      </c>
      <c r="AK588" t="s">
        <v>11926</v>
      </c>
      <c r="AL588" t="s">
        <v>8935</v>
      </c>
      <c r="AM588" t="s">
        <v>2200</v>
      </c>
    </row>
    <row r="589" spans="1:42" x14ac:dyDescent="0.2">
      <c r="A589" t="s">
        <v>2209</v>
      </c>
      <c r="B589" t="s">
        <v>2210</v>
      </c>
      <c r="C589" t="s">
        <v>4954</v>
      </c>
      <c r="D589" t="s">
        <v>8276</v>
      </c>
      <c r="E589" t="s">
        <v>11927</v>
      </c>
      <c r="F589" t="s">
        <v>8889</v>
      </c>
      <c r="G589" t="s">
        <v>2211</v>
      </c>
      <c r="H589" t="s">
        <v>2209</v>
      </c>
      <c r="J589" t="s">
        <v>2212</v>
      </c>
      <c r="K589" t="s">
        <v>2213</v>
      </c>
      <c r="L589" t="s">
        <v>32</v>
      </c>
      <c r="M589" t="s">
        <v>7982</v>
      </c>
      <c r="N589" t="s">
        <v>2039</v>
      </c>
      <c r="O589" t="s">
        <v>8887</v>
      </c>
      <c r="P589" t="s">
        <v>11928</v>
      </c>
      <c r="R589" t="b">
        <v>1</v>
      </c>
      <c r="T589" t="s">
        <v>45</v>
      </c>
      <c r="Z589" t="s">
        <v>8890</v>
      </c>
      <c r="AA589" t="s">
        <v>8887</v>
      </c>
      <c r="AB589" t="s">
        <v>11929</v>
      </c>
      <c r="AC589" t="s">
        <v>8973</v>
      </c>
      <c r="AD589" t="b">
        <v>0</v>
      </c>
      <c r="AE589" t="b">
        <v>0</v>
      </c>
      <c r="AF589" t="s">
        <v>8941</v>
      </c>
      <c r="AG589" t="s">
        <v>8941</v>
      </c>
      <c r="AH589" t="s">
        <v>8942</v>
      </c>
      <c r="AJ589" t="s">
        <v>11930</v>
      </c>
      <c r="AK589" t="s">
        <v>11931</v>
      </c>
      <c r="AL589" t="s">
        <v>9232</v>
      </c>
      <c r="AM589" t="s">
        <v>2211</v>
      </c>
    </row>
    <row r="590" spans="1:42" x14ac:dyDescent="0.2">
      <c r="A590" t="s">
        <v>2216</v>
      </c>
      <c r="B590" t="s">
        <v>2216</v>
      </c>
      <c r="C590" t="s">
        <v>4961</v>
      </c>
      <c r="D590" t="s">
        <v>11932</v>
      </c>
      <c r="E590" t="s">
        <v>11933</v>
      </c>
      <c r="F590" t="s">
        <v>21008</v>
      </c>
      <c r="G590" t="s">
        <v>2217</v>
      </c>
      <c r="H590" t="s">
        <v>2216</v>
      </c>
      <c r="I590" t="s">
        <v>11934</v>
      </c>
      <c r="J590" t="s">
        <v>2218</v>
      </c>
      <c r="K590" t="s">
        <v>2219</v>
      </c>
      <c r="L590" t="s">
        <v>2220</v>
      </c>
      <c r="M590" t="s">
        <v>7982</v>
      </c>
      <c r="N590" t="s">
        <v>2039</v>
      </c>
      <c r="O590" t="s">
        <v>8887</v>
      </c>
      <c r="P590" t="s">
        <v>2222</v>
      </c>
      <c r="R590" t="b">
        <v>1</v>
      </c>
      <c r="T590" t="s">
        <v>85</v>
      </c>
      <c r="Y590" t="s">
        <v>381</v>
      </c>
      <c r="Z590" t="s">
        <v>8890</v>
      </c>
      <c r="AA590" t="s">
        <v>8887</v>
      </c>
      <c r="AB590" t="s">
        <v>11935</v>
      </c>
      <c r="AC590" t="s">
        <v>9330</v>
      </c>
      <c r="AD590" t="b">
        <v>0</v>
      </c>
      <c r="AE590" t="b">
        <v>0</v>
      </c>
      <c r="AF590" t="s">
        <v>11936</v>
      </c>
      <c r="AG590" t="s">
        <v>11937</v>
      </c>
      <c r="AH590" t="s">
        <v>9031</v>
      </c>
      <c r="AI590" t="s">
        <v>9312</v>
      </c>
      <c r="AJ590" t="s">
        <v>11938</v>
      </c>
      <c r="AK590" t="s">
        <v>11939</v>
      </c>
      <c r="AL590" t="s">
        <v>9266</v>
      </c>
      <c r="AM590" t="s">
        <v>2217</v>
      </c>
    </row>
    <row r="591" spans="1:42" x14ac:dyDescent="0.2">
      <c r="A591" t="s">
        <v>2216</v>
      </c>
      <c r="B591" t="s">
        <v>2216</v>
      </c>
      <c r="C591" t="s">
        <v>4970</v>
      </c>
      <c r="D591" t="s">
        <v>11932</v>
      </c>
      <c r="E591" t="s">
        <v>11940</v>
      </c>
      <c r="F591" t="s">
        <v>21008</v>
      </c>
      <c r="G591" t="s">
        <v>2217</v>
      </c>
      <c r="H591" t="s">
        <v>2216</v>
      </c>
      <c r="J591" t="s">
        <v>11941</v>
      </c>
      <c r="K591" t="s">
        <v>2219</v>
      </c>
      <c r="L591" t="s">
        <v>2220</v>
      </c>
      <c r="M591" t="s">
        <v>7982</v>
      </c>
      <c r="N591" t="s">
        <v>2039</v>
      </c>
      <c r="O591" t="s">
        <v>8887</v>
      </c>
      <c r="P591" t="s">
        <v>11942</v>
      </c>
      <c r="R591" t="b">
        <v>1</v>
      </c>
      <c r="T591" t="s">
        <v>85</v>
      </c>
      <c r="Z591" t="s">
        <v>8890</v>
      </c>
      <c r="AA591" t="s">
        <v>8887</v>
      </c>
      <c r="AB591" t="s">
        <v>11943</v>
      </c>
      <c r="AC591" t="s">
        <v>8973</v>
      </c>
      <c r="AD591" t="b">
        <v>0</v>
      </c>
      <c r="AE591" t="b">
        <v>0</v>
      </c>
      <c r="AF591" t="s">
        <v>10521</v>
      </c>
      <c r="AG591" t="s">
        <v>10522</v>
      </c>
      <c r="AH591" t="s">
        <v>9031</v>
      </c>
      <c r="AJ591" t="s">
        <v>11944</v>
      </c>
      <c r="AK591" t="s">
        <v>11939</v>
      </c>
      <c r="AL591" t="s">
        <v>8897</v>
      </c>
      <c r="AM591" t="s">
        <v>2217</v>
      </c>
    </row>
    <row r="592" spans="1:42" x14ac:dyDescent="0.2">
      <c r="A592" t="s">
        <v>2223</v>
      </c>
      <c r="B592" t="s">
        <v>2224</v>
      </c>
      <c r="C592" t="s">
        <v>4977</v>
      </c>
      <c r="D592" t="s">
        <v>8279</v>
      </c>
      <c r="E592" t="s">
        <v>11945</v>
      </c>
      <c r="F592" t="s">
        <v>9090</v>
      </c>
      <c r="G592" t="s">
        <v>2225</v>
      </c>
      <c r="H592" t="s">
        <v>2223</v>
      </c>
      <c r="J592" t="s">
        <v>2226</v>
      </c>
      <c r="K592" t="s">
        <v>11946</v>
      </c>
      <c r="L592" t="s">
        <v>32</v>
      </c>
      <c r="M592" t="s">
        <v>7982</v>
      </c>
      <c r="N592" t="s">
        <v>2039</v>
      </c>
      <c r="O592" t="s">
        <v>8887</v>
      </c>
      <c r="P592" t="s">
        <v>11947</v>
      </c>
      <c r="R592" t="b">
        <v>1</v>
      </c>
      <c r="T592" t="s">
        <v>45</v>
      </c>
      <c r="Z592" t="s">
        <v>8890</v>
      </c>
      <c r="AA592" t="s">
        <v>8887</v>
      </c>
      <c r="AB592" t="s">
        <v>11948</v>
      </c>
      <c r="AC592" t="s">
        <v>10210</v>
      </c>
      <c r="AD592" t="b">
        <v>0</v>
      </c>
      <c r="AE592" t="b">
        <v>0</v>
      </c>
      <c r="AF592" t="s">
        <v>8941</v>
      </c>
      <c r="AG592" t="s">
        <v>8941</v>
      </c>
      <c r="AH592" t="s">
        <v>8893</v>
      </c>
      <c r="AJ592" t="s">
        <v>7505</v>
      </c>
      <c r="AK592" t="s">
        <v>11949</v>
      </c>
      <c r="AL592" t="s">
        <v>8935</v>
      </c>
      <c r="AM592" t="s">
        <v>2225</v>
      </c>
    </row>
    <row r="593" spans="1:42" x14ac:dyDescent="0.2">
      <c r="A593" t="s">
        <v>2232</v>
      </c>
      <c r="B593" t="s">
        <v>2233</v>
      </c>
      <c r="C593" t="s">
        <v>4986</v>
      </c>
      <c r="D593" t="s">
        <v>8282</v>
      </c>
      <c r="E593" t="s">
        <v>11950</v>
      </c>
      <c r="F593" t="s">
        <v>9216</v>
      </c>
      <c r="G593" t="s">
        <v>2234</v>
      </c>
      <c r="H593" t="s">
        <v>2232</v>
      </c>
      <c r="M593" t="s">
        <v>8920</v>
      </c>
      <c r="N593" t="s">
        <v>2039</v>
      </c>
      <c r="O593" t="s">
        <v>8887</v>
      </c>
      <c r="R593" t="b">
        <v>1</v>
      </c>
      <c r="Z593" t="s">
        <v>8890</v>
      </c>
      <c r="AA593" t="s">
        <v>8887</v>
      </c>
      <c r="AC593" t="s">
        <v>8973</v>
      </c>
      <c r="AD593" t="b">
        <v>0</v>
      </c>
      <c r="AE593" t="b">
        <v>0</v>
      </c>
      <c r="AL593" t="s">
        <v>7302</v>
      </c>
      <c r="AM593" t="s">
        <v>2240</v>
      </c>
    </row>
    <row r="594" spans="1:42" x14ac:dyDescent="0.2">
      <c r="A594" t="s">
        <v>2232</v>
      </c>
      <c r="B594" t="s">
        <v>2233</v>
      </c>
      <c r="C594" t="s">
        <v>4995</v>
      </c>
      <c r="D594" t="s">
        <v>8282</v>
      </c>
      <c r="E594" t="s">
        <v>11951</v>
      </c>
      <c r="F594" t="s">
        <v>9216</v>
      </c>
      <c r="G594" t="s">
        <v>2234</v>
      </c>
      <c r="H594" t="s">
        <v>2232</v>
      </c>
      <c r="J594" t="s">
        <v>2235</v>
      </c>
      <c r="K594" t="s">
        <v>2236</v>
      </c>
      <c r="L594" t="s">
        <v>2237</v>
      </c>
      <c r="M594" t="s">
        <v>7982</v>
      </c>
      <c r="N594" t="s">
        <v>7850</v>
      </c>
      <c r="O594" t="s">
        <v>8887</v>
      </c>
      <c r="P594" t="s">
        <v>11952</v>
      </c>
      <c r="R594" t="b">
        <v>1</v>
      </c>
      <c r="T594" t="s">
        <v>45</v>
      </c>
      <c r="Z594" t="s">
        <v>8890</v>
      </c>
      <c r="AA594" t="s">
        <v>8887</v>
      </c>
      <c r="AC594" t="s">
        <v>8973</v>
      </c>
      <c r="AD594" t="b">
        <v>0</v>
      </c>
      <c r="AE594" t="b">
        <v>0</v>
      </c>
      <c r="AF594" t="s">
        <v>9113</v>
      </c>
      <c r="AG594" t="s">
        <v>9113</v>
      </c>
      <c r="AH594" t="s">
        <v>8893</v>
      </c>
      <c r="AI594" t="s">
        <v>11953</v>
      </c>
      <c r="AJ594" t="s">
        <v>11954</v>
      </c>
      <c r="AK594" t="s">
        <v>11955</v>
      </c>
      <c r="AL594" t="s">
        <v>7302</v>
      </c>
    </row>
    <row r="595" spans="1:42" x14ac:dyDescent="0.2">
      <c r="A595" t="s">
        <v>2232</v>
      </c>
      <c r="B595" t="s">
        <v>2233</v>
      </c>
      <c r="C595" t="s">
        <v>5005</v>
      </c>
      <c r="D595" t="s">
        <v>8282</v>
      </c>
      <c r="E595" t="s">
        <v>11956</v>
      </c>
      <c r="F595" t="s">
        <v>9216</v>
      </c>
      <c r="G595" t="s">
        <v>2234</v>
      </c>
      <c r="H595" t="s">
        <v>2232</v>
      </c>
      <c r="J595" t="s">
        <v>2235</v>
      </c>
      <c r="K595" t="s">
        <v>2236</v>
      </c>
      <c r="L595" t="s">
        <v>2237</v>
      </c>
      <c r="M595" t="s">
        <v>7982</v>
      </c>
      <c r="N595" t="s">
        <v>11957</v>
      </c>
      <c r="O595" t="s">
        <v>8887</v>
      </c>
      <c r="P595" t="s">
        <v>11958</v>
      </c>
      <c r="R595" t="b">
        <v>1</v>
      </c>
      <c r="T595" t="s">
        <v>45</v>
      </c>
      <c r="Z595" t="s">
        <v>8890</v>
      </c>
      <c r="AA595" t="s">
        <v>8887</v>
      </c>
      <c r="AC595" t="s">
        <v>8973</v>
      </c>
      <c r="AD595" t="b">
        <v>0</v>
      </c>
      <c r="AE595" t="b">
        <v>0</v>
      </c>
      <c r="AF595" t="s">
        <v>8892</v>
      </c>
      <c r="AG595" t="s">
        <v>8892</v>
      </c>
      <c r="AH595" t="s">
        <v>8893</v>
      </c>
      <c r="AI595" t="s">
        <v>11959</v>
      </c>
      <c r="AJ595" t="s">
        <v>11960</v>
      </c>
      <c r="AK595" t="s">
        <v>11961</v>
      </c>
      <c r="AL595" t="s">
        <v>9232</v>
      </c>
      <c r="AM595" t="s">
        <v>2234</v>
      </c>
    </row>
    <row r="596" spans="1:42" x14ac:dyDescent="0.2">
      <c r="A596" t="s">
        <v>2245</v>
      </c>
      <c r="B596" t="s">
        <v>2245</v>
      </c>
      <c r="C596" t="s">
        <v>5012</v>
      </c>
      <c r="D596" t="s">
        <v>11962</v>
      </c>
      <c r="E596" t="s">
        <v>11963</v>
      </c>
      <c r="F596" t="s">
        <v>8994</v>
      </c>
      <c r="G596" t="s">
        <v>2246</v>
      </c>
      <c r="H596" t="s">
        <v>2245</v>
      </c>
      <c r="I596" t="s">
        <v>11964</v>
      </c>
      <c r="J596" t="s">
        <v>2247</v>
      </c>
      <c r="K596" t="s">
        <v>2248</v>
      </c>
      <c r="L596" t="s">
        <v>261</v>
      </c>
      <c r="M596" t="s">
        <v>7982</v>
      </c>
      <c r="N596" t="s">
        <v>2039</v>
      </c>
      <c r="O596" t="s">
        <v>8887</v>
      </c>
      <c r="P596" t="s">
        <v>2249</v>
      </c>
      <c r="R596" t="b">
        <v>1</v>
      </c>
      <c r="T596" t="s">
        <v>112</v>
      </c>
      <c r="Y596" t="s">
        <v>2252</v>
      </c>
      <c r="Z596" t="s">
        <v>8890</v>
      </c>
      <c r="AA596" t="s">
        <v>8887</v>
      </c>
      <c r="AB596" t="s">
        <v>11965</v>
      </c>
      <c r="AC596" t="s">
        <v>8996</v>
      </c>
      <c r="AD596" t="b">
        <v>0</v>
      </c>
      <c r="AE596" t="b">
        <v>0</v>
      </c>
      <c r="AF596" t="s">
        <v>9046</v>
      </c>
      <c r="AG596" t="s">
        <v>9046</v>
      </c>
      <c r="AH596" t="s">
        <v>9100</v>
      </c>
      <c r="AJ596" t="s">
        <v>2246</v>
      </c>
      <c r="AK596" t="s">
        <v>11966</v>
      </c>
      <c r="AL596" t="s">
        <v>9266</v>
      </c>
      <c r="AM596" t="s">
        <v>2250</v>
      </c>
      <c r="AN596" t="s">
        <v>378</v>
      </c>
      <c r="AO596" t="s">
        <v>379</v>
      </c>
      <c r="AP596" t="s">
        <v>2251</v>
      </c>
    </row>
    <row r="597" spans="1:42" x14ac:dyDescent="0.2">
      <c r="A597" t="s">
        <v>2253</v>
      </c>
      <c r="B597" t="s">
        <v>2254</v>
      </c>
      <c r="C597" t="s">
        <v>5019</v>
      </c>
      <c r="D597" t="s">
        <v>11967</v>
      </c>
      <c r="E597" t="s">
        <v>11968</v>
      </c>
      <c r="F597" t="s">
        <v>9090</v>
      </c>
      <c r="G597" t="s">
        <v>2255</v>
      </c>
      <c r="H597" t="s">
        <v>2253</v>
      </c>
      <c r="J597" t="s">
        <v>2256</v>
      </c>
      <c r="K597" t="s">
        <v>11969</v>
      </c>
      <c r="L597" t="s">
        <v>32</v>
      </c>
      <c r="M597" t="s">
        <v>7982</v>
      </c>
      <c r="N597" t="s">
        <v>2039</v>
      </c>
      <c r="O597" t="s">
        <v>8887</v>
      </c>
      <c r="P597" t="s">
        <v>11970</v>
      </c>
      <c r="R597" t="b">
        <v>1</v>
      </c>
      <c r="T597" t="s">
        <v>112</v>
      </c>
      <c r="Z597" t="s">
        <v>8890</v>
      </c>
      <c r="AA597" t="s">
        <v>8887</v>
      </c>
      <c r="AC597" t="s">
        <v>8891</v>
      </c>
      <c r="AD597" t="b">
        <v>0</v>
      </c>
      <c r="AE597" t="b">
        <v>0</v>
      </c>
      <c r="AF597" t="s">
        <v>9113</v>
      </c>
      <c r="AG597" t="s">
        <v>9113</v>
      </c>
      <c r="AH597" t="s">
        <v>8893</v>
      </c>
      <c r="AI597" t="s">
        <v>8932</v>
      </c>
      <c r="AJ597" t="s">
        <v>2255</v>
      </c>
      <c r="AK597" t="s">
        <v>11971</v>
      </c>
      <c r="AL597" t="s">
        <v>7302</v>
      </c>
      <c r="AM597" t="s">
        <v>2257</v>
      </c>
    </row>
    <row r="598" spans="1:42" x14ac:dyDescent="0.2">
      <c r="A598" t="s">
        <v>2260</v>
      </c>
      <c r="B598" t="s">
        <v>2261</v>
      </c>
      <c r="C598" t="s">
        <v>5026</v>
      </c>
      <c r="D598" t="s">
        <v>8285</v>
      </c>
      <c r="E598" t="s">
        <v>11972</v>
      </c>
      <c r="F598" t="s">
        <v>21008</v>
      </c>
      <c r="G598" t="s">
        <v>2262</v>
      </c>
      <c r="H598" t="s">
        <v>2260</v>
      </c>
      <c r="I598" t="s">
        <v>11973</v>
      </c>
      <c r="J598" t="s">
        <v>2263</v>
      </c>
      <c r="K598" t="s">
        <v>2264</v>
      </c>
      <c r="L598" t="s">
        <v>2265</v>
      </c>
      <c r="M598" t="s">
        <v>7982</v>
      </c>
      <c r="N598" t="s">
        <v>2039</v>
      </c>
      <c r="O598" t="s">
        <v>8887</v>
      </c>
      <c r="P598" t="s">
        <v>11974</v>
      </c>
      <c r="R598" t="b">
        <v>1</v>
      </c>
      <c r="T598" t="s">
        <v>45</v>
      </c>
      <c r="Y598" t="s">
        <v>134</v>
      </c>
      <c r="Z598" t="s">
        <v>8890</v>
      </c>
      <c r="AA598" t="s">
        <v>8887</v>
      </c>
      <c r="AB598" t="s">
        <v>11975</v>
      </c>
      <c r="AC598" t="s">
        <v>11976</v>
      </c>
      <c r="AD598" t="b">
        <v>0</v>
      </c>
      <c r="AE598" t="b">
        <v>0</v>
      </c>
      <c r="AF598" t="s">
        <v>11977</v>
      </c>
      <c r="AG598" t="s">
        <v>11452</v>
      </c>
      <c r="AH598" t="s">
        <v>8942</v>
      </c>
      <c r="AI598" t="s">
        <v>11978</v>
      </c>
      <c r="AJ598" t="s">
        <v>11979</v>
      </c>
      <c r="AK598" t="s">
        <v>11980</v>
      </c>
      <c r="AL598" t="s">
        <v>8935</v>
      </c>
      <c r="AM598" t="s">
        <v>2268</v>
      </c>
    </row>
    <row r="599" spans="1:42" x14ac:dyDescent="0.2">
      <c r="A599" t="s">
        <v>2270</v>
      </c>
      <c r="B599" t="s">
        <v>2271</v>
      </c>
      <c r="C599" t="s">
        <v>5033</v>
      </c>
      <c r="D599" t="s">
        <v>7135</v>
      </c>
      <c r="E599" t="s">
        <v>11981</v>
      </c>
      <c r="F599" t="s">
        <v>21008</v>
      </c>
      <c r="G599" t="s">
        <v>2272</v>
      </c>
      <c r="H599" t="s">
        <v>2270</v>
      </c>
      <c r="I599" t="s">
        <v>11982</v>
      </c>
      <c r="J599" t="s">
        <v>11983</v>
      </c>
      <c r="K599" t="s">
        <v>11984</v>
      </c>
      <c r="L599" t="s">
        <v>2275</v>
      </c>
      <c r="M599" t="s">
        <v>7982</v>
      </c>
      <c r="N599" t="s">
        <v>2039</v>
      </c>
      <c r="O599" t="s">
        <v>8887</v>
      </c>
      <c r="P599" t="s">
        <v>11985</v>
      </c>
      <c r="R599" t="b">
        <v>1</v>
      </c>
      <c r="T599" t="s">
        <v>112</v>
      </c>
      <c r="Y599" t="s">
        <v>381</v>
      </c>
      <c r="Z599" t="s">
        <v>8890</v>
      </c>
      <c r="AA599" t="s">
        <v>8887</v>
      </c>
      <c r="AB599" t="s">
        <v>11986</v>
      </c>
      <c r="AC599" t="s">
        <v>8973</v>
      </c>
      <c r="AD599" t="b">
        <v>0</v>
      </c>
      <c r="AE599" t="b">
        <v>0</v>
      </c>
      <c r="AF599" t="s">
        <v>11987</v>
      </c>
      <c r="AG599" t="s">
        <v>8941</v>
      </c>
      <c r="AH599" t="s">
        <v>8942</v>
      </c>
      <c r="AJ599" t="s">
        <v>2272</v>
      </c>
      <c r="AK599" t="s">
        <v>11988</v>
      </c>
      <c r="AL599" t="s">
        <v>9266</v>
      </c>
      <c r="AM599" t="s">
        <v>2277</v>
      </c>
    </row>
    <row r="600" spans="1:42" x14ac:dyDescent="0.2">
      <c r="A600" t="s">
        <v>2280</v>
      </c>
      <c r="B600" t="s">
        <v>2280</v>
      </c>
      <c r="C600" t="s">
        <v>5042</v>
      </c>
      <c r="D600" t="s">
        <v>11989</v>
      </c>
      <c r="E600" t="s">
        <v>11990</v>
      </c>
      <c r="F600" t="s">
        <v>21007</v>
      </c>
      <c r="G600" t="s">
        <v>2281</v>
      </c>
      <c r="H600" t="s">
        <v>2280</v>
      </c>
      <c r="J600" t="s">
        <v>2282</v>
      </c>
      <c r="K600" t="s">
        <v>2283</v>
      </c>
      <c r="L600" t="s">
        <v>429</v>
      </c>
      <c r="M600" t="s">
        <v>8925</v>
      </c>
      <c r="N600" t="s">
        <v>2039</v>
      </c>
      <c r="O600" t="s">
        <v>8887</v>
      </c>
      <c r="P600" t="s">
        <v>2285</v>
      </c>
      <c r="R600" t="b">
        <v>1</v>
      </c>
      <c r="T600" t="s">
        <v>85</v>
      </c>
      <c r="X600" t="s">
        <v>7854</v>
      </c>
      <c r="Z600" t="s">
        <v>8890</v>
      </c>
      <c r="AA600" t="s">
        <v>8887</v>
      </c>
      <c r="AC600" t="s">
        <v>8973</v>
      </c>
      <c r="AD600" t="b">
        <v>0</v>
      </c>
      <c r="AF600" t="s">
        <v>8931</v>
      </c>
      <c r="AG600" t="s">
        <v>8931</v>
      </c>
      <c r="AI600" t="s">
        <v>10479</v>
      </c>
      <c r="AJ600" t="s">
        <v>11991</v>
      </c>
      <c r="AK600" t="s">
        <v>11992</v>
      </c>
      <c r="AL600" t="s">
        <v>9266</v>
      </c>
      <c r="AM600" t="s">
        <v>2281</v>
      </c>
    </row>
    <row r="601" spans="1:42" x14ac:dyDescent="0.2">
      <c r="A601" t="s">
        <v>2287</v>
      </c>
      <c r="B601" t="s">
        <v>2288</v>
      </c>
      <c r="C601" t="s">
        <v>5053</v>
      </c>
      <c r="D601" t="s">
        <v>8288</v>
      </c>
      <c r="E601" t="s">
        <v>11993</v>
      </c>
      <c r="F601" t="s">
        <v>9090</v>
      </c>
      <c r="G601" t="s">
        <v>2289</v>
      </c>
      <c r="H601" t="s">
        <v>2287</v>
      </c>
      <c r="J601" t="s">
        <v>2290</v>
      </c>
      <c r="K601" t="s">
        <v>11994</v>
      </c>
      <c r="L601" t="s">
        <v>2292</v>
      </c>
      <c r="M601" t="s">
        <v>7982</v>
      </c>
      <c r="N601" t="s">
        <v>2039</v>
      </c>
      <c r="O601" t="s">
        <v>8887</v>
      </c>
      <c r="P601" t="s">
        <v>11995</v>
      </c>
      <c r="R601" t="b">
        <v>1</v>
      </c>
      <c r="T601" t="s">
        <v>45</v>
      </c>
      <c r="Z601" t="s">
        <v>8890</v>
      </c>
      <c r="AA601" t="s">
        <v>8887</v>
      </c>
      <c r="AB601" t="s">
        <v>11996</v>
      </c>
      <c r="AC601" t="s">
        <v>8891</v>
      </c>
      <c r="AD601" t="b">
        <v>0</v>
      </c>
      <c r="AE601" t="b">
        <v>0</v>
      </c>
      <c r="AF601" t="s">
        <v>10393</v>
      </c>
      <c r="AG601" t="s">
        <v>10394</v>
      </c>
      <c r="AH601" t="s">
        <v>8893</v>
      </c>
      <c r="AJ601" t="s">
        <v>11997</v>
      </c>
      <c r="AK601" t="s">
        <v>11998</v>
      </c>
      <c r="AL601" t="s">
        <v>8935</v>
      </c>
      <c r="AM601" t="s">
        <v>2289</v>
      </c>
    </row>
    <row r="602" spans="1:42" x14ac:dyDescent="0.2">
      <c r="A602" t="s">
        <v>2296</v>
      </c>
      <c r="B602" t="s">
        <v>2296</v>
      </c>
      <c r="C602" t="s">
        <v>5064</v>
      </c>
      <c r="D602" t="s">
        <v>11999</v>
      </c>
      <c r="E602" t="s">
        <v>12000</v>
      </c>
      <c r="F602" t="s">
        <v>9090</v>
      </c>
      <c r="G602" t="s">
        <v>2297</v>
      </c>
      <c r="H602" t="s">
        <v>2296</v>
      </c>
      <c r="J602" t="s">
        <v>2298</v>
      </c>
      <c r="K602" t="s">
        <v>2299</v>
      </c>
      <c r="L602" t="s">
        <v>32</v>
      </c>
      <c r="M602" t="s">
        <v>7982</v>
      </c>
      <c r="N602" t="s">
        <v>2039</v>
      </c>
      <c r="O602" t="s">
        <v>8887</v>
      </c>
      <c r="P602" t="s">
        <v>2300</v>
      </c>
      <c r="R602" t="b">
        <v>1</v>
      </c>
      <c r="T602" t="s">
        <v>112</v>
      </c>
      <c r="Z602" t="s">
        <v>8890</v>
      </c>
      <c r="AA602" t="s">
        <v>8887</v>
      </c>
      <c r="AB602" t="s">
        <v>12001</v>
      </c>
      <c r="AC602" t="s">
        <v>8996</v>
      </c>
      <c r="AD602" t="b">
        <v>0</v>
      </c>
      <c r="AE602" t="b">
        <v>0</v>
      </c>
      <c r="AF602" t="s">
        <v>12002</v>
      </c>
      <c r="AG602" t="s">
        <v>12003</v>
      </c>
      <c r="AJ602" t="s">
        <v>2297</v>
      </c>
      <c r="AK602" t="s">
        <v>12004</v>
      </c>
      <c r="AL602" t="s">
        <v>8926</v>
      </c>
      <c r="AM602" t="s">
        <v>2301</v>
      </c>
      <c r="AN602" t="s">
        <v>148</v>
      </c>
      <c r="AO602" t="s">
        <v>99</v>
      </c>
      <c r="AP602" t="s">
        <v>2302</v>
      </c>
    </row>
    <row r="603" spans="1:42" x14ac:dyDescent="0.2">
      <c r="A603" t="s">
        <v>2303</v>
      </c>
      <c r="B603" t="s">
        <v>2303</v>
      </c>
      <c r="C603" t="s">
        <v>5073</v>
      </c>
      <c r="D603" t="s">
        <v>12005</v>
      </c>
      <c r="E603" t="s">
        <v>12006</v>
      </c>
      <c r="F603" t="s">
        <v>21008</v>
      </c>
      <c r="G603" t="s">
        <v>2304</v>
      </c>
      <c r="H603" t="s">
        <v>2303</v>
      </c>
      <c r="J603" t="s">
        <v>2305</v>
      </c>
      <c r="K603" t="s">
        <v>2306</v>
      </c>
      <c r="L603" t="s">
        <v>32</v>
      </c>
      <c r="M603" t="s">
        <v>7982</v>
      </c>
      <c r="N603" t="s">
        <v>2039</v>
      </c>
      <c r="O603" t="s">
        <v>9002</v>
      </c>
      <c r="P603" t="s">
        <v>2308</v>
      </c>
      <c r="R603" t="b">
        <v>1</v>
      </c>
      <c r="T603" t="s">
        <v>85</v>
      </c>
      <c r="V603" t="s">
        <v>12007</v>
      </c>
      <c r="Z603" t="s">
        <v>8890</v>
      </c>
      <c r="AA603" t="s">
        <v>9004</v>
      </c>
      <c r="AB603" t="s">
        <v>12008</v>
      </c>
      <c r="AC603" t="s">
        <v>8940</v>
      </c>
      <c r="AD603" t="b">
        <v>0</v>
      </c>
      <c r="AE603" t="b">
        <v>0</v>
      </c>
      <c r="AF603" t="s">
        <v>12009</v>
      </c>
      <c r="AG603" t="s">
        <v>10522</v>
      </c>
      <c r="AH603" t="s">
        <v>9100</v>
      </c>
      <c r="AJ603" t="s">
        <v>12010</v>
      </c>
      <c r="AK603" t="s">
        <v>12011</v>
      </c>
      <c r="AL603" t="s">
        <v>9266</v>
      </c>
      <c r="AM603" t="s">
        <v>2304</v>
      </c>
    </row>
    <row r="604" spans="1:42" x14ac:dyDescent="0.2">
      <c r="A604" t="s">
        <v>2303</v>
      </c>
      <c r="B604" t="s">
        <v>2303</v>
      </c>
      <c r="C604" t="s">
        <v>5079</v>
      </c>
      <c r="D604" t="s">
        <v>12005</v>
      </c>
      <c r="E604" t="s">
        <v>12012</v>
      </c>
      <c r="F604" t="s">
        <v>21008</v>
      </c>
      <c r="G604" t="s">
        <v>7136</v>
      </c>
      <c r="H604" t="s">
        <v>2303</v>
      </c>
      <c r="I604" t="s">
        <v>12013</v>
      </c>
      <c r="M604" t="s">
        <v>8920</v>
      </c>
      <c r="N604" t="s">
        <v>2039</v>
      </c>
      <c r="O604" t="s">
        <v>8887</v>
      </c>
      <c r="R604" t="b">
        <v>1</v>
      </c>
      <c r="Y604" t="s">
        <v>2309</v>
      </c>
      <c r="Z604" t="s">
        <v>8890</v>
      </c>
      <c r="AA604" t="s">
        <v>8887</v>
      </c>
      <c r="AC604" t="s">
        <v>8921</v>
      </c>
      <c r="AD604" t="b">
        <v>0</v>
      </c>
      <c r="AE604" t="b">
        <v>0</v>
      </c>
      <c r="AL604" t="s">
        <v>9266</v>
      </c>
      <c r="AM604" t="s">
        <v>2304</v>
      </c>
    </row>
    <row r="605" spans="1:42" x14ac:dyDescent="0.2">
      <c r="A605" t="s">
        <v>2310</v>
      </c>
      <c r="B605" t="s">
        <v>2310</v>
      </c>
      <c r="C605" t="s">
        <v>5088</v>
      </c>
      <c r="D605" t="s">
        <v>12014</v>
      </c>
      <c r="E605" t="s">
        <v>12015</v>
      </c>
      <c r="F605" t="s">
        <v>8994</v>
      </c>
      <c r="G605" t="s">
        <v>2311</v>
      </c>
      <c r="H605" t="s">
        <v>2310</v>
      </c>
      <c r="I605" t="s">
        <v>12016</v>
      </c>
      <c r="J605" t="s">
        <v>2312</v>
      </c>
      <c r="K605" t="s">
        <v>2313</v>
      </c>
      <c r="L605" t="s">
        <v>32</v>
      </c>
      <c r="M605" t="s">
        <v>7982</v>
      </c>
      <c r="N605" t="s">
        <v>2039</v>
      </c>
      <c r="O605" t="s">
        <v>8887</v>
      </c>
      <c r="P605" t="s">
        <v>2314</v>
      </c>
      <c r="R605" t="b">
        <v>1</v>
      </c>
      <c r="T605" t="s">
        <v>112</v>
      </c>
      <c r="Y605" t="s">
        <v>381</v>
      </c>
      <c r="Z605" t="s">
        <v>8890</v>
      </c>
      <c r="AA605" t="s">
        <v>8887</v>
      </c>
      <c r="AB605" t="s">
        <v>12017</v>
      </c>
      <c r="AC605" t="s">
        <v>9457</v>
      </c>
      <c r="AD605" t="b">
        <v>0</v>
      </c>
      <c r="AE605" t="b">
        <v>0</v>
      </c>
      <c r="AF605" t="s">
        <v>9038</v>
      </c>
      <c r="AG605" t="s">
        <v>9038</v>
      </c>
      <c r="AH605" t="s">
        <v>8893</v>
      </c>
      <c r="AJ605" t="s">
        <v>2311</v>
      </c>
      <c r="AK605" t="s">
        <v>12018</v>
      </c>
      <c r="AL605" t="s">
        <v>9266</v>
      </c>
      <c r="AM605" t="s">
        <v>2315</v>
      </c>
      <c r="AN605" t="s">
        <v>2316</v>
      </c>
      <c r="AO605" t="s">
        <v>379</v>
      </c>
      <c r="AP605" t="s">
        <v>2317</v>
      </c>
    </row>
    <row r="606" spans="1:42" x14ac:dyDescent="0.2">
      <c r="A606" t="s">
        <v>2318</v>
      </c>
      <c r="B606" t="s">
        <v>2318</v>
      </c>
      <c r="C606" t="s">
        <v>5098</v>
      </c>
      <c r="D606" t="s">
        <v>12019</v>
      </c>
      <c r="E606" t="s">
        <v>12020</v>
      </c>
      <c r="F606" t="s">
        <v>9090</v>
      </c>
      <c r="G606" t="s">
        <v>2319</v>
      </c>
      <c r="H606" t="s">
        <v>2318</v>
      </c>
      <c r="J606" t="s">
        <v>2320</v>
      </c>
      <c r="K606" t="s">
        <v>2321</v>
      </c>
      <c r="L606" t="s">
        <v>32</v>
      </c>
      <c r="M606" t="s">
        <v>7982</v>
      </c>
      <c r="N606" t="s">
        <v>2039</v>
      </c>
      <c r="O606" t="s">
        <v>8887</v>
      </c>
      <c r="P606" t="s">
        <v>2323</v>
      </c>
      <c r="R606" t="b">
        <v>1</v>
      </c>
      <c r="T606" t="s">
        <v>112</v>
      </c>
      <c r="Z606" t="s">
        <v>8890</v>
      </c>
      <c r="AA606" t="s">
        <v>8887</v>
      </c>
      <c r="AB606" t="s">
        <v>12021</v>
      </c>
      <c r="AC606" t="s">
        <v>8891</v>
      </c>
      <c r="AD606" t="b">
        <v>0</v>
      </c>
      <c r="AE606" t="b">
        <v>0</v>
      </c>
      <c r="AF606" t="s">
        <v>8941</v>
      </c>
      <c r="AG606" t="s">
        <v>8941</v>
      </c>
      <c r="AH606" t="s">
        <v>8942</v>
      </c>
      <c r="AI606" t="s">
        <v>12022</v>
      </c>
      <c r="AJ606" t="s">
        <v>7137</v>
      </c>
      <c r="AK606" t="s">
        <v>12023</v>
      </c>
      <c r="AL606" t="s">
        <v>8935</v>
      </c>
      <c r="AM606" t="s">
        <v>2324</v>
      </c>
      <c r="AN606" t="s">
        <v>167</v>
      </c>
      <c r="AO606" t="s">
        <v>109</v>
      </c>
      <c r="AP606" t="s">
        <v>297</v>
      </c>
    </row>
    <row r="607" spans="1:42" x14ac:dyDescent="0.2">
      <c r="A607" t="s">
        <v>2325</v>
      </c>
      <c r="B607" t="s">
        <v>2325</v>
      </c>
      <c r="C607" t="s">
        <v>5106</v>
      </c>
      <c r="D607" t="s">
        <v>12024</v>
      </c>
      <c r="E607" t="s">
        <v>12025</v>
      </c>
      <c r="F607" t="s">
        <v>8994</v>
      </c>
      <c r="G607" t="s">
        <v>2326</v>
      </c>
      <c r="H607" t="s">
        <v>2325</v>
      </c>
      <c r="I607" t="s">
        <v>12026</v>
      </c>
      <c r="J607" t="s">
        <v>2327</v>
      </c>
      <c r="K607" t="s">
        <v>2328</v>
      </c>
      <c r="L607" t="s">
        <v>32</v>
      </c>
      <c r="M607" t="s">
        <v>7982</v>
      </c>
      <c r="N607" t="s">
        <v>2039</v>
      </c>
      <c r="O607" t="s">
        <v>8887</v>
      </c>
      <c r="P607" t="s">
        <v>2329</v>
      </c>
      <c r="R607" t="b">
        <v>1</v>
      </c>
      <c r="T607" t="s">
        <v>112</v>
      </c>
      <c r="Y607" t="s">
        <v>2332</v>
      </c>
      <c r="Z607" t="s">
        <v>8890</v>
      </c>
      <c r="AA607" t="s">
        <v>8887</v>
      </c>
      <c r="AB607" t="s">
        <v>12027</v>
      </c>
      <c r="AC607" t="s">
        <v>8996</v>
      </c>
      <c r="AD607" t="b">
        <v>0</v>
      </c>
      <c r="AE607" t="b">
        <v>0</v>
      </c>
      <c r="AF607" t="s">
        <v>7604</v>
      </c>
      <c r="AG607" t="s">
        <v>7604</v>
      </c>
      <c r="AH607" t="s">
        <v>9031</v>
      </c>
      <c r="AJ607" t="s">
        <v>2326</v>
      </c>
      <c r="AK607" t="s">
        <v>12028</v>
      </c>
      <c r="AL607" t="s">
        <v>8935</v>
      </c>
      <c r="AM607" t="s">
        <v>2330</v>
      </c>
      <c r="AN607" t="s">
        <v>132</v>
      </c>
      <c r="AO607" t="s">
        <v>109</v>
      </c>
      <c r="AP607" t="s">
        <v>2331</v>
      </c>
    </row>
    <row r="608" spans="1:42" x14ac:dyDescent="0.2">
      <c r="A608" t="s">
        <v>2333</v>
      </c>
      <c r="B608" t="s">
        <v>2333</v>
      </c>
      <c r="C608" t="s">
        <v>5116</v>
      </c>
      <c r="D608" t="s">
        <v>12029</v>
      </c>
      <c r="E608" t="s">
        <v>12030</v>
      </c>
      <c r="F608" t="s">
        <v>9090</v>
      </c>
      <c r="G608" t="s">
        <v>2334</v>
      </c>
      <c r="H608" t="s">
        <v>2333</v>
      </c>
      <c r="J608" t="s">
        <v>2335</v>
      </c>
      <c r="K608" t="s">
        <v>2336</v>
      </c>
      <c r="L608" t="s">
        <v>32</v>
      </c>
      <c r="M608" t="s">
        <v>7982</v>
      </c>
      <c r="N608" t="s">
        <v>7883</v>
      </c>
      <c r="O608" t="s">
        <v>8887</v>
      </c>
      <c r="P608" t="s">
        <v>2337</v>
      </c>
      <c r="R608" t="b">
        <v>1</v>
      </c>
      <c r="T608" t="s">
        <v>112</v>
      </c>
      <c r="Z608" t="s">
        <v>8890</v>
      </c>
      <c r="AA608" t="s">
        <v>8887</v>
      </c>
      <c r="AC608" t="s">
        <v>8996</v>
      </c>
      <c r="AD608" t="b">
        <v>0</v>
      </c>
      <c r="AE608" t="b">
        <v>0</v>
      </c>
      <c r="AF608" t="s">
        <v>8892</v>
      </c>
      <c r="AG608" t="s">
        <v>8892</v>
      </c>
      <c r="AH608" t="s">
        <v>8893</v>
      </c>
      <c r="AI608" t="s">
        <v>12031</v>
      </c>
      <c r="AJ608" t="s">
        <v>2334</v>
      </c>
      <c r="AK608" t="s">
        <v>12032</v>
      </c>
      <c r="AL608" t="s">
        <v>9266</v>
      </c>
      <c r="AM608" t="s">
        <v>2338</v>
      </c>
      <c r="AN608" t="s">
        <v>378</v>
      </c>
      <c r="AO608" t="s">
        <v>379</v>
      </c>
      <c r="AP608" t="s">
        <v>2339</v>
      </c>
    </row>
    <row r="609" spans="1:42" x14ac:dyDescent="0.2">
      <c r="A609" t="s">
        <v>2340</v>
      </c>
      <c r="B609" t="s">
        <v>2340</v>
      </c>
      <c r="C609" t="s">
        <v>5125</v>
      </c>
      <c r="D609" t="s">
        <v>12033</v>
      </c>
      <c r="E609" t="s">
        <v>12034</v>
      </c>
      <c r="F609" t="s">
        <v>9090</v>
      </c>
      <c r="G609" t="s">
        <v>2341</v>
      </c>
      <c r="H609" t="s">
        <v>2340</v>
      </c>
      <c r="J609" t="s">
        <v>2342</v>
      </c>
      <c r="K609" t="s">
        <v>2343</v>
      </c>
      <c r="L609" t="s">
        <v>180</v>
      </c>
      <c r="M609" t="s">
        <v>7982</v>
      </c>
      <c r="N609" t="s">
        <v>2039</v>
      </c>
      <c r="O609" t="s">
        <v>8887</v>
      </c>
      <c r="P609" t="s">
        <v>2344</v>
      </c>
      <c r="R609" t="b">
        <v>1</v>
      </c>
      <c r="T609" t="s">
        <v>112</v>
      </c>
      <c r="Z609" t="s">
        <v>8890</v>
      </c>
      <c r="AA609" t="s">
        <v>8887</v>
      </c>
      <c r="AB609" t="s">
        <v>12035</v>
      </c>
      <c r="AC609" t="s">
        <v>8891</v>
      </c>
      <c r="AD609" t="b">
        <v>0</v>
      </c>
      <c r="AE609" t="b">
        <v>0</v>
      </c>
      <c r="AF609" t="s">
        <v>9186</v>
      </c>
      <c r="AG609" t="s">
        <v>9187</v>
      </c>
      <c r="AJ609" t="s">
        <v>2341</v>
      </c>
      <c r="AK609" t="s">
        <v>12036</v>
      </c>
      <c r="AL609" t="s">
        <v>8935</v>
      </c>
      <c r="AM609" t="s">
        <v>2345</v>
      </c>
      <c r="AN609" t="s">
        <v>132</v>
      </c>
      <c r="AO609" t="s">
        <v>109</v>
      </c>
      <c r="AP609" t="s">
        <v>2346</v>
      </c>
    </row>
    <row r="610" spans="1:42" x14ac:dyDescent="0.2">
      <c r="A610" t="s">
        <v>2340</v>
      </c>
      <c r="B610" t="s">
        <v>2340</v>
      </c>
      <c r="C610" t="s">
        <v>5131</v>
      </c>
      <c r="D610" t="s">
        <v>12033</v>
      </c>
      <c r="E610" t="s">
        <v>12037</v>
      </c>
      <c r="F610" t="s">
        <v>9090</v>
      </c>
      <c r="G610" t="s">
        <v>2341</v>
      </c>
      <c r="H610" t="s">
        <v>2340</v>
      </c>
      <c r="M610" t="s">
        <v>8920</v>
      </c>
      <c r="N610" t="s">
        <v>2039</v>
      </c>
      <c r="O610" t="s">
        <v>8887</v>
      </c>
      <c r="R610" t="b">
        <v>1</v>
      </c>
      <c r="Z610" t="s">
        <v>8890</v>
      </c>
      <c r="AA610" t="s">
        <v>8887</v>
      </c>
      <c r="AC610" t="s">
        <v>8891</v>
      </c>
      <c r="AD610" t="b">
        <v>0</v>
      </c>
      <c r="AE610" t="b">
        <v>0</v>
      </c>
      <c r="AL610" t="s">
        <v>9048</v>
      </c>
      <c r="AM610" t="s">
        <v>12038</v>
      </c>
    </row>
    <row r="611" spans="1:42" x14ac:dyDescent="0.2">
      <c r="A611" t="s">
        <v>2347</v>
      </c>
      <c r="B611" t="s">
        <v>2347</v>
      </c>
      <c r="C611" t="s">
        <v>5137</v>
      </c>
      <c r="D611" t="s">
        <v>12039</v>
      </c>
      <c r="E611" t="s">
        <v>12040</v>
      </c>
      <c r="F611" t="s">
        <v>8994</v>
      </c>
      <c r="G611" t="s">
        <v>2348</v>
      </c>
      <c r="H611" t="s">
        <v>2347</v>
      </c>
      <c r="I611" t="s">
        <v>12041</v>
      </c>
      <c r="J611" t="s">
        <v>2349</v>
      </c>
      <c r="K611" t="s">
        <v>2350</v>
      </c>
      <c r="L611" t="s">
        <v>429</v>
      </c>
      <c r="M611" t="s">
        <v>7982</v>
      </c>
      <c r="N611" t="s">
        <v>2039</v>
      </c>
      <c r="O611" t="s">
        <v>8887</v>
      </c>
      <c r="P611" t="s">
        <v>2351</v>
      </c>
      <c r="R611" t="b">
        <v>1</v>
      </c>
      <c r="T611" t="s">
        <v>112</v>
      </c>
      <c r="Y611" t="s">
        <v>2353</v>
      </c>
      <c r="Z611" t="s">
        <v>8890</v>
      </c>
      <c r="AA611" t="s">
        <v>8887</v>
      </c>
      <c r="AB611" t="s">
        <v>12042</v>
      </c>
      <c r="AC611" t="s">
        <v>10210</v>
      </c>
      <c r="AD611" t="b">
        <v>0</v>
      </c>
      <c r="AE611" t="b">
        <v>0</v>
      </c>
      <c r="AF611" t="s">
        <v>9038</v>
      </c>
      <c r="AG611" t="s">
        <v>9038</v>
      </c>
      <c r="AH611" t="s">
        <v>8893</v>
      </c>
      <c r="AJ611" t="s">
        <v>2348</v>
      </c>
      <c r="AK611" t="s">
        <v>12043</v>
      </c>
      <c r="AL611" t="s">
        <v>9266</v>
      </c>
      <c r="AM611" t="s">
        <v>2352</v>
      </c>
    </row>
    <row r="612" spans="1:42" x14ac:dyDescent="0.2">
      <c r="A612" t="s">
        <v>2354</v>
      </c>
      <c r="B612" t="s">
        <v>2355</v>
      </c>
      <c r="C612" t="s">
        <v>5144</v>
      </c>
      <c r="D612" t="s">
        <v>8291</v>
      </c>
      <c r="E612" t="s">
        <v>12044</v>
      </c>
      <c r="F612" t="s">
        <v>9216</v>
      </c>
      <c r="G612" t="s">
        <v>2356</v>
      </c>
      <c r="H612" t="s">
        <v>2354</v>
      </c>
      <c r="I612" t="s">
        <v>12045</v>
      </c>
      <c r="J612" t="s">
        <v>2357</v>
      </c>
      <c r="K612" t="s">
        <v>12046</v>
      </c>
      <c r="L612" t="s">
        <v>2359</v>
      </c>
      <c r="M612" t="s">
        <v>7982</v>
      </c>
      <c r="N612" t="s">
        <v>2039</v>
      </c>
      <c r="O612" t="s">
        <v>8887</v>
      </c>
      <c r="P612" t="s">
        <v>12047</v>
      </c>
      <c r="R612" t="b">
        <v>1</v>
      </c>
      <c r="T612" t="s">
        <v>45</v>
      </c>
      <c r="Y612" t="s">
        <v>4165</v>
      </c>
      <c r="Z612" t="s">
        <v>8890</v>
      </c>
      <c r="AA612" t="s">
        <v>8887</v>
      </c>
      <c r="AB612" t="s">
        <v>12048</v>
      </c>
      <c r="AC612" t="s">
        <v>8973</v>
      </c>
      <c r="AD612" t="b">
        <v>0</v>
      </c>
      <c r="AE612" t="b">
        <v>0</v>
      </c>
      <c r="AF612" t="s">
        <v>11686</v>
      </c>
      <c r="AG612" t="s">
        <v>11687</v>
      </c>
      <c r="AH612" t="s">
        <v>8893</v>
      </c>
      <c r="AJ612" t="s">
        <v>12049</v>
      </c>
      <c r="AK612" t="s">
        <v>12050</v>
      </c>
      <c r="AL612" t="s">
        <v>7302</v>
      </c>
      <c r="AM612" t="s">
        <v>2362</v>
      </c>
    </row>
    <row r="613" spans="1:42" x14ac:dyDescent="0.2">
      <c r="A613" t="s">
        <v>2354</v>
      </c>
      <c r="B613" t="s">
        <v>2355</v>
      </c>
      <c r="C613" t="s">
        <v>5154</v>
      </c>
      <c r="D613" t="s">
        <v>8291</v>
      </c>
      <c r="E613" t="s">
        <v>12051</v>
      </c>
      <c r="F613" t="s">
        <v>9216</v>
      </c>
      <c r="G613" t="s">
        <v>2356</v>
      </c>
      <c r="H613" t="s">
        <v>2354</v>
      </c>
      <c r="I613" t="s">
        <v>12052</v>
      </c>
      <c r="J613" t="s">
        <v>2357</v>
      </c>
      <c r="K613" t="s">
        <v>12046</v>
      </c>
      <c r="L613" t="s">
        <v>2359</v>
      </c>
      <c r="M613" t="s">
        <v>7982</v>
      </c>
      <c r="N613" t="s">
        <v>2039</v>
      </c>
      <c r="O613" t="s">
        <v>8887</v>
      </c>
      <c r="P613" t="s">
        <v>12053</v>
      </c>
      <c r="R613" t="b">
        <v>1</v>
      </c>
      <c r="T613" t="s">
        <v>45</v>
      </c>
      <c r="Y613" t="s">
        <v>12054</v>
      </c>
      <c r="Z613" t="s">
        <v>8890</v>
      </c>
      <c r="AA613" t="s">
        <v>8887</v>
      </c>
      <c r="AB613" t="s">
        <v>12055</v>
      </c>
      <c r="AC613" t="s">
        <v>8973</v>
      </c>
      <c r="AD613" t="b">
        <v>0</v>
      </c>
      <c r="AE613" t="b">
        <v>0</v>
      </c>
      <c r="AF613" t="s">
        <v>12056</v>
      </c>
      <c r="AG613" t="s">
        <v>10269</v>
      </c>
      <c r="AH613" t="s">
        <v>8893</v>
      </c>
      <c r="AJ613" t="s">
        <v>12049</v>
      </c>
      <c r="AK613" t="s">
        <v>12057</v>
      </c>
      <c r="AL613" t="s">
        <v>8935</v>
      </c>
      <c r="AM613" t="s">
        <v>2356</v>
      </c>
    </row>
    <row r="614" spans="1:42" x14ac:dyDescent="0.2">
      <c r="A614" t="s">
        <v>2354</v>
      </c>
      <c r="B614" t="s">
        <v>2355</v>
      </c>
      <c r="C614" t="s">
        <v>5164</v>
      </c>
      <c r="D614" t="s">
        <v>8291</v>
      </c>
      <c r="E614" t="s">
        <v>12058</v>
      </c>
      <c r="F614" t="s">
        <v>9216</v>
      </c>
      <c r="G614" t="s">
        <v>2356</v>
      </c>
      <c r="H614" t="s">
        <v>2354</v>
      </c>
      <c r="I614" t="s">
        <v>12059</v>
      </c>
      <c r="J614" t="s">
        <v>2357</v>
      </c>
      <c r="K614" t="s">
        <v>2358</v>
      </c>
      <c r="L614" t="s">
        <v>2359</v>
      </c>
      <c r="M614" t="s">
        <v>7982</v>
      </c>
      <c r="N614" t="s">
        <v>2039</v>
      </c>
      <c r="O614" t="s">
        <v>8887</v>
      </c>
      <c r="P614" t="s">
        <v>12060</v>
      </c>
      <c r="R614" t="b">
        <v>1</v>
      </c>
      <c r="T614" t="s">
        <v>45</v>
      </c>
      <c r="Y614" t="s">
        <v>7783</v>
      </c>
      <c r="Z614" t="s">
        <v>8890</v>
      </c>
      <c r="AA614" t="s">
        <v>8887</v>
      </c>
      <c r="AB614" t="s">
        <v>12048</v>
      </c>
      <c r="AC614" t="s">
        <v>8973</v>
      </c>
      <c r="AD614" t="b">
        <v>0</v>
      </c>
      <c r="AE614" t="b">
        <v>0</v>
      </c>
      <c r="AF614" t="s">
        <v>11686</v>
      </c>
      <c r="AG614" t="s">
        <v>11687</v>
      </c>
      <c r="AH614" t="s">
        <v>8893</v>
      </c>
      <c r="AJ614" t="s">
        <v>12049</v>
      </c>
      <c r="AK614" t="s">
        <v>12057</v>
      </c>
      <c r="AL614" t="s">
        <v>9266</v>
      </c>
      <c r="AM614" t="s">
        <v>2356</v>
      </c>
    </row>
    <row r="615" spans="1:42" x14ac:dyDescent="0.2">
      <c r="A615" t="s">
        <v>2354</v>
      </c>
      <c r="B615" t="s">
        <v>2355</v>
      </c>
      <c r="C615" t="s">
        <v>5170</v>
      </c>
      <c r="D615" t="s">
        <v>8291</v>
      </c>
      <c r="E615" t="s">
        <v>12061</v>
      </c>
      <c r="F615" t="s">
        <v>9216</v>
      </c>
      <c r="G615" t="s">
        <v>2356</v>
      </c>
      <c r="H615" t="s">
        <v>2354</v>
      </c>
      <c r="I615" t="s">
        <v>12062</v>
      </c>
      <c r="J615" t="s">
        <v>2357</v>
      </c>
      <c r="K615" t="s">
        <v>2358</v>
      </c>
      <c r="L615" t="s">
        <v>2359</v>
      </c>
      <c r="M615" t="s">
        <v>7982</v>
      </c>
      <c r="N615" t="s">
        <v>2039</v>
      </c>
      <c r="O615" t="s">
        <v>8887</v>
      </c>
      <c r="P615" t="s">
        <v>12063</v>
      </c>
      <c r="R615" t="b">
        <v>1</v>
      </c>
      <c r="T615" t="s">
        <v>45</v>
      </c>
      <c r="Y615" t="s">
        <v>7075</v>
      </c>
      <c r="Z615" t="s">
        <v>8890</v>
      </c>
      <c r="AA615" t="s">
        <v>8887</v>
      </c>
      <c r="AB615" t="s">
        <v>12048</v>
      </c>
      <c r="AC615" t="s">
        <v>8973</v>
      </c>
      <c r="AD615" t="b">
        <v>0</v>
      </c>
      <c r="AE615" t="b">
        <v>0</v>
      </c>
      <c r="AF615" t="s">
        <v>12056</v>
      </c>
      <c r="AG615" t="s">
        <v>10269</v>
      </c>
      <c r="AH615" t="s">
        <v>8893</v>
      </c>
      <c r="AJ615" t="s">
        <v>12049</v>
      </c>
      <c r="AK615" t="s">
        <v>12057</v>
      </c>
      <c r="AL615" t="s">
        <v>8907</v>
      </c>
      <c r="AM615" t="s">
        <v>12064</v>
      </c>
    </row>
    <row r="616" spans="1:42" x14ac:dyDescent="0.2">
      <c r="A616" t="s">
        <v>2354</v>
      </c>
      <c r="B616" t="s">
        <v>2355</v>
      </c>
      <c r="C616" t="s">
        <v>5174</v>
      </c>
      <c r="D616" t="s">
        <v>8291</v>
      </c>
      <c r="E616" t="s">
        <v>12065</v>
      </c>
      <c r="F616" t="s">
        <v>9216</v>
      </c>
      <c r="G616" t="s">
        <v>2356</v>
      </c>
      <c r="H616" t="s">
        <v>2354</v>
      </c>
      <c r="I616" t="s">
        <v>12066</v>
      </c>
      <c r="J616" t="s">
        <v>2357</v>
      </c>
      <c r="K616" t="s">
        <v>12046</v>
      </c>
      <c r="L616" t="s">
        <v>2359</v>
      </c>
      <c r="M616" t="s">
        <v>7982</v>
      </c>
      <c r="N616" t="s">
        <v>2039</v>
      </c>
      <c r="O616" t="s">
        <v>8887</v>
      </c>
      <c r="P616" t="s">
        <v>12067</v>
      </c>
      <c r="R616" t="b">
        <v>1</v>
      </c>
      <c r="T616" t="s">
        <v>45</v>
      </c>
      <c r="Y616" t="s">
        <v>2365</v>
      </c>
      <c r="Z616" t="s">
        <v>8890</v>
      </c>
      <c r="AA616" t="s">
        <v>8887</v>
      </c>
      <c r="AB616" t="s">
        <v>12048</v>
      </c>
      <c r="AC616" t="s">
        <v>8973</v>
      </c>
      <c r="AD616" t="b">
        <v>0</v>
      </c>
      <c r="AE616" t="b">
        <v>0</v>
      </c>
      <c r="AF616" t="s">
        <v>12068</v>
      </c>
      <c r="AG616" t="s">
        <v>11687</v>
      </c>
      <c r="AH616" t="s">
        <v>8893</v>
      </c>
      <c r="AJ616" t="s">
        <v>12049</v>
      </c>
      <c r="AK616" t="s">
        <v>12057</v>
      </c>
      <c r="AL616" t="s">
        <v>8897</v>
      </c>
      <c r="AM616" t="s">
        <v>2356</v>
      </c>
    </row>
    <row r="617" spans="1:42" x14ac:dyDescent="0.2">
      <c r="A617" t="s">
        <v>2354</v>
      </c>
      <c r="B617" t="s">
        <v>2355</v>
      </c>
      <c r="C617" t="s">
        <v>5182</v>
      </c>
      <c r="D617" t="s">
        <v>8291</v>
      </c>
      <c r="E617" t="s">
        <v>12069</v>
      </c>
      <c r="F617" t="s">
        <v>9216</v>
      </c>
      <c r="G617" t="s">
        <v>2356</v>
      </c>
      <c r="H617" t="s">
        <v>2354</v>
      </c>
      <c r="I617" t="s">
        <v>12070</v>
      </c>
      <c r="J617" t="s">
        <v>2357</v>
      </c>
      <c r="K617" t="s">
        <v>12046</v>
      </c>
      <c r="L617" t="s">
        <v>2359</v>
      </c>
      <c r="M617" t="s">
        <v>7982</v>
      </c>
      <c r="N617" t="s">
        <v>2039</v>
      </c>
      <c r="O617" t="s">
        <v>8887</v>
      </c>
      <c r="P617" t="s">
        <v>12071</v>
      </c>
      <c r="R617" t="b">
        <v>1</v>
      </c>
      <c r="T617" t="s">
        <v>45</v>
      </c>
      <c r="Y617" t="s">
        <v>12072</v>
      </c>
      <c r="Z617" t="s">
        <v>8890</v>
      </c>
      <c r="AA617" t="s">
        <v>8887</v>
      </c>
      <c r="AB617" t="s">
        <v>12048</v>
      </c>
      <c r="AC617" t="s">
        <v>8973</v>
      </c>
      <c r="AD617" t="b">
        <v>0</v>
      </c>
      <c r="AE617" t="b">
        <v>0</v>
      </c>
      <c r="AF617" t="s">
        <v>12056</v>
      </c>
      <c r="AG617" t="s">
        <v>10269</v>
      </c>
      <c r="AH617" t="s">
        <v>8893</v>
      </c>
      <c r="AJ617" t="s">
        <v>12049</v>
      </c>
      <c r="AK617" t="s">
        <v>12057</v>
      </c>
      <c r="AL617" t="s">
        <v>8918</v>
      </c>
      <c r="AM617" t="s">
        <v>2356</v>
      </c>
    </row>
    <row r="618" spans="1:42" x14ac:dyDescent="0.2">
      <c r="A618" t="s">
        <v>2354</v>
      </c>
      <c r="B618" t="s">
        <v>2355</v>
      </c>
      <c r="C618" t="s">
        <v>5193</v>
      </c>
      <c r="D618" t="s">
        <v>8291</v>
      </c>
      <c r="E618" t="s">
        <v>12073</v>
      </c>
      <c r="F618" t="s">
        <v>9216</v>
      </c>
      <c r="G618" t="s">
        <v>2362</v>
      </c>
      <c r="H618" t="s">
        <v>2354</v>
      </c>
      <c r="J618" t="s">
        <v>2357</v>
      </c>
      <c r="K618" t="s">
        <v>12046</v>
      </c>
      <c r="L618" t="s">
        <v>2359</v>
      </c>
      <c r="M618" t="s">
        <v>7982</v>
      </c>
      <c r="N618" t="s">
        <v>12074</v>
      </c>
      <c r="O618" t="s">
        <v>8887</v>
      </c>
      <c r="P618" t="s">
        <v>12075</v>
      </c>
      <c r="R618" t="b">
        <v>1</v>
      </c>
      <c r="T618" t="s">
        <v>45</v>
      </c>
      <c r="Z618" t="s">
        <v>8890</v>
      </c>
      <c r="AA618" t="s">
        <v>8887</v>
      </c>
      <c r="AB618" t="s">
        <v>12076</v>
      </c>
      <c r="AC618" t="s">
        <v>8973</v>
      </c>
      <c r="AD618" t="b">
        <v>0</v>
      </c>
      <c r="AE618" t="b">
        <v>0</v>
      </c>
      <c r="AF618" t="s">
        <v>12077</v>
      </c>
      <c r="AG618" t="s">
        <v>12078</v>
      </c>
      <c r="AH618" t="s">
        <v>8893</v>
      </c>
      <c r="AI618" t="s">
        <v>12079</v>
      </c>
      <c r="AJ618" t="s">
        <v>12049</v>
      </c>
      <c r="AK618" t="s">
        <v>12080</v>
      </c>
      <c r="AL618" t="s">
        <v>8913</v>
      </c>
    </row>
    <row r="619" spans="1:42" x14ac:dyDescent="0.2">
      <c r="A619" t="s">
        <v>2354</v>
      </c>
      <c r="B619" t="s">
        <v>2355</v>
      </c>
      <c r="C619" t="s">
        <v>5202</v>
      </c>
      <c r="D619" t="s">
        <v>8291</v>
      </c>
      <c r="E619" t="s">
        <v>12081</v>
      </c>
      <c r="F619" t="s">
        <v>9216</v>
      </c>
      <c r="G619" t="s">
        <v>2362</v>
      </c>
      <c r="H619" t="s">
        <v>2354</v>
      </c>
      <c r="J619" t="s">
        <v>2357</v>
      </c>
      <c r="K619" t="s">
        <v>2358</v>
      </c>
      <c r="L619" t="s">
        <v>2359</v>
      </c>
      <c r="M619" t="s">
        <v>7982</v>
      </c>
      <c r="N619" t="s">
        <v>7870</v>
      </c>
      <c r="O619" t="s">
        <v>8887</v>
      </c>
      <c r="P619" t="s">
        <v>12082</v>
      </c>
      <c r="R619" t="b">
        <v>1</v>
      </c>
      <c r="T619" t="s">
        <v>45</v>
      </c>
      <c r="Z619" t="s">
        <v>8890</v>
      </c>
      <c r="AA619" t="s">
        <v>8887</v>
      </c>
      <c r="AB619" t="s">
        <v>12083</v>
      </c>
      <c r="AC619" t="s">
        <v>8973</v>
      </c>
      <c r="AD619" t="b">
        <v>0</v>
      </c>
      <c r="AE619" t="b">
        <v>0</v>
      </c>
      <c r="AF619" t="s">
        <v>12084</v>
      </c>
      <c r="AG619" t="s">
        <v>12085</v>
      </c>
      <c r="AH619" t="s">
        <v>8893</v>
      </c>
      <c r="AI619" t="s">
        <v>12079</v>
      </c>
      <c r="AJ619" t="s">
        <v>12049</v>
      </c>
      <c r="AK619" t="s">
        <v>12086</v>
      </c>
      <c r="AL619" t="s">
        <v>8926</v>
      </c>
      <c r="AM619" t="s">
        <v>12087</v>
      </c>
    </row>
    <row r="620" spans="1:42" x14ac:dyDescent="0.2">
      <c r="A620" t="s">
        <v>2354</v>
      </c>
      <c r="B620" t="s">
        <v>2355</v>
      </c>
      <c r="C620" t="s">
        <v>5210</v>
      </c>
      <c r="D620" t="s">
        <v>8291</v>
      </c>
      <c r="E620" t="s">
        <v>12088</v>
      </c>
      <c r="F620" t="s">
        <v>9216</v>
      </c>
      <c r="G620" t="s">
        <v>12089</v>
      </c>
      <c r="H620" t="s">
        <v>2354</v>
      </c>
      <c r="J620" t="s">
        <v>2357</v>
      </c>
      <c r="K620" t="s">
        <v>12046</v>
      </c>
      <c r="L620" t="s">
        <v>2359</v>
      </c>
      <c r="M620" t="s">
        <v>7982</v>
      </c>
      <c r="N620" t="s">
        <v>7493</v>
      </c>
      <c r="O620" t="s">
        <v>8887</v>
      </c>
      <c r="P620" t="s">
        <v>12090</v>
      </c>
      <c r="R620" t="b">
        <v>1</v>
      </c>
      <c r="T620" t="s">
        <v>45</v>
      </c>
      <c r="Z620" t="s">
        <v>8890</v>
      </c>
      <c r="AA620" t="s">
        <v>8887</v>
      </c>
      <c r="AB620" t="s">
        <v>12091</v>
      </c>
      <c r="AC620" t="s">
        <v>8973</v>
      </c>
      <c r="AD620" t="b">
        <v>0</v>
      </c>
      <c r="AE620" t="b">
        <v>0</v>
      </c>
      <c r="AF620" t="s">
        <v>12092</v>
      </c>
      <c r="AG620" t="s">
        <v>12093</v>
      </c>
      <c r="AH620" t="s">
        <v>9031</v>
      </c>
      <c r="AI620" t="s">
        <v>12094</v>
      </c>
      <c r="AJ620" t="s">
        <v>7138</v>
      </c>
      <c r="AK620" t="s">
        <v>12095</v>
      </c>
      <c r="AL620" t="s">
        <v>9136</v>
      </c>
      <c r="AM620" t="s">
        <v>2356</v>
      </c>
    </row>
    <row r="621" spans="1:42" x14ac:dyDescent="0.2">
      <c r="A621" t="s">
        <v>2354</v>
      </c>
      <c r="B621" t="s">
        <v>2355</v>
      </c>
      <c r="C621" t="s">
        <v>5220</v>
      </c>
      <c r="D621" t="s">
        <v>8291</v>
      </c>
      <c r="E621" t="s">
        <v>12096</v>
      </c>
      <c r="F621" t="s">
        <v>9216</v>
      </c>
      <c r="G621" t="s">
        <v>2356</v>
      </c>
      <c r="H621" t="s">
        <v>2354</v>
      </c>
      <c r="J621" t="s">
        <v>2357</v>
      </c>
      <c r="K621" t="s">
        <v>2358</v>
      </c>
      <c r="L621" t="s">
        <v>2359</v>
      </c>
      <c r="M621" t="s">
        <v>7982</v>
      </c>
      <c r="N621" t="s">
        <v>7784</v>
      </c>
      <c r="O621" t="s">
        <v>8887</v>
      </c>
      <c r="P621" t="s">
        <v>12097</v>
      </c>
      <c r="R621" t="b">
        <v>1</v>
      </c>
      <c r="T621" t="s">
        <v>45</v>
      </c>
      <c r="Z621" t="s">
        <v>8890</v>
      </c>
      <c r="AA621" t="s">
        <v>8887</v>
      </c>
      <c r="AB621" t="s">
        <v>12091</v>
      </c>
      <c r="AC621" t="s">
        <v>8973</v>
      </c>
      <c r="AD621" t="b">
        <v>0</v>
      </c>
      <c r="AE621" t="b">
        <v>0</v>
      </c>
      <c r="AF621" t="s">
        <v>12098</v>
      </c>
      <c r="AG621" t="s">
        <v>12099</v>
      </c>
      <c r="AH621" t="s">
        <v>8893</v>
      </c>
      <c r="AI621" t="s">
        <v>12094</v>
      </c>
      <c r="AJ621" t="s">
        <v>7138</v>
      </c>
      <c r="AK621" t="s">
        <v>12100</v>
      </c>
      <c r="AL621" t="s">
        <v>9016</v>
      </c>
      <c r="AM621" t="s">
        <v>2356</v>
      </c>
    </row>
    <row r="622" spans="1:42" x14ac:dyDescent="0.2">
      <c r="A622" t="s">
        <v>2366</v>
      </c>
      <c r="B622" t="s">
        <v>2366</v>
      </c>
      <c r="C622" t="s">
        <v>5230</v>
      </c>
      <c r="D622" t="s">
        <v>12101</v>
      </c>
      <c r="E622" t="s">
        <v>12102</v>
      </c>
      <c r="F622" t="s">
        <v>8889</v>
      </c>
      <c r="G622" t="s">
        <v>2367</v>
      </c>
      <c r="H622" t="s">
        <v>2366</v>
      </c>
      <c r="J622" t="s">
        <v>2368</v>
      </c>
      <c r="K622" t="s">
        <v>2369</v>
      </c>
      <c r="L622" t="s">
        <v>32</v>
      </c>
      <c r="M622" t="s">
        <v>7982</v>
      </c>
      <c r="N622" t="s">
        <v>2039</v>
      </c>
      <c r="O622" t="s">
        <v>8887</v>
      </c>
      <c r="P622" t="s">
        <v>2370</v>
      </c>
      <c r="R622" t="b">
        <v>1</v>
      </c>
      <c r="T622" t="s">
        <v>112</v>
      </c>
      <c r="Z622" t="s">
        <v>8890</v>
      </c>
      <c r="AA622" t="s">
        <v>8887</v>
      </c>
      <c r="AB622" t="s">
        <v>12103</v>
      </c>
      <c r="AC622" t="s">
        <v>8996</v>
      </c>
      <c r="AD622" t="b">
        <v>0</v>
      </c>
      <c r="AE622" t="b">
        <v>0</v>
      </c>
      <c r="AF622" t="s">
        <v>8941</v>
      </c>
      <c r="AG622" t="s">
        <v>8941</v>
      </c>
      <c r="AH622" t="s">
        <v>8942</v>
      </c>
      <c r="AJ622" t="s">
        <v>2367</v>
      </c>
      <c r="AK622" t="s">
        <v>12104</v>
      </c>
      <c r="AL622" t="s">
        <v>8926</v>
      </c>
      <c r="AM622" t="s">
        <v>2371</v>
      </c>
      <c r="AN622" t="s">
        <v>219</v>
      </c>
      <c r="AO622" t="s">
        <v>99</v>
      </c>
      <c r="AP622" t="s">
        <v>2372</v>
      </c>
    </row>
    <row r="623" spans="1:42" x14ac:dyDescent="0.2">
      <c r="A623" t="s">
        <v>2373</v>
      </c>
      <c r="B623" t="s">
        <v>2373</v>
      </c>
      <c r="C623" t="s">
        <v>5236</v>
      </c>
      <c r="D623" t="s">
        <v>12105</v>
      </c>
      <c r="E623" t="s">
        <v>12106</v>
      </c>
      <c r="F623" t="s">
        <v>8994</v>
      </c>
      <c r="G623" t="s">
        <v>2374</v>
      </c>
      <c r="H623" t="s">
        <v>2373</v>
      </c>
      <c r="J623" t="s">
        <v>2375</v>
      </c>
      <c r="K623" t="s">
        <v>2376</v>
      </c>
      <c r="L623" t="s">
        <v>233</v>
      </c>
      <c r="M623" t="s">
        <v>7982</v>
      </c>
      <c r="N623" t="s">
        <v>12107</v>
      </c>
      <c r="O623" t="s">
        <v>8887</v>
      </c>
      <c r="P623" t="s">
        <v>2377</v>
      </c>
      <c r="R623" t="b">
        <v>1</v>
      </c>
      <c r="T623" t="s">
        <v>112</v>
      </c>
      <c r="Z623" t="s">
        <v>8890</v>
      </c>
      <c r="AA623" t="s">
        <v>8887</v>
      </c>
      <c r="AC623" t="s">
        <v>8996</v>
      </c>
      <c r="AD623" t="b">
        <v>0</v>
      </c>
      <c r="AE623" t="b">
        <v>0</v>
      </c>
      <c r="AF623" t="s">
        <v>8968</v>
      </c>
      <c r="AG623" t="s">
        <v>8968</v>
      </c>
      <c r="AH623" t="s">
        <v>8893</v>
      </c>
      <c r="AI623" t="s">
        <v>12108</v>
      </c>
      <c r="AJ623" t="s">
        <v>2374</v>
      </c>
      <c r="AK623" t="s">
        <v>12109</v>
      </c>
      <c r="AL623" t="s">
        <v>8897</v>
      </c>
      <c r="AM623" t="s">
        <v>2378</v>
      </c>
      <c r="AN623" t="s">
        <v>2363</v>
      </c>
      <c r="AO623" t="s">
        <v>41</v>
      </c>
      <c r="AP623" t="s">
        <v>2379</v>
      </c>
    </row>
    <row r="624" spans="1:42" x14ac:dyDescent="0.2">
      <c r="A624" t="s">
        <v>2380</v>
      </c>
      <c r="B624" t="s">
        <v>2381</v>
      </c>
      <c r="C624" t="s">
        <v>5246</v>
      </c>
      <c r="D624" t="s">
        <v>8295</v>
      </c>
      <c r="E624" t="s">
        <v>12110</v>
      </c>
      <c r="F624" t="s">
        <v>9216</v>
      </c>
      <c r="G624" t="s">
        <v>2382</v>
      </c>
      <c r="H624" t="s">
        <v>2380</v>
      </c>
      <c r="I624" t="s">
        <v>12111</v>
      </c>
      <c r="J624" t="s">
        <v>2383</v>
      </c>
      <c r="K624" t="s">
        <v>2384</v>
      </c>
      <c r="L624" t="s">
        <v>2385</v>
      </c>
      <c r="M624" t="s">
        <v>7982</v>
      </c>
      <c r="N624" t="s">
        <v>2039</v>
      </c>
      <c r="O624" t="s">
        <v>8887</v>
      </c>
      <c r="P624" t="s">
        <v>12112</v>
      </c>
      <c r="R624" t="b">
        <v>1</v>
      </c>
      <c r="T624" t="s">
        <v>45</v>
      </c>
      <c r="Y624" t="s">
        <v>381</v>
      </c>
      <c r="Z624" t="s">
        <v>8890</v>
      </c>
      <c r="AA624" t="s">
        <v>8887</v>
      </c>
      <c r="AB624" t="s">
        <v>12113</v>
      </c>
      <c r="AC624" t="s">
        <v>8973</v>
      </c>
      <c r="AD624" t="b">
        <v>0</v>
      </c>
      <c r="AE624" t="b">
        <v>0</v>
      </c>
      <c r="AF624" t="s">
        <v>8941</v>
      </c>
      <c r="AG624" t="s">
        <v>8941</v>
      </c>
      <c r="AH624" t="s">
        <v>8942</v>
      </c>
      <c r="AJ624" t="s">
        <v>7140</v>
      </c>
      <c r="AK624" t="s">
        <v>12114</v>
      </c>
      <c r="AL624" t="s">
        <v>9266</v>
      </c>
      <c r="AM624" t="s">
        <v>2382</v>
      </c>
    </row>
    <row r="625" spans="1:42" x14ac:dyDescent="0.2">
      <c r="A625" t="s">
        <v>2388</v>
      </c>
      <c r="B625" t="s">
        <v>2388</v>
      </c>
      <c r="C625" t="s">
        <v>5257</v>
      </c>
      <c r="D625" t="s">
        <v>12115</v>
      </c>
      <c r="E625" t="s">
        <v>12116</v>
      </c>
      <c r="F625" t="s">
        <v>9090</v>
      </c>
      <c r="G625" t="s">
        <v>2389</v>
      </c>
      <c r="H625" t="s">
        <v>2388</v>
      </c>
      <c r="J625" t="s">
        <v>2390</v>
      </c>
      <c r="K625" t="s">
        <v>2391</v>
      </c>
      <c r="L625" t="s">
        <v>12117</v>
      </c>
      <c r="M625" t="s">
        <v>7982</v>
      </c>
      <c r="N625" t="s">
        <v>2039</v>
      </c>
      <c r="O625" t="s">
        <v>8887</v>
      </c>
      <c r="P625" t="s">
        <v>2393</v>
      </c>
      <c r="R625" t="b">
        <v>1</v>
      </c>
      <c r="T625" t="s">
        <v>85</v>
      </c>
      <c r="Z625" t="s">
        <v>8890</v>
      </c>
      <c r="AA625" t="s">
        <v>8887</v>
      </c>
      <c r="AB625" t="s">
        <v>12118</v>
      </c>
      <c r="AC625" t="s">
        <v>8996</v>
      </c>
      <c r="AD625" t="b">
        <v>0</v>
      </c>
      <c r="AE625" t="b">
        <v>0</v>
      </c>
      <c r="AF625" t="s">
        <v>8941</v>
      </c>
      <c r="AG625" t="s">
        <v>8941</v>
      </c>
      <c r="AH625" t="s">
        <v>8942</v>
      </c>
      <c r="AJ625" t="s">
        <v>12119</v>
      </c>
      <c r="AK625" t="s">
        <v>12120</v>
      </c>
      <c r="AL625" t="s">
        <v>8935</v>
      </c>
      <c r="AM625" t="s">
        <v>2394</v>
      </c>
    </row>
    <row r="626" spans="1:42" x14ac:dyDescent="0.2">
      <c r="A626" t="s">
        <v>2395</v>
      </c>
      <c r="B626" t="s">
        <v>2395</v>
      </c>
      <c r="C626" t="s">
        <v>5264</v>
      </c>
      <c r="D626" t="s">
        <v>12121</v>
      </c>
      <c r="E626" t="s">
        <v>12122</v>
      </c>
      <c r="F626" t="s">
        <v>9090</v>
      </c>
      <c r="G626" t="s">
        <v>2396</v>
      </c>
      <c r="H626" t="s">
        <v>2395</v>
      </c>
      <c r="J626" t="s">
        <v>2397</v>
      </c>
      <c r="K626" t="s">
        <v>2398</v>
      </c>
      <c r="L626" t="s">
        <v>32</v>
      </c>
      <c r="M626" t="s">
        <v>7982</v>
      </c>
      <c r="N626" t="s">
        <v>2039</v>
      </c>
      <c r="O626" t="s">
        <v>8887</v>
      </c>
      <c r="P626" t="s">
        <v>2399</v>
      </c>
      <c r="R626" t="b">
        <v>1</v>
      </c>
      <c r="T626" t="s">
        <v>112</v>
      </c>
      <c r="Z626" t="s">
        <v>8890</v>
      </c>
      <c r="AA626" t="s">
        <v>8887</v>
      </c>
      <c r="AB626" t="s">
        <v>12123</v>
      </c>
      <c r="AC626" t="s">
        <v>8891</v>
      </c>
      <c r="AD626" t="b">
        <v>0</v>
      </c>
      <c r="AE626" t="b">
        <v>0</v>
      </c>
      <c r="AF626" t="s">
        <v>8941</v>
      </c>
      <c r="AG626" t="s">
        <v>8941</v>
      </c>
      <c r="AH626" t="s">
        <v>9100</v>
      </c>
      <c r="AJ626" t="s">
        <v>2396</v>
      </c>
      <c r="AK626" t="s">
        <v>12124</v>
      </c>
      <c r="AL626" t="s">
        <v>8935</v>
      </c>
      <c r="AM626" t="s">
        <v>2400</v>
      </c>
    </row>
    <row r="627" spans="1:42" x14ac:dyDescent="0.2">
      <c r="A627" t="s">
        <v>2401</v>
      </c>
      <c r="B627" t="s">
        <v>2401</v>
      </c>
      <c r="C627" t="s">
        <v>5272</v>
      </c>
      <c r="D627" t="s">
        <v>12125</v>
      </c>
      <c r="E627" t="s">
        <v>12126</v>
      </c>
      <c r="F627" t="s">
        <v>8994</v>
      </c>
      <c r="G627" t="s">
        <v>2402</v>
      </c>
      <c r="H627" t="s">
        <v>2401</v>
      </c>
      <c r="J627" t="s">
        <v>2403</v>
      </c>
      <c r="K627" t="s">
        <v>2404</v>
      </c>
      <c r="L627" t="s">
        <v>32</v>
      </c>
      <c r="M627" t="s">
        <v>7982</v>
      </c>
      <c r="N627" t="s">
        <v>2039</v>
      </c>
      <c r="O627" t="s">
        <v>8887</v>
      </c>
      <c r="P627" t="s">
        <v>2406</v>
      </c>
      <c r="R627" t="b">
        <v>1</v>
      </c>
      <c r="T627" t="s">
        <v>85</v>
      </c>
      <c r="Z627" t="s">
        <v>8890</v>
      </c>
      <c r="AA627" t="s">
        <v>8887</v>
      </c>
      <c r="AB627" t="s">
        <v>12127</v>
      </c>
      <c r="AC627" t="s">
        <v>10574</v>
      </c>
      <c r="AD627" t="b">
        <v>0</v>
      </c>
      <c r="AE627" t="b">
        <v>0</v>
      </c>
      <c r="AF627" t="s">
        <v>8941</v>
      </c>
      <c r="AG627" t="s">
        <v>8941</v>
      </c>
      <c r="AH627" t="s">
        <v>8942</v>
      </c>
      <c r="AJ627" t="s">
        <v>12128</v>
      </c>
      <c r="AK627" t="s">
        <v>12129</v>
      </c>
      <c r="AL627" t="s">
        <v>8935</v>
      </c>
      <c r="AM627" t="s">
        <v>2402</v>
      </c>
    </row>
    <row r="628" spans="1:42" x14ac:dyDescent="0.2">
      <c r="A628" t="s">
        <v>2407</v>
      </c>
      <c r="B628" t="s">
        <v>2408</v>
      </c>
      <c r="C628" t="s">
        <v>5281</v>
      </c>
      <c r="D628" t="s">
        <v>8298</v>
      </c>
      <c r="E628" t="s">
        <v>12130</v>
      </c>
      <c r="F628" t="s">
        <v>21008</v>
      </c>
      <c r="G628" t="s">
        <v>2409</v>
      </c>
      <c r="H628" t="s">
        <v>2407</v>
      </c>
      <c r="I628" t="s">
        <v>12131</v>
      </c>
      <c r="J628" t="s">
        <v>2410</v>
      </c>
      <c r="K628" t="s">
        <v>2411</v>
      </c>
      <c r="L628" t="s">
        <v>2412</v>
      </c>
      <c r="M628" t="s">
        <v>7982</v>
      </c>
      <c r="N628" t="s">
        <v>2039</v>
      </c>
      <c r="O628" t="s">
        <v>8887</v>
      </c>
      <c r="P628" t="s">
        <v>12132</v>
      </c>
      <c r="R628" t="b">
        <v>1</v>
      </c>
      <c r="T628" t="s">
        <v>45</v>
      </c>
      <c r="Y628" t="s">
        <v>2418</v>
      </c>
      <c r="Z628" t="s">
        <v>8890</v>
      </c>
      <c r="AA628" t="s">
        <v>8887</v>
      </c>
      <c r="AB628" t="s">
        <v>12133</v>
      </c>
      <c r="AC628" t="s">
        <v>8921</v>
      </c>
      <c r="AD628" t="b">
        <v>0</v>
      </c>
      <c r="AE628" t="b">
        <v>0</v>
      </c>
      <c r="AF628" t="s">
        <v>10866</v>
      </c>
      <c r="AG628" t="s">
        <v>10867</v>
      </c>
      <c r="AH628" t="s">
        <v>9100</v>
      </c>
      <c r="AJ628" t="s">
        <v>7141</v>
      </c>
      <c r="AK628" t="s">
        <v>12134</v>
      </c>
      <c r="AL628" t="s">
        <v>8935</v>
      </c>
      <c r="AM628" t="s">
        <v>2409</v>
      </c>
    </row>
    <row r="629" spans="1:42" x14ac:dyDescent="0.2">
      <c r="A629" t="s">
        <v>2419</v>
      </c>
      <c r="B629" t="s">
        <v>2420</v>
      </c>
      <c r="C629" t="s">
        <v>5290</v>
      </c>
      <c r="D629" t="s">
        <v>12135</v>
      </c>
      <c r="E629" t="s">
        <v>12136</v>
      </c>
      <c r="F629" t="s">
        <v>21008</v>
      </c>
      <c r="G629" t="s">
        <v>2421</v>
      </c>
      <c r="H629" t="s">
        <v>2419</v>
      </c>
      <c r="J629" t="s">
        <v>2422</v>
      </c>
      <c r="K629" t="s">
        <v>2423</v>
      </c>
      <c r="L629" t="s">
        <v>2424</v>
      </c>
      <c r="M629" t="s">
        <v>7982</v>
      </c>
      <c r="N629" t="s">
        <v>2039</v>
      </c>
      <c r="O629" t="s">
        <v>8887</v>
      </c>
      <c r="P629" t="s">
        <v>12137</v>
      </c>
      <c r="R629" t="b">
        <v>1</v>
      </c>
      <c r="T629" t="s">
        <v>112</v>
      </c>
      <c r="Z629" t="s">
        <v>8890</v>
      </c>
      <c r="AA629" t="s">
        <v>8887</v>
      </c>
      <c r="AB629" t="s">
        <v>12138</v>
      </c>
      <c r="AC629" t="s">
        <v>8973</v>
      </c>
      <c r="AD629" t="b">
        <v>0</v>
      </c>
      <c r="AE629" t="b">
        <v>0</v>
      </c>
      <c r="AF629" t="s">
        <v>9030</v>
      </c>
      <c r="AG629" t="s">
        <v>9023</v>
      </c>
      <c r="AH629" t="s">
        <v>9031</v>
      </c>
      <c r="AJ629" t="s">
        <v>2421</v>
      </c>
      <c r="AK629" t="s">
        <v>12139</v>
      </c>
      <c r="AL629" t="s">
        <v>8926</v>
      </c>
      <c r="AM629" t="s">
        <v>2426</v>
      </c>
    </row>
    <row r="630" spans="1:42" x14ac:dyDescent="0.2">
      <c r="A630" t="s">
        <v>2430</v>
      </c>
      <c r="B630" t="s">
        <v>2431</v>
      </c>
      <c r="C630" t="s">
        <v>5300</v>
      </c>
      <c r="D630" t="s">
        <v>12140</v>
      </c>
      <c r="E630" t="s">
        <v>12141</v>
      </c>
      <c r="F630" t="s">
        <v>9090</v>
      </c>
      <c r="G630" t="s">
        <v>2432</v>
      </c>
      <c r="H630" t="s">
        <v>2431</v>
      </c>
      <c r="I630" t="s">
        <v>12142</v>
      </c>
      <c r="J630" t="s">
        <v>2433</v>
      </c>
      <c r="K630" t="s">
        <v>2434</v>
      </c>
      <c r="L630" t="s">
        <v>32</v>
      </c>
      <c r="M630" t="s">
        <v>7982</v>
      </c>
      <c r="N630" t="s">
        <v>2039</v>
      </c>
      <c r="O630" t="s">
        <v>8887</v>
      </c>
      <c r="P630" t="s">
        <v>2436</v>
      </c>
      <c r="R630" t="b">
        <v>1</v>
      </c>
      <c r="T630" t="s">
        <v>85</v>
      </c>
      <c r="Y630" t="s">
        <v>381</v>
      </c>
      <c r="Z630" t="s">
        <v>8890</v>
      </c>
      <c r="AA630" t="s">
        <v>8887</v>
      </c>
      <c r="AB630" t="s">
        <v>12143</v>
      </c>
      <c r="AC630" t="s">
        <v>8891</v>
      </c>
      <c r="AD630" t="b">
        <v>0</v>
      </c>
      <c r="AE630" t="b">
        <v>0</v>
      </c>
      <c r="AF630" t="s">
        <v>8941</v>
      </c>
      <c r="AG630" t="s">
        <v>8941</v>
      </c>
      <c r="AH630" t="s">
        <v>8942</v>
      </c>
      <c r="AJ630" t="s">
        <v>12144</v>
      </c>
      <c r="AK630" t="s">
        <v>12145</v>
      </c>
      <c r="AL630" t="s">
        <v>9048</v>
      </c>
      <c r="AM630" t="s">
        <v>2432</v>
      </c>
    </row>
    <row r="631" spans="1:42" x14ac:dyDescent="0.2">
      <c r="A631" t="s">
        <v>2437</v>
      </c>
      <c r="B631" t="s">
        <v>2437</v>
      </c>
      <c r="C631" t="s">
        <v>5310</v>
      </c>
      <c r="D631" t="s">
        <v>12146</v>
      </c>
      <c r="E631" t="s">
        <v>12147</v>
      </c>
      <c r="F631" t="s">
        <v>21008</v>
      </c>
      <c r="G631" t="s">
        <v>2438</v>
      </c>
      <c r="H631" t="s">
        <v>2437</v>
      </c>
      <c r="J631" t="s">
        <v>2439</v>
      </c>
      <c r="K631" t="s">
        <v>2440</v>
      </c>
      <c r="L631" t="s">
        <v>12148</v>
      </c>
      <c r="M631" t="s">
        <v>7982</v>
      </c>
      <c r="N631" t="s">
        <v>2039</v>
      </c>
      <c r="O631" t="s">
        <v>8887</v>
      </c>
      <c r="P631" t="s">
        <v>2442</v>
      </c>
      <c r="R631" t="b">
        <v>1</v>
      </c>
      <c r="T631" t="s">
        <v>85</v>
      </c>
      <c r="Z631" t="s">
        <v>8890</v>
      </c>
      <c r="AA631" t="s">
        <v>8887</v>
      </c>
      <c r="AB631" t="s">
        <v>12149</v>
      </c>
      <c r="AC631" t="s">
        <v>8973</v>
      </c>
      <c r="AD631" t="b">
        <v>0</v>
      </c>
      <c r="AE631" t="b">
        <v>0</v>
      </c>
      <c r="AF631" t="s">
        <v>12150</v>
      </c>
      <c r="AG631" t="s">
        <v>9719</v>
      </c>
      <c r="AH631" t="s">
        <v>8942</v>
      </c>
      <c r="AI631" t="s">
        <v>8932</v>
      </c>
      <c r="AJ631" t="s">
        <v>12151</v>
      </c>
      <c r="AK631" t="s">
        <v>12152</v>
      </c>
      <c r="AL631" t="s">
        <v>8897</v>
      </c>
      <c r="AM631" t="s">
        <v>2438</v>
      </c>
    </row>
    <row r="632" spans="1:42" x14ac:dyDescent="0.2">
      <c r="A632" t="s">
        <v>2443</v>
      </c>
      <c r="B632" t="s">
        <v>2443</v>
      </c>
      <c r="C632" t="s">
        <v>5317</v>
      </c>
      <c r="D632" t="s">
        <v>12153</v>
      </c>
      <c r="E632" t="s">
        <v>12154</v>
      </c>
      <c r="F632" t="s">
        <v>8994</v>
      </c>
      <c r="G632" t="s">
        <v>2444</v>
      </c>
      <c r="H632" t="s">
        <v>2443</v>
      </c>
      <c r="J632" t="s">
        <v>2445</v>
      </c>
      <c r="K632" t="s">
        <v>2446</v>
      </c>
      <c r="L632" t="s">
        <v>32</v>
      </c>
      <c r="M632" t="s">
        <v>7982</v>
      </c>
      <c r="N632" t="s">
        <v>2039</v>
      </c>
      <c r="O632" t="s">
        <v>8887</v>
      </c>
      <c r="P632" t="s">
        <v>2447</v>
      </c>
      <c r="R632" t="b">
        <v>1</v>
      </c>
      <c r="T632" t="s">
        <v>112</v>
      </c>
      <c r="Z632" t="s">
        <v>8890</v>
      </c>
      <c r="AA632" t="s">
        <v>8887</v>
      </c>
      <c r="AB632" t="s">
        <v>12155</v>
      </c>
      <c r="AC632" t="s">
        <v>8891</v>
      </c>
      <c r="AD632" t="b">
        <v>0</v>
      </c>
      <c r="AE632" t="b">
        <v>0</v>
      </c>
      <c r="AF632" t="s">
        <v>12156</v>
      </c>
      <c r="AG632" t="s">
        <v>12157</v>
      </c>
      <c r="AJ632" t="s">
        <v>2444</v>
      </c>
      <c r="AK632" t="s">
        <v>12158</v>
      </c>
      <c r="AL632" t="s">
        <v>8935</v>
      </c>
      <c r="AM632" t="s">
        <v>2448</v>
      </c>
      <c r="AN632" t="s">
        <v>108</v>
      </c>
      <c r="AO632" t="s">
        <v>109</v>
      </c>
      <c r="AP632" t="s">
        <v>2449</v>
      </c>
    </row>
    <row r="633" spans="1:42" x14ac:dyDescent="0.2">
      <c r="A633" t="s">
        <v>2450</v>
      </c>
      <c r="B633" t="s">
        <v>2450</v>
      </c>
      <c r="C633" t="s">
        <v>5323</v>
      </c>
      <c r="D633" t="s">
        <v>12159</v>
      </c>
      <c r="E633" t="s">
        <v>12160</v>
      </c>
      <c r="F633" t="s">
        <v>9090</v>
      </c>
      <c r="G633" t="s">
        <v>2451</v>
      </c>
      <c r="H633" t="s">
        <v>2450</v>
      </c>
      <c r="I633" t="s">
        <v>12161</v>
      </c>
      <c r="J633" t="s">
        <v>2452</v>
      </c>
      <c r="K633" t="s">
        <v>2453</v>
      </c>
      <c r="L633" t="s">
        <v>32</v>
      </c>
      <c r="M633" t="s">
        <v>7982</v>
      </c>
      <c r="N633" t="s">
        <v>2039</v>
      </c>
      <c r="O633" t="s">
        <v>8887</v>
      </c>
      <c r="P633" t="s">
        <v>2455</v>
      </c>
      <c r="R633" t="b">
        <v>1</v>
      </c>
      <c r="T633" t="s">
        <v>85</v>
      </c>
      <c r="Y633" t="s">
        <v>2028</v>
      </c>
      <c r="Z633" t="s">
        <v>8890</v>
      </c>
      <c r="AA633" t="s">
        <v>8887</v>
      </c>
      <c r="AB633" t="s">
        <v>12162</v>
      </c>
      <c r="AC633" t="s">
        <v>8921</v>
      </c>
      <c r="AD633" t="b">
        <v>0</v>
      </c>
      <c r="AE633" t="b">
        <v>0</v>
      </c>
      <c r="AF633" t="s">
        <v>8941</v>
      </c>
      <c r="AG633" t="s">
        <v>8941</v>
      </c>
      <c r="AH633" t="s">
        <v>8893</v>
      </c>
      <c r="AJ633" t="s">
        <v>7145</v>
      </c>
      <c r="AK633" t="s">
        <v>12163</v>
      </c>
      <c r="AL633" t="s">
        <v>9266</v>
      </c>
      <c r="AM633" t="s">
        <v>2451</v>
      </c>
    </row>
    <row r="634" spans="1:42" x14ac:dyDescent="0.2">
      <c r="A634" t="s">
        <v>2456</v>
      </c>
      <c r="B634" t="s">
        <v>2457</v>
      </c>
      <c r="C634" t="s">
        <v>5332</v>
      </c>
      <c r="D634" t="s">
        <v>8302</v>
      </c>
      <c r="E634" t="s">
        <v>12164</v>
      </c>
      <c r="F634" t="s">
        <v>21008</v>
      </c>
      <c r="G634" t="s">
        <v>2464</v>
      </c>
      <c r="H634" t="s">
        <v>2456</v>
      </c>
      <c r="J634" t="s">
        <v>2459</v>
      </c>
      <c r="K634" t="s">
        <v>2460</v>
      </c>
      <c r="L634" t="s">
        <v>2461</v>
      </c>
      <c r="M634" t="s">
        <v>7982</v>
      </c>
      <c r="N634" t="s">
        <v>7884</v>
      </c>
      <c r="O634" t="s">
        <v>8887</v>
      </c>
      <c r="P634" t="s">
        <v>12165</v>
      </c>
      <c r="R634" t="b">
        <v>1</v>
      </c>
      <c r="T634" t="s">
        <v>45</v>
      </c>
      <c r="Z634" t="s">
        <v>8890</v>
      </c>
      <c r="AA634" t="s">
        <v>8887</v>
      </c>
      <c r="AD634" t="b">
        <v>0</v>
      </c>
      <c r="AE634" t="b">
        <v>0</v>
      </c>
      <c r="AF634" t="s">
        <v>8892</v>
      </c>
      <c r="AG634" t="s">
        <v>8892</v>
      </c>
      <c r="AH634" t="s">
        <v>8893</v>
      </c>
      <c r="AI634" t="s">
        <v>12166</v>
      </c>
      <c r="AJ634" t="s">
        <v>12167</v>
      </c>
      <c r="AK634" t="s">
        <v>12168</v>
      </c>
      <c r="AL634" t="s">
        <v>9266</v>
      </c>
      <c r="AM634" t="s">
        <v>2464</v>
      </c>
    </row>
    <row r="635" spans="1:42" x14ac:dyDescent="0.2">
      <c r="A635" t="s">
        <v>2456</v>
      </c>
      <c r="B635" t="s">
        <v>2457</v>
      </c>
      <c r="C635" t="s">
        <v>5341</v>
      </c>
      <c r="D635" t="s">
        <v>8302</v>
      </c>
      <c r="E635" t="s">
        <v>12169</v>
      </c>
      <c r="F635" t="s">
        <v>21008</v>
      </c>
      <c r="G635" t="s">
        <v>2458</v>
      </c>
      <c r="H635" t="s">
        <v>2456</v>
      </c>
      <c r="J635" t="s">
        <v>2459</v>
      </c>
      <c r="K635" t="s">
        <v>2460</v>
      </c>
      <c r="L635" t="s">
        <v>2461</v>
      </c>
      <c r="M635" t="s">
        <v>7982</v>
      </c>
      <c r="N635" t="s">
        <v>3935</v>
      </c>
      <c r="O635" t="s">
        <v>8887</v>
      </c>
      <c r="P635" t="s">
        <v>12170</v>
      </c>
      <c r="R635" t="b">
        <v>1</v>
      </c>
      <c r="T635" t="s">
        <v>45</v>
      </c>
      <c r="Z635" t="s">
        <v>8890</v>
      </c>
      <c r="AA635" t="s">
        <v>8887</v>
      </c>
      <c r="AC635" t="s">
        <v>9983</v>
      </c>
      <c r="AD635" t="b">
        <v>0</v>
      </c>
      <c r="AE635" t="b">
        <v>0</v>
      </c>
      <c r="AF635" t="s">
        <v>12171</v>
      </c>
      <c r="AG635" t="s">
        <v>7604</v>
      </c>
      <c r="AH635" t="s">
        <v>8893</v>
      </c>
      <c r="AI635" t="s">
        <v>12172</v>
      </c>
      <c r="AJ635" t="s">
        <v>12173</v>
      </c>
      <c r="AK635" t="s">
        <v>12174</v>
      </c>
      <c r="AL635" t="s">
        <v>8918</v>
      </c>
      <c r="AM635" t="s">
        <v>2458</v>
      </c>
    </row>
    <row r="636" spans="1:42" x14ac:dyDescent="0.2">
      <c r="A636" t="s">
        <v>2456</v>
      </c>
      <c r="B636" t="s">
        <v>2457</v>
      </c>
      <c r="C636" t="s">
        <v>5352</v>
      </c>
      <c r="D636" t="s">
        <v>8302</v>
      </c>
      <c r="E636" t="s">
        <v>12175</v>
      </c>
      <c r="F636" t="s">
        <v>21008</v>
      </c>
      <c r="G636" t="s">
        <v>2464</v>
      </c>
      <c r="H636" t="s">
        <v>2456</v>
      </c>
      <c r="J636" t="s">
        <v>12176</v>
      </c>
      <c r="K636" t="s">
        <v>12177</v>
      </c>
      <c r="L636" t="s">
        <v>2461</v>
      </c>
      <c r="M636" t="s">
        <v>7982</v>
      </c>
      <c r="N636" t="s">
        <v>7665</v>
      </c>
      <c r="O636" t="s">
        <v>9002</v>
      </c>
      <c r="P636" t="s">
        <v>12178</v>
      </c>
      <c r="R636" t="b">
        <v>1</v>
      </c>
      <c r="T636" t="s">
        <v>45</v>
      </c>
      <c r="V636" t="s">
        <v>7771</v>
      </c>
      <c r="Z636" t="s">
        <v>8890</v>
      </c>
      <c r="AA636" t="s">
        <v>9004</v>
      </c>
      <c r="AD636" t="b">
        <v>0</v>
      </c>
      <c r="AE636" t="b">
        <v>0</v>
      </c>
      <c r="AF636" t="s">
        <v>12179</v>
      </c>
      <c r="AG636" t="s">
        <v>12180</v>
      </c>
      <c r="AH636" t="s">
        <v>8893</v>
      </c>
      <c r="AI636" t="s">
        <v>12181</v>
      </c>
      <c r="AJ636" t="s">
        <v>12182</v>
      </c>
      <c r="AL636" t="s">
        <v>8897</v>
      </c>
      <c r="AM636" t="s">
        <v>12183</v>
      </c>
    </row>
    <row r="637" spans="1:42" x14ac:dyDescent="0.2">
      <c r="A637" t="s">
        <v>2456</v>
      </c>
      <c r="B637" t="s">
        <v>2457</v>
      </c>
      <c r="C637" t="s">
        <v>5361</v>
      </c>
      <c r="E637" t="s">
        <v>12184</v>
      </c>
      <c r="F637" t="s">
        <v>21008</v>
      </c>
      <c r="G637" t="s">
        <v>2458</v>
      </c>
      <c r="H637" t="s">
        <v>2456</v>
      </c>
      <c r="J637" t="s">
        <v>12176</v>
      </c>
      <c r="K637" t="s">
        <v>12185</v>
      </c>
      <c r="L637" t="s">
        <v>32</v>
      </c>
      <c r="M637" t="s">
        <v>7982</v>
      </c>
      <c r="N637" t="s">
        <v>7286</v>
      </c>
      <c r="O637" t="s">
        <v>9002</v>
      </c>
      <c r="P637" t="s">
        <v>12186</v>
      </c>
      <c r="R637" t="b">
        <v>1</v>
      </c>
      <c r="T637" t="s">
        <v>45</v>
      </c>
      <c r="V637" t="s">
        <v>7771</v>
      </c>
      <c r="Z637" t="s">
        <v>8890</v>
      </c>
      <c r="AA637" t="s">
        <v>9004</v>
      </c>
      <c r="AD637" t="b">
        <v>0</v>
      </c>
      <c r="AE637" t="b">
        <v>0</v>
      </c>
      <c r="AF637" t="s">
        <v>12179</v>
      </c>
      <c r="AG637" t="s">
        <v>12180</v>
      </c>
      <c r="AH637" t="s">
        <v>8893</v>
      </c>
      <c r="AJ637" t="s">
        <v>12173</v>
      </c>
      <c r="AL637" t="s">
        <v>8913</v>
      </c>
      <c r="AM637" t="s">
        <v>12183</v>
      </c>
    </row>
    <row r="638" spans="1:42" x14ac:dyDescent="0.2">
      <c r="A638" t="s">
        <v>2466</v>
      </c>
      <c r="B638" t="s">
        <v>2466</v>
      </c>
      <c r="C638" t="s">
        <v>5367</v>
      </c>
      <c r="D638" t="s">
        <v>12187</v>
      </c>
      <c r="E638" t="s">
        <v>12188</v>
      </c>
      <c r="F638" t="s">
        <v>8994</v>
      </c>
      <c r="G638" t="s">
        <v>2467</v>
      </c>
      <c r="H638" t="s">
        <v>2466</v>
      </c>
      <c r="I638" t="s">
        <v>12189</v>
      </c>
      <c r="J638" t="s">
        <v>2468</v>
      </c>
      <c r="K638" t="s">
        <v>2469</v>
      </c>
      <c r="L638" t="s">
        <v>32</v>
      </c>
      <c r="M638" t="s">
        <v>7982</v>
      </c>
      <c r="N638" t="s">
        <v>2039</v>
      </c>
      <c r="O638" t="s">
        <v>8887</v>
      </c>
      <c r="P638" t="s">
        <v>2470</v>
      </c>
      <c r="R638" t="b">
        <v>1</v>
      </c>
      <c r="T638" t="s">
        <v>112</v>
      </c>
      <c r="Y638" t="s">
        <v>2473</v>
      </c>
      <c r="Z638" t="s">
        <v>8890</v>
      </c>
      <c r="AA638" t="s">
        <v>8887</v>
      </c>
      <c r="AB638" t="s">
        <v>12190</v>
      </c>
      <c r="AC638" t="s">
        <v>9037</v>
      </c>
      <c r="AD638" t="b">
        <v>0</v>
      </c>
      <c r="AE638" t="b">
        <v>0</v>
      </c>
      <c r="AF638" t="s">
        <v>9113</v>
      </c>
      <c r="AG638" t="s">
        <v>9113</v>
      </c>
      <c r="AH638" t="s">
        <v>9100</v>
      </c>
      <c r="AJ638" t="s">
        <v>2467</v>
      </c>
      <c r="AK638" t="s">
        <v>12191</v>
      </c>
      <c r="AL638" t="s">
        <v>8935</v>
      </c>
      <c r="AM638" t="s">
        <v>2471</v>
      </c>
      <c r="AN638" t="s">
        <v>659</v>
      </c>
      <c r="AO638" t="s">
        <v>109</v>
      </c>
      <c r="AP638" t="s">
        <v>2472</v>
      </c>
    </row>
    <row r="639" spans="1:42" x14ac:dyDescent="0.2">
      <c r="A639" t="s">
        <v>2474</v>
      </c>
      <c r="B639" t="s">
        <v>2474</v>
      </c>
      <c r="C639" t="s">
        <v>5373</v>
      </c>
      <c r="D639" t="s">
        <v>12192</v>
      </c>
      <c r="E639" t="s">
        <v>12193</v>
      </c>
      <c r="F639" t="s">
        <v>8889</v>
      </c>
      <c r="G639" t="s">
        <v>2475</v>
      </c>
      <c r="H639" t="s">
        <v>2474</v>
      </c>
      <c r="J639" t="s">
        <v>2476</v>
      </c>
      <c r="K639" t="s">
        <v>2477</v>
      </c>
      <c r="L639" t="s">
        <v>233</v>
      </c>
      <c r="M639" t="s">
        <v>7982</v>
      </c>
      <c r="N639" t="s">
        <v>2039</v>
      </c>
      <c r="O639" t="s">
        <v>9002</v>
      </c>
      <c r="P639" t="s">
        <v>2478</v>
      </c>
      <c r="R639" t="b">
        <v>1</v>
      </c>
      <c r="T639" t="s">
        <v>85</v>
      </c>
      <c r="V639" t="s">
        <v>7064</v>
      </c>
      <c r="Z639" t="s">
        <v>8890</v>
      </c>
      <c r="AA639" t="s">
        <v>9004</v>
      </c>
      <c r="AC639" t="s">
        <v>9627</v>
      </c>
      <c r="AD639" t="b">
        <v>0</v>
      </c>
      <c r="AE639" t="b">
        <v>0</v>
      </c>
      <c r="AF639" t="s">
        <v>9502</v>
      </c>
      <c r="AG639" t="s">
        <v>8931</v>
      </c>
      <c r="AH639" t="s">
        <v>8893</v>
      </c>
      <c r="AI639" t="s">
        <v>8932</v>
      </c>
      <c r="AJ639" t="s">
        <v>12194</v>
      </c>
      <c r="AK639" t="s">
        <v>12195</v>
      </c>
      <c r="AL639" t="s">
        <v>8926</v>
      </c>
      <c r="AM639" t="s">
        <v>2475</v>
      </c>
    </row>
    <row r="640" spans="1:42" x14ac:dyDescent="0.2">
      <c r="A640" t="s">
        <v>2479</v>
      </c>
      <c r="B640" t="s">
        <v>2479</v>
      </c>
      <c r="C640" t="s">
        <v>5380</v>
      </c>
      <c r="D640" t="s">
        <v>12196</v>
      </c>
      <c r="E640" t="s">
        <v>12197</v>
      </c>
      <c r="F640" t="s">
        <v>9118</v>
      </c>
      <c r="G640" t="s">
        <v>2480</v>
      </c>
      <c r="H640" t="s">
        <v>2479</v>
      </c>
      <c r="J640" t="s">
        <v>2481</v>
      </c>
      <c r="K640" t="s">
        <v>2482</v>
      </c>
      <c r="L640" t="s">
        <v>32</v>
      </c>
      <c r="M640" t="s">
        <v>7982</v>
      </c>
      <c r="N640" t="s">
        <v>7615</v>
      </c>
      <c r="O640" t="s">
        <v>8887</v>
      </c>
      <c r="P640" t="s">
        <v>2483</v>
      </c>
      <c r="R640" t="b">
        <v>1</v>
      </c>
      <c r="T640" t="s">
        <v>112</v>
      </c>
      <c r="Z640" t="s">
        <v>8890</v>
      </c>
      <c r="AA640" t="s">
        <v>8887</v>
      </c>
      <c r="AD640" t="b">
        <v>0</v>
      </c>
      <c r="AE640" t="b">
        <v>0</v>
      </c>
      <c r="AF640" t="s">
        <v>10731</v>
      </c>
      <c r="AG640" t="s">
        <v>10732</v>
      </c>
      <c r="AH640" t="s">
        <v>8893</v>
      </c>
      <c r="AI640" t="s">
        <v>10206</v>
      </c>
      <c r="AJ640" t="s">
        <v>2480</v>
      </c>
      <c r="AL640" t="s">
        <v>8897</v>
      </c>
      <c r="AM640" t="s">
        <v>2484</v>
      </c>
      <c r="AN640" t="s">
        <v>1234</v>
      </c>
      <c r="AO640" t="s">
        <v>41</v>
      </c>
      <c r="AP640" t="s">
        <v>2485</v>
      </c>
    </row>
    <row r="641" spans="1:42" x14ac:dyDescent="0.2">
      <c r="A641" t="s">
        <v>2486</v>
      </c>
      <c r="B641" t="s">
        <v>2486</v>
      </c>
      <c r="C641" t="s">
        <v>5386</v>
      </c>
      <c r="D641" t="s">
        <v>12198</v>
      </c>
      <c r="E641" t="s">
        <v>12199</v>
      </c>
      <c r="F641" t="s">
        <v>8994</v>
      </c>
      <c r="G641" t="s">
        <v>2487</v>
      </c>
      <c r="H641" t="s">
        <v>2486</v>
      </c>
      <c r="J641" t="s">
        <v>2488</v>
      </c>
      <c r="K641" t="s">
        <v>2489</v>
      </c>
      <c r="L641" t="s">
        <v>2490</v>
      </c>
      <c r="M641" t="s">
        <v>7982</v>
      </c>
      <c r="N641" t="s">
        <v>2039</v>
      </c>
      <c r="O641" t="s">
        <v>8887</v>
      </c>
      <c r="P641" t="s">
        <v>2492</v>
      </c>
      <c r="R641" t="b">
        <v>1</v>
      </c>
      <c r="T641" t="s">
        <v>112</v>
      </c>
      <c r="Z641" t="s">
        <v>8890</v>
      </c>
      <c r="AA641" t="s">
        <v>8887</v>
      </c>
      <c r="AC641" t="s">
        <v>8973</v>
      </c>
      <c r="AD641" t="b">
        <v>0</v>
      </c>
      <c r="AE641" t="b">
        <v>0</v>
      </c>
      <c r="AF641" t="s">
        <v>12200</v>
      </c>
      <c r="AG641" t="s">
        <v>12201</v>
      </c>
      <c r="AI641" t="s">
        <v>9145</v>
      </c>
      <c r="AJ641" t="s">
        <v>2487</v>
      </c>
      <c r="AK641" t="s">
        <v>12202</v>
      </c>
      <c r="AL641" t="s">
        <v>8935</v>
      </c>
      <c r="AM641" t="s">
        <v>2493</v>
      </c>
    </row>
    <row r="642" spans="1:42" x14ac:dyDescent="0.2">
      <c r="A642" t="s">
        <v>2495</v>
      </c>
      <c r="B642" t="s">
        <v>2496</v>
      </c>
      <c r="C642" t="s">
        <v>5394</v>
      </c>
      <c r="D642" t="s">
        <v>8305</v>
      </c>
      <c r="E642" t="s">
        <v>12203</v>
      </c>
      <c r="F642" t="s">
        <v>8889</v>
      </c>
      <c r="G642" t="s">
        <v>2497</v>
      </c>
      <c r="H642" t="s">
        <v>2495</v>
      </c>
      <c r="J642" t="s">
        <v>2499</v>
      </c>
      <c r="K642" t="s">
        <v>2500</v>
      </c>
      <c r="L642" t="s">
        <v>2501</v>
      </c>
      <c r="M642" t="s">
        <v>7982</v>
      </c>
      <c r="N642" t="s">
        <v>2039</v>
      </c>
      <c r="O642" t="s">
        <v>8887</v>
      </c>
      <c r="P642" t="s">
        <v>12204</v>
      </c>
      <c r="R642" t="b">
        <v>1</v>
      </c>
      <c r="T642" t="s">
        <v>45</v>
      </c>
      <c r="Z642" t="s">
        <v>8890</v>
      </c>
      <c r="AA642" t="s">
        <v>8887</v>
      </c>
      <c r="AC642" t="s">
        <v>12205</v>
      </c>
      <c r="AD642" t="b">
        <v>0</v>
      </c>
      <c r="AE642" t="b">
        <v>0</v>
      </c>
      <c r="AF642" t="s">
        <v>8931</v>
      </c>
      <c r="AG642" t="s">
        <v>8931</v>
      </c>
      <c r="AH642" t="s">
        <v>8893</v>
      </c>
      <c r="AI642" t="s">
        <v>12206</v>
      </c>
      <c r="AJ642" t="s">
        <v>12207</v>
      </c>
      <c r="AK642" t="s">
        <v>12208</v>
      </c>
      <c r="AL642" t="s">
        <v>8935</v>
      </c>
      <c r="AM642" t="s">
        <v>2497</v>
      </c>
    </row>
    <row r="643" spans="1:42" x14ac:dyDescent="0.2">
      <c r="A643" t="s">
        <v>2505</v>
      </c>
      <c r="B643" t="s">
        <v>2505</v>
      </c>
      <c r="C643" t="s">
        <v>5402</v>
      </c>
      <c r="D643" t="s">
        <v>12209</v>
      </c>
      <c r="E643" t="s">
        <v>12210</v>
      </c>
      <c r="F643" t="s">
        <v>8889</v>
      </c>
      <c r="G643" t="s">
        <v>2506</v>
      </c>
      <c r="H643" t="s">
        <v>2505</v>
      </c>
      <c r="J643" t="s">
        <v>2507</v>
      </c>
      <c r="K643" t="s">
        <v>2508</v>
      </c>
      <c r="L643" t="s">
        <v>32</v>
      </c>
      <c r="M643" t="s">
        <v>7982</v>
      </c>
      <c r="N643" t="s">
        <v>2039</v>
      </c>
      <c r="O643" t="s">
        <v>8887</v>
      </c>
      <c r="P643" t="s">
        <v>2510</v>
      </c>
      <c r="R643" t="b">
        <v>1</v>
      </c>
      <c r="T643" t="s">
        <v>85</v>
      </c>
      <c r="Z643" t="s">
        <v>8890</v>
      </c>
      <c r="AA643" t="s">
        <v>8887</v>
      </c>
      <c r="AC643" t="s">
        <v>8996</v>
      </c>
      <c r="AD643" t="b">
        <v>0</v>
      </c>
      <c r="AE643" t="b">
        <v>0</v>
      </c>
      <c r="AF643" t="s">
        <v>7604</v>
      </c>
      <c r="AG643" t="s">
        <v>7604</v>
      </c>
      <c r="AH643" t="s">
        <v>8893</v>
      </c>
      <c r="AI643" t="s">
        <v>12211</v>
      </c>
      <c r="AJ643" t="s">
        <v>7146</v>
      </c>
      <c r="AK643" t="s">
        <v>12212</v>
      </c>
      <c r="AL643" t="s">
        <v>8926</v>
      </c>
      <c r="AM643" t="s">
        <v>2506</v>
      </c>
    </row>
    <row r="644" spans="1:42" x14ac:dyDescent="0.2">
      <c r="A644" t="s">
        <v>2513</v>
      </c>
      <c r="B644" t="s">
        <v>2513</v>
      </c>
      <c r="C644" t="s">
        <v>5410</v>
      </c>
      <c r="D644" t="s">
        <v>12213</v>
      </c>
      <c r="E644" t="s">
        <v>12214</v>
      </c>
      <c r="F644" t="s">
        <v>9090</v>
      </c>
      <c r="G644" t="s">
        <v>2514</v>
      </c>
      <c r="H644" t="s">
        <v>2513</v>
      </c>
      <c r="I644" t="s">
        <v>12215</v>
      </c>
      <c r="J644" t="s">
        <v>2515</v>
      </c>
      <c r="K644" t="s">
        <v>2516</v>
      </c>
      <c r="L644" t="s">
        <v>32</v>
      </c>
      <c r="M644" t="s">
        <v>7982</v>
      </c>
      <c r="N644" t="s">
        <v>2039</v>
      </c>
      <c r="O644" t="s">
        <v>8887</v>
      </c>
      <c r="P644" t="s">
        <v>2518</v>
      </c>
      <c r="R644" t="b">
        <v>1</v>
      </c>
      <c r="T644" t="s">
        <v>85</v>
      </c>
      <c r="Y644" t="s">
        <v>134</v>
      </c>
      <c r="Z644" t="s">
        <v>8890</v>
      </c>
      <c r="AA644" t="s">
        <v>8887</v>
      </c>
      <c r="AB644" t="s">
        <v>12216</v>
      </c>
      <c r="AC644" t="s">
        <v>8891</v>
      </c>
      <c r="AD644" t="b">
        <v>0</v>
      </c>
      <c r="AE644" t="b">
        <v>0</v>
      </c>
      <c r="AF644" t="s">
        <v>11987</v>
      </c>
      <c r="AG644" t="s">
        <v>8941</v>
      </c>
      <c r="AJ644" t="s">
        <v>12217</v>
      </c>
      <c r="AK644" t="s">
        <v>12218</v>
      </c>
      <c r="AL644" t="s">
        <v>8935</v>
      </c>
      <c r="AM644" t="s">
        <v>2514</v>
      </c>
    </row>
    <row r="645" spans="1:42" x14ac:dyDescent="0.2">
      <c r="A645" t="s">
        <v>2520</v>
      </c>
      <c r="B645" t="s">
        <v>2520</v>
      </c>
      <c r="C645" t="s">
        <v>5418</v>
      </c>
      <c r="D645" t="s">
        <v>12219</v>
      </c>
      <c r="E645" t="s">
        <v>12220</v>
      </c>
      <c r="F645" t="s">
        <v>9118</v>
      </c>
      <c r="G645" t="s">
        <v>2521</v>
      </c>
      <c r="H645" t="s">
        <v>2520</v>
      </c>
      <c r="J645" t="s">
        <v>2522</v>
      </c>
      <c r="K645" t="s">
        <v>2523</v>
      </c>
      <c r="L645" t="s">
        <v>32</v>
      </c>
      <c r="M645" t="s">
        <v>7982</v>
      </c>
      <c r="N645" t="s">
        <v>2039</v>
      </c>
      <c r="O645" t="s">
        <v>8887</v>
      </c>
      <c r="P645" t="s">
        <v>2524</v>
      </c>
      <c r="R645" t="b">
        <v>1</v>
      </c>
      <c r="T645" t="s">
        <v>112</v>
      </c>
      <c r="Z645" t="s">
        <v>8890</v>
      </c>
      <c r="AA645" t="s">
        <v>8887</v>
      </c>
      <c r="AB645" t="s">
        <v>12221</v>
      </c>
      <c r="AC645" t="s">
        <v>8891</v>
      </c>
      <c r="AD645" t="b">
        <v>0</v>
      </c>
      <c r="AE645" t="b">
        <v>0</v>
      </c>
      <c r="AF645" t="s">
        <v>12222</v>
      </c>
      <c r="AG645" t="s">
        <v>10223</v>
      </c>
      <c r="AH645" t="s">
        <v>8893</v>
      </c>
      <c r="AJ645" t="s">
        <v>2521</v>
      </c>
      <c r="AK645" t="s">
        <v>12223</v>
      </c>
      <c r="AL645" t="s">
        <v>8935</v>
      </c>
      <c r="AM645" t="s">
        <v>2525</v>
      </c>
    </row>
    <row r="646" spans="1:42" x14ac:dyDescent="0.2">
      <c r="A646" t="s">
        <v>2526</v>
      </c>
      <c r="B646" t="s">
        <v>2527</v>
      </c>
      <c r="C646" t="s">
        <v>5425</v>
      </c>
      <c r="D646" t="s">
        <v>8308</v>
      </c>
      <c r="E646" t="s">
        <v>12224</v>
      </c>
      <c r="F646" t="s">
        <v>9216</v>
      </c>
      <c r="G646" t="s">
        <v>2528</v>
      </c>
      <c r="H646" t="s">
        <v>2526</v>
      </c>
      <c r="I646" t="s">
        <v>12225</v>
      </c>
      <c r="J646" t="s">
        <v>2529</v>
      </c>
      <c r="K646" t="s">
        <v>12226</v>
      </c>
      <c r="L646" t="s">
        <v>2531</v>
      </c>
      <c r="M646" t="s">
        <v>7982</v>
      </c>
      <c r="N646" t="s">
        <v>2039</v>
      </c>
      <c r="O646" t="s">
        <v>8887</v>
      </c>
      <c r="P646" t="s">
        <v>12227</v>
      </c>
      <c r="R646" t="b">
        <v>1</v>
      </c>
      <c r="T646" t="s">
        <v>45</v>
      </c>
      <c r="Y646" t="s">
        <v>412</v>
      </c>
      <c r="Z646" t="s">
        <v>8890</v>
      </c>
      <c r="AA646" t="s">
        <v>8887</v>
      </c>
      <c r="AB646" t="s">
        <v>12228</v>
      </c>
      <c r="AC646" t="s">
        <v>8921</v>
      </c>
      <c r="AD646" t="b">
        <v>0</v>
      </c>
      <c r="AE646" t="b">
        <v>0</v>
      </c>
      <c r="AF646" t="s">
        <v>9113</v>
      </c>
      <c r="AG646" t="s">
        <v>9113</v>
      </c>
      <c r="AH646" t="s">
        <v>9031</v>
      </c>
      <c r="AI646" t="s">
        <v>9312</v>
      </c>
      <c r="AJ646" t="s">
        <v>7147</v>
      </c>
      <c r="AK646" t="s">
        <v>12229</v>
      </c>
      <c r="AL646" t="s">
        <v>8918</v>
      </c>
      <c r="AM646" t="s">
        <v>2534</v>
      </c>
    </row>
    <row r="647" spans="1:42" x14ac:dyDescent="0.2">
      <c r="A647" t="s">
        <v>2526</v>
      </c>
      <c r="B647" t="s">
        <v>2527</v>
      </c>
      <c r="C647" t="s">
        <v>5433</v>
      </c>
      <c r="D647" t="s">
        <v>8308</v>
      </c>
      <c r="E647" t="s">
        <v>12230</v>
      </c>
      <c r="F647" t="s">
        <v>9216</v>
      </c>
      <c r="G647" t="s">
        <v>2528</v>
      </c>
      <c r="H647" t="s">
        <v>2526</v>
      </c>
      <c r="I647" t="s">
        <v>12231</v>
      </c>
      <c r="J647" t="s">
        <v>2529</v>
      </c>
      <c r="K647" t="s">
        <v>12226</v>
      </c>
      <c r="L647" t="s">
        <v>2531</v>
      </c>
      <c r="M647" t="s">
        <v>7982</v>
      </c>
      <c r="N647" t="s">
        <v>2039</v>
      </c>
      <c r="O647" t="s">
        <v>8887</v>
      </c>
      <c r="P647" t="s">
        <v>12232</v>
      </c>
      <c r="R647" t="b">
        <v>1</v>
      </c>
      <c r="T647" t="s">
        <v>45</v>
      </c>
      <c r="Y647" t="s">
        <v>12233</v>
      </c>
      <c r="Z647" t="s">
        <v>8890</v>
      </c>
      <c r="AA647" t="s">
        <v>8887</v>
      </c>
      <c r="AB647" t="s">
        <v>12234</v>
      </c>
      <c r="AC647" t="s">
        <v>8921</v>
      </c>
      <c r="AD647" t="b">
        <v>0</v>
      </c>
      <c r="AE647" t="b">
        <v>0</v>
      </c>
      <c r="AF647" t="s">
        <v>8941</v>
      </c>
      <c r="AG647" t="s">
        <v>8941</v>
      </c>
      <c r="AH647" t="s">
        <v>8942</v>
      </c>
      <c r="AJ647" t="s">
        <v>7147</v>
      </c>
      <c r="AK647" t="s">
        <v>12229</v>
      </c>
      <c r="AL647" t="s">
        <v>8913</v>
      </c>
      <c r="AM647" t="s">
        <v>2528</v>
      </c>
    </row>
    <row r="648" spans="1:42" x14ac:dyDescent="0.2">
      <c r="A648" t="s">
        <v>2538</v>
      </c>
      <c r="B648" t="s">
        <v>2539</v>
      </c>
      <c r="C648" t="s">
        <v>5440</v>
      </c>
      <c r="D648" t="s">
        <v>8311</v>
      </c>
      <c r="E648" t="s">
        <v>12235</v>
      </c>
      <c r="F648" t="s">
        <v>21008</v>
      </c>
      <c r="G648" t="s">
        <v>12236</v>
      </c>
      <c r="H648" t="s">
        <v>2538</v>
      </c>
      <c r="J648" t="s">
        <v>2541</v>
      </c>
      <c r="K648" t="s">
        <v>7149</v>
      </c>
      <c r="L648" t="s">
        <v>12237</v>
      </c>
      <c r="M648" t="s">
        <v>7982</v>
      </c>
      <c r="N648" t="s">
        <v>2039</v>
      </c>
      <c r="O648" t="s">
        <v>8887</v>
      </c>
      <c r="P648" t="s">
        <v>12238</v>
      </c>
      <c r="R648" t="b">
        <v>1</v>
      </c>
      <c r="T648" t="s">
        <v>45</v>
      </c>
      <c r="Z648" t="s">
        <v>8890</v>
      </c>
      <c r="AA648" t="s">
        <v>8887</v>
      </c>
      <c r="AB648" t="s">
        <v>12239</v>
      </c>
      <c r="AC648" t="s">
        <v>8891</v>
      </c>
      <c r="AD648" t="b">
        <v>0</v>
      </c>
      <c r="AE648" t="b">
        <v>0</v>
      </c>
      <c r="AF648" t="s">
        <v>8941</v>
      </c>
      <c r="AG648" t="s">
        <v>8941</v>
      </c>
      <c r="AH648" t="s">
        <v>8942</v>
      </c>
      <c r="AJ648" t="s">
        <v>12240</v>
      </c>
      <c r="AK648" t="s">
        <v>12241</v>
      </c>
      <c r="AL648" t="s">
        <v>8926</v>
      </c>
      <c r="AM648" t="s">
        <v>2545</v>
      </c>
    </row>
    <row r="649" spans="1:42" x14ac:dyDescent="0.2">
      <c r="A649" t="s">
        <v>2549</v>
      </c>
      <c r="B649" t="s">
        <v>2549</v>
      </c>
      <c r="C649" t="s">
        <v>5449</v>
      </c>
      <c r="D649" t="s">
        <v>12242</v>
      </c>
      <c r="E649" t="s">
        <v>12243</v>
      </c>
      <c r="F649" t="s">
        <v>21008</v>
      </c>
      <c r="G649" t="s">
        <v>2550</v>
      </c>
      <c r="H649" t="s">
        <v>2549</v>
      </c>
      <c r="J649" t="s">
        <v>2551</v>
      </c>
      <c r="K649" t="s">
        <v>2552</v>
      </c>
      <c r="L649" t="s">
        <v>32</v>
      </c>
      <c r="M649" t="s">
        <v>7982</v>
      </c>
      <c r="N649" t="s">
        <v>7888</v>
      </c>
      <c r="O649" t="s">
        <v>8887</v>
      </c>
      <c r="P649" t="s">
        <v>2554</v>
      </c>
      <c r="R649" t="b">
        <v>1</v>
      </c>
      <c r="T649" t="s">
        <v>85</v>
      </c>
      <c r="Z649" t="s">
        <v>8890</v>
      </c>
      <c r="AA649" t="s">
        <v>8887</v>
      </c>
      <c r="AC649" t="s">
        <v>8973</v>
      </c>
      <c r="AD649" t="b">
        <v>0</v>
      </c>
      <c r="AE649" t="b">
        <v>0</v>
      </c>
      <c r="AF649" t="s">
        <v>8892</v>
      </c>
      <c r="AG649" t="s">
        <v>8892</v>
      </c>
      <c r="AH649" t="s">
        <v>8893</v>
      </c>
      <c r="AI649" t="s">
        <v>10814</v>
      </c>
      <c r="AJ649" t="s">
        <v>12244</v>
      </c>
      <c r="AK649" t="s">
        <v>12245</v>
      </c>
      <c r="AL649" t="s">
        <v>8897</v>
      </c>
      <c r="AM649" t="s">
        <v>2550</v>
      </c>
    </row>
    <row r="650" spans="1:42" x14ac:dyDescent="0.2">
      <c r="A650" t="s">
        <v>2557</v>
      </c>
      <c r="B650" t="s">
        <v>2558</v>
      </c>
      <c r="C650" t="s">
        <v>5456</v>
      </c>
      <c r="D650" t="s">
        <v>8314</v>
      </c>
      <c r="E650" t="s">
        <v>12246</v>
      </c>
      <c r="F650" t="s">
        <v>9090</v>
      </c>
      <c r="G650" t="s">
        <v>2559</v>
      </c>
      <c r="H650" t="s">
        <v>2557</v>
      </c>
      <c r="J650" t="s">
        <v>2560</v>
      </c>
      <c r="K650" t="s">
        <v>12247</v>
      </c>
      <c r="L650" t="s">
        <v>32</v>
      </c>
      <c r="M650" t="s">
        <v>7982</v>
      </c>
      <c r="N650" t="s">
        <v>7658</v>
      </c>
      <c r="O650" t="s">
        <v>8887</v>
      </c>
      <c r="P650" t="s">
        <v>12248</v>
      </c>
      <c r="R650" t="b">
        <v>1</v>
      </c>
      <c r="T650" t="s">
        <v>45</v>
      </c>
      <c r="Z650" t="s">
        <v>8890</v>
      </c>
      <c r="AA650" t="s">
        <v>8887</v>
      </c>
      <c r="AC650" t="s">
        <v>8921</v>
      </c>
      <c r="AD650" t="b">
        <v>0</v>
      </c>
      <c r="AE650" t="b">
        <v>0</v>
      </c>
      <c r="AF650" t="s">
        <v>8892</v>
      </c>
      <c r="AG650" t="s">
        <v>8892</v>
      </c>
      <c r="AH650" t="s">
        <v>8893</v>
      </c>
      <c r="AI650" t="s">
        <v>12249</v>
      </c>
      <c r="AJ650" t="s">
        <v>12250</v>
      </c>
      <c r="AK650" t="s">
        <v>12251</v>
      </c>
      <c r="AL650" t="s">
        <v>7302</v>
      </c>
      <c r="AM650" t="s">
        <v>2559</v>
      </c>
    </row>
    <row r="651" spans="1:42" x14ac:dyDescent="0.2">
      <c r="A651" t="s">
        <v>2565</v>
      </c>
      <c r="B651" t="s">
        <v>2565</v>
      </c>
      <c r="C651" t="s">
        <v>5463</v>
      </c>
      <c r="D651" t="s">
        <v>12252</v>
      </c>
      <c r="E651" t="s">
        <v>12253</v>
      </c>
      <c r="F651" t="s">
        <v>9118</v>
      </c>
      <c r="G651" t="s">
        <v>2566</v>
      </c>
      <c r="H651" t="s">
        <v>2565</v>
      </c>
      <c r="J651" t="s">
        <v>2567</v>
      </c>
      <c r="K651" t="s">
        <v>2568</v>
      </c>
      <c r="L651" t="s">
        <v>32</v>
      </c>
      <c r="M651" t="s">
        <v>9202</v>
      </c>
      <c r="N651" t="s">
        <v>2039</v>
      </c>
      <c r="O651" t="s">
        <v>8887</v>
      </c>
      <c r="P651" t="s">
        <v>2570</v>
      </c>
      <c r="R651" t="b">
        <v>1</v>
      </c>
      <c r="T651" t="s">
        <v>112</v>
      </c>
      <c r="X651" t="s">
        <v>7556</v>
      </c>
      <c r="Z651" t="s">
        <v>8890</v>
      </c>
      <c r="AA651" t="s">
        <v>8887</v>
      </c>
      <c r="AB651" t="s">
        <v>12254</v>
      </c>
      <c r="AC651" t="s">
        <v>9037</v>
      </c>
      <c r="AD651" t="b">
        <v>0</v>
      </c>
      <c r="AE651" t="b">
        <v>0</v>
      </c>
      <c r="AF651" t="s">
        <v>9046</v>
      </c>
      <c r="AG651" t="s">
        <v>9046</v>
      </c>
      <c r="AJ651" t="s">
        <v>2566</v>
      </c>
      <c r="AK651" t="s">
        <v>12255</v>
      </c>
      <c r="AL651" t="s">
        <v>8926</v>
      </c>
      <c r="AM651" t="s">
        <v>2571</v>
      </c>
      <c r="AN651" t="s">
        <v>1393</v>
      </c>
      <c r="AO651" t="s">
        <v>99</v>
      </c>
      <c r="AP651" t="s">
        <v>2572</v>
      </c>
    </row>
    <row r="652" spans="1:42" x14ac:dyDescent="0.2">
      <c r="A652" t="s">
        <v>2565</v>
      </c>
      <c r="B652" t="s">
        <v>2565</v>
      </c>
      <c r="C652" t="s">
        <v>5470</v>
      </c>
      <c r="D652" t="s">
        <v>12252</v>
      </c>
      <c r="E652" t="s">
        <v>12256</v>
      </c>
      <c r="F652" t="s">
        <v>9118</v>
      </c>
      <c r="G652" t="s">
        <v>2566</v>
      </c>
      <c r="H652" t="s">
        <v>2565</v>
      </c>
      <c r="J652" t="s">
        <v>7153</v>
      </c>
      <c r="K652" t="s">
        <v>3634</v>
      </c>
      <c r="L652" t="s">
        <v>32</v>
      </c>
      <c r="M652" t="s">
        <v>7982</v>
      </c>
      <c r="N652" t="s">
        <v>7187</v>
      </c>
      <c r="O652" t="s">
        <v>8887</v>
      </c>
      <c r="P652" t="s">
        <v>7154</v>
      </c>
      <c r="R652" t="b">
        <v>1</v>
      </c>
      <c r="T652" t="s">
        <v>112</v>
      </c>
      <c r="Z652" t="s">
        <v>8890</v>
      </c>
      <c r="AA652" t="s">
        <v>8887</v>
      </c>
      <c r="AB652" t="s">
        <v>12257</v>
      </c>
      <c r="AC652" t="s">
        <v>9037</v>
      </c>
      <c r="AD652" t="b">
        <v>0</v>
      </c>
      <c r="AE652" t="b">
        <v>0</v>
      </c>
      <c r="AF652" t="s">
        <v>9186</v>
      </c>
      <c r="AG652" t="s">
        <v>9187</v>
      </c>
      <c r="AH652" t="s">
        <v>9031</v>
      </c>
      <c r="AJ652" t="s">
        <v>7152</v>
      </c>
      <c r="AK652" t="s">
        <v>12258</v>
      </c>
      <c r="AL652" t="s">
        <v>8926</v>
      </c>
      <c r="AM652" t="s">
        <v>12259</v>
      </c>
      <c r="AN652" t="s">
        <v>1393</v>
      </c>
      <c r="AO652" t="s">
        <v>99</v>
      </c>
      <c r="AP652" t="s">
        <v>7155</v>
      </c>
    </row>
    <row r="653" spans="1:42" x14ac:dyDescent="0.2">
      <c r="A653" t="s">
        <v>2573</v>
      </c>
      <c r="B653" t="s">
        <v>2573</v>
      </c>
      <c r="C653" t="s">
        <v>5478</v>
      </c>
      <c r="D653" t="s">
        <v>12260</v>
      </c>
      <c r="E653" t="s">
        <v>12261</v>
      </c>
      <c r="F653" t="s">
        <v>8889</v>
      </c>
      <c r="G653" t="s">
        <v>2574</v>
      </c>
      <c r="H653" t="s">
        <v>2573</v>
      </c>
      <c r="J653" t="s">
        <v>2575</v>
      </c>
      <c r="K653" t="s">
        <v>2576</v>
      </c>
      <c r="L653" t="s">
        <v>32</v>
      </c>
      <c r="M653" t="s">
        <v>7982</v>
      </c>
      <c r="N653" t="s">
        <v>2039</v>
      </c>
      <c r="O653" t="s">
        <v>8887</v>
      </c>
      <c r="P653" t="s">
        <v>2578</v>
      </c>
      <c r="R653" t="b">
        <v>1</v>
      </c>
      <c r="T653" t="s">
        <v>85</v>
      </c>
      <c r="Z653" t="s">
        <v>8890</v>
      </c>
      <c r="AA653" t="s">
        <v>8887</v>
      </c>
      <c r="AB653" t="s">
        <v>12262</v>
      </c>
      <c r="AC653" t="s">
        <v>8891</v>
      </c>
      <c r="AD653" t="b">
        <v>0</v>
      </c>
      <c r="AE653" t="b">
        <v>0</v>
      </c>
      <c r="AF653" t="s">
        <v>7604</v>
      </c>
      <c r="AG653" t="s">
        <v>7604</v>
      </c>
      <c r="AH653" t="s">
        <v>8893</v>
      </c>
      <c r="AJ653" t="s">
        <v>7156</v>
      </c>
      <c r="AK653" t="s">
        <v>12263</v>
      </c>
      <c r="AL653" t="s">
        <v>9226</v>
      </c>
      <c r="AM653" t="s">
        <v>2579</v>
      </c>
    </row>
    <row r="654" spans="1:42" x14ac:dyDescent="0.2">
      <c r="A654" t="s">
        <v>2582</v>
      </c>
      <c r="B654" t="s">
        <v>2582</v>
      </c>
      <c r="C654" t="s">
        <v>5489</v>
      </c>
      <c r="D654" t="s">
        <v>12264</v>
      </c>
      <c r="E654" t="s">
        <v>12265</v>
      </c>
      <c r="F654" t="s">
        <v>9090</v>
      </c>
      <c r="G654" t="s">
        <v>2583</v>
      </c>
      <c r="H654" t="s">
        <v>2582</v>
      </c>
      <c r="J654" t="s">
        <v>2584</v>
      </c>
      <c r="K654" t="s">
        <v>2585</v>
      </c>
      <c r="L654" t="s">
        <v>2586</v>
      </c>
      <c r="M654" t="s">
        <v>7982</v>
      </c>
      <c r="N654" t="s">
        <v>2039</v>
      </c>
      <c r="O654" t="s">
        <v>8887</v>
      </c>
      <c r="P654" t="s">
        <v>2587</v>
      </c>
      <c r="R654" t="b">
        <v>1</v>
      </c>
      <c r="T654" t="s">
        <v>112</v>
      </c>
      <c r="Z654" t="s">
        <v>8890</v>
      </c>
      <c r="AA654" t="s">
        <v>8887</v>
      </c>
      <c r="AC654" t="s">
        <v>8996</v>
      </c>
      <c r="AD654" t="b">
        <v>0</v>
      </c>
      <c r="AE654" t="b">
        <v>0</v>
      </c>
      <c r="AF654" t="s">
        <v>7604</v>
      </c>
      <c r="AG654" t="s">
        <v>7604</v>
      </c>
      <c r="AH654" t="s">
        <v>8893</v>
      </c>
      <c r="AI654" t="s">
        <v>12266</v>
      </c>
      <c r="AJ654" t="s">
        <v>7157</v>
      </c>
      <c r="AK654" t="s">
        <v>12267</v>
      </c>
      <c r="AL654" t="s">
        <v>8897</v>
      </c>
      <c r="AM654" t="s">
        <v>2588</v>
      </c>
      <c r="AN654" t="s">
        <v>40</v>
      </c>
      <c r="AO654" t="s">
        <v>41</v>
      </c>
      <c r="AP654" t="s">
        <v>2589</v>
      </c>
    </row>
    <row r="655" spans="1:42" x14ac:dyDescent="0.2">
      <c r="A655" t="s">
        <v>2590</v>
      </c>
      <c r="B655" t="s">
        <v>2590</v>
      </c>
      <c r="C655" t="s">
        <v>5496</v>
      </c>
      <c r="D655" t="s">
        <v>12268</v>
      </c>
      <c r="E655" t="s">
        <v>12269</v>
      </c>
      <c r="F655" t="s">
        <v>21007</v>
      </c>
      <c r="G655" t="s">
        <v>2591</v>
      </c>
      <c r="H655" t="s">
        <v>2590</v>
      </c>
      <c r="J655" t="s">
        <v>2592</v>
      </c>
      <c r="K655" t="s">
        <v>2593</v>
      </c>
      <c r="L655" t="s">
        <v>233</v>
      </c>
      <c r="M655" t="s">
        <v>8984</v>
      </c>
      <c r="N655" t="s">
        <v>2039</v>
      </c>
      <c r="O655" t="s">
        <v>8887</v>
      </c>
      <c r="P655" t="s">
        <v>2595</v>
      </c>
      <c r="R655" t="b">
        <v>1</v>
      </c>
      <c r="T655" t="s">
        <v>85</v>
      </c>
      <c r="X655" t="s">
        <v>2039</v>
      </c>
      <c r="Z655" t="s">
        <v>8890</v>
      </c>
      <c r="AA655" t="s">
        <v>8887</v>
      </c>
      <c r="AC655" t="s">
        <v>8996</v>
      </c>
      <c r="AD655" t="b">
        <v>0</v>
      </c>
      <c r="AF655" t="s">
        <v>10060</v>
      </c>
      <c r="AG655" t="s">
        <v>10061</v>
      </c>
      <c r="AI655" t="s">
        <v>12022</v>
      </c>
      <c r="AJ655" t="s">
        <v>12270</v>
      </c>
      <c r="AK655" t="s">
        <v>12271</v>
      </c>
      <c r="AL655" t="s">
        <v>8897</v>
      </c>
      <c r="AM655" t="s">
        <v>2591</v>
      </c>
    </row>
    <row r="656" spans="1:42" x14ac:dyDescent="0.2">
      <c r="A656" t="s">
        <v>2597</v>
      </c>
      <c r="B656" t="s">
        <v>2597</v>
      </c>
      <c r="C656" t="s">
        <v>5504</v>
      </c>
      <c r="D656" t="s">
        <v>12272</v>
      </c>
      <c r="E656" t="s">
        <v>12273</v>
      </c>
      <c r="F656" t="s">
        <v>8994</v>
      </c>
      <c r="G656" t="s">
        <v>2598</v>
      </c>
      <c r="H656" t="s">
        <v>2597</v>
      </c>
      <c r="J656" t="s">
        <v>2599</v>
      </c>
      <c r="K656" t="s">
        <v>2600</v>
      </c>
      <c r="L656" t="s">
        <v>2601</v>
      </c>
      <c r="M656" t="s">
        <v>7982</v>
      </c>
      <c r="N656" t="s">
        <v>2039</v>
      </c>
      <c r="O656" t="s">
        <v>8887</v>
      </c>
      <c r="P656" t="s">
        <v>2602</v>
      </c>
      <c r="R656" t="b">
        <v>1</v>
      </c>
      <c r="T656" t="s">
        <v>85</v>
      </c>
      <c r="Z656" t="s">
        <v>8890</v>
      </c>
      <c r="AA656" t="s">
        <v>8887</v>
      </c>
      <c r="AB656" t="s">
        <v>12274</v>
      </c>
      <c r="AC656" t="s">
        <v>8996</v>
      </c>
      <c r="AD656" t="b">
        <v>0</v>
      </c>
      <c r="AE656" t="b">
        <v>0</v>
      </c>
      <c r="AF656" t="s">
        <v>8941</v>
      </c>
      <c r="AG656" t="s">
        <v>8941</v>
      </c>
      <c r="AH656" t="s">
        <v>8942</v>
      </c>
      <c r="AJ656" t="s">
        <v>12275</v>
      </c>
      <c r="AK656" t="s">
        <v>12276</v>
      </c>
      <c r="AL656" t="s">
        <v>8935</v>
      </c>
      <c r="AM656" t="s">
        <v>2598</v>
      </c>
    </row>
    <row r="657" spans="1:39" x14ac:dyDescent="0.2">
      <c r="A657" t="s">
        <v>2603</v>
      </c>
      <c r="B657" t="s">
        <v>2603</v>
      </c>
      <c r="C657" t="s">
        <v>5515</v>
      </c>
      <c r="D657" t="s">
        <v>12277</v>
      </c>
      <c r="E657" t="s">
        <v>12278</v>
      </c>
      <c r="F657" t="s">
        <v>9090</v>
      </c>
      <c r="G657" t="s">
        <v>2604</v>
      </c>
      <c r="H657" t="s">
        <v>2603</v>
      </c>
      <c r="J657" t="s">
        <v>2605</v>
      </c>
      <c r="K657" t="s">
        <v>2606</v>
      </c>
      <c r="L657" t="s">
        <v>429</v>
      </c>
      <c r="M657" t="s">
        <v>7982</v>
      </c>
      <c r="N657" t="s">
        <v>2039</v>
      </c>
      <c r="O657" t="s">
        <v>8887</v>
      </c>
      <c r="P657" t="s">
        <v>2608</v>
      </c>
      <c r="R657" t="b">
        <v>1</v>
      </c>
      <c r="T657" t="s">
        <v>85</v>
      </c>
      <c r="Z657" t="s">
        <v>8890</v>
      </c>
      <c r="AA657" t="s">
        <v>8887</v>
      </c>
      <c r="AB657" t="s">
        <v>12279</v>
      </c>
      <c r="AC657" t="s">
        <v>8891</v>
      </c>
      <c r="AD657" t="b">
        <v>0</v>
      </c>
      <c r="AE657" t="b">
        <v>0</v>
      </c>
      <c r="AF657" t="s">
        <v>8941</v>
      </c>
      <c r="AG657" t="s">
        <v>8941</v>
      </c>
      <c r="AH657" t="s">
        <v>8942</v>
      </c>
      <c r="AI657" t="s">
        <v>8932</v>
      </c>
      <c r="AJ657" t="s">
        <v>12280</v>
      </c>
      <c r="AK657" t="s">
        <v>12281</v>
      </c>
      <c r="AL657" t="s">
        <v>8935</v>
      </c>
      <c r="AM657" t="s">
        <v>2604</v>
      </c>
    </row>
    <row r="658" spans="1:39" x14ac:dyDescent="0.2">
      <c r="A658" t="s">
        <v>2609</v>
      </c>
      <c r="B658" t="s">
        <v>2610</v>
      </c>
      <c r="C658" t="s">
        <v>5523</v>
      </c>
      <c r="D658" t="s">
        <v>8317</v>
      </c>
      <c r="E658" t="s">
        <v>12282</v>
      </c>
      <c r="F658" t="s">
        <v>10382</v>
      </c>
      <c r="G658" t="s">
        <v>2617</v>
      </c>
      <c r="H658" t="s">
        <v>2609</v>
      </c>
      <c r="J658" t="s">
        <v>2612</v>
      </c>
      <c r="K658" t="s">
        <v>12283</v>
      </c>
      <c r="L658" t="s">
        <v>2614</v>
      </c>
      <c r="M658" t="s">
        <v>7982</v>
      </c>
      <c r="N658" t="s">
        <v>2039</v>
      </c>
      <c r="O658" t="s">
        <v>8887</v>
      </c>
      <c r="P658" t="s">
        <v>12284</v>
      </c>
      <c r="R658" t="b">
        <v>1</v>
      </c>
      <c r="T658" t="s">
        <v>60</v>
      </c>
      <c r="Z658" t="s">
        <v>8890</v>
      </c>
      <c r="AA658" t="s">
        <v>8887</v>
      </c>
      <c r="AB658" t="s">
        <v>12285</v>
      </c>
      <c r="AC658" t="s">
        <v>8973</v>
      </c>
      <c r="AD658" t="b">
        <v>0</v>
      </c>
      <c r="AE658" t="b">
        <v>1</v>
      </c>
      <c r="AF658" t="s">
        <v>10652</v>
      </c>
      <c r="AG658" t="s">
        <v>10653</v>
      </c>
      <c r="AH658" t="s">
        <v>8942</v>
      </c>
      <c r="AJ658" t="s">
        <v>7158</v>
      </c>
      <c r="AK658" t="s">
        <v>12286</v>
      </c>
      <c r="AL658" t="s">
        <v>8945</v>
      </c>
      <c r="AM658" t="s">
        <v>2617</v>
      </c>
    </row>
    <row r="659" spans="1:39" x14ac:dyDescent="0.2">
      <c r="A659" t="s">
        <v>2609</v>
      </c>
      <c r="B659" t="s">
        <v>2610</v>
      </c>
      <c r="C659" t="s">
        <v>5531</v>
      </c>
      <c r="D659" t="s">
        <v>8317</v>
      </c>
      <c r="E659" t="s">
        <v>12287</v>
      </c>
      <c r="F659" t="s">
        <v>10382</v>
      </c>
      <c r="G659" t="s">
        <v>2617</v>
      </c>
      <c r="H659" t="s">
        <v>2609</v>
      </c>
      <c r="M659" t="s">
        <v>8920</v>
      </c>
      <c r="N659" t="s">
        <v>2039</v>
      </c>
      <c r="O659" t="s">
        <v>8887</v>
      </c>
      <c r="R659" t="b">
        <v>1</v>
      </c>
      <c r="Z659" t="s">
        <v>8890</v>
      </c>
      <c r="AA659" t="s">
        <v>8887</v>
      </c>
      <c r="AC659" t="s">
        <v>8973</v>
      </c>
      <c r="AD659" t="b">
        <v>0</v>
      </c>
      <c r="AE659" t="b">
        <v>1</v>
      </c>
      <c r="AL659" t="s">
        <v>8945</v>
      </c>
      <c r="AM659" t="s">
        <v>2617</v>
      </c>
    </row>
    <row r="660" spans="1:39" x14ac:dyDescent="0.2">
      <c r="A660" t="s">
        <v>2609</v>
      </c>
      <c r="B660" t="s">
        <v>2610</v>
      </c>
      <c r="C660" t="s">
        <v>5538</v>
      </c>
      <c r="D660" t="s">
        <v>8317</v>
      </c>
      <c r="E660" t="s">
        <v>12288</v>
      </c>
      <c r="F660" t="s">
        <v>10382</v>
      </c>
      <c r="G660" t="s">
        <v>2617</v>
      </c>
      <c r="H660" t="s">
        <v>2609</v>
      </c>
      <c r="I660" t="s">
        <v>12289</v>
      </c>
      <c r="J660" t="s">
        <v>12290</v>
      </c>
      <c r="K660" t="s">
        <v>12291</v>
      </c>
      <c r="L660" t="s">
        <v>2614</v>
      </c>
      <c r="M660" t="s">
        <v>7982</v>
      </c>
      <c r="N660" t="s">
        <v>2039</v>
      </c>
      <c r="O660" t="s">
        <v>8887</v>
      </c>
      <c r="P660" t="s">
        <v>12292</v>
      </c>
      <c r="R660" t="b">
        <v>1</v>
      </c>
      <c r="T660" t="s">
        <v>60</v>
      </c>
      <c r="Y660" t="s">
        <v>2619</v>
      </c>
      <c r="Z660" t="s">
        <v>8890</v>
      </c>
      <c r="AA660" t="s">
        <v>8887</v>
      </c>
      <c r="AB660" t="s">
        <v>12293</v>
      </c>
      <c r="AC660" t="s">
        <v>8973</v>
      </c>
      <c r="AD660" t="b">
        <v>0</v>
      </c>
      <c r="AE660" t="b">
        <v>1</v>
      </c>
      <c r="AF660" t="s">
        <v>12294</v>
      </c>
      <c r="AG660" t="s">
        <v>12295</v>
      </c>
      <c r="AH660" t="s">
        <v>8942</v>
      </c>
      <c r="AJ660" t="s">
        <v>7158</v>
      </c>
      <c r="AK660" t="s">
        <v>12296</v>
      </c>
      <c r="AL660" t="s">
        <v>9226</v>
      </c>
      <c r="AM660" t="s">
        <v>12297</v>
      </c>
    </row>
    <row r="661" spans="1:39" x14ac:dyDescent="0.2">
      <c r="A661" t="s">
        <v>2609</v>
      </c>
      <c r="B661" t="s">
        <v>2610</v>
      </c>
      <c r="C661" t="s">
        <v>5545</v>
      </c>
      <c r="D661" t="s">
        <v>8317</v>
      </c>
      <c r="E661" t="s">
        <v>12298</v>
      </c>
      <c r="F661" t="s">
        <v>10382</v>
      </c>
      <c r="G661" t="s">
        <v>2617</v>
      </c>
      <c r="H661" t="s">
        <v>2609</v>
      </c>
      <c r="M661" t="s">
        <v>8920</v>
      </c>
      <c r="N661" t="s">
        <v>2039</v>
      </c>
      <c r="O661" t="s">
        <v>8887</v>
      </c>
      <c r="R661" t="b">
        <v>1</v>
      </c>
      <c r="Z661" t="s">
        <v>8890</v>
      </c>
      <c r="AA661" t="s">
        <v>8887</v>
      </c>
      <c r="AC661" t="s">
        <v>8973</v>
      </c>
      <c r="AD661" t="b">
        <v>0</v>
      </c>
      <c r="AE661" t="b">
        <v>1</v>
      </c>
      <c r="AL661" t="s">
        <v>9816</v>
      </c>
      <c r="AM661" t="s">
        <v>2617</v>
      </c>
    </row>
    <row r="662" spans="1:39" x14ac:dyDescent="0.2">
      <c r="A662" t="s">
        <v>2609</v>
      </c>
      <c r="B662" t="s">
        <v>2610</v>
      </c>
      <c r="C662" t="s">
        <v>5551</v>
      </c>
      <c r="D662" t="s">
        <v>8317</v>
      </c>
      <c r="E662" t="s">
        <v>12299</v>
      </c>
      <c r="F662" t="s">
        <v>10382</v>
      </c>
      <c r="G662" t="s">
        <v>2617</v>
      </c>
      <c r="H662" t="s">
        <v>2609</v>
      </c>
      <c r="M662" t="s">
        <v>8920</v>
      </c>
      <c r="N662" t="s">
        <v>2039</v>
      </c>
      <c r="O662" t="s">
        <v>8887</v>
      </c>
      <c r="R662" t="b">
        <v>1</v>
      </c>
      <c r="Z662" t="s">
        <v>8890</v>
      </c>
      <c r="AA662" t="s">
        <v>8887</v>
      </c>
      <c r="AC662" t="s">
        <v>8973</v>
      </c>
      <c r="AD662" t="b">
        <v>0</v>
      </c>
      <c r="AE662" t="b">
        <v>1</v>
      </c>
      <c r="AL662" t="s">
        <v>9816</v>
      </c>
      <c r="AM662" t="s">
        <v>12300</v>
      </c>
    </row>
    <row r="663" spans="1:39" x14ac:dyDescent="0.2">
      <c r="A663" t="s">
        <v>2609</v>
      </c>
      <c r="B663" t="s">
        <v>2610</v>
      </c>
      <c r="C663" t="s">
        <v>5558</v>
      </c>
      <c r="D663" t="s">
        <v>8317</v>
      </c>
      <c r="E663" t="s">
        <v>12301</v>
      </c>
      <c r="F663" t="s">
        <v>10382</v>
      </c>
      <c r="G663" t="s">
        <v>2617</v>
      </c>
      <c r="H663" t="s">
        <v>2609</v>
      </c>
      <c r="I663" t="s">
        <v>12302</v>
      </c>
      <c r="J663" t="s">
        <v>12303</v>
      </c>
      <c r="K663" t="s">
        <v>12304</v>
      </c>
      <c r="L663" t="s">
        <v>32</v>
      </c>
      <c r="M663" t="s">
        <v>9202</v>
      </c>
      <c r="N663" t="s">
        <v>2039</v>
      </c>
      <c r="O663" t="s">
        <v>8887</v>
      </c>
      <c r="P663" t="s">
        <v>12305</v>
      </c>
      <c r="R663" t="b">
        <v>1</v>
      </c>
      <c r="T663" t="s">
        <v>60</v>
      </c>
      <c r="X663" t="s">
        <v>7473</v>
      </c>
      <c r="Y663" t="s">
        <v>7719</v>
      </c>
      <c r="Z663" t="s">
        <v>8890</v>
      </c>
      <c r="AA663" t="s">
        <v>8887</v>
      </c>
      <c r="AB663" t="s">
        <v>12306</v>
      </c>
      <c r="AC663" t="s">
        <v>8973</v>
      </c>
      <c r="AD663" t="b">
        <v>0</v>
      </c>
      <c r="AE663" t="b">
        <v>1</v>
      </c>
      <c r="AF663" t="s">
        <v>12307</v>
      </c>
      <c r="AG663" t="s">
        <v>12308</v>
      </c>
      <c r="AJ663" t="s">
        <v>7158</v>
      </c>
      <c r="AK663" t="s">
        <v>12309</v>
      </c>
      <c r="AL663" t="s">
        <v>9229</v>
      </c>
      <c r="AM663" t="s">
        <v>12297</v>
      </c>
    </row>
    <row r="664" spans="1:39" x14ac:dyDescent="0.2">
      <c r="A664" t="s">
        <v>2609</v>
      </c>
      <c r="B664" t="s">
        <v>2610</v>
      </c>
      <c r="C664" t="s">
        <v>5567</v>
      </c>
      <c r="D664" t="s">
        <v>8317</v>
      </c>
      <c r="E664" t="s">
        <v>12310</v>
      </c>
      <c r="F664" t="s">
        <v>10382</v>
      </c>
      <c r="G664" t="s">
        <v>2617</v>
      </c>
      <c r="H664" t="s">
        <v>2609</v>
      </c>
      <c r="J664" t="s">
        <v>12311</v>
      </c>
      <c r="K664" t="s">
        <v>12312</v>
      </c>
      <c r="L664" t="s">
        <v>2614</v>
      </c>
      <c r="M664" t="s">
        <v>7982</v>
      </c>
      <c r="N664" t="s">
        <v>2039</v>
      </c>
      <c r="O664" t="s">
        <v>8887</v>
      </c>
      <c r="P664" t="s">
        <v>12313</v>
      </c>
      <c r="R664" t="b">
        <v>1</v>
      </c>
      <c r="T664" t="s">
        <v>60</v>
      </c>
      <c r="Z664" t="s">
        <v>8890</v>
      </c>
      <c r="AA664" t="s">
        <v>8887</v>
      </c>
      <c r="AB664" t="s">
        <v>12314</v>
      </c>
      <c r="AC664" t="s">
        <v>8973</v>
      </c>
      <c r="AD664" t="b">
        <v>0</v>
      </c>
      <c r="AE664" t="b">
        <v>1</v>
      </c>
      <c r="AF664" t="s">
        <v>10843</v>
      </c>
      <c r="AG664" t="s">
        <v>10844</v>
      </c>
      <c r="AH664" t="s">
        <v>8942</v>
      </c>
      <c r="AJ664" t="s">
        <v>7158</v>
      </c>
      <c r="AK664" t="s">
        <v>12315</v>
      </c>
      <c r="AL664" t="s">
        <v>9232</v>
      </c>
      <c r="AM664" t="s">
        <v>12297</v>
      </c>
    </row>
    <row r="665" spans="1:39" x14ac:dyDescent="0.2">
      <c r="A665" t="s">
        <v>2609</v>
      </c>
      <c r="B665" t="s">
        <v>2610</v>
      </c>
      <c r="C665" t="s">
        <v>5575</v>
      </c>
      <c r="D665" t="s">
        <v>8317</v>
      </c>
      <c r="E665" t="s">
        <v>12316</v>
      </c>
      <c r="F665" t="s">
        <v>10382</v>
      </c>
      <c r="G665" t="s">
        <v>2617</v>
      </c>
      <c r="H665" t="s">
        <v>2609</v>
      </c>
      <c r="I665" t="s">
        <v>12317</v>
      </c>
      <c r="J665" t="s">
        <v>12318</v>
      </c>
      <c r="K665" t="s">
        <v>12319</v>
      </c>
      <c r="L665" t="s">
        <v>32</v>
      </c>
      <c r="M665" t="s">
        <v>9202</v>
      </c>
      <c r="N665" t="s">
        <v>2039</v>
      </c>
      <c r="O665" t="s">
        <v>8887</v>
      </c>
      <c r="P665" t="s">
        <v>12320</v>
      </c>
      <c r="R665" t="b">
        <v>1</v>
      </c>
      <c r="T665" t="s">
        <v>60</v>
      </c>
      <c r="X665" t="s">
        <v>7340</v>
      </c>
      <c r="Y665" t="s">
        <v>12321</v>
      </c>
      <c r="Z665" t="s">
        <v>8890</v>
      </c>
      <c r="AA665" t="s">
        <v>8887</v>
      </c>
      <c r="AB665" t="s">
        <v>12322</v>
      </c>
      <c r="AC665" t="s">
        <v>8973</v>
      </c>
      <c r="AD665" t="b">
        <v>0</v>
      </c>
      <c r="AE665" t="b">
        <v>1</v>
      </c>
      <c r="AF665" t="s">
        <v>12307</v>
      </c>
      <c r="AG665" t="s">
        <v>12308</v>
      </c>
      <c r="AJ665" t="s">
        <v>7158</v>
      </c>
      <c r="AK665" t="s">
        <v>12323</v>
      </c>
      <c r="AL665" t="s">
        <v>9238</v>
      </c>
      <c r="AM665" t="s">
        <v>12297</v>
      </c>
    </row>
    <row r="666" spans="1:39" x14ac:dyDescent="0.2">
      <c r="A666" t="s">
        <v>2609</v>
      </c>
      <c r="B666" t="s">
        <v>2610</v>
      </c>
      <c r="C666" t="s">
        <v>5585</v>
      </c>
      <c r="D666" t="s">
        <v>8317</v>
      </c>
      <c r="E666" t="s">
        <v>12324</v>
      </c>
      <c r="F666" t="s">
        <v>10382</v>
      </c>
      <c r="G666" t="s">
        <v>2617</v>
      </c>
      <c r="H666" t="s">
        <v>2609</v>
      </c>
      <c r="J666" t="s">
        <v>12325</v>
      </c>
      <c r="K666" t="s">
        <v>12326</v>
      </c>
      <c r="L666" t="s">
        <v>180</v>
      </c>
      <c r="M666" t="s">
        <v>9202</v>
      </c>
      <c r="N666" t="s">
        <v>2039</v>
      </c>
      <c r="O666" t="s">
        <v>8887</v>
      </c>
      <c r="P666" t="s">
        <v>12327</v>
      </c>
      <c r="R666" t="b">
        <v>1</v>
      </c>
      <c r="T666" t="s">
        <v>60</v>
      </c>
      <c r="X666" t="s">
        <v>7009</v>
      </c>
      <c r="Z666" t="s">
        <v>8890</v>
      </c>
      <c r="AA666" t="s">
        <v>8887</v>
      </c>
      <c r="AB666" t="s">
        <v>12328</v>
      </c>
      <c r="AC666" t="s">
        <v>8973</v>
      </c>
      <c r="AD666" t="b">
        <v>0</v>
      </c>
      <c r="AE666" t="b">
        <v>1</v>
      </c>
      <c r="AF666" t="s">
        <v>12329</v>
      </c>
      <c r="AG666" t="s">
        <v>12330</v>
      </c>
      <c r="AJ666" t="s">
        <v>7158</v>
      </c>
      <c r="AK666" t="s">
        <v>12331</v>
      </c>
      <c r="AL666" t="s">
        <v>9136</v>
      </c>
      <c r="AM666" t="s">
        <v>2617</v>
      </c>
    </row>
    <row r="667" spans="1:39" x14ac:dyDescent="0.2">
      <c r="A667" t="s">
        <v>2609</v>
      </c>
      <c r="B667" t="s">
        <v>2610</v>
      </c>
      <c r="C667" t="s">
        <v>5592</v>
      </c>
      <c r="D667" t="s">
        <v>8317</v>
      </c>
      <c r="E667" t="s">
        <v>12332</v>
      </c>
      <c r="F667" t="s">
        <v>10382</v>
      </c>
      <c r="G667" t="s">
        <v>2617</v>
      </c>
      <c r="H667" t="s">
        <v>2609</v>
      </c>
      <c r="I667" t="s">
        <v>12333</v>
      </c>
      <c r="M667" t="s">
        <v>8925</v>
      </c>
      <c r="N667" t="s">
        <v>2039</v>
      </c>
      <c r="O667" t="s">
        <v>8887</v>
      </c>
      <c r="R667" t="b">
        <v>1</v>
      </c>
      <c r="X667" t="s">
        <v>2039</v>
      </c>
      <c r="Y667" t="s">
        <v>2827</v>
      </c>
      <c r="Z667" t="s">
        <v>8890</v>
      </c>
      <c r="AA667" t="s">
        <v>8887</v>
      </c>
      <c r="AC667" t="s">
        <v>8973</v>
      </c>
      <c r="AD667" t="b">
        <v>0</v>
      </c>
      <c r="AE667" t="b">
        <v>1</v>
      </c>
      <c r="AL667" t="s">
        <v>9087</v>
      </c>
      <c r="AM667" t="s">
        <v>12297</v>
      </c>
    </row>
    <row r="668" spans="1:39" x14ac:dyDescent="0.2">
      <c r="A668" t="s">
        <v>2609</v>
      </c>
      <c r="B668" t="s">
        <v>2610</v>
      </c>
      <c r="C668" t="s">
        <v>5598</v>
      </c>
      <c r="D668" t="s">
        <v>8317</v>
      </c>
      <c r="E668" t="s">
        <v>12334</v>
      </c>
      <c r="F668" t="s">
        <v>10382</v>
      </c>
      <c r="G668" t="s">
        <v>2617</v>
      </c>
      <c r="H668" t="s">
        <v>2609</v>
      </c>
      <c r="J668" t="s">
        <v>12335</v>
      </c>
      <c r="K668" t="s">
        <v>12336</v>
      </c>
      <c r="L668" t="s">
        <v>2614</v>
      </c>
      <c r="M668" t="s">
        <v>8984</v>
      </c>
      <c r="N668" t="s">
        <v>2039</v>
      </c>
      <c r="O668" t="s">
        <v>8887</v>
      </c>
      <c r="P668" t="s">
        <v>12337</v>
      </c>
      <c r="R668" t="b">
        <v>1</v>
      </c>
      <c r="T668" t="s">
        <v>60</v>
      </c>
      <c r="X668" t="s">
        <v>7459</v>
      </c>
      <c r="Z668" t="s">
        <v>8890</v>
      </c>
      <c r="AA668" t="s">
        <v>8887</v>
      </c>
      <c r="AB668" t="s">
        <v>12338</v>
      </c>
      <c r="AC668" t="s">
        <v>8973</v>
      </c>
      <c r="AD668" t="b">
        <v>0</v>
      </c>
      <c r="AE668" t="b">
        <v>1</v>
      </c>
      <c r="AF668" t="s">
        <v>10843</v>
      </c>
      <c r="AG668" t="s">
        <v>10844</v>
      </c>
      <c r="AJ668" t="s">
        <v>7158</v>
      </c>
      <c r="AK668" t="s">
        <v>12339</v>
      </c>
      <c r="AL668" t="s">
        <v>8926</v>
      </c>
      <c r="AM668" t="s">
        <v>12297</v>
      </c>
    </row>
    <row r="669" spans="1:39" x14ac:dyDescent="0.2">
      <c r="A669" t="s">
        <v>2609</v>
      </c>
      <c r="B669" t="s">
        <v>2610</v>
      </c>
      <c r="C669" t="s">
        <v>5608</v>
      </c>
      <c r="D669" t="s">
        <v>8317</v>
      </c>
      <c r="E669" t="s">
        <v>12340</v>
      </c>
      <c r="F669" t="s">
        <v>10382</v>
      </c>
      <c r="G669" t="s">
        <v>2617</v>
      </c>
      <c r="H669" t="s">
        <v>2609</v>
      </c>
      <c r="I669" t="s">
        <v>12341</v>
      </c>
      <c r="J669" t="s">
        <v>12342</v>
      </c>
      <c r="K669" t="s">
        <v>12343</v>
      </c>
      <c r="L669" t="s">
        <v>2614</v>
      </c>
      <c r="M669" t="s">
        <v>9202</v>
      </c>
      <c r="N669" t="s">
        <v>2039</v>
      </c>
      <c r="O669" t="s">
        <v>8887</v>
      </c>
      <c r="P669" t="s">
        <v>12344</v>
      </c>
      <c r="R669" t="b">
        <v>1</v>
      </c>
      <c r="T669" t="s">
        <v>60</v>
      </c>
      <c r="X669" t="s">
        <v>7471</v>
      </c>
      <c r="Y669" t="s">
        <v>7598</v>
      </c>
      <c r="Z669" t="s">
        <v>8890</v>
      </c>
      <c r="AA669" t="s">
        <v>8887</v>
      </c>
      <c r="AB669" t="s">
        <v>12345</v>
      </c>
      <c r="AC669" t="s">
        <v>8973</v>
      </c>
      <c r="AD669" t="b">
        <v>0</v>
      </c>
      <c r="AE669" t="b">
        <v>1</v>
      </c>
      <c r="AF669" t="s">
        <v>10843</v>
      </c>
      <c r="AG669" t="s">
        <v>10844</v>
      </c>
      <c r="AJ669" t="s">
        <v>7158</v>
      </c>
      <c r="AK669" t="s">
        <v>12346</v>
      </c>
      <c r="AL669" t="s">
        <v>8935</v>
      </c>
      <c r="AM669" t="s">
        <v>2617</v>
      </c>
    </row>
    <row r="670" spans="1:39" x14ac:dyDescent="0.2">
      <c r="A670" t="s">
        <v>2609</v>
      </c>
      <c r="B670" t="s">
        <v>2610</v>
      </c>
      <c r="C670" t="s">
        <v>5614</v>
      </c>
      <c r="D670" t="s">
        <v>8317</v>
      </c>
      <c r="E670" t="s">
        <v>12347</v>
      </c>
      <c r="F670" t="s">
        <v>10382</v>
      </c>
      <c r="G670" t="s">
        <v>2617</v>
      </c>
      <c r="H670" t="s">
        <v>2609</v>
      </c>
      <c r="I670" t="s">
        <v>12348</v>
      </c>
      <c r="M670" t="s">
        <v>8925</v>
      </c>
      <c r="N670" t="s">
        <v>2039</v>
      </c>
      <c r="O670" t="s">
        <v>8887</v>
      </c>
      <c r="R670" t="b">
        <v>1</v>
      </c>
      <c r="X670" t="s">
        <v>2039</v>
      </c>
      <c r="Y670" t="s">
        <v>7579</v>
      </c>
      <c r="Z670" t="s">
        <v>8890</v>
      </c>
      <c r="AA670" t="s">
        <v>8887</v>
      </c>
      <c r="AC670" t="s">
        <v>8973</v>
      </c>
      <c r="AD670" t="b">
        <v>0</v>
      </c>
      <c r="AE670" t="b">
        <v>1</v>
      </c>
      <c r="AL670" t="s">
        <v>9266</v>
      </c>
      <c r="AM670" t="s">
        <v>2617</v>
      </c>
    </row>
    <row r="671" spans="1:39" x14ac:dyDescent="0.2">
      <c r="A671" t="s">
        <v>2609</v>
      </c>
      <c r="B671" t="s">
        <v>2610</v>
      </c>
      <c r="C671" t="s">
        <v>5620</v>
      </c>
      <c r="D671" t="s">
        <v>8317</v>
      </c>
      <c r="E671" t="s">
        <v>12349</v>
      </c>
      <c r="F671" t="s">
        <v>10382</v>
      </c>
      <c r="G671" t="s">
        <v>2617</v>
      </c>
      <c r="H671" t="s">
        <v>2609</v>
      </c>
      <c r="M671" t="s">
        <v>8925</v>
      </c>
      <c r="N671" t="s">
        <v>9870</v>
      </c>
      <c r="O671" t="s">
        <v>8887</v>
      </c>
      <c r="R671" t="b">
        <v>1</v>
      </c>
      <c r="X671" t="s">
        <v>7798</v>
      </c>
      <c r="Z671" t="s">
        <v>8890</v>
      </c>
      <c r="AA671" t="s">
        <v>8887</v>
      </c>
      <c r="AC671" t="s">
        <v>8973</v>
      </c>
      <c r="AD671" t="b">
        <v>0</v>
      </c>
      <c r="AE671" t="b">
        <v>1</v>
      </c>
      <c r="AL671" t="s">
        <v>9872</v>
      </c>
      <c r="AM671" t="s">
        <v>12350</v>
      </c>
    </row>
    <row r="672" spans="1:39" x14ac:dyDescent="0.2">
      <c r="A672" t="s">
        <v>2609</v>
      </c>
      <c r="B672" t="s">
        <v>2610</v>
      </c>
      <c r="C672" t="s">
        <v>5624</v>
      </c>
      <c r="D672" t="s">
        <v>8317</v>
      </c>
      <c r="E672" t="s">
        <v>12351</v>
      </c>
      <c r="F672" t="s">
        <v>10382</v>
      </c>
      <c r="G672" t="s">
        <v>2617</v>
      </c>
      <c r="H672" t="s">
        <v>2609</v>
      </c>
      <c r="J672" t="s">
        <v>12352</v>
      </c>
      <c r="K672" t="s">
        <v>12353</v>
      </c>
      <c r="L672" t="s">
        <v>261</v>
      </c>
      <c r="M672" t="s">
        <v>7982</v>
      </c>
      <c r="N672" t="s">
        <v>9870</v>
      </c>
      <c r="O672" t="s">
        <v>8887</v>
      </c>
      <c r="P672" t="s">
        <v>12354</v>
      </c>
      <c r="R672" t="b">
        <v>1</v>
      </c>
      <c r="T672" t="s">
        <v>60</v>
      </c>
      <c r="Z672" t="s">
        <v>8890</v>
      </c>
      <c r="AA672" t="s">
        <v>8887</v>
      </c>
      <c r="AB672" t="s">
        <v>12355</v>
      </c>
      <c r="AC672" t="s">
        <v>8973</v>
      </c>
      <c r="AD672" t="b">
        <v>0</v>
      </c>
      <c r="AE672" t="b">
        <v>1</v>
      </c>
      <c r="AF672" t="s">
        <v>9006</v>
      </c>
      <c r="AG672" t="s">
        <v>9007</v>
      </c>
      <c r="AJ672" t="s">
        <v>12356</v>
      </c>
      <c r="AK672" t="s">
        <v>12357</v>
      </c>
      <c r="AL672" t="s">
        <v>9872</v>
      </c>
      <c r="AM672" t="s">
        <v>12358</v>
      </c>
    </row>
    <row r="673" spans="1:42" x14ac:dyDescent="0.2">
      <c r="A673" t="s">
        <v>2609</v>
      </c>
      <c r="B673" t="s">
        <v>2610</v>
      </c>
      <c r="C673" t="s">
        <v>5631</v>
      </c>
      <c r="D673" t="s">
        <v>8317</v>
      </c>
      <c r="E673" t="s">
        <v>12359</v>
      </c>
      <c r="F673" t="e">
        <v>#N/A</v>
      </c>
      <c r="G673" t="s">
        <v>12360</v>
      </c>
      <c r="H673" t="s">
        <v>2609</v>
      </c>
      <c r="J673" t="s">
        <v>12361</v>
      </c>
      <c r="K673" t="s">
        <v>12362</v>
      </c>
      <c r="L673" t="s">
        <v>2614</v>
      </c>
      <c r="M673" t="s">
        <v>7982</v>
      </c>
      <c r="N673" t="s">
        <v>9282</v>
      </c>
      <c r="O673" t="s">
        <v>8887</v>
      </c>
      <c r="P673" t="s">
        <v>12363</v>
      </c>
      <c r="T673" t="s">
        <v>60</v>
      </c>
      <c r="Z673" t="s">
        <v>8967</v>
      </c>
      <c r="AA673" t="s">
        <v>8887</v>
      </c>
      <c r="AD673" t="b">
        <v>0</v>
      </c>
      <c r="AF673" t="s">
        <v>8968</v>
      </c>
      <c r="AG673" t="s">
        <v>8968</v>
      </c>
      <c r="AI673" t="s">
        <v>12364</v>
      </c>
      <c r="AJ673" t="s">
        <v>7159</v>
      </c>
      <c r="AK673" t="s">
        <v>12365</v>
      </c>
      <c r="AL673" t="s">
        <v>9816</v>
      </c>
    </row>
    <row r="674" spans="1:42" x14ac:dyDescent="0.2">
      <c r="A674" t="s">
        <v>2609</v>
      </c>
      <c r="B674" t="s">
        <v>2610</v>
      </c>
      <c r="C674" t="s">
        <v>5638</v>
      </c>
      <c r="D674" t="s">
        <v>8317</v>
      </c>
      <c r="E674" t="s">
        <v>12366</v>
      </c>
      <c r="F674" t="s">
        <v>10382</v>
      </c>
      <c r="G674" t="s">
        <v>12367</v>
      </c>
      <c r="H674" t="s">
        <v>2609</v>
      </c>
      <c r="J674" t="s">
        <v>12368</v>
      </c>
      <c r="K674" t="s">
        <v>12369</v>
      </c>
      <c r="L674" t="s">
        <v>2614</v>
      </c>
      <c r="M674" t="s">
        <v>8984</v>
      </c>
      <c r="N674" t="s">
        <v>7568</v>
      </c>
      <c r="O674" t="s">
        <v>8887</v>
      </c>
      <c r="P674" t="s">
        <v>12370</v>
      </c>
      <c r="R674" t="b">
        <v>1</v>
      </c>
      <c r="T674" t="s">
        <v>60</v>
      </c>
      <c r="X674" t="s">
        <v>7343</v>
      </c>
      <c r="Z674" t="s">
        <v>8890</v>
      </c>
      <c r="AA674" t="s">
        <v>8887</v>
      </c>
      <c r="AB674" t="s">
        <v>12371</v>
      </c>
      <c r="AC674" t="s">
        <v>8973</v>
      </c>
      <c r="AD674" t="b">
        <v>0</v>
      </c>
      <c r="AE674" t="b">
        <v>1</v>
      </c>
      <c r="AF674" t="s">
        <v>8941</v>
      </c>
      <c r="AG674" t="s">
        <v>8941</v>
      </c>
      <c r="AJ674" t="s">
        <v>7159</v>
      </c>
      <c r="AK674" t="s">
        <v>12372</v>
      </c>
      <c r="AL674" t="s">
        <v>9872</v>
      </c>
      <c r="AM674" t="s">
        <v>12373</v>
      </c>
    </row>
    <row r="675" spans="1:42" x14ac:dyDescent="0.2">
      <c r="A675" t="s">
        <v>2620</v>
      </c>
      <c r="B675" t="s">
        <v>2620</v>
      </c>
      <c r="C675" t="s">
        <v>5644</v>
      </c>
      <c r="D675" t="s">
        <v>12374</v>
      </c>
      <c r="E675" t="s">
        <v>12375</v>
      </c>
      <c r="F675" t="s">
        <v>9090</v>
      </c>
      <c r="G675" t="s">
        <v>2621</v>
      </c>
      <c r="H675" t="s">
        <v>2620</v>
      </c>
      <c r="J675" t="s">
        <v>2622</v>
      </c>
      <c r="K675" t="s">
        <v>2623</v>
      </c>
      <c r="L675" t="s">
        <v>418</v>
      </c>
      <c r="M675" t="s">
        <v>7982</v>
      </c>
      <c r="N675" t="s">
        <v>2039</v>
      </c>
      <c r="O675" t="s">
        <v>8887</v>
      </c>
      <c r="P675" t="s">
        <v>2624</v>
      </c>
      <c r="R675" t="b">
        <v>1</v>
      </c>
      <c r="T675" t="s">
        <v>112</v>
      </c>
      <c r="Z675" t="s">
        <v>8890</v>
      </c>
      <c r="AA675" t="s">
        <v>8887</v>
      </c>
      <c r="AB675" t="s">
        <v>12376</v>
      </c>
      <c r="AC675" t="s">
        <v>8996</v>
      </c>
      <c r="AD675" t="b">
        <v>0</v>
      </c>
      <c r="AE675" t="b">
        <v>0</v>
      </c>
      <c r="AF675" t="s">
        <v>11441</v>
      </c>
      <c r="AG675" t="s">
        <v>11442</v>
      </c>
      <c r="AH675" t="s">
        <v>9031</v>
      </c>
      <c r="AJ675" t="s">
        <v>2621</v>
      </c>
      <c r="AK675" t="s">
        <v>12377</v>
      </c>
      <c r="AL675" t="s">
        <v>8935</v>
      </c>
      <c r="AM675" t="s">
        <v>2625</v>
      </c>
      <c r="AN675" t="s">
        <v>108</v>
      </c>
      <c r="AO675" t="s">
        <v>109</v>
      </c>
      <c r="AP675" t="s">
        <v>1594</v>
      </c>
    </row>
    <row r="676" spans="1:42" x14ac:dyDescent="0.2">
      <c r="A676" t="s">
        <v>2626</v>
      </c>
      <c r="B676" t="s">
        <v>2626</v>
      </c>
      <c r="C676" t="s">
        <v>5653</v>
      </c>
      <c r="D676" t="s">
        <v>12378</v>
      </c>
      <c r="E676" t="s">
        <v>12379</v>
      </c>
      <c r="F676" t="s">
        <v>9118</v>
      </c>
      <c r="G676" t="s">
        <v>2627</v>
      </c>
      <c r="H676" t="s">
        <v>2626</v>
      </c>
      <c r="I676" t="s">
        <v>12380</v>
      </c>
      <c r="J676" t="s">
        <v>2628</v>
      </c>
      <c r="K676" t="s">
        <v>2629</v>
      </c>
      <c r="L676" t="s">
        <v>32</v>
      </c>
      <c r="M676" t="s">
        <v>7982</v>
      </c>
      <c r="N676" t="s">
        <v>2039</v>
      </c>
      <c r="O676" t="s">
        <v>8887</v>
      </c>
      <c r="P676" t="s">
        <v>2630</v>
      </c>
      <c r="R676" t="b">
        <v>1</v>
      </c>
      <c r="T676" t="s">
        <v>112</v>
      </c>
      <c r="Y676" t="s">
        <v>2633</v>
      </c>
      <c r="Z676" t="s">
        <v>8890</v>
      </c>
      <c r="AA676" t="s">
        <v>8887</v>
      </c>
      <c r="AB676" t="s">
        <v>12381</v>
      </c>
      <c r="AC676" t="s">
        <v>9037</v>
      </c>
      <c r="AD676" t="b">
        <v>0</v>
      </c>
      <c r="AE676" t="b">
        <v>0</v>
      </c>
      <c r="AF676" t="s">
        <v>12382</v>
      </c>
      <c r="AG676" t="s">
        <v>12383</v>
      </c>
      <c r="AH676" t="s">
        <v>9100</v>
      </c>
      <c r="AJ676" t="s">
        <v>2627</v>
      </c>
      <c r="AK676" t="s">
        <v>12384</v>
      </c>
      <c r="AL676" t="s">
        <v>8935</v>
      </c>
      <c r="AM676" t="s">
        <v>2631</v>
      </c>
      <c r="AN676" t="s">
        <v>108</v>
      </c>
      <c r="AO676" t="s">
        <v>109</v>
      </c>
      <c r="AP676" t="s">
        <v>2632</v>
      </c>
    </row>
    <row r="677" spans="1:42" x14ac:dyDescent="0.2">
      <c r="A677" t="s">
        <v>2634</v>
      </c>
      <c r="B677" t="s">
        <v>2635</v>
      </c>
      <c r="C677" t="s">
        <v>5659</v>
      </c>
      <c r="D677" t="s">
        <v>12385</v>
      </c>
      <c r="E677" t="s">
        <v>12386</v>
      </c>
      <c r="F677" t="s">
        <v>9216</v>
      </c>
      <c r="G677" t="s">
        <v>2636</v>
      </c>
      <c r="H677" t="s">
        <v>2634</v>
      </c>
      <c r="M677" t="s">
        <v>8925</v>
      </c>
      <c r="N677" t="s">
        <v>2039</v>
      </c>
      <c r="O677" t="s">
        <v>8887</v>
      </c>
      <c r="R677" t="b">
        <v>1</v>
      </c>
      <c r="X677" t="s">
        <v>2039</v>
      </c>
      <c r="Z677" t="s">
        <v>8890</v>
      </c>
      <c r="AA677" t="s">
        <v>8887</v>
      </c>
      <c r="AC677" t="s">
        <v>8973</v>
      </c>
      <c r="AD677" t="b">
        <v>0</v>
      </c>
      <c r="AE677" t="b">
        <v>0</v>
      </c>
      <c r="AL677" t="s">
        <v>7302</v>
      </c>
      <c r="AM677" t="s">
        <v>2636</v>
      </c>
    </row>
    <row r="678" spans="1:42" x14ac:dyDescent="0.2">
      <c r="A678" t="s">
        <v>2634</v>
      </c>
      <c r="B678" t="s">
        <v>2635</v>
      </c>
      <c r="C678" t="s">
        <v>5665</v>
      </c>
      <c r="D678" t="s">
        <v>12385</v>
      </c>
      <c r="E678" t="s">
        <v>12387</v>
      </c>
      <c r="F678" t="s">
        <v>9216</v>
      </c>
      <c r="G678" t="s">
        <v>2636</v>
      </c>
      <c r="H678" t="s">
        <v>2634</v>
      </c>
      <c r="M678" t="s">
        <v>8925</v>
      </c>
      <c r="N678" t="s">
        <v>2039</v>
      </c>
      <c r="O678" t="s">
        <v>8887</v>
      </c>
      <c r="R678" t="b">
        <v>1</v>
      </c>
      <c r="X678" t="s">
        <v>2039</v>
      </c>
      <c r="Z678" t="s">
        <v>8890</v>
      </c>
      <c r="AA678" t="s">
        <v>8887</v>
      </c>
      <c r="AC678" t="s">
        <v>8973</v>
      </c>
      <c r="AD678" t="b">
        <v>0</v>
      </c>
      <c r="AE678" t="b">
        <v>0</v>
      </c>
      <c r="AL678" t="s">
        <v>9087</v>
      </c>
      <c r="AM678" t="s">
        <v>2636</v>
      </c>
    </row>
    <row r="679" spans="1:42" x14ac:dyDescent="0.2">
      <c r="A679" t="s">
        <v>2634</v>
      </c>
      <c r="B679" t="s">
        <v>2635</v>
      </c>
      <c r="C679" t="s">
        <v>5673</v>
      </c>
      <c r="D679" t="s">
        <v>12385</v>
      </c>
      <c r="E679" t="s">
        <v>12388</v>
      </c>
      <c r="F679" t="s">
        <v>9216</v>
      </c>
      <c r="G679" t="s">
        <v>2636</v>
      </c>
      <c r="H679" t="s">
        <v>2634</v>
      </c>
      <c r="J679" t="s">
        <v>2638</v>
      </c>
      <c r="K679" t="s">
        <v>12389</v>
      </c>
      <c r="L679" t="s">
        <v>2640</v>
      </c>
      <c r="M679" t="s">
        <v>7982</v>
      </c>
      <c r="N679" t="s">
        <v>2039</v>
      </c>
      <c r="O679" t="s">
        <v>8887</v>
      </c>
      <c r="P679" t="s">
        <v>12390</v>
      </c>
      <c r="R679" t="b">
        <v>1</v>
      </c>
      <c r="T679" t="s">
        <v>45</v>
      </c>
      <c r="Z679" t="s">
        <v>8890</v>
      </c>
      <c r="AA679" t="s">
        <v>8887</v>
      </c>
      <c r="AB679" t="s">
        <v>12391</v>
      </c>
      <c r="AC679" t="s">
        <v>8973</v>
      </c>
      <c r="AD679" t="b">
        <v>0</v>
      </c>
      <c r="AE679" t="b">
        <v>0</v>
      </c>
      <c r="AF679" t="s">
        <v>12392</v>
      </c>
      <c r="AG679" t="s">
        <v>9113</v>
      </c>
      <c r="AH679" t="s">
        <v>8942</v>
      </c>
      <c r="AJ679" t="s">
        <v>12393</v>
      </c>
      <c r="AK679" t="s">
        <v>12394</v>
      </c>
      <c r="AL679" t="s">
        <v>8926</v>
      </c>
      <c r="AM679" t="s">
        <v>12395</v>
      </c>
    </row>
    <row r="680" spans="1:42" x14ac:dyDescent="0.2">
      <c r="A680" t="s">
        <v>2634</v>
      </c>
      <c r="B680" t="s">
        <v>2635</v>
      </c>
      <c r="C680" t="s">
        <v>5680</v>
      </c>
      <c r="D680" t="s">
        <v>12385</v>
      </c>
      <c r="E680" t="s">
        <v>12396</v>
      </c>
      <c r="F680" t="s">
        <v>9216</v>
      </c>
      <c r="G680" t="s">
        <v>2636</v>
      </c>
      <c r="H680" t="s">
        <v>2634</v>
      </c>
      <c r="I680" t="s">
        <v>12397</v>
      </c>
      <c r="J680" t="s">
        <v>7163</v>
      </c>
      <c r="K680" t="s">
        <v>12398</v>
      </c>
      <c r="L680" t="s">
        <v>2640</v>
      </c>
      <c r="M680" t="s">
        <v>7982</v>
      </c>
      <c r="N680" t="s">
        <v>2039</v>
      </c>
      <c r="O680" t="s">
        <v>8887</v>
      </c>
      <c r="P680" t="s">
        <v>12399</v>
      </c>
      <c r="R680" t="b">
        <v>1</v>
      </c>
      <c r="T680" t="s">
        <v>45</v>
      </c>
      <c r="Y680" t="s">
        <v>134</v>
      </c>
      <c r="Z680" t="s">
        <v>8890</v>
      </c>
      <c r="AA680" t="s">
        <v>8887</v>
      </c>
      <c r="AB680" t="s">
        <v>12391</v>
      </c>
      <c r="AC680" t="s">
        <v>9330</v>
      </c>
      <c r="AD680" t="b">
        <v>0</v>
      </c>
      <c r="AE680" t="b">
        <v>0</v>
      </c>
      <c r="AF680" t="s">
        <v>9006</v>
      </c>
      <c r="AG680" t="s">
        <v>8941</v>
      </c>
      <c r="AH680" t="s">
        <v>8942</v>
      </c>
      <c r="AJ680" t="s">
        <v>12393</v>
      </c>
      <c r="AK680" t="s">
        <v>12400</v>
      </c>
      <c r="AL680" t="s">
        <v>8935</v>
      </c>
      <c r="AM680" t="s">
        <v>2636</v>
      </c>
    </row>
    <row r="681" spans="1:42" x14ac:dyDescent="0.2">
      <c r="A681" t="s">
        <v>2634</v>
      </c>
      <c r="B681" t="s">
        <v>2635</v>
      </c>
      <c r="C681" t="s">
        <v>5688</v>
      </c>
      <c r="D681" t="s">
        <v>12385</v>
      </c>
      <c r="E681" t="s">
        <v>12401</v>
      </c>
      <c r="F681" t="s">
        <v>9216</v>
      </c>
      <c r="G681" t="s">
        <v>2636</v>
      </c>
      <c r="H681" t="s">
        <v>2634</v>
      </c>
      <c r="M681" t="s">
        <v>8920</v>
      </c>
      <c r="N681" t="s">
        <v>2039</v>
      </c>
      <c r="O681" t="s">
        <v>8887</v>
      </c>
      <c r="R681" t="b">
        <v>1</v>
      </c>
      <c r="Z681" t="s">
        <v>8890</v>
      </c>
      <c r="AA681" t="s">
        <v>8887</v>
      </c>
      <c r="AC681" t="s">
        <v>8973</v>
      </c>
      <c r="AD681" t="b">
        <v>0</v>
      </c>
      <c r="AE681" t="b">
        <v>0</v>
      </c>
      <c r="AL681" t="s">
        <v>8897</v>
      </c>
      <c r="AM681" t="s">
        <v>12402</v>
      </c>
    </row>
    <row r="682" spans="1:42" x14ac:dyDescent="0.2">
      <c r="A682" t="s">
        <v>2634</v>
      </c>
      <c r="B682" t="s">
        <v>2635</v>
      </c>
      <c r="C682" t="s">
        <v>5693</v>
      </c>
      <c r="D682" t="s">
        <v>12385</v>
      </c>
      <c r="E682" t="s">
        <v>12403</v>
      </c>
      <c r="F682" t="e">
        <v>#N/A</v>
      </c>
      <c r="G682" t="s">
        <v>2636</v>
      </c>
      <c r="H682" t="s">
        <v>2634</v>
      </c>
      <c r="J682" t="s">
        <v>12404</v>
      </c>
      <c r="K682" t="s">
        <v>12398</v>
      </c>
      <c r="L682" t="s">
        <v>2640</v>
      </c>
      <c r="M682" t="s">
        <v>7982</v>
      </c>
      <c r="N682" t="s">
        <v>7642</v>
      </c>
      <c r="O682" t="s">
        <v>8887</v>
      </c>
      <c r="P682" t="s">
        <v>12405</v>
      </c>
      <c r="T682" t="s">
        <v>45</v>
      </c>
      <c r="Z682" t="s">
        <v>8967</v>
      </c>
      <c r="AA682" t="s">
        <v>8887</v>
      </c>
      <c r="AD682" t="b">
        <v>0</v>
      </c>
      <c r="AF682" t="s">
        <v>8968</v>
      </c>
      <c r="AG682" t="s">
        <v>8968</v>
      </c>
      <c r="AH682" t="s">
        <v>8942</v>
      </c>
      <c r="AI682" t="s">
        <v>9645</v>
      </c>
      <c r="AJ682" t="s">
        <v>12406</v>
      </c>
      <c r="AK682" t="s">
        <v>12407</v>
      </c>
      <c r="AL682" t="s">
        <v>8935</v>
      </c>
      <c r="AM682" t="s">
        <v>2636</v>
      </c>
    </row>
    <row r="683" spans="1:42" x14ac:dyDescent="0.2">
      <c r="A683" t="s">
        <v>2634</v>
      </c>
      <c r="B683" t="s">
        <v>2635</v>
      </c>
      <c r="C683" t="s">
        <v>5703</v>
      </c>
      <c r="D683" t="s">
        <v>12385</v>
      </c>
      <c r="E683" t="s">
        <v>12408</v>
      </c>
      <c r="F683" t="s">
        <v>9216</v>
      </c>
      <c r="G683" t="s">
        <v>2636</v>
      </c>
      <c r="H683" t="s">
        <v>2634</v>
      </c>
      <c r="J683" t="s">
        <v>7163</v>
      </c>
      <c r="K683" t="s">
        <v>12398</v>
      </c>
      <c r="L683" t="s">
        <v>2640</v>
      </c>
      <c r="M683" t="s">
        <v>7982</v>
      </c>
      <c r="N683" t="s">
        <v>7695</v>
      </c>
      <c r="O683" t="s">
        <v>8887</v>
      </c>
      <c r="P683" t="s">
        <v>12409</v>
      </c>
      <c r="R683" t="b">
        <v>1</v>
      </c>
      <c r="T683" t="s">
        <v>45</v>
      </c>
      <c r="Z683" t="s">
        <v>8890</v>
      </c>
      <c r="AA683" t="s">
        <v>8887</v>
      </c>
      <c r="AB683" t="s">
        <v>12410</v>
      </c>
      <c r="AC683" t="s">
        <v>9330</v>
      </c>
      <c r="AD683" t="b">
        <v>0</v>
      </c>
      <c r="AE683" t="b">
        <v>0</v>
      </c>
      <c r="AF683" t="s">
        <v>9566</v>
      </c>
      <c r="AG683" t="s">
        <v>9566</v>
      </c>
      <c r="AH683" t="s">
        <v>8942</v>
      </c>
      <c r="AJ683" t="s">
        <v>12411</v>
      </c>
      <c r="AK683" t="s">
        <v>12400</v>
      </c>
      <c r="AL683" t="s">
        <v>8897</v>
      </c>
      <c r="AM683" t="s">
        <v>2636</v>
      </c>
    </row>
    <row r="684" spans="1:42" x14ac:dyDescent="0.2">
      <c r="A684" t="s">
        <v>2646</v>
      </c>
      <c r="B684" t="s">
        <v>2646</v>
      </c>
      <c r="C684" t="s">
        <v>5711</v>
      </c>
      <c r="D684" t="s">
        <v>12412</v>
      </c>
      <c r="E684" t="s">
        <v>12413</v>
      </c>
      <c r="F684" t="s">
        <v>8889</v>
      </c>
      <c r="G684" t="s">
        <v>2647</v>
      </c>
      <c r="H684" t="s">
        <v>2646</v>
      </c>
      <c r="J684" t="s">
        <v>2648</v>
      </c>
      <c r="K684" t="s">
        <v>2649</v>
      </c>
      <c r="L684" t="s">
        <v>32</v>
      </c>
      <c r="M684" t="s">
        <v>7982</v>
      </c>
      <c r="N684" t="s">
        <v>7820</v>
      </c>
      <c r="O684" t="s">
        <v>8887</v>
      </c>
      <c r="P684" t="s">
        <v>2651</v>
      </c>
      <c r="R684" t="b">
        <v>1</v>
      </c>
      <c r="T684" t="s">
        <v>85</v>
      </c>
      <c r="Z684" t="s">
        <v>8890</v>
      </c>
      <c r="AA684" t="s">
        <v>8887</v>
      </c>
      <c r="AC684" t="s">
        <v>8891</v>
      </c>
      <c r="AD684" t="b">
        <v>0</v>
      </c>
      <c r="AE684" t="b">
        <v>0</v>
      </c>
      <c r="AF684" t="s">
        <v>8892</v>
      </c>
      <c r="AG684" t="s">
        <v>8892</v>
      </c>
      <c r="AH684" t="s">
        <v>8893</v>
      </c>
      <c r="AI684" t="s">
        <v>8932</v>
      </c>
      <c r="AJ684" t="s">
        <v>12414</v>
      </c>
      <c r="AK684" t="s">
        <v>12415</v>
      </c>
      <c r="AL684" t="s">
        <v>8897</v>
      </c>
      <c r="AM684" t="s">
        <v>2647</v>
      </c>
    </row>
    <row r="685" spans="1:42" x14ac:dyDescent="0.2">
      <c r="A685" t="s">
        <v>2652</v>
      </c>
      <c r="B685" t="s">
        <v>2653</v>
      </c>
      <c r="C685" t="s">
        <v>5721</v>
      </c>
      <c r="D685" t="s">
        <v>8324</v>
      </c>
      <c r="E685" t="s">
        <v>12416</v>
      </c>
      <c r="F685" t="s">
        <v>8994</v>
      </c>
      <c r="G685" t="s">
        <v>2654</v>
      </c>
      <c r="H685" t="s">
        <v>2652</v>
      </c>
      <c r="J685" t="s">
        <v>2655</v>
      </c>
      <c r="K685" t="s">
        <v>12417</v>
      </c>
      <c r="L685" t="s">
        <v>32</v>
      </c>
      <c r="M685" t="s">
        <v>7982</v>
      </c>
      <c r="N685" t="s">
        <v>7591</v>
      </c>
      <c r="O685" t="s">
        <v>9002</v>
      </c>
      <c r="P685" t="s">
        <v>12418</v>
      </c>
      <c r="R685" t="b">
        <v>1</v>
      </c>
      <c r="T685" t="s">
        <v>45</v>
      </c>
      <c r="V685" t="s">
        <v>12419</v>
      </c>
      <c r="Z685" t="s">
        <v>8890</v>
      </c>
      <c r="AA685" t="s">
        <v>9004</v>
      </c>
      <c r="AD685" t="b">
        <v>0</v>
      </c>
      <c r="AF685" t="s">
        <v>8892</v>
      </c>
      <c r="AG685" t="s">
        <v>8892</v>
      </c>
      <c r="AH685" t="s">
        <v>8893</v>
      </c>
      <c r="AI685" t="s">
        <v>10696</v>
      </c>
      <c r="AJ685" t="s">
        <v>12420</v>
      </c>
      <c r="AL685" t="s">
        <v>9232</v>
      </c>
      <c r="AM685" t="s">
        <v>2654</v>
      </c>
    </row>
    <row r="686" spans="1:42" x14ac:dyDescent="0.2">
      <c r="A686" t="s">
        <v>2660</v>
      </c>
      <c r="B686" t="s">
        <v>2660</v>
      </c>
      <c r="C686" t="s">
        <v>5728</v>
      </c>
      <c r="D686" t="s">
        <v>12421</v>
      </c>
      <c r="E686" t="s">
        <v>12422</v>
      </c>
      <c r="F686" t="s">
        <v>9118</v>
      </c>
      <c r="G686" t="s">
        <v>2661</v>
      </c>
      <c r="H686" t="s">
        <v>2660</v>
      </c>
      <c r="J686" t="s">
        <v>2662</v>
      </c>
      <c r="K686" t="s">
        <v>2663</v>
      </c>
      <c r="L686" t="s">
        <v>32</v>
      </c>
      <c r="M686" t="s">
        <v>7982</v>
      </c>
      <c r="N686" t="s">
        <v>7727</v>
      </c>
      <c r="O686" t="s">
        <v>8887</v>
      </c>
      <c r="P686" t="s">
        <v>2664</v>
      </c>
      <c r="R686" t="b">
        <v>1</v>
      </c>
      <c r="T686" t="s">
        <v>112</v>
      </c>
      <c r="Z686" t="s">
        <v>8890</v>
      </c>
      <c r="AA686" t="s">
        <v>8887</v>
      </c>
      <c r="AB686" t="s">
        <v>12423</v>
      </c>
      <c r="AC686" t="s">
        <v>9037</v>
      </c>
      <c r="AD686" t="b">
        <v>0</v>
      </c>
      <c r="AE686" t="b">
        <v>0</v>
      </c>
      <c r="AF686" t="s">
        <v>10521</v>
      </c>
      <c r="AG686" t="s">
        <v>10522</v>
      </c>
      <c r="AH686" t="s">
        <v>9100</v>
      </c>
      <c r="AJ686" t="s">
        <v>2661</v>
      </c>
      <c r="AK686" t="s">
        <v>12424</v>
      </c>
      <c r="AL686" t="s">
        <v>8935</v>
      </c>
      <c r="AM686" t="s">
        <v>2665</v>
      </c>
      <c r="AN686" t="s">
        <v>463</v>
      </c>
      <c r="AO686" t="s">
        <v>109</v>
      </c>
      <c r="AP686" t="s">
        <v>2666</v>
      </c>
    </row>
    <row r="687" spans="1:42" x14ac:dyDescent="0.2">
      <c r="A687" t="s">
        <v>2667</v>
      </c>
      <c r="B687" t="s">
        <v>2667</v>
      </c>
      <c r="C687" t="s">
        <v>5736</v>
      </c>
      <c r="D687" t="s">
        <v>12425</v>
      </c>
      <c r="E687" t="s">
        <v>12426</v>
      </c>
      <c r="F687" t="s">
        <v>8889</v>
      </c>
      <c r="G687" t="s">
        <v>2668</v>
      </c>
      <c r="H687" t="s">
        <v>2667</v>
      </c>
      <c r="J687" t="s">
        <v>2669</v>
      </c>
      <c r="K687" t="s">
        <v>2670</v>
      </c>
      <c r="L687" t="s">
        <v>32</v>
      </c>
      <c r="M687" t="s">
        <v>7982</v>
      </c>
      <c r="N687" t="s">
        <v>7568</v>
      </c>
      <c r="O687" t="s">
        <v>8887</v>
      </c>
      <c r="P687" t="s">
        <v>2672</v>
      </c>
      <c r="R687" t="b">
        <v>1</v>
      </c>
      <c r="T687" t="s">
        <v>85</v>
      </c>
      <c r="Z687" t="s">
        <v>8890</v>
      </c>
      <c r="AA687" t="s">
        <v>8887</v>
      </c>
      <c r="AB687" t="s">
        <v>12427</v>
      </c>
      <c r="AC687" t="s">
        <v>8891</v>
      </c>
      <c r="AD687" t="b">
        <v>0</v>
      </c>
      <c r="AE687" t="b">
        <v>0</v>
      </c>
      <c r="AF687" t="s">
        <v>11295</v>
      </c>
      <c r="AG687" t="s">
        <v>11296</v>
      </c>
      <c r="AI687" t="s">
        <v>8932</v>
      </c>
      <c r="AJ687" t="s">
        <v>12428</v>
      </c>
      <c r="AK687" t="s">
        <v>12429</v>
      </c>
      <c r="AL687" t="s">
        <v>7302</v>
      </c>
      <c r="AM687" t="s">
        <v>2668</v>
      </c>
    </row>
    <row r="688" spans="1:42" x14ac:dyDescent="0.2">
      <c r="A688" t="s">
        <v>2667</v>
      </c>
      <c r="B688" t="s">
        <v>2667</v>
      </c>
      <c r="C688" t="s">
        <v>5746</v>
      </c>
      <c r="D688" t="s">
        <v>12425</v>
      </c>
      <c r="E688" t="s">
        <v>12430</v>
      </c>
      <c r="F688" t="s">
        <v>8889</v>
      </c>
      <c r="G688" t="s">
        <v>12431</v>
      </c>
      <c r="H688" t="s">
        <v>2667</v>
      </c>
      <c r="J688" t="s">
        <v>2655</v>
      </c>
      <c r="K688" t="s">
        <v>12432</v>
      </c>
      <c r="L688" t="s">
        <v>261</v>
      </c>
      <c r="M688" t="s">
        <v>7982</v>
      </c>
      <c r="N688" t="s">
        <v>7883</v>
      </c>
      <c r="O688" t="s">
        <v>8887</v>
      </c>
      <c r="P688" t="s">
        <v>12433</v>
      </c>
      <c r="R688" t="b">
        <v>1</v>
      </c>
      <c r="T688" t="s">
        <v>85</v>
      </c>
      <c r="Z688" t="s">
        <v>8890</v>
      </c>
      <c r="AA688" t="s">
        <v>8887</v>
      </c>
      <c r="AC688" t="s">
        <v>8891</v>
      </c>
      <c r="AD688" t="b">
        <v>0</v>
      </c>
      <c r="AE688" t="b">
        <v>0</v>
      </c>
      <c r="AF688" t="s">
        <v>8892</v>
      </c>
      <c r="AG688" t="s">
        <v>8892</v>
      </c>
      <c r="AH688" t="s">
        <v>8893</v>
      </c>
      <c r="AI688" t="s">
        <v>8894</v>
      </c>
      <c r="AJ688" t="s">
        <v>12434</v>
      </c>
      <c r="AK688" t="s">
        <v>12435</v>
      </c>
      <c r="AL688" t="s">
        <v>9232</v>
      </c>
      <c r="AM688" t="s">
        <v>12431</v>
      </c>
    </row>
    <row r="689" spans="1:42" x14ac:dyDescent="0.2">
      <c r="A689" t="s">
        <v>2675</v>
      </c>
      <c r="B689" t="s">
        <v>2676</v>
      </c>
      <c r="C689" t="s">
        <v>5757</v>
      </c>
      <c r="D689" t="s">
        <v>8327</v>
      </c>
      <c r="E689" t="s">
        <v>12436</v>
      </c>
      <c r="F689" t="s">
        <v>21008</v>
      </c>
      <c r="G689" t="s">
        <v>2677</v>
      </c>
      <c r="H689" t="s">
        <v>2675</v>
      </c>
      <c r="I689" t="s">
        <v>12437</v>
      </c>
      <c r="J689" t="s">
        <v>2678</v>
      </c>
      <c r="K689" t="s">
        <v>7166</v>
      </c>
      <c r="L689" t="s">
        <v>2680</v>
      </c>
      <c r="M689" t="s">
        <v>7982</v>
      </c>
      <c r="N689" t="s">
        <v>2039</v>
      </c>
      <c r="O689" t="s">
        <v>8887</v>
      </c>
      <c r="P689" t="s">
        <v>12438</v>
      </c>
      <c r="R689" t="b">
        <v>1</v>
      </c>
      <c r="T689" t="s">
        <v>45</v>
      </c>
      <c r="Y689" t="s">
        <v>2686</v>
      </c>
      <c r="Z689" t="s">
        <v>8890</v>
      </c>
      <c r="AA689" t="s">
        <v>8887</v>
      </c>
      <c r="AB689" t="s">
        <v>12439</v>
      </c>
      <c r="AC689" t="s">
        <v>8973</v>
      </c>
      <c r="AD689" t="b">
        <v>0</v>
      </c>
      <c r="AE689" t="b">
        <v>0</v>
      </c>
      <c r="AF689" t="s">
        <v>10598</v>
      </c>
      <c r="AG689" t="s">
        <v>10599</v>
      </c>
      <c r="AJ689" t="s">
        <v>12440</v>
      </c>
      <c r="AK689" t="s">
        <v>12441</v>
      </c>
      <c r="AL689" t="s">
        <v>7302</v>
      </c>
      <c r="AM689" t="s">
        <v>2683</v>
      </c>
    </row>
    <row r="690" spans="1:42" x14ac:dyDescent="0.2">
      <c r="A690" t="s">
        <v>2675</v>
      </c>
      <c r="B690" t="s">
        <v>2676</v>
      </c>
      <c r="C690" t="s">
        <v>5764</v>
      </c>
      <c r="D690" t="s">
        <v>8327</v>
      </c>
      <c r="E690" t="s">
        <v>12442</v>
      </c>
      <c r="F690" t="s">
        <v>21008</v>
      </c>
      <c r="G690" t="s">
        <v>2677</v>
      </c>
      <c r="H690" t="s">
        <v>2675</v>
      </c>
      <c r="J690" t="s">
        <v>12443</v>
      </c>
      <c r="K690" t="s">
        <v>7166</v>
      </c>
      <c r="L690" t="s">
        <v>2680</v>
      </c>
      <c r="M690" t="s">
        <v>7982</v>
      </c>
      <c r="N690" t="s">
        <v>2039</v>
      </c>
      <c r="O690" t="s">
        <v>8887</v>
      </c>
      <c r="P690" t="s">
        <v>12444</v>
      </c>
      <c r="R690" t="b">
        <v>1</v>
      </c>
      <c r="T690" t="s">
        <v>45</v>
      </c>
      <c r="Z690" t="s">
        <v>8890</v>
      </c>
      <c r="AA690" t="s">
        <v>8887</v>
      </c>
      <c r="AB690" t="s">
        <v>12439</v>
      </c>
      <c r="AC690" t="s">
        <v>8973</v>
      </c>
      <c r="AD690" t="b">
        <v>0</v>
      </c>
      <c r="AE690" t="b">
        <v>0</v>
      </c>
      <c r="AF690" t="s">
        <v>12445</v>
      </c>
      <c r="AG690" t="s">
        <v>12446</v>
      </c>
      <c r="AH690" t="s">
        <v>8893</v>
      </c>
      <c r="AI690" t="s">
        <v>12447</v>
      </c>
      <c r="AJ690" t="s">
        <v>12440</v>
      </c>
      <c r="AK690" t="s">
        <v>12441</v>
      </c>
      <c r="AL690" t="s">
        <v>9136</v>
      </c>
      <c r="AM690" t="s">
        <v>12448</v>
      </c>
    </row>
    <row r="691" spans="1:42" x14ac:dyDescent="0.2">
      <c r="A691" t="s">
        <v>2675</v>
      </c>
      <c r="B691" t="s">
        <v>2676</v>
      </c>
      <c r="C691" t="s">
        <v>5772</v>
      </c>
      <c r="D691" t="s">
        <v>8327</v>
      </c>
      <c r="E691" t="s">
        <v>12449</v>
      </c>
      <c r="F691" t="s">
        <v>21008</v>
      </c>
      <c r="G691" t="s">
        <v>2677</v>
      </c>
      <c r="H691" t="s">
        <v>2675</v>
      </c>
      <c r="J691" t="s">
        <v>12450</v>
      </c>
      <c r="K691" t="s">
        <v>7166</v>
      </c>
      <c r="L691" t="s">
        <v>2680</v>
      </c>
      <c r="M691" t="s">
        <v>7982</v>
      </c>
      <c r="N691" t="s">
        <v>2039</v>
      </c>
      <c r="O691" t="s">
        <v>8887</v>
      </c>
      <c r="P691" t="s">
        <v>12451</v>
      </c>
      <c r="R691" t="b">
        <v>1</v>
      </c>
      <c r="T691" t="s">
        <v>45</v>
      </c>
      <c r="Z691" t="s">
        <v>8890</v>
      </c>
      <c r="AA691" t="s">
        <v>8887</v>
      </c>
      <c r="AC691" t="s">
        <v>8973</v>
      </c>
      <c r="AD691" t="b">
        <v>0</v>
      </c>
      <c r="AE691" t="b">
        <v>0</v>
      </c>
      <c r="AF691" t="s">
        <v>12452</v>
      </c>
      <c r="AG691" t="s">
        <v>12452</v>
      </c>
      <c r="AH691" t="s">
        <v>8893</v>
      </c>
      <c r="AI691" t="s">
        <v>12447</v>
      </c>
      <c r="AJ691" t="s">
        <v>7168</v>
      </c>
      <c r="AK691" t="s">
        <v>12441</v>
      </c>
      <c r="AL691" t="s">
        <v>8935</v>
      </c>
      <c r="AM691" t="s">
        <v>2677</v>
      </c>
    </row>
    <row r="692" spans="1:42" x14ac:dyDescent="0.2">
      <c r="A692" t="s">
        <v>2675</v>
      </c>
      <c r="B692" t="s">
        <v>2676</v>
      </c>
      <c r="C692" t="s">
        <v>5780</v>
      </c>
      <c r="D692" t="s">
        <v>8327</v>
      </c>
      <c r="E692" t="s">
        <v>12453</v>
      </c>
      <c r="F692" t="s">
        <v>21008</v>
      </c>
      <c r="G692" t="s">
        <v>2677</v>
      </c>
      <c r="H692" t="s">
        <v>2675</v>
      </c>
      <c r="J692" t="s">
        <v>7165</v>
      </c>
      <c r="K692" t="s">
        <v>7166</v>
      </c>
      <c r="L692" t="s">
        <v>2680</v>
      </c>
      <c r="M692" t="s">
        <v>7982</v>
      </c>
      <c r="N692" t="s">
        <v>7532</v>
      </c>
      <c r="O692" t="s">
        <v>8887</v>
      </c>
      <c r="P692" t="s">
        <v>12454</v>
      </c>
      <c r="R692" t="b">
        <v>1</v>
      </c>
      <c r="T692" t="s">
        <v>45</v>
      </c>
      <c r="Z692" t="s">
        <v>8890</v>
      </c>
      <c r="AA692" t="s">
        <v>8887</v>
      </c>
      <c r="AB692" t="s">
        <v>12455</v>
      </c>
      <c r="AC692" t="s">
        <v>8973</v>
      </c>
      <c r="AD692" t="b">
        <v>0</v>
      </c>
      <c r="AE692" t="b">
        <v>0</v>
      </c>
      <c r="AF692" t="s">
        <v>12456</v>
      </c>
      <c r="AG692" t="s">
        <v>12457</v>
      </c>
      <c r="AH692" t="s">
        <v>8893</v>
      </c>
      <c r="AI692" t="s">
        <v>12458</v>
      </c>
      <c r="AJ692" t="s">
        <v>12440</v>
      </c>
      <c r="AK692" t="s">
        <v>12459</v>
      </c>
      <c r="AL692" t="s">
        <v>9266</v>
      </c>
      <c r="AM692" t="s">
        <v>2677</v>
      </c>
    </row>
    <row r="693" spans="1:42" x14ac:dyDescent="0.2">
      <c r="A693" t="s">
        <v>2687</v>
      </c>
      <c r="B693" t="s">
        <v>2687</v>
      </c>
      <c r="C693" t="s">
        <v>5787</v>
      </c>
      <c r="D693" t="s">
        <v>12460</v>
      </c>
      <c r="E693" t="s">
        <v>12461</v>
      </c>
      <c r="F693" t="s">
        <v>8994</v>
      </c>
      <c r="G693" t="s">
        <v>2688</v>
      </c>
      <c r="H693" t="s">
        <v>2687</v>
      </c>
      <c r="M693" t="s">
        <v>8920</v>
      </c>
      <c r="N693" t="s">
        <v>2039</v>
      </c>
      <c r="O693" t="s">
        <v>8887</v>
      </c>
      <c r="R693" t="b">
        <v>1</v>
      </c>
      <c r="Z693" t="s">
        <v>8890</v>
      </c>
      <c r="AA693" t="s">
        <v>8887</v>
      </c>
      <c r="AC693" t="s">
        <v>8996</v>
      </c>
      <c r="AD693" t="b">
        <v>0</v>
      </c>
      <c r="AE693" t="b">
        <v>0</v>
      </c>
      <c r="AL693" t="s">
        <v>8935</v>
      </c>
      <c r="AM693" t="s">
        <v>2688</v>
      </c>
    </row>
    <row r="694" spans="1:42" x14ac:dyDescent="0.2">
      <c r="A694" t="s">
        <v>2687</v>
      </c>
      <c r="B694" t="s">
        <v>2687</v>
      </c>
      <c r="C694" t="s">
        <v>5795</v>
      </c>
      <c r="D694" t="s">
        <v>12460</v>
      </c>
      <c r="E694" t="s">
        <v>12462</v>
      </c>
      <c r="F694" t="s">
        <v>8994</v>
      </c>
      <c r="G694" t="s">
        <v>2688</v>
      </c>
      <c r="H694" t="s">
        <v>2687</v>
      </c>
      <c r="J694" t="s">
        <v>2689</v>
      </c>
      <c r="K694" t="s">
        <v>12463</v>
      </c>
      <c r="L694" t="s">
        <v>180</v>
      </c>
      <c r="M694" t="s">
        <v>7982</v>
      </c>
      <c r="N694" t="s">
        <v>2039</v>
      </c>
      <c r="O694" t="s">
        <v>8887</v>
      </c>
      <c r="P694" t="s">
        <v>12464</v>
      </c>
      <c r="R694" t="b">
        <v>1</v>
      </c>
      <c r="T694" t="s">
        <v>85</v>
      </c>
      <c r="Z694" t="s">
        <v>8890</v>
      </c>
      <c r="AA694" t="s">
        <v>8887</v>
      </c>
      <c r="AB694" t="s">
        <v>12465</v>
      </c>
      <c r="AC694" t="s">
        <v>8996</v>
      </c>
      <c r="AD694" t="b">
        <v>0</v>
      </c>
      <c r="AE694" t="b">
        <v>0</v>
      </c>
      <c r="AF694" t="s">
        <v>8941</v>
      </c>
      <c r="AG694" t="s">
        <v>8941</v>
      </c>
      <c r="AH694" t="s">
        <v>8942</v>
      </c>
      <c r="AJ694" t="s">
        <v>7169</v>
      </c>
      <c r="AK694" t="s">
        <v>12466</v>
      </c>
      <c r="AL694" t="s">
        <v>8935</v>
      </c>
      <c r="AM694" t="s">
        <v>2688</v>
      </c>
    </row>
    <row r="695" spans="1:42" x14ac:dyDescent="0.2">
      <c r="A695" t="s">
        <v>2687</v>
      </c>
      <c r="B695" t="s">
        <v>2687</v>
      </c>
      <c r="C695" t="s">
        <v>5807</v>
      </c>
      <c r="D695" t="s">
        <v>12460</v>
      </c>
      <c r="E695" t="s">
        <v>12467</v>
      </c>
      <c r="F695" t="s">
        <v>8994</v>
      </c>
      <c r="G695" t="s">
        <v>2688</v>
      </c>
      <c r="H695" t="s">
        <v>2687</v>
      </c>
      <c r="I695" t="s">
        <v>12468</v>
      </c>
      <c r="M695" t="s">
        <v>8920</v>
      </c>
      <c r="N695" t="s">
        <v>2039</v>
      </c>
      <c r="O695" t="s">
        <v>8887</v>
      </c>
      <c r="R695" t="b">
        <v>1</v>
      </c>
      <c r="Y695" t="s">
        <v>134</v>
      </c>
      <c r="Z695" t="s">
        <v>8890</v>
      </c>
      <c r="AA695" t="s">
        <v>8887</v>
      </c>
      <c r="AC695" t="s">
        <v>8996</v>
      </c>
      <c r="AD695" t="b">
        <v>0</v>
      </c>
      <c r="AE695" t="b">
        <v>0</v>
      </c>
      <c r="AL695" t="s">
        <v>8935</v>
      </c>
      <c r="AM695" t="s">
        <v>2688</v>
      </c>
    </row>
    <row r="696" spans="1:42" x14ac:dyDescent="0.2">
      <c r="A696" t="s">
        <v>2691</v>
      </c>
      <c r="B696" t="s">
        <v>2692</v>
      </c>
      <c r="C696" t="s">
        <v>5815</v>
      </c>
      <c r="D696" t="s">
        <v>8330</v>
      </c>
      <c r="E696" t="s">
        <v>12469</v>
      </c>
      <c r="F696" t="s">
        <v>21008</v>
      </c>
      <c r="G696" t="s">
        <v>2693</v>
      </c>
      <c r="H696" t="s">
        <v>2691</v>
      </c>
      <c r="M696" t="s">
        <v>8925</v>
      </c>
      <c r="N696" t="s">
        <v>2039</v>
      </c>
      <c r="O696" t="s">
        <v>8887</v>
      </c>
      <c r="R696" t="b">
        <v>1</v>
      </c>
      <c r="X696" t="s">
        <v>2039</v>
      </c>
      <c r="Z696" t="s">
        <v>8890</v>
      </c>
      <c r="AA696" t="s">
        <v>8887</v>
      </c>
      <c r="AC696" t="s">
        <v>8973</v>
      </c>
      <c r="AD696" t="b">
        <v>0</v>
      </c>
      <c r="AE696" t="b">
        <v>0</v>
      </c>
      <c r="AL696" t="s">
        <v>7302</v>
      </c>
      <c r="AM696" t="s">
        <v>2699</v>
      </c>
    </row>
    <row r="697" spans="1:42" x14ac:dyDescent="0.2">
      <c r="A697" t="s">
        <v>2691</v>
      </c>
      <c r="B697" t="s">
        <v>2692</v>
      </c>
      <c r="C697" t="s">
        <v>4770</v>
      </c>
      <c r="D697" t="s">
        <v>8330</v>
      </c>
      <c r="E697" t="s">
        <v>12470</v>
      </c>
      <c r="F697" t="s">
        <v>21008</v>
      </c>
      <c r="G697" t="s">
        <v>2693</v>
      </c>
      <c r="H697" t="s">
        <v>2691</v>
      </c>
      <c r="I697" t="s">
        <v>12471</v>
      </c>
      <c r="J697" t="s">
        <v>2694</v>
      </c>
      <c r="K697" t="s">
        <v>2695</v>
      </c>
      <c r="L697" t="s">
        <v>2696</v>
      </c>
      <c r="M697" t="s">
        <v>7982</v>
      </c>
      <c r="N697" t="s">
        <v>2039</v>
      </c>
      <c r="O697" t="s">
        <v>8887</v>
      </c>
      <c r="P697" t="s">
        <v>12472</v>
      </c>
      <c r="R697" t="b">
        <v>1</v>
      </c>
      <c r="T697" t="s">
        <v>45</v>
      </c>
      <c r="Y697" t="s">
        <v>2701</v>
      </c>
      <c r="Z697" t="s">
        <v>8890</v>
      </c>
      <c r="AA697" t="s">
        <v>8887</v>
      </c>
      <c r="AB697" t="s">
        <v>12473</v>
      </c>
      <c r="AC697" t="s">
        <v>8973</v>
      </c>
      <c r="AD697" t="b">
        <v>0</v>
      </c>
      <c r="AE697" t="b">
        <v>0</v>
      </c>
      <c r="AF697" t="s">
        <v>12474</v>
      </c>
      <c r="AG697" t="s">
        <v>8941</v>
      </c>
      <c r="AH697" t="s">
        <v>8942</v>
      </c>
      <c r="AJ697" t="s">
        <v>7171</v>
      </c>
      <c r="AK697" t="s">
        <v>12475</v>
      </c>
      <c r="AL697" t="s">
        <v>9136</v>
      </c>
      <c r="AM697" t="s">
        <v>12476</v>
      </c>
    </row>
    <row r="698" spans="1:42" x14ac:dyDescent="0.2">
      <c r="A698" t="s">
        <v>2702</v>
      </c>
      <c r="B698" t="s">
        <v>2702</v>
      </c>
      <c r="C698" t="s">
        <v>5828</v>
      </c>
      <c r="D698" t="s">
        <v>12477</v>
      </c>
      <c r="E698" t="s">
        <v>12478</v>
      </c>
      <c r="F698" t="s">
        <v>9118</v>
      </c>
      <c r="G698" t="s">
        <v>2703</v>
      </c>
      <c r="H698" t="s">
        <v>2702</v>
      </c>
      <c r="I698" t="s">
        <v>12479</v>
      </c>
      <c r="J698" t="s">
        <v>2704</v>
      </c>
      <c r="K698" t="s">
        <v>2705</v>
      </c>
      <c r="L698" t="s">
        <v>2706</v>
      </c>
      <c r="M698" t="s">
        <v>7982</v>
      </c>
      <c r="N698" t="s">
        <v>2039</v>
      </c>
      <c r="O698" t="s">
        <v>8887</v>
      </c>
      <c r="P698" t="s">
        <v>2707</v>
      </c>
      <c r="R698" t="b">
        <v>1</v>
      </c>
      <c r="T698" t="s">
        <v>112</v>
      </c>
      <c r="Y698" t="s">
        <v>2712</v>
      </c>
      <c r="Z698" t="s">
        <v>8890</v>
      </c>
      <c r="AA698" t="s">
        <v>8887</v>
      </c>
      <c r="AD698" t="b">
        <v>0</v>
      </c>
      <c r="AE698" t="b">
        <v>0</v>
      </c>
      <c r="AF698" t="s">
        <v>12480</v>
      </c>
      <c r="AG698" t="s">
        <v>12481</v>
      </c>
      <c r="AH698" t="s">
        <v>8893</v>
      </c>
      <c r="AI698" t="s">
        <v>10132</v>
      </c>
      <c r="AJ698" t="s">
        <v>2703</v>
      </c>
      <c r="AK698" t="s">
        <v>12482</v>
      </c>
      <c r="AL698" t="s">
        <v>11348</v>
      </c>
      <c r="AM698" t="s">
        <v>2708</v>
      </c>
      <c r="AN698" t="s">
        <v>2709</v>
      </c>
      <c r="AO698" t="s">
        <v>2710</v>
      </c>
      <c r="AP698" t="s">
        <v>2711</v>
      </c>
    </row>
    <row r="699" spans="1:42" x14ac:dyDescent="0.2">
      <c r="A699" t="s">
        <v>2713</v>
      </c>
      <c r="B699" t="s">
        <v>2714</v>
      </c>
      <c r="C699" t="s">
        <v>5837</v>
      </c>
      <c r="D699" t="s">
        <v>8333</v>
      </c>
      <c r="E699" t="s">
        <v>12483</v>
      </c>
      <c r="F699" t="s">
        <v>21008</v>
      </c>
      <c r="G699" t="s">
        <v>2721</v>
      </c>
      <c r="H699" t="s">
        <v>2713</v>
      </c>
      <c r="I699" t="s">
        <v>12484</v>
      </c>
      <c r="J699" t="s">
        <v>2717</v>
      </c>
      <c r="K699" t="s">
        <v>12485</v>
      </c>
      <c r="L699" t="s">
        <v>12486</v>
      </c>
      <c r="M699" t="s">
        <v>7982</v>
      </c>
      <c r="N699" t="s">
        <v>2039</v>
      </c>
      <c r="O699" t="s">
        <v>8887</v>
      </c>
      <c r="P699" t="s">
        <v>12487</v>
      </c>
      <c r="R699" t="b">
        <v>1</v>
      </c>
      <c r="T699" t="s">
        <v>45</v>
      </c>
      <c r="Y699" t="s">
        <v>134</v>
      </c>
      <c r="Z699" t="s">
        <v>8890</v>
      </c>
      <c r="AA699" t="s">
        <v>8887</v>
      </c>
      <c r="AB699" t="s">
        <v>12488</v>
      </c>
      <c r="AC699" t="s">
        <v>8973</v>
      </c>
      <c r="AD699" t="b">
        <v>0</v>
      </c>
      <c r="AE699" t="b">
        <v>0</v>
      </c>
      <c r="AF699" t="s">
        <v>8941</v>
      </c>
      <c r="AG699" t="s">
        <v>8941</v>
      </c>
      <c r="AH699" t="s">
        <v>8942</v>
      </c>
      <c r="AJ699" t="s">
        <v>12489</v>
      </c>
      <c r="AK699" t="s">
        <v>12490</v>
      </c>
      <c r="AL699" t="s">
        <v>8935</v>
      </c>
      <c r="AM699" t="s">
        <v>2721</v>
      </c>
    </row>
    <row r="700" spans="1:42" x14ac:dyDescent="0.2">
      <c r="A700" t="s">
        <v>2724</v>
      </c>
      <c r="B700" t="s">
        <v>2725</v>
      </c>
      <c r="C700" t="s">
        <v>5843</v>
      </c>
      <c r="D700" t="s">
        <v>8336</v>
      </c>
      <c r="E700" t="s">
        <v>12491</v>
      </c>
      <c r="F700" t="s">
        <v>9090</v>
      </c>
      <c r="G700" t="s">
        <v>2726</v>
      </c>
      <c r="H700" t="s">
        <v>2724</v>
      </c>
      <c r="J700" t="s">
        <v>2727</v>
      </c>
      <c r="K700" t="s">
        <v>2728</v>
      </c>
      <c r="L700" t="s">
        <v>32</v>
      </c>
      <c r="M700" t="s">
        <v>7982</v>
      </c>
      <c r="N700" t="s">
        <v>2039</v>
      </c>
      <c r="O700" t="s">
        <v>8887</v>
      </c>
      <c r="P700" t="s">
        <v>12492</v>
      </c>
      <c r="R700" t="b">
        <v>1</v>
      </c>
      <c r="T700" t="s">
        <v>45</v>
      </c>
      <c r="Z700" t="s">
        <v>8890</v>
      </c>
      <c r="AA700" t="s">
        <v>8887</v>
      </c>
      <c r="AB700" t="s">
        <v>12493</v>
      </c>
      <c r="AC700" t="s">
        <v>8921</v>
      </c>
      <c r="AD700" t="b">
        <v>0</v>
      </c>
      <c r="AE700" t="b">
        <v>0</v>
      </c>
      <c r="AF700" t="s">
        <v>12494</v>
      </c>
      <c r="AG700" t="s">
        <v>12495</v>
      </c>
      <c r="AH700" t="s">
        <v>8942</v>
      </c>
      <c r="AJ700" t="s">
        <v>12496</v>
      </c>
      <c r="AK700" t="s">
        <v>12497</v>
      </c>
      <c r="AL700" t="s">
        <v>8935</v>
      </c>
      <c r="AM700" t="s">
        <v>2731</v>
      </c>
    </row>
    <row r="701" spans="1:42" x14ac:dyDescent="0.2">
      <c r="A701" t="s">
        <v>2733</v>
      </c>
      <c r="B701" t="s">
        <v>2733</v>
      </c>
      <c r="C701" t="s">
        <v>5851</v>
      </c>
      <c r="D701" t="s">
        <v>12498</v>
      </c>
      <c r="E701" t="s">
        <v>12499</v>
      </c>
      <c r="F701" t="s">
        <v>8994</v>
      </c>
      <c r="G701" t="s">
        <v>2734</v>
      </c>
      <c r="H701" t="s">
        <v>2733</v>
      </c>
      <c r="J701" t="s">
        <v>2735</v>
      </c>
      <c r="K701" t="s">
        <v>2736</v>
      </c>
      <c r="L701" t="s">
        <v>180</v>
      </c>
      <c r="M701" t="s">
        <v>7982</v>
      </c>
      <c r="N701" t="s">
        <v>2039</v>
      </c>
      <c r="O701" t="s">
        <v>8887</v>
      </c>
      <c r="P701" t="s">
        <v>2737</v>
      </c>
      <c r="R701" t="b">
        <v>1</v>
      </c>
      <c r="T701" t="s">
        <v>112</v>
      </c>
      <c r="Z701" t="s">
        <v>8890</v>
      </c>
      <c r="AA701" t="s">
        <v>8887</v>
      </c>
      <c r="AB701" t="s">
        <v>12500</v>
      </c>
      <c r="AC701" t="s">
        <v>8891</v>
      </c>
      <c r="AD701" t="b">
        <v>0</v>
      </c>
      <c r="AE701" t="b">
        <v>0</v>
      </c>
      <c r="AF701" t="s">
        <v>8941</v>
      </c>
      <c r="AG701" t="s">
        <v>8941</v>
      </c>
      <c r="AH701" t="s">
        <v>8942</v>
      </c>
      <c r="AJ701" t="s">
        <v>2734</v>
      </c>
      <c r="AK701" t="s">
        <v>12501</v>
      </c>
      <c r="AL701" t="s">
        <v>8935</v>
      </c>
      <c r="AM701" t="s">
        <v>2738</v>
      </c>
      <c r="AN701" t="s">
        <v>167</v>
      </c>
      <c r="AO701" t="s">
        <v>109</v>
      </c>
      <c r="AP701" t="s">
        <v>297</v>
      </c>
    </row>
    <row r="702" spans="1:42" x14ac:dyDescent="0.2">
      <c r="A702" t="s">
        <v>2739</v>
      </c>
      <c r="B702" t="s">
        <v>2739</v>
      </c>
      <c r="C702" t="s">
        <v>5857</v>
      </c>
      <c r="D702" t="s">
        <v>12502</v>
      </c>
      <c r="E702" t="s">
        <v>12503</v>
      </c>
      <c r="F702" t="s">
        <v>8994</v>
      </c>
      <c r="G702" t="s">
        <v>2740</v>
      </c>
      <c r="H702" t="s">
        <v>2739</v>
      </c>
      <c r="J702" t="s">
        <v>2741</v>
      </c>
      <c r="K702" t="s">
        <v>2742</v>
      </c>
      <c r="L702" t="s">
        <v>32</v>
      </c>
      <c r="M702" t="s">
        <v>7982</v>
      </c>
      <c r="N702" t="s">
        <v>7888</v>
      </c>
      <c r="O702" t="s">
        <v>8887</v>
      </c>
      <c r="P702" t="s">
        <v>2743</v>
      </c>
      <c r="R702" t="b">
        <v>1</v>
      </c>
      <c r="T702" t="s">
        <v>112</v>
      </c>
      <c r="Z702" t="s">
        <v>8890</v>
      </c>
      <c r="AA702" t="s">
        <v>8887</v>
      </c>
      <c r="AC702" t="s">
        <v>8996</v>
      </c>
      <c r="AD702" t="b">
        <v>0</v>
      </c>
      <c r="AE702" t="b">
        <v>0</v>
      </c>
      <c r="AF702" t="s">
        <v>8892</v>
      </c>
      <c r="AG702" t="s">
        <v>8892</v>
      </c>
      <c r="AH702" t="s">
        <v>8893</v>
      </c>
      <c r="AI702" t="s">
        <v>12504</v>
      </c>
      <c r="AJ702" t="s">
        <v>2740</v>
      </c>
      <c r="AK702" t="s">
        <v>12505</v>
      </c>
      <c r="AL702" t="s">
        <v>8918</v>
      </c>
      <c r="AM702" t="s">
        <v>2744</v>
      </c>
      <c r="AN702" t="s">
        <v>1091</v>
      </c>
      <c r="AO702" t="s">
        <v>472</v>
      </c>
      <c r="AP702" t="s">
        <v>2745</v>
      </c>
    </row>
    <row r="703" spans="1:42" x14ac:dyDescent="0.2">
      <c r="A703" t="s">
        <v>2746</v>
      </c>
      <c r="B703" t="s">
        <v>2746</v>
      </c>
      <c r="C703" t="s">
        <v>5866</v>
      </c>
      <c r="D703" t="s">
        <v>12506</v>
      </c>
      <c r="E703" t="s">
        <v>12507</v>
      </c>
      <c r="F703" t="s">
        <v>8994</v>
      </c>
      <c r="G703" t="s">
        <v>2747</v>
      </c>
      <c r="H703" t="s">
        <v>2746</v>
      </c>
      <c r="I703" t="s">
        <v>12508</v>
      </c>
      <c r="J703" t="s">
        <v>2748</v>
      </c>
      <c r="K703" t="s">
        <v>2749</v>
      </c>
      <c r="L703" t="s">
        <v>429</v>
      </c>
      <c r="M703" t="s">
        <v>7982</v>
      </c>
      <c r="N703" t="s">
        <v>2039</v>
      </c>
      <c r="O703" t="s">
        <v>8887</v>
      </c>
      <c r="P703" t="s">
        <v>2750</v>
      </c>
      <c r="R703" t="b">
        <v>1</v>
      </c>
      <c r="T703" t="s">
        <v>112</v>
      </c>
      <c r="Y703" t="s">
        <v>2753</v>
      </c>
      <c r="Z703" t="s">
        <v>8890</v>
      </c>
      <c r="AA703" t="s">
        <v>8887</v>
      </c>
      <c r="AB703" t="s">
        <v>12509</v>
      </c>
      <c r="AC703" t="s">
        <v>8996</v>
      </c>
      <c r="AD703" t="b">
        <v>0</v>
      </c>
      <c r="AE703" t="b">
        <v>0</v>
      </c>
      <c r="AF703" t="s">
        <v>12510</v>
      </c>
      <c r="AG703" t="s">
        <v>12511</v>
      </c>
      <c r="AH703" t="s">
        <v>9100</v>
      </c>
      <c r="AJ703" t="s">
        <v>2747</v>
      </c>
      <c r="AK703" t="s">
        <v>12512</v>
      </c>
      <c r="AL703" t="s">
        <v>9087</v>
      </c>
      <c r="AM703" t="s">
        <v>2751</v>
      </c>
      <c r="AN703" t="s">
        <v>236</v>
      </c>
      <c r="AO703" t="s">
        <v>185</v>
      </c>
      <c r="AP703" t="s">
        <v>2752</v>
      </c>
    </row>
    <row r="704" spans="1:42" x14ac:dyDescent="0.2">
      <c r="A704" t="s">
        <v>2754</v>
      </c>
      <c r="B704" t="s">
        <v>2755</v>
      </c>
      <c r="C704" t="s">
        <v>5873</v>
      </c>
      <c r="D704" t="s">
        <v>8339</v>
      </c>
      <c r="E704" t="s">
        <v>12513</v>
      </c>
      <c r="F704" t="s">
        <v>21008</v>
      </c>
      <c r="G704" t="s">
        <v>2756</v>
      </c>
      <c r="H704" t="s">
        <v>2754</v>
      </c>
      <c r="J704" t="s">
        <v>2757</v>
      </c>
      <c r="K704" t="s">
        <v>2758</v>
      </c>
      <c r="L704" t="s">
        <v>615</v>
      </c>
      <c r="M704" t="s">
        <v>7982</v>
      </c>
      <c r="N704" t="s">
        <v>2039</v>
      </c>
      <c r="O704" t="s">
        <v>9002</v>
      </c>
      <c r="P704" t="s">
        <v>12514</v>
      </c>
      <c r="R704" t="b">
        <v>1</v>
      </c>
      <c r="T704" t="s">
        <v>45</v>
      </c>
      <c r="V704" t="s">
        <v>7227</v>
      </c>
      <c r="Z704" t="s">
        <v>8890</v>
      </c>
      <c r="AA704" t="s">
        <v>9004</v>
      </c>
      <c r="AB704" t="s">
        <v>12515</v>
      </c>
      <c r="AC704" t="s">
        <v>9330</v>
      </c>
      <c r="AD704" t="b">
        <v>0</v>
      </c>
      <c r="AE704" t="b">
        <v>0</v>
      </c>
      <c r="AF704" t="s">
        <v>12516</v>
      </c>
      <c r="AG704" t="s">
        <v>12517</v>
      </c>
      <c r="AH704" t="s">
        <v>8942</v>
      </c>
      <c r="AJ704" t="s">
        <v>12518</v>
      </c>
      <c r="AK704" t="s">
        <v>12519</v>
      </c>
      <c r="AL704" t="s">
        <v>9238</v>
      </c>
      <c r="AM704" t="s">
        <v>2756</v>
      </c>
    </row>
    <row r="705" spans="1:39" x14ac:dyDescent="0.2">
      <c r="A705" t="s">
        <v>2765</v>
      </c>
      <c r="B705" t="s">
        <v>2765</v>
      </c>
      <c r="C705" t="s">
        <v>5881</v>
      </c>
      <c r="D705" t="s">
        <v>12520</v>
      </c>
      <c r="E705" t="s">
        <v>12521</v>
      </c>
      <c r="F705" t="s">
        <v>9090</v>
      </c>
      <c r="G705" t="s">
        <v>2766</v>
      </c>
      <c r="H705" t="s">
        <v>2765</v>
      </c>
      <c r="J705" t="s">
        <v>2767</v>
      </c>
      <c r="K705" t="s">
        <v>2768</v>
      </c>
      <c r="L705" t="s">
        <v>32</v>
      </c>
      <c r="M705" t="s">
        <v>7982</v>
      </c>
      <c r="N705" t="s">
        <v>2039</v>
      </c>
      <c r="O705" t="s">
        <v>8887</v>
      </c>
      <c r="P705" t="s">
        <v>2770</v>
      </c>
      <c r="R705" t="b">
        <v>1</v>
      </c>
      <c r="T705" t="s">
        <v>85</v>
      </c>
      <c r="Z705" t="s">
        <v>8890</v>
      </c>
      <c r="AA705" t="s">
        <v>8887</v>
      </c>
      <c r="AB705" t="s">
        <v>12522</v>
      </c>
      <c r="AC705" t="s">
        <v>8940</v>
      </c>
      <c r="AD705" t="b">
        <v>0</v>
      </c>
      <c r="AE705" t="b">
        <v>0</v>
      </c>
      <c r="AF705" t="s">
        <v>12523</v>
      </c>
      <c r="AG705" t="s">
        <v>12524</v>
      </c>
      <c r="AH705" t="s">
        <v>9031</v>
      </c>
      <c r="AJ705" t="s">
        <v>12525</v>
      </c>
      <c r="AK705" t="s">
        <v>12526</v>
      </c>
      <c r="AL705" t="s">
        <v>8926</v>
      </c>
      <c r="AM705" t="s">
        <v>2766</v>
      </c>
    </row>
    <row r="706" spans="1:39" x14ac:dyDescent="0.2">
      <c r="A706" t="s">
        <v>2771</v>
      </c>
      <c r="B706" t="s">
        <v>2772</v>
      </c>
      <c r="C706" t="s">
        <v>5889</v>
      </c>
      <c r="D706" t="s">
        <v>8342</v>
      </c>
      <c r="E706" t="s">
        <v>12527</v>
      </c>
      <c r="F706" t="s">
        <v>21008</v>
      </c>
      <c r="G706" t="s">
        <v>2773</v>
      </c>
      <c r="H706" t="s">
        <v>2771</v>
      </c>
      <c r="J706" t="s">
        <v>2774</v>
      </c>
      <c r="K706" t="s">
        <v>12528</v>
      </c>
      <c r="L706" t="s">
        <v>12529</v>
      </c>
      <c r="M706" t="s">
        <v>7982</v>
      </c>
      <c r="N706" t="s">
        <v>2039</v>
      </c>
      <c r="O706" t="s">
        <v>8887</v>
      </c>
      <c r="P706" t="s">
        <v>12530</v>
      </c>
      <c r="R706" t="b">
        <v>1</v>
      </c>
      <c r="T706" t="s">
        <v>45</v>
      </c>
      <c r="Z706" t="s">
        <v>8890</v>
      </c>
      <c r="AA706" t="s">
        <v>8887</v>
      </c>
      <c r="AB706" t="s">
        <v>12531</v>
      </c>
      <c r="AC706" t="s">
        <v>8973</v>
      </c>
      <c r="AD706" t="b">
        <v>0</v>
      </c>
      <c r="AE706" t="b">
        <v>0</v>
      </c>
      <c r="AF706" t="s">
        <v>8931</v>
      </c>
      <c r="AG706" t="s">
        <v>8931</v>
      </c>
      <c r="AH706" t="s">
        <v>8893</v>
      </c>
      <c r="AI706" t="s">
        <v>12532</v>
      </c>
      <c r="AJ706" t="s">
        <v>12533</v>
      </c>
      <c r="AK706" t="s">
        <v>12534</v>
      </c>
      <c r="AL706" t="s">
        <v>8923</v>
      </c>
      <c r="AM706" t="s">
        <v>2773</v>
      </c>
    </row>
    <row r="707" spans="1:39" x14ac:dyDescent="0.2">
      <c r="A707" t="s">
        <v>2771</v>
      </c>
      <c r="B707" t="s">
        <v>2772</v>
      </c>
      <c r="C707" t="s">
        <v>5898</v>
      </c>
      <c r="D707" t="s">
        <v>8342</v>
      </c>
      <c r="E707" t="s">
        <v>12535</v>
      </c>
      <c r="F707" t="s">
        <v>21008</v>
      </c>
      <c r="G707" t="s">
        <v>2773</v>
      </c>
      <c r="H707" t="s">
        <v>2771</v>
      </c>
      <c r="J707" t="s">
        <v>12536</v>
      </c>
      <c r="K707" t="s">
        <v>12537</v>
      </c>
      <c r="L707" t="s">
        <v>2776</v>
      </c>
      <c r="M707" t="s">
        <v>7982</v>
      </c>
      <c r="N707" t="s">
        <v>2039</v>
      </c>
      <c r="O707" t="s">
        <v>8887</v>
      </c>
      <c r="P707" t="s">
        <v>12538</v>
      </c>
      <c r="R707" t="b">
        <v>1</v>
      </c>
      <c r="T707" t="s">
        <v>45</v>
      </c>
      <c r="Z707" t="s">
        <v>8890</v>
      </c>
      <c r="AA707" t="s">
        <v>8887</v>
      </c>
      <c r="AB707" t="s">
        <v>12539</v>
      </c>
      <c r="AC707" t="s">
        <v>9330</v>
      </c>
      <c r="AD707" t="b">
        <v>0</v>
      </c>
      <c r="AE707" t="b">
        <v>0</v>
      </c>
      <c r="AF707" t="s">
        <v>10652</v>
      </c>
      <c r="AG707" t="s">
        <v>10653</v>
      </c>
      <c r="AH707" t="s">
        <v>8893</v>
      </c>
      <c r="AI707" t="s">
        <v>12540</v>
      </c>
      <c r="AJ707" t="s">
        <v>12541</v>
      </c>
      <c r="AK707" t="s">
        <v>12542</v>
      </c>
      <c r="AL707" t="s">
        <v>8926</v>
      </c>
      <c r="AM707" t="s">
        <v>12543</v>
      </c>
    </row>
    <row r="708" spans="1:39" x14ac:dyDescent="0.2">
      <c r="A708" t="s">
        <v>2771</v>
      </c>
      <c r="B708" t="s">
        <v>2772</v>
      </c>
      <c r="C708" t="s">
        <v>5905</v>
      </c>
      <c r="D708" t="s">
        <v>8342</v>
      </c>
      <c r="E708" t="s">
        <v>12544</v>
      </c>
      <c r="F708" t="s">
        <v>21008</v>
      </c>
      <c r="G708" t="s">
        <v>2773</v>
      </c>
      <c r="H708" t="s">
        <v>2771</v>
      </c>
      <c r="J708" t="s">
        <v>2774</v>
      </c>
      <c r="K708" t="s">
        <v>12528</v>
      </c>
      <c r="L708" t="s">
        <v>12529</v>
      </c>
      <c r="M708" t="s">
        <v>7982</v>
      </c>
      <c r="N708" t="s">
        <v>2039</v>
      </c>
      <c r="O708" t="s">
        <v>8887</v>
      </c>
      <c r="P708" t="s">
        <v>12545</v>
      </c>
      <c r="R708" t="b">
        <v>1</v>
      </c>
      <c r="T708" t="s">
        <v>45</v>
      </c>
      <c r="Z708" t="s">
        <v>8890</v>
      </c>
      <c r="AA708" t="s">
        <v>8887</v>
      </c>
      <c r="AB708" t="s">
        <v>12546</v>
      </c>
      <c r="AC708" t="s">
        <v>8973</v>
      </c>
      <c r="AD708" t="b">
        <v>0</v>
      </c>
      <c r="AE708" t="b">
        <v>0</v>
      </c>
      <c r="AF708" t="s">
        <v>12547</v>
      </c>
      <c r="AG708" t="s">
        <v>12548</v>
      </c>
      <c r="AH708" t="s">
        <v>8893</v>
      </c>
      <c r="AI708" t="s">
        <v>12540</v>
      </c>
      <c r="AJ708" t="s">
        <v>12549</v>
      </c>
      <c r="AK708" t="s">
        <v>12542</v>
      </c>
      <c r="AL708" t="s">
        <v>8935</v>
      </c>
      <c r="AM708" t="s">
        <v>2773</v>
      </c>
    </row>
    <row r="709" spans="1:39" x14ac:dyDescent="0.2">
      <c r="A709" t="s">
        <v>2771</v>
      </c>
      <c r="B709" t="s">
        <v>2772</v>
      </c>
      <c r="C709" t="s">
        <v>5911</v>
      </c>
      <c r="D709" t="s">
        <v>8342</v>
      </c>
      <c r="E709" t="s">
        <v>12550</v>
      </c>
      <c r="F709" t="s">
        <v>21008</v>
      </c>
      <c r="G709" t="s">
        <v>2773</v>
      </c>
      <c r="H709" t="s">
        <v>2771</v>
      </c>
      <c r="J709" t="s">
        <v>12551</v>
      </c>
      <c r="K709" t="s">
        <v>12552</v>
      </c>
      <c r="L709" t="s">
        <v>32</v>
      </c>
      <c r="M709" t="s">
        <v>9202</v>
      </c>
      <c r="N709" t="s">
        <v>7788</v>
      </c>
      <c r="O709" t="s">
        <v>8887</v>
      </c>
      <c r="P709" t="s">
        <v>12553</v>
      </c>
      <c r="R709" t="b">
        <v>1</v>
      </c>
      <c r="T709" t="s">
        <v>45</v>
      </c>
      <c r="X709" t="s">
        <v>7913</v>
      </c>
      <c r="Z709" t="s">
        <v>8890</v>
      </c>
      <c r="AA709" t="s">
        <v>8887</v>
      </c>
      <c r="AB709" t="s">
        <v>12554</v>
      </c>
      <c r="AC709" t="s">
        <v>8973</v>
      </c>
      <c r="AD709" t="b">
        <v>0</v>
      </c>
      <c r="AE709" t="b">
        <v>0</v>
      </c>
      <c r="AF709" t="s">
        <v>9745</v>
      </c>
      <c r="AG709" t="s">
        <v>9746</v>
      </c>
      <c r="AI709" t="s">
        <v>12555</v>
      </c>
      <c r="AJ709" t="s">
        <v>12556</v>
      </c>
      <c r="AK709" t="s">
        <v>12557</v>
      </c>
      <c r="AL709" t="s">
        <v>9193</v>
      </c>
      <c r="AM709" t="s">
        <v>2773</v>
      </c>
    </row>
    <row r="710" spans="1:39" x14ac:dyDescent="0.2">
      <c r="A710" t="s">
        <v>2771</v>
      </c>
      <c r="B710" t="s">
        <v>2772</v>
      </c>
      <c r="C710" t="s">
        <v>5917</v>
      </c>
      <c r="D710" t="s">
        <v>8342</v>
      </c>
      <c r="E710" t="s">
        <v>12558</v>
      </c>
      <c r="F710" t="s">
        <v>21008</v>
      </c>
      <c r="G710" t="s">
        <v>2773</v>
      </c>
      <c r="H710" t="s">
        <v>2771</v>
      </c>
      <c r="J710" t="s">
        <v>12536</v>
      </c>
      <c r="K710" t="s">
        <v>12537</v>
      </c>
      <c r="L710" t="s">
        <v>2776</v>
      </c>
      <c r="M710" t="s">
        <v>7982</v>
      </c>
      <c r="N710" t="s">
        <v>12559</v>
      </c>
      <c r="O710" t="s">
        <v>8887</v>
      </c>
      <c r="P710" t="s">
        <v>12560</v>
      </c>
      <c r="R710" t="b">
        <v>1</v>
      </c>
      <c r="T710" t="s">
        <v>45</v>
      </c>
      <c r="Z710" t="s">
        <v>8890</v>
      </c>
      <c r="AA710" t="s">
        <v>8887</v>
      </c>
      <c r="AB710" t="s">
        <v>12554</v>
      </c>
      <c r="AC710" t="s">
        <v>8973</v>
      </c>
      <c r="AD710" t="b">
        <v>0</v>
      </c>
      <c r="AE710" t="b">
        <v>0</v>
      </c>
      <c r="AF710" t="s">
        <v>9745</v>
      </c>
      <c r="AG710" t="s">
        <v>9746</v>
      </c>
      <c r="AH710" t="s">
        <v>8893</v>
      </c>
      <c r="AJ710" t="s">
        <v>12561</v>
      </c>
      <c r="AK710" t="s">
        <v>12562</v>
      </c>
      <c r="AL710" t="s">
        <v>9136</v>
      </c>
      <c r="AM710" t="s">
        <v>2773</v>
      </c>
    </row>
    <row r="711" spans="1:39" x14ac:dyDescent="0.2">
      <c r="A711" t="s">
        <v>2771</v>
      </c>
      <c r="B711" t="s">
        <v>2772</v>
      </c>
      <c r="C711" t="s">
        <v>5925</v>
      </c>
      <c r="D711" t="s">
        <v>8342</v>
      </c>
      <c r="E711" t="s">
        <v>12563</v>
      </c>
      <c r="F711" t="s">
        <v>21008</v>
      </c>
      <c r="G711" t="s">
        <v>2773</v>
      </c>
      <c r="H711" t="s">
        <v>2771</v>
      </c>
      <c r="J711" t="s">
        <v>12536</v>
      </c>
      <c r="K711" t="s">
        <v>12537</v>
      </c>
      <c r="L711" t="s">
        <v>2776</v>
      </c>
      <c r="M711" t="s">
        <v>7982</v>
      </c>
      <c r="N711" t="s">
        <v>3435</v>
      </c>
      <c r="O711" t="s">
        <v>8887</v>
      </c>
      <c r="P711" t="s">
        <v>12564</v>
      </c>
      <c r="R711" t="b">
        <v>1</v>
      </c>
      <c r="T711" t="s">
        <v>45</v>
      </c>
      <c r="Z711" t="s">
        <v>8890</v>
      </c>
      <c r="AA711" t="s">
        <v>8887</v>
      </c>
      <c r="AC711" t="s">
        <v>8973</v>
      </c>
      <c r="AD711" t="b">
        <v>0</v>
      </c>
      <c r="AE711" t="b">
        <v>0</v>
      </c>
      <c r="AF711" t="s">
        <v>12565</v>
      </c>
      <c r="AG711" t="s">
        <v>12566</v>
      </c>
      <c r="AH711" t="s">
        <v>8893</v>
      </c>
      <c r="AI711" t="s">
        <v>12567</v>
      </c>
      <c r="AJ711" t="s">
        <v>7174</v>
      </c>
      <c r="AK711" t="s">
        <v>12568</v>
      </c>
      <c r="AL711" t="s">
        <v>8913</v>
      </c>
    </row>
    <row r="712" spans="1:39" x14ac:dyDescent="0.2">
      <c r="A712" t="s">
        <v>2771</v>
      </c>
      <c r="B712" t="s">
        <v>2772</v>
      </c>
      <c r="C712" t="s">
        <v>5933</v>
      </c>
      <c r="D712" t="s">
        <v>8342</v>
      </c>
      <c r="E712" t="s">
        <v>12569</v>
      </c>
      <c r="F712" t="s">
        <v>21008</v>
      </c>
      <c r="G712" t="s">
        <v>2773</v>
      </c>
      <c r="H712" t="s">
        <v>2771</v>
      </c>
      <c r="J712" t="s">
        <v>12570</v>
      </c>
      <c r="K712" t="s">
        <v>12571</v>
      </c>
      <c r="L712" t="s">
        <v>32</v>
      </c>
      <c r="M712" t="s">
        <v>7982</v>
      </c>
      <c r="N712" t="s">
        <v>7292</v>
      </c>
      <c r="O712" t="s">
        <v>8887</v>
      </c>
      <c r="P712" t="s">
        <v>12572</v>
      </c>
      <c r="R712" t="b">
        <v>1</v>
      </c>
      <c r="T712" t="s">
        <v>45</v>
      </c>
      <c r="Z712" t="s">
        <v>8890</v>
      </c>
      <c r="AA712" t="s">
        <v>8887</v>
      </c>
      <c r="AB712" t="s">
        <v>12573</v>
      </c>
      <c r="AC712" t="s">
        <v>8973</v>
      </c>
      <c r="AD712" t="b">
        <v>0</v>
      </c>
      <c r="AE712" t="b">
        <v>0</v>
      </c>
      <c r="AF712" t="s">
        <v>12574</v>
      </c>
      <c r="AG712" t="s">
        <v>12575</v>
      </c>
      <c r="AH712" t="s">
        <v>8893</v>
      </c>
      <c r="AI712" t="s">
        <v>12576</v>
      </c>
      <c r="AJ712" t="s">
        <v>12577</v>
      </c>
      <c r="AK712" t="s">
        <v>12562</v>
      </c>
      <c r="AL712" t="s">
        <v>8918</v>
      </c>
    </row>
    <row r="713" spans="1:39" x14ac:dyDescent="0.2">
      <c r="A713" t="s">
        <v>2771</v>
      </c>
      <c r="B713" t="s">
        <v>2772</v>
      </c>
      <c r="C713" t="s">
        <v>5941</v>
      </c>
      <c r="D713" t="s">
        <v>8342</v>
      </c>
      <c r="E713" t="s">
        <v>12578</v>
      </c>
      <c r="F713" t="s">
        <v>21008</v>
      </c>
      <c r="G713" t="s">
        <v>2773</v>
      </c>
      <c r="H713" t="s">
        <v>2771</v>
      </c>
      <c r="J713" t="s">
        <v>12536</v>
      </c>
      <c r="K713" t="s">
        <v>12537</v>
      </c>
      <c r="L713" t="s">
        <v>2776</v>
      </c>
      <c r="M713" t="s">
        <v>7982</v>
      </c>
      <c r="N713" t="s">
        <v>7680</v>
      </c>
      <c r="O713" t="s">
        <v>8887</v>
      </c>
      <c r="P713" t="s">
        <v>12579</v>
      </c>
      <c r="R713" t="b">
        <v>1</v>
      </c>
      <c r="T713" t="s">
        <v>45</v>
      </c>
      <c r="Z713" t="s">
        <v>8890</v>
      </c>
      <c r="AA713" t="s">
        <v>8887</v>
      </c>
      <c r="AB713" t="s">
        <v>12580</v>
      </c>
      <c r="AC713" t="s">
        <v>8973</v>
      </c>
      <c r="AD713" t="b">
        <v>0</v>
      </c>
      <c r="AE713" t="b">
        <v>0</v>
      </c>
      <c r="AF713" t="s">
        <v>12574</v>
      </c>
      <c r="AG713" t="s">
        <v>12575</v>
      </c>
      <c r="AH713" t="s">
        <v>8893</v>
      </c>
      <c r="AI713" t="s">
        <v>12576</v>
      </c>
      <c r="AJ713" t="s">
        <v>12561</v>
      </c>
      <c r="AK713" t="s">
        <v>12581</v>
      </c>
      <c r="AL713" t="s">
        <v>8897</v>
      </c>
    </row>
    <row r="714" spans="1:39" x14ac:dyDescent="0.2">
      <c r="A714" t="s">
        <v>2771</v>
      </c>
      <c r="B714" t="s">
        <v>2772</v>
      </c>
      <c r="C714" t="s">
        <v>5950</v>
      </c>
      <c r="D714" t="s">
        <v>8342</v>
      </c>
      <c r="E714" t="s">
        <v>12582</v>
      </c>
      <c r="F714" t="s">
        <v>21008</v>
      </c>
      <c r="G714" t="s">
        <v>2773</v>
      </c>
      <c r="H714" t="s">
        <v>2771</v>
      </c>
      <c r="J714" t="s">
        <v>12583</v>
      </c>
      <c r="K714" t="s">
        <v>12537</v>
      </c>
      <c r="L714" t="s">
        <v>2776</v>
      </c>
      <c r="M714" t="s">
        <v>7982</v>
      </c>
      <c r="N714" t="s">
        <v>7368</v>
      </c>
      <c r="O714" t="s">
        <v>8887</v>
      </c>
      <c r="P714" t="s">
        <v>12584</v>
      </c>
      <c r="R714" t="b">
        <v>1</v>
      </c>
      <c r="T714" t="s">
        <v>45</v>
      </c>
      <c r="Z714" t="s">
        <v>8890</v>
      </c>
      <c r="AA714" t="s">
        <v>8887</v>
      </c>
      <c r="AC714" t="s">
        <v>8973</v>
      </c>
      <c r="AD714" t="b">
        <v>0</v>
      </c>
      <c r="AE714" t="b">
        <v>0</v>
      </c>
      <c r="AF714" t="s">
        <v>9113</v>
      </c>
      <c r="AG714" t="s">
        <v>9113</v>
      </c>
      <c r="AH714" t="s">
        <v>8893</v>
      </c>
      <c r="AI714" t="s">
        <v>12585</v>
      </c>
      <c r="AJ714" t="s">
        <v>12586</v>
      </c>
      <c r="AL714" t="s">
        <v>9226</v>
      </c>
      <c r="AM714" t="s">
        <v>2773</v>
      </c>
    </row>
    <row r="715" spans="1:39" x14ac:dyDescent="0.2">
      <c r="A715" t="s">
        <v>2780</v>
      </c>
      <c r="B715" t="s">
        <v>2780</v>
      </c>
      <c r="C715" t="s">
        <v>5957</v>
      </c>
      <c r="D715" t="s">
        <v>12587</v>
      </c>
      <c r="E715" t="s">
        <v>12588</v>
      </c>
      <c r="F715" t="s">
        <v>8889</v>
      </c>
      <c r="G715" t="s">
        <v>2781</v>
      </c>
      <c r="H715" t="s">
        <v>2780</v>
      </c>
      <c r="I715" t="s">
        <v>12589</v>
      </c>
      <c r="J715" t="s">
        <v>2782</v>
      </c>
      <c r="K715" t="s">
        <v>2783</v>
      </c>
      <c r="L715" t="s">
        <v>2784</v>
      </c>
      <c r="M715" t="s">
        <v>7982</v>
      </c>
      <c r="N715" t="s">
        <v>2039</v>
      </c>
      <c r="O715" t="s">
        <v>8887</v>
      </c>
      <c r="P715" t="s">
        <v>2786</v>
      </c>
      <c r="R715" t="b">
        <v>1</v>
      </c>
      <c r="T715" t="s">
        <v>85</v>
      </c>
      <c r="Y715" t="s">
        <v>2788</v>
      </c>
      <c r="Z715" t="s">
        <v>8890</v>
      </c>
      <c r="AA715" t="s">
        <v>8887</v>
      </c>
      <c r="AB715" t="s">
        <v>12590</v>
      </c>
      <c r="AC715" t="s">
        <v>8891</v>
      </c>
      <c r="AD715" t="b">
        <v>0</v>
      </c>
      <c r="AE715" t="b">
        <v>0</v>
      </c>
      <c r="AF715" t="s">
        <v>9668</v>
      </c>
      <c r="AG715" t="s">
        <v>9669</v>
      </c>
      <c r="AH715" t="s">
        <v>8942</v>
      </c>
      <c r="AI715" t="s">
        <v>9145</v>
      </c>
      <c r="AJ715" t="s">
        <v>7176</v>
      </c>
      <c r="AK715" t="s">
        <v>12591</v>
      </c>
      <c r="AL715" t="s">
        <v>9229</v>
      </c>
      <c r="AM715" t="s">
        <v>2787</v>
      </c>
    </row>
    <row r="716" spans="1:39" x14ac:dyDescent="0.2">
      <c r="A716" t="s">
        <v>2780</v>
      </c>
      <c r="B716" t="s">
        <v>2780</v>
      </c>
      <c r="C716" t="s">
        <v>5964</v>
      </c>
      <c r="D716" t="s">
        <v>12587</v>
      </c>
      <c r="E716" t="s">
        <v>12592</v>
      </c>
      <c r="F716" t="s">
        <v>8889</v>
      </c>
      <c r="G716" t="s">
        <v>2781</v>
      </c>
      <c r="H716" t="s">
        <v>2780</v>
      </c>
      <c r="J716" t="s">
        <v>12593</v>
      </c>
      <c r="K716" t="s">
        <v>12594</v>
      </c>
      <c r="L716" t="s">
        <v>2784</v>
      </c>
      <c r="M716" t="s">
        <v>9202</v>
      </c>
      <c r="N716" t="s">
        <v>2039</v>
      </c>
      <c r="O716" t="s">
        <v>8887</v>
      </c>
      <c r="P716" t="s">
        <v>12595</v>
      </c>
      <c r="R716" t="b">
        <v>1</v>
      </c>
      <c r="T716" t="s">
        <v>85</v>
      </c>
      <c r="X716" t="s">
        <v>7491</v>
      </c>
      <c r="Z716" t="s">
        <v>8890</v>
      </c>
      <c r="AA716" t="s">
        <v>8887</v>
      </c>
      <c r="AB716" t="s">
        <v>12596</v>
      </c>
      <c r="AC716" t="s">
        <v>8891</v>
      </c>
      <c r="AD716" t="b">
        <v>0</v>
      </c>
      <c r="AE716" t="b">
        <v>0</v>
      </c>
      <c r="AF716" t="s">
        <v>11441</v>
      </c>
      <c r="AG716" t="s">
        <v>11442</v>
      </c>
      <c r="AJ716" t="s">
        <v>12597</v>
      </c>
      <c r="AK716" t="s">
        <v>12598</v>
      </c>
      <c r="AL716" t="s">
        <v>9136</v>
      </c>
      <c r="AM716" t="s">
        <v>12599</v>
      </c>
    </row>
    <row r="717" spans="1:39" x14ac:dyDescent="0.2">
      <c r="A717" t="s">
        <v>2780</v>
      </c>
      <c r="B717" t="s">
        <v>2780</v>
      </c>
      <c r="C717" t="s">
        <v>5973</v>
      </c>
      <c r="D717" t="s">
        <v>12587</v>
      </c>
      <c r="E717" t="s">
        <v>12600</v>
      </c>
      <c r="F717" t="s">
        <v>8889</v>
      </c>
      <c r="G717" t="s">
        <v>2781</v>
      </c>
      <c r="H717" t="s">
        <v>2780</v>
      </c>
      <c r="M717" t="s">
        <v>8925</v>
      </c>
      <c r="N717" t="s">
        <v>2039</v>
      </c>
      <c r="O717" t="s">
        <v>8887</v>
      </c>
      <c r="R717" t="b">
        <v>1</v>
      </c>
      <c r="X717" t="s">
        <v>2039</v>
      </c>
      <c r="Z717" t="s">
        <v>8890</v>
      </c>
      <c r="AA717" t="s">
        <v>8887</v>
      </c>
      <c r="AC717" t="s">
        <v>8891</v>
      </c>
      <c r="AD717" t="b">
        <v>0</v>
      </c>
      <c r="AE717" t="b">
        <v>0</v>
      </c>
      <c r="AL717" t="s">
        <v>9136</v>
      </c>
      <c r="AM717" t="s">
        <v>12601</v>
      </c>
    </row>
    <row r="718" spans="1:39" x14ac:dyDescent="0.2">
      <c r="A718" t="s">
        <v>2789</v>
      </c>
      <c r="B718" t="s">
        <v>2790</v>
      </c>
      <c r="C718" t="s">
        <v>5979</v>
      </c>
      <c r="D718" t="s">
        <v>8346</v>
      </c>
      <c r="E718" t="s">
        <v>12602</v>
      </c>
      <c r="F718" t="s">
        <v>9216</v>
      </c>
      <c r="G718" t="s">
        <v>2791</v>
      </c>
      <c r="H718" t="s">
        <v>2789</v>
      </c>
      <c r="J718" t="s">
        <v>2792</v>
      </c>
      <c r="K718" t="s">
        <v>2793</v>
      </c>
      <c r="L718" t="s">
        <v>2794</v>
      </c>
      <c r="M718" t="s">
        <v>7982</v>
      </c>
      <c r="N718" t="s">
        <v>12603</v>
      </c>
      <c r="O718" t="s">
        <v>8887</v>
      </c>
      <c r="P718" t="s">
        <v>12604</v>
      </c>
      <c r="R718" t="b">
        <v>1</v>
      </c>
      <c r="T718" t="s">
        <v>60</v>
      </c>
      <c r="Z718" t="s">
        <v>8890</v>
      </c>
      <c r="AA718" t="s">
        <v>8887</v>
      </c>
      <c r="AB718" t="s">
        <v>12605</v>
      </c>
      <c r="AC718" t="s">
        <v>9387</v>
      </c>
      <c r="AD718" t="b">
        <v>0</v>
      </c>
      <c r="AE718" t="b">
        <v>0</v>
      </c>
      <c r="AF718" t="s">
        <v>12606</v>
      </c>
      <c r="AG718" t="s">
        <v>7604</v>
      </c>
      <c r="AH718" t="s">
        <v>9031</v>
      </c>
      <c r="AJ718" t="s">
        <v>12607</v>
      </c>
      <c r="AK718" t="s">
        <v>12608</v>
      </c>
      <c r="AL718" t="s">
        <v>8935</v>
      </c>
      <c r="AM718" t="s">
        <v>2791</v>
      </c>
    </row>
    <row r="719" spans="1:39" x14ac:dyDescent="0.2">
      <c r="A719" t="s">
        <v>2801</v>
      </c>
      <c r="B719" t="s">
        <v>2801</v>
      </c>
      <c r="C719" t="s">
        <v>5990</v>
      </c>
      <c r="D719" t="s">
        <v>12609</v>
      </c>
      <c r="E719" t="s">
        <v>12610</v>
      </c>
      <c r="F719" t="s">
        <v>8889</v>
      </c>
      <c r="G719" t="s">
        <v>7180</v>
      </c>
      <c r="H719" t="s">
        <v>2801</v>
      </c>
      <c r="M719" t="s">
        <v>8925</v>
      </c>
      <c r="N719" t="s">
        <v>2039</v>
      </c>
      <c r="O719" t="s">
        <v>8887</v>
      </c>
      <c r="R719" t="b">
        <v>1</v>
      </c>
      <c r="X719" t="s">
        <v>2039</v>
      </c>
      <c r="Z719" t="s">
        <v>8890</v>
      </c>
      <c r="AA719" t="s">
        <v>8887</v>
      </c>
      <c r="AC719" t="s">
        <v>8891</v>
      </c>
      <c r="AD719" t="b">
        <v>0</v>
      </c>
      <c r="AE719" t="b">
        <v>0</v>
      </c>
      <c r="AL719" t="s">
        <v>8918</v>
      </c>
      <c r="AM719" t="s">
        <v>12611</v>
      </c>
    </row>
    <row r="720" spans="1:39" x14ac:dyDescent="0.2">
      <c r="A720" t="s">
        <v>2801</v>
      </c>
      <c r="B720" t="s">
        <v>2801</v>
      </c>
      <c r="C720" t="s">
        <v>5999</v>
      </c>
      <c r="D720" t="s">
        <v>12612</v>
      </c>
      <c r="E720" t="s">
        <v>12613</v>
      </c>
      <c r="F720" t="s">
        <v>8889</v>
      </c>
      <c r="G720" t="s">
        <v>2802</v>
      </c>
      <c r="H720" t="s">
        <v>2801</v>
      </c>
      <c r="M720" t="s">
        <v>8920</v>
      </c>
      <c r="N720" t="s">
        <v>2039</v>
      </c>
      <c r="O720" t="s">
        <v>8887</v>
      </c>
      <c r="R720" t="b">
        <v>1</v>
      </c>
      <c r="T720" t="s">
        <v>112</v>
      </c>
      <c r="Z720" t="s">
        <v>8890</v>
      </c>
      <c r="AA720" t="s">
        <v>8887</v>
      </c>
      <c r="AC720" t="s">
        <v>8891</v>
      </c>
      <c r="AD720" t="b">
        <v>0</v>
      </c>
      <c r="AE720" t="b">
        <v>0</v>
      </c>
      <c r="AK720" t="s">
        <v>12614</v>
      </c>
      <c r="AL720" t="s">
        <v>8913</v>
      </c>
      <c r="AM720" t="s">
        <v>2806</v>
      </c>
    </row>
    <row r="721" spans="1:42" x14ac:dyDescent="0.2">
      <c r="A721" t="s">
        <v>2801</v>
      </c>
      <c r="B721" t="s">
        <v>2801</v>
      </c>
      <c r="C721" t="s">
        <v>6006</v>
      </c>
      <c r="D721" t="s">
        <v>12612</v>
      </c>
      <c r="E721" t="s">
        <v>12615</v>
      </c>
      <c r="F721" t="s">
        <v>8889</v>
      </c>
      <c r="G721" t="s">
        <v>2802</v>
      </c>
      <c r="H721" t="s">
        <v>2801</v>
      </c>
      <c r="J721" t="s">
        <v>2803</v>
      </c>
      <c r="K721" t="s">
        <v>12616</v>
      </c>
      <c r="L721" t="s">
        <v>2804</v>
      </c>
      <c r="M721" t="s">
        <v>7982</v>
      </c>
      <c r="N721" t="s">
        <v>12617</v>
      </c>
      <c r="O721" t="s">
        <v>8887</v>
      </c>
      <c r="P721" t="s">
        <v>12618</v>
      </c>
      <c r="R721" t="b">
        <v>1</v>
      </c>
      <c r="T721" t="s">
        <v>112</v>
      </c>
      <c r="Z721" t="s">
        <v>8890</v>
      </c>
      <c r="AA721" t="s">
        <v>8887</v>
      </c>
      <c r="AB721" t="s">
        <v>12619</v>
      </c>
      <c r="AC721" t="s">
        <v>8891</v>
      </c>
      <c r="AD721" t="b">
        <v>0</v>
      </c>
      <c r="AE721" t="b">
        <v>0</v>
      </c>
      <c r="AF721" t="s">
        <v>12620</v>
      </c>
      <c r="AG721" t="s">
        <v>12621</v>
      </c>
      <c r="AJ721" t="s">
        <v>2802</v>
      </c>
      <c r="AK721" t="s">
        <v>12622</v>
      </c>
      <c r="AL721" t="s">
        <v>8918</v>
      </c>
      <c r="AM721" t="s">
        <v>2806</v>
      </c>
      <c r="AN721" t="s">
        <v>1091</v>
      </c>
      <c r="AO721" t="s">
        <v>472</v>
      </c>
      <c r="AP721" t="s">
        <v>12623</v>
      </c>
    </row>
    <row r="722" spans="1:42" x14ac:dyDescent="0.2">
      <c r="A722" t="s">
        <v>2807</v>
      </c>
      <c r="B722" t="s">
        <v>2807</v>
      </c>
      <c r="C722" t="s">
        <v>6014</v>
      </c>
      <c r="D722" t="s">
        <v>12624</v>
      </c>
      <c r="E722" t="s">
        <v>12625</v>
      </c>
      <c r="F722" t="s">
        <v>8994</v>
      </c>
      <c r="G722" t="s">
        <v>2808</v>
      </c>
      <c r="H722" t="s">
        <v>2807</v>
      </c>
      <c r="J722" t="s">
        <v>2809</v>
      </c>
      <c r="K722" t="s">
        <v>2810</v>
      </c>
      <c r="L722" t="s">
        <v>233</v>
      </c>
      <c r="M722" t="s">
        <v>7982</v>
      </c>
      <c r="N722" t="s">
        <v>2039</v>
      </c>
      <c r="O722" t="s">
        <v>8887</v>
      </c>
      <c r="P722" t="s">
        <v>2811</v>
      </c>
      <c r="R722" t="b">
        <v>1</v>
      </c>
      <c r="T722" t="s">
        <v>112</v>
      </c>
      <c r="Z722" t="s">
        <v>8890</v>
      </c>
      <c r="AA722" t="s">
        <v>8887</v>
      </c>
      <c r="AB722" t="s">
        <v>12626</v>
      </c>
      <c r="AC722" t="s">
        <v>8996</v>
      </c>
      <c r="AD722" t="b">
        <v>0</v>
      </c>
      <c r="AE722" t="b">
        <v>0</v>
      </c>
      <c r="AF722" t="s">
        <v>8941</v>
      </c>
      <c r="AG722" t="s">
        <v>8941</v>
      </c>
      <c r="AJ722" t="s">
        <v>2808</v>
      </c>
      <c r="AK722" t="s">
        <v>12627</v>
      </c>
      <c r="AL722" t="s">
        <v>8935</v>
      </c>
      <c r="AM722" t="s">
        <v>2812</v>
      </c>
      <c r="AN722" t="s">
        <v>463</v>
      </c>
      <c r="AO722" t="s">
        <v>109</v>
      </c>
      <c r="AP722" t="s">
        <v>1659</v>
      </c>
    </row>
    <row r="723" spans="1:42" x14ac:dyDescent="0.2">
      <c r="A723" t="s">
        <v>2813</v>
      </c>
      <c r="B723" t="s">
        <v>2813</v>
      </c>
      <c r="C723" t="s">
        <v>6021</v>
      </c>
      <c r="D723" t="s">
        <v>12628</v>
      </c>
      <c r="E723" t="s">
        <v>12629</v>
      </c>
      <c r="F723" t="s">
        <v>8889</v>
      </c>
      <c r="G723" t="s">
        <v>2814</v>
      </c>
      <c r="H723" t="s">
        <v>2813</v>
      </c>
      <c r="I723" t="s">
        <v>12630</v>
      </c>
      <c r="J723" t="s">
        <v>2815</v>
      </c>
      <c r="K723" t="s">
        <v>2816</v>
      </c>
      <c r="L723" t="s">
        <v>32</v>
      </c>
      <c r="M723" t="s">
        <v>7982</v>
      </c>
      <c r="N723" t="s">
        <v>2039</v>
      </c>
      <c r="O723" t="s">
        <v>8887</v>
      </c>
      <c r="P723" t="s">
        <v>2818</v>
      </c>
      <c r="R723" t="b">
        <v>1</v>
      </c>
      <c r="T723" t="s">
        <v>85</v>
      </c>
      <c r="Y723" t="s">
        <v>2820</v>
      </c>
      <c r="Z723" t="s">
        <v>8890</v>
      </c>
      <c r="AA723" t="s">
        <v>8887</v>
      </c>
      <c r="AB723" t="s">
        <v>12631</v>
      </c>
      <c r="AC723" t="s">
        <v>8891</v>
      </c>
      <c r="AD723" t="b">
        <v>0</v>
      </c>
      <c r="AE723" t="b">
        <v>0</v>
      </c>
      <c r="AF723" t="s">
        <v>8941</v>
      </c>
      <c r="AG723" t="s">
        <v>8941</v>
      </c>
      <c r="AH723" t="s">
        <v>8942</v>
      </c>
      <c r="AJ723" t="s">
        <v>7181</v>
      </c>
      <c r="AK723" t="s">
        <v>12632</v>
      </c>
      <c r="AL723" t="s">
        <v>8935</v>
      </c>
      <c r="AM723" t="s">
        <v>2814</v>
      </c>
    </row>
    <row r="724" spans="1:42" x14ac:dyDescent="0.2">
      <c r="A724" t="s">
        <v>2821</v>
      </c>
      <c r="B724" t="s">
        <v>2822</v>
      </c>
      <c r="C724" t="s">
        <v>6031</v>
      </c>
      <c r="D724" t="s">
        <v>8349</v>
      </c>
      <c r="E724" t="s">
        <v>12633</v>
      </c>
      <c r="F724" t="s">
        <v>8889</v>
      </c>
      <c r="G724" t="s">
        <v>2823</v>
      </c>
      <c r="H724" t="s">
        <v>2821</v>
      </c>
      <c r="I724" t="s">
        <v>12634</v>
      </c>
      <c r="J724" t="s">
        <v>2824</v>
      </c>
      <c r="K724" t="s">
        <v>2825</v>
      </c>
      <c r="L724" t="s">
        <v>2826</v>
      </c>
      <c r="M724" t="s">
        <v>7982</v>
      </c>
      <c r="N724" t="s">
        <v>2039</v>
      </c>
      <c r="O724" t="s">
        <v>8887</v>
      </c>
      <c r="P724" t="s">
        <v>12635</v>
      </c>
      <c r="R724" t="b">
        <v>1</v>
      </c>
      <c r="T724" t="s">
        <v>45</v>
      </c>
      <c r="Y724" t="s">
        <v>1472</v>
      </c>
      <c r="Z724" t="s">
        <v>8890</v>
      </c>
      <c r="AA724" t="s">
        <v>8887</v>
      </c>
      <c r="AB724" t="s">
        <v>12636</v>
      </c>
      <c r="AC724" t="s">
        <v>8996</v>
      </c>
      <c r="AD724" t="b">
        <v>0</v>
      </c>
      <c r="AE724" t="b">
        <v>0</v>
      </c>
      <c r="AF724" t="s">
        <v>12637</v>
      </c>
      <c r="AG724" t="s">
        <v>12638</v>
      </c>
      <c r="AH724" t="s">
        <v>8942</v>
      </c>
      <c r="AJ724" t="s">
        <v>12639</v>
      </c>
      <c r="AK724" t="s">
        <v>12640</v>
      </c>
      <c r="AL724" t="s">
        <v>8935</v>
      </c>
      <c r="AM724" t="s">
        <v>2829</v>
      </c>
    </row>
    <row r="725" spans="1:42" x14ac:dyDescent="0.2">
      <c r="A725" t="s">
        <v>2821</v>
      </c>
      <c r="B725" t="s">
        <v>2822</v>
      </c>
      <c r="C725" t="s">
        <v>6043</v>
      </c>
      <c r="D725" t="s">
        <v>8349</v>
      </c>
      <c r="E725" t="s">
        <v>12641</v>
      </c>
      <c r="F725" t="s">
        <v>8889</v>
      </c>
      <c r="G725" t="s">
        <v>2823</v>
      </c>
      <c r="H725" t="s">
        <v>2821</v>
      </c>
      <c r="J725" t="s">
        <v>7522</v>
      </c>
      <c r="K725" t="s">
        <v>7182</v>
      </c>
      <c r="L725" t="s">
        <v>2826</v>
      </c>
      <c r="M725" t="s">
        <v>7982</v>
      </c>
      <c r="N725" t="s">
        <v>7818</v>
      </c>
      <c r="O725" t="s">
        <v>8887</v>
      </c>
      <c r="P725" t="s">
        <v>12642</v>
      </c>
      <c r="R725" t="b">
        <v>1</v>
      </c>
      <c r="T725" t="s">
        <v>45</v>
      </c>
      <c r="Z725" t="s">
        <v>8890</v>
      </c>
      <c r="AA725" t="s">
        <v>8887</v>
      </c>
      <c r="AB725" t="s">
        <v>12636</v>
      </c>
      <c r="AC725" t="s">
        <v>8996</v>
      </c>
      <c r="AD725" t="b">
        <v>0</v>
      </c>
      <c r="AE725" t="b">
        <v>0</v>
      </c>
      <c r="AF725" t="s">
        <v>12643</v>
      </c>
      <c r="AG725" t="s">
        <v>12644</v>
      </c>
      <c r="AH725" t="s">
        <v>9100</v>
      </c>
      <c r="AJ725" t="s">
        <v>12645</v>
      </c>
      <c r="AL725" t="s">
        <v>9238</v>
      </c>
      <c r="AM725" t="s">
        <v>2823</v>
      </c>
    </row>
    <row r="726" spans="1:42" x14ac:dyDescent="0.2">
      <c r="A726" t="s">
        <v>2821</v>
      </c>
      <c r="B726" t="s">
        <v>2822</v>
      </c>
      <c r="C726" t="s">
        <v>6050</v>
      </c>
      <c r="D726" t="s">
        <v>8349</v>
      </c>
      <c r="E726" t="s">
        <v>12646</v>
      </c>
      <c r="F726" t="s">
        <v>8889</v>
      </c>
      <c r="G726" t="s">
        <v>2823</v>
      </c>
      <c r="H726" t="s">
        <v>2821</v>
      </c>
      <c r="J726" t="s">
        <v>7522</v>
      </c>
      <c r="K726" t="s">
        <v>7182</v>
      </c>
      <c r="L726" t="s">
        <v>2826</v>
      </c>
      <c r="M726" t="s">
        <v>7982</v>
      </c>
      <c r="N726" t="s">
        <v>7622</v>
      </c>
      <c r="O726" t="s">
        <v>8887</v>
      </c>
      <c r="P726" t="s">
        <v>12647</v>
      </c>
      <c r="R726" t="b">
        <v>1</v>
      </c>
      <c r="T726" t="s">
        <v>45</v>
      </c>
      <c r="Z726" t="s">
        <v>8890</v>
      </c>
      <c r="AA726" t="s">
        <v>8887</v>
      </c>
      <c r="AB726" t="s">
        <v>12636</v>
      </c>
      <c r="AC726" t="s">
        <v>8996</v>
      </c>
      <c r="AD726" t="b">
        <v>0</v>
      </c>
      <c r="AE726" t="b">
        <v>0</v>
      </c>
      <c r="AF726" t="s">
        <v>12643</v>
      </c>
      <c r="AG726" t="s">
        <v>12644</v>
      </c>
      <c r="AH726" t="s">
        <v>9100</v>
      </c>
      <c r="AJ726" t="s">
        <v>12648</v>
      </c>
      <c r="AL726" t="s">
        <v>9266</v>
      </c>
      <c r="AM726" t="s">
        <v>2823</v>
      </c>
    </row>
    <row r="727" spans="1:42" x14ac:dyDescent="0.2">
      <c r="A727" t="s">
        <v>2821</v>
      </c>
      <c r="B727" t="s">
        <v>2822</v>
      </c>
      <c r="C727" t="s">
        <v>6057</v>
      </c>
      <c r="D727" t="s">
        <v>8349</v>
      </c>
      <c r="E727" t="s">
        <v>12649</v>
      </c>
      <c r="F727" t="s">
        <v>8889</v>
      </c>
      <c r="G727" t="s">
        <v>2823</v>
      </c>
      <c r="H727" t="s">
        <v>2821</v>
      </c>
      <c r="J727" t="s">
        <v>7522</v>
      </c>
      <c r="K727" t="s">
        <v>7182</v>
      </c>
      <c r="L727" t="s">
        <v>2826</v>
      </c>
      <c r="M727" t="s">
        <v>7982</v>
      </c>
      <c r="N727" t="s">
        <v>7947</v>
      </c>
      <c r="O727" t="s">
        <v>8887</v>
      </c>
      <c r="P727" t="s">
        <v>12650</v>
      </c>
      <c r="R727" t="b">
        <v>1</v>
      </c>
      <c r="T727" t="s">
        <v>45</v>
      </c>
      <c r="Z727" t="s">
        <v>8890</v>
      </c>
      <c r="AA727" t="s">
        <v>8887</v>
      </c>
      <c r="AB727" t="s">
        <v>12636</v>
      </c>
      <c r="AC727" t="s">
        <v>8996</v>
      </c>
      <c r="AD727" t="b">
        <v>0</v>
      </c>
      <c r="AE727" t="b">
        <v>0</v>
      </c>
      <c r="AF727" t="s">
        <v>12307</v>
      </c>
      <c r="AG727" t="s">
        <v>12308</v>
      </c>
      <c r="AH727" t="s">
        <v>9100</v>
      </c>
      <c r="AJ727" t="s">
        <v>12648</v>
      </c>
      <c r="AL727" t="s">
        <v>8926</v>
      </c>
      <c r="AM727" t="s">
        <v>2823</v>
      </c>
    </row>
    <row r="728" spans="1:42" x14ac:dyDescent="0.2">
      <c r="A728" t="s">
        <v>2830</v>
      </c>
      <c r="B728" t="s">
        <v>2830</v>
      </c>
      <c r="C728" t="s">
        <v>6063</v>
      </c>
      <c r="D728" t="s">
        <v>12651</v>
      </c>
      <c r="E728" t="s">
        <v>12652</v>
      </c>
      <c r="F728" t="s">
        <v>8994</v>
      </c>
      <c r="G728" t="s">
        <v>2831</v>
      </c>
      <c r="H728" t="s">
        <v>2830</v>
      </c>
      <c r="J728" t="s">
        <v>2832</v>
      </c>
      <c r="K728" t="s">
        <v>2833</v>
      </c>
      <c r="L728" t="s">
        <v>32</v>
      </c>
      <c r="M728" t="s">
        <v>7982</v>
      </c>
      <c r="N728" t="s">
        <v>7628</v>
      </c>
      <c r="O728" t="s">
        <v>8887</v>
      </c>
      <c r="P728" t="s">
        <v>2834</v>
      </c>
      <c r="R728" t="b">
        <v>1</v>
      </c>
      <c r="T728" t="s">
        <v>112</v>
      </c>
      <c r="Z728" t="s">
        <v>8890</v>
      </c>
      <c r="AA728" t="s">
        <v>8887</v>
      </c>
      <c r="AB728" t="s">
        <v>12653</v>
      </c>
      <c r="AC728" t="s">
        <v>8996</v>
      </c>
      <c r="AD728" t="b">
        <v>0</v>
      </c>
      <c r="AE728" t="b">
        <v>0</v>
      </c>
      <c r="AF728" t="s">
        <v>12654</v>
      </c>
      <c r="AG728" t="s">
        <v>12655</v>
      </c>
      <c r="AJ728" t="s">
        <v>2831</v>
      </c>
      <c r="AK728" t="s">
        <v>12656</v>
      </c>
      <c r="AL728" t="s">
        <v>8935</v>
      </c>
      <c r="AM728" t="s">
        <v>2835</v>
      </c>
      <c r="AN728" t="s">
        <v>132</v>
      </c>
      <c r="AO728" t="s">
        <v>109</v>
      </c>
      <c r="AP728" t="s">
        <v>2836</v>
      </c>
    </row>
    <row r="729" spans="1:42" x14ac:dyDescent="0.2">
      <c r="A729" t="s">
        <v>2830</v>
      </c>
      <c r="B729" t="s">
        <v>2830</v>
      </c>
      <c r="C729" t="s">
        <v>6072</v>
      </c>
      <c r="E729" t="s">
        <v>12657</v>
      </c>
      <c r="F729" t="s">
        <v>8994</v>
      </c>
      <c r="G729" t="s">
        <v>2831</v>
      </c>
      <c r="H729" t="s">
        <v>2830</v>
      </c>
      <c r="J729" t="s">
        <v>2832</v>
      </c>
      <c r="K729" t="s">
        <v>12658</v>
      </c>
      <c r="L729" t="s">
        <v>32</v>
      </c>
      <c r="M729" t="s">
        <v>7982</v>
      </c>
      <c r="N729" t="s">
        <v>12659</v>
      </c>
      <c r="O729" t="s">
        <v>9002</v>
      </c>
      <c r="P729" t="s">
        <v>2834</v>
      </c>
      <c r="R729" t="b">
        <v>1</v>
      </c>
      <c r="T729" t="s">
        <v>112</v>
      </c>
      <c r="V729" t="s">
        <v>7889</v>
      </c>
      <c r="Z729" t="s">
        <v>8890</v>
      </c>
      <c r="AA729" t="s">
        <v>9004</v>
      </c>
      <c r="AD729" t="b">
        <v>0</v>
      </c>
      <c r="AE729" t="b">
        <v>0</v>
      </c>
      <c r="AF729" t="s">
        <v>12660</v>
      </c>
      <c r="AG729" t="s">
        <v>12661</v>
      </c>
      <c r="AH729" t="s">
        <v>9100</v>
      </c>
      <c r="AJ729" t="s">
        <v>2831</v>
      </c>
      <c r="AL729" t="s">
        <v>8935</v>
      </c>
      <c r="AM729" t="s">
        <v>12662</v>
      </c>
    </row>
    <row r="730" spans="1:42" x14ac:dyDescent="0.2">
      <c r="A730" t="s">
        <v>2837</v>
      </c>
      <c r="B730" t="s">
        <v>2837</v>
      </c>
      <c r="C730" t="s">
        <v>6081</v>
      </c>
      <c r="D730" t="s">
        <v>12663</v>
      </c>
      <c r="E730" t="s">
        <v>12664</v>
      </c>
      <c r="F730" t="s">
        <v>9090</v>
      </c>
      <c r="G730" t="s">
        <v>2838</v>
      </c>
      <c r="H730" t="s">
        <v>2837</v>
      </c>
      <c r="J730" t="s">
        <v>2839</v>
      </c>
      <c r="K730" t="s">
        <v>2840</v>
      </c>
      <c r="L730" t="s">
        <v>233</v>
      </c>
      <c r="M730" t="s">
        <v>7982</v>
      </c>
      <c r="N730" t="s">
        <v>2039</v>
      </c>
      <c r="O730" t="s">
        <v>8887</v>
      </c>
      <c r="P730" t="s">
        <v>2841</v>
      </c>
      <c r="R730" t="b">
        <v>1</v>
      </c>
      <c r="T730" t="s">
        <v>112</v>
      </c>
      <c r="Z730" t="s">
        <v>8890</v>
      </c>
      <c r="AA730" t="s">
        <v>8887</v>
      </c>
      <c r="AB730" t="s">
        <v>12665</v>
      </c>
      <c r="AC730" t="s">
        <v>8996</v>
      </c>
      <c r="AD730" t="b">
        <v>0</v>
      </c>
      <c r="AE730" t="b">
        <v>0</v>
      </c>
      <c r="AF730" t="s">
        <v>9046</v>
      </c>
      <c r="AG730" t="s">
        <v>9046</v>
      </c>
      <c r="AJ730" t="s">
        <v>2838</v>
      </c>
      <c r="AK730" t="s">
        <v>12666</v>
      </c>
      <c r="AL730" t="s">
        <v>8926</v>
      </c>
      <c r="AM730" t="s">
        <v>2842</v>
      </c>
      <c r="AN730" t="s">
        <v>1846</v>
      </c>
      <c r="AO730" t="s">
        <v>99</v>
      </c>
      <c r="AP730" t="s">
        <v>1847</v>
      </c>
    </row>
    <row r="731" spans="1:42" x14ac:dyDescent="0.2">
      <c r="A731" t="s">
        <v>2843</v>
      </c>
      <c r="B731" t="s">
        <v>2844</v>
      </c>
      <c r="C731" t="s">
        <v>6089</v>
      </c>
      <c r="D731" t="s">
        <v>7183</v>
      </c>
      <c r="E731" t="s">
        <v>12667</v>
      </c>
      <c r="F731" t="s">
        <v>8994</v>
      </c>
      <c r="G731" t="s">
        <v>2845</v>
      </c>
      <c r="H731" t="s">
        <v>2843</v>
      </c>
      <c r="J731" t="s">
        <v>2846</v>
      </c>
      <c r="K731" t="s">
        <v>12668</v>
      </c>
      <c r="L731" t="s">
        <v>32</v>
      </c>
      <c r="M731" t="s">
        <v>7982</v>
      </c>
      <c r="N731" t="s">
        <v>2039</v>
      </c>
      <c r="O731" t="s">
        <v>8887</v>
      </c>
      <c r="P731" t="s">
        <v>12669</v>
      </c>
      <c r="R731" t="b">
        <v>1</v>
      </c>
      <c r="T731" t="s">
        <v>112</v>
      </c>
      <c r="Z731" t="s">
        <v>8890</v>
      </c>
      <c r="AA731" t="s">
        <v>8887</v>
      </c>
      <c r="AC731" t="s">
        <v>8996</v>
      </c>
      <c r="AD731" t="b">
        <v>0</v>
      </c>
      <c r="AE731" t="b">
        <v>0</v>
      </c>
      <c r="AF731" t="s">
        <v>8931</v>
      </c>
      <c r="AG731" t="s">
        <v>8931</v>
      </c>
      <c r="AH731" t="s">
        <v>8942</v>
      </c>
      <c r="AI731" t="s">
        <v>12540</v>
      </c>
      <c r="AJ731" t="s">
        <v>2845</v>
      </c>
      <c r="AK731" t="s">
        <v>12670</v>
      </c>
      <c r="AL731" t="s">
        <v>8935</v>
      </c>
      <c r="AM731" t="s">
        <v>2849</v>
      </c>
    </row>
    <row r="732" spans="1:42" x14ac:dyDescent="0.2">
      <c r="A732" t="s">
        <v>2853</v>
      </c>
      <c r="B732" t="s">
        <v>2854</v>
      </c>
      <c r="C732" t="s">
        <v>6094</v>
      </c>
      <c r="D732" t="s">
        <v>12671</v>
      </c>
      <c r="E732" t="s">
        <v>12672</v>
      </c>
      <c r="F732" t="s">
        <v>8889</v>
      </c>
      <c r="G732" t="s">
        <v>12673</v>
      </c>
      <c r="H732" t="s">
        <v>2853</v>
      </c>
      <c r="I732" t="s">
        <v>12674</v>
      </c>
      <c r="J732" t="s">
        <v>2856</v>
      </c>
      <c r="K732" t="s">
        <v>2857</v>
      </c>
      <c r="L732" t="s">
        <v>2858</v>
      </c>
      <c r="M732" t="s">
        <v>7982</v>
      </c>
      <c r="N732" t="s">
        <v>2039</v>
      </c>
      <c r="O732" t="s">
        <v>8887</v>
      </c>
      <c r="P732" t="s">
        <v>12675</v>
      </c>
      <c r="R732" t="b">
        <v>1</v>
      </c>
      <c r="T732" t="s">
        <v>112</v>
      </c>
      <c r="Y732" t="s">
        <v>2862</v>
      </c>
      <c r="Z732" t="s">
        <v>8890</v>
      </c>
      <c r="AA732" t="s">
        <v>8887</v>
      </c>
      <c r="AB732" t="s">
        <v>12676</v>
      </c>
      <c r="AC732" t="s">
        <v>8891</v>
      </c>
      <c r="AD732" t="b">
        <v>0</v>
      </c>
      <c r="AE732" t="b">
        <v>0</v>
      </c>
      <c r="AF732" t="s">
        <v>9365</v>
      </c>
      <c r="AG732" t="s">
        <v>9366</v>
      </c>
      <c r="AH732" t="s">
        <v>8942</v>
      </c>
      <c r="AJ732" t="s">
        <v>12673</v>
      </c>
      <c r="AK732" t="s">
        <v>12677</v>
      </c>
      <c r="AL732" t="s">
        <v>9266</v>
      </c>
      <c r="AM732" t="s">
        <v>2860</v>
      </c>
    </row>
    <row r="733" spans="1:42" x14ac:dyDescent="0.2">
      <c r="A733" t="s">
        <v>2865</v>
      </c>
      <c r="B733" t="s">
        <v>2865</v>
      </c>
      <c r="C733" t="s">
        <v>6102</v>
      </c>
      <c r="D733" t="s">
        <v>12678</v>
      </c>
      <c r="E733" t="s">
        <v>12679</v>
      </c>
      <c r="F733" t="s">
        <v>9118</v>
      </c>
      <c r="G733" t="s">
        <v>2866</v>
      </c>
      <c r="H733" t="s">
        <v>2865</v>
      </c>
      <c r="J733" t="s">
        <v>2867</v>
      </c>
      <c r="K733" t="s">
        <v>2868</v>
      </c>
      <c r="L733" t="s">
        <v>32</v>
      </c>
      <c r="M733" t="s">
        <v>7982</v>
      </c>
      <c r="N733" t="s">
        <v>2039</v>
      </c>
      <c r="O733" t="s">
        <v>8887</v>
      </c>
      <c r="P733" t="s">
        <v>2869</v>
      </c>
      <c r="R733" t="b">
        <v>1</v>
      </c>
      <c r="T733" t="s">
        <v>85</v>
      </c>
      <c r="Z733" t="s">
        <v>8890</v>
      </c>
      <c r="AA733" t="s">
        <v>8887</v>
      </c>
      <c r="AB733" t="s">
        <v>12680</v>
      </c>
      <c r="AC733" t="s">
        <v>8921</v>
      </c>
      <c r="AD733" t="b">
        <v>0</v>
      </c>
      <c r="AE733" t="b">
        <v>0</v>
      </c>
      <c r="AF733" t="s">
        <v>11441</v>
      </c>
      <c r="AG733" t="s">
        <v>11442</v>
      </c>
      <c r="AI733" t="s">
        <v>9145</v>
      </c>
      <c r="AJ733" t="s">
        <v>12681</v>
      </c>
      <c r="AK733" t="s">
        <v>12682</v>
      </c>
      <c r="AL733" t="s">
        <v>8923</v>
      </c>
      <c r="AM733" t="s">
        <v>2866</v>
      </c>
    </row>
    <row r="734" spans="1:42" x14ac:dyDescent="0.2">
      <c r="A734" t="s">
        <v>2871</v>
      </c>
      <c r="B734" t="s">
        <v>2871</v>
      </c>
      <c r="C734" t="s">
        <v>6110</v>
      </c>
      <c r="D734" t="s">
        <v>12683</v>
      </c>
      <c r="E734" t="s">
        <v>12684</v>
      </c>
      <c r="F734" t="s">
        <v>8994</v>
      </c>
      <c r="G734" t="s">
        <v>2872</v>
      </c>
      <c r="H734" t="s">
        <v>2871</v>
      </c>
      <c r="J734" t="s">
        <v>2873</v>
      </c>
      <c r="K734" t="s">
        <v>2874</v>
      </c>
      <c r="L734" t="s">
        <v>32</v>
      </c>
      <c r="M734" t="s">
        <v>7982</v>
      </c>
      <c r="N734" t="s">
        <v>2039</v>
      </c>
      <c r="O734" t="s">
        <v>8887</v>
      </c>
      <c r="P734" t="s">
        <v>2876</v>
      </c>
      <c r="R734" t="b">
        <v>1</v>
      </c>
      <c r="T734" t="s">
        <v>112</v>
      </c>
      <c r="Z734" t="s">
        <v>8890</v>
      </c>
      <c r="AA734" t="s">
        <v>8887</v>
      </c>
      <c r="AC734" t="s">
        <v>8996</v>
      </c>
      <c r="AD734" t="b">
        <v>0</v>
      </c>
      <c r="AE734" t="b">
        <v>0</v>
      </c>
      <c r="AF734" t="s">
        <v>11340</v>
      </c>
      <c r="AG734" t="s">
        <v>11341</v>
      </c>
      <c r="AH734" t="s">
        <v>8893</v>
      </c>
      <c r="AI734" t="s">
        <v>12685</v>
      </c>
      <c r="AJ734" t="s">
        <v>2872</v>
      </c>
      <c r="AK734" t="s">
        <v>12686</v>
      </c>
      <c r="AL734" t="s">
        <v>8926</v>
      </c>
      <c r="AM734" t="s">
        <v>2877</v>
      </c>
    </row>
    <row r="735" spans="1:42" x14ac:dyDescent="0.2">
      <c r="A735" t="s">
        <v>2878</v>
      </c>
      <c r="B735" t="s">
        <v>2878</v>
      </c>
      <c r="C735" t="s">
        <v>6118</v>
      </c>
      <c r="D735" t="s">
        <v>12687</v>
      </c>
      <c r="E735" t="s">
        <v>12688</v>
      </c>
      <c r="F735" t="s">
        <v>9118</v>
      </c>
      <c r="G735" t="s">
        <v>2879</v>
      </c>
      <c r="H735" t="s">
        <v>2878</v>
      </c>
      <c r="J735" t="s">
        <v>2880</v>
      </c>
      <c r="K735" t="s">
        <v>2881</v>
      </c>
      <c r="L735" t="s">
        <v>32</v>
      </c>
      <c r="M735" t="s">
        <v>7982</v>
      </c>
      <c r="N735" t="s">
        <v>2039</v>
      </c>
      <c r="O735" t="s">
        <v>8887</v>
      </c>
      <c r="P735" t="s">
        <v>2882</v>
      </c>
      <c r="R735" t="b">
        <v>1</v>
      </c>
      <c r="T735" t="s">
        <v>112</v>
      </c>
      <c r="Z735" t="s">
        <v>8890</v>
      </c>
      <c r="AA735" t="s">
        <v>8887</v>
      </c>
      <c r="AB735" t="s">
        <v>12689</v>
      </c>
      <c r="AC735" t="s">
        <v>9037</v>
      </c>
      <c r="AD735" t="b">
        <v>0</v>
      </c>
      <c r="AE735" t="b">
        <v>0</v>
      </c>
      <c r="AF735" t="s">
        <v>10222</v>
      </c>
      <c r="AG735" t="s">
        <v>10223</v>
      </c>
      <c r="AH735" t="s">
        <v>8942</v>
      </c>
      <c r="AJ735" t="s">
        <v>2879</v>
      </c>
      <c r="AK735" t="s">
        <v>12690</v>
      </c>
      <c r="AL735" t="s">
        <v>8935</v>
      </c>
      <c r="AM735" t="s">
        <v>2883</v>
      </c>
      <c r="AN735" t="s">
        <v>167</v>
      </c>
      <c r="AO735" t="s">
        <v>109</v>
      </c>
      <c r="AP735" t="s">
        <v>297</v>
      </c>
    </row>
    <row r="736" spans="1:42" x14ac:dyDescent="0.2">
      <c r="A736" t="s">
        <v>2884</v>
      </c>
      <c r="B736" t="s">
        <v>2884</v>
      </c>
      <c r="C736" t="s">
        <v>6128</v>
      </c>
      <c r="D736" t="s">
        <v>12691</v>
      </c>
      <c r="E736" t="s">
        <v>12692</v>
      </c>
      <c r="F736" t="s">
        <v>9118</v>
      </c>
      <c r="G736" t="s">
        <v>2885</v>
      </c>
      <c r="H736" t="s">
        <v>2884</v>
      </c>
      <c r="J736" t="s">
        <v>2886</v>
      </c>
      <c r="K736" t="s">
        <v>2887</v>
      </c>
      <c r="L736" t="s">
        <v>429</v>
      </c>
      <c r="M736" t="s">
        <v>7982</v>
      </c>
      <c r="N736" t="s">
        <v>7836</v>
      </c>
      <c r="O736" t="s">
        <v>8887</v>
      </c>
      <c r="P736" t="s">
        <v>2888</v>
      </c>
      <c r="R736" t="b">
        <v>1</v>
      </c>
      <c r="T736" t="s">
        <v>112</v>
      </c>
      <c r="Z736" t="s">
        <v>8890</v>
      </c>
      <c r="AA736" t="s">
        <v>8887</v>
      </c>
      <c r="AB736" t="s">
        <v>12693</v>
      </c>
      <c r="AC736" t="s">
        <v>9037</v>
      </c>
      <c r="AD736" t="b">
        <v>0</v>
      </c>
      <c r="AE736" t="b">
        <v>0</v>
      </c>
      <c r="AF736" t="s">
        <v>12694</v>
      </c>
      <c r="AG736" t="s">
        <v>12695</v>
      </c>
      <c r="AH736" t="s">
        <v>9031</v>
      </c>
      <c r="AJ736" t="s">
        <v>2885</v>
      </c>
      <c r="AK736" t="s">
        <v>12696</v>
      </c>
      <c r="AL736" t="s">
        <v>8923</v>
      </c>
      <c r="AM736" t="s">
        <v>2889</v>
      </c>
      <c r="AN736" t="s">
        <v>57</v>
      </c>
      <c r="AO736" t="s">
        <v>58</v>
      </c>
      <c r="AP736" t="s">
        <v>2890</v>
      </c>
    </row>
    <row r="737" spans="1:42" x14ac:dyDescent="0.2">
      <c r="A737" t="s">
        <v>2891</v>
      </c>
      <c r="B737" t="s">
        <v>2892</v>
      </c>
      <c r="C737" t="s">
        <v>6133</v>
      </c>
      <c r="D737" t="s">
        <v>8352</v>
      </c>
      <c r="E737" t="s">
        <v>12697</v>
      </c>
      <c r="F737" t="s">
        <v>8889</v>
      </c>
      <c r="G737" t="s">
        <v>2893</v>
      </c>
      <c r="H737" t="s">
        <v>2891</v>
      </c>
      <c r="I737" t="s">
        <v>12698</v>
      </c>
      <c r="M737" t="s">
        <v>8925</v>
      </c>
      <c r="N737" t="s">
        <v>2039</v>
      </c>
      <c r="O737" t="s">
        <v>8887</v>
      </c>
      <c r="R737" t="b">
        <v>1</v>
      </c>
      <c r="X737" t="s">
        <v>2039</v>
      </c>
      <c r="Y737" t="s">
        <v>2899</v>
      </c>
      <c r="Z737" t="s">
        <v>8890</v>
      </c>
      <c r="AA737" t="s">
        <v>8887</v>
      </c>
      <c r="AC737" t="s">
        <v>8891</v>
      </c>
      <c r="AD737" t="b">
        <v>0</v>
      </c>
      <c r="AE737" t="b">
        <v>0</v>
      </c>
      <c r="AL737" t="s">
        <v>9266</v>
      </c>
      <c r="AM737" t="s">
        <v>2893</v>
      </c>
    </row>
    <row r="738" spans="1:42" x14ac:dyDescent="0.2">
      <c r="A738" t="s">
        <v>2891</v>
      </c>
      <c r="B738" t="s">
        <v>2892</v>
      </c>
      <c r="C738" t="s">
        <v>6141</v>
      </c>
      <c r="D738" t="s">
        <v>8352</v>
      </c>
      <c r="E738" t="s">
        <v>12699</v>
      </c>
      <c r="F738" t="s">
        <v>8889</v>
      </c>
      <c r="G738" t="s">
        <v>2893</v>
      </c>
      <c r="H738" t="s">
        <v>2891</v>
      </c>
      <c r="J738" t="s">
        <v>2894</v>
      </c>
      <c r="K738" t="s">
        <v>7523</v>
      </c>
      <c r="L738" t="s">
        <v>12700</v>
      </c>
      <c r="M738" t="s">
        <v>7982</v>
      </c>
      <c r="N738" t="s">
        <v>2039</v>
      </c>
      <c r="O738" t="s">
        <v>8887</v>
      </c>
      <c r="P738" t="s">
        <v>12701</v>
      </c>
      <c r="R738" t="b">
        <v>1</v>
      </c>
      <c r="T738" t="s">
        <v>45</v>
      </c>
      <c r="Z738" t="s">
        <v>8890</v>
      </c>
      <c r="AA738" t="s">
        <v>8887</v>
      </c>
      <c r="AC738" t="s">
        <v>8891</v>
      </c>
      <c r="AD738" t="b">
        <v>0</v>
      </c>
      <c r="AE738" t="b">
        <v>0</v>
      </c>
      <c r="AF738" t="s">
        <v>10282</v>
      </c>
      <c r="AG738" t="s">
        <v>10286</v>
      </c>
      <c r="AH738" t="s">
        <v>8893</v>
      </c>
      <c r="AI738" t="s">
        <v>9419</v>
      </c>
      <c r="AJ738" t="s">
        <v>12702</v>
      </c>
      <c r="AK738" t="s">
        <v>12703</v>
      </c>
      <c r="AL738" t="s">
        <v>9266</v>
      </c>
      <c r="AM738" t="s">
        <v>2893</v>
      </c>
    </row>
    <row r="739" spans="1:42" x14ac:dyDescent="0.2">
      <c r="A739" t="s">
        <v>2900</v>
      </c>
      <c r="B739" t="s">
        <v>2900</v>
      </c>
      <c r="C739" t="s">
        <v>6147</v>
      </c>
      <c r="D739" t="s">
        <v>12704</v>
      </c>
      <c r="E739" t="s">
        <v>12705</v>
      </c>
      <c r="F739" t="s">
        <v>9118</v>
      </c>
      <c r="G739" t="s">
        <v>2901</v>
      </c>
      <c r="H739" t="s">
        <v>2900</v>
      </c>
      <c r="I739" t="s">
        <v>12706</v>
      </c>
      <c r="J739" t="s">
        <v>2902</v>
      </c>
      <c r="K739" t="s">
        <v>2903</v>
      </c>
      <c r="L739" t="s">
        <v>32</v>
      </c>
      <c r="M739" t="s">
        <v>7982</v>
      </c>
      <c r="N739" t="s">
        <v>2039</v>
      </c>
      <c r="O739" t="s">
        <v>8887</v>
      </c>
      <c r="P739" t="s">
        <v>2904</v>
      </c>
      <c r="R739" t="b">
        <v>1</v>
      </c>
      <c r="T739" t="s">
        <v>112</v>
      </c>
      <c r="Y739" t="s">
        <v>381</v>
      </c>
      <c r="Z739" t="s">
        <v>8890</v>
      </c>
      <c r="AA739" t="s">
        <v>8887</v>
      </c>
      <c r="AB739" t="s">
        <v>12707</v>
      </c>
      <c r="AC739" t="s">
        <v>8921</v>
      </c>
      <c r="AD739" t="b">
        <v>0</v>
      </c>
      <c r="AE739" t="b">
        <v>0</v>
      </c>
      <c r="AF739" t="s">
        <v>9186</v>
      </c>
      <c r="AG739" t="s">
        <v>9187</v>
      </c>
      <c r="AH739" t="s">
        <v>8942</v>
      </c>
      <c r="AJ739" t="s">
        <v>2901</v>
      </c>
      <c r="AK739" t="s">
        <v>12708</v>
      </c>
      <c r="AL739" t="s">
        <v>9048</v>
      </c>
      <c r="AM739" t="s">
        <v>2905</v>
      </c>
      <c r="AO739" t="s">
        <v>355</v>
      </c>
      <c r="AP739" t="s">
        <v>2906</v>
      </c>
    </row>
    <row r="740" spans="1:42" x14ac:dyDescent="0.2">
      <c r="A740" t="s">
        <v>2907</v>
      </c>
      <c r="B740" t="s">
        <v>2907</v>
      </c>
      <c r="C740" t="s">
        <v>6154</v>
      </c>
      <c r="D740" t="s">
        <v>12709</v>
      </c>
      <c r="E740" t="s">
        <v>12710</v>
      </c>
      <c r="F740" t="s">
        <v>8994</v>
      </c>
      <c r="G740" t="s">
        <v>2908</v>
      </c>
      <c r="H740" t="s">
        <v>2907</v>
      </c>
      <c r="J740" t="s">
        <v>2909</v>
      </c>
      <c r="K740" t="s">
        <v>2910</v>
      </c>
      <c r="L740" t="s">
        <v>12711</v>
      </c>
      <c r="M740" t="s">
        <v>7982</v>
      </c>
      <c r="N740" t="s">
        <v>2039</v>
      </c>
      <c r="O740" t="s">
        <v>8887</v>
      </c>
      <c r="P740" t="s">
        <v>2912</v>
      </c>
      <c r="R740" t="b">
        <v>1</v>
      </c>
      <c r="T740" t="s">
        <v>85</v>
      </c>
      <c r="Z740" t="s">
        <v>8890</v>
      </c>
      <c r="AA740" t="s">
        <v>8887</v>
      </c>
      <c r="AB740" t="s">
        <v>12712</v>
      </c>
      <c r="AC740" t="s">
        <v>9037</v>
      </c>
      <c r="AD740" t="b">
        <v>0</v>
      </c>
      <c r="AE740" t="b">
        <v>0</v>
      </c>
      <c r="AF740" t="s">
        <v>8941</v>
      </c>
      <c r="AG740" t="s">
        <v>8941</v>
      </c>
      <c r="AH740" t="s">
        <v>8942</v>
      </c>
      <c r="AJ740" t="s">
        <v>7186</v>
      </c>
      <c r="AK740" t="s">
        <v>12713</v>
      </c>
      <c r="AL740" t="s">
        <v>8935</v>
      </c>
      <c r="AM740" t="s">
        <v>2908</v>
      </c>
    </row>
    <row r="741" spans="1:42" x14ac:dyDescent="0.2">
      <c r="A741" t="s">
        <v>2913</v>
      </c>
      <c r="B741" t="s">
        <v>2913</v>
      </c>
      <c r="C741" t="s">
        <v>6161</v>
      </c>
      <c r="D741" t="s">
        <v>12714</v>
      </c>
      <c r="E741" t="s">
        <v>12715</v>
      </c>
      <c r="F741" t="s">
        <v>8994</v>
      </c>
      <c r="G741" t="s">
        <v>2914</v>
      </c>
      <c r="H741" t="s">
        <v>2913</v>
      </c>
      <c r="I741" t="s">
        <v>12716</v>
      </c>
      <c r="J741" t="s">
        <v>2915</v>
      </c>
      <c r="K741" t="s">
        <v>2916</v>
      </c>
      <c r="L741" t="s">
        <v>32</v>
      </c>
      <c r="M741" t="s">
        <v>7982</v>
      </c>
      <c r="N741" t="s">
        <v>2039</v>
      </c>
      <c r="O741" t="s">
        <v>8887</v>
      </c>
      <c r="P741" t="s">
        <v>2917</v>
      </c>
      <c r="R741" t="b">
        <v>1</v>
      </c>
      <c r="T741" t="s">
        <v>112</v>
      </c>
      <c r="Y741" t="s">
        <v>2919</v>
      </c>
      <c r="Z741" t="s">
        <v>8890</v>
      </c>
      <c r="AA741" t="s">
        <v>8887</v>
      </c>
      <c r="AB741" t="s">
        <v>12717</v>
      </c>
      <c r="AC741" t="s">
        <v>8996</v>
      </c>
      <c r="AD741" t="b">
        <v>0</v>
      </c>
      <c r="AE741" t="b">
        <v>0</v>
      </c>
      <c r="AF741" t="s">
        <v>12718</v>
      </c>
      <c r="AG741" t="s">
        <v>12719</v>
      </c>
      <c r="AH741" t="s">
        <v>8893</v>
      </c>
      <c r="AI741" t="s">
        <v>9145</v>
      </c>
      <c r="AJ741" t="s">
        <v>2914</v>
      </c>
      <c r="AK741" t="s">
        <v>12720</v>
      </c>
      <c r="AL741" t="s">
        <v>9266</v>
      </c>
      <c r="AM741" t="s">
        <v>2918</v>
      </c>
      <c r="AN741" t="s">
        <v>378</v>
      </c>
      <c r="AO741" t="s">
        <v>379</v>
      </c>
      <c r="AP741" t="s">
        <v>1002</v>
      </c>
    </row>
    <row r="742" spans="1:42" x14ac:dyDescent="0.2">
      <c r="A742" t="s">
        <v>2920</v>
      </c>
      <c r="B742" t="s">
        <v>2921</v>
      </c>
      <c r="C742" t="s">
        <v>6168</v>
      </c>
      <c r="D742" t="s">
        <v>8355</v>
      </c>
      <c r="E742" t="s">
        <v>12721</v>
      </c>
      <c r="F742" t="s">
        <v>21008</v>
      </c>
      <c r="G742" t="s">
        <v>2922</v>
      </c>
      <c r="H742" t="s">
        <v>2920</v>
      </c>
      <c r="J742" t="s">
        <v>2923</v>
      </c>
      <c r="K742" t="s">
        <v>12722</v>
      </c>
      <c r="L742" t="s">
        <v>2925</v>
      </c>
      <c r="M742" t="s">
        <v>7982</v>
      </c>
      <c r="N742" t="s">
        <v>2039</v>
      </c>
      <c r="O742" t="s">
        <v>8887</v>
      </c>
      <c r="P742" t="s">
        <v>12723</v>
      </c>
      <c r="R742" t="b">
        <v>1</v>
      </c>
      <c r="T742" t="s">
        <v>422</v>
      </c>
      <c r="Z742" t="s">
        <v>8890</v>
      </c>
      <c r="AA742" t="s">
        <v>8887</v>
      </c>
      <c r="AC742" t="s">
        <v>8973</v>
      </c>
      <c r="AD742" t="b">
        <v>0</v>
      </c>
      <c r="AE742" t="b">
        <v>0</v>
      </c>
      <c r="AF742" t="s">
        <v>8931</v>
      </c>
      <c r="AG742" t="s">
        <v>8931</v>
      </c>
      <c r="AH742" t="s">
        <v>8893</v>
      </c>
      <c r="AI742" t="s">
        <v>12724</v>
      </c>
      <c r="AJ742" t="s">
        <v>12725</v>
      </c>
      <c r="AK742" t="s">
        <v>12726</v>
      </c>
      <c r="AL742" t="s">
        <v>8935</v>
      </c>
      <c r="AM742" t="s">
        <v>2922</v>
      </c>
    </row>
    <row r="743" spans="1:42" x14ac:dyDescent="0.2">
      <c r="A743" t="s">
        <v>2920</v>
      </c>
      <c r="B743" t="s">
        <v>2921</v>
      </c>
      <c r="C743" t="s">
        <v>6174</v>
      </c>
      <c r="D743" t="s">
        <v>8355</v>
      </c>
      <c r="E743" t="s">
        <v>12727</v>
      </c>
      <c r="F743" t="s">
        <v>21008</v>
      </c>
      <c r="G743" t="s">
        <v>2922</v>
      </c>
      <c r="H743" t="s">
        <v>2920</v>
      </c>
      <c r="J743" t="s">
        <v>2923</v>
      </c>
      <c r="K743" t="s">
        <v>12722</v>
      </c>
      <c r="L743" t="s">
        <v>2925</v>
      </c>
      <c r="M743" t="s">
        <v>7982</v>
      </c>
      <c r="N743" t="s">
        <v>7709</v>
      </c>
      <c r="O743" t="s">
        <v>8887</v>
      </c>
      <c r="P743" t="s">
        <v>12728</v>
      </c>
      <c r="R743" t="b">
        <v>1</v>
      </c>
      <c r="T743" t="s">
        <v>422</v>
      </c>
      <c r="Z743" t="s">
        <v>8890</v>
      </c>
      <c r="AA743" t="s">
        <v>8887</v>
      </c>
      <c r="AC743" t="s">
        <v>8973</v>
      </c>
      <c r="AD743" t="b">
        <v>0</v>
      </c>
      <c r="AE743" t="b">
        <v>0</v>
      </c>
      <c r="AF743" t="s">
        <v>8892</v>
      </c>
      <c r="AG743" t="s">
        <v>8892</v>
      </c>
      <c r="AH743" t="s">
        <v>8893</v>
      </c>
      <c r="AI743" t="s">
        <v>12724</v>
      </c>
      <c r="AJ743" t="s">
        <v>12725</v>
      </c>
      <c r="AK743" t="s">
        <v>12726</v>
      </c>
      <c r="AL743" t="s">
        <v>9232</v>
      </c>
      <c r="AM743" t="s">
        <v>2922</v>
      </c>
    </row>
    <row r="744" spans="1:42" x14ac:dyDescent="0.2">
      <c r="A744" t="s">
        <v>2929</v>
      </c>
      <c r="B744" t="s">
        <v>2929</v>
      </c>
      <c r="C744" t="s">
        <v>6180</v>
      </c>
      <c r="D744" t="s">
        <v>12729</v>
      </c>
      <c r="E744" t="s">
        <v>12730</v>
      </c>
      <c r="F744" t="s">
        <v>9090</v>
      </c>
      <c r="G744" t="s">
        <v>2930</v>
      </c>
      <c r="H744" t="s">
        <v>2929</v>
      </c>
      <c r="J744" t="s">
        <v>2931</v>
      </c>
      <c r="K744" t="s">
        <v>2932</v>
      </c>
      <c r="L744" t="s">
        <v>233</v>
      </c>
      <c r="M744" t="s">
        <v>7982</v>
      </c>
      <c r="N744" t="s">
        <v>2039</v>
      </c>
      <c r="O744" t="s">
        <v>8887</v>
      </c>
      <c r="P744" t="s">
        <v>2933</v>
      </c>
      <c r="R744" t="b">
        <v>1</v>
      </c>
      <c r="T744" t="s">
        <v>112</v>
      </c>
      <c r="Z744" t="s">
        <v>8890</v>
      </c>
      <c r="AA744" t="s">
        <v>8887</v>
      </c>
      <c r="AC744" t="s">
        <v>8996</v>
      </c>
      <c r="AD744" t="b">
        <v>0</v>
      </c>
      <c r="AE744" t="b">
        <v>0</v>
      </c>
      <c r="AF744" t="s">
        <v>7604</v>
      </c>
      <c r="AG744" t="s">
        <v>7604</v>
      </c>
      <c r="AH744" t="s">
        <v>8893</v>
      </c>
      <c r="AI744" t="s">
        <v>11953</v>
      </c>
      <c r="AJ744" t="s">
        <v>2930</v>
      </c>
      <c r="AK744" t="s">
        <v>12731</v>
      </c>
      <c r="AL744" t="s">
        <v>8897</v>
      </c>
      <c r="AM744" t="s">
        <v>2934</v>
      </c>
      <c r="AN744" t="s">
        <v>1234</v>
      </c>
      <c r="AO744" t="s">
        <v>41</v>
      </c>
      <c r="AP744" t="s">
        <v>2935</v>
      </c>
    </row>
    <row r="745" spans="1:42" x14ac:dyDescent="0.2">
      <c r="A745" t="s">
        <v>2936</v>
      </c>
      <c r="B745" t="s">
        <v>2936</v>
      </c>
      <c r="C745" t="s">
        <v>6187</v>
      </c>
      <c r="D745" t="s">
        <v>12732</v>
      </c>
      <c r="E745" t="s">
        <v>12733</v>
      </c>
      <c r="F745" t="s">
        <v>9090</v>
      </c>
      <c r="G745" t="s">
        <v>2937</v>
      </c>
      <c r="H745" t="s">
        <v>2936</v>
      </c>
      <c r="J745" t="s">
        <v>2938</v>
      </c>
      <c r="K745" t="s">
        <v>2939</v>
      </c>
      <c r="L745" t="s">
        <v>32</v>
      </c>
      <c r="M745" t="s">
        <v>7982</v>
      </c>
      <c r="N745" t="s">
        <v>2039</v>
      </c>
      <c r="O745" t="s">
        <v>8887</v>
      </c>
      <c r="P745" t="s">
        <v>2942</v>
      </c>
      <c r="R745" t="b">
        <v>1</v>
      </c>
      <c r="T745" t="s">
        <v>85</v>
      </c>
      <c r="Z745" t="s">
        <v>8890</v>
      </c>
      <c r="AA745" t="s">
        <v>8887</v>
      </c>
      <c r="AB745" t="s">
        <v>12734</v>
      </c>
      <c r="AC745" t="s">
        <v>8921</v>
      </c>
      <c r="AD745" t="b">
        <v>0</v>
      </c>
      <c r="AE745" t="b">
        <v>0</v>
      </c>
      <c r="AF745" t="s">
        <v>9046</v>
      </c>
      <c r="AG745" t="s">
        <v>9046</v>
      </c>
      <c r="AI745" t="s">
        <v>12735</v>
      </c>
      <c r="AJ745" t="s">
        <v>12736</v>
      </c>
      <c r="AK745" t="s">
        <v>12737</v>
      </c>
      <c r="AL745" t="s">
        <v>8935</v>
      </c>
      <c r="AM745" t="s">
        <v>2937</v>
      </c>
    </row>
    <row r="746" spans="1:42" x14ac:dyDescent="0.2">
      <c r="A746" t="s">
        <v>2943</v>
      </c>
      <c r="B746" t="s">
        <v>2943</v>
      </c>
      <c r="C746" t="s">
        <v>6194</v>
      </c>
      <c r="D746" t="s">
        <v>12738</v>
      </c>
      <c r="E746" t="s">
        <v>12739</v>
      </c>
      <c r="F746" t="s">
        <v>8994</v>
      </c>
      <c r="G746" t="s">
        <v>2944</v>
      </c>
      <c r="H746" t="s">
        <v>2943</v>
      </c>
      <c r="I746" t="s">
        <v>12740</v>
      </c>
      <c r="J746" t="s">
        <v>2945</v>
      </c>
      <c r="K746" t="s">
        <v>2946</v>
      </c>
      <c r="L746" t="s">
        <v>261</v>
      </c>
      <c r="M746" t="s">
        <v>7982</v>
      </c>
      <c r="N746" t="s">
        <v>2039</v>
      </c>
      <c r="O746" t="s">
        <v>8887</v>
      </c>
      <c r="P746" t="s">
        <v>2947</v>
      </c>
      <c r="R746" t="b">
        <v>1</v>
      </c>
      <c r="T746" t="s">
        <v>112</v>
      </c>
      <c r="Y746" t="s">
        <v>134</v>
      </c>
      <c r="Z746" t="s">
        <v>8890</v>
      </c>
      <c r="AA746" t="s">
        <v>8887</v>
      </c>
      <c r="AB746" t="s">
        <v>12741</v>
      </c>
      <c r="AC746" t="s">
        <v>9686</v>
      </c>
      <c r="AD746" t="b">
        <v>0</v>
      </c>
      <c r="AE746" t="b">
        <v>0</v>
      </c>
      <c r="AF746" t="s">
        <v>8941</v>
      </c>
      <c r="AG746" t="s">
        <v>8941</v>
      </c>
      <c r="AH746" t="s">
        <v>8893</v>
      </c>
      <c r="AJ746" t="s">
        <v>2944</v>
      </c>
      <c r="AK746" t="s">
        <v>12742</v>
      </c>
      <c r="AL746" t="s">
        <v>8935</v>
      </c>
      <c r="AM746" t="s">
        <v>2948</v>
      </c>
      <c r="AN746" t="s">
        <v>132</v>
      </c>
      <c r="AO746" t="s">
        <v>109</v>
      </c>
      <c r="AP746" t="s">
        <v>2949</v>
      </c>
    </row>
    <row r="747" spans="1:42" x14ac:dyDescent="0.2">
      <c r="A747" t="s">
        <v>2950</v>
      </c>
      <c r="B747" t="s">
        <v>2950</v>
      </c>
      <c r="C747" t="s">
        <v>6202</v>
      </c>
      <c r="D747" t="s">
        <v>12743</v>
      </c>
      <c r="E747" t="s">
        <v>12744</v>
      </c>
      <c r="F747" t="s">
        <v>9090</v>
      </c>
      <c r="G747" t="s">
        <v>2951</v>
      </c>
      <c r="H747" t="s">
        <v>2950</v>
      </c>
      <c r="J747" t="s">
        <v>2952</v>
      </c>
      <c r="K747" t="s">
        <v>2953</v>
      </c>
      <c r="L747" t="s">
        <v>2954</v>
      </c>
      <c r="M747" t="s">
        <v>7982</v>
      </c>
      <c r="N747" t="s">
        <v>2039</v>
      </c>
      <c r="O747" t="s">
        <v>8887</v>
      </c>
      <c r="P747" t="s">
        <v>2955</v>
      </c>
      <c r="R747" t="b">
        <v>1</v>
      </c>
      <c r="T747" t="s">
        <v>112</v>
      </c>
      <c r="Z747" t="s">
        <v>8890</v>
      </c>
      <c r="AA747" t="s">
        <v>8887</v>
      </c>
      <c r="AB747" t="s">
        <v>11433</v>
      </c>
      <c r="AC747" t="s">
        <v>8891</v>
      </c>
      <c r="AD747" t="b">
        <v>0</v>
      </c>
      <c r="AE747" t="b">
        <v>0</v>
      </c>
      <c r="AF747" t="s">
        <v>7604</v>
      </c>
      <c r="AG747" t="s">
        <v>7604</v>
      </c>
      <c r="AH747" t="s">
        <v>9031</v>
      </c>
      <c r="AJ747" t="s">
        <v>2951</v>
      </c>
      <c r="AK747" t="s">
        <v>12745</v>
      </c>
      <c r="AL747" t="s">
        <v>8935</v>
      </c>
      <c r="AM747" t="s">
        <v>2956</v>
      </c>
      <c r="AN747" t="s">
        <v>132</v>
      </c>
      <c r="AO747" t="s">
        <v>109</v>
      </c>
      <c r="AP747" t="s">
        <v>2957</v>
      </c>
    </row>
    <row r="748" spans="1:42" x14ac:dyDescent="0.2">
      <c r="A748" t="s">
        <v>2958</v>
      </c>
      <c r="B748" t="s">
        <v>2959</v>
      </c>
      <c r="C748" t="s">
        <v>6208</v>
      </c>
      <c r="D748" t="s">
        <v>8357</v>
      </c>
      <c r="E748" t="s">
        <v>12746</v>
      </c>
      <c r="F748" t="s">
        <v>21008</v>
      </c>
      <c r="G748" t="s">
        <v>2966</v>
      </c>
      <c r="H748" t="s">
        <v>2958</v>
      </c>
      <c r="I748" t="s">
        <v>12747</v>
      </c>
      <c r="J748" t="s">
        <v>2962</v>
      </c>
      <c r="K748" t="s">
        <v>7524</v>
      </c>
      <c r="L748" t="s">
        <v>12748</v>
      </c>
      <c r="M748" t="s">
        <v>7982</v>
      </c>
      <c r="N748" t="s">
        <v>2039</v>
      </c>
      <c r="O748" t="s">
        <v>8887</v>
      </c>
      <c r="P748" t="s">
        <v>12749</v>
      </c>
      <c r="R748" t="b">
        <v>1</v>
      </c>
      <c r="T748" t="s">
        <v>45</v>
      </c>
      <c r="Y748" t="s">
        <v>134</v>
      </c>
      <c r="Z748" t="s">
        <v>8890</v>
      </c>
      <c r="AA748" t="s">
        <v>8887</v>
      </c>
      <c r="AB748" t="s">
        <v>12750</v>
      </c>
      <c r="AC748" t="s">
        <v>8973</v>
      </c>
      <c r="AD748" t="b">
        <v>0</v>
      </c>
      <c r="AE748" t="b">
        <v>0</v>
      </c>
      <c r="AF748" t="s">
        <v>9718</v>
      </c>
      <c r="AG748" t="s">
        <v>9719</v>
      </c>
      <c r="AH748" t="s">
        <v>8942</v>
      </c>
      <c r="AJ748" t="s">
        <v>12751</v>
      </c>
      <c r="AK748" t="s">
        <v>12752</v>
      </c>
      <c r="AL748" t="s">
        <v>8935</v>
      </c>
      <c r="AM748" t="s">
        <v>2966</v>
      </c>
    </row>
    <row r="749" spans="1:42" x14ac:dyDescent="0.2">
      <c r="A749" t="s">
        <v>2967</v>
      </c>
      <c r="B749" t="s">
        <v>2967</v>
      </c>
      <c r="C749" t="s">
        <v>6215</v>
      </c>
      <c r="D749" t="s">
        <v>12753</v>
      </c>
      <c r="E749" t="s">
        <v>12754</v>
      </c>
      <c r="F749" t="s">
        <v>21008</v>
      </c>
      <c r="G749" t="s">
        <v>2968</v>
      </c>
      <c r="H749" t="s">
        <v>2967</v>
      </c>
      <c r="I749" t="s">
        <v>12755</v>
      </c>
      <c r="J749" t="s">
        <v>2969</v>
      </c>
      <c r="K749" t="s">
        <v>2970</v>
      </c>
      <c r="L749" t="s">
        <v>615</v>
      </c>
      <c r="M749" t="s">
        <v>7982</v>
      </c>
      <c r="N749" t="s">
        <v>2039</v>
      </c>
      <c r="O749" t="s">
        <v>8887</v>
      </c>
      <c r="P749" t="s">
        <v>2972</v>
      </c>
      <c r="R749" t="b">
        <v>1</v>
      </c>
      <c r="T749" t="s">
        <v>85</v>
      </c>
      <c r="Y749" t="s">
        <v>134</v>
      </c>
      <c r="Z749" t="s">
        <v>8890</v>
      </c>
      <c r="AA749" t="s">
        <v>8887</v>
      </c>
      <c r="AB749" t="s">
        <v>12756</v>
      </c>
      <c r="AC749" t="s">
        <v>8973</v>
      </c>
      <c r="AD749" t="b">
        <v>0</v>
      </c>
      <c r="AE749" t="b">
        <v>0</v>
      </c>
      <c r="AF749" t="s">
        <v>9186</v>
      </c>
      <c r="AG749" t="s">
        <v>9187</v>
      </c>
      <c r="AH749" t="s">
        <v>8942</v>
      </c>
      <c r="AJ749" t="s">
        <v>12757</v>
      </c>
      <c r="AK749" t="s">
        <v>12758</v>
      </c>
      <c r="AL749" t="s">
        <v>8935</v>
      </c>
      <c r="AM749" t="s">
        <v>2968</v>
      </c>
    </row>
    <row r="750" spans="1:42" x14ac:dyDescent="0.2">
      <c r="A750" t="s">
        <v>2974</v>
      </c>
      <c r="B750" t="s">
        <v>2975</v>
      </c>
      <c r="C750" t="s">
        <v>6227</v>
      </c>
      <c r="D750" t="s">
        <v>8360</v>
      </c>
      <c r="E750" t="s">
        <v>12759</v>
      </c>
      <c r="F750" t="s">
        <v>8889</v>
      </c>
      <c r="G750" t="s">
        <v>2976</v>
      </c>
      <c r="H750" t="s">
        <v>2974</v>
      </c>
      <c r="I750" t="s">
        <v>12760</v>
      </c>
      <c r="J750" t="s">
        <v>2977</v>
      </c>
      <c r="K750" t="s">
        <v>2978</v>
      </c>
      <c r="L750" t="s">
        <v>2979</v>
      </c>
      <c r="M750" t="s">
        <v>7982</v>
      </c>
      <c r="N750" t="s">
        <v>2039</v>
      </c>
      <c r="O750" t="s">
        <v>8887</v>
      </c>
      <c r="P750" t="s">
        <v>12761</v>
      </c>
      <c r="R750" t="b">
        <v>1</v>
      </c>
      <c r="T750" t="s">
        <v>45</v>
      </c>
      <c r="Y750" t="s">
        <v>134</v>
      </c>
      <c r="Z750" t="s">
        <v>8890</v>
      </c>
      <c r="AA750" t="s">
        <v>8887</v>
      </c>
      <c r="AB750" t="s">
        <v>12762</v>
      </c>
      <c r="AC750" t="s">
        <v>8921</v>
      </c>
      <c r="AD750" t="b">
        <v>0</v>
      </c>
      <c r="AE750" t="b">
        <v>0</v>
      </c>
      <c r="AF750" t="s">
        <v>12763</v>
      </c>
      <c r="AG750" t="s">
        <v>12764</v>
      </c>
      <c r="AH750" t="s">
        <v>8942</v>
      </c>
      <c r="AJ750" t="s">
        <v>12765</v>
      </c>
      <c r="AK750" t="s">
        <v>12766</v>
      </c>
      <c r="AL750" t="s">
        <v>8935</v>
      </c>
      <c r="AM750" t="s">
        <v>2976</v>
      </c>
    </row>
    <row r="751" spans="1:42" x14ac:dyDescent="0.2">
      <c r="A751" t="s">
        <v>2983</v>
      </c>
      <c r="B751" t="s">
        <v>2983</v>
      </c>
      <c r="C751" t="s">
        <v>6234</v>
      </c>
      <c r="D751" t="s">
        <v>12767</v>
      </c>
      <c r="E751" t="s">
        <v>12768</v>
      </c>
      <c r="F751" t="s">
        <v>8994</v>
      </c>
      <c r="G751" t="s">
        <v>2984</v>
      </c>
      <c r="H751" t="s">
        <v>2983</v>
      </c>
      <c r="I751" t="s">
        <v>12769</v>
      </c>
      <c r="J751" t="s">
        <v>2985</v>
      </c>
      <c r="K751" t="s">
        <v>2986</v>
      </c>
      <c r="L751" t="s">
        <v>418</v>
      </c>
      <c r="M751" t="s">
        <v>7982</v>
      </c>
      <c r="N751" t="s">
        <v>2039</v>
      </c>
      <c r="O751" t="s">
        <v>8887</v>
      </c>
      <c r="P751" t="s">
        <v>2988</v>
      </c>
      <c r="R751" t="b">
        <v>1</v>
      </c>
      <c r="T751" t="s">
        <v>85</v>
      </c>
      <c r="Y751" t="s">
        <v>134</v>
      </c>
      <c r="Z751" t="s">
        <v>8890</v>
      </c>
      <c r="AA751" t="s">
        <v>8887</v>
      </c>
      <c r="AB751" t="s">
        <v>12770</v>
      </c>
      <c r="AC751" t="s">
        <v>8996</v>
      </c>
      <c r="AD751" t="b">
        <v>0</v>
      </c>
      <c r="AE751" t="b">
        <v>0</v>
      </c>
      <c r="AF751" t="s">
        <v>9365</v>
      </c>
      <c r="AG751" t="s">
        <v>9366</v>
      </c>
      <c r="AH751" t="s">
        <v>8942</v>
      </c>
      <c r="AI751" t="s">
        <v>8932</v>
      </c>
      <c r="AJ751" t="s">
        <v>12771</v>
      </c>
      <c r="AK751" t="s">
        <v>12772</v>
      </c>
      <c r="AL751" t="s">
        <v>8935</v>
      </c>
      <c r="AM751" t="s">
        <v>2984</v>
      </c>
    </row>
    <row r="752" spans="1:42" x14ac:dyDescent="0.2">
      <c r="A752" t="s">
        <v>2989</v>
      </c>
      <c r="B752" t="s">
        <v>2990</v>
      </c>
      <c r="C752" t="s">
        <v>6244</v>
      </c>
      <c r="D752" t="s">
        <v>8363</v>
      </c>
      <c r="E752" t="s">
        <v>12773</v>
      </c>
      <c r="F752" t="s">
        <v>9090</v>
      </c>
      <c r="G752" t="s">
        <v>2991</v>
      </c>
      <c r="H752" t="s">
        <v>2989</v>
      </c>
      <c r="I752" t="s">
        <v>12774</v>
      </c>
      <c r="J752" t="s">
        <v>2992</v>
      </c>
      <c r="K752" t="s">
        <v>12775</v>
      </c>
      <c r="L752" t="s">
        <v>32</v>
      </c>
      <c r="M752" t="s">
        <v>7982</v>
      </c>
      <c r="N752" t="s">
        <v>2039</v>
      </c>
      <c r="O752" t="s">
        <v>8887</v>
      </c>
      <c r="P752" t="s">
        <v>12776</v>
      </c>
      <c r="R752" t="b">
        <v>1</v>
      </c>
      <c r="T752" t="s">
        <v>45</v>
      </c>
      <c r="Y752" t="s">
        <v>2997</v>
      </c>
      <c r="Z752" t="s">
        <v>8890</v>
      </c>
      <c r="AA752" t="s">
        <v>8887</v>
      </c>
      <c r="AB752" t="s">
        <v>12777</v>
      </c>
      <c r="AC752" t="s">
        <v>9037</v>
      </c>
      <c r="AD752" t="b">
        <v>0</v>
      </c>
      <c r="AE752" t="b">
        <v>0</v>
      </c>
      <c r="AF752" t="s">
        <v>12778</v>
      </c>
      <c r="AG752" t="s">
        <v>12779</v>
      </c>
      <c r="AH752" t="s">
        <v>8942</v>
      </c>
      <c r="AJ752" t="s">
        <v>7189</v>
      </c>
      <c r="AK752" t="s">
        <v>12780</v>
      </c>
      <c r="AL752" t="s">
        <v>8935</v>
      </c>
      <c r="AM752" t="s">
        <v>2991</v>
      </c>
    </row>
    <row r="753" spans="1:42" x14ac:dyDescent="0.2">
      <c r="A753" t="s">
        <v>2998</v>
      </c>
      <c r="B753" t="s">
        <v>2998</v>
      </c>
      <c r="C753" t="s">
        <v>6252</v>
      </c>
      <c r="D753" t="s">
        <v>12781</v>
      </c>
      <c r="E753" t="s">
        <v>12782</v>
      </c>
      <c r="F753" t="s">
        <v>9118</v>
      </c>
      <c r="G753" t="s">
        <v>2999</v>
      </c>
      <c r="H753" t="s">
        <v>2998</v>
      </c>
      <c r="J753" t="s">
        <v>3000</v>
      </c>
      <c r="K753" t="s">
        <v>3001</v>
      </c>
      <c r="L753" t="s">
        <v>32</v>
      </c>
      <c r="M753" t="s">
        <v>7982</v>
      </c>
      <c r="N753" t="s">
        <v>2039</v>
      </c>
      <c r="O753" t="s">
        <v>8887</v>
      </c>
      <c r="P753" t="s">
        <v>3002</v>
      </c>
      <c r="R753" t="b">
        <v>1</v>
      </c>
      <c r="T753" t="s">
        <v>112</v>
      </c>
      <c r="Z753" t="s">
        <v>8890</v>
      </c>
      <c r="AA753" t="s">
        <v>8887</v>
      </c>
      <c r="AB753" t="s">
        <v>12783</v>
      </c>
      <c r="AC753" t="s">
        <v>8996</v>
      </c>
      <c r="AD753" t="b">
        <v>0</v>
      </c>
      <c r="AE753" t="b">
        <v>0</v>
      </c>
      <c r="AF753" t="s">
        <v>12784</v>
      </c>
      <c r="AG753" t="s">
        <v>12785</v>
      </c>
      <c r="AJ753" t="s">
        <v>7191</v>
      </c>
      <c r="AK753" t="s">
        <v>12786</v>
      </c>
      <c r="AL753" t="s">
        <v>8935</v>
      </c>
      <c r="AM753" t="s">
        <v>3003</v>
      </c>
      <c r="AN753" t="s">
        <v>463</v>
      </c>
      <c r="AO753" t="s">
        <v>109</v>
      </c>
      <c r="AP753" t="s">
        <v>464</v>
      </c>
    </row>
    <row r="754" spans="1:42" x14ac:dyDescent="0.2">
      <c r="A754" t="s">
        <v>3004</v>
      </c>
      <c r="B754" t="s">
        <v>3004</v>
      </c>
      <c r="C754" t="s">
        <v>6259</v>
      </c>
      <c r="D754" t="s">
        <v>12787</v>
      </c>
      <c r="E754" t="s">
        <v>12788</v>
      </c>
      <c r="F754" t="s">
        <v>9118</v>
      </c>
      <c r="G754" t="s">
        <v>3005</v>
      </c>
      <c r="H754" t="s">
        <v>3004</v>
      </c>
      <c r="J754" t="s">
        <v>3006</v>
      </c>
      <c r="K754" t="s">
        <v>3007</v>
      </c>
      <c r="L754" t="s">
        <v>429</v>
      </c>
      <c r="M754" t="s">
        <v>7982</v>
      </c>
      <c r="N754" t="s">
        <v>2039</v>
      </c>
      <c r="O754" t="s">
        <v>8887</v>
      </c>
      <c r="P754" t="s">
        <v>3009</v>
      </c>
      <c r="R754" t="b">
        <v>1</v>
      </c>
      <c r="T754" t="s">
        <v>112</v>
      </c>
      <c r="Z754" t="s">
        <v>8890</v>
      </c>
      <c r="AA754" t="s">
        <v>8887</v>
      </c>
      <c r="AB754" t="s">
        <v>12789</v>
      </c>
      <c r="AC754" t="s">
        <v>9037</v>
      </c>
      <c r="AD754" t="b">
        <v>0</v>
      </c>
      <c r="AE754" t="b">
        <v>0</v>
      </c>
      <c r="AF754" t="s">
        <v>10222</v>
      </c>
      <c r="AG754" t="s">
        <v>10223</v>
      </c>
      <c r="AJ754" t="s">
        <v>12790</v>
      </c>
      <c r="AK754" t="s">
        <v>12791</v>
      </c>
      <c r="AL754" t="s">
        <v>8935</v>
      </c>
      <c r="AM754" t="s">
        <v>3010</v>
      </c>
    </row>
    <row r="755" spans="1:42" x14ac:dyDescent="0.2">
      <c r="A755" t="s">
        <v>3011</v>
      </c>
      <c r="B755" t="s">
        <v>3011</v>
      </c>
      <c r="C755" t="s">
        <v>6265</v>
      </c>
      <c r="D755" t="s">
        <v>12792</v>
      </c>
      <c r="E755" t="s">
        <v>12793</v>
      </c>
      <c r="F755" t="s">
        <v>9090</v>
      </c>
      <c r="G755" t="s">
        <v>3012</v>
      </c>
      <c r="H755" t="s">
        <v>3011</v>
      </c>
      <c r="J755" t="s">
        <v>3013</v>
      </c>
      <c r="K755" t="s">
        <v>3014</v>
      </c>
      <c r="L755" t="s">
        <v>32</v>
      </c>
      <c r="M755" t="s">
        <v>7982</v>
      </c>
      <c r="N755" t="s">
        <v>2039</v>
      </c>
      <c r="O755" t="s">
        <v>8887</v>
      </c>
      <c r="P755" t="s">
        <v>3016</v>
      </c>
      <c r="R755" t="b">
        <v>1</v>
      </c>
      <c r="T755" t="s">
        <v>85</v>
      </c>
      <c r="Z755" t="s">
        <v>8890</v>
      </c>
      <c r="AA755" t="s">
        <v>8887</v>
      </c>
      <c r="AB755" t="s">
        <v>12794</v>
      </c>
      <c r="AC755" t="s">
        <v>8996</v>
      </c>
      <c r="AD755" t="b">
        <v>0</v>
      </c>
      <c r="AE755" t="b">
        <v>0</v>
      </c>
      <c r="AF755" t="s">
        <v>8941</v>
      </c>
      <c r="AG755" t="s">
        <v>8941</v>
      </c>
      <c r="AH755" t="s">
        <v>8942</v>
      </c>
      <c r="AJ755" t="s">
        <v>12795</v>
      </c>
      <c r="AK755" t="s">
        <v>12796</v>
      </c>
      <c r="AL755" t="s">
        <v>8935</v>
      </c>
      <c r="AM755" t="s">
        <v>3017</v>
      </c>
    </row>
    <row r="756" spans="1:42" x14ac:dyDescent="0.2">
      <c r="A756" t="s">
        <v>3018</v>
      </c>
      <c r="B756" t="s">
        <v>3019</v>
      </c>
      <c r="C756" t="s">
        <v>6274</v>
      </c>
      <c r="D756" t="s">
        <v>12797</v>
      </c>
      <c r="E756" t="s">
        <v>12798</v>
      </c>
      <c r="F756" t="s">
        <v>21008</v>
      </c>
      <c r="G756" t="s">
        <v>3020</v>
      </c>
      <c r="H756" t="s">
        <v>3018</v>
      </c>
      <c r="J756" t="s">
        <v>3022</v>
      </c>
      <c r="K756" t="s">
        <v>7193</v>
      </c>
      <c r="L756" t="s">
        <v>3024</v>
      </c>
      <c r="M756" t="s">
        <v>7982</v>
      </c>
      <c r="N756" t="s">
        <v>2039</v>
      </c>
      <c r="O756" t="s">
        <v>8887</v>
      </c>
      <c r="P756" t="s">
        <v>12799</v>
      </c>
      <c r="R756" t="b">
        <v>1</v>
      </c>
      <c r="T756" t="s">
        <v>45</v>
      </c>
      <c r="Z756" t="s">
        <v>8890</v>
      </c>
      <c r="AA756" t="s">
        <v>8887</v>
      </c>
      <c r="AB756" t="s">
        <v>12800</v>
      </c>
      <c r="AC756" t="s">
        <v>8973</v>
      </c>
      <c r="AD756" t="b">
        <v>0</v>
      </c>
      <c r="AE756" t="b">
        <v>0</v>
      </c>
      <c r="AF756" t="s">
        <v>12801</v>
      </c>
      <c r="AG756" t="s">
        <v>12802</v>
      </c>
      <c r="AH756" t="s">
        <v>9031</v>
      </c>
      <c r="AJ756" t="s">
        <v>12803</v>
      </c>
      <c r="AK756" t="s">
        <v>12804</v>
      </c>
      <c r="AL756" t="s">
        <v>9232</v>
      </c>
      <c r="AM756" t="s">
        <v>3020</v>
      </c>
    </row>
    <row r="757" spans="1:42" x14ac:dyDescent="0.2">
      <c r="A757" t="s">
        <v>3018</v>
      </c>
      <c r="B757" t="s">
        <v>3019</v>
      </c>
      <c r="C757" t="s">
        <v>6282</v>
      </c>
      <c r="D757" t="s">
        <v>12797</v>
      </c>
      <c r="E757" t="s">
        <v>12805</v>
      </c>
      <c r="F757" t="s">
        <v>21008</v>
      </c>
      <c r="G757" t="s">
        <v>3020</v>
      </c>
      <c r="H757" t="s">
        <v>3018</v>
      </c>
      <c r="M757" t="s">
        <v>8925</v>
      </c>
      <c r="N757" t="s">
        <v>2039</v>
      </c>
      <c r="O757" t="s">
        <v>8887</v>
      </c>
      <c r="R757" t="b">
        <v>1</v>
      </c>
      <c r="X757" t="s">
        <v>2039</v>
      </c>
      <c r="Z757" t="s">
        <v>8890</v>
      </c>
      <c r="AA757" t="s">
        <v>8887</v>
      </c>
      <c r="AC757" t="s">
        <v>8973</v>
      </c>
      <c r="AD757" t="b">
        <v>0</v>
      </c>
      <c r="AE757" t="b">
        <v>0</v>
      </c>
      <c r="AL757" t="s">
        <v>9232</v>
      </c>
      <c r="AM757" t="s">
        <v>12806</v>
      </c>
    </row>
    <row r="758" spans="1:42" x14ac:dyDescent="0.2">
      <c r="A758" t="s">
        <v>3018</v>
      </c>
      <c r="B758" t="s">
        <v>3019</v>
      </c>
      <c r="C758" t="s">
        <v>6291</v>
      </c>
      <c r="D758" t="s">
        <v>12797</v>
      </c>
      <c r="E758" t="s">
        <v>12807</v>
      </c>
      <c r="F758" t="s">
        <v>21008</v>
      </c>
      <c r="G758" t="s">
        <v>3020</v>
      </c>
      <c r="H758" t="s">
        <v>3018</v>
      </c>
      <c r="I758" t="s">
        <v>12808</v>
      </c>
      <c r="J758" t="s">
        <v>3022</v>
      </c>
      <c r="K758" t="s">
        <v>7192</v>
      </c>
      <c r="L758" t="s">
        <v>3024</v>
      </c>
      <c r="M758" t="s">
        <v>7982</v>
      </c>
      <c r="N758" t="s">
        <v>2039</v>
      </c>
      <c r="O758" t="s">
        <v>8887</v>
      </c>
      <c r="P758" t="s">
        <v>12809</v>
      </c>
      <c r="R758" t="b">
        <v>1</v>
      </c>
      <c r="T758" t="s">
        <v>45</v>
      </c>
      <c r="Y758" t="s">
        <v>3031</v>
      </c>
      <c r="Z758" t="s">
        <v>8890</v>
      </c>
      <c r="AA758" t="s">
        <v>8887</v>
      </c>
      <c r="AB758" t="s">
        <v>12810</v>
      </c>
      <c r="AC758" t="s">
        <v>12811</v>
      </c>
      <c r="AD758" t="b">
        <v>0</v>
      </c>
      <c r="AE758" t="b">
        <v>0</v>
      </c>
      <c r="AF758" t="s">
        <v>12812</v>
      </c>
      <c r="AG758" t="s">
        <v>12813</v>
      </c>
      <c r="AH758" t="s">
        <v>8942</v>
      </c>
      <c r="AI758" t="s">
        <v>12814</v>
      </c>
      <c r="AJ758" t="s">
        <v>12815</v>
      </c>
      <c r="AK758" t="s">
        <v>12816</v>
      </c>
      <c r="AL758" t="s">
        <v>9238</v>
      </c>
      <c r="AM758" t="s">
        <v>12817</v>
      </c>
    </row>
    <row r="759" spans="1:42" x14ac:dyDescent="0.2">
      <c r="A759" t="s">
        <v>3032</v>
      </c>
      <c r="B759" t="s">
        <v>3032</v>
      </c>
      <c r="C759" t="s">
        <v>6299</v>
      </c>
      <c r="D759" t="s">
        <v>12818</v>
      </c>
      <c r="E759" t="s">
        <v>12819</v>
      </c>
      <c r="F759" t="s">
        <v>8994</v>
      </c>
      <c r="G759" t="s">
        <v>3033</v>
      </c>
      <c r="H759" t="s">
        <v>3032</v>
      </c>
      <c r="J759" t="s">
        <v>3034</v>
      </c>
      <c r="K759" t="s">
        <v>3035</v>
      </c>
      <c r="L759" t="s">
        <v>3036</v>
      </c>
      <c r="M759" t="s">
        <v>7982</v>
      </c>
      <c r="N759" t="s">
        <v>2039</v>
      </c>
      <c r="O759" t="s">
        <v>8887</v>
      </c>
      <c r="P759" t="s">
        <v>3038</v>
      </c>
      <c r="R759" t="b">
        <v>1</v>
      </c>
      <c r="T759" t="s">
        <v>85</v>
      </c>
      <c r="Z759" t="s">
        <v>8890</v>
      </c>
      <c r="AA759" t="s">
        <v>8887</v>
      </c>
      <c r="AB759" t="s">
        <v>12820</v>
      </c>
      <c r="AC759" t="s">
        <v>8921</v>
      </c>
      <c r="AD759" t="b">
        <v>0</v>
      </c>
      <c r="AE759" t="b">
        <v>0</v>
      </c>
      <c r="AF759" t="s">
        <v>8941</v>
      </c>
      <c r="AG759" t="s">
        <v>8941</v>
      </c>
      <c r="AH759" t="s">
        <v>8942</v>
      </c>
      <c r="AJ759" t="s">
        <v>12821</v>
      </c>
      <c r="AK759" t="s">
        <v>12822</v>
      </c>
      <c r="AL759" t="s">
        <v>8935</v>
      </c>
      <c r="AM759" t="s">
        <v>3033</v>
      </c>
    </row>
    <row r="760" spans="1:42" x14ac:dyDescent="0.2">
      <c r="A760" t="s">
        <v>3039</v>
      </c>
      <c r="B760" t="s">
        <v>3040</v>
      </c>
      <c r="C760" t="s">
        <v>6309</v>
      </c>
      <c r="D760" t="s">
        <v>8371</v>
      </c>
      <c r="E760" t="s">
        <v>12823</v>
      </c>
      <c r="F760" t="s">
        <v>8889</v>
      </c>
      <c r="G760" t="s">
        <v>3041</v>
      </c>
      <c r="H760" t="s">
        <v>3039</v>
      </c>
      <c r="J760" t="s">
        <v>3042</v>
      </c>
      <c r="K760" t="s">
        <v>3043</v>
      </c>
      <c r="L760" t="s">
        <v>32</v>
      </c>
      <c r="M760" t="s">
        <v>7982</v>
      </c>
      <c r="N760" t="s">
        <v>7482</v>
      </c>
      <c r="O760" t="s">
        <v>8887</v>
      </c>
      <c r="P760" t="s">
        <v>12824</v>
      </c>
      <c r="R760" t="b">
        <v>1</v>
      </c>
      <c r="T760" t="s">
        <v>422</v>
      </c>
      <c r="Z760" t="s">
        <v>8890</v>
      </c>
      <c r="AA760" t="s">
        <v>8887</v>
      </c>
      <c r="AB760" t="s">
        <v>12825</v>
      </c>
      <c r="AC760" t="s">
        <v>9330</v>
      </c>
      <c r="AD760" t="b">
        <v>0</v>
      </c>
      <c r="AE760" t="b">
        <v>0</v>
      </c>
      <c r="AF760" t="s">
        <v>12826</v>
      </c>
      <c r="AG760" t="s">
        <v>9652</v>
      </c>
      <c r="AH760" t="s">
        <v>8942</v>
      </c>
      <c r="AI760" t="s">
        <v>12827</v>
      </c>
      <c r="AJ760" t="s">
        <v>12828</v>
      </c>
      <c r="AK760" t="s">
        <v>12829</v>
      </c>
      <c r="AL760" t="s">
        <v>8935</v>
      </c>
      <c r="AM760" t="s">
        <v>3041</v>
      </c>
    </row>
    <row r="761" spans="1:42" x14ac:dyDescent="0.2">
      <c r="A761" t="s">
        <v>3047</v>
      </c>
      <c r="B761" t="s">
        <v>3048</v>
      </c>
      <c r="C761" t="s">
        <v>6320</v>
      </c>
      <c r="D761" t="s">
        <v>8373</v>
      </c>
      <c r="E761" t="s">
        <v>12830</v>
      </c>
      <c r="F761" t="s">
        <v>8889</v>
      </c>
      <c r="G761" t="s">
        <v>3049</v>
      </c>
      <c r="H761" t="s">
        <v>3047</v>
      </c>
      <c r="I761" t="s">
        <v>12831</v>
      </c>
      <c r="J761" t="s">
        <v>3050</v>
      </c>
      <c r="K761" t="s">
        <v>12832</v>
      </c>
      <c r="L761" t="s">
        <v>32</v>
      </c>
      <c r="M761" t="s">
        <v>7982</v>
      </c>
      <c r="N761" t="s">
        <v>2039</v>
      </c>
      <c r="O761" t="s">
        <v>8887</v>
      </c>
      <c r="P761" t="s">
        <v>12833</v>
      </c>
      <c r="R761" t="b">
        <v>1</v>
      </c>
      <c r="T761" t="s">
        <v>45</v>
      </c>
      <c r="Y761" t="s">
        <v>1657</v>
      </c>
      <c r="Z761" t="s">
        <v>8890</v>
      </c>
      <c r="AA761" t="s">
        <v>8887</v>
      </c>
      <c r="AB761" t="s">
        <v>12834</v>
      </c>
      <c r="AC761" t="s">
        <v>8891</v>
      </c>
      <c r="AD761" t="b">
        <v>0</v>
      </c>
      <c r="AE761" t="b">
        <v>0</v>
      </c>
      <c r="AF761" t="s">
        <v>8941</v>
      </c>
      <c r="AG761" t="s">
        <v>8941</v>
      </c>
      <c r="AH761" t="s">
        <v>8942</v>
      </c>
      <c r="AJ761" t="s">
        <v>12835</v>
      </c>
      <c r="AK761" t="s">
        <v>12836</v>
      </c>
      <c r="AL761" t="s">
        <v>9238</v>
      </c>
      <c r="AM761" t="s">
        <v>3049</v>
      </c>
    </row>
    <row r="762" spans="1:42" x14ac:dyDescent="0.2">
      <c r="A762" t="s">
        <v>3055</v>
      </c>
      <c r="B762" t="s">
        <v>3056</v>
      </c>
      <c r="C762" t="s">
        <v>6329</v>
      </c>
      <c r="D762" t="s">
        <v>8377</v>
      </c>
      <c r="E762" t="s">
        <v>12837</v>
      </c>
      <c r="F762" t="s">
        <v>8994</v>
      </c>
      <c r="G762" t="s">
        <v>3057</v>
      </c>
      <c r="H762" t="s">
        <v>3055</v>
      </c>
      <c r="J762" t="s">
        <v>3058</v>
      </c>
      <c r="K762" t="s">
        <v>12838</v>
      </c>
      <c r="L762" t="s">
        <v>32</v>
      </c>
      <c r="M762" t="s">
        <v>7982</v>
      </c>
      <c r="N762" t="s">
        <v>7545</v>
      </c>
      <c r="O762" t="s">
        <v>8887</v>
      </c>
      <c r="P762" t="s">
        <v>12839</v>
      </c>
      <c r="R762" t="b">
        <v>1</v>
      </c>
      <c r="T762" t="s">
        <v>45</v>
      </c>
      <c r="Z762" t="s">
        <v>8890</v>
      </c>
      <c r="AA762" t="s">
        <v>8887</v>
      </c>
      <c r="AB762" t="s">
        <v>12840</v>
      </c>
      <c r="AC762" t="s">
        <v>8921</v>
      </c>
      <c r="AD762" t="b">
        <v>0</v>
      </c>
      <c r="AE762" t="b">
        <v>0</v>
      </c>
      <c r="AF762" t="s">
        <v>10148</v>
      </c>
      <c r="AG762" t="s">
        <v>9113</v>
      </c>
      <c r="AH762" t="s">
        <v>8942</v>
      </c>
      <c r="AI762" t="s">
        <v>12841</v>
      </c>
      <c r="AJ762" t="s">
        <v>7196</v>
      </c>
      <c r="AK762" t="s">
        <v>12842</v>
      </c>
      <c r="AL762" t="s">
        <v>8926</v>
      </c>
      <c r="AM762" t="s">
        <v>3057</v>
      </c>
    </row>
    <row r="763" spans="1:42" x14ac:dyDescent="0.2">
      <c r="A763" t="s">
        <v>3063</v>
      </c>
      <c r="B763" t="s">
        <v>3064</v>
      </c>
      <c r="C763" t="s">
        <v>6336</v>
      </c>
      <c r="D763" t="s">
        <v>8380</v>
      </c>
      <c r="E763" t="s">
        <v>12843</v>
      </c>
      <c r="F763" t="s">
        <v>8994</v>
      </c>
      <c r="G763" t="s">
        <v>3065</v>
      </c>
      <c r="H763" t="s">
        <v>3063</v>
      </c>
      <c r="J763" t="s">
        <v>3066</v>
      </c>
      <c r="K763" t="s">
        <v>3067</v>
      </c>
      <c r="L763" t="s">
        <v>429</v>
      </c>
      <c r="M763" t="s">
        <v>7982</v>
      </c>
      <c r="N763" t="s">
        <v>2039</v>
      </c>
      <c r="O763" t="s">
        <v>8887</v>
      </c>
      <c r="P763" t="s">
        <v>12844</v>
      </c>
      <c r="R763" t="b">
        <v>1</v>
      </c>
      <c r="T763" t="s">
        <v>45</v>
      </c>
      <c r="Z763" t="s">
        <v>8890</v>
      </c>
      <c r="AA763" t="s">
        <v>8887</v>
      </c>
      <c r="AB763" t="s">
        <v>12845</v>
      </c>
      <c r="AC763" t="s">
        <v>8921</v>
      </c>
      <c r="AD763" t="b">
        <v>0</v>
      </c>
      <c r="AE763" t="b">
        <v>0</v>
      </c>
      <c r="AF763" t="s">
        <v>12846</v>
      </c>
      <c r="AG763" t="s">
        <v>12847</v>
      </c>
      <c r="AH763" t="s">
        <v>8942</v>
      </c>
      <c r="AJ763" t="s">
        <v>12848</v>
      </c>
      <c r="AK763" t="s">
        <v>12849</v>
      </c>
      <c r="AL763" t="s">
        <v>8935</v>
      </c>
      <c r="AM763" t="s">
        <v>3070</v>
      </c>
    </row>
    <row r="764" spans="1:42" x14ac:dyDescent="0.2">
      <c r="A764" t="s">
        <v>3071</v>
      </c>
      <c r="B764" t="s">
        <v>3072</v>
      </c>
      <c r="C764" t="s">
        <v>6344</v>
      </c>
      <c r="D764" t="s">
        <v>8383</v>
      </c>
      <c r="E764" t="s">
        <v>12850</v>
      </c>
      <c r="F764" t="s">
        <v>9216</v>
      </c>
      <c r="G764" t="s">
        <v>3073</v>
      </c>
      <c r="H764" t="s">
        <v>3071</v>
      </c>
      <c r="J764" t="s">
        <v>3074</v>
      </c>
      <c r="K764" t="s">
        <v>10615</v>
      </c>
      <c r="L764" t="s">
        <v>1399</v>
      </c>
      <c r="M764" t="s">
        <v>7982</v>
      </c>
      <c r="N764" t="s">
        <v>2039</v>
      </c>
      <c r="O764" t="s">
        <v>8887</v>
      </c>
      <c r="P764" t="s">
        <v>12851</v>
      </c>
      <c r="R764" t="b">
        <v>1</v>
      </c>
      <c r="T764" t="s">
        <v>60</v>
      </c>
      <c r="Z764" t="s">
        <v>8890</v>
      </c>
      <c r="AA764" t="s">
        <v>8887</v>
      </c>
      <c r="AC764" t="s">
        <v>8973</v>
      </c>
      <c r="AD764" t="b">
        <v>0</v>
      </c>
      <c r="AE764" t="b">
        <v>0</v>
      </c>
      <c r="AF764" t="s">
        <v>10274</v>
      </c>
      <c r="AG764" t="s">
        <v>10275</v>
      </c>
      <c r="AH764" t="s">
        <v>8893</v>
      </c>
      <c r="AI764" t="s">
        <v>8932</v>
      </c>
      <c r="AJ764" t="s">
        <v>12852</v>
      </c>
      <c r="AK764" t="s">
        <v>12853</v>
      </c>
      <c r="AL764" t="s">
        <v>9232</v>
      </c>
      <c r="AM764" t="s">
        <v>3073</v>
      </c>
    </row>
    <row r="765" spans="1:42" x14ac:dyDescent="0.2">
      <c r="A765" t="s">
        <v>3071</v>
      </c>
      <c r="B765" t="s">
        <v>3072</v>
      </c>
      <c r="C765" t="s">
        <v>6351</v>
      </c>
      <c r="D765" t="s">
        <v>8383</v>
      </c>
      <c r="E765" t="s">
        <v>12854</v>
      </c>
      <c r="F765" t="s">
        <v>9216</v>
      </c>
      <c r="G765" t="s">
        <v>3073</v>
      </c>
      <c r="H765" t="s">
        <v>3071</v>
      </c>
      <c r="J765" t="s">
        <v>1397</v>
      </c>
      <c r="K765" t="s">
        <v>7197</v>
      </c>
      <c r="L765" t="s">
        <v>8384</v>
      </c>
      <c r="M765" t="s">
        <v>7982</v>
      </c>
      <c r="N765" t="s">
        <v>2039</v>
      </c>
      <c r="O765" t="s">
        <v>8887</v>
      </c>
      <c r="P765" t="s">
        <v>12855</v>
      </c>
      <c r="R765" t="b">
        <v>1</v>
      </c>
      <c r="T765" t="s">
        <v>60</v>
      </c>
      <c r="Z765" t="s">
        <v>8890</v>
      </c>
      <c r="AA765" t="s">
        <v>8887</v>
      </c>
      <c r="AC765" t="s">
        <v>8973</v>
      </c>
      <c r="AD765" t="b">
        <v>0</v>
      </c>
      <c r="AE765" t="b">
        <v>0</v>
      </c>
      <c r="AF765" t="s">
        <v>7604</v>
      </c>
      <c r="AG765" t="s">
        <v>7604</v>
      </c>
      <c r="AH765" t="s">
        <v>8893</v>
      </c>
      <c r="AI765" t="s">
        <v>12856</v>
      </c>
      <c r="AJ765" t="s">
        <v>7076</v>
      </c>
      <c r="AK765" t="s">
        <v>12857</v>
      </c>
      <c r="AL765" t="s">
        <v>7302</v>
      </c>
      <c r="AM765" t="s">
        <v>3073</v>
      </c>
    </row>
    <row r="766" spans="1:42" x14ac:dyDescent="0.2">
      <c r="A766" t="s">
        <v>3071</v>
      </c>
      <c r="B766" t="s">
        <v>3072</v>
      </c>
      <c r="C766" t="s">
        <v>6361</v>
      </c>
      <c r="D766" t="s">
        <v>8383</v>
      </c>
      <c r="E766" t="s">
        <v>12858</v>
      </c>
      <c r="F766" t="s">
        <v>9216</v>
      </c>
      <c r="G766" t="s">
        <v>12859</v>
      </c>
      <c r="H766" t="s">
        <v>3071</v>
      </c>
      <c r="M766" t="s">
        <v>8925</v>
      </c>
      <c r="N766" t="s">
        <v>2039</v>
      </c>
      <c r="O766" t="s">
        <v>8887</v>
      </c>
      <c r="R766" t="b">
        <v>1</v>
      </c>
      <c r="X766" t="s">
        <v>2039</v>
      </c>
      <c r="Z766" t="s">
        <v>8890</v>
      </c>
      <c r="AA766" t="s">
        <v>8887</v>
      </c>
      <c r="AC766" t="s">
        <v>8973</v>
      </c>
      <c r="AD766" t="b">
        <v>0</v>
      </c>
      <c r="AE766" t="b">
        <v>0</v>
      </c>
      <c r="AL766" t="s">
        <v>9136</v>
      </c>
      <c r="AM766" t="s">
        <v>12859</v>
      </c>
    </row>
    <row r="767" spans="1:42" x14ac:dyDescent="0.2">
      <c r="A767" t="s">
        <v>3071</v>
      </c>
      <c r="B767" t="s">
        <v>3072</v>
      </c>
      <c r="C767" t="s">
        <v>6369</v>
      </c>
      <c r="D767" t="s">
        <v>8383</v>
      </c>
      <c r="E767" t="s">
        <v>12860</v>
      </c>
      <c r="F767" t="s">
        <v>9216</v>
      </c>
      <c r="G767" t="s">
        <v>3073</v>
      </c>
      <c r="H767" t="s">
        <v>3071</v>
      </c>
      <c r="J767" t="s">
        <v>7202</v>
      </c>
      <c r="K767" t="s">
        <v>12861</v>
      </c>
      <c r="L767" t="s">
        <v>1399</v>
      </c>
      <c r="M767" t="s">
        <v>7982</v>
      </c>
      <c r="N767" t="s">
        <v>2039</v>
      </c>
      <c r="O767" t="s">
        <v>8887</v>
      </c>
      <c r="P767" t="s">
        <v>12862</v>
      </c>
      <c r="R767" t="b">
        <v>1</v>
      </c>
      <c r="T767" t="s">
        <v>60</v>
      </c>
      <c r="Z767" t="s">
        <v>8890</v>
      </c>
      <c r="AA767" t="s">
        <v>8887</v>
      </c>
      <c r="AC767" t="s">
        <v>8973</v>
      </c>
      <c r="AD767" t="b">
        <v>0</v>
      </c>
      <c r="AE767" t="b">
        <v>0</v>
      </c>
      <c r="AF767" t="s">
        <v>9224</v>
      </c>
      <c r="AG767" t="s">
        <v>9225</v>
      </c>
      <c r="AH767" t="s">
        <v>8893</v>
      </c>
      <c r="AI767" t="s">
        <v>12863</v>
      </c>
      <c r="AJ767" t="s">
        <v>12852</v>
      </c>
      <c r="AK767" t="s">
        <v>12864</v>
      </c>
      <c r="AL767" t="s">
        <v>8923</v>
      </c>
      <c r="AM767" t="s">
        <v>3073</v>
      </c>
    </row>
    <row r="768" spans="1:42" x14ac:dyDescent="0.2">
      <c r="A768" t="s">
        <v>3071</v>
      </c>
      <c r="B768" t="s">
        <v>3072</v>
      </c>
      <c r="C768" t="s">
        <v>6377</v>
      </c>
      <c r="D768" t="s">
        <v>8383</v>
      </c>
      <c r="E768" t="s">
        <v>12865</v>
      </c>
      <c r="F768" t="s">
        <v>9216</v>
      </c>
      <c r="G768" t="s">
        <v>3073</v>
      </c>
      <c r="H768" t="s">
        <v>3071</v>
      </c>
      <c r="J768" t="s">
        <v>3074</v>
      </c>
      <c r="K768" t="s">
        <v>10615</v>
      </c>
      <c r="L768" t="s">
        <v>1399</v>
      </c>
      <c r="M768" t="s">
        <v>7982</v>
      </c>
      <c r="N768" t="s">
        <v>2039</v>
      </c>
      <c r="O768" t="s">
        <v>8887</v>
      </c>
      <c r="P768" t="s">
        <v>12866</v>
      </c>
      <c r="R768" t="b">
        <v>1</v>
      </c>
      <c r="T768" t="s">
        <v>60</v>
      </c>
      <c r="Z768" t="s">
        <v>8890</v>
      </c>
      <c r="AA768" t="s">
        <v>8887</v>
      </c>
      <c r="AC768" t="s">
        <v>8973</v>
      </c>
      <c r="AD768" t="b">
        <v>0</v>
      </c>
      <c r="AE768" t="b">
        <v>0</v>
      </c>
      <c r="AF768" t="s">
        <v>9217</v>
      </c>
      <c r="AG768" t="s">
        <v>7604</v>
      </c>
      <c r="AH768" t="s">
        <v>8893</v>
      </c>
      <c r="AI768" t="s">
        <v>8932</v>
      </c>
      <c r="AJ768" t="s">
        <v>12867</v>
      </c>
      <c r="AK768" t="s">
        <v>12868</v>
      </c>
      <c r="AL768" t="s">
        <v>8926</v>
      </c>
    </row>
    <row r="769" spans="1:42" x14ac:dyDescent="0.2">
      <c r="A769" t="s">
        <v>3071</v>
      </c>
      <c r="B769" t="s">
        <v>3072</v>
      </c>
      <c r="C769" t="s">
        <v>6387</v>
      </c>
      <c r="D769" t="s">
        <v>8383</v>
      </c>
      <c r="E769" t="s">
        <v>12869</v>
      </c>
      <c r="F769" t="s">
        <v>9216</v>
      </c>
      <c r="G769" t="s">
        <v>3073</v>
      </c>
      <c r="H769" t="s">
        <v>3071</v>
      </c>
      <c r="J769" t="s">
        <v>3074</v>
      </c>
      <c r="K769" t="s">
        <v>12870</v>
      </c>
      <c r="L769" t="s">
        <v>1399</v>
      </c>
      <c r="M769" t="s">
        <v>7982</v>
      </c>
      <c r="N769" t="s">
        <v>2039</v>
      </c>
      <c r="O769" t="s">
        <v>8887</v>
      </c>
      <c r="P769" t="s">
        <v>12871</v>
      </c>
      <c r="R769" t="b">
        <v>1</v>
      </c>
      <c r="T769" t="s">
        <v>60</v>
      </c>
      <c r="Z769" t="s">
        <v>8890</v>
      </c>
      <c r="AA769" t="s">
        <v>8887</v>
      </c>
      <c r="AC769" t="s">
        <v>8973</v>
      </c>
      <c r="AD769" t="b">
        <v>0</v>
      </c>
      <c r="AE769" t="b">
        <v>0</v>
      </c>
      <c r="AF769" t="s">
        <v>12872</v>
      </c>
      <c r="AG769" t="s">
        <v>12873</v>
      </c>
      <c r="AH769" t="s">
        <v>8893</v>
      </c>
      <c r="AI769" t="s">
        <v>12874</v>
      </c>
      <c r="AJ769" t="s">
        <v>12867</v>
      </c>
      <c r="AK769" t="s">
        <v>12875</v>
      </c>
      <c r="AL769" t="s">
        <v>8935</v>
      </c>
      <c r="AM769" t="s">
        <v>3073</v>
      </c>
    </row>
    <row r="770" spans="1:42" x14ac:dyDescent="0.2">
      <c r="A770" t="s">
        <v>3071</v>
      </c>
      <c r="B770" t="s">
        <v>3072</v>
      </c>
      <c r="C770" t="s">
        <v>6397</v>
      </c>
      <c r="D770" t="s">
        <v>8383</v>
      </c>
      <c r="E770" t="s">
        <v>12876</v>
      </c>
      <c r="F770" t="s">
        <v>9216</v>
      </c>
      <c r="G770" t="s">
        <v>3073</v>
      </c>
      <c r="H770" t="s">
        <v>3071</v>
      </c>
      <c r="J770" t="s">
        <v>3074</v>
      </c>
      <c r="K770" t="s">
        <v>10603</v>
      </c>
      <c r="L770" t="s">
        <v>1399</v>
      </c>
      <c r="M770" t="s">
        <v>7982</v>
      </c>
      <c r="N770" t="s">
        <v>7838</v>
      </c>
      <c r="O770" t="s">
        <v>8887</v>
      </c>
      <c r="P770" t="s">
        <v>12877</v>
      </c>
      <c r="R770" t="b">
        <v>1</v>
      </c>
      <c r="T770" t="s">
        <v>60</v>
      </c>
      <c r="Z770" t="s">
        <v>8890</v>
      </c>
      <c r="AA770" t="s">
        <v>8887</v>
      </c>
      <c r="AC770" t="s">
        <v>8973</v>
      </c>
      <c r="AD770" t="b">
        <v>0</v>
      </c>
      <c r="AE770" t="b">
        <v>0</v>
      </c>
      <c r="AF770" t="s">
        <v>7604</v>
      </c>
      <c r="AG770" t="s">
        <v>7604</v>
      </c>
      <c r="AH770" t="s">
        <v>8893</v>
      </c>
      <c r="AI770" t="s">
        <v>8932</v>
      </c>
      <c r="AJ770" t="s">
        <v>12852</v>
      </c>
      <c r="AK770" t="s">
        <v>12875</v>
      </c>
      <c r="AL770" t="s">
        <v>9136</v>
      </c>
    </row>
    <row r="771" spans="1:42" x14ac:dyDescent="0.2">
      <c r="A771" t="s">
        <v>3071</v>
      </c>
      <c r="B771" t="s">
        <v>3072</v>
      </c>
      <c r="C771" t="s">
        <v>6408</v>
      </c>
      <c r="D771" t="s">
        <v>8383</v>
      </c>
      <c r="E771" t="s">
        <v>12878</v>
      </c>
      <c r="F771" t="s">
        <v>9216</v>
      </c>
      <c r="G771" t="s">
        <v>3073</v>
      </c>
      <c r="H771" t="s">
        <v>3071</v>
      </c>
      <c r="J771" t="s">
        <v>1397</v>
      </c>
      <c r="K771" t="s">
        <v>12879</v>
      </c>
      <c r="L771" t="s">
        <v>1399</v>
      </c>
      <c r="M771" t="s">
        <v>7982</v>
      </c>
      <c r="N771" t="s">
        <v>7584</v>
      </c>
      <c r="O771" t="s">
        <v>8887</v>
      </c>
      <c r="P771" t="s">
        <v>12880</v>
      </c>
      <c r="R771" t="b">
        <v>1</v>
      </c>
      <c r="T771" t="s">
        <v>60</v>
      </c>
      <c r="Z771" t="s">
        <v>8890</v>
      </c>
      <c r="AA771" t="s">
        <v>8887</v>
      </c>
      <c r="AC771" t="s">
        <v>8973</v>
      </c>
      <c r="AD771" t="b">
        <v>0</v>
      </c>
      <c r="AE771" t="b">
        <v>0</v>
      </c>
      <c r="AF771" t="s">
        <v>7604</v>
      </c>
      <c r="AG771" t="s">
        <v>7604</v>
      </c>
      <c r="AH771" t="s">
        <v>8893</v>
      </c>
      <c r="AI771" t="s">
        <v>8932</v>
      </c>
      <c r="AJ771" t="s">
        <v>12867</v>
      </c>
      <c r="AK771" t="s">
        <v>12881</v>
      </c>
      <c r="AL771" t="s">
        <v>9244</v>
      </c>
    </row>
    <row r="772" spans="1:42" x14ac:dyDescent="0.2">
      <c r="A772" t="s">
        <v>3071</v>
      </c>
      <c r="B772" t="s">
        <v>3072</v>
      </c>
      <c r="C772" t="s">
        <v>6417</v>
      </c>
      <c r="D772" t="s">
        <v>8383</v>
      </c>
      <c r="E772" t="s">
        <v>12882</v>
      </c>
      <c r="F772" t="s">
        <v>9216</v>
      </c>
      <c r="G772" t="s">
        <v>3073</v>
      </c>
      <c r="H772" t="s">
        <v>3071</v>
      </c>
      <c r="J772" t="s">
        <v>1397</v>
      </c>
      <c r="K772" t="s">
        <v>12883</v>
      </c>
      <c r="L772" t="s">
        <v>1399</v>
      </c>
      <c r="M772" t="s">
        <v>7982</v>
      </c>
      <c r="N772" t="s">
        <v>7599</v>
      </c>
      <c r="O772" t="s">
        <v>8887</v>
      </c>
      <c r="P772" t="s">
        <v>12884</v>
      </c>
      <c r="R772" t="b">
        <v>1</v>
      </c>
      <c r="T772" t="s">
        <v>60</v>
      </c>
      <c r="Z772" t="s">
        <v>8890</v>
      </c>
      <c r="AA772" t="s">
        <v>8887</v>
      </c>
      <c r="AC772" t="s">
        <v>8973</v>
      </c>
      <c r="AD772" t="b">
        <v>0</v>
      </c>
      <c r="AE772" t="b">
        <v>0</v>
      </c>
      <c r="AF772" t="s">
        <v>7604</v>
      </c>
      <c r="AG772" t="s">
        <v>7604</v>
      </c>
      <c r="AH772" t="s">
        <v>8893</v>
      </c>
      <c r="AI772" t="s">
        <v>8932</v>
      </c>
      <c r="AJ772" t="s">
        <v>7076</v>
      </c>
      <c r="AK772" t="s">
        <v>12868</v>
      </c>
      <c r="AL772" t="s">
        <v>9266</v>
      </c>
    </row>
    <row r="773" spans="1:42" x14ac:dyDescent="0.2">
      <c r="A773" t="s">
        <v>3071</v>
      </c>
      <c r="B773" t="s">
        <v>3072</v>
      </c>
      <c r="C773" t="s">
        <v>6428</v>
      </c>
      <c r="D773" t="s">
        <v>8383</v>
      </c>
      <c r="E773" t="s">
        <v>12885</v>
      </c>
      <c r="F773" t="s">
        <v>9216</v>
      </c>
      <c r="G773" t="s">
        <v>3073</v>
      </c>
      <c r="H773" t="s">
        <v>3071</v>
      </c>
      <c r="J773" t="s">
        <v>7201</v>
      </c>
      <c r="K773" t="s">
        <v>7197</v>
      </c>
      <c r="L773" t="s">
        <v>8384</v>
      </c>
      <c r="M773" t="s">
        <v>7982</v>
      </c>
      <c r="N773" t="s">
        <v>7871</v>
      </c>
      <c r="O773" t="s">
        <v>8887</v>
      </c>
      <c r="P773" t="s">
        <v>12886</v>
      </c>
      <c r="R773" t="b">
        <v>1</v>
      </c>
      <c r="T773" t="s">
        <v>60</v>
      </c>
      <c r="Z773" t="s">
        <v>8890</v>
      </c>
      <c r="AA773" t="s">
        <v>8887</v>
      </c>
      <c r="AC773" t="s">
        <v>8973</v>
      </c>
      <c r="AD773" t="b">
        <v>0</v>
      </c>
      <c r="AE773" t="b">
        <v>0</v>
      </c>
      <c r="AF773" t="s">
        <v>7604</v>
      </c>
      <c r="AG773" t="s">
        <v>7604</v>
      </c>
      <c r="AH773" t="s">
        <v>8893</v>
      </c>
      <c r="AI773" t="s">
        <v>9154</v>
      </c>
      <c r="AJ773" t="s">
        <v>7076</v>
      </c>
      <c r="AK773" t="s">
        <v>12875</v>
      </c>
      <c r="AL773" t="s">
        <v>8945</v>
      </c>
    </row>
    <row r="774" spans="1:42" x14ac:dyDescent="0.2">
      <c r="A774" t="s">
        <v>3086</v>
      </c>
      <c r="B774" t="s">
        <v>3086</v>
      </c>
      <c r="C774" t="s">
        <v>6437</v>
      </c>
      <c r="D774" t="s">
        <v>12887</v>
      </c>
      <c r="E774" t="s">
        <v>12888</v>
      </c>
      <c r="F774" t="s">
        <v>8889</v>
      </c>
      <c r="G774" t="s">
        <v>3087</v>
      </c>
      <c r="H774" t="s">
        <v>3086</v>
      </c>
      <c r="J774" t="s">
        <v>3088</v>
      </c>
      <c r="K774" t="s">
        <v>3089</v>
      </c>
      <c r="L774" t="s">
        <v>3090</v>
      </c>
      <c r="M774" t="s">
        <v>7982</v>
      </c>
      <c r="N774" t="s">
        <v>2039</v>
      </c>
      <c r="O774" t="s">
        <v>8887</v>
      </c>
      <c r="P774" t="s">
        <v>3092</v>
      </c>
      <c r="R774" t="b">
        <v>1</v>
      </c>
      <c r="T774" t="s">
        <v>85</v>
      </c>
      <c r="Z774" t="s">
        <v>8890</v>
      </c>
      <c r="AA774" t="s">
        <v>8887</v>
      </c>
      <c r="AB774" t="s">
        <v>12889</v>
      </c>
      <c r="AC774" t="s">
        <v>8973</v>
      </c>
      <c r="AD774" t="b">
        <v>0</v>
      </c>
      <c r="AE774" t="b">
        <v>0</v>
      </c>
      <c r="AF774" t="s">
        <v>8941</v>
      </c>
      <c r="AG774" t="s">
        <v>8941</v>
      </c>
      <c r="AH774" t="s">
        <v>8942</v>
      </c>
      <c r="AJ774" t="s">
        <v>12890</v>
      </c>
      <c r="AK774" t="s">
        <v>12891</v>
      </c>
      <c r="AL774" t="s">
        <v>8926</v>
      </c>
      <c r="AM774" t="s">
        <v>3087</v>
      </c>
    </row>
    <row r="775" spans="1:42" x14ac:dyDescent="0.2">
      <c r="A775" t="s">
        <v>3086</v>
      </c>
      <c r="B775" t="s">
        <v>3086</v>
      </c>
      <c r="C775" t="s">
        <v>6447</v>
      </c>
      <c r="D775" t="s">
        <v>12887</v>
      </c>
      <c r="E775" t="s">
        <v>12892</v>
      </c>
      <c r="F775" t="s">
        <v>8889</v>
      </c>
      <c r="G775" t="s">
        <v>3087</v>
      </c>
      <c r="H775" t="s">
        <v>3086</v>
      </c>
      <c r="I775" t="s">
        <v>12893</v>
      </c>
      <c r="J775" t="s">
        <v>12894</v>
      </c>
      <c r="K775" t="s">
        <v>12895</v>
      </c>
      <c r="L775" t="s">
        <v>3090</v>
      </c>
      <c r="M775" t="s">
        <v>7982</v>
      </c>
      <c r="N775" t="s">
        <v>2039</v>
      </c>
      <c r="O775" t="s">
        <v>8887</v>
      </c>
      <c r="P775" t="s">
        <v>12896</v>
      </c>
      <c r="R775" t="b">
        <v>1</v>
      </c>
      <c r="T775" t="s">
        <v>85</v>
      </c>
      <c r="Y775" t="s">
        <v>134</v>
      </c>
      <c r="Z775" t="s">
        <v>8890</v>
      </c>
      <c r="AA775" t="s">
        <v>8887</v>
      </c>
      <c r="AB775" t="s">
        <v>12897</v>
      </c>
      <c r="AC775" t="s">
        <v>8973</v>
      </c>
      <c r="AD775" t="b">
        <v>0</v>
      </c>
      <c r="AE775" t="b">
        <v>0</v>
      </c>
      <c r="AF775" t="s">
        <v>8941</v>
      </c>
      <c r="AG775" t="s">
        <v>8941</v>
      </c>
      <c r="AH775" t="s">
        <v>8942</v>
      </c>
      <c r="AI775" t="s">
        <v>8932</v>
      </c>
      <c r="AJ775" t="s">
        <v>12898</v>
      </c>
      <c r="AK775" t="s">
        <v>12899</v>
      </c>
      <c r="AL775" t="s">
        <v>8935</v>
      </c>
      <c r="AM775" t="s">
        <v>3087</v>
      </c>
    </row>
    <row r="776" spans="1:42" x14ac:dyDescent="0.2">
      <c r="A776" t="s">
        <v>3094</v>
      </c>
      <c r="B776" t="s">
        <v>3094</v>
      </c>
      <c r="C776" t="s">
        <v>6457</v>
      </c>
      <c r="D776" t="s">
        <v>12900</v>
      </c>
      <c r="E776" t="s">
        <v>12901</v>
      </c>
      <c r="F776" t="s">
        <v>9118</v>
      </c>
      <c r="G776" t="s">
        <v>3095</v>
      </c>
      <c r="H776" t="s">
        <v>3094</v>
      </c>
      <c r="J776" t="s">
        <v>3096</v>
      </c>
      <c r="K776" t="s">
        <v>3097</v>
      </c>
      <c r="L776" t="s">
        <v>32</v>
      </c>
      <c r="M776" t="s">
        <v>7982</v>
      </c>
      <c r="N776" t="s">
        <v>7262</v>
      </c>
      <c r="O776" t="s">
        <v>8887</v>
      </c>
      <c r="P776" t="s">
        <v>3098</v>
      </c>
      <c r="R776" t="b">
        <v>1</v>
      </c>
      <c r="T776" t="s">
        <v>112</v>
      </c>
      <c r="Z776" t="s">
        <v>8890</v>
      </c>
      <c r="AA776" t="s">
        <v>8887</v>
      </c>
      <c r="AB776" t="s">
        <v>12902</v>
      </c>
      <c r="AD776" t="b">
        <v>0</v>
      </c>
      <c r="AE776" t="b">
        <v>0</v>
      </c>
      <c r="AF776" t="s">
        <v>12903</v>
      </c>
      <c r="AG776" t="s">
        <v>12904</v>
      </c>
      <c r="AH776" t="s">
        <v>9031</v>
      </c>
      <c r="AJ776" t="s">
        <v>3095</v>
      </c>
      <c r="AL776" t="s">
        <v>8935</v>
      </c>
      <c r="AM776" t="s">
        <v>3099</v>
      </c>
      <c r="AN776" t="s">
        <v>608</v>
      </c>
      <c r="AO776" t="s">
        <v>109</v>
      </c>
      <c r="AP776" t="s">
        <v>3100</v>
      </c>
    </row>
    <row r="777" spans="1:42" x14ac:dyDescent="0.2">
      <c r="A777" t="s">
        <v>3101</v>
      </c>
      <c r="B777" t="s">
        <v>3101</v>
      </c>
      <c r="C777" t="s">
        <v>6463</v>
      </c>
      <c r="D777" t="s">
        <v>12905</v>
      </c>
      <c r="E777" t="s">
        <v>12906</v>
      </c>
      <c r="F777" t="s">
        <v>9118</v>
      </c>
      <c r="G777" t="s">
        <v>3102</v>
      </c>
      <c r="H777" t="s">
        <v>3101</v>
      </c>
      <c r="J777" t="s">
        <v>3103</v>
      </c>
      <c r="K777" t="s">
        <v>3104</v>
      </c>
      <c r="L777" t="s">
        <v>32</v>
      </c>
      <c r="M777" t="s">
        <v>7982</v>
      </c>
      <c r="N777" t="s">
        <v>2657</v>
      </c>
      <c r="O777" t="s">
        <v>8887</v>
      </c>
      <c r="P777" t="s">
        <v>3105</v>
      </c>
      <c r="R777" t="b">
        <v>1</v>
      </c>
      <c r="T777" t="s">
        <v>112</v>
      </c>
      <c r="Z777" t="s">
        <v>8890</v>
      </c>
      <c r="AA777" t="s">
        <v>8887</v>
      </c>
      <c r="AC777" t="s">
        <v>12907</v>
      </c>
      <c r="AD777" t="b">
        <v>0</v>
      </c>
      <c r="AF777" t="s">
        <v>11507</v>
      </c>
      <c r="AG777" t="s">
        <v>12908</v>
      </c>
      <c r="AH777" t="s">
        <v>8893</v>
      </c>
      <c r="AI777" t="s">
        <v>12909</v>
      </c>
      <c r="AJ777" t="s">
        <v>3102</v>
      </c>
      <c r="AL777" t="s">
        <v>9244</v>
      </c>
      <c r="AM777" t="s">
        <v>3106</v>
      </c>
      <c r="AN777" t="s">
        <v>1132</v>
      </c>
      <c r="AO777" t="s">
        <v>978</v>
      </c>
      <c r="AP777" t="s">
        <v>1780</v>
      </c>
    </row>
    <row r="778" spans="1:42" x14ac:dyDescent="0.2">
      <c r="A778" t="s">
        <v>3107</v>
      </c>
      <c r="B778" t="s">
        <v>3107</v>
      </c>
      <c r="C778" t="s">
        <v>6470</v>
      </c>
      <c r="D778" t="s">
        <v>12910</v>
      </c>
      <c r="E778" t="s">
        <v>12911</v>
      </c>
      <c r="F778" t="s">
        <v>8994</v>
      </c>
      <c r="G778" t="s">
        <v>3108</v>
      </c>
      <c r="H778" t="s">
        <v>3107</v>
      </c>
      <c r="J778" t="s">
        <v>3109</v>
      </c>
      <c r="K778" t="s">
        <v>3110</v>
      </c>
      <c r="L778" t="s">
        <v>429</v>
      </c>
      <c r="M778" t="s">
        <v>7982</v>
      </c>
      <c r="N778" t="s">
        <v>2039</v>
      </c>
      <c r="O778" t="s">
        <v>8887</v>
      </c>
      <c r="P778" t="s">
        <v>3111</v>
      </c>
      <c r="R778" t="b">
        <v>1</v>
      </c>
      <c r="T778" t="s">
        <v>112</v>
      </c>
      <c r="Z778" t="s">
        <v>8890</v>
      </c>
      <c r="AA778" t="s">
        <v>8887</v>
      </c>
      <c r="AB778" t="s">
        <v>9125</v>
      </c>
      <c r="AC778" t="s">
        <v>8996</v>
      </c>
      <c r="AD778" t="b">
        <v>0</v>
      </c>
      <c r="AE778" t="b">
        <v>0</v>
      </c>
      <c r="AF778" t="s">
        <v>11451</v>
      </c>
      <c r="AG778" t="s">
        <v>11452</v>
      </c>
      <c r="AH778" t="s">
        <v>8942</v>
      </c>
      <c r="AJ778" t="s">
        <v>3108</v>
      </c>
      <c r="AK778" t="s">
        <v>12912</v>
      </c>
      <c r="AL778" t="s">
        <v>8935</v>
      </c>
      <c r="AM778" t="s">
        <v>3112</v>
      </c>
      <c r="AN778" t="s">
        <v>167</v>
      </c>
      <c r="AO778" t="s">
        <v>109</v>
      </c>
      <c r="AP778" t="s">
        <v>297</v>
      </c>
    </row>
    <row r="779" spans="1:42" x14ac:dyDescent="0.2">
      <c r="A779" t="s">
        <v>3113</v>
      </c>
      <c r="B779" t="s">
        <v>3113</v>
      </c>
      <c r="C779" t="s">
        <v>6480</v>
      </c>
      <c r="D779" t="s">
        <v>12913</v>
      </c>
      <c r="E779" t="s">
        <v>12914</v>
      </c>
      <c r="F779" t="s">
        <v>8889</v>
      </c>
      <c r="G779" t="s">
        <v>3114</v>
      </c>
      <c r="H779" t="s">
        <v>3113</v>
      </c>
      <c r="J779" t="s">
        <v>3115</v>
      </c>
      <c r="K779" t="s">
        <v>3116</v>
      </c>
      <c r="L779" t="s">
        <v>429</v>
      </c>
      <c r="M779" t="s">
        <v>7982</v>
      </c>
      <c r="N779" t="s">
        <v>2039</v>
      </c>
      <c r="O779" t="s">
        <v>8887</v>
      </c>
      <c r="P779" t="s">
        <v>3118</v>
      </c>
      <c r="R779" t="b">
        <v>1</v>
      </c>
      <c r="T779" t="s">
        <v>112</v>
      </c>
      <c r="Z779" t="s">
        <v>8890</v>
      </c>
      <c r="AA779" t="s">
        <v>8887</v>
      </c>
      <c r="AB779" t="s">
        <v>12915</v>
      </c>
      <c r="AC779" t="s">
        <v>9686</v>
      </c>
      <c r="AD779" t="b">
        <v>0</v>
      </c>
      <c r="AE779" t="b">
        <v>0</v>
      </c>
      <c r="AF779" t="s">
        <v>8941</v>
      </c>
      <c r="AG779" t="s">
        <v>8941</v>
      </c>
      <c r="AH779" t="s">
        <v>8942</v>
      </c>
      <c r="AJ779" t="s">
        <v>3114</v>
      </c>
      <c r="AK779" t="s">
        <v>12916</v>
      </c>
      <c r="AL779" t="s">
        <v>8935</v>
      </c>
      <c r="AM779" t="s">
        <v>3119</v>
      </c>
    </row>
    <row r="780" spans="1:42" x14ac:dyDescent="0.2">
      <c r="A780" t="s">
        <v>3113</v>
      </c>
      <c r="B780" t="s">
        <v>3113</v>
      </c>
      <c r="C780" t="s">
        <v>6487</v>
      </c>
      <c r="D780" t="s">
        <v>12913</v>
      </c>
      <c r="E780" t="s">
        <v>12917</v>
      </c>
      <c r="F780" t="s">
        <v>8889</v>
      </c>
      <c r="G780" t="s">
        <v>3114</v>
      </c>
      <c r="H780" t="s">
        <v>3113</v>
      </c>
      <c r="I780" t="s">
        <v>12918</v>
      </c>
      <c r="J780" t="s">
        <v>3115</v>
      </c>
      <c r="K780" t="s">
        <v>12919</v>
      </c>
      <c r="L780" t="s">
        <v>32</v>
      </c>
      <c r="M780" t="s">
        <v>7982</v>
      </c>
      <c r="N780" t="s">
        <v>2039</v>
      </c>
      <c r="O780" t="s">
        <v>8887</v>
      </c>
      <c r="P780" t="s">
        <v>12920</v>
      </c>
      <c r="R780" t="b">
        <v>1</v>
      </c>
      <c r="T780" t="s">
        <v>112</v>
      </c>
      <c r="Y780" t="s">
        <v>3120</v>
      </c>
      <c r="Z780" t="s">
        <v>8890</v>
      </c>
      <c r="AA780" t="s">
        <v>8887</v>
      </c>
      <c r="AB780" t="s">
        <v>12921</v>
      </c>
      <c r="AC780" t="s">
        <v>9686</v>
      </c>
      <c r="AD780" t="b">
        <v>0</v>
      </c>
      <c r="AE780" t="b">
        <v>0</v>
      </c>
      <c r="AF780" t="s">
        <v>8941</v>
      </c>
      <c r="AG780" t="s">
        <v>8941</v>
      </c>
      <c r="AI780" t="s">
        <v>9145</v>
      </c>
      <c r="AJ780" t="s">
        <v>3114</v>
      </c>
      <c r="AK780" t="s">
        <v>12922</v>
      </c>
      <c r="AL780" t="s">
        <v>8918</v>
      </c>
      <c r="AM780" t="s">
        <v>12923</v>
      </c>
    </row>
    <row r="781" spans="1:42" x14ac:dyDescent="0.2">
      <c r="A781" t="s">
        <v>3121</v>
      </c>
      <c r="B781" t="s">
        <v>3122</v>
      </c>
      <c r="C781" t="s">
        <v>6493</v>
      </c>
      <c r="D781" t="s">
        <v>8388</v>
      </c>
      <c r="E781" t="s">
        <v>12924</v>
      </c>
      <c r="F781" t="s">
        <v>8994</v>
      </c>
      <c r="G781" t="s">
        <v>3123</v>
      </c>
      <c r="H781" t="s">
        <v>3121</v>
      </c>
      <c r="J781" t="s">
        <v>3124</v>
      </c>
      <c r="K781" t="s">
        <v>12925</v>
      </c>
      <c r="L781" t="s">
        <v>32</v>
      </c>
      <c r="M781" t="s">
        <v>7982</v>
      </c>
      <c r="N781" t="s">
        <v>7695</v>
      </c>
      <c r="O781" t="s">
        <v>8887</v>
      </c>
      <c r="P781" t="s">
        <v>12926</v>
      </c>
      <c r="R781" t="b">
        <v>1</v>
      </c>
      <c r="T781" t="s">
        <v>45</v>
      </c>
      <c r="Z781" t="s">
        <v>8890</v>
      </c>
      <c r="AA781" t="s">
        <v>8887</v>
      </c>
      <c r="AB781" t="s">
        <v>12927</v>
      </c>
      <c r="AD781" t="b">
        <v>0</v>
      </c>
      <c r="AE781" t="b">
        <v>0</v>
      </c>
      <c r="AF781" t="s">
        <v>12928</v>
      </c>
      <c r="AG781" t="s">
        <v>12929</v>
      </c>
      <c r="AH781" t="s">
        <v>8942</v>
      </c>
      <c r="AJ781" t="s">
        <v>12930</v>
      </c>
      <c r="AK781" t="s">
        <v>12931</v>
      </c>
      <c r="AL781" t="s">
        <v>8935</v>
      </c>
      <c r="AM781" t="s">
        <v>3123</v>
      </c>
    </row>
    <row r="782" spans="1:42" x14ac:dyDescent="0.2">
      <c r="A782" t="s">
        <v>3129</v>
      </c>
      <c r="B782" t="s">
        <v>3129</v>
      </c>
      <c r="C782" t="s">
        <v>6500</v>
      </c>
      <c r="D782" t="s">
        <v>12932</v>
      </c>
      <c r="E782" t="s">
        <v>12933</v>
      </c>
      <c r="F782" t="s">
        <v>9118</v>
      </c>
      <c r="G782" t="s">
        <v>3130</v>
      </c>
      <c r="H782" t="s">
        <v>3129</v>
      </c>
      <c r="I782" t="s">
        <v>12934</v>
      </c>
      <c r="J782" t="s">
        <v>3131</v>
      </c>
      <c r="K782" t="s">
        <v>3132</v>
      </c>
      <c r="L782" t="s">
        <v>32</v>
      </c>
      <c r="M782" t="s">
        <v>7982</v>
      </c>
      <c r="N782" t="s">
        <v>2039</v>
      </c>
      <c r="O782" t="s">
        <v>8887</v>
      </c>
      <c r="P782" t="s">
        <v>3133</v>
      </c>
      <c r="R782" t="b">
        <v>1</v>
      </c>
      <c r="T782" t="s">
        <v>112</v>
      </c>
      <c r="Y782" t="s">
        <v>3135</v>
      </c>
      <c r="Z782" t="s">
        <v>8890</v>
      </c>
      <c r="AA782" t="s">
        <v>8887</v>
      </c>
      <c r="AB782" t="s">
        <v>12935</v>
      </c>
      <c r="AC782" t="s">
        <v>8996</v>
      </c>
      <c r="AD782" t="b">
        <v>0</v>
      </c>
      <c r="AE782" t="b">
        <v>0</v>
      </c>
      <c r="AF782" t="s">
        <v>9113</v>
      </c>
      <c r="AG782" t="s">
        <v>9113</v>
      </c>
      <c r="AJ782" t="s">
        <v>7206</v>
      </c>
      <c r="AK782" t="s">
        <v>12936</v>
      </c>
      <c r="AL782" t="s">
        <v>8935</v>
      </c>
      <c r="AM782" t="s">
        <v>3134</v>
      </c>
      <c r="AN782" t="s">
        <v>108</v>
      </c>
      <c r="AO782" t="s">
        <v>109</v>
      </c>
      <c r="AP782" t="s">
        <v>201</v>
      </c>
    </row>
    <row r="783" spans="1:42" x14ac:dyDescent="0.2">
      <c r="A783" t="s">
        <v>3136</v>
      </c>
      <c r="B783" t="s">
        <v>3136</v>
      </c>
      <c r="C783" t="s">
        <v>6508</v>
      </c>
      <c r="D783" t="s">
        <v>12937</v>
      </c>
      <c r="E783" t="s">
        <v>12938</v>
      </c>
      <c r="F783" t="s">
        <v>9090</v>
      </c>
      <c r="G783" t="s">
        <v>3137</v>
      </c>
      <c r="H783" t="s">
        <v>3136</v>
      </c>
      <c r="J783" t="s">
        <v>3138</v>
      </c>
      <c r="K783" t="s">
        <v>3139</v>
      </c>
      <c r="L783" t="s">
        <v>429</v>
      </c>
      <c r="M783" t="s">
        <v>7982</v>
      </c>
      <c r="N783" t="s">
        <v>7826</v>
      </c>
      <c r="O783" t="s">
        <v>8887</v>
      </c>
      <c r="P783" t="s">
        <v>3140</v>
      </c>
      <c r="R783" t="b">
        <v>1</v>
      </c>
      <c r="T783" t="s">
        <v>112</v>
      </c>
      <c r="Z783" t="s">
        <v>8890</v>
      </c>
      <c r="AA783" t="s">
        <v>8887</v>
      </c>
      <c r="AD783" t="b">
        <v>1</v>
      </c>
      <c r="AE783" t="b">
        <v>0</v>
      </c>
      <c r="AF783" t="s">
        <v>10060</v>
      </c>
      <c r="AG783" t="s">
        <v>10061</v>
      </c>
      <c r="AH783" t="s">
        <v>8893</v>
      </c>
      <c r="AI783" t="s">
        <v>12939</v>
      </c>
      <c r="AJ783" t="s">
        <v>3137</v>
      </c>
      <c r="AL783" t="s">
        <v>9253</v>
      </c>
      <c r="AM783" t="s">
        <v>3141</v>
      </c>
      <c r="AN783" t="s">
        <v>3142</v>
      </c>
      <c r="AO783" t="s">
        <v>1909</v>
      </c>
      <c r="AP783" t="s">
        <v>3143</v>
      </c>
    </row>
    <row r="784" spans="1:42" x14ac:dyDescent="0.2">
      <c r="A784" t="s">
        <v>3144</v>
      </c>
      <c r="B784" t="s">
        <v>3144</v>
      </c>
      <c r="C784" t="s">
        <v>6517</v>
      </c>
      <c r="D784" t="s">
        <v>12940</v>
      </c>
      <c r="E784" t="s">
        <v>12941</v>
      </c>
      <c r="F784" t="s">
        <v>9118</v>
      </c>
      <c r="G784" t="s">
        <v>3145</v>
      </c>
      <c r="H784" t="s">
        <v>3144</v>
      </c>
      <c r="J784" t="s">
        <v>3146</v>
      </c>
      <c r="K784" t="s">
        <v>3147</v>
      </c>
      <c r="L784" t="s">
        <v>32</v>
      </c>
      <c r="M784" t="s">
        <v>7982</v>
      </c>
      <c r="N784" t="s">
        <v>7467</v>
      </c>
      <c r="O784" t="s">
        <v>8887</v>
      </c>
      <c r="P784" t="s">
        <v>3148</v>
      </c>
      <c r="R784" t="b">
        <v>1</v>
      </c>
      <c r="T784" t="s">
        <v>112</v>
      </c>
      <c r="Z784" t="s">
        <v>8890</v>
      </c>
      <c r="AA784" t="s">
        <v>8887</v>
      </c>
      <c r="AC784" t="s">
        <v>12942</v>
      </c>
      <c r="AD784" t="b">
        <v>0</v>
      </c>
      <c r="AE784" t="b">
        <v>0</v>
      </c>
      <c r="AF784" t="s">
        <v>8892</v>
      </c>
      <c r="AG784" t="s">
        <v>8892</v>
      </c>
      <c r="AH784" t="s">
        <v>8893</v>
      </c>
      <c r="AI784" t="s">
        <v>8894</v>
      </c>
      <c r="AJ784" t="s">
        <v>3145</v>
      </c>
      <c r="AK784" t="s">
        <v>12943</v>
      </c>
      <c r="AL784" t="s">
        <v>8923</v>
      </c>
      <c r="AM784" t="s">
        <v>3149</v>
      </c>
    </row>
    <row r="785" spans="1:42" x14ac:dyDescent="0.2">
      <c r="A785" t="s">
        <v>3150</v>
      </c>
      <c r="B785" t="s">
        <v>3150</v>
      </c>
      <c r="C785" t="s">
        <v>6525</v>
      </c>
      <c r="D785" t="s">
        <v>12944</v>
      </c>
      <c r="E785" t="s">
        <v>12945</v>
      </c>
      <c r="F785" t="s">
        <v>8994</v>
      </c>
      <c r="G785" t="s">
        <v>3151</v>
      </c>
      <c r="H785" t="s">
        <v>3150</v>
      </c>
      <c r="J785" t="s">
        <v>3152</v>
      </c>
      <c r="K785" t="s">
        <v>3153</v>
      </c>
      <c r="L785" t="s">
        <v>32</v>
      </c>
      <c r="M785" t="s">
        <v>7982</v>
      </c>
      <c r="N785" t="s">
        <v>6995</v>
      </c>
      <c r="O785" t="s">
        <v>8887</v>
      </c>
      <c r="P785" t="s">
        <v>3154</v>
      </c>
      <c r="R785" t="b">
        <v>1</v>
      </c>
      <c r="T785" t="s">
        <v>112</v>
      </c>
      <c r="Z785" t="s">
        <v>8890</v>
      </c>
      <c r="AA785" t="s">
        <v>8887</v>
      </c>
      <c r="AC785" t="s">
        <v>8996</v>
      </c>
      <c r="AD785" t="b">
        <v>0</v>
      </c>
      <c r="AE785" t="b">
        <v>0</v>
      </c>
      <c r="AF785" t="s">
        <v>8892</v>
      </c>
      <c r="AG785" t="s">
        <v>8892</v>
      </c>
      <c r="AH785" t="s">
        <v>8893</v>
      </c>
      <c r="AI785" t="s">
        <v>12946</v>
      </c>
      <c r="AJ785" t="s">
        <v>3151</v>
      </c>
      <c r="AK785" t="s">
        <v>12947</v>
      </c>
      <c r="AL785" t="s">
        <v>8923</v>
      </c>
      <c r="AM785" t="s">
        <v>3155</v>
      </c>
      <c r="AN785" t="s">
        <v>3156</v>
      </c>
      <c r="AO785" t="s">
        <v>58</v>
      </c>
      <c r="AP785" t="s">
        <v>3157</v>
      </c>
    </row>
    <row r="786" spans="1:42" x14ac:dyDescent="0.2">
      <c r="A786" t="s">
        <v>3158</v>
      </c>
      <c r="B786" t="s">
        <v>3159</v>
      </c>
      <c r="C786" t="s">
        <v>6530</v>
      </c>
      <c r="D786" t="s">
        <v>8392</v>
      </c>
      <c r="E786" t="s">
        <v>12948</v>
      </c>
      <c r="F786" t="s">
        <v>8889</v>
      </c>
      <c r="G786" t="s">
        <v>3160</v>
      </c>
      <c r="H786" t="s">
        <v>3158</v>
      </c>
      <c r="J786" t="s">
        <v>3161</v>
      </c>
      <c r="K786" t="s">
        <v>12949</v>
      </c>
      <c r="L786" t="s">
        <v>32</v>
      </c>
      <c r="M786" t="s">
        <v>7982</v>
      </c>
      <c r="N786" t="s">
        <v>7228</v>
      </c>
      <c r="O786" t="s">
        <v>8887</v>
      </c>
      <c r="P786" t="s">
        <v>12950</v>
      </c>
      <c r="R786" t="b">
        <v>1</v>
      </c>
      <c r="T786" t="s">
        <v>422</v>
      </c>
      <c r="Z786" t="s">
        <v>8890</v>
      </c>
      <c r="AA786" t="s">
        <v>8887</v>
      </c>
      <c r="AB786" t="s">
        <v>12951</v>
      </c>
      <c r="AC786" t="s">
        <v>10574</v>
      </c>
      <c r="AD786" t="b">
        <v>0</v>
      </c>
      <c r="AE786" t="b">
        <v>0</v>
      </c>
      <c r="AF786" t="s">
        <v>12952</v>
      </c>
      <c r="AG786" t="s">
        <v>12953</v>
      </c>
      <c r="AH786" t="s">
        <v>9031</v>
      </c>
      <c r="AJ786" t="s">
        <v>12954</v>
      </c>
      <c r="AK786" t="s">
        <v>12955</v>
      </c>
      <c r="AL786" t="s">
        <v>8935</v>
      </c>
      <c r="AM786" t="s">
        <v>3160</v>
      </c>
    </row>
    <row r="787" spans="1:42" x14ac:dyDescent="0.2">
      <c r="A787" t="s">
        <v>3166</v>
      </c>
      <c r="B787" t="s">
        <v>3166</v>
      </c>
      <c r="C787" t="s">
        <v>6537</v>
      </c>
      <c r="D787" t="s">
        <v>12956</v>
      </c>
      <c r="E787" t="s">
        <v>12957</v>
      </c>
      <c r="F787" t="s">
        <v>9090</v>
      </c>
      <c r="G787" t="s">
        <v>3167</v>
      </c>
      <c r="H787" t="s">
        <v>3166</v>
      </c>
      <c r="I787" t="s">
        <v>12958</v>
      </c>
      <c r="J787" t="s">
        <v>3168</v>
      </c>
      <c r="K787" t="s">
        <v>3169</v>
      </c>
      <c r="L787" t="s">
        <v>429</v>
      </c>
      <c r="M787" t="s">
        <v>7982</v>
      </c>
      <c r="N787" t="s">
        <v>2039</v>
      </c>
      <c r="O787" t="s">
        <v>8887</v>
      </c>
      <c r="P787" t="s">
        <v>3171</v>
      </c>
      <c r="R787" t="b">
        <v>1</v>
      </c>
      <c r="T787" t="s">
        <v>85</v>
      </c>
      <c r="Y787" t="s">
        <v>134</v>
      </c>
      <c r="Z787" t="s">
        <v>8890</v>
      </c>
      <c r="AA787" t="s">
        <v>8887</v>
      </c>
      <c r="AB787" t="s">
        <v>12959</v>
      </c>
      <c r="AC787" t="s">
        <v>9037</v>
      </c>
      <c r="AD787" t="b">
        <v>0</v>
      </c>
      <c r="AE787" t="b">
        <v>0</v>
      </c>
      <c r="AF787" t="s">
        <v>8941</v>
      </c>
      <c r="AG787" t="s">
        <v>8941</v>
      </c>
      <c r="AH787" t="s">
        <v>9031</v>
      </c>
      <c r="AJ787" t="s">
        <v>12960</v>
      </c>
      <c r="AK787" t="s">
        <v>12961</v>
      </c>
      <c r="AL787" t="s">
        <v>8935</v>
      </c>
      <c r="AM787" t="s">
        <v>3167</v>
      </c>
    </row>
    <row r="788" spans="1:42" x14ac:dyDescent="0.2">
      <c r="A788" t="s">
        <v>3172</v>
      </c>
      <c r="B788" t="s">
        <v>3172</v>
      </c>
      <c r="C788" t="s">
        <v>6545</v>
      </c>
      <c r="D788" t="s">
        <v>12962</v>
      </c>
      <c r="E788" t="s">
        <v>12963</v>
      </c>
      <c r="F788" t="s">
        <v>8889</v>
      </c>
      <c r="G788" t="s">
        <v>3173</v>
      </c>
      <c r="H788" t="s">
        <v>3172</v>
      </c>
      <c r="J788" t="s">
        <v>3174</v>
      </c>
      <c r="K788" t="s">
        <v>3175</v>
      </c>
      <c r="L788" t="s">
        <v>180</v>
      </c>
      <c r="M788" t="s">
        <v>7982</v>
      </c>
      <c r="N788" t="s">
        <v>2039</v>
      </c>
      <c r="O788" t="s">
        <v>8887</v>
      </c>
      <c r="P788" t="s">
        <v>3176</v>
      </c>
      <c r="R788" t="b">
        <v>1</v>
      </c>
      <c r="T788" t="s">
        <v>112</v>
      </c>
      <c r="Z788" t="s">
        <v>8890</v>
      </c>
      <c r="AA788" t="s">
        <v>8887</v>
      </c>
      <c r="AB788" t="s">
        <v>12964</v>
      </c>
      <c r="AC788" t="s">
        <v>8891</v>
      </c>
      <c r="AD788" t="b">
        <v>0</v>
      </c>
      <c r="AE788" t="b">
        <v>0</v>
      </c>
      <c r="AF788" t="s">
        <v>12952</v>
      </c>
      <c r="AG788" t="s">
        <v>12953</v>
      </c>
      <c r="AH788" t="s">
        <v>8942</v>
      </c>
      <c r="AJ788" t="s">
        <v>3173</v>
      </c>
      <c r="AK788" t="s">
        <v>12965</v>
      </c>
      <c r="AL788" t="s">
        <v>8935</v>
      </c>
      <c r="AM788" t="s">
        <v>3177</v>
      </c>
      <c r="AN788" t="s">
        <v>659</v>
      </c>
      <c r="AO788" t="s">
        <v>109</v>
      </c>
      <c r="AP788" t="s">
        <v>1273</v>
      </c>
    </row>
    <row r="789" spans="1:42" x14ac:dyDescent="0.2">
      <c r="A789" t="s">
        <v>3178</v>
      </c>
      <c r="B789" t="s">
        <v>3179</v>
      </c>
      <c r="C789" t="s">
        <v>6554</v>
      </c>
      <c r="D789" t="s">
        <v>7207</v>
      </c>
      <c r="E789" t="s">
        <v>12966</v>
      </c>
      <c r="F789" t="s">
        <v>8889</v>
      </c>
      <c r="G789" t="s">
        <v>3180</v>
      </c>
      <c r="H789" t="s">
        <v>3178</v>
      </c>
      <c r="J789" t="s">
        <v>3181</v>
      </c>
      <c r="K789" t="s">
        <v>3182</v>
      </c>
      <c r="L789" t="s">
        <v>32</v>
      </c>
      <c r="M789" t="s">
        <v>7982</v>
      </c>
      <c r="N789" t="s">
        <v>2039</v>
      </c>
      <c r="O789" t="s">
        <v>8887</v>
      </c>
      <c r="P789" t="s">
        <v>12967</v>
      </c>
      <c r="R789" t="b">
        <v>1</v>
      </c>
      <c r="T789" t="s">
        <v>112</v>
      </c>
      <c r="Z789" t="s">
        <v>8890</v>
      </c>
      <c r="AA789" t="s">
        <v>8887</v>
      </c>
      <c r="AC789" t="s">
        <v>9627</v>
      </c>
      <c r="AD789" t="b">
        <v>0</v>
      </c>
      <c r="AE789" t="b">
        <v>0</v>
      </c>
      <c r="AF789" t="s">
        <v>8931</v>
      </c>
      <c r="AG789" t="s">
        <v>8931</v>
      </c>
      <c r="AH789" t="s">
        <v>8893</v>
      </c>
      <c r="AI789" t="s">
        <v>12968</v>
      </c>
      <c r="AJ789" t="s">
        <v>3180</v>
      </c>
      <c r="AK789" t="s">
        <v>12969</v>
      </c>
      <c r="AL789" t="s">
        <v>8935</v>
      </c>
      <c r="AM789" t="s">
        <v>3184</v>
      </c>
    </row>
    <row r="790" spans="1:42" x14ac:dyDescent="0.2">
      <c r="A790" t="s">
        <v>3187</v>
      </c>
      <c r="B790" t="s">
        <v>3187</v>
      </c>
      <c r="C790" t="s">
        <v>6562</v>
      </c>
      <c r="D790" t="s">
        <v>12970</v>
      </c>
      <c r="E790" t="s">
        <v>12971</v>
      </c>
      <c r="F790" t="s">
        <v>9118</v>
      </c>
      <c r="G790" t="s">
        <v>3188</v>
      </c>
      <c r="H790" t="s">
        <v>3187</v>
      </c>
      <c r="J790" t="s">
        <v>3189</v>
      </c>
      <c r="K790" t="s">
        <v>3190</v>
      </c>
      <c r="L790" t="s">
        <v>32</v>
      </c>
      <c r="M790" t="s">
        <v>7982</v>
      </c>
      <c r="N790" t="s">
        <v>7754</v>
      </c>
      <c r="O790" t="s">
        <v>8887</v>
      </c>
      <c r="P790" t="s">
        <v>3191</v>
      </c>
      <c r="R790" t="b">
        <v>1</v>
      </c>
      <c r="T790" t="s">
        <v>112</v>
      </c>
      <c r="Z790" t="s">
        <v>12972</v>
      </c>
      <c r="AA790" t="s">
        <v>8887</v>
      </c>
      <c r="AB790" t="s">
        <v>12973</v>
      </c>
      <c r="AD790" t="b">
        <v>0</v>
      </c>
      <c r="AE790" t="b">
        <v>0</v>
      </c>
      <c r="AF790" t="s">
        <v>12974</v>
      </c>
      <c r="AG790" t="s">
        <v>7604</v>
      </c>
      <c r="AH790" t="s">
        <v>9100</v>
      </c>
      <c r="AJ790" t="s">
        <v>3188</v>
      </c>
      <c r="AK790" t="s">
        <v>12975</v>
      </c>
      <c r="AL790" t="s">
        <v>8935</v>
      </c>
      <c r="AM790" t="s">
        <v>3192</v>
      </c>
      <c r="AO790" t="s">
        <v>109</v>
      </c>
      <c r="AP790" t="s">
        <v>1408</v>
      </c>
    </row>
    <row r="791" spans="1:42" x14ac:dyDescent="0.2">
      <c r="A791" t="s">
        <v>3193</v>
      </c>
      <c r="B791" t="s">
        <v>3193</v>
      </c>
      <c r="C791" t="s">
        <v>6570</v>
      </c>
      <c r="D791" t="s">
        <v>12976</v>
      </c>
      <c r="E791" t="s">
        <v>12977</v>
      </c>
      <c r="F791" t="s">
        <v>9090</v>
      </c>
      <c r="G791" t="s">
        <v>3194</v>
      </c>
      <c r="H791" t="s">
        <v>3193</v>
      </c>
      <c r="J791" t="s">
        <v>3195</v>
      </c>
      <c r="K791" t="s">
        <v>3196</v>
      </c>
      <c r="L791" t="s">
        <v>32</v>
      </c>
      <c r="M791" t="s">
        <v>7982</v>
      </c>
      <c r="N791" t="s">
        <v>2039</v>
      </c>
      <c r="O791" t="s">
        <v>8887</v>
      </c>
      <c r="P791" t="s">
        <v>3198</v>
      </c>
      <c r="R791" t="b">
        <v>1</v>
      </c>
      <c r="T791" t="s">
        <v>85</v>
      </c>
      <c r="Z791" t="s">
        <v>8890</v>
      </c>
      <c r="AA791" t="s">
        <v>8887</v>
      </c>
      <c r="AB791" t="s">
        <v>12978</v>
      </c>
      <c r="AC791" t="s">
        <v>8891</v>
      </c>
      <c r="AD791" t="b">
        <v>0</v>
      </c>
      <c r="AE791" t="b">
        <v>0</v>
      </c>
      <c r="AF791" t="s">
        <v>12979</v>
      </c>
      <c r="AG791" t="s">
        <v>11288</v>
      </c>
      <c r="AI791" t="s">
        <v>12980</v>
      </c>
      <c r="AJ791" t="s">
        <v>12981</v>
      </c>
      <c r="AK791" t="s">
        <v>12982</v>
      </c>
      <c r="AL791" t="s">
        <v>8923</v>
      </c>
      <c r="AM791" t="s">
        <v>3199</v>
      </c>
    </row>
    <row r="792" spans="1:42" x14ac:dyDescent="0.2">
      <c r="A792" t="s">
        <v>3200</v>
      </c>
      <c r="B792" t="s">
        <v>3201</v>
      </c>
      <c r="C792" t="s">
        <v>6579</v>
      </c>
      <c r="D792" t="s">
        <v>8394</v>
      </c>
      <c r="E792" t="s">
        <v>12983</v>
      </c>
      <c r="F792" t="s">
        <v>9216</v>
      </c>
      <c r="G792" t="s">
        <v>3202</v>
      </c>
      <c r="H792" t="s">
        <v>3200</v>
      </c>
      <c r="I792" t="s">
        <v>12984</v>
      </c>
      <c r="J792" t="s">
        <v>3203</v>
      </c>
      <c r="K792" t="s">
        <v>12985</v>
      </c>
      <c r="L792" t="s">
        <v>12986</v>
      </c>
      <c r="M792" t="s">
        <v>7982</v>
      </c>
      <c r="N792" t="s">
        <v>2039</v>
      </c>
      <c r="O792" t="s">
        <v>8887</v>
      </c>
      <c r="P792" t="s">
        <v>12987</v>
      </c>
      <c r="R792" t="b">
        <v>1</v>
      </c>
      <c r="T792" t="s">
        <v>45</v>
      </c>
      <c r="Y792" t="s">
        <v>3209</v>
      </c>
      <c r="Z792" t="s">
        <v>8890</v>
      </c>
      <c r="AA792" t="s">
        <v>8887</v>
      </c>
      <c r="AB792" t="s">
        <v>12988</v>
      </c>
      <c r="AC792" t="s">
        <v>8973</v>
      </c>
      <c r="AD792" t="b">
        <v>0</v>
      </c>
      <c r="AE792" t="b">
        <v>0</v>
      </c>
      <c r="AF792" t="s">
        <v>12989</v>
      </c>
      <c r="AG792" t="s">
        <v>12990</v>
      </c>
      <c r="AH792" t="s">
        <v>8942</v>
      </c>
      <c r="AI792" t="s">
        <v>12991</v>
      </c>
      <c r="AJ792" t="s">
        <v>12992</v>
      </c>
      <c r="AK792" t="s">
        <v>12993</v>
      </c>
      <c r="AL792" t="s">
        <v>9266</v>
      </c>
      <c r="AM792" t="s">
        <v>3202</v>
      </c>
    </row>
    <row r="793" spans="1:42" x14ac:dyDescent="0.2">
      <c r="A793" t="s">
        <v>3210</v>
      </c>
      <c r="B793" t="s">
        <v>3210</v>
      </c>
      <c r="C793" t="s">
        <v>6585</v>
      </c>
      <c r="D793" t="s">
        <v>12994</v>
      </c>
      <c r="E793" t="s">
        <v>12995</v>
      </c>
      <c r="F793" t="s">
        <v>9118</v>
      </c>
      <c r="G793" t="s">
        <v>3211</v>
      </c>
      <c r="H793" t="s">
        <v>3210</v>
      </c>
      <c r="J793" t="s">
        <v>3212</v>
      </c>
      <c r="K793" t="s">
        <v>3213</v>
      </c>
      <c r="L793" t="s">
        <v>32</v>
      </c>
      <c r="M793" t="s">
        <v>7982</v>
      </c>
      <c r="N793" t="s">
        <v>10083</v>
      </c>
      <c r="O793" t="s">
        <v>8887</v>
      </c>
      <c r="P793" t="s">
        <v>3214</v>
      </c>
      <c r="R793" t="b">
        <v>1</v>
      </c>
      <c r="T793" t="s">
        <v>112</v>
      </c>
      <c r="Z793" t="s">
        <v>8890</v>
      </c>
      <c r="AA793" t="s">
        <v>8887</v>
      </c>
      <c r="AD793" t="b">
        <v>1</v>
      </c>
      <c r="AE793" t="b">
        <v>0</v>
      </c>
      <c r="AF793" t="s">
        <v>8892</v>
      </c>
      <c r="AG793" t="s">
        <v>8892</v>
      </c>
      <c r="AH793" t="s">
        <v>8893</v>
      </c>
      <c r="AI793" t="s">
        <v>12996</v>
      </c>
      <c r="AJ793" t="s">
        <v>3211</v>
      </c>
      <c r="AL793" t="s">
        <v>8926</v>
      </c>
      <c r="AM793" t="s">
        <v>3215</v>
      </c>
      <c r="AN793" t="s">
        <v>219</v>
      </c>
      <c r="AO793" t="s">
        <v>99</v>
      </c>
      <c r="AP793" t="s">
        <v>2372</v>
      </c>
    </row>
    <row r="794" spans="1:42" x14ac:dyDescent="0.2">
      <c r="A794" t="s">
        <v>3216</v>
      </c>
      <c r="B794" t="s">
        <v>3217</v>
      </c>
      <c r="C794" t="s">
        <v>6591</v>
      </c>
      <c r="D794" t="s">
        <v>12997</v>
      </c>
      <c r="E794" t="s">
        <v>12998</v>
      </c>
      <c r="F794" t="s">
        <v>9090</v>
      </c>
      <c r="G794" t="s">
        <v>3218</v>
      </c>
      <c r="H794" t="s">
        <v>3216</v>
      </c>
      <c r="J794" t="s">
        <v>3219</v>
      </c>
      <c r="K794" t="s">
        <v>3220</v>
      </c>
      <c r="L794" t="s">
        <v>32</v>
      </c>
      <c r="M794" t="s">
        <v>7982</v>
      </c>
      <c r="N794" t="s">
        <v>7212</v>
      </c>
      <c r="O794" t="s">
        <v>8887</v>
      </c>
      <c r="P794" t="s">
        <v>12999</v>
      </c>
      <c r="R794" t="b">
        <v>1</v>
      </c>
      <c r="T794" t="s">
        <v>112</v>
      </c>
      <c r="Z794" t="s">
        <v>8890</v>
      </c>
      <c r="AA794" t="s">
        <v>8887</v>
      </c>
      <c r="AC794" t="s">
        <v>8996</v>
      </c>
      <c r="AD794" t="b">
        <v>0</v>
      </c>
      <c r="AE794" t="b">
        <v>0</v>
      </c>
      <c r="AF794" t="s">
        <v>10060</v>
      </c>
      <c r="AG794" t="s">
        <v>10061</v>
      </c>
      <c r="AH794" t="s">
        <v>8893</v>
      </c>
      <c r="AI794" t="s">
        <v>8932</v>
      </c>
      <c r="AJ794" t="s">
        <v>3218</v>
      </c>
      <c r="AK794" t="s">
        <v>13000</v>
      </c>
      <c r="AL794" t="s">
        <v>8918</v>
      </c>
      <c r="AM794" t="s">
        <v>3222</v>
      </c>
    </row>
    <row r="795" spans="1:42" x14ac:dyDescent="0.2">
      <c r="A795" t="s">
        <v>3226</v>
      </c>
      <c r="B795" t="s">
        <v>3226</v>
      </c>
      <c r="C795" t="s">
        <v>6599</v>
      </c>
      <c r="D795" t="s">
        <v>13001</v>
      </c>
      <c r="E795" t="s">
        <v>13002</v>
      </c>
      <c r="F795" t="s">
        <v>8889</v>
      </c>
      <c r="G795" t="s">
        <v>3227</v>
      </c>
      <c r="H795" t="s">
        <v>3226</v>
      </c>
      <c r="J795" t="s">
        <v>3228</v>
      </c>
      <c r="K795" t="s">
        <v>3229</v>
      </c>
      <c r="L795" t="s">
        <v>3230</v>
      </c>
      <c r="M795" t="s">
        <v>7982</v>
      </c>
      <c r="N795" t="s">
        <v>2039</v>
      </c>
      <c r="O795" t="s">
        <v>8887</v>
      </c>
      <c r="P795" t="s">
        <v>3232</v>
      </c>
      <c r="R795" t="b">
        <v>1</v>
      </c>
      <c r="T795" t="s">
        <v>85</v>
      </c>
      <c r="Z795" t="s">
        <v>8890</v>
      </c>
      <c r="AA795" t="s">
        <v>8887</v>
      </c>
      <c r="AB795" t="s">
        <v>13003</v>
      </c>
      <c r="AC795" t="s">
        <v>8996</v>
      </c>
      <c r="AD795" t="b">
        <v>0</v>
      </c>
      <c r="AE795" t="b">
        <v>0</v>
      </c>
      <c r="AF795" t="s">
        <v>13004</v>
      </c>
      <c r="AG795" t="s">
        <v>13005</v>
      </c>
      <c r="AH795" t="s">
        <v>8942</v>
      </c>
      <c r="AJ795" t="s">
        <v>13006</v>
      </c>
      <c r="AK795" t="s">
        <v>13007</v>
      </c>
      <c r="AL795" t="s">
        <v>8935</v>
      </c>
      <c r="AM795" t="s">
        <v>3227</v>
      </c>
    </row>
    <row r="796" spans="1:42" x14ac:dyDescent="0.2">
      <c r="A796" t="s">
        <v>3234</v>
      </c>
      <c r="B796" t="s">
        <v>3235</v>
      </c>
      <c r="C796" t="s">
        <v>6608</v>
      </c>
      <c r="D796" t="s">
        <v>8398</v>
      </c>
      <c r="E796" t="s">
        <v>13008</v>
      </c>
      <c r="F796" t="s">
        <v>8889</v>
      </c>
      <c r="G796" t="s">
        <v>13009</v>
      </c>
      <c r="H796" t="s">
        <v>3234</v>
      </c>
      <c r="I796" t="s">
        <v>13010</v>
      </c>
      <c r="J796" t="s">
        <v>3237</v>
      </c>
      <c r="K796" t="s">
        <v>13011</v>
      </c>
      <c r="L796" t="s">
        <v>32</v>
      </c>
      <c r="M796" t="s">
        <v>7982</v>
      </c>
      <c r="N796" t="s">
        <v>2039</v>
      </c>
      <c r="O796" t="s">
        <v>8887</v>
      </c>
      <c r="P796" t="s">
        <v>13012</v>
      </c>
      <c r="R796" t="b">
        <v>1</v>
      </c>
      <c r="T796" t="s">
        <v>45</v>
      </c>
      <c r="Y796" t="s">
        <v>134</v>
      </c>
      <c r="Z796" t="s">
        <v>8890</v>
      </c>
      <c r="AA796" t="s">
        <v>8887</v>
      </c>
      <c r="AB796" t="s">
        <v>13013</v>
      </c>
      <c r="AC796" t="s">
        <v>8973</v>
      </c>
      <c r="AD796" t="b">
        <v>0</v>
      </c>
      <c r="AE796" t="b">
        <v>0</v>
      </c>
      <c r="AF796" t="s">
        <v>9113</v>
      </c>
      <c r="AG796" t="s">
        <v>9113</v>
      </c>
      <c r="AH796" t="s">
        <v>8942</v>
      </c>
      <c r="AJ796" t="s">
        <v>13014</v>
      </c>
      <c r="AK796" t="s">
        <v>13015</v>
      </c>
      <c r="AL796" t="s">
        <v>8935</v>
      </c>
      <c r="AM796" t="s">
        <v>3241</v>
      </c>
    </row>
    <row r="797" spans="1:42" x14ac:dyDescent="0.2">
      <c r="A797" t="s">
        <v>3243</v>
      </c>
      <c r="B797" t="s">
        <v>3243</v>
      </c>
      <c r="C797" t="s">
        <v>6617</v>
      </c>
      <c r="D797" t="s">
        <v>13016</v>
      </c>
      <c r="E797" t="s">
        <v>13017</v>
      </c>
      <c r="F797" t="s">
        <v>8994</v>
      </c>
      <c r="G797" t="s">
        <v>3244</v>
      </c>
      <c r="H797" t="s">
        <v>3243</v>
      </c>
      <c r="J797" t="s">
        <v>3245</v>
      </c>
      <c r="K797" t="s">
        <v>3246</v>
      </c>
      <c r="L797" t="s">
        <v>32</v>
      </c>
      <c r="M797" t="s">
        <v>7982</v>
      </c>
      <c r="N797" t="s">
        <v>2039</v>
      </c>
      <c r="O797" t="s">
        <v>8887</v>
      </c>
      <c r="P797" t="s">
        <v>3247</v>
      </c>
      <c r="R797" t="b">
        <v>1</v>
      </c>
      <c r="T797" t="s">
        <v>112</v>
      </c>
      <c r="Z797" t="s">
        <v>8890</v>
      </c>
      <c r="AA797" t="s">
        <v>8887</v>
      </c>
      <c r="AC797" t="s">
        <v>8996</v>
      </c>
      <c r="AD797" t="b">
        <v>0</v>
      </c>
      <c r="AE797" t="b">
        <v>0</v>
      </c>
      <c r="AF797" t="s">
        <v>8892</v>
      </c>
      <c r="AG797" t="s">
        <v>8892</v>
      </c>
      <c r="AH797" t="s">
        <v>8893</v>
      </c>
      <c r="AI797" t="s">
        <v>13018</v>
      </c>
      <c r="AJ797" t="s">
        <v>3244</v>
      </c>
      <c r="AK797" t="s">
        <v>13019</v>
      </c>
      <c r="AL797" t="s">
        <v>8897</v>
      </c>
      <c r="AM797" t="s">
        <v>3248</v>
      </c>
      <c r="AN797" t="s">
        <v>3249</v>
      </c>
      <c r="AO797" t="s">
        <v>41</v>
      </c>
      <c r="AP797" t="s">
        <v>3250</v>
      </c>
    </row>
    <row r="798" spans="1:42" x14ac:dyDescent="0.2">
      <c r="A798" t="s">
        <v>3251</v>
      </c>
      <c r="B798" t="s">
        <v>3252</v>
      </c>
      <c r="C798" t="s">
        <v>6624</v>
      </c>
      <c r="D798" t="s">
        <v>8401</v>
      </c>
      <c r="E798" t="s">
        <v>13020</v>
      </c>
      <c r="F798" t="s">
        <v>8889</v>
      </c>
      <c r="G798" t="s">
        <v>3253</v>
      </c>
      <c r="H798" t="s">
        <v>3251</v>
      </c>
      <c r="J798" t="s">
        <v>3254</v>
      </c>
      <c r="K798" t="s">
        <v>13021</v>
      </c>
      <c r="L798" t="s">
        <v>32</v>
      </c>
      <c r="M798" t="s">
        <v>7982</v>
      </c>
      <c r="N798" t="s">
        <v>2039</v>
      </c>
      <c r="O798" t="s">
        <v>9002</v>
      </c>
      <c r="P798" t="s">
        <v>13022</v>
      </c>
      <c r="R798" t="b">
        <v>1</v>
      </c>
      <c r="T798" t="s">
        <v>45</v>
      </c>
      <c r="V798" t="s">
        <v>7205</v>
      </c>
      <c r="Z798" t="s">
        <v>8890</v>
      </c>
      <c r="AA798" t="s">
        <v>9004</v>
      </c>
      <c r="AB798" t="s">
        <v>13023</v>
      </c>
      <c r="AC798" t="s">
        <v>9627</v>
      </c>
      <c r="AD798" t="b">
        <v>0</v>
      </c>
      <c r="AE798" t="b">
        <v>0</v>
      </c>
      <c r="AF798" t="s">
        <v>13024</v>
      </c>
      <c r="AG798" t="s">
        <v>10599</v>
      </c>
      <c r="AH798" t="s">
        <v>8942</v>
      </c>
      <c r="AJ798" t="s">
        <v>13025</v>
      </c>
      <c r="AK798" t="s">
        <v>13026</v>
      </c>
      <c r="AL798" t="s">
        <v>8935</v>
      </c>
      <c r="AM798" t="s">
        <v>3253</v>
      </c>
    </row>
    <row r="799" spans="1:42" x14ac:dyDescent="0.2">
      <c r="A799" t="s">
        <v>3251</v>
      </c>
      <c r="B799" t="s">
        <v>3252</v>
      </c>
      <c r="C799" t="s">
        <v>6632</v>
      </c>
      <c r="D799" t="s">
        <v>8401</v>
      </c>
      <c r="E799" t="s">
        <v>13027</v>
      </c>
      <c r="F799" t="s">
        <v>8889</v>
      </c>
      <c r="G799" t="s">
        <v>3253</v>
      </c>
      <c r="H799" t="s">
        <v>3251</v>
      </c>
      <c r="I799" t="s">
        <v>13028</v>
      </c>
      <c r="M799" t="s">
        <v>8925</v>
      </c>
      <c r="N799" t="s">
        <v>2039</v>
      </c>
      <c r="O799" t="s">
        <v>8887</v>
      </c>
      <c r="R799" t="b">
        <v>1</v>
      </c>
      <c r="X799" t="s">
        <v>2039</v>
      </c>
      <c r="Y799" t="s">
        <v>412</v>
      </c>
      <c r="Z799" t="s">
        <v>8890</v>
      </c>
      <c r="AA799" t="s">
        <v>8887</v>
      </c>
      <c r="AC799" t="s">
        <v>8891</v>
      </c>
      <c r="AD799" t="b">
        <v>0</v>
      </c>
      <c r="AE799" t="b">
        <v>0</v>
      </c>
      <c r="AL799" t="s">
        <v>8918</v>
      </c>
      <c r="AM799" t="s">
        <v>3253</v>
      </c>
    </row>
    <row r="800" spans="1:42" x14ac:dyDescent="0.2">
      <c r="A800" t="s">
        <v>3251</v>
      </c>
      <c r="B800" t="s">
        <v>3252</v>
      </c>
      <c r="C800" t="s">
        <v>6638</v>
      </c>
      <c r="D800" t="s">
        <v>8401</v>
      </c>
      <c r="E800" t="s">
        <v>13029</v>
      </c>
      <c r="F800" t="s">
        <v>8889</v>
      </c>
      <c r="G800" t="s">
        <v>3253</v>
      </c>
      <c r="H800" t="s">
        <v>3251</v>
      </c>
      <c r="J800" t="s">
        <v>13030</v>
      </c>
      <c r="K800" t="s">
        <v>13031</v>
      </c>
      <c r="L800" t="s">
        <v>32</v>
      </c>
      <c r="M800" t="s">
        <v>7982</v>
      </c>
      <c r="N800" t="s">
        <v>7849</v>
      </c>
      <c r="O800" t="s">
        <v>8887</v>
      </c>
      <c r="P800" t="s">
        <v>13032</v>
      </c>
      <c r="R800" t="b">
        <v>1</v>
      </c>
      <c r="T800" t="s">
        <v>45</v>
      </c>
      <c r="Z800" t="s">
        <v>8890</v>
      </c>
      <c r="AA800" t="s">
        <v>8887</v>
      </c>
      <c r="AB800" t="s">
        <v>13033</v>
      </c>
      <c r="AC800" t="s">
        <v>9627</v>
      </c>
      <c r="AD800" t="b">
        <v>0</v>
      </c>
      <c r="AE800" t="b">
        <v>0</v>
      </c>
      <c r="AF800" t="s">
        <v>13034</v>
      </c>
      <c r="AG800" t="s">
        <v>13035</v>
      </c>
      <c r="AH800" t="s">
        <v>9100</v>
      </c>
      <c r="AJ800" t="s">
        <v>13036</v>
      </c>
      <c r="AK800" t="s">
        <v>13037</v>
      </c>
      <c r="AL800" t="s">
        <v>9232</v>
      </c>
      <c r="AM800" t="s">
        <v>3253</v>
      </c>
    </row>
    <row r="801" spans="1:42" x14ac:dyDescent="0.2">
      <c r="A801" t="s">
        <v>3251</v>
      </c>
      <c r="B801" t="s">
        <v>3252</v>
      </c>
      <c r="C801" t="s">
        <v>6645</v>
      </c>
      <c r="D801" t="s">
        <v>8401</v>
      </c>
      <c r="E801" t="s">
        <v>13038</v>
      </c>
      <c r="F801" t="s">
        <v>8889</v>
      </c>
      <c r="G801" t="s">
        <v>3253</v>
      </c>
      <c r="H801" t="s">
        <v>3251</v>
      </c>
      <c r="J801" t="s">
        <v>13030</v>
      </c>
      <c r="K801" t="s">
        <v>13039</v>
      </c>
      <c r="L801" t="s">
        <v>32</v>
      </c>
      <c r="M801" t="s">
        <v>7982</v>
      </c>
      <c r="N801" t="s">
        <v>7808</v>
      </c>
      <c r="O801" t="s">
        <v>8887</v>
      </c>
      <c r="P801" t="s">
        <v>13040</v>
      </c>
      <c r="R801" t="b">
        <v>1</v>
      </c>
      <c r="T801" t="s">
        <v>45</v>
      </c>
      <c r="Z801" t="s">
        <v>8890</v>
      </c>
      <c r="AA801" t="s">
        <v>8887</v>
      </c>
      <c r="AB801" t="s">
        <v>13033</v>
      </c>
      <c r="AC801" t="s">
        <v>9627</v>
      </c>
      <c r="AD801" t="b">
        <v>0</v>
      </c>
      <c r="AE801" t="b">
        <v>0</v>
      </c>
      <c r="AF801" t="s">
        <v>13041</v>
      </c>
      <c r="AG801" t="s">
        <v>7604</v>
      </c>
      <c r="AH801" t="s">
        <v>9100</v>
      </c>
      <c r="AJ801" t="s">
        <v>13036</v>
      </c>
      <c r="AK801" t="s">
        <v>13042</v>
      </c>
      <c r="AL801" t="s">
        <v>8918</v>
      </c>
      <c r="AM801" t="s">
        <v>3253</v>
      </c>
    </row>
    <row r="802" spans="1:42" x14ac:dyDescent="0.2">
      <c r="A802" t="s">
        <v>3251</v>
      </c>
      <c r="B802" t="s">
        <v>3252</v>
      </c>
      <c r="C802" t="s">
        <v>6652</v>
      </c>
      <c r="D802" t="s">
        <v>8401</v>
      </c>
      <c r="E802" t="s">
        <v>13043</v>
      </c>
      <c r="F802" t="s">
        <v>8889</v>
      </c>
      <c r="G802" t="s">
        <v>3253</v>
      </c>
      <c r="H802" t="s">
        <v>3251</v>
      </c>
      <c r="J802" t="s">
        <v>13030</v>
      </c>
      <c r="K802" t="s">
        <v>3255</v>
      </c>
      <c r="L802" t="s">
        <v>32</v>
      </c>
      <c r="M802" t="s">
        <v>7982</v>
      </c>
      <c r="N802" t="s">
        <v>13044</v>
      </c>
      <c r="O802" t="s">
        <v>9002</v>
      </c>
      <c r="P802" t="s">
        <v>13045</v>
      </c>
      <c r="R802" t="b">
        <v>1</v>
      </c>
      <c r="T802" t="s">
        <v>45</v>
      </c>
      <c r="V802" t="s">
        <v>7744</v>
      </c>
      <c r="Z802" t="s">
        <v>8890</v>
      </c>
      <c r="AA802" t="s">
        <v>9004</v>
      </c>
      <c r="AB802" t="s">
        <v>13033</v>
      </c>
      <c r="AC802" t="s">
        <v>9627</v>
      </c>
      <c r="AD802" t="b">
        <v>0</v>
      </c>
      <c r="AE802" t="b">
        <v>0</v>
      </c>
      <c r="AF802" t="s">
        <v>13046</v>
      </c>
      <c r="AG802" t="s">
        <v>13047</v>
      </c>
      <c r="AH802" t="s">
        <v>9100</v>
      </c>
      <c r="AJ802" t="s">
        <v>13048</v>
      </c>
      <c r="AK802" t="s">
        <v>13049</v>
      </c>
      <c r="AL802" t="s">
        <v>9266</v>
      </c>
      <c r="AM802" t="s">
        <v>3253</v>
      </c>
    </row>
    <row r="803" spans="1:42" x14ac:dyDescent="0.2">
      <c r="A803" t="s">
        <v>3251</v>
      </c>
      <c r="B803" t="s">
        <v>3252</v>
      </c>
      <c r="C803" t="s">
        <v>6663</v>
      </c>
      <c r="D803" t="s">
        <v>8401</v>
      </c>
      <c r="E803" t="s">
        <v>13050</v>
      </c>
      <c r="F803" t="s">
        <v>8889</v>
      </c>
      <c r="G803" t="s">
        <v>3253</v>
      </c>
      <c r="H803" t="s">
        <v>3251</v>
      </c>
      <c r="J803" t="s">
        <v>13030</v>
      </c>
      <c r="K803" t="s">
        <v>13051</v>
      </c>
      <c r="L803" t="s">
        <v>32</v>
      </c>
      <c r="M803" t="s">
        <v>7982</v>
      </c>
      <c r="N803" t="s">
        <v>7504</v>
      </c>
      <c r="O803" t="s">
        <v>8887</v>
      </c>
      <c r="P803" t="s">
        <v>13052</v>
      </c>
      <c r="R803" t="b">
        <v>1</v>
      </c>
      <c r="T803" t="s">
        <v>45</v>
      </c>
      <c r="Z803" t="s">
        <v>8890</v>
      </c>
      <c r="AA803" t="s">
        <v>8887</v>
      </c>
      <c r="AB803" t="s">
        <v>13053</v>
      </c>
      <c r="AC803" t="s">
        <v>8891</v>
      </c>
      <c r="AD803" t="b">
        <v>0</v>
      </c>
      <c r="AE803" t="b">
        <v>0</v>
      </c>
      <c r="AF803" t="s">
        <v>13034</v>
      </c>
      <c r="AG803" t="s">
        <v>13035</v>
      </c>
      <c r="AH803" t="s">
        <v>9100</v>
      </c>
      <c r="AJ803" t="s">
        <v>13036</v>
      </c>
      <c r="AK803" t="s">
        <v>13054</v>
      </c>
      <c r="AL803" t="s">
        <v>8923</v>
      </c>
      <c r="AM803" t="s">
        <v>3253</v>
      </c>
    </row>
    <row r="804" spans="1:42" x14ac:dyDescent="0.2">
      <c r="A804" t="s">
        <v>3258</v>
      </c>
      <c r="B804" t="s">
        <v>3258</v>
      </c>
      <c r="C804" t="s">
        <v>6672</v>
      </c>
      <c r="D804" t="s">
        <v>13055</v>
      </c>
      <c r="E804" t="s">
        <v>13056</v>
      </c>
      <c r="F804" t="s">
        <v>8994</v>
      </c>
      <c r="G804" t="s">
        <v>3259</v>
      </c>
      <c r="H804" t="s">
        <v>3258</v>
      </c>
      <c r="J804" t="s">
        <v>3260</v>
      </c>
      <c r="K804" t="s">
        <v>3261</v>
      </c>
      <c r="L804" t="s">
        <v>32</v>
      </c>
      <c r="M804" t="s">
        <v>7982</v>
      </c>
      <c r="N804" t="s">
        <v>7527</v>
      </c>
      <c r="O804" t="s">
        <v>8887</v>
      </c>
      <c r="P804" t="s">
        <v>3262</v>
      </c>
      <c r="R804" t="b">
        <v>1</v>
      </c>
      <c r="T804" t="s">
        <v>112</v>
      </c>
      <c r="Z804" t="s">
        <v>8890</v>
      </c>
      <c r="AA804" t="s">
        <v>8887</v>
      </c>
      <c r="AB804" t="s">
        <v>13057</v>
      </c>
      <c r="AC804" t="s">
        <v>8891</v>
      </c>
      <c r="AD804" t="b">
        <v>0</v>
      </c>
      <c r="AE804" t="b">
        <v>0</v>
      </c>
      <c r="AF804" t="s">
        <v>7604</v>
      </c>
      <c r="AG804" t="s">
        <v>7604</v>
      </c>
      <c r="AJ804" t="s">
        <v>3259</v>
      </c>
      <c r="AK804" t="s">
        <v>13058</v>
      </c>
      <c r="AL804" t="s">
        <v>9266</v>
      </c>
      <c r="AM804" t="s">
        <v>3263</v>
      </c>
    </row>
    <row r="805" spans="1:42" x14ac:dyDescent="0.2">
      <c r="A805" t="s">
        <v>3264</v>
      </c>
      <c r="B805" t="s">
        <v>3264</v>
      </c>
      <c r="C805" t="s">
        <v>6681</v>
      </c>
      <c r="D805" t="s">
        <v>13059</v>
      </c>
      <c r="E805" t="s">
        <v>13060</v>
      </c>
      <c r="F805" t="s">
        <v>9118</v>
      </c>
      <c r="G805" t="s">
        <v>3265</v>
      </c>
      <c r="H805" t="s">
        <v>3264</v>
      </c>
      <c r="J805" t="s">
        <v>3266</v>
      </c>
      <c r="K805" t="s">
        <v>3267</v>
      </c>
      <c r="L805" t="s">
        <v>32</v>
      </c>
      <c r="M805" t="s">
        <v>7982</v>
      </c>
      <c r="N805" t="s">
        <v>2039</v>
      </c>
      <c r="O805" t="s">
        <v>8887</v>
      </c>
      <c r="P805" t="s">
        <v>3268</v>
      </c>
      <c r="R805" t="b">
        <v>1</v>
      </c>
      <c r="T805" t="s">
        <v>112</v>
      </c>
      <c r="Z805" t="s">
        <v>8890</v>
      </c>
      <c r="AA805" t="s">
        <v>8887</v>
      </c>
      <c r="AB805" t="s">
        <v>13061</v>
      </c>
      <c r="AC805" t="s">
        <v>9037</v>
      </c>
      <c r="AD805" t="b">
        <v>0</v>
      </c>
      <c r="AE805" t="b">
        <v>0</v>
      </c>
      <c r="AF805" t="s">
        <v>9718</v>
      </c>
      <c r="AG805" t="s">
        <v>9719</v>
      </c>
      <c r="AH805" t="s">
        <v>8942</v>
      </c>
      <c r="AJ805" t="s">
        <v>7210</v>
      </c>
      <c r="AK805" t="s">
        <v>13062</v>
      </c>
      <c r="AL805" t="s">
        <v>8935</v>
      </c>
      <c r="AM805" t="s">
        <v>3269</v>
      </c>
      <c r="AN805" t="s">
        <v>463</v>
      </c>
      <c r="AO805" t="s">
        <v>109</v>
      </c>
      <c r="AP805" t="s">
        <v>3270</v>
      </c>
    </row>
    <row r="806" spans="1:42" x14ac:dyDescent="0.2">
      <c r="A806" t="s">
        <v>3271</v>
      </c>
      <c r="B806" t="s">
        <v>3271</v>
      </c>
      <c r="C806" t="s">
        <v>6689</v>
      </c>
      <c r="D806" t="s">
        <v>13063</v>
      </c>
      <c r="E806" t="s">
        <v>13064</v>
      </c>
      <c r="F806" t="s">
        <v>8994</v>
      </c>
      <c r="G806" t="s">
        <v>3272</v>
      </c>
      <c r="H806" t="s">
        <v>3271</v>
      </c>
      <c r="J806" t="s">
        <v>3273</v>
      </c>
      <c r="K806" t="s">
        <v>3274</v>
      </c>
      <c r="L806" t="s">
        <v>3275</v>
      </c>
      <c r="M806" t="s">
        <v>7982</v>
      </c>
      <c r="N806" t="s">
        <v>7526</v>
      </c>
      <c r="O806" t="s">
        <v>8887</v>
      </c>
      <c r="P806" t="s">
        <v>3277</v>
      </c>
      <c r="R806" t="b">
        <v>1</v>
      </c>
      <c r="T806" t="s">
        <v>85</v>
      </c>
      <c r="Z806" t="s">
        <v>8890</v>
      </c>
      <c r="AA806" t="s">
        <v>8887</v>
      </c>
      <c r="AD806" t="b">
        <v>0</v>
      </c>
      <c r="AE806" t="b">
        <v>0</v>
      </c>
      <c r="AF806" t="s">
        <v>10448</v>
      </c>
      <c r="AG806" t="s">
        <v>10449</v>
      </c>
      <c r="AH806" t="s">
        <v>8893</v>
      </c>
      <c r="AI806" t="s">
        <v>13065</v>
      </c>
      <c r="AJ806" t="s">
        <v>13066</v>
      </c>
      <c r="AK806" t="s">
        <v>13067</v>
      </c>
      <c r="AL806" t="s">
        <v>8897</v>
      </c>
      <c r="AM806" t="s">
        <v>3272</v>
      </c>
    </row>
    <row r="807" spans="1:42" x14ac:dyDescent="0.2">
      <c r="A807" t="s">
        <v>3278</v>
      </c>
      <c r="B807" t="s">
        <v>3278</v>
      </c>
      <c r="C807" t="s">
        <v>6696</v>
      </c>
      <c r="D807" t="s">
        <v>13068</v>
      </c>
      <c r="E807" t="s">
        <v>13069</v>
      </c>
      <c r="F807" t="s">
        <v>9118</v>
      </c>
      <c r="G807" t="s">
        <v>3279</v>
      </c>
      <c r="H807" t="s">
        <v>3278</v>
      </c>
      <c r="J807" t="s">
        <v>3280</v>
      </c>
      <c r="K807" t="s">
        <v>3281</v>
      </c>
      <c r="L807" t="s">
        <v>429</v>
      </c>
      <c r="M807" t="s">
        <v>7982</v>
      </c>
      <c r="N807" t="s">
        <v>7868</v>
      </c>
      <c r="O807" t="s">
        <v>8887</v>
      </c>
      <c r="P807" t="s">
        <v>3282</v>
      </c>
      <c r="R807" t="b">
        <v>1</v>
      </c>
      <c r="T807" t="s">
        <v>112</v>
      </c>
      <c r="Z807" t="s">
        <v>8890</v>
      </c>
      <c r="AA807" t="s">
        <v>8887</v>
      </c>
      <c r="AC807" t="s">
        <v>9037</v>
      </c>
      <c r="AD807" t="b">
        <v>0</v>
      </c>
      <c r="AE807" t="b">
        <v>0</v>
      </c>
      <c r="AF807" t="s">
        <v>8968</v>
      </c>
      <c r="AG807" t="s">
        <v>8968</v>
      </c>
      <c r="AH807" t="s">
        <v>9100</v>
      </c>
      <c r="AI807" t="s">
        <v>9555</v>
      </c>
      <c r="AJ807" t="s">
        <v>3279</v>
      </c>
      <c r="AK807" t="s">
        <v>13070</v>
      </c>
      <c r="AL807" t="s">
        <v>9048</v>
      </c>
      <c r="AM807" t="s">
        <v>3283</v>
      </c>
      <c r="AN807" t="s">
        <v>780</v>
      </c>
      <c r="AO807" t="s">
        <v>355</v>
      </c>
      <c r="AP807" t="s">
        <v>781</v>
      </c>
    </row>
    <row r="808" spans="1:42" x14ac:dyDescent="0.2">
      <c r="A808" t="s">
        <v>3284</v>
      </c>
      <c r="B808" t="s">
        <v>3284</v>
      </c>
      <c r="C808" t="s">
        <v>6702</v>
      </c>
      <c r="D808" t="s">
        <v>13071</v>
      </c>
      <c r="E808" t="s">
        <v>13072</v>
      </c>
      <c r="F808" t="s">
        <v>9118</v>
      </c>
      <c r="G808" t="s">
        <v>3285</v>
      </c>
      <c r="H808" t="s">
        <v>3284</v>
      </c>
      <c r="J808" t="s">
        <v>3286</v>
      </c>
      <c r="K808" t="s">
        <v>1041</v>
      </c>
      <c r="L808" t="s">
        <v>180</v>
      </c>
      <c r="M808" t="s">
        <v>7982</v>
      </c>
      <c r="N808" t="s">
        <v>7897</v>
      </c>
      <c r="O808" t="s">
        <v>8887</v>
      </c>
      <c r="P808" t="s">
        <v>3287</v>
      </c>
      <c r="R808" t="b">
        <v>1</v>
      </c>
      <c r="T808" t="s">
        <v>112</v>
      </c>
      <c r="Z808" t="s">
        <v>8890</v>
      </c>
      <c r="AA808" t="s">
        <v>8887</v>
      </c>
      <c r="AB808" t="s">
        <v>13073</v>
      </c>
      <c r="AD808" t="b">
        <v>0</v>
      </c>
      <c r="AE808" t="b">
        <v>0</v>
      </c>
      <c r="AF808" t="s">
        <v>7604</v>
      </c>
      <c r="AG808" t="s">
        <v>7604</v>
      </c>
      <c r="AJ808" t="s">
        <v>3285</v>
      </c>
      <c r="AK808" t="s">
        <v>13074</v>
      </c>
      <c r="AL808" t="s">
        <v>9048</v>
      </c>
      <c r="AM808" t="s">
        <v>3288</v>
      </c>
      <c r="AN808" t="s">
        <v>3289</v>
      </c>
      <c r="AO808" t="s">
        <v>355</v>
      </c>
      <c r="AP808" t="s">
        <v>3290</v>
      </c>
    </row>
    <row r="809" spans="1:42" x14ac:dyDescent="0.2">
      <c r="A809" t="s">
        <v>3291</v>
      </c>
      <c r="B809" t="s">
        <v>3291</v>
      </c>
      <c r="C809" t="s">
        <v>6707</v>
      </c>
      <c r="D809" t="s">
        <v>13075</v>
      </c>
      <c r="E809" t="s">
        <v>13076</v>
      </c>
      <c r="F809" t="s">
        <v>9118</v>
      </c>
      <c r="G809" t="s">
        <v>3292</v>
      </c>
      <c r="H809" t="s">
        <v>3291</v>
      </c>
      <c r="J809" t="s">
        <v>3293</v>
      </c>
      <c r="K809" t="s">
        <v>3294</v>
      </c>
      <c r="L809" t="s">
        <v>32</v>
      </c>
      <c r="M809" t="s">
        <v>7982</v>
      </c>
      <c r="N809" t="s">
        <v>6474</v>
      </c>
      <c r="O809" t="s">
        <v>8887</v>
      </c>
      <c r="P809" t="s">
        <v>3295</v>
      </c>
      <c r="R809" t="b">
        <v>1</v>
      </c>
      <c r="T809" t="s">
        <v>112</v>
      </c>
      <c r="Z809" t="s">
        <v>8890</v>
      </c>
      <c r="AA809" t="s">
        <v>8887</v>
      </c>
      <c r="AB809" t="s">
        <v>9497</v>
      </c>
      <c r="AC809" t="s">
        <v>8921</v>
      </c>
      <c r="AD809" t="b">
        <v>0</v>
      </c>
      <c r="AE809" t="b">
        <v>0</v>
      </c>
      <c r="AF809" t="s">
        <v>9046</v>
      </c>
      <c r="AG809" t="s">
        <v>9046</v>
      </c>
      <c r="AH809" t="s">
        <v>8893</v>
      </c>
      <c r="AJ809" t="s">
        <v>3292</v>
      </c>
      <c r="AK809" t="s">
        <v>13077</v>
      </c>
      <c r="AL809" t="s">
        <v>8913</v>
      </c>
      <c r="AM809" t="s">
        <v>3296</v>
      </c>
      <c r="AO809" t="s">
        <v>1543</v>
      </c>
      <c r="AP809" t="s">
        <v>3297</v>
      </c>
    </row>
    <row r="810" spans="1:42" x14ac:dyDescent="0.2">
      <c r="A810" t="s">
        <v>3298</v>
      </c>
      <c r="B810" t="s">
        <v>3298</v>
      </c>
      <c r="C810" t="s">
        <v>6715</v>
      </c>
      <c r="D810" t="s">
        <v>13078</v>
      </c>
      <c r="E810" t="s">
        <v>13079</v>
      </c>
      <c r="F810" t="s">
        <v>8994</v>
      </c>
      <c r="G810" t="s">
        <v>3299</v>
      </c>
      <c r="H810" t="s">
        <v>3298</v>
      </c>
      <c r="J810" t="s">
        <v>3300</v>
      </c>
      <c r="K810" t="s">
        <v>3301</v>
      </c>
      <c r="L810" t="s">
        <v>32</v>
      </c>
      <c r="M810" t="s">
        <v>7982</v>
      </c>
      <c r="N810" t="s">
        <v>2462</v>
      </c>
      <c r="O810" t="s">
        <v>8887</v>
      </c>
      <c r="P810" t="s">
        <v>3303</v>
      </c>
      <c r="R810" t="b">
        <v>1</v>
      </c>
      <c r="T810" t="s">
        <v>85</v>
      </c>
      <c r="Z810" t="s">
        <v>8890</v>
      </c>
      <c r="AA810" t="s">
        <v>8887</v>
      </c>
      <c r="AD810" t="b">
        <v>0</v>
      </c>
      <c r="AE810" t="b">
        <v>0</v>
      </c>
      <c r="AF810" t="s">
        <v>10448</v>
      </c>
      <c r="AG810" t="s">
        <v>10449</v>
      </c>
      <c r="AH810" t="s">
        <v>8893</v>
      </c>
      <c r="AI810" t="s">
        <v>13080</v>
      </c>
      <c r="AJ810" t="s">
        <v>13081</v>
      </c>
      <c r="AK810" t="s">
        <v>13082</v>
      </c>
      <c r="AL810" t="s">
        <v>8918</v>
      </c>
      <c r="AM810" t="s">
        <v>3299</v>
      </c>
    </row>
    <row r="811" spans="1:42" x14ac:dyDescent="0.2">
      <c r="A811" t="s">
        <v>3305</v>
      </c>
      <c r="B811" t="s">
        <v>3305</v>
      </c>
      <c r="C811" t="s">
        <v>6721</v>
      </c>
      <c r="D811" t="s">
        <v>13083</v>
      </c>
      <c r="E811" t="s">
        <v>13084</v>
      </c>
      <c r="F811" t="s">
        <v>8994</v>
      </c>
      <c r="G811" t="s">
        <v>3306</v>
      </c>
      <c r="H811" t="s">
        <v>3305</v>
      </c>
      <c r="J811" t="s">
        <v>3307</v>
      </c>
      <c r="K811" t="s">
        <v>3308</v>
      </c>
      <c r="L811" t="s">
        <v>32</v>
      </c>
      <c r="M811" t="s">
        <v>7982</v>
      </c>
      <c r="N811" t="s">
        <v>2039</v>
      </c>
      <c r="O811" t="s">
        <v>8887</v>
      </c>
      <c r="P811" t="s">
        <v>3310</v>
      </c>
      <c r="R811" t="b">
        <v>1</v>
      </c>
      <c r="T811" t="s">
        <v>85</v>
      </c>
      <c r="Z811" t="s">
        <v>8890</v>
      </c>
      <c r="AA811" t="s">
        <v>8887</v>
      </c>
      <c r="AB811" t="s">
        <v>13085</v>
      </c>
      <c r="AC811" t="s">
        <v>8921</v>
      </c>
      <c r="AD811" t="b">
        <v>0</v>
      </c>
      <c r="AE811" t="b">
        <v>0</v>
      </c>
      <c r="AF811" t="s">
        <v>11340</v>
      </c>
      <c r="AG811" t="s">
        <v>11341</v>
      </c>
      <c r="AH811" t="s">
        <v>8893</v>
      </c>
      <c r="AI811" t="s">
        <v>13086</v>
      </c>
      <c r="AJ811" t="s">
        <v>7211</v>
      </c>
      <c r="AK811" t="s">
        <v>13087</v>
      </c>
      <c r="AL811" t="s">
        <v>8923</v>
      </c>
      <c r="AM811" t="s">
        <v>3306</v>
      </c>
    </row>
    <row r="812" spans="1:42" x14ac:dyDescent="0.2">
      <c r="A812" t="s">
        <v>3312</v>
      </c>
      <c r="B812" t="s">
        <v>3312</v>
      </c>
      <c r="C812" t="s">
        <v>6727</v>
      </c>
      <c r="D812" t="s">
        <v>13088</v>
      </c>
      <c r="E812" t="s">
        <v>13089</v>
      </c>
      <c r="F812" t="s">
        <v>9090</v>
      </c>
      <c r="G812" t="s">
        <v>3313</v>
      </c>
      <c r="H812" t="s">
        <v>3312</v>
      </c>
      <c r="J812" t="s">
        <v>3314</v>
      </c>
      <c r="K812" t="s">
        <v>3315</v>
      </c>
      <c r="L812" t="s">
        <v>32</v>
      </c>
      <c r="M812" t="s">
        <v>7982</v>
      </c>
      <c r="N812" t="s">
        <v>7334</v>
      </c>
      <c r="O812" t="s">
        <v>8887</v>
      </c>
      <c r="P812" t="s">
        <v>3316</v>
      </c>
      <c r="R812" t="b">
        <v>1</v>
      </c>
      <c r="T812" t="s">
        <v>112</v>
      </c>
      <c r="Z812" t="s">
        <v>8890</v>
      </c>
      <c r="AA812" t="s">
        <v>8887</v>
      </c>
      <c r="AB812" t="s">
        <v>13090</v>
      </c>
      <c r="AD812" t="b">
        <v>0</v>
      </c>
      <c r="AE812" t="b">
        <v>0</v>
      </c>
      <c r="AF812" t="s">
        <v>7604</v>
      </c>
      <c r="AG812" t="s">
        <v>7604</v>
      </c>
      <c r="AH812" t="s">
        <v>8893</v>
      </c>
      <c r="AJ812" t="s">
        <v>3313</v>
      </c>
      <c r="AK812" t="s">
        <v>13091</v>
      </c>
      <c r="AL812" t="s">
        <v>9266</v>
      </c>
      <c r="AM812" t="s">
        <v>3317</v>
      </c>
      <c r="AN812" t="s">
        <v>378</v>
      </c>
      <c r="AO812" t="s">
        <v>379</v>
      </c>
      <c r="AP812" t="s">
        <v>1960</v>
      </c>
    </row>
    <row r="813" spans="1:42" x14ac:dyDescent="0.2">
      <c r="A813" t="s">
        <v>3318</v>
      </c>
      <c r="B813" t="s">
        <v>3318</v>
      </c>
      <c r="C813" t="s">
        <v>6736</v>
      </c>
      <c r="D813" t="s">
        <v>13092</v>
      </c>
      <c r="E813" t="s">
        <v>13093</v>
      </c>
      <c r="F813" t="s">
        <v>8889</v>
      </c>
      <c r="G813" t="s">
        <v>3319</v>
      </c>
      <c r="H813" t="s">
        <v>3318</v>
      </c>
      <c r="I813" t="s">
        <v>13094</v>
      </c>
      <c r="J813" t="s">
        <v>3320</v>
      </c>
      <c r="K813" t="s">
        <v>3321</v>
      </c>
      <c r="L813" t="s">
        <v>233</v>
      </c>
      <c r="M813" t="s">
        <v>7982</v>
      </c>
      <c r="N813" t="s">
        <v>2039</v>
      </c>
      <c r="O813" t="s">
        <v>8887</v>
      </c>
      <c r="P813" t="s">
        <v>3323</v>
      </c>
      <c r="R813" t="b">
        <v>1</v>
      </c>
      <c r="T813" t="s">
        <v>85</v>
      </c>
      <c r="Y813" t="s">
        <v>381</v>
      </c>
      <c r="Z813" t="s">
        <v>8890</v>
      </c>
      <c r="AA813" t="s">
        <v>8887</v>
      </c>
      <c r="AB813" t="s">
        <v>13095</v>
      </c>
      <c r="AC813" t="s">
        <v>8996</v>
      </c>
      <c r="AD813" t="b">
        <v>0</v>
      </c>
      <c r="AE813" t="b">
        <v>0</v>
      </c>
      <c r="AF813" t="s">
        <v>13096</v>
      </c>
      <c r="AG813" t="s">
        <v>13097</v>
      </c>
      <c r="AH813" t="s">
        <v>8942</v>
      </c>
      <c r="AI813" t="s">
        <v>13098</v>
      </c>
      <c r="AJ813" t="s">
        <v>13099</v>
      </c>
      <c r="AK813" t="s">
        <v>13100</v>
      </c>
      <c r="AL813" t="s">
        <v>9266</v>
      </c>
      <c r="AM813" t="s">
        <v>3319</v>
      </c>
    </row>
    <row r="814" spans="1:42" x14ac:dyDescent="0.2">
      <c r="A814" t="s">
        <v>3324</v>
      </c>
      <c r="B814" t="s">
        <v>3324</v>
      </c>
      <c r="C814" t="s">
        <v>6747</v>
      </c>
      <c r="D814" t="s">
        <v>13101</v>
      </c>
      <c r="E814" t="s">
        <v>13102</v>
      </c>
      <c r="F814" t="s">
        <v>8994</v>
      </c>
      <c r="G814" t="s">
        <v>3325</v>
      </c>
      <c r="H814" t="s">
        <v>3324</v>
      </c>
      <c r="J814" t="s">
        <v>3326</v>
      </c>
      <c r="K814" t="s">
        <v>3327</v>
      </c>
      <c r="L814" t="s">
        <v>32</v>
      </c>
      <c r="M814" t="s">
        <v>7982</v>
      </c>
      <c r="N814" t="s">
        <v>7129</v>
      </c>
      <c r="O814" t="s">
        <v>8887</v>
      </c>
      <c r="P814" t="s">
        <v>3328</v>
      </c>
      <c r="R814" t="b">
        <v>1</v>
      </c>
      <c r="T814" t="s">
        <v>112</v>
      </c>
      <c r="Z814" t="s">
        <v>8890</v>
      </c>
      <c r="AA814" t="s">
        <v>8887</v>
      </c>
      <c r="AD814" t="b">
        <v>0</v>
      </c>
      <c r="AF814" t="s">
        <v>10824</v>
      </c>
      <c r="AG814" t="s">
        <v>10825</v>
      </c>
      <c r="AH814" t="s">
        <v>8893</v>
      </c>
      <c r="AI814" t="s">
        <v>13103</v>
      </c>
      <c r="AJ814" t="s">
        <v>3325</v>
      </c>
      <c r="AL814" t="s">
        <v>8935</v>
      </c>
      <c r="AM814" t="s">
        <v>3329</v>
      </c>
    </row>
    <row r="815" spans="1:42" x14ac:dyDescent="0.2">
      <c r="A815" t="s">
        <v>3330</v>
      </c>
      <c r="B815" t="s">
        <v>3330</v>
      </c>
      <c r="C815" t="s">
        <v>6754</v>
      </c>
      <c r="D815" t="s">
        <v>13104</v>
      </c>
      <c r="E815" t="s">
        <v>13105</v>
      </c>
      <c r="F815" t="s">
        <v>9118</v>
      </c>
      <c r="G815" t="s">
        <v>3331</v>
      </c>
      <c r="H815" t="s">
        <v>3330</v>
      </c>
      <c r="J815" t="s">
        <v>3332</v>
      </c>
      <c r="K815" t="s">
        <v>3333</v>
      </c>
      <c r="L815" t="s">
        <v>32</v>
      </c>
      <c r="M815" t="s">
        <v>7982</v>
      </c>
      <c r="N815" t="s">
        <v>2039</v>
      </c>
      <c r="O815" t="s">
        <v>8887</v>
      </c>
      <c r="P815" t="s">
        <v>3334</v>
      </c>
      <c r="R815" t="b">
        <v>1</v>
      </c>
      <c r="T815" t="s">
        <v>112</v>
      </c>
      <c r="Z815" t="s">
        <v>8890</v>
      </c>
      <c r="AA815" t="s">
        <v>8887</v>
      </c>
      <c r="AC815" t="s">
        <v>8891</v>
      </c>
      <c r="AD815" t="b">
        <v>0</v>
      </c>
      <c r="AE815" t="b">
        <v>0</v>
      </c>
      <c r="AF815" t="s">
        <v>8968</v>
      </c>
      <c r="AG815" t="s">
        <v>8968</v>
      </c>
      <c r="AH815" t="s">
        <v>8893</v>
      </c>
      <c r="AI815" t="s">
        <v>8932</v>
      </c>
      <c r="AJ815" t="s">
        <v>3331</v>
      </c>
      <c r="AK815" t="s">
        <v>13106</v>
      </c>
      <c r="AL815" t="s">
        <v>9232</v>
      </c>
      <c r="AM815" t="s">
        <v>3335</v>
      </c>
      <c r="AN815" t="s">
        <v>573</v>
      </c>
      <c r="AO815" t="s">
        <v>574</v>
      </c>
      <c r="AP815" t="s">
        <v>3336</v>
      </c>
    </row>
    <row r="816" spans="1:42" x14ac:dyDescent="0.2">
      <c r="A816" t="s">
        <v>3337</v>
      </c>
      <c r="B816" t="s">
        <v>3338</v>
      </c>
      <c r="C816" t="s">
        <v>6764</v>
      </c>
      <c r="D816" t="s">
        <v>13107</v>
      </c>
      <c r="E816" t="s">
        <v>13108</v>
      </c>
      <c r="F816" t="s">
        <v>9118</v>
      </c>
      <c r="G816" t="s">
        <v>3339</v>
      </c>
      <c r="H816" t="s">
        <v>3337</v>
      </c>
      <c r="J816" t="s">
        <v>3340</v>
      </c>
      <c r="K816" t="s">
        <v>3341</v>
      </c>
      <c r="L816" t="s">
        <v>32</v>
      </c>
      <c r="M816" t="s">
        <v>7982</v>
      </c>
      <c r="N816" t="s">
        <v>2039</v>
      </c>
      <c r="O816" t="s">
        <v>8887</v>
      </c>
      <c r="P816" t="s">
        <v>13109</v>
      </c>
      <c r="R816" t="b">
        <v>1</v>
      </c>
      <c r="T816" t="s">
        <v>112</v>
      </c>
      <c r="Z816" t="s">
        <v>8890</v>
      </c>
      <c r="AA816" t="s">
        <v>8887</v>
      </c>
      <c r="AC816" t="s">
        <v>8996</v>
      </c>
      <c r="AD816" t="b">
        <v>0</v>
      </c>
      <c r="AE816" t="b">
        <v>0</v>
      </c>
      <c r="AF816" t="s">
        <v>9144</v>
      </c>
      <c r="AG816" t="s">
        <v>9144</v>
      </c>
      <c r="AI816" t="s">
        <v>9145</v>
      </c>
      <c r="AJ816" t="s">
        <v>3339</v>
      </c>
      <c r="AL816" t="s">
        <v>9266</v>
      </c>
      <c r="AM816" t="s">
        <v>3343</v>
      </c>
    </row>
    <row r="817" spans="1:42" x14ac:dyDescent="0.2">
      <c r="A817" t="s">
        <v>3337</v>
      </c>
      <c r="B817" t="s">
        <v>3338</v>
      </c>
      <c r="C817" t="s">
        <v>6772</v>
      </c>
      <c r="D817" t="s">
        <v>13110</v>
      </c>
      <c r="E817" t="s">
        <v>13111</v>
      </c>
      <c r="F817" t="s">
        <v>9118</v>
      </c>
      <c r="G817" t="s">
        <v>3339</v>
      </c>
      <c r="H817" t="s">
        <v>3337</v>
      </c>
      <c r="J817" t="s">
        <v>13112</v>
      </c>
      <c r="K817" t="s">
        <v>3341</v>
      </c>
      <c r="L817" t="s">
        <v>32</v>
      </c>
      <c r="M817" t="s">
        <v>7982</v>
      </c>
      <c r="N817" t="s">
        <v>7914</v>
      </c>
      <c r="O817" t="s">
        <v>8887</v>
      </c>
      <c r="P817" t="s">
        <v>13113</v>
      </c>
      <c r="R817" t="b">
        <v>1</v>
      </c>
      <c r="T817" t="s">
        <v>112</v>
      </c>
      <c r="Z817" t="s">
        <v>8890</v>
      </c>
      <c r="AA817" t="s">
        <v>8887</v>
      </c>
      <c r="AC817" t="s">
        <v>8996</v>
      </c>
      <c r="AD817" t="b">
        <v>0</v>
      </c>
      <c r="AE817" t="b">
        <v>0</v>
      </c>
      <c r="AF817" t="s">
        <v>8892</v>
      </c>
      <c r="AG817" t="s">
        <v>8892</v>
      </c>
      <c r="AI817" t="s">
        <v>8894</v>
      </c>
      <c r="AJ817" t="s">
        <v>3339</v>
      </c>
      <c r="AK817" t="s">
        <v>13114</v>
      </c>
      <c r="AL817" t="s">
        <v>9266</v>
      </c>
      <c r="AM817" t="s">
        <v>13115</v>
      </c>
    </row>
    <row r="818" spans="1:42" x14ac:dyDescent="0.2">
      <c r="A818" t="s">
        <v>3347</v>
      </c>
      <c r="B818" t="s">
        <v>3347</v>
      </c>
      <c r="C818" t="s">
        <v>6779</v>
      </c>
      <c r="D818" t="s">
        <v>13116</v>
      </c>
      <c r="E818" t="s">
        <v>13117</v>
      </c>
      <c r="F818" t="s">
        <v>9090</v>
      </c>
      <c r="G818" t="s">
        <v>3348</v>
      </c>
      <c r="H818" t="s">
        <v>3347</v>
      </c>
      <c r="J818" t="s">
        <v>3349</v>
      </c>
      <c r="K818" t="s">
        <v>3350</v>
      </c>
      <c r="L818" t="s">
        <v>32</v>
      </c>
      <c r="M818" t="s">
        <v>7982</v>
      </c>
      <c r="N818" t="s">
        <v>2039</v>
      </c>
      <c r="O818" t="s">
        <v>8887</v>
      </c>
      <c r="P818" t="s">
        <v>3351</v>
      </c>
      <c r="R818" t="b">
        <v>1</v>
      </c>
      <c r="T818" t="s">
        <v>112</v>
      </c>
      <c r="Z818" t="s">
        <v>8890</v>
      </c>
      <c r="AA818" t="s">
        <v>8887</v>
      </c>
      <c r="AB818" t="s">
        <v>13118</v>
      </c>
      <c r="AC818" t="s">
        <v>8996</v>
      </c>
      <c r="AD818" t="b">
        <v>0</v>
      </c>
      <c r="AE818" t="b">
        <v>0</v>
      </c>
      <c r="AF818" t="s">
        <v>7604</v>
      </c>
      <c r="AG818" t="s">
        <v>7604</v>
      </c>
      <c r="AH818" t="s">
        <v>9031</v>
      </c>
      <c r="AJ818" t="s">
        <v>3348</v>
      </c>
      <c r="AK818" t="s">
        <v>13119</v>
      </c>
      <c r="AL818" t="s">
        <v>8923</v>
      </c>
      <c r="AM818" t="s">
        <v>3352</v>
      </c>
      <c r="AN818" t="s">
        <v>57</v>
      </c>
      <c r="AO818" t="s">
        <v>58</v>
      </c>
      <c r="AP818" t="s">
        <v>3353</v>
      </c>
    </row>
    <row r="819" spans="1:42" x14ac:dyDescent="0.2">
      <c r="A819" t="s">
        <v>3354</v>
      </c>
      <c r="B819" t="s">
        <v>3355</v>
      </c>
      <c r="C819" t="s">
        <v>6789</v>
      </c>
      <c r="D819" t="s">
        <v>8404</v>
      </c>
      <c r="E819" t="s">
        <v>13120</v>
      </c>
      <c r="F819" t="s">
        <v>21008</v>
      </c>
      <c r="G819" t="s">
        <v>13121</v>
      </c>
      <c r="H819" t="s">
        <v>3354</v>
      </c>
      <c r="M819" t="s">
        <v>8925</v>
      </c>
      <c r="N819" t="s">
        <v>2039</v>
      </c>
      <c r="O819" t="s">
        <v>8887</v>
      </c>
      <c r="R819" t="b">
        <v>1</v>
      </c>
      <c r="X819" t="s">
        <v>2039</v>
      </c>
      <c r="Z819" t="s">
        <v>8890</v>
      </c>
      <c r="AA819" t="s">
        <v>8887</v>
      </c>
      <c r="AC819" t="s">
        <v>8973</v>
      </c>
      <c r="AD819" t="b">
        <v>0</v>
      </c>
      <c r="AE819" t="b">
        <v>0</v>
      </c>
      <c r="AL819" t="s">
        <v>8935</v>
      </c>
      <c r="AM819" t="s">
        <v>3361</v>
      </c>
    </row>
    <row r="820" spans="1:42" x14ac:dyDescent="0.2">
      <c r="A820" t="s">
        <v>3354</v>
      </c>
      <c r="B820" t="s">
        <v>3355</v>
      </c>
      <c r="C820" t="s">
        <v>6796</v>
      </c>
      <c r="D820" t="s">
        <v>8404</v>
      </c>
      <c r="E820" t="s">
        <v>13122</v>
      </c>
      <c r="F820" t="s">
        <v>21008</v>
      </c>
      <c r="G820" t="s">
        <v>3356</v>
      </c>
      <c r="H820" t="s">
        <v>3354</v>
      </c>
      <c r="J820" t="s">
        <v>3357</v>
      </c>
      <c r="K820" t="s">
        <v>13123</v>
      </c>
      <c r="L820" t="s">
        <v>8405</v>
      </c>
      <c r="M820" t="s">
        <v>7982</v>
      </c>
      <c r="N820" t="s">
        <v>2039</v>
      </c>
      <c r="O820" t="s">
        <v>8887</v>
      </c>
      <c r="P820" t="s">
        <v>13124</v>
      </c>
      <c r="R820" t="b">
        <v>1</v>
      </c>
      <c r="T820" t="s">
        <v>60</v>
      </c>
      <c r="Z820" t="s">
        <v>8890</v>
      </c>
      <c r="AA820" t="s">
        <v>8887</v>
      </c>
      <c r="AC820" t="s">
        <v>8973</v>
      </c>
      <c r="AD820" t="b">
        <v>0</v>
      </c>
      <c r="AE820" t="b">
        <v>0</v>
      </c>
      <c r="AF820" t="s">
        <v>11472</v>
      </c>
      <c r="AG820" t="s">
        <v>11473</v>
      </c>
      <c r="AH820" t="s">
        <v>8893</v>
      </c>
      <c r="AI820" t="s">
        <v>13125</v>
      </c>
      <c r="AJ820" t="s">
        <v>13126</v>
      </c>
      <c r="AK820" t="s">
        <v>13127</v>
      </c>
      <c r="AL820" t="s">
        <v>8935</v>
      </c>
      <c r="AM820" t="s">
        <v>3356</v>
      </c>
    </row>
    <row r="821" spans="1:42" x14ac:dyDescent="0.2">
      <c r="A821" t="s">
        <v>3354</v>
      </c>
      <c r="B821" t="s">
        <v>3355</v>
      </c>
      <c r="C821" t="s">
        <v>6803</v>
      </c>
      <c r="D821" t="s">
        <v>8404</v>
      </c>
      <c r="E821" t="s">
        <v>13128</v>
      </c>
      <c r="F821" t="s">
        <v>21008</v>
      </c>
      <c r="G821" t="s">
        <v>13121</v>
      </c>
      <c r="H821" t="s">
        <v>3354</v>
      </c>
      <c r="I821" t="s">
        <v>13129</v>
      </c>
      <c r="M821" t="s">
        <v>8925</v>
      </c>
      <c r="N821" t="s">
        <v>2039</v>
      </c>
      <c r="O821" t="s">
        <v>8887</v>
      </c>
      <c r="R821" t="b">
        <v>1</v>
      </c>
      <c r="X821" t="s">
        <v>2039</v>
      </c>
      <c r="Y821" t="s">
        <v>412</v>
      </c>
      <c r="Z821" t="s">
        <v>8890</v>
      </c>
      <c r="AA821" t="s">
        <v>8887</v>
      </c>
      <c r="AC821" t="s">
        <v>8973</v>
      </c>
      <c r="AD821" t="b">
        <v>0</v>
      </c>
      <c r="AE821" t="b">
        <v>0</v>
      </c>
      <c r="AL821" t="s">
        <v>8918</v>
      </c>
      <c r="AM821" t="s">
        <v>13130</v>
      </c>
    </row>
    <row r="822" spans="1:42" x14ac:dyDescent="0.2">
      <c r="A822" t="s">
        <v>3354</v>
      </c>
      <c r="B822" t="s">
        <v>3355</v>
      </c>
      <c r="C822" t="s">
        <v>6811</v>
      </c>
      <c r="D822" t="s">
        <v>8404</v>
      </c>
      <c r="E822" t="s">
        <v>13131</v>
      </c>
      <c r="F822" t="s">
        <v>21008</v>
      </c>
      <c r="G822" t="s">
        <v>3356</v>
      </c>
      <c r="H822" t="s">
        <v>3354</v>
      </c>
      <c r="J822" t="s">
        <v>13132</v>
      </c>
      <c r="K822" t="s">
        <v>13133</v>
      </c>
      <c r="L822" t="s">
        <v>32</v>
      </c>
      <c r="M822" t="s">
        <v>8984</v>
      </c>
      <c r="N822" t="s">
        <v>12559</v>
      </c>
      <c r="O822" t="s">
        <v>8887</v>
      </c>
      <c r="P822" t="s">
        <v>13134</v>
      </c>
      <c r="R822" t="b">
        <v>1</v>
      </c>
      <c r="T822" t="s">
        <v>60</v>
      </c>
      <c r="X822" t="s">
        <v>7070</v>
      </c>
      <c r="Z822" t="s">
        <v>8890</v>
      </c>
      <c r="AA822" t="s">
        <v>8887</v>
      </c>
      <c r="AC822" t="s">
        <v>8973</v>
      </c>
      <c r="AD822" t="b">
        <v>0</v>
      </c>
      <c r="AE822" t="b">
        <v>0</v>
      </c>
      <c r="AF822" t="s">
        <v>13135</v>
      </c>
      <c r="AG822" t="s">
        <v>13136</v>
      </c>
      <c r="AI822" t="s">
        <v>13125</v>
      </c>
      <c r="AJ822" t="s">
        <v>13137</v>
      </c>
      <c r="AK822" t="s">
        <v>13138</v>
      </c>
      <c r="AL822" t="s">
        <v>7302</v>
      </c>
      <c r="AM822" t="s">
        <v>3356</v>
      </c>
    </row>
    <row r="823" spans="1:42" x14ac:dyDescent="0.2">
      <c r="A823" t="s">
        <v>3354</v>
      </c>
      <c r="B823" t="s">
        <v>3355</v>
      </c>
      <c r="C823" t="s">
        <v>6817</v>
      </c>
      <c r="D823" t="s">
        <v>8404</v>
      </c>
      <c r="E823" t="s">
        <v>13139</v>
      </c>
      <c r="F823" t="s">
        <v>21008</v>
      </c>
      <c r="G823" t="s">
        <v>13140</v>
      </c>
      <c r="H823" t="s">
        <v>3354</v>
      </c>
      <c r="J823" t="s">
        <v>13132</v>
      </c>
      <c r="K823" t="s">
        <v>13141</v>
      </c>
      <c r="L823" t="s">
        <v>32</v>
      </c>
      <c r="M823" t="s">
        <v>9019</v>
      </c>
      <c r="N823" t="s">
        <v>7692</v>
      </c>
      <c r="O823" t="s">
        <v>8887</v>
      </c>
      <c r="P823" t="s">
        <v>13142</v>
      </c>
      <c r="R823" t="b">
        <v>1</v>
      </c>
      <c r="T823" t="s">
        <v>60</v>
      </c>
      <c r="X823" t="s">
        <v>7483</v>
      </c>
      <c r="Z823" t="s">
        <v>8890</v>
      </c>
      <c r="AA823" t="s">
        <v>8887</v>
      </c>
      <c r="AC823" t="s">
        <v>8973</v>
      </c>
      <c r="AD823" t="b">
        <v>0</v>
      </c>
      <c r="AE823" t="b">
        <v>0</v>
      </c>
      <c r="AF823" t="s">
        <v>13143</v>
      </c>
      <c r="AG823" t="s">
        <v>13144</v>
      </c>
      <c r="AH823" t="s">
        <v>8893</v>
      </c>
      <c r="AI823" t="s">
        <v>13145</v>
      </c>
      <c r="AJ823" t="s">
        <v>13146</v>
      </c>
      <c r="AK823" t="s">
        <v>13147</v>
      </c>
      <c r="AL823" t="s">
        <v>8918</v>
      </c>
      <c r="AM823" t="s">
        <v>13140</v>
      </c>
    </row>
    <row r="824" spans="1:42" x14ac:dyDescent="0.2">
      <c r="A824" t="s">
        <v>3354</v>
      </c>
      <c r="B824" t="s">
        <v>3355</v>
      </c>
      <c r="C824" t="s">
        <v>6826</v>
      </c>
      <c r="D824" t="s">
        <v>8404</v>
      </c>
      <c r="E824" t="s">
        <v>13148</v>
      </c>
      <c r="F824" t="s">
        <v>21008</v>
      </c>
      <c r="G824" t="s">
        <v>13149</v>
      </c>
      <c r="H824" t="s">
        <v>3354</v>
      </c>
      <c r="J824" t="s">
        <v>13150</v>
      </c>
      <c r="K824" t="s">
        <v>13151</v>
      </c>
      <c r="L824" t="s">
        <v>32</v>
      </c>
      <c r="M824" t="s">
        <v>8984</v>
      </c>
      <c r="N824" t="s">
        <v>13152</v>
      </c>
      <c r="O824" t="s">
        <v>8887</v>
      </c>
      <c r="P824" t="s">
        <v>13153</v>
      </c>
      <c r="R824" t="b">
        <v>1</v>
      </c>
      <c r="T824" t="s">
        <v>60</v>
      </c>
      <c r="X824" t="s">
        <v>7108</v>
      </c>
      <c r="Z824" t="s">
        <v>8890</v>
      </c>
      <c r="AA824" t="s">
        <v>8887</v>
      </c>
      <c r="AC824" t="s">
        <v>8973</v>
      </c>
      <c r="AD824" t="b">
        <v>0</v>
      </c>
      <c r="AE824" t="b">
        <v>0</v>
      </c>
      <c r="AF824" t="s">
        <v>13135</v>
      </c>
      <c r="AG824" t="s">
        <v>13136</v>
      </c>
      <c r="AI824" t="s">
        <v>13125</v>
      </c>
      <c r="AJ824" t="s">
        <v>13137</v>
      </c>
      <c r="AK824" t="s">
        <v>13154</v>
      </c>
      <c r="AL824" t="s">
        <v>9266</v>
      </c>
      <c r="AM824" t="s">
        <v>13149</v>
      </c>
    </row>
    <row r="825" spans="1:42" x14ac:dyDescent="0.2">
      <c r="A825" t="s">
        <v>3354</v>
      </c>
      <c r="B825" t="s">
        <v>3355</v>
      </c>
      <c r="C825" t="s">
        <v>6830</v>
      </c>
      <c r="D825" t="s">
        <v>8404</v>
      </c>
      <c r="E825" t="s">
        <v>13155</v>
      </c>
      <c r="F825" t="s">
        <v>21008</v>
      </c>
      <c r="G825" t="s">
        <v>13149</v>
      </c>
      <c r="H825" t="s">
        <v>3354</v>
      </c>
      <c r="J825" t="s">
        <v>13156</v>
      </c>
      <c r="K825" t="s">
        <v>13157</v>
      </c>
      <c r="L825" t="s">
        <v>32</v>
      </c>
      <c r="M825" t="s">
        <v>7982</v>
      </c>
      <c r="N825" t="s">
        <v>13158</v>
      </c>
      <c r="O825" t="s">
        <v>8887</v>
      </c>
      <c r="P825" t="s">
        <v>13159</v>
      </c>
      <c r="R825" t="b">
        <v>1</v>
      </c>
      <c r="T825" t="s">
        <v>60</v>
      </c>
      <c r="Z825" t="s">
        <v>8890</v>
      </c>
      <c r="AA825" t="s">
        <v>8887</v>
      </c>
      <c r="AC825" t="s">
        <v>8973</v>
      </c>
      <c r="AD825" t="b">
        <v>0</v>
      </c>
      <c r="AE825" t="b">
        <v>0</v>
      </c>
      <c r="AF825" t="s">
        <v>10060</v>
      </c>
      <c r="AG825" t="s">
        <v>10061</v>
      </c>
      <c r="AH825" t="s">
        <v>8893</v>
      </c>
      <c r="AI825" t="s">
        <v>13125</v>
      </c>
      <c r="AJ825" t="s">
        <v>13160</v>
      </c>
      <c r="AK825" t="s">
        <v>13161</v>
      </c>
      <c r="AL825" t="s">
        <v>9232</v>
      </c>
      <c r="AM825" t="s">
        <v>13149</v>
      </c>
    </row>
    <row r="826" spans="1:42" x14ac:dyDescent="0.2">
      <c r="A826" t="s">
        <v>3364</v>
      </c>
      <c r="B826" t="s">
        <v>3364</v>
      </c>
      <c r="C826" t="s">
        <v>6840</v>
      </c>
      <c r="D826" t="s">
        <v>13162</v>
      </c>
      <c r="E826" t="s">
        <v>13163</v>
      </c>
      <c r="F826" t="s">
        <v>8994</v>
      </c>
      <c r="G826" t="s">
        <v>3365</v>
      </c>
      <c r="H826" t="s">
        <v>3364</v>
      </c>
      <c r="J826" t="s">
        <v>3366</v>
      </c>
      <c r="K826" t="s">
        <v>3367</v>
      </c>
      <c r="L826" t="s">
        <v>32</v>
      </c>
      <c r="M826" t="s">
        <v>7982</v>
      </c>
      <c r="N826" t="s">
        <v>2039</v>
      </c>
      <c r="O826" t="s">
        <v>8887</v>
      </c>
      <c r="P826" t="s">
        <v>3368</v>
      </c>
      <c r="R826" t="b">
        <v>1</v>
      </c>
      <c r="T826" t="s">
        <v>112</v>
      </c>
      <c r="Z826" t="s">
        <v>8890</v>
      </c>
      <c r="AA826" t="s">
        <v>8887</v>
      </c>
      <c r="AB826" t="s">
        <v>13164</v>
      </c>
      <c r="AC826" t="s">
        <v>8996</v>
      </c>
      <c r="AD826" t="b">
        <v>0</v>
      </c>
      <c r="AE826" t="b">
        <v>0</v>
      </c>
      <c r="AF826" t="s">
        <v>13165</v>
      </c>
      <c r="AG826" t="s">
        <v>13166</v>
      </c>
      <c r="AH826" t="s">
        <v>8942</v>
      </c>
      <c r="AI826" t="s">
        <v>13167</v>
      </c>
      <c r="AJ826" t="s">
        <v>3365</v>
      </c>
      <c r="AK826" t="s">
        <v>13168</v>
      </c>
      <c r="AL826" t="s">
        <v>8926</v>
      </c>
      <c r="AM826" t="s">
        <v>3369</v>
      </c>
      <c r="AN826" t="s">
        <v>1846</v>
      </c>
      <c r="AO826" t="s">
        <v>99</v>
      </c>
      <c r="AP826" t="s">
        <v>1847</v>
      </c>
    </row>
    <row r="827" spans="1:42" x14ac:dyDescent="0.2">
      <c r="A827" t="s">
        <v>3370</v>
      </c>
      <c r="B827" t="s">
        <v>3371</v>
      </c>
      <c r="C827" t="s">
        <v>6848</v>
      </c>
      <c r="D827" t="s">
        <v>8408</v>
      </c>
      <c r="E827" t="s">
        <v>13169</v>
      </c>
      <c r="F827" t="s">
        <v>8889</v>
      </c>
      <c r="G827" t="s">
        <v>3372</v>
      </c>
      <c r="H827" t="s">
        <v>3370</v>
      </c>
      <c r="J827" t="s">
        <v>3373</v>
      </c>
      <c r="K827" t="s">
        <v>13170</v>
      </c>
      <c r="L827" t="s">
        <v>13171</v>
      </c>
      <c r="M827" t="s">
        <v>7982</v>
      </c>
      <c r="N827" t="s">
        <v>9428</v>
      </c>
      <c r="O827" t="s">
        <v>8887</v>
      </c>
      <c r="P827" t="s">
        <v>13172</v>
      </c>
      <c r="R827" t="b">
        <v>1</v>
      </c>
      <c r="T827" t="s">
        <v>45</v>
      </c>
      <c r="Z827" t="s">
        <v>8890</v>
      </c>
      <c r="AA827" t="s">
        <v>8887</v>
      </c>
      <c r="AC827" t="s">
        <v>8973</v>
      </c>
      <c r="AD827" t="b">
        <v>0</v>
      </c>
      <c r="AE827" t="b">
        <v>0</v>
      </c>
      <c r="AF827" t="s">
        <v>8892</v>
      </c>
      <c r="AG827" t="s">
        <v>8892</v>
      </c>
      <c r="AH827" t="s">
        <v>8893</v>
      </c>
      <c r="AI827" t="s">
        <v>13173</v>
      </c>
      <c r="AJ827" t="s">
        <v>13174</v>
      </c>
      <c r="AK827" t="s">
        <v>13175</v>
      </c>
      <c r="AL827" t="s">
        <v>9136</v>
      </c>
      <c r="AM827" t="s">
        <v>3372</v>
      </c>
    </row>
    <row r="828" spans="1:42" x14ac:dyDescent="0.2">
      <c r="A828" t="s">
        <v>3370</v>
      </c>
      <c r="B828" t="s">
        <v>3371</v>
      </c>
      <c r="C828" t="s">
        <v>6857</v>
      </c>
      <c r="E828" t="s">
        <v>13176</v>
      </c>
      <c r="F828" t="s">
        <v>8889</v>
      </c>
      <c r="G828" t="s">
        <v>13177</v>
      </c>
      <c r="H828" t="s">
        <v>3370</v>
      </c>
      <c r="J828" t="s">
        <v>13178</v>
      </c>
      <c r="K828" t="s">
        <v>13179</v>
      </c>
      <c r="L828" t="s">
        <v>3375</v>
      </c>
      <c r="M828" t="s">
        <v>7982</v>
      </c>
      <c r="N828" t="s">
        <v>7001</v>
      </c>
      <c r="O828" t="s">
        <v>9002</v>
      </c>
      <c r="P828" t="s">
        <v>13180</v>
      </c>
      <c r="R828" t="b">
        <v>1</v>
      </c>
      <c r="T828" t="s">
        <v>45</v>
      </c>
      <c r="V828" t="s">
        <v>7001</v>
      </c>
      <c r="Z828" t="s">
        <v>8890</v>
      </c>
      <c r="AA828" t="s">
        <v>9004</v>
      </c>
      <c r="AD828" t="b">
        <v>0</v>
      </c>
      <c r="AE828" t="b">
        <v>0</v>
      </c>
      <c r="AF828" t="s">
        <v>9113</v>
      </c>
      <c r="AG828" t="s">
        <v>9113</v>
      </c>
      <c r="AH828" t="s">
        <v>8893</v>
      </c>
      <c r="AJ828" t="s">
        <v>13181</v>
      </c>
      <c r="AL828" t="s">
        <v>7302</v>
      </c>
      <c r="AM828" t="s">
        <v>13182</v>
      </c>
    </row>
    <row r="829" spans="1:42" x14ac:dyDescent="0.2">
      <c r="A829" t="s">
        <v>3378</v>
      </c>
      <c r="B829" t="s">
        <v>3378</v>
      </c>
      <c r="C829" t="s">
        <v>6867</v>
      </c>
      <c r="D829" t="s">
        <v>13183</v>
      </c>
      <c r="E829" t="s">
        <v>13184</v>
      </c>
      <c r="F829" t="s">
        <v>9090</v>
      </c>
      <c r="G829" t="s">
        <v>3379</v>
      </c>
      <c r="H829" t="s">
        <v>3378</v>
      </c>
      <c r="J829" t="s">
        <v>3380</v>
      </c>
      <c r="K829" t="s">
        <v>3381</v>
      </c>
      <c r="L829" t="s">
        <v>32</v>
      </c>
      <c r="M829" t="s">
        <v>7982</v>
      </c>
      <c r="N829" t="s">
        <v>13185</v>
      </c>
      <c r="O829" t="s">
        <v>8887</v>
      </c>
      <c r="P829" t="s">
        <v>3382</v>
      </c>
      <c r="R829" t="b">
        <v>1</v>
      </c>
      <c r="T829" t="s">
        <v>112</v>
      </c>
      <c r="Z829" t="s">
        <v>8890</v>
      </c>
      <c r="AA829" t="s">
        <v>8887</v>
      </c>
      <c r="AC829" t="s">
        <v>9037</v>
      </c>
      <c r="AD829" t="b">
        <v>0</v>
      </c>
      <c r="AE829" t="b">
        <v>0</v>
      </c>
      <c r="AF829" t="s">
        <v>8892</v>
      </c>
      <c r="AG829" t="s">
        <v>8892</v>
      </c>
      <c r="AH829" t="s">
        <v>8893</v>
      </c>
      <c r="AI829" t="s">
        <v>13186</v>
      </c>
      <c r="AJ829" t="s">
        <v>3379</v>
      </c>
      <c r="AK829" t="s">
        <v>13187</v>
      </c>
      <c r="AL829" t="s">
        <v>9136</v>
      </c>
      <c r="AM829" t="s">
        <v>3383</v>
      </c>
      <c r="AN829" t="s">
        <v>1942</v>
      </c>
      <c r="AO829" t="s">
        <v>254</v>
      </c>
      <c r="AP829" t="s">
        <v>1943</v>
      </c>
    </row>
    <row r="830" spans="1:42" x14ac:dyDescent="0.2">
      <c r="A830" t="s">
        <v>3378</v>
      </c>
      <c r="B830" t="s">
        <v>3378</v>
      </c>
      <c r="C830" t="s">
        <v>6876</v>
      </c>
      <c r="D830" t="s">
        <v>13188</v>
      </c>
      <c r="E830" t="s">
        <v>13189</v>
      </c>
      <c r="F830" t="s">
        <v>9090</v>
      </c>
      <c r="G830" t="s">
        <v>3379</v>
      </c>
      <c r="H830" t="s">
        <v>3378</v>
      </c>
      <c r="J830" t="s">
        <v>13190</v>
      </c>
      <c r="K830" t="s">
        <v>3381</v>
      </c>
      <c r="L830" t="s">
        <v>32</v>
      </c>
      <c r="M830" t="s">
        <v>9202</v>
      </c>
      <c r="N830" t="s">
        <v>7203</v>
      </c>
      <c r="O830" t="s">
        <v>8887</v>
      </c>
      <c r="P830" t="s">
        <v>13191</v>
      </c>
      <c r="R830" t="b">
        <v>1</v>
      </c>
      <c r="T830" t="s">
        <v>112</v>
      </c>
      <c r="X830" t="s">
        <v>7767</v>
      </c>
      <c r="Z830" t="s">
        <v>8890</v>
      </c>
      <c r="AA830" t="s">
        <v>8887</v>
      </c>
      <c r="AB830" t="s">
        <v>13192</v>
      </c>
      <c r="AC830" t="s">
        <v>9037</v>
      </c>
      <c r="AD830" t="b">
        <v>0</v>
      </c>
      <c r="AE830" t="b">
        <v>0</v>
      </c>
      <c r="AF830" t="s">
        <v>9046</v>
      </c>
      <c r="AG830" t="s">
        <v>9046</v>
      </c>
      <c r="AJ830" t="s">
        <v>3379</v>
      </c>
      <c r="AK830" t="s">
        <v>13193</v>
      </c>
      <c r="AL830" t="s">
        <v>9136</v>
      </c>
      <c r="AM830" t="s">
        <v>13194</v>
      </c>
      <c r="AN830" t="s">
        <v>1942</v>
      </c>
      <c r="AO830" t="s">
        <v>254</v>
      </c>
      <c r="AP830" t="s">
        <v>1943</v>
      </c>
    </row>
    <row r="831" spans="1:42" x14ac:dyDescent="0.2">
      <c r="A831" t="s">
        <v>3390</v>
      </c>
      <c r="B831" t="s">
        <v>3391</v>
      </c>
      <c r="C831" t="s">
        <v>6885</v>
      </c>
      <c r="D831" t="s">
        <v>8414</v>
      </c>
      <c r="E831" t="s">
        <v>13195</v>
      </c>
      <c r="F831" t="s">
        <v>21008</v>
      </c>
      <c r="G831" t="s">
        <v>13196</v>
      </c>
      <c r="H831" t="s">
        <v>3390</v>
      </c>
      <c r="I831" t="s">
        <v>13197</v>
      </c>
      <c r="J831" t="s">
        <v>3393</v>
      </c>
      <c r="K831" t="s">
        <v>13198</v>
      </c>
      <c r="L831" t="s">
        <v>6136</v>
      </c>
      <c r="M831" t="s">
        <v>7982</v>
      </c>
      <c r="N831" t="s">
        <v>2039</v>
      </c>
      <c r="O831" t="s">
        <v>8887</v>
      </c>
      <c r="P831" t="s">
        <v>13199</v>
      </c>
      <c r="R831" t="b">
        <v>1</v>
      </c>
      <c r="T831" t="s">
        <v>60</v>
      </c>
      <c r="Y831" t="s">
        <v>134</v>
      </c>
      <c r="Z831" t="s">
        <v>8890</v>
      </c>
      <c r="AA831" t="s">
        <v>8887</v>
      </c>
      <c r="AB831" t="s">
        <v>13200</v>
      </c>
      <c r="AC831" t="s">
        <v>8973</v>
      </c>
      <c r="AD831" t="b">
        <v>0</v>
      </c>
      <c r="AE831" t="b">
        <v>0</v>
      </c>
      <c r="AF831" t="s">
        <v>13201</v>
      </c>
      <c r="AG831" t="s">
        <v>9113</v>
      </c>
      <c r="AH831" t="s">
        <v>8942</v>
      </c>
      <c r="AJ831" t="s">
        <v>13202</v>
      </c>
      <c r="AK831" t="s">
        <v>13203</v>
      </c>
      <c r="AL831" t="s">
        <v>8935</v>
      </c>
      <c r="AM831" t="s">
        <v>3397</v>
      </c>
    </row>
    <row r="832" spans="1:42" x14ac:dyDescent="0.2">
      <c r="A832" t="s">
        <v>3390</v>
      </c>
      <c r="B832" t="s">
        <v>3391</v>
      </c>
      <c r="C832" t="s">
        <v>6893</v>
      </c>
      <c r="D832" t="s">
        <v>8414</v>
      </c>
      <c r="E832" t="s">
        <v>13204</v>
      </c>
      <c r="F832" t="s">
        <v>21008</v>
      </c>
      <c r="G832" t="s">
        <v>13205</v>
      </c>
      <c r="H832" t="s">
        <v>3390</v>
      </c>
      <c r="J832" t="s">
        <v>3393</v>
      </c>
      <c r="K832" t="s">
        <v>3394</v>
      </c>
      <c r="L832" t="s">
        <v>3395</v>
      </c>
      <c r="M832" t="s">
        <v>8925</v>
      </c>
      <c r="N832" t="s">
        <v>7645</v>
      </c>
      <c r="O832" t="s">
        <v>8887</v>
      </c>
      <c r="P832" t="s">
        <v>13206</v>
      </c>
      <c r="R832" t="b">
        <v>1</v>
      </c>
      <c r="T832" t="s">
        <v>60</v>
      </c>
      <c r="X832" t="s">
        <v>7009</v>
      </c>
      <c r="Z832" t="s">
        <v>13207</v>
      </c>
      <c r="AA832" t="s">
        <v>8887</v>
      </c>
      <c r="AB832" t="s">
        <v>13208</v>
      </c>
      <c r="AC832" t="s">
        <v>8973</v>
      </c>
      <c r="AD832" t="b">
        <v>0</v>
      </c>
      <c r="AE832" t="b">
        <v>0</v>
      </c>
      <c r="AF832" t="s">
        <v>9144</v>
      </c>
      <c r="AG832" t="s">
        <v>9144</v>
      </c>
      <c r="AJ832" t="s">
        <v>13209</v>
      </c>
      <c r="AK832" t="s">
        <v>13210</v>
      </c>
      <c r="AL832" t="s">
        <v>9226</v>
      </c>
      <c r="AM832" t="s">
        <v>13205</v>
      </c>
    </row>
    <row r="833" spans="1:42" x14ac:dyDescent="0.2">
      <c r="A833" t="s">
        <v>3407</v>
      </c>
      <c r="B833" t="s">
        <v>3407</v>
      </c>
      <c r="C833" t="s">
        <v>6901</v>
      </c>
      <c r="D833" t="s">
        <v>13211</v>
      </c>
      <c r="E833" t="s">
        <v>13212</v>
      </c>
      <c r="F833" t="s">
        <v>8994</v>
      </c>
      <c r="G833" t="s">
        <v>3408</v>
      </c>
      <c r="H833" t="s">
        <v>3407</v>
      </c>
      <c r="I833" t="s">
        <v>13213</v>
      </c>
      <c r="J833" t="s">
        <v>3409</v>
      </c>
      <c r="K833" t="s">
        <v>3410</v>
      </c>
      <c r="L833" t="s">
        <v>32</v>
      </c>
      <c r="M833" t="s">
        <v>7982</v>
      </c>
      <c r="N833" t="s">
        <v>2039</v>
      </c>
      <c r="O833" t="s">
        <v>8887</v>
      </c>
      <c r="P833" t="s">
        <v>3411</v>
      </c>
      <c r="R833" t="b">
        <v>1</v>
      </c>
      <c r="T833" t="s">
        <v>112</v>
      </c>
      <c r="Y833" t="s">
        <v>2769</v>
      </c>
      <c r="Z833" t="s">
        <v>8890</v>
      </c>
      <c r="AA833" t="s">
        <v>8887</v>
      </c>
      <c r="AB833" t="s">
        <v>13214</v>
      </c>
      <c r="AC833" t="s">
        <v>8996</v>
      </c>
      <c r="AD833" t="b">
        <v>0</v>
      </c>
      <c r="AE833" t="b">
        <v>0</v>
      </c>
      <c r="AF833" t="s">
        <v>9038</v>
      </c>
      <c r="AG833" t="s">
        <v>9038</v>
      </c>
      <c r="AH833" t="s">
        <v>9031</v>
      </c>
      <c r="AJ833" t="s">
        <v>3408</v>
      </c>
      <c r="AK833" t="s">
        <v>13215</v>
      </c>
      <c r="AL833" t="s">
        <v>8897</v>
      </c>
      <c r="AM833" t="s">
        <v>3412</v>
      </c>
      <c r="AN833" t="s">
        <v>40</v>
      </c>
      <c r="AO833" t="s">
        <v>41</v>
      </c>
      <c r="AP833" t="s">
        <v>3413</v>
      </c>
    </row>
    <row r="834" spans="1:42" x14ac:dyDescent="0.2">
      <c r="A834" t="s">
        <v>3414</v>
      </c>
      <c r="B834" t="s">
        <v>3414</v>
      </c>
      <c r="C834" t="s">
        <v>6907</v>
      </c>
      <c r="D834" t="s">
        <v>13216</v>
      </c>
      <c r="E834" t="s">
        <v>13217</v>
      </c>
      <c r="F834" t="s">
        <v>8889</v>
      </c>
      <c r="G834" t="s">
        <v>3415</v>
      </c>
      <c r="H834" t="s">
        <v>3414</v>
      </c>
      <c r="I834" t="s">
        <v>13218</v>
      </c>
      <c r="J834" t="s">
        <v>3416</v>
      </c>
      <c r="K834" t="s">
        <v>3417</v>
      </c>
      <c r="L834" t="s">
        <v>180</v>
      </c>
      <c r="M834" t="s">
        <v>7982</v>
      </c>
      <c r="N834" t="s">
        <v>2039</v>
      </c>
      <c r="O834" t="s">
        <v>8887</v>
      </c>
      <c r="P834" t="s">
        <v>3420</v>
      </c>
      <c r="R834" t="b">
        <v>1</v>
      </c>
      <c r="T834" t="s">
        <v>85</v>
      </c>
      <c r="Y834" t="s">
        <v>381</v>
      </c>
      <c r="Z834" t="s">
        <v>8890</v>
      </c>
      <c r="AA834" t="s">
        <v>8887</v>
      </c>
      <c r="AB834" t="s">
        <v>13219</v>
      </c>
      <c r="AC834" t="s">
        <v>8973</v>
      </c>
      <c r="AD834" t="b">
        <v>0</v>
      </c>
      <c r="AE834" t="b">
        <v>0</v>
      </c>
      <c r="AF834" t="s">
        <v>8941</v>
      </c>
      <c r="AG834" t="s">
        <v>8941</v>
      </c>
      <c r="AH834" t="s">
        <v>8942</v>
      </c>
      <c r="AJ834" t="s">
        <v>13220</v>
      </c>
      <c r="AK834" t="s">
        <v>13221</v>
      </c>
      <c r="AL834" t="s">
        <v>9266</v>
      </c>
      <c r="AM834" t="s">
        <v>3415</v>
      </c>
    </row>
    <row r="835" spans="1:42" x14ac:dyDescent="0.2">
      <c r="A835" t="s">
        <v>3414</v>
      </c>
      <c r="B835" t="s">
        <v>3414</v>
      </c>
      <c r="C835" t="s">
        <v>6914</v>
      </c>
      <c r="D835" t="s">
        <v>13216</v>
      </c>
      <c r="E835" t="s">
        <v>13222</v>
      </c>
      <c r="F835" t="s">
        <v>8889</v>
      </c>
      <c r="G835" t="s">
        <v>3415</v>
      </c>
      <c r="H835" t="s">
        <v>3414</v>
      </c>
      <c r="J835" t="s">
        <v>13223</v>
      </c>
      <c r="K835" t="s">
        <v>13224</v>
      </c>
      <c r="L835" t="s">
        <v>3418</v>
      </c>
      <c r="M835" t="s">
        <v>7982</v>
      </c>
      <c r="N835" t="s">
        <v>7853</v>
      </c>
      <c r="O835" t="s">
        <v>8887</v>
      </c>
      <c r="P835" t="s">
        <v>13225</v>
      </c>
      <c r="R835" t="b">
        <v>1</v>
      </c>
      <c r="T835" t="s">
        <v>85</v>
      </c>
      <c r="Z835" t="s">
        <v>8890</v>
      </c>
      <c r="AA835" t="s">
        <v>8887</v>
      </c>
      <c r="AB835" t="s">
        <v>13226</v>
      </c>
      <c r="AC835" t="s">
        <v>8973</v>
      </c>
      <c r="AD835" t="b">
        <v>0</v>
      </c>
      <c r="AE835" t="b">
        <v>0</v>
      </c>
      <c r="AF835" t="s">
        <v>8941</v>
      </c>
      <c r="AG835" t="s">
        <v>8941</v>
      </c>
      <c r="AH835" t="s">
        <v>8942</v>
      </c>
      <c r="AJ835" t="s">
        <v>13220</v>
      </c>
      <c r="AK835" t="s">
        <v>13227</v>
      </c>
      <c r="AL835" t="s">
        <v>8897</v>
      </c>
      <c r="AM835" t="s">
        <v>3415</v>
      </c>
    </row>
    <row r="836" spans="1:42" x14ac:dyDescent="0.2">
      <c r="A836" t="s">
        <v>3421</v>
      </c>
      <c r="B836" t="s">
        <v>3422</v>
      </c>
      <c r="C836" t="s">
        <v>6922</v>
      </c>
      <c r="D836" t="s">
        <v>8420</v>
      </c>
      <c r="E836" t="s">
        <v>13228</v>
      </c>
      <c r="F836" t="s">
        <v>9216</v>
      </c>
      <c r="G836" t="s">
        <v>3423</v>
      </c>
      <c r="H836" t="s">
        <v>3421</v>
      </c>
      <c r="J836" t="s">
        <v>3424</v>
      </c>
      <c r="K836" t="s">
        <v>13229</v>
      </c>
      <c r="L836" t="s">
        <v>3426</v>
      </c>
      <c r="M836" t="s">
        <v>8925</v>
      </c>
      <c r="N836" t="s">
        <v>2039</v>
      </c>
      <c r="O836" t="s">
        <v>8887</v>
      </c>
      <c r="P836" t="s">
        <v>13230</v>
      </c>
      <c r="R836" t="b">
        <v>1</v>
      </c>
      <c r="T836" t="s">
        <v>45</v>
      </c>
      <c r="X836" t="s">
        <v>10260</v>
      </c>
      <c r="Z836" t="s">
        <v>8890</v>
      </c>
      <c r="AA836" t="s">
        <v>8887</v>
      </c>
      <c r="AC836" t="s">
        <v>8973</v>
      </c>
      <c r="AD836" t="b">
        <v>0</v>
      </c>
      <c r="AE836" t="b">
        <v>0</v>
      </c>
      <c r="AF836" t="s">
        <v>10243</v>
      </c>
      <c r="AG836" t="s">
        <v>10244</v>
      </c>
      <c r="AI836" t="s">
        <v>8932</v>
      </c>
      <c r="AJ836" t="s">
        <v>13231</v>
      </c>
      <c r="AK836" t="s">
        <v>13232</v>
      </c>
      <c r="AL836" t="s">
        <v>9229</v>
      </c>
      <c r="AM836" t="s">
        <v>3429</v>
      </c>
    </row>
    <row r="837" spans="1:42" x14ac:dyDescent="0.2">
      <c r="A837" t="s">
        <v>3421</v>
      </c>
      <c r="B837" t="s">
        <v>3422</v>
      </c>
      <c r="C837" t="s">
        <v>6930</v>
      </c>
      <c r="D837" t="s">
        <v>8420</v>
      </c>
      <c r="E837" t="s">
        <v>13233</v>
      </c>
      <c r="F837" t="s">
        <v>9216</v>
      </c>
      <c r="G837" t="s">
        <v>3423</v>
      </c>
      <c r="H837" t="s">
        <v>3421</v>
      </c>
      <c r="J837" t="s">
        <v>3424</v>
      </c>
      <c r="K837" t="s">
        <v>13229</v>
      </c>
      <c r="L837" t="s">
        <v>3426</v>
      </c>
      <c r="M837" t="s">
        <v>8925</v>
      </c>
      <c r="N837" t="s">
        <v>2039</v>
      </c>
      <c r="O837" t="s">
        <v>8887</v>
      </c>
      <c r="P837" t="s">
        <v>13234</v>
      </c>
      <c r="R837" t="b">
        <v>1</v>
      </c>
      <c r="T837" t="s">
        <v>45</v>
      </c>
      <c r="X837" t="s">
        <v>7651</v>
      </c>
      <c r="Z837" t="s">
        <v>8890</v>
      </c>
      <c r="AA837" t="s">
        <v>8887</v>
      </c>
      <c r="AC837" t="s">
        <v>8973</v>
      </c>
      <c r="AD837" t="b">
        <v>0</v>
      </c>
      <c r="AE837" t="b">
        <v>0</v>
      </c>
      <c r="AF837" t="s">
        <v>10243</v>
      </c>
      <c r="AG837" t="s">
        <v>10244</v>
      </c>
      <c r="AI837" t="s">
        <v>8932</v>
      </c>
      <c r="AJ837" t="s">
        <v>13231</v>
      </c>
      <c r="AK837" t="s">
        <v>13232</v>
      </c>
      <c r="AL837" t="s">
        <v>9232</v>
      </c>
      <c r="AM837" t="s">
        <v>3429</v>
      </c>
    </row>
    <row r="838" spans="1:42" x14ac:dyDescent="0.2">
      <c r="A838" t="s">
        <v>3421</v>
      </c>
      <c r="B838" t="s">
        <v>3422</v>
      </c>
      <c r="C838" t="s">
        <v>6940</v>
      </c>
      <c r="D838" t="s">
        <v>8420</v>
      </c>
      <c r="E838" t="s">
        <v>13235</v>
      </c>
      <c r="F838" t="s">
        <v>9216</v>
      </c>
      <c r="G838" t="s">
        <v>3423</v>
      </c>
      <c r="H838" t="s">
        <v>3421</v>
      </c>
      <c r="M838" t="s">
        <v>8920</v>
      </c>
      <c r="N838" t="s">
        <v>2039</v>
      </c>
      <c r="O838" t="s">
        <v>8887</v>
      </c>
      <c r="R838" t="b">
        <v>1</v>
      </c>
      <c r="Z838" t="s">
        <v>8890</v>
      </c>
      <c r="AA838" t="s">
        <v>8887</v>
      </c>
      <c r="AC838" t="s">
        <v>8973</v>
      </c>
      <c r="AD838" t="b">
        <v>0</v>
      </c>
      <c r="AE838" t="b">
        <v>0</v>
      </c>
      <c r="AL838" t="s">
        <v>7302</v>
      </c>
      <c r="AM838" t="s">
        <v>13236</v>
      </c>
    </row>
    <row r="839" spans="1:42" x14ac:dyDescent="0.2">
      <c r="A839" t="s">
        <v>3421</v>
      </c>
      <c r="B839" t="s">
        <v>3422</v>
      </c>
      <c r="C839" t="s">
        <v>6952</v>
      </c>
      <c r="D839" t="s">
        <v>8420</v>
      </c>
      <c r="E839" t="s">
        <v>13237</v>
      </c>
      <c r="F839" t="s">
        <v>9216</v>
      </c>
      <c r="G839" t="s">
        <v>3423</v>
      </c>
      <c r="H839" t="s">
        <v>3421</v>
      </c>
      <c r="J839" t="s">
        <v>3424</v>
      </c>
      <c r="K839" t="s">
        <v>13229</v>
      </c>
      <c r="L839" t="s">
        <v>3426</v>
      </c>
      <c r="M839" t="s">
        <v>8925</v>
      </c>
      <c r="N839" t="s">
        <v>2039</v>
      </c>
      <c r="O839" t="s">
        <v>8887</v>
      </c>
      <c r="P839" t="s">
        <v>13238</v>
      </c>
      <c r="R839" t="b">
        <v>1</v>
      </c>
      <c r="T839" t="s">
        <v>45</v>
      </c>
      <c r="X839" t="s">
        <v>7941</v>
      </c>
      <c r="Z839" t="s">
        <v>8890</v>
      </c>
      <c r="AA839" t="s">
        <v>8887</v>
      </c>
      <c r="AC839" t="s">
        <v>8973</v>
      </c>
      <c r="AD839" t="b">
        <v>0</v>
      </c>
      <c r="AE839" t="b">
        <v>0</v>
      </c>
      <c r="AF839" t="s">
        <v>10243</v>
      </c>
      <c r="AG839" t="s">
        <v>10244</v>
      </c>
      <c r="AI839" t="s">
        <v>8932</v>
      </c>
      <c r="AJ839" t="s">
        <v>13231</v>
      </c>
      <c r="AK839" t="s">
        <v>13232</v>
      </c>
      <c r="AL839" t="s">
        <v>11132</v>
      </c>
      <c r="AM839" t="s">
        <v>3429</v>
      </c>
    </row>
    <row r="840" spans="1:42" x14ac:dyDescent="0.2">
      <c r="A840" t="s">
        <v>3421</v>
      </c>
      <c r="B840" t="s">
        <v>3422</v>
      </c>
      <c r="C840" t="s">
        <v>6961</v>
      </c>
      <c r="D840" t="s">
        <v>8420</v>
      </c>
      <c r="E840" t="s">
        <v>13239</v>
      </c>
      <c r="F840" t="s">
        <v>9216</v>
      </c>
      <c r="G840" t="s">
        <v>3423</v>
      </c>
      <c r="H840" t="s">
        <v>3421</v>
      </c>
      <c r="J840" t="s">
        <v>3424</v>
      </c>
      <c r="K840" t="s">
        <v>13229</v>
      </c>
      <c r="L840" t="s">
        <v>3426</v>
      </c>
      <c r="M840" t="s">
        <v>8925</v>
      </c>
      <c r="N840" t="s">
        <v>2039</v>
      </c>
      <c r="O840" t="s">
        <v>8887</v>
      </c>
      <c r="P840" t="s">
        <v>13240</v>
      </c>
      <c r="R840" t="b">
        <v>1</v>
      </c>
      <c r="T840" t="s">
        <v>45</v>
      </c>
      <c r="X840" t="s">
        <v>7776</v>
      </c>
      <c r="Z840" t="s">
        <v>8890</v>
      </c>
      <c r="AA840" t="s">
        <v>8887</v>
      </c>
      <c r="AC840" t="s">
        <v>8973</v>
      </c>
      <c r="AD840" t="b">
        <v>0</v>
      </c>
      <c r="AE840" t="b">
        <v>0</v>
      </c>
      <c r="AF840" t="s">
        <v>10243</v>
      </c>
      <c r="AG840" t="s">
        <v>10244</v>
      </c>
      <c r="AI840" t="s">
        <v>8932</v>
      </c>
      <c r="AJ840" t="s">
        <v>13231</v>
      </c>
      <c r="AK840" t="s">
        <v>13232</v>
      </c>
      <c r="AL840" t="s">
        <v>9244</v>
      </c>
      <c r="AM840" t="s">
        <v>3429</v>
      </c>
    </row>
    <row r="841" spans="1:42" x14ac:dyDescent="0.2">
      <c r="A841" t="s">
        <v>3421</v>
      </c>
      <c r="B841" t="s">
        <v>3422</v>
      </c>
      <c r="C841" t="s">
        <v>6970</v>
      </c>
      <c r="D841" t="s">
        <v>8420</v>
      </c>
      <c r="E841" t="s">
        <v>13241</v>
      </c>
      <c r="F841" t="s">
        <v>9216</v>
      </c>
      <c r="G841" t="s">
        <v>3423</v>
      </c>
      <c r="H841" t="s">
        <v>3421</v>
      </c>
      <c r="J841" t="s">
        <v>3424</v>
      </c>
      <c r="K841" t="s">
        <v>13229</v>
      </c>
      <c r="L841" t="s">
        <v>3426</v>
      </c>
      <c r="M841" t="s">
        <v>7982</v>
      </c>
      <c r="N841" t="s">
        <v>2039</v>
      </c>
      <c r="O841" t="s">
        <v>8887</v>
      </c>
      <c r="P841" t="s">
        <v>13242</v>
      </c>
      <c r="R841" t="b">
        <v>1</v>
      </c>
      <c r="T841" t="s">
        <v>45</v>
      </c>
      <c r="Z841" t="s">
        <v>8890</v>
      </c>
      <c r="AA841" t="s">
        <v>8887</v>
      </c>
      <c r="AC841" t="s">
        <v>9387</v>
      </c>
      <c r="AD841" t="b">
        <v>0</v>
      </c>
      <c r="AE841" t="b">
        <v>0</v>
      </c>
      <c r="AF841" t="s">
        <v>13243</v>
      </c>
      <c r="AG841" t="s">
        <v>13244</v>
      </c>
      <c r="AH841" t="s">
        <v>8893</v>
      </c>
      <c r="AI841" t="s">
        <v>13245</v>
      </c>
      <c r="AJ841" t="s">
        <v>13246</v>
      </c>
      <c r="AK841" t="s">
        <v>13232</v>
      </c>
      <c r="AL841" t="s">
        <v>8923</v>
      </c>
      <c r="AM841" t="s">
        <v>13236</v>
      </c>
    </row>
    <row r="842" spans="1:42" x14ac:dyDescent="0.2">
      <c r="A842" t="s">
        <v>3421</v>
      </c>
      <c r="B842" t="s">
        <v>3422</v>
      </c>
      <c r="C842" t="s">
        <v>6979</v>
      </c>
      <c r="D842" t="s">
        <v>8420</v>
      </c>
      <c r="E842" t="s">
        <v>13247</v>
      </c>
      <c r="F842" t="s">
        <v>9216</v>
      </c>
      <c r="G842" t="s">
        <v>3423</v>
      </c>
      <c r="H842" t="s">
        <v>3421</v>
      </c>
      <c r="J842" t="s">
        <v>3424</v>
      </c>
      <c r="K842" t="s">
        <v>13229</v>
      </c>
      <c r="L842" t="s">
        <v>3426</v>
      </c>
      <c r="M842" t="s">
        <v>8925</v>
      </c>
      <c r="N842" t="s">
        <v>2039</v>
      </c>
      <c r="O842" t="s">
        <v>8887</v>
      </c>
      <c r="P842" t="s">
        <v>13248</v>
      </c>
      <c r="R842" t="b">
        <v>1</v>
      </c>
      <c r="T842" t="s">
        <v>45</v>
      </c>
      <c r="X842" t="s">
        <v>7503</v>
      </c>
      <c r="Z842" t="s">
        <v>8890</v>
      </c>
      <c r="AA842" t="s">
        <v>8887</v>
      </c>
      <c r="AC842" t="s">
        <v>8973</v>
      </c>
      <c r="AD842" t="b">
        <v>0</v>
      </c>
      <c r="AE842" t="b">
        <v>0</v>
      </c>
      <c r="AF842" t="s">
        <v>10243</v>
      </c>
      <c r="AG842" t="s">
        <v>10244</v>
      </c>
      <c r="AI842" t="s">
        <v>8932</v>
      </c>
      <c r="AJ842" t="s">
        <v>13231</v>
      </c>
      <c r="AK842" t="s">
        <v>13232</v>
      </c>
      <c r="AL842" t="s">
        <v>9253</v>
      </c>
      <c r="AM842" t="s">
        <v>3429</v>
      </c>
    </row>
    <row r="843" spans="1:42" x14ac:dyDescent="0.2">
      <c r="A843" t="s">
        <v>3421</v>
      </c>
      <c r="B843" t="s">
        <v>3422</v>
      </c>
      <c r="C843" t="s">
        <v>6988</v>
      </c>
      <c r="D843" t="s">
        <v>8420</v>
      </c>
      <c r="E843" t="s">
        <v>13249</v>
      </c>
      <c r="F843" t="s">
        <v>9216</v>
      </c>
      <c r="G843" t="s">
        <v>3423</v>
      </c>
      <c r="H843" t="s">
        <v>3421</v>
      </c>
      <c r="M843" t="s">
        <v>8920</v>
      </c>
      <c r="N843" t="s">
        <v>2039</v>
      </c>
      <c r="O843" t="s">
        <v>8887</v>
      </c>
      <c r="R843" t="b">
        <v>1</v>
      </c>
      <c r="Z843" t="s">
        <v>8890</v>
      </c>
      <c r="AA843" t="s">
        <v>8887</v>
      </c>
      <c r="AC843" t="s">
        <v>8973</v>
      </c>
      <c r="AD843" t="b">
        <v>0</v>
      </c>
      <c r="AE843" t="b">
        <v>0</v>
      </c>
      <c r="AL843" t="s">
        <v>9016</v>
      </c>
      <c r="AM843" t="s">
        <v>13236</v>
      </c>
    </row>
    <row r="844" spans="1:42" x14ac:dyDescent="0.2">
      <c r="A844" t="s">
        <v>3421</v>
      </c>
      <c r="B844" t="s">
        <v>3422</v>
      </c>
      <c r="D844" t="s">
        <v>8420</v>
      </c>
      <c r="E844" t="s">
        <v>13250</v>
      </c>
      <c r="F844" t="s">
        <v>9216</v>
      </c>
      <c r="G844" t="s">
        <v>3423</v>
      </c>
      <c r="H844" t="s">
        <v>3421</v>
      </c>
      <c r="J844" t="s">
        <v>3424</v>
      </c>
      <c r="K844" t="s">
        <v>13229</v>
      </c>
      <c r="L844" t="s">
        <v>3426</v>
      </c>
      <c r="M844" t="s">
        <v>8925</v>
      </c>
      <c r="N844" t="s">
        <v>2039</v>
      </c>
      <c r="O844" t="s">
        <v>8887</v>
      </c>
      <c r="P844" t="s">
        <v>13251</v>
      </c>
      <c r="R844" t="b">
        <v>1</v>
      </c>
      <c r="T844" t="s">
        <v>45</v>
      </c>
      <c r="X844" t="s">
        <v>7503</v>
      </c>
      <c r="Z844" t="s">
        <v>8890</v>
      </c>
      <c r="AA844" t="s">
        <v>8887</v>
      </c>
      <c r="AC844" t="s">
        <v>8973</v>
      </c>
      <c r="AD844" t="b">
        <v>0</v>
      </c>
      <c r="AE844" t="b">
        <v>0</v>
      </c>
      <c r="AF844" t="s">
        <v>10243</v>
      </c>
      <c r="AG844" t="s">
        <v>10244</v>
      </c>
      <c r="AI844" t="s">
        <v>8932</v>
      </c>
      <c r="AJ844" t="s">
        <v>13231</v>
      </c>
      <c r="AK844" t="s">
        <v>13232</v>
      </c>
      <c r="AL844" t="s">
        <v>9087</v>
      </c>
      <c r="AM844" t="s">
        <v>3429</v>
      </c>
    </row>
    <row r="845" spans="1:42" x14ac:dyDescent="0.2">
      <c r="A845" t="s">
        <v>3421</v>
      </c>
      <c r="B845" t="s">
        <v>3422</v>
      </c>
      <c r="D845" t="s">
        <v>8420</v>
      </c>
      <c r="E845" t="s">
        <v>13252</v>
      </c>
      <c r="F845" t="s">
        <v>9216</v>
      </c>
      <c r="G845" t="s">
        <v>3423</v>
      </c>
      <c r="H845" t="s">
        <v>3421</v>
      </c>
      <c r="J845" t="s">
        <v>3424</v>
      </c>
      <c r="K845" t="s">
        <v>13229</v>
      </c>
      <c r="L845" t="s">
        <v>3426</v>
      </c>
      <c r="M845" t="s">
        <v>8925</v>
      </c>
      <c r="N845" t="s">
        <v>2039</v>
      </c>
      <c r="O845" t="s">
        <v>8887</v>
      </c>
      <c r="P845" t="s">
        <v>13253</v>
      </c>
      <c r="R845" t="b">
        <v>1</v>
      </c>
      <c r="T845" t="s">
        <v>45</v>
      </c>
      <c r="X845" t="s">
        <v>7503</v>
      </c>
      <c r="Z845" t="s">
        <v>8890</v>
      </c>
      <c r="AA845" t="s">
        <v>8887</v>
      </c>
      <c r="AC845" t="s">
        <v>8973</v>
      </c>
      <c r="AD845" t="b">
        <v>0</v>
      </c>
      <c r="AE845" t="b">
        <v>0</v>
      </c>
      <c r="AF845" t="s">
        <v>10243</v>
      </c>
      <c r="AG845" t="s">
        <v>10244</v>
      </c>
      <c r="AI845" t="s">
        <v>8932</v>
      </c>
      <c r="AJ845" t="s">
        <v>13231</v>
      </c>
      <c r="AK845" t="s">
        <v>13232</v>
      </c>
      <c r="AL845" t="s">
        <v>8926</v>
      </c>
      <c r="AM845" t="s">
        <v>13236</v>
      </c>
    </row>
    <row r="846" spans="1:42" x14ac:dyDescent="0.2">
      <c r="A846" t="s">
        <v>3421</v>
      </c>
      <c r="B846" t="s">
        <v>3422</v>
      </c>
      <c r="D846" t="s">
        <v>8420</v>
      </c>
      <c r="E846" t="s">
        <v>13254</v>
      </c>
      <c r="F846" t="s">
        <v>9216</v>
      </c>
      <c r="G846" t="s">
        <v>3423</v>
      </c>
      <c r="H846" t="s">
        <v>3421</v>
      </c>
      <c r="J846" t="s">
        <v>3424</v>
      </c>
      <c r="K846" t="s">
        <v>13229</v>
      </c>
      <c r="L846" t="s">
        <v>3426</v>
      </c>
      <c r="M846" t="s">
        <v>7982</v>
      </c>
      <c r="N846" t="s">
        <v>2039</v>
      </c>
      <c r="O846" t="s">
        <v>8887</v>
      </c>
      <c r="P846" t="s">
        <v>13255</v>
      </c>
      <c r="R846" t="b">
        <v>1</v>
      </c>
      <c r="T846" t="s">
        <v>45</v>
      </c>
      <c r="Z846" t="s">
        <v>8890</v>
      </c>
      <c r="AA846" t="s">
        <v>8887</v>
      </c>
      <c r="AB846" t="s">
        <v>13256</v>
      </c>
      <c r="AC846" t="s">
        <v>8973</v>
      </c>
      <c r="AD846" t="b">
        <v>0</v>
      </c>
      <c r="AE846" t="b">
        <v>0</v>
      </c>
      <c r="AF846" t="s">
        <v>10960</v>
      </c>
      <c r="AG846" t="s">
        <v>10244</v>
      </c>
      <c r="AH846" t="s">
        <v>8893</v>
      </c>
      <c r="AI846" t="s">
        <v>13257</v>
      </c>
      <c r="AJ846" t="s">
        <v>13258</v>
      </c>
      <c r="AK846" t="s">
        <v>13232</v>
      </c>
      <c r="AL846" t="s">
        <v>8935</v>
      </c>
      <c r="AM846" t="s">
        <v>13236</v>
      </c>
    </row>
    <row r="847" spans="1:42" x14ac:dyDescent="0.2">
      <c r="A847" t="s">
        <v>3421</v>
      </c>
      <c r="B847" t="s">
        <v>3422</v>
      </c>
      <c r="D847" t="s">
        <v>8420</v>
      </c>
      <c r="E847" t="s">
        <v>13259</v>
      </c>
      <c r="F847" t="s">
        <v>9216</v>
      </c>
      <c r="G847" t="s">
        <v>3423</v>
      </c>
      <c r="H847" t="s">
        <v>3421</v>
      </c>
      <c r="J847" t="s">
        <v>3424</v>
      </c>
      <c r="K847" t="s">
        <v>13229</v>
      </c>
      <c r="L847" t="s">
        <v>3426</v>
      </c>
      <c r="M847" t="s">
        <v>8925</v>
      </c>
      <c r="N847" t="s">
        <v>2039</v>
      </c>
      <c r="O847" t="s">
        <v>8887</v>
      </c>
      <c r="P847" t="s">
        <v>13260</v>
      </c>
      <c r="R847" t="b">
        <v>1</v>
      </c>
      <c r="T847" t="s">
        <v>45</v>
      </c>
      <c r="X847" t="s">
        <v>7854</v>
      </c>
      <c r="Z847" t="s">
        <v>8890</v>
      </c>
      <c r="AA847" t="s">
        <v>8887</v>
      </c>
      <c r="AC847" t="s">
        <v>8973</v>
      </c>
      <c r="AD847" t="b">
        <v>0</v>
      </c>
      <c r="AE847" t="b">
        <v>0</v>
      </c>
      <c r="AF847" t="s">
        <v>10243</v>
      </c>
      <c r="AG847" t="s">
        <v>10244</v>
      </c>
      <c r="AI847" t="s">
        <v>8932</v>
      </c>
      <c r="AJ847" t="s">
        <v>13231</v>
      </c>
      <c r="AK847" t="s">
        <v>13232</v>
      </c>
      <c r="AL847" t="s">
        <v>9266</v>
      </c>
      <c r="AM847" t="s">
        <v>3429</v>
      </c>
    </row>
    <row r="848" spans="1:42" x14ac:dyDescent="0.2">
      <c r="A848" t="s">
        <v>3421</v>
      </c>
      <c r="B848" t="s">
        <v>3422</v>
      </c>
      <c r="D848" t="s">
        <v>8420</v>
      </c>
      <c r="E848" t="s">
        <v>13261</v>
      </c>
      <c r="F848" t="s">
        <v>9216</v>
      </c>
      <c r="G848" t="s">
        <v>3423</v>
      </c>
      <c r="H848" t="s">
        <v>3421</v>
      </c>
      <c r="J848" t="s">
        <v>3424</v>
      </c>
      <c r="K848" t="s">
        <v>13229</v>
      </c>
      <c r="L848" t="s">
        <v>3426</v>
      </c>
      <c r="M848" t="s">
        <v>8925</v>
      </c>
      <c r="N848" t="s">
        <v>2039</v>
      </c>
      <c r="O848" t="s">
        <v>8887</v>
      </c>
      <c r="P848" t="s">
        <v>13262</v>
      </c>
      <c r="R848" t="b">
        <v>1</v>
      </c>
      <c r="T848" t="s">
        <v>45</v>
      </c>
      <c r="X848" t="s">
        <v>10296</v>
      </c>
      <c r="Z848" t="s">
        <v>8890</v>
      </c>
      <c r="AA848" t="s">
        <v>8887</v>
      </c>
      <c r="AC848" t="s">
        <v>8973</v>
      </c>
      <c r="AD848" t="b">
        <v>0</v>
      </c>
      <c r="AE848" t="b">
        <v>0</v>
      </c>
      <c r="AF848" t="s">
        <v>10243</v>
      </c>
      <c r="AG848" t="s">
        <v>10244</v>
      </c>
      <c r="AI848" t="s">
        <v>8932</v>
      </c>
      <c r="AJ848" t="s">
        <v>13231</v>
      </c>
      <c r="AK848" t="s">
        <v>13232</v>
      </c>
      <c r="AL848" t="s">
        <v>8897</v>
      </c>
      <c r="AM848" t="s">
        <v>3429</v>
      </c>
    </row>
    <row r="849" spans="1:39" x14ac:dyDescent="0.2">
      <c r="A849" t="s">
        <v>3421</v>
      </c>
      <c r="B849" t="s">
        <v>3422</v>
      </c>
      <c r="D849" t="s">
        <v>8420</v>
      </c>
      <c r="E849" t="s">
        <v>13263</v>
      </c>
      <c r="F849" t="s">
        <v>9216</v>
      </c>
      <c r="G849" t="s">
        <v>3423</v>
      </c>
      <c r="H849" t="s">
        <v>3421</v>
      </c>
      <c r="M849" t="s">
        <v>8920</v>
      </c>
      <c r="N849" t="s">
        <v>2039</v>
      </c>
      <c r="O849" t="s">
        <v>8887</v>
      </c>
      <c r="R849" t="b">
        <v>1</v>
      </c>
      <c r="Z849" t="s">
        <v>8890</v>
      </c>
      <c r="AA849" t="s">
        <v>8887</v>
      </c>
      <c r="AC849" t="s">
        <v>8973</v>
      </c>
      <c r="AD849" t="b">
        <v>0</v>
      </c>
      <c r="AE849" t="b">
        <v>0</v>
      </c>
      <c r="AL849" t="s">
        <v>8913</v>
      </c>
      <c r="AM849" t="s">
        <v>13236</v>
      </c>
    </row>
    <row r="850" spans="1:39" x14ac:dyDescent="0.2">
      <c r="A850" t="s">
        <v>3421</v>
      </c>
      <c r="B850" t="s">
        <v>3422</v>
      </c>
      <c r="D850" t="s">
        <v>8420</v>
      </c>
      <c r="E850" t="s">
        <v>13264</v>
      </c>
      <c r="F850" t="s">
        <v>9216</v>
      </c>
      <c r="G850" t="s">
        <v>3423</v>
      </c>
      <c r="H850" t="s">
        <v>3421</v>
      </c>
      <c r="J850" t="s">
        <v>3424</v>
      </c>
      <c r="K850" t="s">
        <v>13265</v>
      </c>
      <c r="L850" t="s">
        <v>32</v>
      </c>
      <c r="M850" t="s">
        <v>7982</v>
      </c>
      <c r="N850" t="s">
        <v>7469</v>
      </c>
      <c r="O850" t="s">
        <v>8887</v>
      </c>
      <c r="P850" t="s">
        <v>13266</v>
      </c>
      <c r="R850" t="b">
        <v>1</v>
      </c>
      <c r="T850" t="s">
        <v>45</v>
      </c>
      <c r="Z850" t="s">
        <v>8890</v>
      </c>
      <c r="AA850" t="s">
        <v>8887</v>
      </c>
      <c r="AC850" t="s">
        <v>8973</v>
      </c>
      <c r="AD850" t="b">
        <v>0</v>
      </c>
      <c r="AE850" t="b">
        <v>0</v>
      </c>
      <c r="AF850" t="s">
        <v>10060</v>
      </c>
      <c r="AG850" t="s">
        <v>10061</v>
      </c>
      <c r="AH850" t="s">
        <v>8893</v>
      </c>
      <c r="AI850" t="s">
        <v>10206</v>
      </c>
      <c r="AJ850" t="s">
        <v>13231</v>
      </c>
      <c r="AK850" t="s">
        <v>13232</v>
      </c>
      <c r="AL850" t="s">
        <v>9226</v>
      </c>
      <c r="AM850" t="s">
        <v>3423</v>
      </c>
    </row>
    <row r="851" spans="1:39" x14ac:dyDescent="0.2">
      <c r="A851" t="s">
        <v>3421</v>
      </c>
      <c r="B851" t="s">
        <v>3422</v>
      </c>
      <c r="D851" t="s">
        <v>8420</v>
      </c>
      <c r="E851" t="s">
        <v>13267</v>
      </c>
      <c r="F851" t="s">
        <v>9216</v>
      </c>
      <c r="G851" t="s">
        <v>3423</v>
      </c>
      <c r="H851" t="s">
        <v>3421</v>
      </c>
      <c r="J851" t="s">
        <v>3424</v>
      </c>
      <c r="K851" t="s">
        <v>13268</v>
      </c>
      <c r="L851" t="s">
        <v>32</v>
      </c>
      <c r="M851" t="s">
        <v>7982</v>
      </c>
      <c r="N851" t="s">
        <v>7024</v>
      </c>
      <c r="O851" t="s">
        <v>8887</v>
      </c>
      <c r="P851" t="s">
        <v>13269</v>
      </c>
      <c r="R851" t="b">
        <v>1</v>
      </c>
      <c r="T851" t="s">
        <v>45</v>
      </c>
      <c r="Z851" t="s">
        <v>8890</v>
      </c>
      <c r="AA851" t="s">
        <v>8887</v>
      </c>
      <c r="AC851" t="s">
        <v>8973</v>
      </c>
      <c r="AD851" t="b">
        <v>0</v>
      </c>
      <c r="AE851" t="b">
        <v>0</v>
      </c>
      <c r="AF851" t="s">
        <v>10060</v>
      </c>
      <c r="AG851" t="s">
        <v>10061</v>
      </c>
      <c r="AH851" t="s">
        <v>8893</v>
      </c>
      <c r="AI851" t="s">
        <v>10206</v>
      </c>
      <c r="AJ851" t="s">
        <v>13231</v>
      </c>
      <c r="AK851" t="s">
        <v>13232</v>
      </c>
      <c r="AL851" t="s">
        <v>9229</v>
      </c>
      <c r="AM851" t="s">
        <v>3423</v>
      </c>
    </row>
    <row r="852" spans="1:39" x14ac:dyDescent="0.2">
      <c r="A852" t="s">
        <v>3421</v>
      </c>
      <c r="B852" t="s">
        <v>3422</v>
      </c>
      <c r="D852" t="s">
        <v>8420</v>
      </c>
      <c r="E852" t="s">
        <v>13270</v>
      </c>
      <c r="F852" t="s">
        <v>9216</v>
      </c>
      <c r="G852" t="s">
        <v>3423</v>
      </c>
      <c r="H852" t="s">
        <v>3421</v>
      </c>
      <c r="J852" t="s">
        <v>3424</v>
      </c>
      <c r="K852" t="s">
        <v>13271</v>
      </c>
      <c r="L852" t="s">
        <v>32</v>
      </c>
      <c r="M852" t="s">
        <v>7982</v>
      </c>
      <c r="N852" t="s">
        <v>7024</v>
      </c>
      <c r="O852" t="s">
        <v>8887</v>
      </c>
      <c r="P852" t="s">
        <v>13272</v>
      </c>
      <c r="R852" t="b">
        <v>1</v>
      </c>
      <c r="T852" t="s">
        <v>45</v>
      </c>
      <c r="Z852" t="s">
        <v>8890</v>
      </c>
      <c r="AA852" t="s">
        <v>8887</v>
      </c>
      <c r="AC852" t="s">
        <v>8973</v>
      </c>
      <c r="AD852" t="b">
        <v>0</v>
      </c>
      <c r="AE852" t="b">
        <v>0</v>
      </c>
      <c r="AF852" t="s">
        <v>11664</v>
      </c>
      <c r="AG852" t="s">
        <v>10061</v>
      </c>
      <c r="AH852" t="s">
        <v>8893</v>
      </c>
      <c r="AI852" t="s">
        <v>10206</v>
      </c>
      <c r="AJ852" t="s">
        <v>13231</v>
      </c>
      <c r="AK852" t="s">
        <v>13232</v>
      </c>
      <c r="AL852" t="s">
        <v>9232</v>
      </c>
      <c r="AM852" t="s">
        <v>3423</v>
      </c>
    </row>
    <row r="853" spans="1:39" x14ac:dyDescent="0.2">
      <c r="A853" t="s">
        <v>3421</v>
      </c>
      <c r="B853" t="s">
        <v>3422</v>
      </c>
      <c r="D853" t="s">
        <v>8420</v>
      </c>
      <c r="E853" t="s">
        <v>13273</v>
      </c>
      <c r="F853" t="s">
        <v>9216</v>
      </c>
      <c r="G853" t="s">
        <v>3423</v>
      </c>
      <c r="H853" t="s">
        <v>3421</v>
      </c>
      <c r="J853" t="s">
        <v>3424</v>
      </c>
      <c r="K853" t="s">
        <v>13274</v>
      </c>
      <c r="L853" t="s">
        <v>32</v>
      </c>
      <c r="M853" t="s">
        <v>7982</v>
      </c>
      <c r="N853" t="s">
        <v>7024</v>
      </c>
      <c r="O853" t="s">
        <v>8887</v>
      </c>
      <c r="P853" t="s">
        <v>13275</v>
      </c>
      <c r="R853" t="b">
        <v>1</v>
      </c>
      <c r="T853" t="s">
        <v>45</v>
      </c>
      <c r="Z853" t="s">
        <v>8890</v>
      </c>
      <c r="AA853" t="s">
        <v>8887</v>
      </c>
      <c r="AC853" t="s">
        <v>8973</v>
      </c>
      <c r="AD853" t="b">
        <v>0</v>
      </c>
      <c r="AE853" t="b">
        <v>0</v>
      </c>
      <c r="AF853" t="s">
        <v>10060</v>
      </c>
      <c r="AG853" t="s">
        <v>10061</v>
      </c>
      <c r="AH853" t="s">
        <v>8893</v>
      </c>
      <c r="AI853" t="s">
        <v>10206</v>
      </c>
      <c r="AJ853" t="s">
        <v>13231</v>
      </c>
      <c r="AK853" t="s">
        <v>13276</v>
      </c>
      <c r="AL853" t="s">
        <v>7302</v>
      </c>
      <c r="AM853" t="s">
        <v>3423</v>
      </c>
    </row>
    <row r="854" spans="1:39" x14ac:dyDescent="0.2">
      <c r="A854" t="s">
        <v>3421</v>
      </c>
      <c r="B854" t="s">
        <v>3422</v>
      </c>
      <c r="D854" t="s">
        <v>8420</v>
      </c>
      <c r="E854" t="s">
        <v>13277</v>
      </c>
      <c r="F854" t="s">
        <v>9216</v>
      </c>
      <c r="G854" t="s">
        <v>3423</v>
      </c>
      <c r="H854" t="s">
        <v>3421</v>
      </c>
      <c r="J854" t="s">
        <v>3424</v>
      </c>
      <c r="K854" t="s">
        <v>13278</v>
      </c>
      <c r="L854" t="s">
        <v>32</v>
      </c>
      <c r="M854" t="s">
        <v>7982</v>
      </c>
      <c r="N854" t="s">
        <v>7024</v>
      </c>
      <c r="O854" t="s">
        <v>8887</v>
      </c>
      <c r="P854" t="s">
        <v>13279</v>
      </c>
      <c r="R854" t="b">
        <v>1</v>
      </c>
      <c r="T854" t="s">
        <v>45</v>
      </c>
      <c r="Z854" t="s">
        <v>8890</v>
      </c>
      <c r="AA854" t="s">
        <v>8887</v>
      </c>
      <c r="AC854" t="s">
        <v>8973</v>
      </c>
      <c r="AD854" t="b">
        <v>0</v>
      </c>
      <c r="AE854" t="b">
        <v>0</v>
      </c>
      <c r="AF854" t="s">
        <v>10060</v>
      </c>
      <c r="AG854" t="s">
        <v>10061</v>
      </c>
      <c r="AH854" t="s">
        <v>8893</v>
      </c>
      <c r="AI854" t="s">
        <v>10206</v>
      </c>
      <c r="AJ854" t="s">
        <v>13280</v>
      </c>
      <c r="AK854" t="s">
        <v>13281</v>
      </c>
      <c r="AL854" t="s">
        <v>9136</v>
      </c>
      <c r="AM854" t="s">
        <v>3423</v>
      </c>
    </row>
    <row r="855" spans="1:39" x14ac:dyDescent="0.2">
      <c r="A855" t="s">
        <v>3421</v>
      </c>
      <c r="B855" t="s">
        <v>3422</v>
      </c>
      <c r="D855" t="s">
        <v>8420</v>
      </c>
      <c r="E855" t="s">
        <v>13282</v>
      </c>
      <c r="F855" t="s">
        <v>9216</v>
      </c>
      <c r="G855" t="s">
        <v>3423</v>
      </c>
      <c r="H855" t="s">
        <v>3421</v>
      </c>
      <c r="J855" t="s">
        <v>3424</v>
      </c>
      <c r="K855" t="s">
        <v>13283</v>
      </c>
      <c r="L855" t="s">
        <v>32</v>
      </c>
      <c r="M855" t="s">
        <v>7982</v>
      </c>
      <c r="N855" t="s">
        <v>7024</v>
      </c>
      <c r="O855" t="s">
        <v>8887</v>
      </c>
      <c r="P855" t="s">
        <v>13284</v>
      </c>
      <c r="R855" t="b">
        <v>1</v>
      </c>
      <c r="T855" t="s">
        <v>45</v>
      </c>
      <c r="Z855" t="s">
        <v>8890</v>
      </c>
      <c r="AA855" t="s">
        <v>8887</v>
      </c>
      <c r="AC855" t="s">
        <v>8973</v>
      </c>
      <c r="AD855" t="b">
        <v>0</v>
      </c>
      <c r="AE855" t="b">
        <v>0</v>
      </c>
      <c r="AF855" t="s">
        <v>10060</v>
      </c>
      <c r="AG855" t="s">
        <v>10061</v>
      </c>
      <c r="AH855" t="s">
        <v>8893</v>
      </c>
      <c r="AI855" t="s">
        <v>10206</v>
      </c>
      <c r="AJ855" t="s">
        <v>13231</v>
      </c>
      <c r="AK855" t="s">
        <v>13285</v>
      </c>
      <c r="AL855" t="s">
        <v>11132</v>
      </c>
      <c r="AM855" t="s">
        <v>3423</v>
      </c>
    </row>
    <row r="856" spans="1:39" x14ac:dyDescent="0.2">
      <c r="A856" t="s">
        <v>3421</v>
      </c>
      <c r="B856" t="s">
        <v>3422</v>
      </c>
      <c r="D856" t="s">
        <v>8420</v>
      </c>
      <c r="E856" t="s">
        <v>13286</v>
      </c>
      <c r="F856" t="s">
        <v>9216</v>
      </c>
      <c r="G856" t="s">
        <v>3423</v>
      </c>
      <c r="H856" t="s">
        <v>3421</v>
      </c>
      <c r="J856" t="s">
        <v>3424</v>
      </c>
      <c r="K856" t="s">
        <v>13287</v>
      </c>
      <c r="L856" t="s">
        <v>32</v>
      </c>
      <c r="M856" t="s">
        <v>7982</v>
      </c>
      <c r="N856" t="s">
        <v>7024</v>
      </c>
      <c r="O856" t="s">
        <v>8887</v>
      </c>
      <c r="P856" t="s">
        <v>13288</v>
      </c>
      <c r="R856" t="b">
        <v>1</v>
      </c>
      <c r="T856" t="s">
        <v>45</v>
      </c>
      <c r="Z856" t="s">
        <v>8890</v>
      </c>
      <c r="AA856" t="s">
        <v>8887</v>
      </c>
      <c r="AC856" t="s">
        <v>8973</v>
      </c>
      <c r="AD856" t="b">
        <v>0</v>
      </c>
      <c r="AE856" t="b">
        <v>0</v>
      </c>
      <c r="AF856" t="s">
        <v>10060</v>
      </c>
      <c r="AG856" t="s">
        <v>10061</v>
      </c>
      <c r="AH856" t="s">
        <v>8893</v>
      </c>
      <c r="AI856" t="s">
        <v>10206</v>
      </c>
      <c r="AJ856" t="s">
        <v>13231</v>
      </c>
      <c r="AK856" t="s">
        <v>13232</v>
      </c>
      <c r="AL856" t="s">
        <v>9244</v>
      </c>
      <c r="AM856" t="s">
        <v>3423</v>
      </c>
    </row>
    <row r="857" spans="1:39" x14ac:dyDescent="0.2">
      <c r="A857" t="s">
        <v>3421</v>
      </c>
      <c r="B857" t="s">
        <v>3422</v>
      </c>
      <c r="D857" t="s">
        <v>8420</v>
      </c>
      <c r="E857" t="s">
        <v>13289</v>
      </c>
      <c r="F857" t="s">
        <v>9216</v>
      </c>
      <c r="G857" t="s">
        <v>3423</v>
      </c>
      <c r="H857" t="s">
        <v>3421</v>
      </c>
      <c r="J857" t="s">
        <v>3424</v>
      </c>
      <c r="K857" t="s">
        <v>13290</v>
      </c>
      <c r="L857" t="s">
        <v>32</v>
      </c>
      <c r="M857" t="s">
        <v>7982</v>
      </c>
      <c r="N857" t="s">
        <v>7024</v>
      </c>
      <c r="O857" t="s">
        <v>8887</v>
      </c>
      <c r="P857" t="s">
        <v>13291</v>
      </c>
      <c r="R857" t="b">
        <v>1</v>
      </c>
      <c r="T857" t="s">
        <v>45</v>
      </c>
      <c r="Z857" t="s">
        <v>8890</v>
      </c>
      <c r="AA857" t="s">
        <v>8887</v>
      </c>
      <c r="AC857" t="s">
        <v>8973</v>
      </c>
      <c r="AD857" t="b">
        <v>0</v>
      </c>
      <c r="AE857" t="b">
        <v>0</v>
      </c>
      <c r="AF857" t="s">
        <v>10060</v>
      </c>
      <c r="AG857" t="s">
        <v>10061</v>
      </c>
      <c r="AH857" t="s">
        <v>8893</v>
      </c>
      <c r="AI857" t="s">
        <v>10206</v>
      </c>
      <c r="AJ857" t="s">
        <v>13231</v>
      </c>
      <c r="AK857" t="s">
        <v>13292</v>
      </c>
      <c r="AL857" t="s">
        <v>9253</v>
      </c>
      <c r="AM857" t="s">
        <v>3423</v>
      </c>
    </row>
    <row r="858" spans="1:39" x14ac:dyDescent="0.2">
      <c r="A858" t="s">
        <v>3421</v>
      </c>
      <c r="B858" t="s">
        <v>3422</v>
      </c>
      <c r="D858" t="s">
        <v>8420</v>
      </c>
      <c r="E858" t="s">
        <v>13293</v>
      </c>
      <c r="F858" t="s">
        <v>9216</v>
      </c>
      <c r="G858" t="s">
        <v>3423</v>
      </c>
      <c r="H858" t="s">
        <v>3421</v>
      </c>
      <c r="J858" t="s">
        <v>3424</v>
      </c>
      <c r="K858" t="s">
        <v>13294</v>
      </c>
      <c r="L858" t="s">
        <v>32</v>
      </c>
      <c r="M858" t="s">
        <v>7982</v>
      </c>
      <c r="N858" t="s">
        <v>7024</v>
      </c>
      <c r="O858" t="s">
        <v>8887</v>
      </c>
      <c r="P858" t="s">
        <v>13295</v>
      </c>
      <c r="R858" t="b">
        <v>1</v>
      </c>
      <c r="T858" t="s">
        <v>45</v>
      </c>
      <c r="Z858" t="s">
        <v>8890</v>
      </c>
      <c r="AA858" t="s">
        <v>8887</v>
      </c>
      <c r="AC858" t="s">
        <v>8973</v>
      </c>
      <c r="AD858" t="b">
        <v>0</v>
      </c>
      <c r="AE858" t="b">
        <v>0</v>
      </c>
      <c r="AF858" t="s">
        <v>10939</v>
      </c>
      <c r="AG858" t="s">
        <v>9943</v>
      </c>
      <c r="AI858" t="s">
        <v>10206</v>
      </c>
      <c r="AJ858" t="s">
        <v>13231</v>
      </c>
      <c r="AK858" t="s">
        <v>13232</v>
      </c>
      <c r="AL858" t="s">
        <v>9087</v>
      </c>
      <c r="AM858" t="s">
        <v>3423</v>
      </c>
    </row>
    <row r="859" spans="1:39" x14ac:dyDescent="0.2">
      <c r="A859" t="s">
        <v>3421</v>
      </c>
      <c r="B859" t="s">
        <v>3422</v>
      </c>
      <c r="D859" t="s">
        <v>8420</v>
      </c>
      <c r="E859" t="s">
        <v>13296</v>
      </c>
      <c r="F859" t="s">
        <v>9216</v>
      </c>
      <c r="G859" t="s">
        <v>3423</v>
      </c>
      <c r="H859" t="s">
        <v>3421</v>
      </c>
      <c r="J859" t="s">
        <v>3424</v>
      </c>
      <c r="K859" t="s">
        <v>13229</v>
      </c>
      <c r="L859" t="s">
        <v>3426</v>
      </c>
      <c r="M859" t="s">
        <v>7982</v>
      </c>
      <c r="N859" t="s">
        <v>7024</v>
      </c>
      <c r="O859" t="s">
        <v>8887</v>
      </c>
      <c r="P859" t="s">
        <v>13297</v>
      </c>
      <c r="R859" t="b">
        <v>1</v>
      </c>
      <c r="T859" t="s">
        <v>45</v>
      </c>
      <c r="Z859" t="s">
        <v>8890</v>
      </c>
      <c r="AA859" t="s">
        <v>8887</v>
      </c>
      <c r="AC859" t="s">
        <v>8973</v>
      </c>
      <c r="AD859" t="b">
        <v>0</v>
      </c>
      <c r="AE859" t="b">
        <v>0</v>
      </c>
      <c r="AF859" t="s">
        <v>10060</v>
      </c>
      <c r="AG859" t="s">
        <v>10061</v>
      </c>
      <c r="AH859" t="s">
        <v>8893</v>
      </c>
      <c r="AI859" t="s">
        <v>10206</v>
      </c>
      <c r="AJ859" t="s">
        <v>13231</v>
      </c>
      <c r="AK859" t="s">
        <v>13232</v>
      </c>
      <c r="AL859" t="s">
        <v>8926</v>
      </c>
      <c r="AM859" t="s">
        <v>3423</v>
      </c>
    </row>
    <row r="860" spans="1:39" x14ac:dyDescent="0.2">
      <c r="A860" t="s">
        <v>3421</v>
      </c>
      <c r="B860" t="s">
        <v>3422</v>
      </c>
      <c r="D860" t="s">
        <v>8420</v>
      </c>
      <c r="E860" t="s">
        <v>13298</v>
      </c>
      <c r="F860" t="s">
        <v>9216</v>
      </c>
      <c r="G860" t="s">
        <v>3423</v>
      </c>
      <c r="H860" t="s">
        <v>3421</v>
      </c>
      <c r="J860" t="s">
        <v>3424</v>
      </c>
      <c r="K860" t="s">
        <v>13299</v>
      </c>
      <c r="L860" t="s">
        <v>32</v>
      </c>
      <c r="M860" t="s">
        <v>7982</v>
      </c>
      <c r="N860" t="s">
        <v>7024</v>
      </c>
      <c r="O860" t="s">
        <v>8887</v>
      </c>
      <c r="P860" t="s">
        <v>13300</v>
      </c>
      <c r="R860" t="b">
        <v>1</v>
      </c>
      <c r="T860" t="s">
        <v>45</v>
      </c>
      <c r="Z860" t="s">
        <v>8890</v>
      </c>
      <c r="AA860" t="s">
        <v>8887</v>
      </c>
      <c r="AC860" t="s">
        <v>8973</v>
      </c>
      <c r="AD860" t="b">
        <v>0</v>
      </c>
      <c r="AE860" t="b">
        <v>0</v>
      </c>
      <c r="AF860" t="s">
        <v>10060</v>
      </c>
      <c r="AG860" t="s">
        <v>10061</v>
      </c>
      <c r="AH860" t="s">
        <v>8893</v>
      </c>
      <c r="AI860" t="s">
        <v>10206</v>
      </c>
      <c r="AJ860" t="s">
        <v>13231</v>
      </c>
      <c r="AK860" t="s">
        <v>13301</v>
      </c>
      <c r="AL860" t="s">
        <v>9266</v>
      </c>
      <c r="AM860" t="s">
        <v>3423</v>
      </c>
    </row>
    <row r="861" spans="1:39" x14ac:dyDescent="0.2">
      <c r="A861" t="s">
        <v>3421</v>
      </c>
      <c r="B861" t="s">
        <v>3422</v>
      </c>
      <c r="D861" t="s">
        <v>8420</v>
      </c>
      <c r="E861" t="s">
        <v>13302</v>
      </c>
      <c r="F861" t="s">
        <v>9216</v>
      </c>
      <c r="G861" t="s">
        <v>3423</v>
      </c>
      <c r="H861" t="s">
        <v>3421</v>
      </c>
      <c r="J861" t="s">
        <v>3424</v>
      </c>
      <c r="K861" t="s">
        <v>13303</v>
      </c>
      <c r="L861" t="s">
        <v>32</v>
      </c>
      <c r="M861" t="s">
        <v>7982</v>
      </c>
      <c r="N861" t="s">
        <v>7024</v>
      </c>
      <c r="O861" t="s">
        <v>8887</v>
      </c>
      <c r="P861" t="s">
        <v>13304</v>
      </c>
      <c r="R861" t="b">
        <v>1</v>
      </c>
      <c r="T861" t="s">
        <v>45</v>
      </c>
      <c r="Z861" t="s">
        <v>8890</v>
      </c>
      <c r="AA861" t="s">
        <v>8887</v>
      </c>
      <c r="AC861" t="s">
        <v>8973</v>
      </c>
      <c r="AD861" t="b">
        <v>0</v>
      </c>
      <c r="AE861" t="b">
        <v>0</v>
      </c>
      <c r="AF861" t="s">
        <v>10060</v>
      </c>
      <c r="AG861" t="s">
        <v>10061</v>
      </c>
      <c r="AH861" t="s">
        <v>8893</v>
      </c>
      <c r="AI861" t="s">
        <v>10206</v>
      </c>
      <c r="AJ861" t="s">
        <v>13231</v>
      </c>
      <c r="AK861" t="s">
        <v>13305</v>
      </c>
      <c r="AL861" t="s">
        <v>8897</v>
      </c>
      <c r="AM861" t="s">
        <v>3423</v>
      </c>
    </row>
    <row r="862" spans="1:39" x14ac:dyDescent="0.2">
      <c r="A862" t="s">
        <v>3421</v>
      </c>
      <c r="B862" t="s">
        <v>3422</v>
      </c>
      <c r="D862" t="s">
        <v>8420</v>
      </c>
      <c r="E862" t="s">
        <v>13306</v>
      </c>
      <c r="F862" t="s">
        <v>9216</v>
      </c>
      <c r="G862" t="s">
        <v>3423</v>
      </c>
      <c r="H862" t="s">
        <v>3421</v>
      </c>
      <c r="J862" t="s">
        <v>3424</v>
      </c>
      <c r="K862" t="s">
        <v>13307</v>
      </c>
      <c r="L862" t="s">
        <v>32</v>
      </c>
      <c r="M862" t="s">
        <v>7982</v>
      </c>
      <c r="N862" t="s">
        <v>7024</v>
      </c>
      <c r="O862" t="s">
        <v>8887</v>
      </c>
      <c r="P862" t="s">
        <v>13308</v>
      </c>
      <c r="R862" t="b">
        <v>1</v>
      </c>
      <c r="T862" t="s">
        <v>45</v>
      </c>
      <c r="Z862" t="s">
        <v>8890</v>
      </c>
      <c r="AA862" t="s">
        <v>8887</v>
      </c>
      <c r="AC862" t="s">
        <v>8973</v>
      </c>
      <c r="AD862" t="b">
        <v>0</v>
      </c>
      <c r="AE862" t="b">
        <v>0</v>
      </c>
      <c r="AF862" t="s">
        <v>10060</v>
      </c>
      <c r="AG862" t="s">
        <v>10061</v>
      </c>
      <c r="AH862" t="s">
        <v>8893</v>
      </c>
      <c r="AI862" t="s">
        <v>10206</v>
      </c>
      <c r="AJ862" t="s">
        <v>13231</v>
      </c>
      <c r="AK862" t="s">
        <v>13309</v>
      </c>
      <c r="AL862" t="s">
        <v>8918</v>
      </c>
      <c r="AM862" t="s">
        <v>3423</v>
      </c>
    </row>
    <row r="863" spans="1:39" x14ac:dyDescent="0.2">
      <c r="A863" t="s">
        <v>3421</v>
      </c>
      <c r="B863" t="s">
        <v>3422</v>
      </c>
      <c r="D863" t="s">
        <v>8420</v>
      </c>
      <c r="E863" t="s">
        <v>13310</v>
      </c>
      <c r="F863" t="s">
        <v>9216</v>
      </c>
      <c r="G863" t="s">
        <v>3423</v>
      </c>
      <c r="H863" t="s">
        <v>3421</v>
      </c>
      <c r="J863" t="s">
        <v>3424</v>
      </c>
      <c r="K863" t="s">
        <v>13229</v>
      </c>
      <c r="L863" t="s">
        <v>3426</v>
      </c>
      <c r="M863" t="s">
        <v>7982</v>
      </c>
      <c r="N863" t="s">
        <v>7932</v>
      </c>
      <c r="O863" t="s">
        <v>8887</v>
      </c>
      <c r="P863" t="s">
        <v>13311</v>
      </c>
      <c r="R863" t="b">
        <v>1</v>
      </c>
      <c r="T863" t="s">
        <v>45</v>
      </c>
      <c r="Z863" t="s">
        <v>8890</v>
      </c>
      <c r="AA863" t="s">
        <v>8887</v>
      </c>
      <c r="AC863" t="s">
        <v>8973</v>
      </c>
      <c r="AD863" t="b">
        <v>0</v>
      </c>
      <c r="AE863" t="b">
        <v>0</v>
      </c>
      <c r="AF863" t="s">
        <v>10060</v>
      </c>
      <c r="AG863" t="s">
        <v>10061</v>
      </c>
      <c r="AH863" t="s">
        <v>8893</v>
      </c>
      <c r="AI863" t="s">
        <v>10206</v>
      </c>
      <c r="AJ863" t="s">
        <v>13231</v>
      </c>
      <c r="AK863" t="s">
        <v>13232</v>
      </c>
      <c r="AL863" t="s">
        <v>9295</v>
      </c>
      <c r="AM863" t="s">
        <v>3423</v>
      </c>
    </row>
    <row r="864" spans="1:39" x14ac:dyDescent="0.2">
      <c r="A864" t="s">
        <v>3421</v>
      </c>
      <c r="B864" t="s">
        <v>3422</v>
      </c>
      <c r="D864" t="s">
        <v>8420</v>
      </c>
      <c r="E864" t="s">
        <v>13312</v>
      </c>
      <c r="F864" t="s">
        <v>9216</v>
      </c>
      <c r="G864" t="s">
        <v>3423</v>
      </c>
      <c r="H864" t="s">
        <v>3421</v>
      </c>
      <c r="J864" t="s">
        <v>3424</v>
      </c>
      <c r="K864" t="s">
        <v>13313</v>
      </c>
      <c r="L864" t="s">
        <v>32</v>
      </c>
      <c r="M864" t="s">
        <v>7982</v>
      </c>
      <c r="N864" t="s">
        <v>7932</v>
      </c>
      <c r="O864" t="s">
        <v>8887</v>
      </c>
      <c r="P864" t="s">
        <v>13314</v>
      </c>
      <c r="R864" t="b">
        <v>1</v>
      </c>
      <c r="T864" t="s">
        <v>45</v>
      </c>
      <c r="Z864" t="s">
        <v>8890</v>
      </c>
      <c r="AA864" t="s">
        <v>8887</v>
      </c>
      <c r="AC864" t="s">
        <v>8973</v>
      </c>
      <c r="AD864" t="b">
        <v>0</v>
      </c>
      <c r="AE864" t="b">
        <v>0</v>
      </c>
      <c r="AF864" t="s">
        <v>10060</v>
      </c>
      <c r="AG864" t="s">
        <v>10061</v>
      </c>
      <c r="AH864" t="s">
        <v>8893</v>
      </c>
      <c r="AI864" t="s">
        <v>10206</v>
      </c>
      <c r="AJ864" t="s">
        <v>13231</v>
      </c>
      <c r="AK864" t="s">
        <v>13232</v>
      </c>
      <c r="AL864" t="s">
        <v>8907</v>
      </c>
      <c r="AM864" t="s">
        <v>3423</v>
      </c>
    </row>
    <row r="865" spans="1:42" x14ac:dyDescent="0.2">
      <c r="A865" t="s">
        <v>3421</v>
      </c>
      <c r="B865" t="s">
        <v>3422</v>
      </c>
      <c r="D865" t="s">
        <v>8420</v>
      </c>
      <c r="E865" t="s">
        <v>13315</v>
      </c>
      <c r="F865" t="s">
        <v>9216</v>
      </c>
      <c r="G865" t="s">
        <v>3423</v>
      </c>
      <c r="H865" t="s">
        <v>3421</v>
      </c>
      <c r="J865" t="s">
        <v>13316</v>
      </c>
      <c r="K865" t="s">
        <v>13317</v>
      </c>
      <c r="L865" t="s">
        <v>32</v>
      </c>
      <c r="M865" t="s">
        <v>7982</v>
      </c>
      <c r="N865" t="s">
        <v>7518</v>
      </c>
      <c r="O865" t="s">
        <v>8887</v>
      </c>
      <c r="P865" t="s">
        <v>13318</v>
      </c>
      <c r="R865" t="b">
        <v>1</v>
      </c>
      <c r="T865" t="s">
        <v>45</v>
      </c>
      <c r="Z865" t="s">
        <v>8890</v>
      </c>
      <c r="AA865" t="s">
        <v>8887</v>
      </c>
      <c r="AC865" t="s">
        <v>8973</v>
      </c>
      <c r="AD865" t="b">
        <v>0</v>
      </c>
      <c r="AE865" t="b">
        <v>0</v>
      </c>
      <c r="AF865" t="s">
        <v>10939</v>
      </c>
      <c r="AG865" t="s">
        <v>9943</v>
      </c>
      <c r="AH865" t="s">
        <v>8893</v>
      </c>
      <c r="AI865" t="s">
        <v>10206</v>
      </c>
      <c r="AJ865" t="s">
        <v>13231</v>
      </c>
      <c r="AK865" t="s">
        <v>13232</v>
      </c>
      <c r="AL865" t="s">
        <v>9250</v>
      </c>
      <c r="AM865" t="s">
        <v>3423</v>
      </c>
    </row>
    <row r="866" spans="1:42" x14ac:dyDescent="0.2">
      <c r="A866" t="s">
        <v>3432</v>
      </c>
      <c r="B866" t="s">
        <v>3432</v>
      </c>
      <c r="D866" t="s">
        <v>13319</v>
      </c>
      <c r="E866" t="s">
        <v>13320</v>
      </c>
      <c r="F866" t="s">
        <v>8994</v>
      </c>
      <c r="G866" t="s">
        <v>3433</v>
      </c>
      <c r="H866" t="s">
        <v>3432</v>
      </c>
      <c r="J866" t="s">
        <v>3434</v>
      </c>
      <c r="K866" t="s">
        <v>3315</v>
      </c>
      <c r="L866" t="s">
        <v>32</v>
      </c>
      <c r="M866" t="s">
        <v>7982</v>
      </c>
      <c r="N866" t="s">
        <v>13321</v>
      </c>
      <c r="O866" t="s">
        <v>8887</v>
      </c>
      <c r="P866" t="s">
        <v>3436</v>
      </c>
      <c r="R866" t="b">
        <v>1</v>
      </c>
      <c r="T866" t="s">
        <v>85</v>
      </c>
      <c r="Z866" t="s">
        <v>8890</v>
      </c>
      <c r="AA866" t="s">
        <v>8887</v>
      </c>
      <c r="AB866" t="s">
        <v>13322</v>
      </c>
      <c r="AD866" t="b">
        <v>0</v>
      </c>
      <c r="AE866" t="b">
        <v>0</v>
      </c>
      <c r="AF866" t="s">
        <v>7604</v>
      </c>
      <c r="AG866" t="s">
        <v>7604</v>
      </c>
      <c r="AH866" t="s">
        <v>8893</v>
      </c>
      <c r="AJ866" t="s">
        <v>13323</v>
      </c>
      <c r="AK866" t="s">
        <v>13324</v>
      </c>
      <c r="AL866" t="s">
        <v>9266</v>
      </c>
      <c r="AM866" t="s">
        <v>3433</v>
      </c>
    </row>
    <row r="867" spans="1:42" x14ac:dyDescent="0.2">
      <c r="A867" t="s">
        <v>3437</v>
      </c>
      <c r="B867" t="s">
        <v>3438</v>
      </c>
      <c r="D867" t="s">
        <v>8424</v>
      </c>
      <c r="E867" t="s">
        <v>13325</v>
      </c>
      <c r="F867" t="s">
        <v>8889</v>
      </c>
      <c r="G867" t="s">
        <v>3439</v>
      </c>
      <c r="H867" t="s">
        <v>3437</v>
      </c>
      <c r="J867" t="s">
        <v>3440</v>
      </c>
      <c r="K867" t="s">
        <v>3441</v>
      </c>
      <c r="L867" t="s">
        <v>8425</v>
      </c>
      <c r="M867" t="s">
        <v>7982</v>
      </c>
      <c r="N867" t="s">
        <v>2039</v>
      </c>
      <c r="O867" t="s">
        <v>8887</v>
      </c>
      <c r="P867" t="s">
        <v>13326</v>
      </c>
      <c r="R867" t="b">
        <v>1</v>
      </c>
      <c r="T867" t="s">
        <v>45</v>
      </c>
      <c r="Z867" t="s">
        <v>8890</v>
      </c>
      <c r="AA867" t="s">
        <v>8887</v>
      </c>
      <c r="AC867" t="s">
        <v>8973</v>
      </c>
      <c r="AD867" t="b">
        <v>0</v>
      </c>
      <c r="AE867" t="b">
        <v>0</v>
      </c>
      <c r="AF867" t="s">
        <v>8931</v>
      </c>
      <c r="AG867" t="s">
        <v>8931</v>
      </c>
      <c r="AH867" t="s">
        <v>8893</v>
      </c>
      <c r="AI867" t="s">
        <v>13327</v>
      </c>
      <c r="AJ867" t="s">
        <v>13328</v>
      </c>
      <c r="AK867" t="s">
        <v>13329</v>
      </c>
      <c r="AL867" t="s">
        <v>7302</v>
      </c>
      <c r="AM867" t="s">
        <v>3444</v>
      </c>
    </row>
    <row r="868" spans="1:42" x14ac:dyDescent="0.2">
      <c r="A868" t="s">
        <v>3437</v>
      </c>
      <c r="B868" t="s">
        <v>3438</v>
      </c>
      <c r="D868" t="s">
        <v>8424</v>
      </c>
      <c r="E868" t="s">
        <v>13330</v>
      </c>
      <c r="F868" t="s">
        <v>8889</v>
      </c>
      <c r="G868" t="s">
        <v>3439</v>
      </c>
      <c r="H868" t="s">
        <v>3437</v>
      </c>
      <c r="J868" t="s">
        <v>756</v>
      </c>
      <c r="K868" t="s">
        <v>757</v>
      </c>
      <c r="L868" t="s">
        <v>32</v>
      </c>
      <c r="M868" t="s">
        <v>7982</v>
      </c>
      <c r="N868" t="s">
        <v>11843</v>
      </c>
      <c r="O868" t="s">
        <v>8887</v>
      </c>
      <c r="P868" t="s">
        <v>13331</v>
      </c>
      <c r="R868" t="b">
        <v>1</v>
      </c>
      <c r="T868" t="s">
        <v>45</v>
      </c>
      <c r="Z868" t="s">
        <v>8890</v>
      </c>
      <c r="AA868" t="s">
        <v>8887</v>
      </c>
      <c r="AC868" t="s">
        <v>8973</v>
      </c>
      <c r="AD868" t="b">
        <v>0</v>
      </c>
      <c r="AE868" t="b">
        <v>0</v>
      </c>
      <c r="AF868" t="s">
        <v>8892</v>
      </c>
      <c r="AG868" t="s">
        <v>8892</v>
      </c>
      <c r="AH868" t="s">
        <v>8893</v>
      </c>
      <c r="AI868" t="s">
        <v>13332</v>
      </c>
      <c r="AJ868" t="s">
        <v>13328</v>
      </c>
      <c r="AK868" t="s">
        <v>9734</v>
      </c>
      <c r="AL868" t="s">
        <v>9136</v>
      </c>
      <c r="AM868" t="s">
        <v>3439</v>
      </c>
    </row>
    <row r="869" spans="1:42" x14ac:dyDescent="0.2">
      <c r="A869" t="s">
        <v>3437</v>
      </c>
      <c r="B869" t="s">
        <v>3438</v>
      </c>
      <c r="D869" t="s">
        <v>8424</v>
      </c>
      <c r="E869" t="s">
        <v>13333</v>
      </c>
      <c r="F869" t="s">
        <v>8889</v>
      </c>
      <c r="G869" t="s">
        <v>3439</v>
      </c>
      <c r="H869" t="s">
        <v>3437</v>
      </c>
      <c r="J869" t="s">
        <v>13334</v>
      </c>
      <c r="K869" t="s">
        <v>13335</v>
      </c>
      <c r="L869" t="s">
        <v>32</v>
      </c>
      <c r="M869" t="s">
        <v>7982</v>
      </c>
      <c r="N869" t="s">
        <v>7544</v>
      </c>
      <c r="O869" t="s">
        <v>8887</v>
      </c>
      <c r="P869" t="s">
        <v>13336</v>
      </c>
      <c r="R869" t="b">
        <v>1</v>
      </c>
      <c r="T869" t="s">
        <v>45</v>
      </c>
      <c r="Z869" t="s">
        <v>8890</v>
      </c>
      <c r="AA869" t="s">
        <v>8887</v>
      </c>
      <c r="AC869" t="s">
        <v>8973</v>
      </c>
      <c r="AD869" t="b">
        <v>0</v>
      </c>
      <c r="AE869" t="b">
        <v>0</v>
      </c>
      <c r="AF869" t="s">
        <v>8892</v>
      </c>
      <c r="AG869" t="s">
        <v>8892</v>
      </c>
      <c r="AH869" t="s">
        <v>8893</v>
      </c>
      <c r="AI869" t="s">
        <v>13337</v>
      </c>
      <c r="AJ869" t="s">
        <v>13338</v>
      </c>
      <c r="AK869" t="s">
        <v>13339</v>
      </c>
      <c r="AL869" t="s">
        <v>9238</v>
      </c>
      <c r="AM869" t="s">
        <v>3439</v>
      </c>
    </row>
    <row r="870" spans="1:42" x14ac:dyDescent="0.2">
      <c r="A870" t="s">
        <v>3446</v>
      </c>
      <c r="B870" t="s">
        <v>3446</v>
      </c>
      <c r="D870" t="s">
        <v>13340</v>
      </c>
      <c r="E870" t="s">
        <v>13341</v>
      </c>
      <c r="F870" t="s">
        <v>8994</v>
      </c>
      <c r="G870" t="s">
        <v>3447</v>
      </c>
      <c r="H870" t="s">
        <v>3446</v>
      </c>
      <c r="J870" t="s">
        <v>3448</v>
      </c>
      <c r="K870" t="s">
        <v>3449</v>
      </c>
      <c r="L870" t="s">
        <v>180</v>
      </c>
      <c r="M870" t="s">
        <v>7982</v>
      </c>
      <c r="N870" t="s">
        <v>2039</v>
      </c>
      <c r="O870" t="s">
        <v>8887</v>
      </c>
      <c r="P870" t="s">
        <v>3450</v>
      </c>
      <c r="R870" t="b">
        <v>1</v>
      </c>
      <c r="T870" t="s">
        <v>112</v>
      </c>
      <c r="Z870" t="s">
        <v>8890</v>
      </c>
      <c r="AA870" t="s">
        <v>8887</v>
      </c>
      <c r="AB870" t="s">
        <v>13342</v>
      </c>
      <c r="AC870" t="s">
        <v>8996</v>
      </c>
      <c r="AD870" t="b">
        <v>0</v>
      </c>
      <c r="AE870" t="b">
        <v>0</v>
      </c>
      <c r="AF870" t="s">
        <v>9718</v>
      </c>
      <c r="AG870" t="s">
        <v>9719</v>
      </c>
      <c r="AH870" t="s">
        <v>8942</v>
      </c>
      <c r="AJ870" t="s">
        <v>3447</v>
      </c>
      <c r="AK870" t="s">
        <v>13343</v>
      </c>
      <c r="AL870" t="s">
        <v>8935</v>
      </c>
      <c r="AM870" t="s">
        <v>3451</v>
      </c>
      <c r="AN870" t="s">
        <v>132</v>
      </c>
      <c r="AO870" t="s">
        <v>109</v>
      </c>
      <c r="AP870" t="s">
        <v>3452</v>
      </c>
    </row>
    <row r="871" spans="1:42" x14ac:dyDescent="0.2">
      <c r="A871" t="s">
        <v>3453</v>
      </c>
      <c r="B871" t="s">
        <v>3454</v>
      </c>
      <c r="D871" t="s">
        <v>8428</v>
      </c>
      <c r="E871" t="s">
        <v>13344</v>
      </c>
      <c r="F871" t="s">
        <v>8889</v>
      </c>
      <c r="G871" t="s">
        <v>3455</v>
      </c>
      <c r="H871" t="s">
        <v>3453</v>
      </c>
      <c r="J871" t="s">
        <v>3456</v>
      </c>
      <c r="K871" t="s">
        <v>13345</v>
      </c>
      <c r="L871" t="s">
        <v>32</v>
      </c>
      <c r="M871" t="s">
        <v>7982</v>
      </c>
      <c r="N871" t="s">
        <v>2039</v>
      </c>
      <c r="O871" t="s">
        <v>8887</v>
      </c>
      <c r="P871" t="s">
        <v>13346</v>
      </c>
      <c r="R871" t="b">
        <v>1</v>
      </c>
      <c r="T871" t="s">
        <v>45</v>
      </c>
      <c r="Z871" t="s">
        <v>8890</v>
      </c>
      <c r="AA871" t="s">
        <v>8887</v>
      </c>
      <c r="AC871" t="s">
        <v>8921</v>
      </c>
      <c r="AD871" t="b">
        <v>0</v>
      </c>
      <c r="AE871" t="b">
        <v>0</v>
      </c>
      <c r="AF871" t="s">
        <v>8931</v>
      </c>
      <c r="AG871" t="s">
        <v>8931</v>
      </c>
      <c r="AH871" t="s">
        <v>8893</v>
      </c>
      <c r="AI871" t="s">
        <v>13347</v>
      </c>
      <c r="AJ871" t="s">
        <v>7217</v>
      </c>
      <c r="AK871" t="s">
        <v>13348</v>
      </c>
      <c r="AL871" t="s">
        <v>8935</v>
      </c>
      <c r="AM871" t="s">
        <v>3455</v>
      </c>
    </row>
    <row r="872" spans="1:42" x14ac:dyDescent="0.2">
      <c r="A872" t="s">
        <v>3461</v>
      </c>
      <c r="B872" t="s">
        <v>3461</v>
      </c>
      <c r="D872" t="s">
        <v>13349</v>
      </c>
      <c r="E872" t="s">
        <v>13350</v>
      </c>
      <c r="F872" t="s">
        <v>8994</v>
      </c>
      <c r="G872" t="s">
        <v>3462</v>
      </c>
      <c r="H872" t="s">
        <v>3461</v>
      </c>
      <c r="J872" t="s">
        <v>3463</v>
      </c>
      <c r="K872" t="s">
        <v>3464</v>
      </c>
      <c r="L872" t="s">
        <v>429</v>
      </c>
      <c r="M872" t="s">
        <v>7982</v>
      </c>
      <c r="N872" t="s">
        <v>7213</v>
      </c>
      <c r="O872" t="s">
        <v>8887</v>
      </c>
      <c r="P872" t="s">
        <v>3465</v>
      </c>
      <c r="R872" t="b">
        <v>1</v>
      </c>
      <c r="T872" t="s">
        <v>112</v>
      </c>
      <c r="Z872" t="s">
        <v>8890</v>
      </c>
      <c r="AA872" t="s">
        <v>8887</v>
      </c>
      <c r="AC872" t="s">
        <v>9037</v>
      </c>
      <c r="AD872" t="b">
        <v>0</v>
      </c>
      <c r="AE872" t="b">
        <v>0</v>
      </c>
      <c r="AF872" t="s">
        <v>8892</v>
      </c>
      <c r="AG872" t="s">
        <v>8892</v>
      </c>
      <c r="AH872" t="s">
        <v>8893</v>
      </c>
      <c r="AI872" t="s">
        <v>13351</v>
      </c>
      <c r="AJ872" t="s">
        <v>3462</v>
      </c>
      <c r="AK872" t="s">
        <v>13352</v>
      </c>
      <c r="AL872" t="s">
        <v>8935</v>
      </c>
      <c r="AM872" t="s">
        <v>3466</v>
      </c>
      <c r="AN872" t="s">
        <v>1803</v>
      </c>
      <c r="AO872" t="s">
        <v>109</v>
      </c>
      <c r="AP872" t="s">
        <v>1804</v>
      </c>
    </row>
    <row r="873" spans="1:42" x14ac:dyDescent="0.2">
      <c r="A873" t="s">
        <v>3467</v>
      </c>
      <c r="B873" t="s">
        <v>3467</v>
      </c>
      <c r="D873" t="s">
        <v>13353</v>
      </c>
      <c r="E873" t="s">
        <v>13354</v>
      </c>
      <c r="F873" t="s">
        <v>9090</v>
      </c>
      <c r="G873" t="s">
        <v>3468</v>
      </c>
      <c r="H873" t="s">
        <v>3467</v>
      </c>
      <c r="J873" t="s">
        <v>3469</v>
      </c>
      <c r="K873" t="s">
        <v>3470</v>
      </c>
      <c r="L873" t="s">
        <v>32</v>
      </c>
      <c r="M873" t="s">
        <v>7982</v>
      </c>
      <c r="N873" t="s">
        <v>2039</v>
      </c>
      <c r="O873" t="s">
        <v>8887</v>
      </c>
      <c r="P873" t="s">
        <v>3472</v>
      </c>
      <c r="R873" t="b">
        <v>1</v>
      </c>
      <c r="T873" t="s">
        <v>85</v>
      </c>
      <c r="Z873" t="s">
        <v>8890</v>
      </c>
      <c r="AA873" t="s">
        <v>8887</v>
      </c>
      <c r="AB873" t="s">
        <v>13355</v>
      </c>
      <c r="AC873" t="s">
        <v>8891</v>
      </c>
      <c r="AD873" t="b">
        <v>0</v>
      </c>
      <c r="AE873" t="b">
        <v>0</v>
      </c>
      <c r="AF873" t="s">
        <v>8941</v>
      </c>
      <c r="AG873" t="s">
        <v>8941</v>
      </c>
      <c r="AH873" t="s">
        <v>8942</v>
      </c>
      <c r="AJ873" t="s">
        <v>13356</v>
      </c>
      <c r="AK873" t="s">
        <v>13357</v>
      </c>
      <c r="AL873" t="s">
        <v>8935</v>
      </c>
      <c r="AM873" t="s">
        <v>3468</v>
      </c>
    </row>
    <row r="874" spans="1:42" x14ac:dyDescent="0.2">
      <c r="A874" t="s">
        <v>3473</v>
      </c>
      <c r="B874" t="s">
        <v>3474</v>
      </c>
      <c r="D874" t="s">
        <v>8431</v>
      </c>
      <c r="E874" t="s">
        <v>13358</v>
      </c>
      <c r="F874" t="s">
        <v>9216</v>
      </c>
      <c r="G874" t="s">
        <v>3475</v>
      </c>
      <c r="H874" t="s">
        <v>3473</v>
      </c>
      <c r="M874" t="s">
        <v>8925</v>
      </c>
      <c r="N874" t="s">
        <v>2039</v>
      </c>
      <c r="O874" t="s">
        <v>8887</v>
      </c>
      <c r="R874" t="b">
        <v>1</v>
      </c>
      <c r="X874" t="s">
        <v>7829</v>
      </c>
      <c r="Z874" t="s">
        <v>8890</v>
      </c>
      <c r="AA874" t="s">
        <v>8887</v>
      </c>
      <c r="AC874" t="s">
        <v>8973</v>
      </c>
      <c r="AD874" t="b">
        <v>0</v>
      </c>
      <c r="AE874" t="b">
        <v>0</v>
      </c>
      <c r="AL874" t="s">
        <v>9816</v>
      </c>
      <c r="AM874" t="s">
        <v>3475</v>
      </c>
    </row>
    <row r="875" spans="1:42" x14ac:dyDescent="0.2">
      <c r="A875" t="s">
        <v>3473</v>
      </c>
      <c r="B875" t="s">
        <v>3474</v>
      </c>
      <c r="D875" t="s">
        <v>8431</v>
      </c>
      <c r="E875" t="s">
        <v>13359</v>
      </c>
      <c r="F875" t="s">
        <v>9216</v>
      </c>
      <c r="G875" t="s">
        <v>3475</v>
      </c>
      <c r="H875" t="s">
        <v>3473</v>
      </c>
      <c r="M875" t="s">
        <v>8925</v>
      </c>
      <c r="N875" t="s">
        <v>2039</v>
      </c>
      <c r="O875" t="s">
        <v>8887</v>
      </c>
      <c r="R875" t="b">
        <v>1</v>
      </c>
      <c r="X875" t="s">
        <v>7829</v>
      </c>
      <c r="Z875" t="s">
        <v>8890</v>
      </c>
      <c r="AA875" t="s">
        <v>8887</v>
      </c>
      <c r="AC875" t="s">
        <v>8973</v>
      </c>
      <c r="AD875" t="b">
        <v>0</v>
      </c>
      <c r="AE875" t="b">
        <v>0</v>
      </c>
      <c r="AL875" t="s">
        <v>9238</v>
      </c>
      <c r="AM875" t="s">
        <v>3475</v>
      </c>
    </row>
    <row r="876" spans="1:42" x14ac:dyDescent="0.2">
      <c r="A876" t="s">
        <v>3473</v>
      </c>
      <c r="B876" t="s">
        <v>3474</v>
      </c>
      <c r="D876" t="s">
        <v>8431</v>
      </c>
      <c r="E876" t="s">
        <v>13360</v>
      </c>
      <c r="F876" t="s">
        <v>9216</v>
      </c>
      <c r="G876" t="s">
        <v>3475</v>
      </c>
      <c r="H876" t="s">
        <v>3473</v>
      </c>
      <c r="M876" t="s">
        <v>8925</v>
      </c>
      <c r="N876" t="s">
        <v>2039</v>
      </c>
      <c r="O876" t="s">
        <v>8887</v>
      </c>
      <c r="R876" t="b">
        <v>1</v>
      </c>
      <c r="X876" t="s">
        <v>7829</v>
      </c>
      <c r="Z876" t="s">
        <v>8890</v>
      </c>
      <c r="AA876" t="s">
        <v>8887</v>
      </c>
      <c r="AC876" t="s">
        <v>8973</v>
      </c>
      <c r="AD876" t="b">
        <v>0</v>
      </c>
      <c r="AE876" t="b">
        <v>0</v>
      </c>
      <c r="AL876" t="s">
        <v>9295</v>
      </c>
      <c r="AM876" t="s">
        <v>3475</v>
      </c>
    </row>
    <row r="877" spans="1:42" x14ac:dyDescent="0.2">
      <c r="A877" t="s">
        <v>3473</v>
      </c>
      <c r="B877" t="s">
        <v>3474</v>
      </c>
      <c r="D877" t="s">
        <v>8431</v>
      </c>
      <c r="E877" t="s">
        <v>13361</v>
      </c>
      <c r="F877" t="s">
        <v>9216</v>
      </c>
      <c r="G877" t="s">
        <v>3475</v>
      </c>
      <c r="H877" t="s">
        <v>3473</v>
      </c>
      <c r="M877" t="s">
        <v>8925</v>
      </c>
      <c r="N877" t="s">
        <v>2039</v>
      </c>
      <c r="O877" t="s">
        <v>8887</v>
      </c>
      <c r="R877" t="b">
        <v>1</v>
      </c>
      <c r="X877" t="s">
        <v>7829</v>
      </c>
      <c r="Z877" t="s">
        <v>8890</v>
      </c>
      <c r="AA877" t="s">
        <v>8887</v>
      </c>
      <c r="AC877" t="s">
        <v>8973</v>
      </c>
      <c r="AD877" t="b">
        <v>0</v>
      </c>
      <c r="AE877" t="b">
        <v>0</v>
      </c>
      <c r="AL877" t="s">
        <v>8923</v>
      </c>
      <c r="AM877" t="s">
        <v>3475</v>
      </c>
    </row>
    <row r="878" spans="1:42" x14ac:dyDescent="0.2">
      <c r="A878" t="s">
        <v>3473</v>
      </c>
      <c r="B878" t="s">
        <v>3474</v>
      </c>
      <c r="D878" t="s">
        <v>8431</v>
      </c>
      <c r="E878" t="s">
        <v>13362</v>
      </c>
      <c r="F878" t="s">
        <v>9216</v>
      </c>
      <c r="G878" t="s">
        <v>3475</v>
      </c>
      <c r="H878" t="s">
        <v>3473</v>
      </c>
      <c r="M878" t="s">
        <v>8925</v>
      </c>
      <c r="N878" t="s">
        <v>2039</v>
      </c>
      <c r="O878" t="s">
        <v>8887</v>
      </c>
      <c r="R878" t="b">
        <v>1</v>
      </c>
      <c r="X878" t="s">
        <v>7829</v>
      </c>
      <c r="Z878" t="s">
        <v>8890</v>
      </c>
      <c r="AA878" t="s">
        <v>8887</v>
      </c>
      <c r="AC878" t="s">
        <v>8973</v>
      </c>
      <c r="AD878" t="b">
        <v>0</v>
      </c>
      <c r="AE878" t="b">
        <v>0</v>
      </c>
      <c r="AL878" t="s">
        <v>9250</v>
      </c>
      <c r="AM878" t="s">
        <v>3475</v>
      </c>
    </row>
    <row r="879" spans="1:42" x14ac:dyDescent="0.2">
      <c r="A879" t="s">
        <v>3473</v>
      </c>
      <c r="B879" t="s">
        <v>3474</v>
      </c>
      <c r="D879" t="s">
        <v>8431</v>
      </c>
      <c r="E879" t="s">
        <v>13363</v>
      </c>
      <c r="F879" t="s">
        <v>9216</v>
      </c>
      <c r="G879" t="s">
        <v>3475</v>
      </c>
      <c r="H879" t="s">
        <v>3473</v>
      </c>
      <c r="M879" t="s">
        <v>8925</v>
      </c>
      <c r="N879" t="s">
        <v>2039</v>
      </c>
      <c r="O879" t="s">
        <v>8887</v>
      </c>
      <c r="R879" t="b">
        <v>1</v>
      </c>
      <c r="X879" t="s">
        <v>7829</v>
      </c>
      <c r="Z879" t="s">
        <v>8890</v>
      </c>
      <c r="AA879" t="s">
        <v>8887</v>
      </c>
      <c r="AC879" t="s">
        <v>8973</v>
      </c>
      <c r="AD879" t="b">
        <v>0</v>
      </c>
      <c r="AE879" t="b">
        <v>0</v>
      </c>
      <c r="AL879" t="s">
        <v>8926</v>
      </c>
      <c r="AM879" t="s">
        <v>3475</v>
      </c>
    </row>
    <row r="880" spans="1:42" x14ac:dyDescent="0.2">
      <c r="A880" t="s">
        <v>3473</v>
      </c>
      <c r="B880" t="s">
        <v>3474</v>
      </c>
      <c r="D880" t="s">
        <v>8431</v>
      </c>
      <c r="E880" t="s">
        <v>13364</v>
      </c>
      <c r="F880" t="s">
        <v>9216</v>
      </c>
      <c r="G880" t="s">
        <v>3475</v>
      </c>
      <c r="H880" t="s">
        <v>3473</v>
      </c>
      <c r="J880" t="s">
        <v>3476</v>
      </c>
      <c r="K880" t="s">
        <v>13365</v>
      </c>
      <c r="L880" t="s">
        <v>13366</v>
      </c>
      <c r="M880" t="s">
        <v>7982</v>
      </c>
      <c r="N880" t="s">
        <v>2039</v>
      </c>
      <c r="O880" t="s">
        <v>8887</v>
      </c>
      <c r="P880" t="s">
        <v>13367</v>
      </c>
      <c r="R880" t="b">
        <v>1</v>
      </c>
      <c r="T880" t="s">
        <v>45</v>
      </c>
      <c r="Z880" t="s">
        <v>8890</v>
      </c>
      <c r="AA880" t="s">
        <v>8887</v>
      </c>
      <c r="AC880" t="s">
        <v>8973</v>
      </c>
      <c r="AD880" t="b">
        <v>0</v>
      </c>
      <c r="AE880" t="b">
        <v>0</v>
      </c>
      <c r="AF880" t="s">
        <v>9113</v>
      </c>
      <c r="AG880" t="s">
        <v>9113</v>
      </c>
      <c r="AH880" t="s">
        <v>8893</v>
      </c>
      <c r="AI880" t="s">
        <v>13368</v>
      </c>
      <c r="AJ880" t="s">
        <v>13369</v>
      </c>
      <c r="AK880" t="s">
        <v>13370</v>
      </c>
      <c r="AL880" t="s">
        <v>8935</v>
      </c>
      <c r="AM880" t="s">
        <v>3475</v>
      </c>
    </row>
    <row r="881" spans="1:39" x14ac:dyDescent="0.2">
      <c r="A881" t="s">
        <v>3473</v>
      </c>
      <c r="B881" t="s">
        <v>3474</v>
      </c>
      <c r="D881" t="s">
        <v>8431</v>
      </c>
      <c r="E881" t="s">
        <v>13371</v>
      </c>
      <c r="F881" t="s">
        <v>9216</v>
      </c>
      <c r="G881" t="s">
        <v>3475</v>
      </c>
      <c r="H881" t="s">
        <v>3473</v>
      </c>
      <c r="M881" t="s">
        <v>8925</v>
      </c>
      <c r="N881" t="s">
        <v>2039</v>
      </c>
      <c r="O881" t="s">
        <v>8887</v>
      </c>
      <c r="R881" t="b">
        <v>1</v>
      </c>
      <c r="X881" t="s">
        <v>7829</v>
      </c>
      <c r="Z881" t="s">
        <v>8890</v>
      </c>
      <c r="AA881" t="s">
        <v>8887</v>
      </c>
      <c r="AC881" t="s">
        <v>8973</v>
      </c>
      <c r="AD881" t="b">
        <v>0</v>
      </c>
      <c r="AE881" t="b">
        <v>0</v>
      </c>
      <c r="AL881" t="s">
        <v>9266</v>
      </c>
      <c r="AM881" t="s">
        <v>3475</v>
      </c>
    </row>
    <row r="882" spans="1:39" x14ac:dyDescent="0.2">
      <c r="A882" t="s">
        <v>3473</v>
      </c>
      <c r="B882" t="s">
        <v>3474</v>
      </c>
      <c r="D882" t="s">
        <v>8431</v>
      </c>
      <c r="E882" t="s">
        <v>13372</v>
      </c>
      <c r="F882" t="s">
        <v>9216</v>
      </c>
      <c r="G882" t="s">
        <v>3475</v>
      </c>
      <c r="H882" t="s">
        <v>3473</v>
      </c>
      <c r="M882" t="s">
        <v>8925</v>
      </c>
      <c r="N882" t="s">
        <v>2039</v>
      </c>
      <c r="O882" t="s">
        <v>8887</v>
      </c>
      <c r="R882" t="b">
        <v>1</v>
      </c>
      <c r="X882" t="s">
        <v>7829</v>
      </c>
      <c r="Z882" t="s">
        <v>8890</v>
      </c>
      <c r="AA882" t="s">
        <v>8887</v>
      </c>
      <c r="AC882" t="s">
        <v>8973</v>
      </c>
      <c r="AD882" t="b">
        <v>0</v>
      </c>
      <c r="AE882" t="b">
        <v>0</v>
      </c>
      <c r="AL882" t="s">
        <v>8907</v>
      </c>
      <c r="AM882" t="s">
        <v>3475</v>
      </c>
    </row>
    <row r="883" spans="1:39" x14ac:dyDescent="0.2">
      <c r="A883" t="s">
        <v>3473</v>
      </c>
      <c r="B883" t="s">
        <v>3474</v>
      </c>
      <c r="D883" t="s">
        <v>8431</v>
      </c>
      <c r="E883" t="s">
        <v>13373</v>
      </c>
      <c r="F883" t="s">
        <v>9216</v>
      </c>
      <c r="G883" t="s">
        <v>3475</v>
      </c>
      <c r="H883" t="s">
        <v>3473</v>
      </c>
      <c r="M883" t="s">
        <v>8925</v>
      </c>
      <c r="N883" t="s">
        <v>2039</v>
      </c>
      <c r="O883" t="s">
        <v>8887</v>
      </c>
      <c r="R883" t="b">
        <v>1</v>
      </c>
      <c r="X883" t="s">
        <v>7829</v>
      </c>
      <c r="Z883" t="s">
        <v>8890</v>
      </c>
      <c r="AA883" t="s">
        <v>8887</v>
      </c>
      <c r="AC883" t="s">
        <v>8973</v>
      </c>
      <c r="AD883" t="b">
        <v>0</v>
      </c>
      <c r="AE883" t="b">
        <v>0</v>
      </c>
      <c r="AL883" t="s">
        <v>8918</v>
      </c>
      <c r="AM883" t="s">
        <v>3475</v>
      </c>
    </row>
    <row r="884" spans="1:39" x14ac:dyDescent="0.2">
      <c r="A884" t="s">
        <v>3473</v>
      </c>
      <c r="B884" t="s">
        <v>3474</v>
      </c>
      <c r="D884" t="s">
        <v>8431</v>
      </c>
      <c r="E884" t="s">
        <v>13374</v>
      </c>
      <c r="F884" t="s">
        <v>9216</v>
      </c>
      <c r="G884" t="s">
        <v>3475</v>
      </c>
      <c r="H884" t="s">
        <v>3473</v>
      </c>
      <c r="J884" t="s">
        <v>13375</v>
      </c>
      <c r="K884" t="s">
        <v>13376</v>
      </c>
      <c r="L884" t="s">
        <v>13377</v>
      </c>
      <c r="M884" t="s">
        <v>7982</v>
      </c>
      <c r="N884" t="s">
        <v>13378</v>
      </c>
      <c r="O884" t="s">
        <v>8887</v>
      </c>
      <c r="P884" t="s">
        <v>13379</v>
      </c>
      <c r="R884" t="b">
        <v>1</v>
      </c>
      <c r="T884" t="s">
        <v>45</v>
      </c>
      <c r="Z884" t="s">
        <v>8890</v>
      </c>
      <c r="AA884" t="s">
        <v>8887</v>
      </c>
      <c r="AC884" t="s">
        <v>10997</v>
      </c>
      <c r="AD884" t="b">
        <v>0</v>
      </c>
      <c r="AE884" t="b">
        <v>0</v>
      </c>
      <c r="AF884" t="s">
        <v>9467</v>
      </c>
      <c r="AG884" t="s">
        <v>9868</v>
      </c>
      <c r="AH884" t="s">
        <v>8893</v>
      </c>
      <c r="AI884" t="s">
        <v>13380</v>
      </c>
      <c r="AJ884" t="s">
        <v>13381</v>
      </c>
      <c r="AK884" t="s">
        <v>13382</v>
      </c>
      <c r="AL884" t="s">
        <v>7302</v>
      </c>
      <c r="AM884" t="s">
        <v>3475</v>
      </c>
    </row>
    <row r="885" spans="1:39" x14ac:dyDescent="0.2">
      <c r="A885" t="s">
        <v>3473</v>
      </c>
      <c r="B885" t="s">
        <v>3474</v>
      </c>
      <c r="D885" t="s">
        <v>8431</v>
      </c>
      <c r="E885" t="s">
        <v>13383</v>
      </c>
      <c r="F885" t="s">
        <v>9216</v>
      </c>
      <c r="G885" t="s">
        <v>3475</v>
      </c>
      <c r="H885" t="s">
        <v>3473</v>
      </c>
      <c r="J885" t="s">
        <v>13384</v>
      </c>
      <c r="K885" t="s">
        <v>13385</v>
      </c>
      <c r="L885" t="s">
        <v>32</v>
      </c>
      <c r="M885" t="s">
        <v>7982</v>
      </c>
      <c r="N885" t="s">
        <v>7618</v>
      </c>
      <c r="O885" t="s">
        <v>8887</v>
      </c>
      <c r="P885" t="s">
        <v>13386</v>
      </c>
      <c r="R885" t="b">
        <v>1</v>
      </c>
      <c r="T885" t="s">
        <v>45</v>
      </c>
      <c r="Z885" t="s">
        <v>8890</v>
      </c>
      <c r="AA885" t="s">
        <v>8887</v>
      </c>
      <c r="AC885" t="s">
        <v>8973</v>
      </c>
      <c r="AD885" t="b">
        <v>0</v>
      </c>
      <c r="AE885" t="b">
        <v>0</v>
      </c>
      <c r="AF885" t="s">
        <v>13387</v>
      </c>
      <c r="AG885" t="s">
        <v>13388</v>
      </c>
      <c r="AH885" t="s">
        <v>8893</v>
      </c>
      <c r="AI885" t="s">
        <v>13389</v>
      </c>
      <c r="AJ885" t="s">
        <v>13381</v>
      </c>
      <c r="AK885" t="s">
        <v>13390</v>
      </c>
      <c r="AL885" t="s">
        <v>8923</v>
      </c>
      <c r="AM885" t="s">
        <v>3475</v>
      </c>
    </row>
    <row r="886" spans="1:39" x14ac:dyDescent="0.2">
      <c r="A886" t="s">
        <v>3473</v>
      </c>
      <c r="B886" t="s">
        <v>3474</v>
      </c>
      <c r="D886" t="s">
        <v>8431</v>
      </c>
      <c r="E886" t="s">
        <v>13391</v>
      </c>
      <c r="F886" t="s">
        <v>9216</v>
      </c>
      <c r="G886" t="s">
        <v>3475</v>
      </c>
      <c r="H886" t="s">
        <v>3473</v>
      </c>
      <c r="J886" t="s">
        <v>13392</v>
      </c>
      <c r="K886" t="s">
        <v>13385</v>
      </c>
      <c r="L886" t="s">
        <v>32</v>
      </c>
      <c r="M886" t="s">
        <v>7982</v>
      </c>
      <c r="N886" t="s">
        <v>7854</v>
      </c>
      <c r="O886" t="s">
        <v>8887</v>
      </c>
      <c r="P886" t="s">
        <v>13393</v>
      </c>
      <c r="R886" t="b">
        <v>1</v>
      </c>
      <c r="T886" t="s">
        <v>45</v>
      </c>
      <c r="Z886" t="s">
        <v>8890</v>
      </c>
      <c r="AA886" t="s">
        <v>8887</v>
      </c>
      <c r="AB886" t="s">
        <v>13394</v>
      </c>
      <c r="AC886" t="s">
        <v>8973</v>
      </c>
      <c r="AD886" t="b">
        <v>0</v>
      </c>
      <c r="AE886" t="b">
        <v>0</v>
      </c>
      <c r="AF886" t="s">
        <v>13395</v>
      </c>
      <c r="AG886" t="s">
        <v>13396</v>
      </c>
      <c r="AH886" t="s">
        <v>8893</v>
      </c>
      <c r="AI886" t="s">
        <v>13397</v>
      </c>
      <c r="AJ886" t="s">
        <v>13381</v>
      </c>
      <c r="AK886" t="s">
        <v>13398</v>
      </c>
      <c r="AL886" t="s">
        <v>9266</v>
      </c>
      <c r="AM886" t="s">
        <v>3475</v>
      </c>
    </row>
    <row r="887" spans="1:39" x14ac:dyDescent="0.2">
      <c r="A887" t="s">
        <v>3473</v>
      </c>
      <c r="B887" t="s">
        <v>3474</v>
      </c>
      <c r="D887" t="s">
        <v>8431</v>
      </c>
      <c r="E887" t="s">
        <v>13399</v>
      </c>
      <c r="F887" t="s">
        <v>9216</v>
      </c>
      <c r="G887" t="s">
        <v>3475</v>
      </c>
      <c r="H887" t="s">
        <v>3473</v>
      </c>
      <c r="J887" t="s">
        <v>13375</v>
      </c>
      <c r="K887" t="s">
        <v>13376</v>
      </c>
      <c r="L887" t="s">
        <v>13377</v>
      </c>
      <c r="M887" t="s">
        <v>7982</v>
      </c>
      <c r="N887" t="s">
        <v>7764</v>
      </c>
      <c r="O887" t="s">
        <v>9002</v>
      </c>
      <c r="P887" t="s">
        <v>13400</v>
      </c>
      <c r="R887" t="b">
        <v>1</v>
      </c>
      <c r="T887" t="s">
        <v>45</v>
      </c>
      <c r="V887" t="s">
        <v>7705</v>
      </c>
      <c r="Z887" t="s">
        <v>8890</v>
      </c>
      <c r="AA887" t="s">
        <v>9004</v>
      </c>
      <c r="AC887" t="s">
        <v>8973</v>
      </c>
      <c r="AD887" t="b">
        <v>0</v>
      </c>
      <c r="AE887" t="b">
        <v>0</v>
      </c>
      <c r="AF887" t="s">
        <v>9113</v>
      </c>
      <c r="AG887" t="s">
        <v>9113</v>
      </c>
      <c r="AH887" t="s">
        <v>8893</v>
      </c>
      <c r="AI887" t="s">
        <v>13401</v>
      </c>
      <c r="AJ887" t="s">
        <v>13402</v>
      </c>
      <c r="AL887" t="s">
        <v>9087</v>
      </c>
      <c r="AM887" t="s">
        <v>3475</v>
      </c>
    </row>
    <row r="888" spans="1:39" x14ac:dyDescent="0.2">
      <c r="A888" t="s">
        <v>3473</v>
      </c>
      <c r="B888" t="s">
        <v>3474</v>
      </c>
      <c r="D888" t="s">
        <v>8431</v>
      </c>
      <c r="E888" t="s">
        <v>13403</v>
      </c>
      <c r="F888" t="e">
        <v>#N/A</v>
      </c>
      <c r="G888" t="s">
        <v>3475</v>
      </c>
      <c r="H888" t="s">
        <v>3473</v>
      </c>
      <c r="J888" t="s">
        <v>13375</v>
      </c>
      <c r="K888" t="s">
        <v>13376</v>
      </c>
      <c r="L888" t="s">
        <v>13377</v>
      </c>
      <c r="M888" t="s">
        <v>7982</v>
      </c>
      <c r="N888" t="s">
        <v>7440</v>
      </c>
      <c r="O888" t="s">
        <v>9002</v>
      </c>
      <c r="P888" t="s">
        <v>13404</v>
      </c>
      <c r="T888" t="s">
        <v>45</v>
      </c>
      <c r="V888" t="s">
        <v>7458</v>
      </c>
      <c r="Z888" t="s">
        <v>8967</v>
      </c>
      <c r="AA888" t="s">
        <v>9004</v>
      </c>
      <c r="AD888" t="b">
        <v>0</v>
      </c>
      <c r="AF888" t="s">
        <v>8968</v>
      </c>
      <c r="AG888" t="s">
        <v>8968</v>
      </c>
      <c r="AH888" t="s">
        <v>8893</v>
      </c>
      <c r="AI888" t="s">
        <v>13405</v>
      </c>
      <c r="AJ888" t="s">
        <v>13381</v>
      </c>
      <c r="AL888" t="s">
        <v>8935</v>
      </c>
      <c r="AM888" t="s">
        <v>3475</v>
      </c>
    </row>
    <row r="889" spans="1:39" x14ac:dyDescent="0.2">
      <c r="A889" t="s">
        <v>3481</v>
      </c>
      <c r="B889" t="s">
        <v>3482</v>
      </c>
      <c r="D889" t="s">
        <v>13406</v>
      </c>
      <c r="E889" t="s">
        <v>13407</v>
      </c>
      <c r="F889" t="s">
        <v>8889</v>
      </c>
      <c r="G889" t="s">
        <v>3483</v>
      </c>
      <c r="H889" t="s">
        <v>3481</v>
      </c>
      <c r="J889" t="s">
        <v>3484</v>
      </c>
      <c r="K889" t="s">
        <v>13408</v>
      </c>
      <c r="L889" t="s">
        <v>233</v>
      </c>
      <c r="M889" t="s">
        <v>7982</v>
      </c>
      <c r="N889" t="s">
        <v>2039</v>
      </c>
      <c r="O889" t="s">
        <v>8887</v>
      </c>
      <c r="P889" t="s">
        <v>13409</v>
      </c>
      <c r="R889" t="b">
        <v>1</v>
      </c>
      <c r="T889" t="s">
        <v>112</v>
      </c>
      <c r="Z889" t="s">
        <v>8890</v>
      </c>
      <c r="AA889" t="s">
        <v>8887</v>
      </c>
      <c r="AC889" t="s">
        <v>8973</v>
      </c>
      <c r="AD889" t="b">
        <v>0</v>
      </c>
      <c r="AE889" t="b">
        <v>0</v>
      </c>
      <c r="AF889" t="s">
        <v>9144</v>
      </c>
      <c r="AG889" t="s">
        <v>9144</v>
      </c>
      <c r="AH889" t="s">
        <v>8893</v>
      </c>
      <c r="AI889" t="s">
        <v>9555</v>
      </c>
      <c r="AJ889" t="s">
        <v>3483</v>
      </c>
      <c r="AK889" t="s">
        <v>13410</v>
      </c>
      <c r="AL889" t="s">
        <v>8923</v>
      </c>
      <c r="AM889" t="s">
        <v>3486</v>
      </c>
    </row>
    <row r="890" spans="1:39" x14ac:dyDescent="0.2">
      <c r="A890" t="s">
        <v>3491</v>
      </c>
      <c r="B890" t="s">
        <v>3491</v>
      </c>
      <c r="D890" t="s">
        <v>13411</v>
      </c>
      <c r="E890" t="s">
        <v>13412</v>
      </c>
      <c r="F890" t="s">
        <v>9090</v>
      </c>
      <c r="G890" t="s">
        <v>3492</v>
      </c>
      <c r="H890" t="s">
        <v>3491</v>
      </c>
      <c r="J890" t="s">
        <v>3493</v>
      </c>
      <c r="K890" t="s">
        <v>3494</v>
      </c>
      <c r="L890" t="s">
        <v>32</v>
      </c>
      <c r="M890" t="s">
        <v>7982</v>
      </c>
      <c r="N890" t="s">
        <v>13413</v>
      </c>
      <c r="O890" t="s">
        <v>8887</v>
      </c>
      <c r="P890" t="s">
        <v>3496</v>
      </c>
      <c r="R890" t="b">
        <v>1</v>
      </c>
      <c r="T890" t="s">
        <v>85</v>
      </c>
      <c r="Z890" t="s">
        <v>8890</v>
      </c>
      <c r="AA890" t="s">
        <v>8887</v>
      </c>
      <c r="AB890" t="s">
        <v>13414</v>
      </c>
      <c r="AD890" t="b">
        <v>0</v>
      </c>
      <c r="AE890" t="b">
        <v>0</v>
      </c>
      <c r="AF890" t="s">
        <v>10652</v>
      </c>
      <c r="AG890" t="s">
        <v>10653</v>
      </c>
      <c r="AH890" t="s">
        <v>8893</v>
      </c>
      <c r="AJ890" t="s">
        <v>13415</v>
      </c>
      <c r="AK890" t="s">
        <v>13416</v>
      </c>
      <c r="AL890" t="s">
        <v>8926</v>
      </c>
      <c r="AM890" t="s">
        <v>3492</v>
      </c>
    </row>
    <row r="891" spans="1:39" x14ac:dyDescent="0.2">
      <c r="A891" t="s">
        <v>3499</v>
      </c>
      <c r="B891" t="s">
        <v>3499</v>
      </c>
      <c r="D891" t="s">
        <v>13417</v>
      </c>
      <c r="E891" t="s">
        <v>13418</v>
      </c>
      <c r="F891" t="s">
        <v>8994</v>
      </c>
      <c r="G891" t="s">
        <v>3500</v>
      </c>
      <c r="H891" t="s">
        <v>3499</v>
      </c>
      <c r="J891" t="s">
        <v>3501</v>
      </c>
      <c r="K891" t="s">
        <v>3502</v>
      </c>
      <c r="L891" t="s">
        <v>32</v>
      </c>
      <c r="M891" t="s">
        <v>7982</v>
      </c>
      <c r="N891" t="s">
        <v>2039</v>
      </c>
      <c r="O891" t="s">
        <v>8887</v>
      </c>
      <c r="P891" t="s">
        <v>3504</v>
      </c>
      <c r="R891" t="b">
        <v>1</v>
      </c>
      <c r="T891" t="s">
        <v>85</v>
      </c>
      <c r="Z891" t="s">
        <v>8890</v>
      </c>
      <c r="AA891" t="s">
        <v>8887</v>
      </c>
      <c r="AB891" t="s">
        <v>13419</v>
      </c>
      <c r="AC891" t="s">
        <v>8921</v>
      </c>
      <c r="AD891" t="b">
        <v>0</v>
      </c>
      <c r="AE891" t="b">
        <v>0</v>
      </c>
      <c r="AF891" t="s">
        <v>8941</v>
      </c>
      <c r="AG891" t="s">
        <v>8941</v>
      </c>
      <c r="AJ891" t="s">
        <v>13420</v>
      </c>
      <c r="AK891" t="s">
        <v>13421</v>
      </c>
      <c r="AL891" t="s">
        <v>8935</v>
      </c>
      <c r="AM891" t="s">
        <v>3505</v>
      </c>
    </row>
    <row r="892" spans="1:39" x14ac:dyDescent="0.2">
      <c r="A892" t="s">
        <v>3506</v>
      </c>
      <c r="B892" t="s">
        <v>3506</v>
      </c>
      <c r="D892" t="s">
        <v>13422</v>
      </c>
      <c r="E892" t="s">
        <v>13423</v>
      </c>
      <c r="F892" t="s">
        <v>9118</v>
      </c>
      <c r="G892" t="s">
        <v>3507</v>
      </c>
      <c r="H892" t="s">
        <v>3506</v>
      </c>
      <c r="J892" t="s">
        <v>3508</v>
      </c>
      <c r="K892" t="s">
        <v>3509</v>
      </c>
      <c r="L892" t="s">
        <v>32</v>
      </c>
      <c r="M892" t="s">
        <v>7982</v>
      </c>
      <c r="N892" t="s">
        <v>2039</v>
      </c>
      <c r="O892" t="s">
        <v>8887</v>
      </c>
      <c r="P892" t="s">
        <v>3510</v>
      </c>
      <c r="R892" t="b">
        <v>1</v>
      </c>
      <c r="T892" t="s">
        <v>112</v>
      </c>
      <c r="Z892" t="s">
        <v>8890</v>
      </c>
      <c r="AA892" t="s">
        <v>8887</v>
      </c>
      <c r="AC892" t="s">
        <v>10210</v>
      </c>
      <c r="AD892" t="b">
        <v>0</v>
      </c>
      <c r="AE892" t="b">
        <v>0</v>
      </c>
      <c r="AF892" t="s">
        <v>9441</v>
      </c>
      <c r="AG892" t="s">
        <v>9442</v>
      </c>
      <c r="AH892" t="s">
        <v>8893</v>
      </c>
      <c r="AI892" t="s">
        <v>13424</v>
      </c>
      <c r="AJ892" t="s">
        <v>3507</v>
      </c>
      <c r="AK892" t="s">
        <v>13425</v>
      </c>
      <c r="AL892" t="s">
        <v>7302</v>
      </c>
      <c r="AM892" t="s">
        <v>3511</v>
      </c>
    </row>
    <row r="893" spans="1:39" x14ac:dyDescent="0.2">
      <c r="A893" t="s">
        <v>3512</v>
      </c>
      <c r="B893" t="s">
        <v>3513</v>
      </c>
      <c r="D893" t="s">
        <v>8435</v>
      </c>
      <c r="E893" t="s">
        <v>13426</v>
      </c>
      <c r="F893" t="s">
        <v>8994</v>
      </c>
      <c r="G893" t="s">
        <v>13427</v>
      </c>
      <c r="H893" t="s">
        <v>3512</v>
      </c>
      <c r="I893" t="s">
        <v>13428</v>
      </c>
      <c r="M893" t="s">
        <v>8920</v>
      </c>
      <c r="N893" t="s">
        <v>2039</v>
      </c>
      <c r="O893" t="s">
        <v>8887</v>
      </c>
      <c r="R893" t="b">
        <v>1</v>
      </c>
      <c r="Y893" t="s">
        <v>412</v>
      </c>
      <c r="Z893" t="s">
        <v>8890</v>
      </c>
      <c r="AA893" t="s">
        <v>8887</v>
      </c>
      <c r="AC893" t="s">
        <v>8921</v>
      </c>
      <c r="AD893" t="b">
        <v>0</v>
      </c>
      <c r="AE893" t="b">
        <v>0</v>
      </c>
      <c r="AL893" t="s">
        <v>8918</v>
      </c>
      <c r="AM893" t="s">
        <v>3518</v>
      </c>
    </row>
    <row r="894" spans="1:39" x14ac:dyDescent="0.2">
      <c r="A894" t="s">
        <v>3512</v>
      </c>
      <c r="B894" t="s">
        <v>3513</v>
      </c>
      <c r="D894" t="s">
        <v>8435</v>
      </c>
      <c r="E894" t="s">
        <v>13429</v>
      </c>
      <c r="F894" t="s">
        <v>8994</v>
      </c>
      <c r="G894" t="s">
        <v>13430</v>
      </c>
      <c r="H894" t="s">
        <v>3512</v>
      </c>
      <c r="J894" t="s">
        <v>555</v>
      </c>
      <c r="K894" t="s">
        <v>3515</v>
      </c>
      <c r="L894" t="s">
        <v>557</v>
      </c>
      <c r="M894" t="s">
        <v>7982</v>
      </c>
      <c r="N894" t="s">
        <v>2039</v>
      </c>
      <c r="O894" t="s">
        <v>8887</v>
      </c>
      <c r="P894" t="s">
        <v>13431</v>
      </c>
      <c r="R894" t="b">
        <v>1</v>
      </c>
      <c r="T894" t="s">
        <v>45</v>
      </c>
      <c r="Z894" t="s">
        <v>8890</v>
      </c>
      <c r="AA894" t="s">
        <v>8887</v>
      </c>
      <c r="AB894" t="s">
        <v>13432</v>
      </c>
      <c r="AC894" t="s">
        <v>8921</v>
      </c>
      <c r="AD894" t="b">
        <v>0</v>
      </c>
      <c r="AE894" t="b">
        <v>0</v>
      </c>
      <c r="AF894" t="s">
        <v>8941</v>
      </c>
      <c r="AG894" t="s">
        <v>8941</v>
      </c>
      <c r="AH894" t="s">
        <v>8942</v>
      </c>
      <c r="AJ894" t="s">
        <v>13433</v>
      </c>
      <c r="AK894" t="s">
        <v>13434</v>
      </c>
      <c r="AL894" t="s">
        <v>8918</v>
      </c>
      <c r="AM894" t="s">
        <v>13430</v>
      </c>
    </row>
    <row r="895" spans="1:39" x14ac:dyDescent="0.2">
      <c r="A895" t="s">
        <v>3512</v>
      </c>
      <c r="B895" t="s">
        <v>3513</v>
      </c>
      <c r="D895" t="s">
        <v>8435</v>
      </c>
      <c r="E895" t="s">
        <v>13435</v>
      </c>
      <c r="F895" t="s">
        <v>8994</v>
      </c>
      <c r="G895" t="s">
        <v>13430</v>
      </c>
      <c r="H895" t="s">
        <v>3512</v>
      </c>
      <c r="J895" t="s">
        <v>13436</v>
      </c>
      <c r="K895" t="s">
        <v>3515</v>
      </c>
      <c r="L895" t="s">
        <v>557</v>
      </c>
      <c r="M895" t="s">
        <v>7982</v>
      </c>
      <c r="N895" t="s">
        <v>2039</v>
      </c>
      <c r="O895" t="s">
        <v>8887</v>
      </c>
      <c r="P895" t="s">
        <v>13437</v>
      </c>
      <c r="R895" t="b">
        <v>1</v>
      </c>
      <c r="T895" t="s">
        <v>45</v>
      </c>
      <c r="Z895" t="s">
        <v>8890</v>
      </c>
      <c r="AA895" t="s">
        <v>8887</v>
      </c>
      <c r="AB895" t="s">
        <v>13438</v>
      </c>
      <c r="AC895" t="s">
        <v>8921</v>
      </c>
      <c r="AD895" t="b">
        <v>0</v>
      </c>
      <c r="AE895" t="b">
        <v>0</v>
      </c>
      <c r="AF895" t="s">
        <v>8941</v>
      </c>
      <c r="AG895" t="s">
        <v>8941</v>
      </c>
      <c r="AJ895" t="s">
        <v>13439</v>
      </c>
      <c r="AK895" t="s">
        <v>13440</v>
      </c>
      <c r="AL895" t="s">
        <v>8913</v>
      </c>
      <c r="AM895" t="s">
        <v>13441</v>
      </c>
    </row>
    <row r="896" spans="1:39" x14ac:dyDescent="0.2">
      <c r="A896" t="s">
        <v>3520</v>
      </c>
      <c r="B896" t="s">
        <v>3521</v>
      </c>
      <c r="D896" t="s">
        <v>8438</v>
      </c>
      <c r="E896" t="s">
        <v>13442</v>
      </c>
      <c r="F896" t="s">
        <v>9090</v>
      </c>
      <c r="G896" t="s">
        <v>13443</v>
      </c>
      <c r="H896" t="s">
        <v>3520</v>
      </c>
      <c r="I896" t="s">
        <v>13444</v>
      </c>
      <c r="J896" t="s">
        <v>3523</v>
      </c>
      <c r="K896" t="s">
        <v>3524</v>
      </c>
      <c r="L896" t="s">
        <v>32</v>
      </c>
      <c r="M896" t="s">
        <v>7982</v>
      </c>
      <c r="N896" t="s">
        <v>2039</v>
      </c>
      <c r="O896" t="s">
        <v>8887</v>
      </c>
      <c r="P896" t="s">
        <v>13445</v>
      </c>
      <c r="R896" t="b">
        <v>1</v>
      </c>
      <c r="T896" t="s">
        <v>45</v>
      </c>
      <c r="Y896" t="s">
        <v>134</v>
      </c>
      <c r="Z896" t="s">
        <v>8890</v>
      </c>
      <c r="AA896" t="s">
        <v>8887</v>
      </c>
      <c r="AB896" t="s">
        <v>13446</v>
      </c>
      <c r="AC896" t="s">
        <v>8973</v>
      </c>
      <c r="AD896" t="b">
        <v>0</v>
      </c>
      <c r="AE896" t="b">
        <v>0</v>
      </c>
      <c r="AF896" t="s">
        <v>8941</v>
      </c>
      <c r="AG896" t="s">
        <v>8941</v>
      </c>
      <c r="AH896" t="s">
        <v>8893</v>
      </c>
      <c r="AJ896" t="s">
        <v>13447</v>
      </c>
      <c r="AK896" t="s">
        <v>13448</v>
      </c>
      <c r="AL896" t="s">
        <v>8935</v>
      </c>
      <c r="AM896" t="s">
        <v>3526</v>
      </c>
    </row>
    <row r="897" spans="1:39" x14ac:dyDescent="0.2">
      <c r="A897" t="s">
        <v>3529</v>
      </c>
      <c r="B897" t="s">
        <v>3529</v>
      </c>
      <c r="D897" t="s">
        <v>13449</v>
      </c>
      <c r="E897" t="s">
        <v>13450</v>
      </c>
      <c r="F897" t="s">
        <v>8994</v>
      </c>
      <c r="G897" t="s">
        <v>3530</v>
      </c>
      <c r="H897" t="s">
        <v>3529</v>
      </c>
      <c r="M897" t="s">
        <v>8920</v>
      </c>
      <c r="N897" t="s">
        <v>2039</v>
      </c>
      <c r="O897" t="s">
        <v>8887</v>
      </c>
      <c r="R897" t="b">
        <v>1</v>
      </c>
      <c r="Z897" t="s">
        <v>8890</v>
      </c>
      <c r="AA897" t="s">
        <v>8887</v>
      </c>
      <c r="AC897" t="s">
        <v>8996</v>
      </c>
      <c r="AD897" t="b">
        <v>0</v>
      </c>
      <c r="AE897" t="b">
        <v>0</v>
      </c>
      <c r="AL897" t="s">
        <v>8935</v>
      </c>
      <c r="AM897" t="s">
        <v>3533</v>
      </c>
    </row>
    <row r="898" spans="1:39" x14ac:dyDescent="0.2">
      <c r="A898" t="s">
        <v>3529</v>
      </c>
      <c r="B898" t="s">
        <v>3529</v>
      </c>
      <c r="D898" t="s">
        <v>13449</v>
      </c>
      <c r="E898" t="s">
        <v>13451</v>
      </c>
      <c r="F898" t="s">
        <v>8994</v>
      </c>
      <c r="G898" t="s">
        <v>3530</v>
      </c>
      <c r="H898" t="s">
        <v>3529</v>
      </c>
      <c r="J898" t="s">
        <v>3531</v>
      </c>
      <c r="K898" t="s">
        <v>13452</v>
      </c>
      <c r="L898" t="s">
        <v>32</v>
      </c>
      <c r="M898" t="s">
        <v>7982</v>
      </c>
      <c r="N898" t="s">
        <v>2039</v>
      </c>
      <c r="O898" t="s">
        <v>8887</v>
      </c>
      <c r="P898" t="s">
        <v>13453</v>
      </c>
      <c r="T898" t="s">
        <v>112</v>
      </c>
      <c r="Z898" t="s">
        <v>8890</v>
      </c>
      <c r="AA898" t="s">
        <v>8887</v>
      </c>
      <c r="AB898" t="s">
        <v>13454</v>
      </c>
      <c r="AC898" t="s">
        <v>8996</v>
      </c>
      <c r="AD898" t="b">
        <v>0</v>
      </c>
      <c r="AE898" t="b">
        <v>0</v>
      </c>
      <c r="AF898" t="s">
        <v>8941</v>
      </c>
      <c r="AG898" t="s">
        <v>8941</v>
      </c>
      <c r="AH898" t="s">
        <v>8942</v>
      </c>
      <c r="AJ898" t="s">
        <v>3530</v>
      </c>
      <c r="AK898" t="s">
        <v>13455</v>
      </c>
      <c r="AL898" t="s">
        <v>8935</v>
      </c>
      <c r="AM898" t="s">
        <v>3533</v>
      </c>
    </row>
    <row r="899" spans="1:39" x14ac:dyDescent="0.2">
      <c r="A899" t="s">
        <v>3534</v>
      </c>
      <c r="B899" t="s">
        <v>3535</v>
      </c>
      <c r="D899" t="s">
        <v>8441</v>
      </c>
      <c r="E899" t="s">
        <v>13456</v>
      </c>
      <c r="F899" t="s">
        <v>10382</v>
      </c>
      <c r="G899" t="s">
        <v>3536</v>
      </c>
      <c r="H899" t="s">
        <v>3534</v>
      </c>
      <c r="I899" t="s">
        <v>13457</v>
      </c>
      <c r="M899" t="s">
        <v>8920</v>
      </c>
      <c r="N899" t="s">
        <v>2039</v>
      </c>
      <c r="O899" t="s">
        <v>8887</v>
      </c>
      <c r="R899" t="b">
        <v>1</v>
      </c>
      <c r="Y899" t="s">
        <v>13458</v>
      </c>
      <c r="Z899" t="s">
        <v>8890</v>
      </c>
      <c r="AA899" t="s">
        <v>8887</v>
      </c>
      <c r="AC899" t="s">
        <v>8973</v>
      </c>
      <c r="AD899" t="b">
        <v>0</v>
      </c>
      <c r="AE899" t="b">
        <v>1</v>
      </c>
      <c r="AL899" t="s">
        <v>9226</v>
      </c>
      <c r="AM899" t="s">
        <v>3542</v>
      </c>
    </row>
    <row r="900" spans="1:39" x14ac:dyDescent="0.2">
      <c r="A900" t="s">
        <v>3534</v>
      </c>
      <c r="B900" t="s">
        <v>3535</v>
      </c>
      <c r="D900" t="s">
        <v>8441</v>
      </c>
      <c r="E900" t="s">
        <v>13459</v>
      </c>
      <c r="F900" t="s">
        <v>10382</v>
      </c>
      <c r="G900" t="s">
        <v>3536</v>
      </c>
      <c r="H900" t="s">
        <v>3534</v>
      </c>
      <c r="J900" t="s">
        <v>3537</v>
      </c>
      <c r="K900" t="s">
        <v>13460</v>
      </c>
      <c r="L900" t="s">
        <v>3539</v>
      </c>
      <c r="M900" t="s">
        <v>7982</v>
      </c>
      <c r="N900" t="s">
        <v>2039</v>
      </c>
      <c r="O900" t="s">
        <v>8887</v>
      </c>
      <c r="P900" t="s">
        <v>13461</v>
      </c>
      <c r="R900" t="b">
        <v>1</v>
      </c>
      <c r="T900" t="s">
        <v>60</v>
      </c>
      <c r="Z900" t="s">
        <v>8890</v>
      </c>
      <c r="AA900" t="s">
        <v>8887</v>
      </c>
      <c r="AB900" t="s">
        <v>13462</v>
      </c>
      <c r="AC900" t="s">
        <v>8973</v>
      </c>
      <c r="AD900" t="b">
        <v>0</v>
      </c>
      <c r="AE900" t="b">
        <v>1</v>
      </c>
      <c r="AF900" t="s">
        <v>9566</v>
      </c>
      <c r="AG900" t="s">
        <v>9566</v>
      </c>
      <c r="AH900" t="s">
        <v>8942</v>
      </c>
      <c r="AJ900" t="s">
        <v>7218</v>
      </c>
      <c r="AK900" t="s">
        <v>13463</v>
      </c>
      <c r="AL900" t="s">
        <v>9232</v>
      </c>
      <c r="AM900" t="s">
        <v>3536</v>
      </c>
    </row>
    <row r="901" spans="1:39" x14ac:dyDescent="0.2">
      <c r="A901" t="s">
        <v>3534</v>
      </c>
      <c r="B901" t="s">
        <v>3535</v>
      </c>
      <c r="D901" t="s">
        <v>8441</v>
      </c>
      <c r="E901" t="s">
        <v>13464</v>
      </c>
      <c r="F901" t="s">
        <v>10382</v>
      </c>
      <c r="G901" t="s">
        <v>3536</v>
      </c>
      <c r="H901" t="s">
        <v>3534</v>
      </c>
      <c r="M901" t="s">
        <v>8920</v>
      </c>
      <c r="N901" t="s">
        <v>2039</v>
      </c>
      <c r="O901" t="s">
        <v>8887</v>
      </c>
      <c r="R901" t="b">
        <v>1</v>
      </c>
      <c r="Z901" t="s">
        <v>8890</v>
      </c>
      <c r="AA901" t="s">
        <v>8887</v>
      </c>
      <c r="AC901" t="s">
        <v>8973</v>
      </c>
      <c r="AD901" t="b">
        <v>0</v>
      </c>
      <c r="AE901" t="b">
        <v>1</v>
      </c>
      <c r="AL901" t="s">
        <v>9136</v>
      </c>
      <c r="AM901" t="s">
        <v>13465</v>
      </c>
    </row>
    <row r="902" spans="1:39" x14ac:dyDescent="0.2">
      <c r="A902" t="s">
        <v>3534</v>
      </c>
      <c r="B902" t="s">
        <v>3535</v>
      </c>
      <c r="D902" t="s">
        <v>8441</v>
      </c>
      <c r="E902" t="s">
        <v>13466</v>
      </c>
      <c r="F902" t="s">
        <v>10382</v>
      </c>
      <c r="G902" t="s">
        <v>3536</v>
      </c>
      <c r="H902" t="s">
        <v>3534</v>
      </c>
      <c r="I902" t="s">
        <v>13467</v>
      </c>
      <c r="J902" t="s">
        <v>13468</v>
      </c>
      <c r="K902" t="s">
        <v>13469</v>
      </c>
      <c r="L902" t="s">
        <v>3539</v>
      </c>
      <c r="M902" t="s">
        <v>7982</v>
      </c>
      <c r="N902" t="s">
        <v>2039</v>
      </c>
      <c r="O902" t="s">
        <v>8887</v>
      </c>
      <c r="P902" t="s">
        <v>13470</v>
      </c>
      <c r="R902" t="b">
        <v>1</v>
      </c>
      <c r="T902" t="s">
        <v>60</v>
      </c>
      <c r="Y902" t="s">
        <v>134</v>
      </c>
      <c r="Z902" t="s">
        <v>8890</v>
      </c>
      <c r="AA902" t="s">
        <v>8887</v>
      </c>
      <c r="AB902" t="s">
        <v>13462</v>
      </c>
      <c r="AC902" t="s">
        <v>8973</v>
      </c>
      <c r="AD902" t="b">
        <v>0</v>
      </c>
      <c r="AE902" t="b">
        <v>1</v>
      </c>
      <c r="AF902" t="s">
        <v>9113</v>
      </c>
      <c r="AG902" t="s">
        <v>9113</v>
      </c>
      <c r="AH902" t="s">
        <v>8942</v>
      </c>
      <c r="AJ902" t="s">
        <v>7218</v>
      </c>
      <c r="AK902" t="s">
        <v>13463</v>
      </c>
      <c r="AL902" t="s">
        <v>8935</v>
      </c>
      <c r="AM902" t="s">
        <v>3536</v>
      </c>
    </row>
    <row r="903" spans="1:39" x14ac:dyDescent="0.2">
      <c r="A903" t="s">
        <v>3534</v>
      </c>
      <c r="B903" t="s">
        <v>3535</v>
      </c>
      <c r="D903" t="s">
        <v>8441</v>
      </c>
      <c r="E903" t="s">
        <v>13471</v>
      </c>
      <c r="F903" t="s">
        <v>10382</v>
      </c>
      <c r="G903" t="s">
        <v>3536</v>
      </c>
      <c r="H903" t="s">
        <v>3534</v>
      </c>
      <c r="I903" t="s">
        <v>13472</v>
      </c>
      <c r="J903" t="s">
        <v>13473</v>
      </c>
      <c r="K903" t="s">
        <v>13474</v>
      </c>
      <c r="L903" t="s">
        <v>13475</v>
      </c>
      <c r="M903" t="s">
        <v>7982</v>
      </c>
      <c r="N903" t="s">
        <v>2039</v>
      </c>
      <c r="O903" t="s">
        <v>8887</v>
      </c>
      <c r="P903" t="s">
        <v>13476</v>
      </c>
      <c r="R903" t="b">
        <v>1</v>
      </c>
      <c r="T903" t="s">
        <v>60</v>
      </c>
      <c r="Y903" t="s">
        <v>381</v>
      </c>
      <c r="Z903" t="s">
        <v>8890</v>
      </c>
      <c r="AA903" t="s">
        <v>8887</v>
      </c>
      <c r="AB903" t="s">
        <v>13477</v>
      </c>
      <c r="AC903" t="s">
        <v>8973</v>
      </c>
      <c r="AD903" t="b">
        <v>0</v>
      </c>
      <c r="AE903" t="b">
        <v>1</v>
      </c>
      <c r="AF903" t="s">
        <v>9372</v>
      </c>
      <c r="AG903" t="s">
        <v>9366</v>
      </c>
      <c r="AH903" t="s">
        <v>8942</v>
      </c>
      <c r="AI903" t="s">
        <v>13478</v>
      </c>
      <c r="AJ903" t="s">
        <v>7218</v>
      </c>
      <c r="AK903" t="s">
        <v>13479</v>
      </c>
      <c r="AL903" t="s">
        <v>9266</v>
      </c>
      <c r="AM903" t="s">
        <v>13480</v>
      </c>
    </row>
    <row r="904" spans="1:39" x14ac:dyDescent="0.2">
      <c r="A904" t="s">
        <v>3545</v>
      </c>
      <c r="B904" t="s">
        <v>3546</v>
      </c>
      <c r="D904" t="s">
        <v>8444</v>
      </c>
      <c r="E904" t="s">
        <v>13481</v>
      </c>
      <c r="F904" t="s">
        <v>8889</v>
      </c>
      <c r="G904" t="s">
        <v>13482</v>
      </c>
      <c r="H904" t="s">
        <v>3545</v>
      </c>
      <c r="J904" t="s">
        <v>3548</v>
      </c>
      <c r="K904" t="s">
        <v>7223</v>
      </c>
      <c r="L904" t="s">
        <v>3550</v>
      </c>
      <c r="M904" t="s">
        <v>7982</v>
      </c>
      <c r="N904" t="s">
        <v>2039</v>
      </c>
      <c r="O904" t="s">
        <v>8887</v>
      </c>
      <c r="P904" t="s">
        <v>13483</v>
      </c>
      <c r="R904" t="b">
        <v>1</v>
      </c>
      <c r="T904" t="s">
        <v>60</v>
      </c>
      <c r="Z904" t="s">
        <v>8890</v>
      </c>
      <c r="AA904" t="s">
        <v>8887</v>
      </c>
      <c r="AB904" t="s">
        <v>13484</v>
      </c>
      <c r="AC904" t="s">
        <v>8973</v>
      </c>
      <c r="AD904" t="b">
        <v>0</v>
      </c>
      <c r="AE904" t="b">
        <v>0</v>
      </c>
      <c r="AF904" t="s">
        <v>13485</v>
      </c>
      <c r="AG904" t="s">
        <v>13486</v>
      </c>
      <c r="AH904" t="s">
        <v>8942</v>
      </c>
      <c r="AI904" t="s">
        <v>13487</v>
      </c>
      <c r="AJ904" t="s">
        <v>13488</v>
      </c>
      <c r="AK904" t="s">
        <v>13489</v>
      </c>
      <c r="AL904" t="s">
        <v>8926</v>
      </c>
      <c r="AM904" t="s">
        <v>3553</v>
      </c>
    </row>
    <row r="905" spans="1:39" x14ac:dyDescent="0.2">
      <c r="A905" t="s">
        <v>3557</v>
      </c>
      <c r="B905" t="s">
        <v>3557</v>
      </c>
      <c r="D905" t="s">
        <v>13490</v>
      </c>
      <c r="E905" t="s">
        <v>13491</v>
      </c>
      <c r="F905" t="s">
        <v>21008</v>
      </c>
      <c r="G905" t="s">
        <v>3558</v>
      </c>
      <c r="H905" t="s">
        <v>3557</v>
      </c>
      <c r="J905" t="s">
        <v>3559</v>
      </c>
      <c r="K905" t="s">
        <v>3560</v>
      </c>
      <c r="L905" t="s">
        <v>32</v>
      </c>
      <c r="M905" t="s">
        <v>7982</v>
      </c>
      <c r="N905" t="s">
        <v>2039</v>
      </c>
      <c r="O905" t="s">
        <v>8887</v>
      </c>
      <c r="P905" t="s">
        <v>3562</v>
      </c>
      <c r="R905" t="b">
        <v>1</v>
      </c>
      <c r="T905" t="s">
        <v>112</v>
      </c>
      <c r="Z905" t="s">
        <v>8890</v>
      </c>
      <c r="AA905" t="s">
        <v>8887</v>
      </c>
      <c r="AB905" t="s">
        <v>13492</v>
      </c>
      <c r="AC905" t="s">
        <v>9330</v>
      </c>
      <c r="AD905" t="b">
        <v>0</v>
      </c>
      <c r="AE905" t="b">
        <v>0</v>
      </c>
      <c r="AF905" t="s">
        <v>13493</v>
      </c>
      <c r="AG905" t="s">
        <v>8941</v>
      </c>
      <c r="AH905" t="s">
        <v>8942</v>
      </c>
      <c r="AJ905" t="s">
        <v>3558</v>
      </c>
      <c r="AK905" t="s">
        <v>13494</v>
      </c>
      <c r="AL905" t="s">
        <v>9232</v>
      </c>
      <c r="AM905" t="s">
        <v>3563</v>
      </c>
    </row>
    <row r="906" spans="1:39" x14ac:dyDescent="0.2">
      <c r="A906" t="s">
        <v>3564</v>
      </c>
      <c r="B906" t="s">
        <v>3565</v>
      </c>
      <c r="D906" t="s">
        <v>8448</v>
      </c>
      <c r="E906" t="s">
        <v>13495</v>
      </c>
      <c r="F906" t="s">
        <v>21008</v>
      </c>
      <c r="G906" t="s">
        <v>3566</v>
      </c>
      <c r="H906" t="s">
        <v>3564</v>
      </c>
      <c r="I906" t="s">
        <v>13496</v>
      </c>
      <c r="J906" t="s">
        <v>3567</v>
      </c>
      <c r="K906" t="s">
        <v>3568</v>
      </c>
      <c r="L906" t="s">
        <v>180</v>
      </c>
      <c r="M906" t="s">
        <v>7982</v>
      </c>
      <c r="N906" t="s">
        <v>2039</v>
      </c>
      <c r="O906" t="s">
        <v>8887</v>
      </c>
      <c r="P906" t="s">
        <v>13497</v>
      </c>
      <c r="R906" t="b">
        <v>1</v>
      </c>
      <c r="T906" t="s">
        <v>45</v>
      </c>
      <c r="Y906" t="s">
        <v>3573</v>
      </c>
      <c r="Z906" t="s">
        <v>8890</v>
      </c>
      <c r="AA906" t="s">
        <v>8887</v>
      </c>
      <c r="AB906" t="s">
        <v>13498</v>
      </c>
      <c r="AC906" t="s">
        <v>8973</v>
      </c>
      <c r="AD906" t="b">
        <v>0</v>
      </c>
      <c r="AE906" t="b">
        <v>0</v>
      </c>
      <c r="AF906" t="s">
        <v>13499</v>
      </c>
      <c r="AG906" t="s">
        <v>13500</v>
      </c>
      <c r="AH906" t="s">
        <v>9031</v>
      </c>
      <c r="AI906" t="s">
        <v>13501</v>
      </c>
      <c r="AJ906" t="s">
        <v>13502</v>
      </c>
      <c r="AK906" t="s">
        <v>13503</v>
      </c>
      <c r="AL906" t="s">
        <v>9266</v>
      </c>
      <c r="AM906" t="s">
        <v>3571</v>
      </c>
    </row>
    <row r="907" spans="1:39" x14ac:dyDescent="0.2">
      <c r="A907" t="s">
        <v>3564</v>
      </c>
      <c r="B907" t="s">
        <v>3565</v>
      </c>
      <c r="D907" t="s">
        <v>8448</v>
      </c>
      <c r="E907" t="s">
        <v>13504</v>
      </c>
      <c r="F907" t="s">
        <v>21008</v>
      </c>
      <c r="G907" t="s">
        <v>3566</v>
      </c>
      <c r="H907" t="s">
        <v>3564</v>
      </c>
      <c r="I907" t="s">
        <v>13505</v>
      </c>
      <c r="M907" t="s">
        <v>8920</v>
      </c>
      <c r="N907" t="s">
        <v>2039</v>
      </c>
      <c r="O907" t="s">
        <v>8887</v>
      </c>
      <c r="R907" t="b">
        <v>1</v>
      </c>
      <c r="Y907" t="s">
        <v>7843</v>
      </c>
      <c r="Z907" t="s">
        <v>8890</v>
      </c>
      <c r="AA907" t="s">
        <v>8887</v>
      </c>
      <c r="AC907" t="s">
        <v>8973</v>
      </c>
      <c r="AD907" t="b">
        <v>0</v>
      </c>
      <c r="AE907" t="b">
        <v>0</v>
      </c>
      <c r="AL907" t="s">
        <v>8897</v>
      </c>
      <c r="AM907" t="s">
        <v>13506</v>
      </c>
    </row>
    <row r="908" spans="1:39" x14ac:dyDescent="0.2">
      <c r="A908" t="s">
        <v>3574</v>
      </c>
      <c r="B908" t="s">
        <v>3574</v>
      </c>
      <c r="D908" t="s">
        <v>13507</v>
      </c>
      <c r="E908" t="s">
        <v>13508</v>
      </c>
      <c r="F908" t="s">
        <v>8889</v>
      </c>
      <c r="G908" t="s">
        <v>3575</v>
      </c>
      <c r="H908" t="s">
        <v>3574</v>
      </c>
      <c r="M908" t="s">
        <v>8920</v>
      </c>
      <c r="N908" t="s">
        <v>2039</v>
      </c>
      <c r="O908" t="s">
        <v>8887</v>
      </c>
      <c r="R908" t="b">
        <v>1</v>
      </c>
      <c r="Z908" t="s">
        <v>8890</v>
      </c>
      <c r="AA908" t="s">
        <v>8887</v>
      </c>
      <c r="AC908" t="s">
        <v>8973</v>
      </c>
      <c r="AD908" t="b">
        <v>0</v>
      </c>
      <c r="AE908" t="b">
        <v>0</v>
      </c>
      <c r="AL908" t="s">
        <v>8926</v>
      </c>
      <c r="AM908" t="s">
        <v>3575</v>
      </c>
    </row>
    <row r="909" spans="1:39" x14ac:dyDescent="0.2">
      <c r="A909" t="s">
        <v>3574</v>
      </c>
      <c r="B909" t="s">
        <v>3574</v>
      </c>
      <c r="D909" t="s">
        <v>13507</v>
      </c>
      <c r="E909" t="s">
        <v>13509</v>
      </c>
      <c r="F909" t="s">
        <v>8889</v>
      </c>
      <c r="G909" t="s">
        <v>3575</v>
      </c>
      <c r="H909" t="s">
        <v>3574</v>
      </c>
      <c r="J909" t="s">
        <v>3576</v>
      </c>
      <c r="K909" t="s">
        <v>13510</v>
      </c>
      <c r="L909" t="s">
        <v>180</v>
      </c>
      <c r="M909" t="s">
        <v>7982</v>
      </c>
      <c r="N909" t="s">
        <v>2039</v>
      </c>
      <c r="O909" t="s">
        <v>8887</v>
      </c>
      <c r="P909" t="s">
        <v>13511</v>
      </c>
      <c r="R909" t="b">
        <v>1</v>
      </c>
      <c r="T909" t="s">
        <v>85</v>
      </c>
      <c r="Z909" t="s">
        <v>8890</v>
      </c>
      <c r="AA909" t="s">
        <v>8887</v>
      </c>
      <c r="AB909" t="s">
        <v>13512</v>
      </c>
      <c r="AC909" t="s">
        <v>8973</v>
      </c>
      <c r="AD909" t="b">
        <v>0</v>
      </c>
      <c r="AE909" t="b">
        <v>0</v>
      </c>
      <c r="AF909" t="s">
        <v>9718</v>
      </c>
      <c r="AG909" t="s">
        <v>9719</v>
      </c>
      <c r="AH909" t="s">
        <v>8942</v>
      </c>
      <c r="AJ909" t="s">
        <v>13513</v>
      </c>
      <c r="AK909" t="s">
        <v>13514</v>
      </c>
      <c r="AL909" t="s">
        <v>8926</v>
      </c>
      <c r="AM909" t="s">
        <v>13515</v>
      </c>
    </row>
    <row r="910" spans="1:39" x14ac:dyDescent="0.2">
      <c r="A910" t="s">
        <v>3574</v>
      </c>
      <c r="B910" t="s">
        <v>3574</v>
      </c>
      <c r="D910" t="s">
        <v>13507</v>
      </c>
      <c r="E910" t="s">
        <v>13516</v>
      </c>
      <c r="F910" t="s">
        <v>8889</v>
      </c>
      <c r="G910" t="s">
        <v>3575</v>
      </c>
      <c r="H910" t="s">
        <v>3574</v>
      </c>
      <c r="M910" t="s">
        <v>8925</v>
      </c>
      <c r="N910" t="s">
        <v>2039</v>
      </c>
      <c r="O910" t="s">
        <v>8887</v>
      </c>
      <c r="R910" t="b">
        <v>1</v>
      </c>
      <c r="X910" t="s">
        <v>2039</v>
      </c>
      <c r="Z910" t="s">
        <v>8890</v>
      </c>
      <c r="AA910" t="s">
        <v>8887</v>
      </c>
      <c r="AC910" t="s">
        <v>8973</v>
      </c>
      <c r="AD910" t="b">
        <v>0</v>
      </c>
      <c r="AE910" t="b">
        <v>0</v>
      </c>
      <c r="AL910" t="s">
        <v>8935</v>
      </c>
      <c r="AM910" t="s">
        <v>3575</v>
      </c>
    </row>
    <row r="911" spans="1:39" x14ac:dyDescent="0.2">
      <c r="A911" t="s">
        <v>3574</v>
      </c>
      <c r="B911" t="s">
        <v>3574</v>
      </c>
      <c r="D911" t="s">
        <v>13507</v>
      </c>
      <c r="E911" t="s">
        <v>13517</v>
      </c>
      <c r="F911" t="s">
        <v>8889</v>
      </c>
      <c r="G911" t="s">
        <v>3575</v>
      </c>
      <c r="H911" t="s">
        <v>3574</v>
      </c>
      <c r="J911" t="s">
        <v>13518</v>
      </c>
      <c r="K911" t="s">
        <v>13519</v>
      </c>
      <c r="L911" t="s">
        <v>13520</v>
      </c>
      <c r="M911" t="s">
        <v>7982</v>
      </c>
      <c r="N911" t="s">
        <v>2039</v>
      </c>
      <c r="O911" t="s">
        <v>8887</v>
      </c>
      <c r="P911" t="s">
        <v>13521</v>
      </c>
      <c r="R911" t="b">
        <v>1</v>
      </c>
      <c r="T911" t="s">
        <v>85</v>
      </c>
      <c r="Z911" t="s">
        <v>8890</v>
      </c>
      <c r="AA911" t="s">
        <v>8887</v>
      </c>
      <c r="AC911" t="s">
        <v>8973</v>
      </c>
      <c r="AD911" t="b">
        <v>0</v>
      </c>
      <c r="AE911" t="b">
        <v>0</v>
      </c>
      <c r="AF911" t="s">
        <v>8892</v>
      </c>
      <c r="AG911" t="s">
        <v>8892</v>
      </c>
      <c r="AH911" t="s">
        <v>8942</v>
      </c>
      <c r="AI911" t="s">
        <v>10254</v>
      </c>
      <c r="AJ911" t="s">
        <v>13522</v>
      </c>
      <c r="AK911" t="s">
        <v>13523</v>
      </c>
      <c r="AL911" t="s">
        <v>8935</v>
      </c>
      <c r="AM911" t="s">
        <v>3575</v>
      </c>
    </row>
    <row r="912" spans="1:39" x14ac:dyDescent="0.2">
      <c r="A912" t="s">
        <v>3578</v>
      </c>
      <c r="B912" t="s">
        <v>3578</v>
      </c>
      <c r="D912" t="s">
        <v>13524</v>
      </c>
      <c r="E912" t="s">
        <v>13525</v>
      </c>
      <c r="F912" t="s">
        <v>8889</v>
      </c>
      <c r="G912" t="s">
        <v>3579</v>
      </c>
      <c r="H912" t="s">
        <v>3578</v>
      </c>
      <c r="M912" t="s">
        <v>8925</v>
      </c>
      <c r="N912" t="s">
        <v>2039</v>
      </c>
      <c r="O912" t="s">
        <v>8887</v>
      </c>
      <c r="R912" t="b">
        <v>1</v>
      </c>
      <c r="X912" t="s">
        <v>2039</v>
      </c>
      <c r="Z912" t="s">
        <v>8890</v>
      </c>
      <c r="AA912" t="s">
        <v>8887</v>
      </c>
      <c r="AC912" t="s">
        <v>8891</v>
      </c>
      <c r="AD912" t="b">
        <v>0</v>
      </c>
      <c r="AE912" t="b">
        <v>0</v>
      </c>
      <c r="AL912" t="s">
        <v>8918</v>
      </c>
      <c r="AM912" t="s">
        <v>3579</v>
      </c>
    </row>
    <row r="913" spans="1:39" x14ac:dyDescent="0.2">
      <c r="A913" t="s">
        <v>3578</v>
      </c>
      <c r="B913" t="s">
        <v>3578</v>
      </c>
      <c r="D913" t="s">
        <v>13524</v>
      </c>
      <c r="E913" t="s">
        <v>13526</v>
      </c>
      <c r="F913" t="s">
        <v>8889</v>
      </c>
      <c r="G913" t="s">
        <v>3579</v>
      </c>
      <c r="H913" t="s">
        <v>3578</v>
      </c>
      <c r="M913" t="s">
        <v>8925</v>
      </c>
      <c r="N913" t="s">
        <v>2039</v>
      </c>
      <c r="O913" t="s">
        <v>8887</v>
      </c>
      <c r="R913" t="b">
        <v>1</v>
      </c>
      <c r="X913" t="s">
        <v>2039</v>
      </c>
      <c r="Z913" t="s">
        <v>8890</v>
      </c>
      <c r="AA913" t="s">
        <v>8887</v>
      </c>
      <c r="AC913" t="s">
        <v>8891</v>
      </c>
      <c r="AD913" t="b">
        <v>0</v>
      </c>
      <c r="AE913" t="b">
        <v>0</v>
      </c>
      <c r="AL913" t="s">
        <v>8913</v>
      </c>
      <c r="AM913" t="s">
        <v>3579</v>
      </c>
    </row>
    <row r="914" spans="1:39" x14ac:dyDescent="0.2">
      <c r="A914" t="s">
        <v>3578</v>
      </c>
      <c r="B914" t="s">
        <v>3578</v>
      </c>
      <c r="D914" t="s">
        <v>13524</v>
      </c>
      <c r="E914" t="s">
        <v>13527</v>
      </c>
      <c r="F914" t="s">
        <v>8889</v>
      </c>
      <c r="G914" t="s">
        <v>3579</v>
      </c>
      <c r="H914" t="s">
        <v>3578</v>
      </c>
      <c r="J914" t="s">
        <v>3580</v>
      </c>
      <c r="K914" t="s">
        <v>3581</v>
      </c>
      <c r="L914" t="s">
        <v>32</v>
      </c>
      <c r="M914" t="s">
        <v>7982</v>
      </c>
      <c r="N914" t="s">
        <v>7781</v>
      </c>
      <c r="O914" t="s">
        <v>8887</v>
      </c>
      <c r="P914" t="s">
        <v>3583</v>
      </c>
      <c r="R914" t="b">
        <v>1</v>
      </c>
      <c r="T914" t="s">
        <v>85</v>
      </c>
      <c r="Z914" t="s">
        <v>8890</v>
      </c>
      <c r="AA914" t="s">
        <v>8887</v>
      </c>
      <c r="AC914" t="s">
        <v>8891</v>
      </c>
      <c r="AD914" t="b">
        <v>0</v>
      </c>
      <c r="AE914" t="b">
        <v>0</v>
      </c>
      <c r="AF914" t="s">
        <v>8892</v>
      </c>
      <c r="AG914" t="s">
        <v>8892</v>
      </c>
      <c r="AH914" t="s">
        <v>8893</v>
      </c>
      <c r="AI914" t="s">
        <v>8932</v>
      </c>
      <c r="AJ914" t="s">
        <v>13528</v>
      </c>
      <c r="AK914" t="s">
        <v>13529</v>
      </c>
      <c r="AL914" t="s">
        <v>8918</v>
      </c>
      <c r="AM914" t="s">
        <v>3579</v>
      </c>
    </row>
    <row r="915" spans="1:39" x14ac:dyDescent="0.2">
      <c r="A915" t="s">
        <v>3578</v>
      </c>
      <c r="B915" t="s">
        <v>3578</v>
      </c>
      <c r="D915" t="s">
        <v>13524</v>
      </c>
      <c r="E915" t="s">
        <v>13530</v>
      </c>
      <c r="F915" t="s">
        <v>8889</v>
      </c>
      <c r="G915" t="s">
        <v>3579</v>
      </c>
      <c r="H915" t="s">
        <v>3578</v>
      </c>
      <c r="J915" t="s">
        <v>3580</v>
      </c>
      <c r="K915" t="s">
        <v>13531</v>
      </c>
      <c r="L915" t="s">
        <v>32</v>
      </c>
      <c r="M915" t="s">
        <v>7982</v>
      </c>
      <c r="N915" t="s">
        <v>7785</v>
      </c>
      <c r="O915" t="s">
        <v>8887</v>
      </c>
      <c r="P915" t="s">
        <v>13532</v>
      </c>
      <c r="R915" t="b">
        <v>1</v>
      </c>
      <c r="T915" t="s">
        <v>85</v>
      </c>
      <c r="Z915" t="s">
        <v>8890</v>
      </c>
      <c r="AA915" t="s">
        <v>8887</v>
      </c>
      <c r="AC915" t="s">
        <v>8891</v>
      </c>
      <c r="AD915" t="b">
        <v>0</v>
      </c>
      <c r="AE915" t="b">
        <v>0</v>
      </c>
      <c r="AF915" t="s">
        <v>9113</v>
      </c>
      <c r="AG915" t="s">
        <v>9113</v>
      </c>
      <c r="AH915" t="s">
        <v>8893</v>
      </c>
      <c r="AI915" t="s">
        <v>10802</v>
      </c>
      <c r="AJ915" t="s">
        <v>13528</v>
      </c>
      <c r="AK915" t="s">
        <v>13533</v>
      </c>
      <c r="AL915" t="s">
        <v>8913</v>
      </c>
      <c r="AM915" t="s">
        <v>3579</v>
      </c>
    </row>
    <row r="916" spans="1:39" x14ac:dyDescent="0.2">
      <c r="A916" t="s">
        <v>3584</v>
      </c>
      <c r="B916" t="s">
        <v>3585</v>
      </c>
      <c r="D916" t="s">
        <v>8451</v>
      </c>
      <c r="E916" t="s">
        <v>13534</v>
      </c>
      <c r="F916" t="s">
        <v>10382</v>
      </c>
      <c r="G916" t="s">
        <v>3586</v>
      </c>
      <c r="H916" t="s">
        <v>3584</v>
      </c>
      <c r="J916" t="s">
        <v>3587</v>
      </c>
      <c r="K916" t="s">
        <v>13535</v>
      </c>
      <c r="L916" t="s">
        <v>3589</v>
      </c>
      <c r="M916" t="s">
        <v>7982</v>
      </c>
      <c r="N916" t="s">
        <v>2039</v>
      </c>
      <c r="O916" t="s">
        <v>8887</v>
      </c>
      <c r="P916" t="s">
        <v>13536</v>
      </c>
      <c r="R916" t="b">
        <v>1</v>
      </c>
      <c r="T916" t="s">
        <v>45</v>
      </c>
      <c r="Z916" t="s">
        <v>8890</v>
      </c>
      <c r="AA916" t="s">
        <v>8887</v>
      </c>
      <c r="AB916" t="s">
        <v>13537</v>
      </c>
      <c r="AC916" t="s">
        <v>8973</v>
      </c>
      <c r="AD916" t="b">
        <v>0</v>
      </c>
      <c r="AE916" t="b">
        <v>1</v>
      </c>
      <c r="AF916" t="s">
        <v>8931</v>
      </c>
      <c r="AG916" t="s">
        <v>8931</v>
      </c>
      <c r="AH916" t="s">
        <v>8893</v>
      </c>
      <c r="AI916" t="s">
        <v>13538</v>
      </c>
      <c r="AJ916" t="s">
        <v>13539</v>
      </c>
      <c r="AK916" t="s">
        <v>13540</v>
      </c>
      <c r="AL916" t="s">
        <v>8945</v>
      </c>
      <c r="AM916" t="s">
        <v>3592</v>
      </c>
    </row>
    <row r="917" spans="1:39" x14ac:dyDescent="0.2">
      <c r="A917" t="s">
        <v>3584</v>
      </c>
      <c r="B917" t="s">
        <v>3585</v>
      </c>
      <c r="D917" t="s">
        <v>8451</v>
      </c>
      <c r="E917" t="s">
        <v>13541</v>
      </c>
      <c r="F917" t="s">
        <v>10382</v>
      </c>
      <c r="G917" t="s">
        <v>3586</v>
      </c>
      <c r="H917" t="s">
        <v>3584</v>
      </c>
      <c r="J917" t="s">
        <v>13542</v>
      </c>
      <c r="K917" t="s">
        <v>13543</v>
      </c>
      <c r="L917" t="s">
        <v>3589</v>
      </c>
      <c r="M917" t="s">
        <v>7982</v>
      </c>
      <c r="N917" t="s">
        <v>2039</v>
      </c>
      <c r="O917" t="s">
        <v>8887</v>
      </c>
      <c r="P917" t="s">
        <v>13544</v>
      </c>
      <c r="R917" t="b">
        <v>1</v>
      </c>
      <c r="T917" t="s">
        <v>45</v>
      </c>
      <c r="Z917" t="s">
        <v>8890</v>
      </c>
      <c r="AA917" t="s">
        <v>8887</v>
      </c>
      <c r="AB917" t="s">
        <v>13537</v>
      </c>
      <c r="AC917" t="s">
        <v>8973</v>
      </c>
      <c r="AD917" t="b">
        <v>0</v>
      </c>
      <c r="AE917" t="b">
        <v>1</v>
      </c>
      <c r="AF917" t="s">
        <v>11053</v>
      </c>
      <c r="AG917" t="s">
        <v>13545</v>
      </c>
      <c r="AH917" t="s">
        <v>8893</v>
      </c>
      <c r="AI917" t="s">
        <v>13546</v>
      </c>
      <c r="AJ917" t="s">
        <v>13539</v>
      </c>
      <c r="AK917" t="s">
        <v>13540</v>
      </c>
      <c r="AL917" t="s">
        <v>9136</v>
      </c>
      <c r="AM917" t="s">
        <v>13547</v>
      </c>
    </row>
    <row r="918" spans="1:39" x14ac:dyDescent="0.2">
      <c r="A918" t="s">
        <v>3584</v>
      </c>
      <c r="B918" t="s">
        <v>3585</v>
      </c>
      <c r="D918" t="s">
        <v>8451</v>
      </c>
      <c r="E918" t="s">
        <v>13548</v>
      </c>
      <c r="F918" t="s">
        <v>10382</v>
      </c>
      <c r="G918" t="s">
        <v>3586</v>
      </c>
      <c r="H918" t="s">
        <v>3584</v>
      </c>
      <c r="J918" t="s">
        <v>13549</v>
      </c>
      <c r="K918" t="s">
        <v>13550</v>
      </c>
      <c r="L918" t="s">
        <v>3589</v>
      </c>
      <c r="M918" t="s">
        <v>7982</v>
      </c>
      <c r="N918" t="s">
        <v>2039</v>
      </c>
      <c r="O918" t="s">
        <v>8887</v>
      </c>
      <c r="P918" t="s">
        <v>13551</v>
      </c>
      <c r="R918" t="b">
        <v>1</v>
      </c>
      <c r="T918" t="s">
        <v>45</v>
      </c>
      <c r="Z918" t="s">
        <v>8890</v>
      </c>
      <c r="AA918" t="s">
        <v>8887</v>
      </c>
      <c r="AB918" t="s">
        <v>13537</v>
      </c>
      <c r="AC918" t="s">
        <v>8973</v>
      </c>
      <c r="AD918" t="b">
        <v>0</v>
      </c>
      <c r="AE918" t="b">
        <v>1</v>
      </c>
      <c r="AF918" t="s">
        <v>8931</v>
      </c>
      <c r="AG918" t="s">
        <v>8931</v>
      </c>
      <c r="AH918" t="s">
        <v>8893</v>
      </c>
      <c r="AI918" t="s">
        <v>13552</v>
      </c>
      <c r="AJ918" t="s">
        <v>13539</v>
      </c>
      <c r="AK918" t="s">
        <v>13540</v>
      </c>
      <c r="AL918" t="s">
        <v>8923</v>
      </c>
      <c r="AM918" t="s">
        <v>3592</v>
      </c>
    </row>
    <row r="919" spans="1:39" x14ac:dyDescent="0.2">
      <c r="A919" t="s">
        <v>3584</v>
      </c>
      <c r="B919" t="s">
        <v>3585</v>
      </c>
      <c r="D919" t="s">
        <v>8451</v>
      </c>
      <c r="E919" t="s">
        <v>13553</v>
      </c>
      <c r="F919" t="s">
        <v>10382</v>
      </c>
      <c r="G919" t="s">
        <v>3586</v>
      </c>
      <c r="H919" t="s">
        <v>3584</v>
      </c>
      <c r="I919" t="s">
        <v>13554</v>
      </c>
      <c r="J919" t="s">
        <v>13549</v>
      </c>
      <c r="K919" t="s">
        <v>13550</v>
      </c>
      <c r="L919" t="s">
        <v>3589</v>
      </c>
      <c r="M919" t="s">
        <v>7982</v>
      </c>
      <c r="N919" t="s">
        <v>2039</v>
      </c>
      <c r="O919" t="s">
        <v>8887</v>
      </c>
      <c r="P919" t="s">
        <v>13555</v>
      </c>
      <c r="R919" t="b">
        <v>1</v>
      </c>
      <c r="T919" t="s">
        <v>45</v>
      </c>
      <c r="Y919" t="s">
        <v>7900</v>
      </c>
      <c r="Z919" t="s">
        <v>8890</v>
      </c>
      <c r="AA919" t="s">
        <v>8887</v>
      </c>
      <c r="AB919" t="s">
        <v>13537</v>
      </c>
      <c r="AC919" t="s">
        <v>8973</v>
      </c>
      <c r="AD919" t="b">
        <v>0</v>
      </c>
      <c r="AE919" t="b">
        <v>1</v>
      </c>
      <c r="AF919" t="s">
        <v>13556</v>
      </c>
      <c r="AG919" t="s">
        <v>8931</v>
      </c>
      <c r="AH919" t="s">
        <v>8893</v>
      </c>
      <c r="AJ919" t="s">
        <v>13539</v>
      </c>
      <c r="AK919" t="s">
        <v>13540</v>
      </c>
      <c r="AL919" t="s">
        <v>8935</v>
      </c>
      <c r="AM919" t="s">
        <v>3586</v>
      </c>
    </row>
    <row r="920" spans="1:39" x14ac:dyDescent="0.2">
      <c r="A920" t="s">
        <v>3584</v>
      </c>
      <c r="B920" t="s">
        <v>3585</v>
      </c>
      <c r="D920" t="s">
        <v>8451</v>
      </c>
      <c r="E920" t="s">
        <v>13557</v>
      </c>
      <c r="F920" t="s">
        <v>10382</v>
      </c>
      <c r="G920" t="s">
        <v>3586</v>
      </c>
      <c r="H920" t="s">
        <v>3584</v>
      </c>
      <c r="I920" t="s">
        <v>13558</v>
      </c>
      <c r="J920" t="s">
        <v>13542</v>
      </c>
      <c r="K920" t="s">
        <v>13543</v>
      </c>
      <c r="L920" t="s">
        <v>3589</v>
      </c>
      <c r="M920" t="s">
        <v>7982</v>
      </c>
      <c r="N920" t="s">
        <v>2039</v>
      </c>
      <c r="O920" t="s">
        <v>8887</v>
      </c>
      <c r="P920" t="s">
        <v>13559</v>
      </c>
      <c r="R920" t="b">
        <v>1</v>
      </c>
      <c r="T920" t="s">
        <v>45</v>
      </c>
      <c r="Y920" t="s">
        <v>3594</v>
      </c>
      <c r="Z920" t="s">
        <v>8890</v>
      </c>
      <c r="AA920" t="s">
        <v>8887</v>
      </c>
      <c r="AB920" t="s">
        <v>13537</v>
      </c>
      <c r="AC920" t="s">
        <v>8973</v>
      </c>
      <c r="AD920" t="b">
        <v>0</v>
      </c>
      <c r="AE920" t="b">
        <v>1</v>
      </c>
      <c r="AF920" t="s">
        <v>10282</v>
      </c>
      <c r="AG920" t="s">
        <v>10286</v>
      </c>
      <c r="AH920" t="s">
        <v>8893</v>
      </c>
      <c r="AI920" t="s">
        <v>13538</v>
      </c>
      <c r="AJ920" t="s">
        <v>13539</v>
      </c>
      <c r="AK920" t="s">
        <v>13540</v>
      </c>
      <c r="AL920" t="s">
        <v>9266</v>
      </c>
      <c r="AM920" t="s">
        <v>13560</v>
      </c>
    </row>
    <row r="921" spans="1:39" x14ac:dyDescent="0.2">
      <c r="A921" t="s">
        <v>3584</v>
      </c>
      <c r="B921" t="s">
        <v>3585</v>
      </c>
      <c r="D921" t="s">
        <v>8451</v>
      </c>
      <c r="E921" t="s">
        <v>13561</v>
      </c>
      <c r="F921" t="s">
        <v>10382</v>
      </c>
      <c r="G921" t="s">
        <v>3586</v>
      </c>
      <c r="H921" t="s">
        <v>3584</v>
      </c>
      <c r="J921" t="s">
        <v>3587</v>
      </c>
      <c r="K921" t="s">
        <v>13535</v>
      </c>
      <c r="L921" t="s">
        <v>3589</v>
      </c>
      <c r="M921" t="s">
        <v>7982</v>
      </c>
      <c r="N921" t="s">
        <v>2039</v>
      </c>
      <c r="O921" t="s">
        <v>8887</v>
      </c>
      <c r="P921" t="s">
        <v>13562</v>
      </c>
      <c r="R921" t="b">
        <v>1</v>
      </c>
      <c r="T921" t="s">
        <v>45</v>
      </c>
      <c r="Z921" t="s">
        <v>8890</v>
      </c>
      <c r="AA921" t="s">
        <v>8887</v>
      </c>
      <c r="AB921" t="s">
        <v>13537</v>
      </c>
      <c r="AC921" t="s">
        <v>8973</v>
      </c>
      <c r="AD921" t="b">
        <v>0</v>
      </c>
      <c r="AE921" t="b">
        <v>1</v>
      </c>
      <c r="AF921" t="s">
        <v>10282</v>
      </c>
      <c r="AG921" t="s">
        <v>10286</v>
      </c>
      <c r="AH921" t="s">
        <v>8893</v>
      </c>
      <c r="AI921" t="s">
        <v>13563</v>
      </c>
      <c r="AJ921" t="s">
        <v>13539</v>
      </c>
      <c r="AK921" t="s">
        <v>13564</v>
      </c>
      <c r="AL921" t="s">
        <v>9048</v>
      </c>
      <c r="AM921" t="s">
        <v>3592</v>
      </c>
    </row>
    <row r="922" spans="1:39" x14ac:dyDescent="0.2">
      <c r="A922" t="s">
        <v>3584</v>
      </c>
      <c r="B922" t="s">
        <v>3585</v>
      </c>
      <c r="D922" t="s">
        <v>8451</v>
      </c>
      <c r="E922" t="s">
        <v>13565</v>
      </c>
      <c r="F922" t="s">
        <v>10382</v>
      </c>
      <c r="G922" t="s">
        <v>3586</v>
      </c>
      <c r="H922" t="s">
        <v>3584</v>
      </c>
      <c r="I922" t="s">
        <v>13566</v>
      </c>
      <c r="J922" t="s">
        <v>13567</v>
      </c>
      <c r="K922" t="s">
        <v>13568</v>
      </c>
      <c r="L922" t="s">
        <v>3589</v>
      </c>
      <c r="M922" t="s">
        <v>7982</v>
      </c>
      <c r="N922" t="s">
        <v>2039</v>
      </c>
      <c r="O922" t="s">
        <v>8887</v>
      </c>
      <c r="P922" t="s">
        <v>13569</v>
      </c>
      <c r="R922" t="b">
        <v>1</v>
      </c>
      <c r="T922" t="s">
        <v>45</v>
      </c>
      <c r="Y922" t="s">
        <v>7774</v>
      </c>
      <c r="Z922" t="s">
        <v>8890</v>
      </c>
      <c r="AA922" t="s">
        <v>8887</v>
      </c>
      <c r="AB922" t="s">
        <v>13537</v>
      </c>
      <c r="AC922" t="s">
        <v>8973</v>
      </c>
      <c r="AD922" t="b">
        <v>0</v>
      </c>
      <c r="AE922" t="b">
        <v>1</v>
      </c>
      <c r="AF922" t="s">
        <v>8931</v>
      </c>
      <c r="AG922" t="s">
        <v>8931</v>
      </c>
      <c r="AH922" t="s">
        <v>8893</v>
      </c>
      <c r="AJ922" t="s">
        <v>7226</v>
      </c>
      <c r="AK922" t="s">
        <v>13540</v>
      </c>
      <c r="AL922" t="s">
        <v>8897</v>
      </c>
      <c r="AM922" t="s">
        <v>3592</v>
      </c>
    </row>
    <row r="923" spans="1:39" x14ac:dyDescent="0.2">
      <c r="A923" t="s">
        <v>3584</v>
      </c>
      <c r="B923" t="s">
        <v>3585</v>
      </c>
      <c r="D923" t="s">
        <v>8451</v>
      </c>
      <c r="E923" t="s">
        <v>13570</v>
      </c>
      <c r="F923" t="s">
        <v>10382</v>
      </c>
      <c r="G923" t="s">
        <v>3586</v>
      </c>
      <c r="H923" t="s">
        <v>3584</v>
      </c>
      <c r="I923" t="s">
        <v>13571</v>
      </c>
      <c r="J923" t="s">
        <v>13567</v>
      </c>
      <c r="K923" t="s">
        <v>13568</v>
      </c>
      <c r="L923" t="s">
        <v>3589</v>
      </c>
      <c r="M923" t="s">
        <v>7982</v>
      </c>
      <c r="N923" t="s">
        <v>2039</v>
      </c>
      <c r="O923" t="s">
        <v>8887</v>
      </c>
      <c r="P923" t="s">
        <v>13572</v>
      </c>
      <c r="R923" t="b">
        <v>1</v>
      </c>
      <c r="T923" t="s">
        <v>45</v>
      </c>
      <c r="Y923" t="s">
        <v>412</v>
      </c>
      <c r="Z923" t="s">
        <v>8890</v>
      </c>
      <c r="AA923" t="s">
        <v>8887</v>
      </c>
      <c r="AB923" t="s">
        <v>13537</v>
      </c>
      <c r="AC923" t="s">
        <v>8973</v>
      </c>
      <c r="AD923" t="b">
        <v>0</v>
      </c>
      <c r="AE923" t="b">
        <v>1</v>
      </c>
      <c r="AF923" t="s">
        <v>10282</v>
      </c>
      <c r="AG923" t="s">
        <v>10286</v>
      </c>
      <c r="AH923" t="s">
        <v>8893</v>
      </c>
      <c r="AJ923" t="s">
        <v>7226</v>
      </c>
      <c r="AK923" t="s">
        <v>13540</v>
      </c>
      <c r="AL923" t="s">
        <v>8918</v>
      </c>
      <c r="AM923" t="s">
        <v>3592</v>
      </c>
    </row>
    <row r="924" spans="1:39" x14ac:dyDescent="0.2">
      <c r="A924" t="s">
        <v>3584</v>
      </c>
      <c r="B924" t="s">
        <v>3585</v>
      </c>
      <c r="D924" t="s">
        <v>8451</v>
      </c>
      <c r="E924" t="s">
        <v>13573</v>
      </c>
      <c r="F924" t="s">
        <v>10382</v>
      </c>
      <c r="G924" t="s">
        <v>3586</v>
      </c>
      <c r="H924" t="s">
        <v>3584</v>
      </c>
      <c r="I924" t="s">
        <v>13574</v>
      </c>
      <c r="M924" t="s">
        <v>8925</v>
      </c>
      <c r="N924" t="s">
        <v>2039</v>
      </c>
      <c r="O924" t="s">
        <v>8887</v>
      </c>
      <c r="R924" t="b">
        <v>1</v>
      </c>
      <c r="X924" t="s">
        <v>2039</v>
      </c>
      <c r="Y924" t="s">
        <v>7472</v>
      </c>
      <c r="Z924" t="s">
        <v>8890</v>
      </c>
      <c r="AA924" t="s">
        <v>8887</v>
      </c>
      <c r="AC924" t="s">
        <v>8973</v>
      </c>
      <c r="AD924" t="b">
        <v>0</v>
      </c>
      <c r="AE924" t="b">
        <v>1</v>
      </c>
      <c r="AL924" t="s">
        <v>8913</v>
      </c>
      <c r="AM924" t="s">
        <v>3586</v>
      </c>
    </row>
    <row r="925" spans="1:39" x14ac:dyDescent="0.2">
      <c r="A925" t="s">
        <v>3584</v>
      </c>
      <c r="B925" t="s">
        <v>3585</v>
      </c>
      <c r="D925" t="s">
        <v>8451</v>
      </c>
      <c r="E925" t="s">
        <v>13575</v>
      </c>
      <c r="F925" t="s">
        <v>10382</v>
      </c>
      <c r="G925" t="s">
        <v>3586</v>
      </c>
      <c r="H925" t="s">
        <v>3584</v>
      </c>
      <c r="M925" t="s">
        <v>8920</v>
      </c>
      <c r="N925" t="s">
        <v>2039</v>
      </c>
      <c r="O925" t="s">
        <v>8887</v>
      </c>
      <c r="R925" t="b">
        <v>1</v>
      </c>
      <c r="Z925" t="s">
        <v>8890</v>
      </c>
      <c r="AA925" t="s">
        <v>8887</v>
      </c>
      <c r="AC925" t="s">
        <v>8973</v>
      </c>
      <c r="AD925" t="b">
        <v>0</v>
      </c>
      <c r="AE925" t="b">
        <v>1</v>
      </c>
      <c r="AL925" t="s">
        <v>8913</v>
      </c>
      <c r="AM925" t="s">
        <v>3592</v>
      </c>
    </row>
    <row r="926" spans="1:39" x14ac:dyDescent="0.2">
      <c r="A926" t="s">
        <v>3584</v>
      </c>
      <c r="B926" t="s">
        <v>3585</v>
      </c>
      <c r="D926" t="s">
        <v>8451</v>
      </c>
      <c r="E926" t="s">
        <v>13576</v>
      </c>
      <c r="F926" t="s">
        <v>10382</v>
      </c>
      <c r="G926" t="s">
        <v>3586</v>
      </c>
      <c r="H926" t="s">
        <v>3584</v>
      </c>
      <c r="J926" t="s">
        <v>13542</v>
      </c>
      <c r="K926" t="s">
        <v>13543</v>
      </c>
      <c r="L926" t="s">
        <v>3589</v>
      </c>
      <c r="M926" t="s">
        <v>7982</v>
      </c>
      <c r="N926" t="s">
        <v>7911</v>
      </c>
      <c r="O926" t="s">
        <v>8887</v>
      </c>
      <c r="P926" t="s">
        <v>13577</v>
      </c>
      <c r="R926" t="b">
        <v>1</v>
      </c>
      <c r="T926" t="s">
        <v>45</v>
      </c>
      <c r="Z926" t="s">
        <v>8890</v>
      </c>
      <c r="AA926" t="s">
        <v>8887</v>
      </c>
      <c r="AB926" t="s">
        <v>13578</v>
      </c>
      <c r="AD926" t="b">
        <v>0</v>
      </c>
      <c r="AE926" t="b">
        <v>1</v>
      </c>
      <c r="AF926" t="s">
        <v>10060</v>
      </c>
      <c r="AG926" t="s">
        <v>10061</v>
      </c>
      <c r="AH926" t="s">
        <v>8893</v>
      </c>
      <c r="AI926" t="s">
        <v>13579</v>
      </c>
      <c r="AJ926" t="s">
        <v>13539</v>
      </c>
      <c r="AK926" t="s">
        <v>13540</v>
      </c>
      <c r="AL926" t="s">
        <v>7302</v>
      </c>
      <c r="AM926" t="s">
        <v>3592</v>
      </c>
    </row>
    <row r="927" spans="1:39" x14ac:dyDescent="0.2">
      <c r="A927" t="s">
        <v>3584</v>
      </c>
      <c r="B927" t="s">
        <v>3585</v>
      </c>
      <c r="D927" t="s">
        <v>8451</v>
      </c>
      <c r="E927" t="s">
        <v>13580</v>
      </c>
      <c r="F927" t="s">
        <v>10382</v>
      </c>
      <c r="G927" t="s">
        <v>3586</v>
      </c>
      <c r="H927" t="s">
        <v>3584</v>
      </c>
      <c r="J927" t="s">
        <v>3587</v>
      </c>
      <c r="K927" t="s">
        <v>13581</v>
      </c>
      <c r="L927" t="s">
        <v>3589</v>
      </c>
      <c r="M927" t="s">
        <v>7982</v>
      </c>
      <c r="N927" t="s">
        <v>3060</v>
      </c>
      <c r="O927" t="s">
        <v>8887</v>
      </c>
      <c r="P927" t="s">
        <v>13582</v>
      </c>
      <c r="R927" t="b">
        <v>1</v>
      </c>
      <c r="T927" t="s">
        <v>45</v>
      </c>
      <c r="Z927" t="s">
        <v>8890</v>
      </c>
      <c r="AA927" t="s">
        <v>8887</v>
      </c>
      <c r="AB927" t="s">
        <v>13578</v>
      </c>
      <c r="AC927" t="s">
        <v>8973</v>
      </c>
      <c r="AD927" t="b">
        <v>0</v>
      </c>
      <c r="AE927" t="b">
        <v>1</v>
      </c>
      <c r="AF927" t="s">
        <v>9952</v>
      </c>
      <c r="AG927" t="s">
        <v>10061</v>
      </c>
      <c r="AH927" t="s">
        <v>8893</v>
      </c>
      <c r="AI927" t="s">
        <v>13583</v>
      </c>
      <c r="AJ927" t="s">
        <v>13539</v>
      </c>
      <c r="AK927" t="s">
        <v>13564</v>
      </c>
      <c r="AL927" t="s">
        <v>8926</v>
      </c>
      <c r="AM927" t="s">
        <v>3586</v>
      </c>
    </row>
    <row r="928" spans="1:39" x14ac:dyDescent="0.2">
      <c r="A928" t="s">
        <v>3584</v>
      </c>
      <c r="B928" t="s">
        <v>3585</v>
      </c>
      <c r="D928" t="s">
        <v>8451</v>
      </c>
      <c r="E928" t="s">
        <v>13584</v>
      </c>
      <c r="F928" t="s">
        <v>10382</v>
      </c>
      <c r="G928" t="s">
        <v>3586</v>
      </c>
      <c r="H928" t="s">
        <v>3584</v>
      </c>
      <c r="J928" t="s">
        <v>3587</v>
      </c>
      <c r="K928" t="s">
        <v>13535</v>
      </c>
      <c r="L928" t="s">
        <v>3589</v>
      </c>
      <c r="M928" t="s">
        <v>7982</v>
      </c>
      <c r="N928" t="s">
        <v>7932</v>
      </c>
      <c r="O928" t="s">
        <v>8887</v>
      </c>
      <c r="P928" t="s">
        <v>13585</v>
      </c>
      <c r="R928" t="b">
        <v>1</v>
      </c>
      <c r="T928" t="s">
        <v>45</v>
      </c>
      <c r="Z928" t="s">
        <v>8890</v>
      </c>
      <c r="AA928" t="s">
        <v>8887</v>
      </c>
      <c r="AB928" t="s">
        <v>13578</v>
      </c>
      <c r="AC928" t="s">
        <v>8973</v>
      </c>
      <c r="AD928" t="b">
        <v>0</v>
      </c>
      <c r="AE928" t="b">
        <v>1</v>
      </c>
      <c r="AF928" t="s">
        <v>10939</v>
      </c>
      <c r="AG928" t="s">
        <v>9943</v>
      </c>
      <c r="AH928" t="s">
        <v>8893</v>
      </c>
      <c r="AI928" t="s">
        <v>13583</v>
      </c>
      <c r="AJ928" t="s">
        <v>13539</v>
      </c>
      <c r="AK928" t="s">
        <v>13540</v>
      </c>
      <c r="AL928" t="s">
        <v>9816</v>
      </c>
      <c r="AM928" t="s">
        <v>3586</v>
      </c>
    </row>
    <row r="929" spans="1:42" x14ac:dyDescent="0.2">
      <c r="A929" t="s">
        <v>3584</v>
      </c>
      <c r="B929" t="s">
        <v>3585</v>
      </c>
      <c r="D929" t="s">
        <v>8451</v>
      </c>
      <c r="E929" t="s">
        <v>13586</v>
      </c>
      <c r="F929" t="s">
        <v>10382</v>
      </c>
      <c r="G929" t="s">
        <v>3586</v>
      </c>
      <c r="H929" t="s">
        <v>3584</v>
      </c>
      <c r="J929" t="s">
        <v>3587</v>
      </c>
      <c r="K929" t="s">
        <v>13535</v>
      </c>
      <c r="L929" t="s">
        <v>3589</v>
      </c>
      <c r="M929" t="s">
        <v>7982</v>
      </c>
      <c r="N929" t="s">
        <v>7050</v>
      </c>
      <c r="O929" t="s">
        <v>8887</v>
      </c>
      <c r="P929" t="s">
        <v>13587</v>
      </c>
      <c r="R929" t="b">
        <v>1</v>
      </c>
      <c r="T929" t="s">
        <v>45</v>
      </c>
      <c r="Z929" t="s">
        <v>8890</v>
      </c>
      <c r="AA929" t="s">
        <v>8887</v>
      </c>
      <c r="AB929" t="s">
        <v>13578</v>
      </c>
      <c r="AC929" t="s">
        <v>8973</v>
      </c>
      <c r="AD929" t="b">
        <v>0</v>
      </c>
      <c r="AE929" t="b">
        <v>1</v>
      </c>
      <c r="AF929" t="s">
        <v>10060</v>
      </c>
      <c r="AG929" t="s">
        <v>10061</v>
      </c>
      <c r="AH929" t="s">
        <v>8893</v>
      </c>
      <c r="AI929" t="s">
        <v>13583</v>
      </c>
      <c r="AJ929" t="s">
        <v>13539</v>
      </c>
      <c r="AK929" t="s">
        <v>13540</v>
      </c>
      <c r="AL929" t="s">
        <v>8902</v>
      </c>
      <c r="AM929" t="s">
        <v>3586</v>
      </c>
    </row>
    <row r="930" spans="1:42" x14ac:dyDescent="0.2">
      <c r="A930" t="s">
        <v>3584</v>
      </c>
      <c r="B930" t="s">
        <v>3585</v>
      </c>
      <c r="D930" t="s">
        <v>8451</v>
      </c>
      <c r="E930" t="s">
        <v>13588</v>
      </c>
      <c r="F930" t="s">
        <v>10382</v>
      </c>
      <c r="G930" t="s">
        <v>3586</v>
      </c>
      <c r="H930" t="s">
        <v>3584</v>
      </c>
      <c r="J930" t="s">
        <v>3587</v>
      </c>
      <c r="K930" t="s">
        <v>13543</v>
      </c>
      <c r="L930" t="s">
        <v>3589</v>
      </c>
      <c r="M930" t="s">
        <v>7982</v>
      </c>
      <c r="N930" t="s">
        <v>7398</v>
      </c>
      <c r="O930" t="s">
        <v>8887</v>
      </c>
      <c r="P930" t="s">
        <v>13589</v>
      </c>
      <c r="R930" t="b">
        <v>1</v>
      </c>
      <c r="T930" t="s">
        <v>45</v>
      </c>
      <c r="Z930" t="s">
        <v>8890</v>
      </c>
      <c r="AA930" t="s">
        <v>8887</v>
      </c>
      <c r="AB930" t="s">
        <v>13578</v>
      </c>
      <c r="AC930" t="s">
        <v>8973</v>
      </c>
      <c r="AD930" t="b">
        <v>0</v>
      </c>
      <c r="AE930" t="b">
        <v>1</v>
      </c>
      <c r="AF930" t="s">
        <v>10060</v>
      </c>
      <c r="AG930" t="s">
        <v>10061</v>
      </c>
      <c r="AH930" t="s">
        <v>8893</v>
      </c>
      <c r="AI930" t="s">
        <v>13583</v>
      </c>
      <c r="AJ930" t="s">
        <v>13539</v>
      </c>
      <c r="AK930" t="s">
        <v>13564</v>
      </c>
      <c r="AL930" t="s">
        <v>9232</v>
      </c>
      <c r="AM930" t="s">
        <v>3586</v>
      </c>
    </row>
    <row r="931" spans="1:42" x14ac:dyDescent="0.2">
      <c r="A931" t="s">
        <v>3584</v>
      </c>
      <c r="B931" t="s">
        <v>3585</v>
      </c>
      <c r="D931" t="s">
        <v>8451</v>
      </c>
      <c r="E931" t="s">
        <v>13590</v>
      </c>
      <c r="F931" t="s">
        <v>10382</v>
      </c>
      <c r="G931" t="s">
        <v>3586</v>
      </c>
      <c r="H931" t="s">
        <v>3584</v>
      </c>
      <c r="J931" t="s">
        <v>3587</v>
      </c>
      <c r="K931" t="s">
        <v>13535</v>
      </c>
      <c r="L931" t="s">
        <v>3589</v>
      </c>
      <c r="M931" t="s">
        <v>7982</v>
      </c>
      <c r="N931" t="s">
        <v>7398</v>
      </c>
      <c r="O931" t="s">
        <v>8887</v>
      </c>
      <c r="P931" t="s">
        <v>13591</v>
      </c>
      <c r="R931" t="b">
        <v>1</v>
      </c>
      <c r="T931" t="s">
        <v>45</v>
      </c>
      <c r="Z931" t="s">
        <v>8890</v>
      </c>
      <c r="AA931" t="s">
        <v>8887</v>
      </c>
      <c r="AB931" t="s">
        <v>13578</v>
      </c>
      <c r="AC931" t="s">
        <v>8973</v>
      </c>
      <c r="AD931" t="b">
        <v>0</v>
      </c>
      <c r="AE931" t="b">
        <v>1</v>
      </c>
      <c r="AF931" t="s">
        <v>10060</v>
      </c>
      <c r="AG931" t="s">
        <v>10061</v>
      </c>
      <c r="AH931" t="s">
        <v>8893</v>
      </c>
      <c r="AI931" t="s">
        <v>13583</v>
      </c>
      <c r="AJ931" t="s">
        <v>13539</v>
      </c>
      <c r="AK931" t="s">
        <v>13592</v>
      </c>
      <c r="AL931" t="s">
        <v>8913</v>
      </c>
      <c r="AM931" t="s">
        <v>3586</v>
      </c>
    </row>
    <row r="932" spans="1:42" x14ac:dyDescent="0.2">
      <c r="A932" t="s">
        <v>3584</v>
      </c>
      <c r="B932" t="s">
        <v>3585</v>
      </c>
      <c r="D932" t="s">
        <v>8451</v>
      </c>
      <c r="E932" t="s">
        <v>13593</v>
      </c>
      <c r="F932" t="s">
        <v>10382</v>
      </c>
      <c r="G932" t="s">
        <v>3586</v>
      </c>
      <c r="H932" t="s">
        <v>3584</v>
      </c>
      <c r="J932" t="s">
        <v>3587</v>
      </c>
      <c r="K932" t="s">
        <v>13535</v>
      </c>
      <c r="L932" t="s">
        <v>3589</v>
      </c>
      <c r="M932" t="s">
        <v>7982</v>
      </c>
      <c r="N932" t="s">
        <v>7518</v>
      </c>
      <c r="O932" t="s">
        <v>8887</v>
      </c>
      <c r="P932" t="s">
        <v>13594</v>
      </c>
      <c r="R932" t="b">
        <v>1</v>
      </c>
      <c r="T932" t="s">
        <v>45</v>
      </c>
      <c r="Z932" t="s">
        <v>8890</v>
      </c>
      <c r="AA932" t="s">
        <v>8887</v>
      </c>
      <c r="AB932" t="s">
        <v>13578</v>
      </c>
      <c r="AC932" t="s">
        <v>8973</v>
      </c>
      <c r="AD932" t="b">
        <v>0</v>
      </c>
      <c r="AE932" t="b">
        <v>1</v>
      </c>
      <c r="AF932" t="s">
        <v>10060</v>
      </c>
      <c r="AG932" t="s">
        <v>10061</v>
      </c>
      <c r="AH932" t="s">
        <v>8893</v>
      </c>
      <c r="AI932" t="s">
        <v>13583</v>
      </c>
      <c r="AJ932" t="s">
        <v>13539</v>
      </c>
      <c r="AK932" t="s">
        <v>13540</v>
      </c>
      <c r="AL932" t="s">
        <v>8907</v>
      </c>
      <c r="AM932" t="s">
        <v>3586</v>
      </c>
    </row>
    <row r="933" spans="1:42" x14ac:dyDescent="0.2">
      <c r="A933" t="s">
        <v>3584</v>
      </c>
      <c r="B933" t="s">
        <v>3585</v>
      </c>
      <c r="D933" t="s">
        <v>8451</v>
      </c>
      <c r="E933" t="s">
        <v>13595</v>
      </c>
      <c r="F933" t="s">
        <v>10382</v>
      </c>
      <c r="G933" t="s">
        <v>3586</v>
      </c>
      <c r="H933" t="s">
        <v>3584</v>
      </c>
      <c r="J933" t="s">
        <v>3587</v>
      </c>
      <c r="K933" t="s">
        <v>13535</v>
      </c>
      <c r="L933" t="s">
        <v>3589</v>
      </c>
      <c r="M933" t="s">
        <v>7982</v>
      </c>
      <c r="N933" t="s">
        <v>7689</v>
      </c>
      <c r="O933" t="s">
        <v>8887</v>
      </c>
      <c r="P933" t="s">
        <v>13596</v>
      </c>
      <c r="R933" t="b">
        <v>1</v>
      </c>
      <c r="T933" t="s">
        <v>45</v>
      </c>
      <c r="Z933" t="s">
        <v>8890</v>
      </c>
      <c r="AA933" t="s">
        <v>8887</v>
      </c>
      <c r="AB933" t="s">
        <v>13578</v>
      </c>
      <c r="AC933" t="s">
        <v>8973</v>
      </c>
      <c r="AD933" t="b">
        <v>0</v>
      </c>
      <c r="AE933" t="b">
        <v>1</v>
      </c>
      <c r="AF933" t="s">
        <v>10060</v>
      </c>
      <c r="AG933" t="s">
        <v>10061</v>
      </c>
      <c r="AH933" t="s">
        <v>8893</v>
      </c>
      <c r="AI933" t="s">
        <v>13597</v>
      </c>
      <c r="AJ933" t="s">
        <v>13539</v>
      </c>
      <c r="AK933" t="s">
        <v>13540</v>
      </c>
      <c r="AL933" t="s">
        <v>9087</v>
      </c>
      <c r="AM933" t="s">
        <v>3586</v>
      </c>
    </row>
    <row r="934" spans="1:42" x14ac:dyDescent="0.2">
      <c r="A934" t="s">
        <v>3584</v>
      </c>
      <c r="B934" t="s">
        <v>3585</v>
      </c>
      <c r="D934" t="s">
        <v>8451</v>
      </c>
      <c r="E934" t="s">
        <v>13598</v>
      </c>
      <c r="F934" t="s">
        <v>10382</v>
      </c>
      <c r="G934" t="s">
        <v>3586</v>
      </c>
      <c r="H934" t="s">
        <v>3584</v>
      </c>
      <c r="J934" t="s">
        <v>13542</v>
      </c>
      <c r="K934" t="s">
        <v>13535</v>
      </c>
      <c r="L934" t="s">
        <v>3589</v>
      </c>
      <c r="M934" t="s">
        <v>7982</v>
      </c>
      <c r="N934" t="s">
        <v>4563</v>
      </c>
      <c r="O934" t="s">
        <v>8887</v>
      </c>
      <c r="P934" t="s">
        <v>13599</v>
      </c>
      <c r="R934" t="b">
        <v>1</v>
      </c>
      <c r="T934" t="s">
        <v>45</v>
      </c>
      <c r="Z934" t="s">
        <v>8890</v>
      </c>
      <c r="AA934" t="s">
        <v>8887</v>
      </c>
      <c r="AB934" t="s">
        <v>13578</v>
      </c>
      <c r="AC934" t="s">
        <v>8973</v>
      </c>
      <c r="AD934" t="b">
        <v>0</v>
      </c>
      <c r="AE934" t="b">
        <v>1</v>
      </c>
      <c r="AF934" t="s">
        <v>10060</v>
      </c>
      <c r="AG934" t="s">
        <v>10061</v>
      </c>
      <c r="AH934" t="s">
        <v>8893</v>
      </c>
      <c r="AI934" t="s">
        <v>13597</v>
      </c>
      <c r="AJ934" t="s">
        <v>7226</v>
      </c>
      <c r="AK934" t="s">
        <v>13600</v>
      </c>
      <c r="AL934" t="s">
        <v>9229</v>
      </c>
      <c r="AM934" t="s">
        <v>3586</v>
      </c>
    </row>
    <row r="935" spans="1:42" x14ac:dyDescent="0.2">
      <c r="A935" t="s">
        <v>3584</v>
      </c>
      <c r="B935" t="s">
        <v>3585</v>
      </c>
      <c r="E935" t="s">
        <v>13601</v>
      </c>
      <c r="F935" t="s">
        <v>10382</v>
      </c>
      <c r="G935" t="s">
        <v>3586</v>
      </c>
      <c r="H935" t="s">
        <v>3584</v>
      </c>
      <c r="J935" t="s">
        <v>3587</v>
      </c>
      <c r="K935" t="s">
        <v>13535</v>
      </c>
      <c r="L935" t="s">
        <v>3589</v>
      </c>
      <c r="M935" t="s">
        <v>7982</v>
      </c>
      <c r="N935" t="s">
        <v>7378</v>
      </c>
      <c r="O935" t="s">
        <v>9002</v>
      </c>
      <c r="P935" t="s">
        <v>13602</v>
      </c>
      <c r="R935" t="b">
        <v>1</v>
      </c>
      <c r="T935" t="s">
        <v>45</v>
      </c>
      <c r="V935" t="s">
        <v>13603</v>
      </c>
      <c r="Z935" t="s">
        <v>8890</v>
      </c>
      <c r="AA935" t="s">
        <v>9004</v>
      </c>
      <c r="AC935" t="s">
        <v>13604</v>
      </c>
      <c r="AD935" t="b">
        <v>0</v>
      </c>
      <c r="AE935" t="b">
        <v>1</v>
      </c>
      <c r="AF935" t="s">
        <v>13605</v>
      </c>
      <c r="AG935" t="s">
        <v>13606</v>
      </c>
      <c r="AH935" t="s">
        <v>8893</v>
      </c>
      <c r="AJ935" t="s">
        <v>7226</v>
      </c>
      <c r="AL935" t="s">
        <v>9253</v>
      </c>
      <c r="AM935" t="s">
        <v>3586</v>
      </c>
    </row>
    <row r="936" spans="1:42" x14ac:dyDescent="0.2">
      <c r="A936" t="s">
        <v>3595</v>
      </c>
      <c r="B936" t="s">
        <v>3596</v>
      </c>
      <c r="D936" t="s">
        <v>8455</v>
      </c>
      <c r="E936" t="s">
        <v>13607</v>
      </c>
      <c r="F936" t="s">
        <v>8889</v>
      </c>
      <c r="G936" t="s">
        <v>13608</v>
      </c>
      <c r="H936" t="s">
        <v>3595</v>
      </c>
      <c r="I936" t="s">
        <v>13609</v>
      </c>
      <c r="J936" t="s">
        <v>3598</v>
      </c>
      <c r="K936" t="s">
        <v>13610</v>
      </c>
      <c r="L936" t="s">
        <v>429</v>
      </c>
      <c r="M936" t="s">
        <v>7982</v>
      </c>
      <c r="N936" t="s">
        <v>2039</v>
      </c>
      <c r="O936" t="s">
        <v>8887</v>
      </c>
      <c r="P936" t="s">
        <v>13611</v>
      </c>
      <c r="R936" t="b">
        <v>1</v>
      </c>
      <c r="T936" t="s">
        <v>45</v>
      </c>
      <c r="Y936" t="s">
        <v>134</v>
      </c>
      <c r="Z936" t="s">
        <v>8890</v>
      </c>
      <c r="AA936" t="s">
        <v>8887</v>
      </c>
      <c r="AB936" t="s">
        <v>13612</v>
      </c>
      <c r="AC936" t="s">
        <v>8973</v>
      </c>
      <c r="AD936" t="b">
        <v>0</v>
      </c>
      <c r="AE936" t="b">
        <v>0</v>
      </c>
      <c r="AF936" t="s">
        <v>8941</v>
      </c>
      <c r="AG936" t="s">
        <v>8941</v>
      </c>
      <c r="AH936" t="s">
        <v>8942</v>
      </c>
      <c r="AJ936" t="s">
        <v>7540</v>
      </c>
      <c r="AK936" t="s">
        <v>13613</v>
      </c>
      <c r="AL936" t="s">
        <v>8935</v>
      </c>
      <c r="AM936" t="s">
        <v>3602</v>
      </c>
    </row>
    <row r="937" spans="1:42" x14ac:dyDescent="0.2">
      <c r="A937" t="s">
        <v>3603</v>
      </c>
      <c r="B937" t="s">
        <v>3603</v>
      </c>
      <c r="D937" t="s">
        <v>13614</v>
      </c>
      <c r="E937" t="s">
        <v>13615</v>
      </c>
      <c r="F937" t="s">
        <v>9090</v>
      </c>
      <c r="G937" t="s">
        <v>3604</v>
      </c>
      <c r="H937" t="s">
        <v>3603</v>
      </c>
      <c r="I937" t="s">
        <v>13616</v>
      </c>
      <c r="J937" t="s">
        <v>3605</v>
      </c>
      <c r="K937" t="s">
        <v>3606</v>
      </c>
      <c r="L937" t="s">
        <v>32</v>
      </c>
      <c r="M937" t="s">
        <v>7982</v>
      </c>
      <c r="N937" t="s">
        <v>2039</v>
      </c>
      <c r="O937" t="s">
        <v>8887</v>
      </c>
      <c r="P937" t="s">
        <v>3608</v>
      </c>
      <c r="R937" t="b">
        <v>1</v>
      </c>
      <c r="T937" t="s">
        <v>112</v>
      </c>
      <c r="Y937" t="s">
        <v>3610</v>
      </c>
      <c r="Z937" t="s">
        <v>8890</v>
      </c>
      <c r="AA937" t="s">
        <v>8887</v>
      </c>
      <c r="AC937" t="s">
        <v>10210</v>
      </c>
      <c r="AD937" t="b">
        <v>0</v>
      </c>
      <c r="AE937" t="b">
        <v>0</v>
      </c>
      <c r="AF937" t="s">
        <v>8997</v>
      </c>
      <c r="AG937" t="s">
        <v>8998</v>
      </c>
      <c r="AH937" t="s">
        <v>8893</v>
      </c>
      <c r="AI937" t="s">
        <v>9145</v>
      </c>
      <c r="AJ937" t="s">
        <v>3604</v>
      </c>
      <c r="AK937" t="s">
        <v>13617</v>
      </c>
      <c r="AL937" t="s">
        <v>8897</v>
      </c>
      <c r="AM937" t="s">
        <v>3609</v>
      </c>
    </row>
    <row r="938" spans="1:42" x14ac:dyDescent="0.2">
      <c r="A938" t="s">
        <v>3611</v>
      </c>
      <c r="B938" t="s">
        <v>3612</v>
      </c>
      <c r="D938" t="s">
        <v>13618</v>
      </c>
      <c r="E938" t="s">
        <v>13619</v>
      </c>
      <c r="F938" t="s">
        <v>8889</v>
      </c>
      <c r="G938" t="s">
        <v>3613</v>
      </c>
      <c r="H938" t="s">
        <v>3611</v>
      </c>
      <c r="J938" t="s">
        <v>3614</v>
      </c>
      <c r="K938" t="s">
        <v>13620</v>
      </c>
      <c r="L938" t="s">
        <v>261</v>
      </c>
      <c r="M938" t="s">
        <v>7982</v>
      </c>
      <c r="N938" t="s">
        <v>2039</v>
      </c>
      <c r="O938" t="s">
        <v>8887</v>
      </c>
      <c r="P938" t="s">
        <v>13621</v>
      </c>
      <c r="R938" t="b">
        <v>1</v>
      </c>
      <c r="T938" t="s">
        <v>112</v>
      </c>
      <c r="Z938" t="s">
        <v>8890</v>
      </c>
      <c r="AA938" t="s">
        <v>8887</v>
      </c>
      <c r="AC938" t="s">
        <v>10210</v>
      </c>
      <c r="AD938" t="b">
        <v>0</v>
      </c>
      <c r="AE938" t="b">
        <v>0</v>
      </c>
      <c r="AF938" t="s">
        <v>10960</v>
      </c>
      <c r="AG938" t="s">
        <v>10244</v>
      </c>
      <c r="AH938" t="s">
        <v>8893</v>
      </c>
      <c r="AI938" t="s">
        <v>13622</v>
      </c>
      <c r="AJ938" t="s">
        <v>13623</v>
      </c>
      <c r="AK938" t="s">
        <v>13624</v>
      </c>
      <c r="AL938" t="s">
        <v>9238</v>
      </c>
      <c r="AM938" t="s">
        <v>3615</v>
      </c>
    </row>
    <row r="939" spans="1:42" x14ac:dyDescent="0.2">
      <c r="A939" t="s">
        <v>3618</v>
      </c>
      <c r="B939" t="s">
        <v>3618</v>
      </c>
      <c r="D939" t="s">
        <v>13625</v>
      </c>
      <c r="E939" t="s">
        <v>13626</v>
      </c>
      <c r="F939" t="s">
        <v>8994</v>
      </c>
      <c r="G939" t="s">
        <v>3619</v>
      </c>
      <c r="H939" t="s">
        <v>3618</v>
      </c>
      <c r="J939" t="s">
        <v>3620</v>
      </c>
      <c r="K939" t="s">
        <v>3621</v>
      </c>
      <c r="L939" t="s">
        <v>261</v>
      </c>
      <c r="M939" t="s">
        <v>7982</v>
      </c>
      <c r="N939" t="s">
        <v>2039</v>
      </c>
      <c r="O939" t="s">
        <v>8887</v>
      </c>
      <c r="P939" t="s">
        <v>3622</v>
      </c>
      <c r="R939" t="b">
        <v>1</v>
      </c>
      <c r="T939" t="s">
        <v>112</v>
      </c>
      <c r="Z939" t="s">
        <v>8890</v>
      </c>
      <c r="AA939" t="s">
        <v>8887</v>
      </c>
      <c r="AB939" t="s">
        <v>13627</v>
      </c>
      <c r="AC939" t="s">
        <v>9037</v>
      </c>
      <c r="AD939" t="b">
        <v>0</v>
      </c>
      <c r="AE939" t="b">
        <v>0</v>
      </c>
      <c r="AF939" t="s">
        <v>9365</v>
      </c>
      <c r="AG939" t="s">
        <v>9366</v>
      </c>
      <c r="AH939" t="s">
        <v>8942</v>
      </c>
      <c r="AJ939" t="s">
        <v>3619</v>
      </c>
      <c r="AK939" t="s">
        <v>13628</v>
      </c>
      <c r="AL939" t="s">
        <v>8926</v>
      </c>
      <c r="AM939" t="s">
        <v>3623</v>
      </c>
      <c r="AN939" t="s">
        <v>3497</v>
      </c>
      <c r="AO939" t="s">
        <v>99</v>
      </c>
      <c r="AP939" t="s">
        <v>3498</v>
      </c>
    </row>
    <row r="940" spans="1:42" x14ac:dyDescent="0.2">
      <c r="A940" t="s">
        <v>3624</v>
      </c>
      <c r="B940" t="s">
        <v>3625</v>
      </c>
      <c r="D940" t="s">
        <v>8458</v>
      </c>
      <c r="E940" t="s">
        <v>13629</v>
      </c>
      <c r="F940" t="s">
        <v>21008</v>
      </c>
      <c r="G940" t="s">
        <v>3626</v>
      </c>
      <c r="H940" t="s">
        <v>3624</v>
      </c>
      <c r="M940" t="s">
        <v>8920</v>
      </c>
      <c r="N940" t="s">
        <v>2039</v>
      </c>
      <c r="O940" t="s">
        <v>8887</v>
      </c>
      <c r="R940" t="b">
        <v>1</v>
      </c>
      <c r="Z940" t="s">
        <v>8890</v>
      </c>
      <c r="AA940" t="s">
        <v>8887</v>
      </c>
      <c r="AC940" t="s">
        <v>8973</v>
      </c>
      <c r="AD940" t="b">
        <v>0</v>
      </c>
      <c r="AE940" t="b">
        <v>0</v>
      </c>
      <c r="AL940" t="s">
        <v>8935</v>
      </c>
      <c r="AM940" t="s">
        <v>3626</v>
      </c>
    </row>
    <row r="941" spans="1:42" x14ac:dyDescent="0.2">
      <c r="A941" t="s">
        <v>3624</v>
      </c>
      <c r="B941" t="s">
        <v>3625</v>
      </c>
      <c r="D941" t="s">
        <v>8458</v>
      </c>
      <c r="E941" t="s">
        <v>13630</v>
      </c>
      <c r="F941" t="s">
        <v>21008</v>
      </c>
      <c r="G941" t="s">
        <v>3626</v>
      </c>
      <c r="H941" t="s">
        <v>3624</v>
      </c>
      <c r="J941" t="s">
        <v>3627</v>
      </c>
      <c r="K941" t="s">
        <v>13631</v>
      </c>
      <c r="L941" t="s">
        <v>32</v>
      </c>
      <c r="M941" t="s">
        <v>7982</v>
      </c>
      <c r="N941" t="s">
        <v>13632</v>
      </c>
      <c r="O941" t="s">
        <v>8887</v>
      </c>
      <c r="P941" t="s">
        <v>13633</v>
      </c>
      <c r="R941" t="b">
        <v>1</v>
      </c>
      <c r="T941" t="s">
        <v>45</v>
      </c>
      <c r="Z941" t="s">
        <v>8890</v>
      </c>
      <c r="AA941" t="s">
        <v>8887</v>
      </c>
      <c r="AC941" t="s">
        <v>8973</v>
      </c>
      <c r="AD941" t="b">
        <v>0</v>
      </c>
      <c r="AE941" t="b">
        <v>0</v>
      </c>
      <c r="AF941" t="s">
        <v>10731</v>
      </c>
      <c r="AG941" t="s">
        <v>10732</v>
      </c>
      <c r="AH941" t="s">
        <v>8893</v>
      </c>
      <c r="AI941" t="s">
        <v>8932</v>
      </c>
      <c r="AJ941" t="s">
        <v>7234</v>
      </c>
      <c r="AK941" t="s">
        <v>13634</v>
      </c>
      <c r="AL941" t="s">
        <v>8935</v>
      </c>
      <c r="AM941" t="s">
        <v>3626</v>
      </c>
    </row>
    <row r="942" spans="1:42" x14ac:dyDescent="0.2">
      <c r="A942" t="s">
        <v>3631</v>
      </c>
      <c r="B942" t="s">
        <v>3631</v>
      </c>
      <c r="D942" t="s">
        <v>13635</v>
      </c>
      <c r="E942" t="s">
        <v>13636</v>
      </c>
      <c r="F942" t="s">
        <v>8994</v>
      </c>
      <c r="G942" t="s">
        <v>3632</v>
      </c>
      <c r="H942" t="s">
        <v>3631</v>
      </c>
      <c r="J942" t="s">
        <v>3633</v>
      </c>
      <c r="K942" t="s">
        <v>3634</v>
      </c>
      <c r="L942" t="s">
        <v>32</v>
      </c>
      <c r="M942" t="s">
        <v>7982</v>
      </c>
      <c r="N942" t="s">
        <v>2039</v>
      </c>
      <c r="O942" t="s">
        <v>8887</v>
      </c>
      <c r="P942" t="s">
        <v>3635</v>
      </c>
      <c r="R942" t="b">
        <v>1</v>
      </c>
      <c r="T942" t="s">
        <v>112</v>
      </c>
      <c r="Z942" t="s">
        <v>8890</v>
      </c>
      <c r="AA942" t="s">
        <v>8887</v>
      </c>
      <c r="AB942" t="s">
        <v>12488</v>
      </c>
      <c r="AC942" t="s">
        <v>8996</v>
      </c>
      <c r="AD942" t="b">
        <v>0</v>
      </c>
      <c r="AE942" t="b">
        <v>0</v>
      </c>
      <c r="AF942" t="s">
        <v>8941</v>
      </c>
      <c r="AG942" t="s">
        <v>8941</v>
      </c>
      <c r="AH942" t="s">
        <v>8942</v>
      </c>
      <c r="AJ942" t="s">
        <v>3632</v>
      </c>
      <c r="AK942" t="s">
        <v>13637</v>
      </c>
      <c r="AL942" t="s">
        <v>8926</v>
      </c>
      <c r="AM942" t="s">
        <v>3636</v>
      </c>
      <c r="AN942" t="s">
        <v>1393</v>
      </c>
      <c r="AO942" t="s">
        <v>99</v>
      </c>
      <c r="AP942" t="s">
        <v>3093</v>
      </c>
    </row>
    <row r="943" spans="1:42" x14ac:dyDescent="0.2">
      <c r="A943" t="s">
        <v>3637</v>
      </c>
      <c r="B943" t="s">
        <v>3638</v>
      </c>
      <c r="D943" t="s">
        <v>13638</v>
      </c>
      <c r="E943" t="s">
        <v>13639</v>
      </c>
      <c r="F943" t="s">
        <v>8889</v>
      </c>
      <c r="G943" t="s">
        <v>13640</v>
      </c>
      <c r="H943" t="s">
        <v>3637</v>
      </c>
      <c r="J943" t="s">
        <v>3640</v>
      </c>
      <c r="K943" t="s">
        <v>3641</v>
      </c>
      <c r="L943" t="s">
        <v>3642</v>
      </c>
      <c r="M943" t="s">
        <v>7982</v>
      </c>
      <c r="N943" t="s">
        <v>2039</v>
      </c>
      <c r="O943" t="s">
        <v>8887</v>
      </c>
      <c r="P943" t="s">
        <v>13641</v>
      </c>
      <c r="R943" t="b">
        <v>1</v>
      </c>
      <c r="T943" t="s">
        <v>112</v>
      </c>
      <c r="Z943" t="s">
        <v>8890</v>
      </c>
      <c r="AA943" t="s">
        <v>8887</v>
      </c>
      <c r="AB943" t="s">
        <v>13642</v>
      </c>
      <c r="AC943" t="s">
        <v>8973</v>
      </c>
      <c r="AD943" t="b">
        <v>0</v>
      </c>
      <c r="AE943" t="b">
        <v>0</v>
      </c>
      <c r="AF943" t="s">
        <v>8997</v>
      </c>
      <c r="AG943" t="s">
        <v>8998</v>
      </c>
      <c r="AI943" t="s">
        <v>9145</v>
      </c>
      <c r="AJ943" t="s">
        <v>13640</v>
      </c>
      <c r="AK943" t="s">
        <v>13643</v>
      </c>
      <c r="AL943" t="s">
        <v>8935</v>
      </c>
      <c r="AM943" t="s">
        <v>3644</v>
      </c>
    </row>
    <row r="944" spans="1:42" x14ac:dyDescent="0.2">
      <c r="A944" t="s">
        <v>3647</v>
      </c>
      <c r="B944" t="s">
        <v>3647</v>
      </c>
      <c r="D944" t="s">
        <v>13644</v>
      </c>
      <c r="E944" t="s">
        <v>13645</v>
      </c>
      <c r="F944" t="s">
        <v>8994</v>
      </c>
      <c r="G944" t="s">
        <v>3648</v>
      </c>
      <c r="H944" t="s">
        <v>3647</v>
      </c>
      <c r="J944" t="s">
        <v>3649</v>
      </c>
      <c r="K944" t="s">
        <v>3650</v>
      </c>
      <c r="L944" t="s">
        <v>32</v>
      </c>
      <c r="M944" t="s">
        <v>7982</v>
      </c>
      <c r="N944" t="s">
        <v>13646</v>
      </c>
      <c r="O944" t="s">
        <v>9002</v>
      </c>
      <c r="P944" t="s">
        <v>3651</v>
      </c>
      <c r="R944" t="b">
        <v>1</v>
      </c>
      <c r="T944" t="s">
        <v>112</v>
      </c>
      <c r="V944" t="s">
        <v>7832</v>
      </c>
      <c r="Z944" t="s">
        <v>8890</v>
      </c>
      <c r="AA944" t="s">
        <v>9004</v>
      </c>
      <c r="AD944" t="b">
        <v>0</v>
      </c>
      <c r="AF944" t="s">
        <v>10631</v>
      </c>
      <c r="AG944" t="s">
        <v>10632</v>
      </c>
      <c r="AI944" t="s">
        <v>10206</v>
      </c>
      <c r="AJ944" t="s">
        <v>3648</v>
      </c>
      <c r="AL944" t="s">
        <v>8935</v>
      </c>
      <c r="AM944" t="s">
        <v>3652</v>
      </c>
      <c r="AN944" t="s">
        <v>659</v>
      </c>
      <c r="AO944" t="s">
        <v>109</v>
      </c>
      <c r="AP944" t="s">
        <v>1273</v>
      </c>
    </row>
    <row r="945" spans="1:42" x14ac:dyDescent="0.2">
      <c r="A945" t="s">
        <v>3653</v>
      </c>
      <c r="B945" t="s">
        <v>3653</v>
      </c>
      <c r="D945" t="s">
        <v>13647</v>
      </c>
      <c r="E945" t="s">
        <v>13648</v>
      </c>
      <c r="F945" t="s">
        <v>8994</v>
      </c>
      <c r="G945" t="s">
        <v>3654</v>
      </c>
      <c r="H945" t="s">
        <v>3653</v>
      </c>
      <c r="J945" t="s">
        <v>3655</v>
      </c>
      <c r="K945" t="s">
        <v>3656</v>
      </c>
      <c r="L945" t="s">
        <v>32</v>
      </c>
      <c r="M945" t="s">
        <v>7982</v>
      </c>
      <c r="N945" t="s">
        <v>2039</v>
      </c>
      <c r="O945" t="s">
        <v>8887</v>
      </c>
      <c r="P945" t="s">
        <v>3658</v>
      </c>
      <c r="R945" t="b">
        <v>1</v>
      </c>
      <c r="T945" t="s">
        <v>112</v>
      </c>
      <c r="Z945" t="s">
        <v>8890</v>
      </c>
      <c r="AA945" t="s">
        <v>8887</v>
      </c>
      <c r="AC945" t="s">
        <v>8891</v>
      </c>
      <c r="AD945" t="b">
        <v>0</v>
      </c>
      <c r="AE945" t="b">
        <v>0</v>
      </c>
      <c r="AF945" t="s">
        <v>13649</v>
      </c>
      <c r="AG945" t="s">
        <v>13650</v>
      </c>
      <c r="AH945" t="s">
        <v>8893</v>
      </c>
      <c r="AI945" t="s">
        <v>13651</v>
      </c>
      <c r="AJ945" t="s">
        <v>3654</v>
      </c>
      <c r="AK945" t="s">
        <v>13652</v>
      </c>
      <c r="AL945" t="s">
        <v>8935</v>
      </c>
      <c r="AM945" t="s">
        <v>3659</v>
      </c>
    </row>
    <row r="946" spans="1:42" x14ac:dyDescent="0.2">
      <c r="A946" t="s">
        <v>3661</v>
      </c>
      <c r="B946" t="s">
        <v>3661</v>
      </c>
      <c r="D946" t="s">
        <v>13653</v>
      </c>
      <c r="E946" t="s">
        <v>13654</v>
      </c>
      <c r="F946" t="s">
        <v>8994</v>
      </c>
      <c r="G946" t="s">
        <v>3662</v>
      </c>
      <c r="H946" t="s">
        <v>3661</v>
      </c>
      <c r="J946" t="s">
        <v>3663</v>
      </c>
      <c r="K946" t="s">
        <v>3664</v>
      </c>
      <c r="L946" t="s">
        <v>32</v>
      </c>
      <c r="M946" t="s">
        <v>7982</v>
      </c>
      <c r="N946" t="s">
        <v>2039</v>
      </c>
      <c r="O946" t="s">
        <v>8887</v>
      </c>
      <c r="P946" t="s">
        <v>3665</v>
      </c>
      <c r="R946" t="b">
        <v>1</v>
      </c>
      <c r="T946" t="s">
        <v>112</v>
      </c>
      <c r="Z946" t="s">
        <v>8890</v>
      </c>
      <c r="AA946" t="s">
        <v>8887</v>
      </c>
      <c r="AC946" t="s">
        <v>8891</v>
      </c>
      <c r="AD946" t="b">
        <v>0</v>
      </c>
      <c r="AE946" t="b">
        <v>0</v>
      </c>
      <c r="AF946" t="s">
        <v>11353</v>
      </c>
      <c r="AG946" t="s">
        <v>11354</v>
      </c>
      <c r="AH946" t="s">
        <v>8893</v>
      </c>
      <c r="AI946" t="s">
        <v>13655</v>
      </c>
      <c r="AJ946" t="s">
        <v>3662</v>
      </c>
      <c r="AK946" t="s">
        <v>13656</v>
      </c>
      <c r="AL946" t="s">
        <v>8923</v>
      </c>
      <c r="AM946" t="s">
        <v>3666</v>
      </c>
    </row>
    <row r="947" spans="1:42" x14ac:dyDescent="0.2">
      <c r="A947" t="s">
        <v>3667</v>
      </c>
      <c r="B947" t="s">
        <v>3668</v>
      </c>
      <c r="D947" t="s">
        <v>8461</v>
      </c>
      <c r="E947" t="s">
        <v>13657</v>
      </c>
      <c r="F947" t="s">
        <v>9216</v>
      </c>
      <c r="G947" t="s">
        <v>3669</v>
      </c>
      <c r="H947" t="s">
        <v>3667</v>
      </c>
      <c r="J947" t="s">
        <v>3670</v>
      </c>
      <c r="K947" t="s">
        <v>13658</v>
      </c>
      <c r="L947" t="s">
        <v>3672</v>
      </c>
      <c r="M947" t="s">
        <v>7982</v>
      </c>
      <c r="N947" t="s">
        <v>2039</v>
      </c>
      <c r="O947" t="s">
        <v>8887</v>
      </c>
      <c r="P947" t="s">
        <v>13659</v>
      </c>
      <c r="R947" t="b">
        <v>1</v>
      </c>
      <c r="T947" t="s">
        <v>45</v>
      </c>
      <c r="Z947" t="s">
        <v>8890</v>
      </c>
      <c r="AA947" t="s">
        <v>8887</v>
      </c>
      <c r="AB947" t="s">
        <v>13660</v>
      </c>
      <c r="AC947" t="s">
        <v>8973</v>
      </c>
      <c r="AD947" t="b">
        <v>0</v>
      </c>
      <c r="AE947" t="b">
        <v>0</v>
      </c>
      <c r="AF947" t="s">
        <v>13661</v>
      </c>
      <c r="AG947" t="s">
        <v>13662</v>
      </c>
      <c r="AH947" t="s">
        <v>9100</v>
      </c>
      <c r="AJ947" t="s">
        <v>13663</v>
      </c>
      <c r="AK947" t="s">
        <v>13664</v>
      </c>
      <c r="AL947" t="s">
        <v>8926</v>
      </c>
      <c r="AM947" t="s">
        <v>3669</v>
      </c>
    </row>
    <row r="948" spans="1:42" x14ac:dyDescent="0.2">
      <c r="A948" t="s">
        <v>3667</v>
      </c>
      <c r="B948" t="s">
        <v>3668</v>
      </c>
      <c r="D948" t="s">
        <v>8461</v>
      </c>
      <c r="E948" t="s">
        <v>13665</v>
      </c>
      <c r="F948" t="s">
        <v>9216</v>
      </c>
      <c r="G948" t="s">
        <v>3669</v>
      </c>
      <c r="H948" t="s">
        <v>3667</v>
      </c>
      <c r="J948" t="s">
        <v>3670</v>
      </c>
      <c r="K948" t="s">
        <v>13658</v>
      </c>
      <c r="L948" t="s">
        <v>3672</v>
      </c>
      <c r="M948" t="s">
        <v>7982</v>
      </c>
      <c r="N948" t="s">
        <v>2039</v>
      </c>
      <c r="O948" t="s">
        <v>8887</v>
      </c>
      <c r="P948" t="s">
        <v>13666</v>
      </c>
      <c r="R948" t="b">
        <v>1</v>
      </c>
      <c r="T948" t="s">
        <v>45</v>
      </c>
      <c r="Z948" t="s">
        <v>8890</v>
      </c>
      <c r="AA948" t="s">
        <v>8887</v>
      </c>
      <c r="AB948" t="s">
        <v>13667</v>
      </c>
      <c r="AC948" t="s">
        <v>8973</v>
      </c>
      <c r="AD948" t="b">
        <v>0</v>
      </c>
      <c r="AE948" t="b">
        <v>0</v>
      </c>
      <c r="AF948" t="s">
        <v>13668</v>
      </c>
      <c r="AG948" t="s">
        <v>13669</v>
      </c>
      <c r="AH948" t="s">
        <v>9031</v>
      </c>
      <c r="AI948" t="s">
        <v>8932</v>
      </c>
      <c r="AJ948" t="s">
        <v>13670</v>
      </c>
      <c r="AK948" t="s">
        <v>13671</v>
      </c>
      <c r="AL948" t="s">
        <v>8935</v>
      </c>
      <c r="AM948" t="s">
        <v>13672</v>
      </c>
    </row>
    <row r="949" spans="1:42" x14ac:dyDescent="0.2">
      <c r="A949" t="s">
        <v>3676</v>
      </c>
      <c r="B949" t="s">
        <v>3677</v>
      </c>
      <c r="D949" t="s">
        <v>7236</v>
      </c>
      <c r="E949" t="s">
        <v>13673</v>
      </c>
      <c r="F949" t="s">
        <v>8889</v>
      </c>
      <c r="G949" t="s">
        <v>3678</v>
      </c>
      <c r="H949" t="s">
        <v>3676</v>
      </c>
      <c r="J949" t="s">
        <v>13674</v>
      </c>
      <c r="K949" t="s">
        <v>3679</v>
      </c>
      <c r="L949" t="s">
        <v>32</v>
      </c>
      <c r="M949" t="s">
        <v>7982</v>
      </c>
      <c r="N949" t="s">
        <v>2039</v>
      </c>
      <c r="O949" t="s">
        <v>8887</v>
      </c>
      <c r="P949" t="s">
        <v>13675</v>
      </c>
      <c r="R949" t="b">
        <v>1</v>
      </c>
      <c r="T949" t="s">
        <v>112</v>
      </c>
      <c r="Z949" t="s">
        <v>8890</v>
      </c>
      <c r="AA949" t="s">
        <v>8887</v>
      </c>
      <c r="AC949" t="s">
        <v>8891</v>
      </c>
      <c r="AD949" t="b">
        <v>0</v>
      </c>
      <c r="AE949" t="b">
        <v>0</v>
      </c>
      <c r="AF949" t="s">
        <v>8892</v>
      </c>
      <c r="AG949" t="s">
        <v>8892</v>
      </c>
      <c r="AH949" t="s">
        <v>8893</v>
      </c>
      <c r="AI949" t="s">
        <v>8932</v>
      </c>
      <c r="AJ949" t="s">
        <v>3678</v>
      </c>
      <c r="AK949" t="s">
        <v>13676</v>
      </c>
      <c r="AL949" t="s">
        <v>8935</v>
      </c>
      <c r="AM949" t="s">
        <v>3681</v>
      </c>
    </row>
    <row r="950" spans="1:42" x14ac:dyDescent="0.2">
      <c r="A950" t="s">
        <v>3684</v>
      </c>
      <c r="B950" t="s">
        <v>3685</v>
      </c>
      <c r="D950" t="s">
        <v>8464</v>
      </c>
      <c r="E950" t="s">
        <v>13677</v>
      </c>
      <c r="F950" t="s">
        <v>21008</v>
      </c>
      <c r="G950" t="s">
        <v>3686</v>
      </c>
      <c r="H950" t="s">
        <v>3684</v>
      </c>
      <c r="J950" t="s">
        <v>3687</v>
      </c>
      <c r="K950" t="s">
        <v>13678</v>
      </c>
      <c r="L950" t="s">
        <v>3689</v>
      </c>
      <c r="M950" t="s">
        <v>7982</v>
      </c>
      <c r="N950" t="s">
        <v>2039</v>
      </c>
      <c r="O950" t="s">
        <v>8887</v>
      </c>
      <c r="P950" t="s">
        <v>13679</v>
      </c>
      <c r="R950" t="b">
        <v>1</v>
      </c>
      <c r="T950" t="s">
        <v>45</v>
      </c>
      <c r="Z950" t="s">
        <v>8890</v>
      </c>
      <c r="AA950" t="s">
        <v>8887</v>
      </c>
      <c r="AB950" t="s">
        <v>13680</v>
      </c>
      <c r="AC950" t="s">
        <v>8973</v>
      </c>
      <c r="AD950" t="b">
        <v>0</v>
      </c>
      <c r="AE950" t="b">
        <v>0</v>
      </c>
      <c r="AF950" t="s">
        <v>13681</v>
      </c>
      <c r="AG950" t="s">
        <v>13682</v>
      </c>
      <c r="AH950" t="s">
        <v>9031</v>
      </c>
      <c r="AJ950" t="s">
        <v>13683</v>
      </c>
      <c r="AK950" t="s">
        <v>13684</v>
      </c>
      <c r="AL950" t="s">
        <v>8945</v>
      </c>
      <c r="AM950" t="s">
        <v>3686</v>
      </c>
    </row>
    <row r="951" spans="1:42" x14ac:dyDescent="0.2">
      <c r="A951" t="s">
        <v>3684</v>
      </c>
      <c r="B951" t="s">
        <v>3685</v>
      </c>
      <c r="D951" t="s">
        <v>8464</v>
      </c>
      <c r="E951" t="s">
        <v>13685</v>
      </c>
      <c r="F951" t="s">
        <v>21008</v>
      </c>
      <c r="G951" t="s">
        <v>3686</v>
      </c>
      <c r="H951" t="s">
        <v>3684</v>
      </c>
      <c r="J951" t="s">
        <v>13686</v>
      </c>
      <c r="K951" t="s">
        <v>3688</v>
      </c>
      <c r="L951" t="s">
        <v>3689</v>
      </c>
      <c r="M951" t="s">
        <v>7982</v>
      </c>
      <c r="N951" t="s">
        <v>2039</v>
      </c>
      <c r="O951" t="s">
        <v>8887</v>
      </c>
      <c r="P951" t="s">
        <v>13687</v>
      </c>
      <c r="R951" t="b">
        <v>1</v>
      </c>
      <c r="T951" t="s">
        <v>45</v>
      </c>
      <c r="Z951" t="s">
        <v>8890</v>
      </c>
      <c r="AA951" t="s">
        <v>8887</v>
      </c>
      <c r="AB951" t="s">
        <v>13688</v>
      </c>
      <c r="AC951" t="s">
        <v>8973</v>
      </c>
      <c r="AD951" t="b">
        <v>0</v>
      </c>
      <c r="AE951" t="b">
        <v>0</v>
      </c>
      <c r="AF951" t="s">
        <v>13689</v>
      </c>
      <c r="AG951" t="s">
        <v>13690</v>
      </c>
      <c r="AJ951" t="s">
        <v>13691</v>
      </c>
      <c r="AK951" t="s">
        <v>13692</v>
      </c>
      <c r="AL951" t="s">
        <v>8926</v>
      </c>
      <c r="AM951" t="s">
        <v>3686</v>
      </c>
    </row>
    <row r="952" spans="1:42" x14ac:dyDescent="0.2">
      <c r="A952" t="s">
        <v>3684</v>
      </c>
      <c r="B952" t="s">
        <v>3685</v>
      </c>
      <c r="D952" t="s">
        <v>8464</v>
      </c>
      <c r="E952" t="s">
        <v>13693</v>
      </c>
      <c r="F952" t="s">
        <v>21008</v>
      </c>
      <c r="G952" t="s">
        <v>3686</v>
      </c>
      <c r="H952" t="s">
        <v>3684</v>
      </c>
      <c r="J952" t="s">
        <v>13686</v>
      </c>
      <c r="K952" t="s">
        <v>3688</v>
      </c>
      <c r="L952" t="s">
        <v>3689</v>
      </c>
      <c r="M952" t="s">
        <v>7982</v>
      </c>
      <c r="N952" t="s">
        <v>2039</v>
      </c>
      <c r="O952" t="s">
        <v>8887</v>
      </c>
      <c r="P952" t="s">
        <v>13694</v>
      </c>
      <c r="R952" t="b">
        <v>1</v>
      </c>
      <c r="T952" t="s">
        <v>45</v>
      </c>
      <c r="Z952" t="s">
        <v>8890</v>
      </c>
      <c r="AA952" t="s">
        <v>8887</v>
      </c>
      <c r="AB952" t="s">
        <v>13680</v>
      </c>
      <c r="AC952" t="s">
        <v>8973</v>
      </c>
      <c r="AD952" t="b">
        <v>0</v>
      </c>
      <c r="AE952" t="b">
        <v>0</v>
      </c>
      <c r="AF952" t="s">
        <v>13695</v>
      </c>
      <c r="AG952" t="s">
        <v>13696</v>
      </c>
      <c r="AH952" t="s">
        <v>8893</v>
      </c>
      <c r="AJ952" t="s">
        <v>13683</v>
      </c>
      <c r="AK952" t="s">
        <v>13692</v>
      </c>
      <c r="AL952" t="s">
        <v>8935</v>
      </c>
      <c r="AM952" t="s">
        <v>3686</v>
      </c>
    </row>
    <row r="953" spans="1:42" x14ac:dyDescent="0.2">
      <c r="A953" t="s">
        <v>3684</v>
      </c>
      <c r="B953" t="s">
        <v>3685</v>
      </c>
      <c r="D953" t="s">
        <v>8464</v>
      </c>
      <c r="E953" t="s">
        <v>13697</v>
      </c>
      <c r="F953" t="s">
        <v>21008</v>
      </c>
      <c r="G953" t="s">
        <v>3686</v>
      </c>
      <c r="H953" t="s">
        <v>3684</v>
      </c>
      <c r="J953" t="s">
        <v>13686</v>
      </c>
      <c r="K953" t="s">
        <v>3688</v>
      </c>
      <c r="L953" t="s">
        <v>3689</v>
      </c>
      <c r="M953" t="s">
        <v>7982</v>
      </c>
      <c r="N953" t="s">
        <v>7108</v>
      </c>
      <c r="O953" t="s">
        <v>8887</v>
      </c>
      <c r="P953" t="s">
        <v>13698</v>
      </c>
      <c r="R953" t="b">
        <v>1</v>
      </c>
      <c r="T953" t="s">
        <v>45</v>
      </c>
      <c r="Z953" t="s">
        <v>8890</v>
      </c>
      <c r="AA953" t="s">
        <v>8887</v>
      </c>
      <c r="AB953" t="s">
        <v>13699</v>
      </c>
      <c r="AC953" t="s">
        <v>8973</v>
      </c>
      <c r="AD953" t="b">
        <v>0</v>
      </c>
      <c r="AE953" t="b">
        <v>0</v>
      </c>
      <c r="AF953" t="s">
        <v>13700</v>
      </c>
      <c r="AG953" t="s">
        <v>13701</v>
      </c>
      <c r="AJ953" t="s">
        <v>7237</v>
      </c>
      <c r="AK953" t="s">
        <v>13692</v>
      </c>
      <c r="AL953" t="s">
        <v>9087</v>
      </c>
      <c r="AM953" t="s">
        <v>3686</v>
      </c>
    </row>
    <row r="954" spans="1:42" x14ac:dyDescent="0.2">
      <c r="A954" t="s">
        <v>3694</v>
      </c>
      <c r="B954" t="s">
        <v>3694</v>
      </c>
      <c r="D954" t="s">
        <v>13702</v>
      </c>
      <c r="E954" t="s">
        <v>13703</v>
      </c>
      <c r="F954" t="s">
        <v>8994</v>
      </c>
      <c r="G954" t="s">
        <v>3695</v>
      </c>
      <c r="H954" t="s">
        <v>3694</v>
      </c>
      <c r="I954" t="s">
        <v>13704</v>
      </c>
      <c r="J954" t="s">
        <v>3696</v>
      </c>
      <c r="K954" t="s">
        <v>3697</v>
      </c>
      <c r="L954" t="s">
        <v>32</v>
      </c>
      <c r="M954" t="s">
        <v>7982</v>
      </c>
      <c r="N954" t="s">
        <v>2039</v>
      </c>
      <c r="O954" t="s">
        <v>8887</v>
      </c>
      <c r="P954" t="s">
        <v>3698</v>
      </c>
      <c r="R954" t="b">
        <v>1</v>
      </c>
      <c r="T954" t="s">
        <v>85</v>
      </c>
      <c r="Y954" t="s">
        <v>3699</v>
      </c>
      <c r="Z954" t="s">
        <v>8890</v>
      </c>
      <c r="AA954" t="s">
        <v>8887</v>
      </c>
      <c r="AB954" t="s">
        <v>13705</v>
      </c>
      <c r="AC954" t="s">
        <v>8921</v>
      </c>
      <c r="AD954" t="b">
        <v>0</v>
      </c>
      <c r="AE954" t="b">
        <v>0</v>
      </c>
      <c r="AF954" t="s">
        <v>13706</v>
      </c>
      <c r="AG954" t="s">
        <v>13707</v>
      </c>
      <c r="AH954" t="s">
        <v>8942</v>
      </c>
      <c r="AJ954" t="s">
        <v>7238</v>
      </c>
      <c r="AK954" t="s">
        <v>13708</v>
      </c>
      <c r="AL954" t="s">
        <v>8935</v>
      </c>
      <c r="AM954" t="s">
        <v>3695</v>
      </c>
    </row>
    <row r="955" spans="1:42" x14ac:dyDescent="0.2">
      <c r="A955" t="s">
        <v>3700</v>
      </c>
      <c r="B955" t="s">
        <v>3700</v>
      </c>
      <c r="D955" t="s">
        <v>13709</v>
      </c>
      <c r="E955" t="s">
        <v>13710</v>
      </c>
      <c r="F955" t="s">
        <v>9118</v>
      </c>
      <c r="G955" t="s">
        <v>3701</v>
      </c>
      <c r="H955" t="s">
        <v>3700</v>
      </c>
      <c r="J955" t="s">
        <v>3702</v>
      </c>
      <c r="K955" t="s">
        <v>3703</v>
      </c>
      <c r="L955" t="s">
        <v>32</v>
      </c>
      <c r="M955" t="s">
        <v>7982</v>
      </c>
      <c r="N955" t="s">
        <v>2039</v>
      </c>
      <c r="O955" t="s">
        <v>8887</v>
      </c>
      <c r="P955" t="s">
        <v>3704</v>
      </c>
      <c r="R955" t="b">
        <v>1</v>
      </c>
      <c r="T955" t="s">
        <v>112</v>
      </c>
      <c r="Z955" t="s">
        <v>8890</v>
      </c>
      <c r="AA955" t="s">
        <v>8887</v>
      </c>
      <c r="AB955" t="s">
        <v>13711</v>
      </c>
      <c r="AC955" t="s">
        <v>9037</v>
      </c>
      <c r="AD955" t="b">
        <v>0</v>
      </c>
      <c r="AE955" t="b">
        <v>0</v>
      </c>
      <c r="AF955" t="s">
        <v>9046</v>
      </c>
      <c r="AG955" t="s">
        <v>9046</v>
      </c>
      <c r="AH955" t="s">
        <v>9100</v>
      </c>
      <c r="AJ955" t="s">
        <v>3701</v>
      </c>
      <c r="AK955" t="s">
        <v>13712</v>
      </c>
      <c r="AL955" t="s">
        <v>8935</v>
      </c>
      <c r="AM955" t="s">
        <v>3705</v>
      </c>
      <c r="AN955" t="s">
        <v>463</v>
      </c>
      <c r="AO955" t="s">
        <v>109</v>
      </c>
      <c r="AP955" t="s">
        <v>1659</v>
      </c>
    </row>
    <row r="956" spans="1:42" x14ac:dyDescent="0.2">
      <c r="A956" t="s">
        <v>3706</v>
      </c>
      <c r="B956" t="s">
        <v>3707</v>
      </c>
      <c r="D956" t="s">
        <v>13713</v>
      </c>
      <c r="E956" t="s">
        <v>13714</v>
      </c>
      <c r="F956" t="s">
        <v>9118</v>
      </c>
      <c r="G956" t="s">
        <v>3708</v>
      </c>
      <c r="H956" t="s">
        <v>3706</v>
      </c>
      <c r="J956" t="s">
        <v>3709</v>
      </c>
      <c r="K956" t="s">
        <v>13715</v>
      </c>
      <c r="L956" t="s">
        <v>32</v>
      </c>
      <c r="M956" t="s">
        <v>7982</v>
      </c>
      <c r="N956" t="s">
        <v>7626</v>
      </c>
      <c r="O956" t="s">
        <v>8887</v>
      </c>
      <c r="P956" t="s">
        <v>13716</v>
      </c>
      <c r="R956" t="b">
        <v>1</v>
      </c>
      <c r="T956" t="s">
        <v>112</v>
      </c>
      <c r="Z956" t="s">
        <v>8890</v>
      </c>
      <c r="AA956" t="s">
        <v>8887</v>
      </c>
      <c r="AC956" t="s">
        <v>9037</v>
      </c>
      <c r="AD956" t="b">
        <v>0</v>
      </c>
      <c r="AE956" t="b">
        <v>0</v>
      </c>
      <c r="AF956" t="s">
        <v>8892</v>
      </c>
      <c r="AG956" t="s">
        <v>8892</v>
      </c>
      <c r="AH956" t="s">
        <v>8893</v>
      </c>
      <c r="AI956" t="s">
        <v>13717</v>
      </c>
      <c r="AJ956" t="s">
        <v>3708</v>
      </c>
      <c r="AK956" t="s">
        <v>13718</v>
      </c>
      <c r="AL956" t="s">
        <v>9048</v>
      </c>
      <c r="AM956" t="s">
        <v>3712</v>
      </c>
    </row>
    <row r="957" spans="1:42" x14ac:dyDescent="0.2">
      <c r="A957" t="s">
        <v>3716</v>
      </c>
      <c r="B957" t="s">
        <v>3716</v>
      </c>
      <c r="D957" t="s">
        <v>13719</v>
      </c>
      <c r="E957" t="s">
        <v>13720</v>
      </c>
      <c r="F957" t="s">
        <v>9090</v>
      </c>
      <c r="G957" t="s">
        <v>3717</v>
      </c>
      <c r="H957" t="s">
        <v>3716</v>
      </c>
      <c r="I957" t="s">
        <v>13721</v>
      </c>
      <c r="J957" t="s">
        <v>3718</v>
      </c>
      <c r="K957" t="s">
        <v>3719</v>
      </c>
      <c r="L957" t="s">
        <v>32</v>
      </c>
      <c r="M957" t="s">
        <v>7982</v>
      </c>
      <c r="N957" t="s">
        <v>2039</v>
      </c>
      <c r="O957" t="s">
        <v>8887</v>
      </c>
      <c r="P957" t="s">
        <v>3721</v>
      </c>
      <c r="R957" t="b">
        <v>1</v>
      </c>
      <c r="T957" t="s">
        <v>112</v>
      </c>
      <c r="Y957" t="s">
        <v>3720</v>
      </c>
      <c r="Z957" t="s">
        <v>8890</v>
      </c>
      <c r="AA957" t="s">
        <v>8887</v>
      </c>
      <c r="AB957" t="s">
        <v>13722</v>
      </c>
      <c r="AC957" t="s">
        <v>8891</v>
      </c>
      <c r="AD957" t="b">
        <v>0</v>
      </c>
      <c r="AE957" t="b">
        <v>0</v>
      </c>
      <c r="AF957" t="s">
        <v>13723</v>
      </c>
      <c r="AG957" t="s">
        <v>13724</v>
      </c>
      <c r="AH957" t="s">
        <v>8893</v>
      </c>
      <c r="AI957" t="s">
        <v>13725</v>
      </c>
      <c r="AJ957" t="s">
        <v>13726</v>
      </c>
      <c r="AK957" t="s">
        <v>13727</v>
      </c>
      <c r="AL957" t="s">
        <v>8897</v>
      </c>
      <c r="AM957" t="s">
        <v>3722</v>
      </c>
    </row>
    <row r="958" spans="1:42" x14ac:dyDescent="0.2">
      <c r="A958" t="s">
        <v>3716</v>
      </c>
      <c r="B958" t="s">
        <v>3716</v>
      </c>
      <c r="D958" t="s">
        <v>13719</v>
      </c>
      <c r="E958" t="s">
        <v>13728</v>
      </c>
      <c r="F958" t="s">
        <v>9090</v>
      </c>
      <c r="G958" t="s">
        <v>13726</v>
      </c>
      <c r="H958" t="s">
        <v>3716</v>
      </c>
      <c r="J958" t="s">
        <v>13729</v>
      </c>
      <c r="K958" t="s">
        <v>3719</v>
      </c>
      <c r="L958" t="s">
        <v>32</v>
      </c>
      <c r="M958" t="s">
        <v>7982</v>
      </c>
      <c r="N958" t="s">
        <v>7568</v>
      </c>
      <c r="O958" t="s">
        <v>8887</v>
      </c>
      <c r="P958" t="s">
        <v>13730</v>
      </c>
      <c r="R958" t="b">
        <v>1</v>
      </c>
      <c r="T958" t="s">
        <v>112</v>
      </c>
      <c r="Z958" t="s">
        <v>8890</v>
      </c>
      <c r="AA958" t="s">
        <v>8887</v>
      </c>
      <c r="AB958" t="s">
        <v>13731</v>
      </c>
      <c r="AC958" t="s">
        <v>8891</v>
      </c>
      <c r="AD958" t="b">
        <v>0</v>
      </c>
      <c r="AE958" t="b">
        <v>0</v>
      </c>
      <c r="AF958" t="s">
        <v>8892</v>
      </c>
      <c r="AG958" t="s">
        <v>8892</v>
      </c>
      <c r="AH958" t="s">
        <v>8893</v>
      </c>
      <c r="AI958" t="s">
        <v>13732</v>
      </c>
      <c r="AJ958" t="s">
        <v>13726</v>
      </c>
      <c r="AK958" t="s">
        <v>13733</v>
      </c>
      <c r="AL958" t="s">
        <v>8897</v>
      </c>
      <c r="AM958" t="s">
        <v>13734</v>
      </c>
    </row>
    <row r="959" spans="1:42" x14ac:dyDescent="0.2">
      <c r="A959" t="s">
        <v>3724</v>
      </c>
      <c r="B959" t="s">
        <v>3725</v>
      </c>
      <c r="D959" t="s">
        <v>7239</v>
      </c>
      <c r="E959" t="s">
        <v>13735</v>
      </c>
      <c r="F959" t="s">
        <v>21008</v>
      </c>
      <c r="G959" t="s">
        <v>3726</v>
      </c>
      <c r="H959" t="s">
        <v>3724</v>
      </c>
      <c r="I959" t="s">
        <v>13736</v>
      </c>
      <c r="J959" t="s">
        <v>3727</v>
      </c>
      <c r="K959" t="s">
        <v>13737</v>
      </c>
      <c r="L959" t="s">
        <v>32</v>
      </c>
      <c r="M959" t="s">
        <v>7982</v>
      </c>
      <c r="N959" t="s">
        <v>2039</v>
      </c>
      <c r="O959" t="s">
        <v>8887</v>
      </c>
      <c r="P959" t="s">
        <v>13738</v>
      </c>
      <c r="R959" t="b">
        <v>1</v>
      </c>
      <c r="T959" t="s">
        <v>112</v>
      </c>
      <c r="Y959" t="s">
        <v>3732</v>
      </c>
      <c r="Z959" t="s">
        <v>8890</v>
      </c>
      <c r="AA959" t="s">
        <v>8887</v>
      </c>
      <c r="AB959" t="s">
        <v>13739</v>
      </c>
      <c r="AC959" t="s">
        <v>8891</v>
      </c>
      <c r="AD959" t="b">
        <v>0</v>
      </c>
      <c r="AE959" t="b">
        <v>0</v>
      </c>
      <c r="AF959" t="s">
        <v>9006</v>
      </c>
      <c r="AG959" t="s">
        <v>8941</v>
      </c>
      <c r="AH959" t="s">
        <v>8942</v>
      </c>
      <c r="AJ959" t="s">
        <v>3726</v>
      </c>
      <c r="AK959" t="s">
        <v>13740</v>
      </c>
      <c r="AL959" t="s">
        <v>8935</v>
      </c>
      <c r="AM959" t="s">
        <v>3730</v>
      </c>
    </row>
    <row r="960" spans="1:42" x14ac:dyDescent="0.2">
      <c r="A960" t="s">
        <v>3724</v>
      </c>
      <c r="B960" t="s">
        <v>3725</v>
      </c>
      <c r="D960" t="s">
        <v>7239</v>
      </c>
      <c r="E960" t="s">
        <v>13741</v>
      </c>
      <c r="F960" t="s">
        <v>21008</v>
      </c>
      <c r="G960" t="s">
        <v>3726</v>
      </c>
      <c r="H960" t="s">
        <v>3724</v>
      </c>
      <c r="J960" t="s">
        <v>13742</v>
      </c>
      <c r="K960" t="s">
        <v>3728</v>
      </c>
      <c r="L960" t="s">
        <v>13743</v>
      </c>
      <c r="M960" t="s">
        <v>9202</v>
      </c>
      <c r="N960" t="s">
        <v>7117</v>
      </c>
      <c r="O960" t="s">
        <v>8887</v>
      </c>
      <c r="P960" t="s">
        <v>13744</v>
      </c>
      <c r="R960" t="b">
        <v>1</v>
      </c>
      <c r="T960" t="s">
        <v>112</v>
      </c>
      <c r="X960" t="s">
        <v>7607</v>
      </c>
      <c r="Z960" t="s">
        <v>8890</v>
      </c>
      <c r="AA960" t="s">
        <v>8887</v>
      </c>
      <c r="AB960" t="s">
        <v>13745</v>
      </c>
      <c r="AC960" t="s">
        <v>8891</v>
      </c>
      <c r="AD960" t="b">
        <v>0</v>
      </c>
      <c r="AE960" t="b">
        <v>0</v>
      </c>
      <c r="AF960" t="s">
        <v>11880</v>
      </c>
      <c r="AG960" t="s">
        <v>11881</v>
      </c>
      <c r="AJ960" t="s">
        <v>3726</v>
      </c>
      <c r="AL960" t="s">
        <v>8926</v>
      </c>
      <c r="AM960" t="s">
        <v>3730</v>
      </c>
    </row>
    <row r="961" spans="1:42" x14ac:dyDescent="0.2">
      <c r="A961" t="s">
        <v>3735</v>
      </c>
      <c r="B961" t="s">
        <v>3735</v>
      </c>
      <c r="D961" t="s">
        <v>13746</v>
      </c>
      <c r="E961" t="s">
        <v>13747</v>
      </c>
      <c r="F961" t="s">
        <v>9090</v>
      </c>
      <c r="G961" t="s">
        <v>3736</v>
      </c>
      <c r="H961" t="s">
        <v>3735</v>
      </c>
      <c r="J961" t="s">
        <v>3737</v>
      </c>
      <c r="K961" t="s">
        <v>3738</v>
      </c>
      <c r="L961" t="s">
        <v>3739</v>
      </c>
      <c r="M961" t="s">
        <v>8984</v>
      </c>
      <c r="N961" t="s">
        <v>2039</v>
      </c>
      <c r="O961" t="s">
        <v>8887</v>
      </c>
      <c r="P961" t="s">
        <v>3741</v>
      </c>
      <c r="R961" t="b">
        <v>1</v>
      </c>
      <c r="T961" t="s">
        <v>85</v>
      </c>
      <c r="X961" t="s">
        <v>7021</v>
      </c>
      <c r="Z961" t="s">
        <v>8890</v>
      </c>
      <c r="AA961" t="s">
        <v>8887</v>
      </c>
      <c r="AB961" t="s">
        <v>13748</v>
      </c>
      <c r="AC961" t="s">
        <v>8891</v>
      </c>
      <c r="AD961" t="b">
        <v>0</v>
      </c>
      <c r="AE961" t="b">
        <v>0</v>
      </c>
      <c r="AF961" t="s">
        <v>8941</v>
      </c>
      <c r="AG961" t="s">
        <v>8941</v>
      </c>
      <c r="AH961" t="s">
        <v>8942</v>
      </c>
      <c r="AJ961" t="s">
        <v>13749</v>
      </c>
      <c r="AK961" t="s">
        <v>13750</v>
      </c>
      <c r="AL961" t="s">
        <v>9375</v>
      </c>
      <c r="AM961" t="s">
        <v>3736</v>
      </c>
    </row>
    <row r="962" spans="1:42" x14ac:dyDescent="0.2">
      <c r="A962" t="s">
        <v>3735</v>
      </c>
      <c r="B962" t="s">
        <v>3735</v>
      </c>
      <c r="D962" t="s">
        <v>13746</v>
      </c>
      <c r="E962" t="s">
        <v>13751</v>
      </c>
      <c r="F962" t="s">
        <v>9090</v>
      </c>
      <c r="G962" t="s">
        <v>3736</v>
      </c>
      <c r="H962" t="s">
        <v>3735</v>
      </c>
      <c r="J962" t="s">
        <v>3737</v>
      </c>
      <c r="K962" t="s">
        <v>3738</v>
      </c>
      <c r="L962" t="s">
        <v>3739</v>
      </c>
      <c r="M962" t="s">
        <v>7982</v>
      </c>
      <c r="N962" t="s">
        <v>7079</v>
      </c>
      <c r="O962" t="s">
        <v>8887</v>
      </c>
      <c r="P962" t="s">
        <v>13752</v>
      </c>
      <c r="R962" t="b">
        <v>1</v>
      </c>
      <c r="T962" t="s">
        <v>85</v>
      </c>
      <c r="Z962" t="s">
        <v>8890</v>
      </c>
      <c r="AA962" t="s">
        <v>8887</v>
      </c>
      <c r="AB962" t="s">
        <v>13748</v>
      </c>
      <c r="AC962" t="s">
        <v>8891</v>
      </c>
      <c r="AD962" t="b">
        <v>0</v>
      </c>
      <c r="AE962" t="b">
        <v>0</v>
      </c>
      <c r="AF962" t="s">
        <v>8941</v>
      </c>
      <c r="AG962" t="s">
        <v>8941</v>
      </c>
      <c r="AH962" t="s">
        <v>8942</v>
      </c>
      <c r="AJ962" t="s">
        <v>13749</v>
      </c>
      <c r="AL962" t="s">
        <v>9193</v>
      </c>
      <c r="AM962" t="s">
        <v>3736</v>
      </c>
    </row>
    <row r="963" spans="1:42" x14ac:dyDescent="0.2">
      <c r="A963" t="s">
        <v>3745</v>
      </c>
      <c r="B963" t="s">
        <v>3746</v>
      </c>
      <c r="D963" t="s">
        <v>8467</v>
      </c>
      <c r="E963" t="s">
        <v>13753</v>
      </c>
      <c r="F963" t="s">
        <v>21008</v>
      </c>
      <c r="G963" t="s">
        <v>3747</v>
      </c>
      <c r="H963" t="s">
        <v>3745</v>
      </c>
      <c r="I963" t="s">
        <v>13754</v>
      </c>
      <c r="J963" t="s">
        <v>3748</v>
      </c>
      <c r="K963" t="s">
        <v>13755</v>
      </c>
      <c r="L963" t="s">
        <v>3750</v>
      </c>
      <c r="M963" t="s">
        <v>7982</v>
      </c>
      <c r="N963" t="s">
        <v>2039</v>
      </c>
      <c r="O963" t="s">
        <v>8887</v>
      </c>
      <c r="P963" t="s">
        <v>13756</v>
      </c>
      <c r="R963" t="b">
        <v>1</v>
      </c>
      <c r="T963" t="s">
        <v>45</v>
      </c>
      <c r="Y963" t="s">
        <v>2018</v>
      </c>
      <c r="Z963" t="s">
        <v>8890</v>
      </c>
      <c r="AA963" t="s">
        <v>8887</v>
      </c>
      <c r="AB963" t="s">
        <v>13757</v>
      </c>
      <c r="AC963" t="s">
        <v>8921</v>
      </c>
      <c r="AD963" t="b">
        <v>0</v>
      </c>
      <c r="AE963" t="b">
        <v>0</v>
      </c>
      <c r="AF963" t="s">
        <v>8941</v>
      </c>
      <c r="AG963" t="s">
        <v>8941</v>
      </c>
      <c r="AH963" t="s">
        <v>8942</v>
      </c>
      <c r="AJ963" t="s">
        <v>13758</v>
      </c>
      <c r="AK963" t="s">
        <v>13759</v>
      </c>
      <c r="AL963" t="s">
        <v>9266</v>
      </c>
      <c r="AM963" t="s">
        <v>3747</v>
      </c>
    </row>
    <row r="964" spans="1:42" x14ac:dyDescent="0.2">
      <c r="A964" t="s">
        <v>3745</v>
      </c>
      <c r="B964" t="s">
        <v>3746</v>
      </c>
      <c r="D964" t="s">
        <v>8467</v>
      </c>
      <c r="E964" t="s">
        <v>13760</v>
      </c>
      <c r="F964" t="s">
        <v>21008</v>
      </c>
      <c r="G964" t="s">
        <v>13761</v>
      </c>
      <c r="H964" t="s">
        <v>3745</v>
      </c>
      <c r="M964" t="s">
        <v>8920</v>
      </c>
      <c r="N964" t="s">
        <v>2039</v>
      </c>
      <c r="O964" t="s">
        <v>8887</v>
      </c>
      <c r="R964" t="b">
        <v>1</v>
      </c>
      <c r="Z964" t="s">
        <v>8890</v>
      </c>
      <c r="AA964" t="s">
        <v>8887</v>
      </c>
      <c r="AC964" t="s">
        <v>8921</v>
      </c>
      <c r="AD964" t="b">
        <v>0</v>
      </c>
      <c r="AE964" t="b">
        <v>0</v>
      </c>
      <c r="AL964" t="s">
        <v>8907</v>
      </c>
      <c r="AM964" t="s">
        <v>13761</v>
      </c>
    </row>
    <row r="965" spans="1:42" x14ac:dyDescent="0.2">
      <c r="A965" t="s">
        <v>3745</v>
      </c>
      <c r="B965" t="s">
        <v>3746</v>
      </c>
      <c r="D965" t="s">
        <v>8467</v>
      </c>
      <c r="E965" t="s">
        <v>13762</v>
      </c>
      <c r="F965" t="s">
        <v>21008</v>
      </c>
      <c r="G965" t="s">
        <v>3747</v>
      </c>
      <c r="H965" t="s">
        <v>3745</v>
      </c>
      <c r="J965" t="s">
        <v>7240</v>
      </c>
      <c r="K965" t="s">
        <v>13755</v>
      </c>
      <c r="L965" t="s">
        <v>3750</v>
      </c>
      <c r="M965" t="s">
        <v>7982</v>
      </c>
      <c r="N965" t="s">
        <v>2039</v>
      </c>
      <c r="O965" t="s">
        <v>8887</v>
      </c>
      <c r="P965" t="s">
        <v>13763</v>
      </c>
      <c r="R965" t="b">
        <v>1</v>
      </c>
      <c r="T965" t="s">
        <v>45</v>
      </c>
      <c r="Z965" t="s">
        <v>8890</v>
      </c>
      <c r="AA965" t="s">
        <v>8887</v>
      </c>
      <c r="AB965" t="s">
        <v>13764</v>
      </c>
      <c r="AC965" t="s">
        <v>8921</v>
      </c>
      <c r="AD965" t="b">
        <v>0</v>
      </c>
      <c r="AE965" t="b">
        <v>0</v>
      </c>
      <c r="AF965" t="s">
        <v>11987</v>
      </c>
      <c r="AG965" t="s">
        <v>8941</v>
      </c>
      <c r="AH965" t="s">
        <v>8942</v>
      </c>
      <c r="AJ965" t="s">
        <v>13765</v>
      </c>
      <c r="AK965" t="s">
        <v>13766</v>
      </c>
      <c r="AL965" t="s">
        <v>8897</v>
      </c>
      <c r="AM965" t="s">
        <v>13767</v>
      </c>
    </row>
    <row r="966" spans="1:42" x14ac:dyDescent="0.2">
      <c r="A966" t="s">
        <v>3755</v>
      </c>
      <c r="B966" t="s">
        <v>3755</v>
      </c>
      <c r="D966" t="s">
        <v>13768</v>
      </c>
      <c r="E966" t="s">
        <v>13769</v>
      </c>
      <c r="F966" t="s">
        <v>8994</v>
      </c>
      <c r="G966" t="s">
        <v>3756</v>
      </c>
      <c r="H966" t="s">
        <v>3755</v>
      </c>
      <c r="J966" t="s">
        <v>3757</v>
      </c>
      <c r="K966" t="s">
        <v>3758</v>
      </c>
      <c r="L966" t="s">
        <v>32</v>
      </c>
      <c r="M966" t="s">
        <v>7982</v>
      </c>
      <c r="N966" t="s">
        <v>2039</v>
      </c>
      <c r="O966" t="s">
        <v>8887</v>
      </c>
      <c r="P966" t="s">
        <v>3759</v>
      </c>
      <c r="R966" t="b">
        <v>1</v>
      </c>
      <c r="T966" t="s">
        <v>112</v>
      </c>
      <c r="Z966" t="s">
        <v>8890</v>
      </c>
      <c r="AA966" t="s">
        <v>8887</v>
      </c>
      <c r="AB966" t="s">
        <v>13770</v>
      </c>
      <c r="AC966" t="s">
        <v>8921</v>
      </c>
      <c r="AD966" t="b">
        <v>0</v>
      </c>
      <c r="AE966" t="b">
        <v>0</v>
      </c>
      <c r="AF966" t="s">
        <v>9046</v>
      </c>
      <c r="AG966" t="s">
        <v>9046</v>
      </c>
      <c r="AJ966" t="s">
        <v>3756</v>
      </c>
      <c r="AK966" t="s">
        <v>13771</v>
      </c>
      <c r="AL966" t="s">
        <v>8897</v>
      </c>
      <c r="AM966" t="s">
        <v>3760</v>
      </c>
      <c r="AN966" t="s">
        <v>40</v>
      </c>
      <c r="AO966" t="s">
        <v>41</v>
      </c>
      <c r="AP966" t="s">
        <v>3761</v>
      </c>
    </row>
    <row r="967" spans="1:42" x14ac:dyDescent="0.2">
      <c r="A967" t="s">
        <v>3762</v>
      </c>
      <c r="B967" t="s">
        <v>3763</v>
      </c>
      <c r="D967" t="s">
        <v>8470</v>
      </c>
      <c r="E967" t="s">
        <v>13772</v>
      </c>
      <c r="F967" t="s">
        <v>21008</v>
      </c>
      <c r="G967" t="s">
        <v>3764</v>
      </c>
      <c r="H967" t="s">
        <v>3762</v>
      </c>
      <c r="J967" t="s">
        <v>3765</v>
      </c>
      <c r="K967" t="s">
        <v>3766</v>
      </c>
      <c r="L967" t="s">
        <v>32</v>
      </c>
      <c r="M967" t="s">
        <v>7982</v>
      </c>
      <c r="N967" t="s">
        <v>2039</v>
      </c>
      <c r="O967" t="s">
        <v>8887</v>
      </c>
      <c r="P967" t="s">
        <v>13773</v>
      </c>
      <c r="R967" t="b">
        <v>1</v>
      </c>
      <c r="T967" t="s">
        <v>45</v>
      </c>
      <c r="Z967" t="s">
        <v>8890</v>
      </c>
      <c r="AA967" t="s">
        <v>8887</v>
      </c>
      <c r="AB967" t="s">
        <v>13774</v>
      </c>
      <c r="AC967" t="s">
        <v>8891</v>
      </c>
      <c r="AD967" t="b">
        <v>0</v>
      </c>
      <c r="AE967" t="b">
        <v>0</v>
      </c>
      <c r="AF967" t="s">
        <v>9113</v>
      </c>
      <c r="AG967" t="s">
        <v>9113</v>
      </c>
      <c r="AH967" t="s">
        <v>8942</v>
      </c>
      <c r="AJ967" t="s">
        <v>13775</v>
      </c>
      <c r="AK967" t="s">
        <v>13776</v>
      </c>
      <c r="AL967" t="s">
        <v>9016</v>
      </c>
      <c r="AM967" t="s">
        <v>3764</v>
      </c>
    </row>
    <row r="968" spans="1:42" x14ac:dyDescent="0.2">
      <c r="A968" t="s">
        <v>3770</v>
      </c>
      <c r="B968" t="s">
        <v>3770</v>
      </c>
      <c r="D968" t="s">
        <v>13777</v>
      </c>
      <c r="E968" t="s">
        <v>13778</v>
      </c>
      <c r="F968" t="s">
        <v>9118</v>
      </c>
      <c r="G968" t="s">
        <v>3771</v>
      </c>
      <c r="H968" t="s">
        <v>3770</v>
      </c>
      <c r="J968" t="s">
        <v>3772</v>
      </c>
      <c r="K968" t="s">
        <v>3773</v>
      </c>
      <c r="L968" t="s">
        <v>32</v>
      </c>
      <c r="M968" t="s">
        <v>7982</v>
      </c>
      <c r="N968" t="s">
        <v>7911</v>
      </c>
      <c r="O968" t="s">
        <v>8887</v>
      </c>
      <c r="P968" t="s">
        <v>3774</v>
      </c>
      <c r="R968" t="b">
        <v>1</v>
      </c>
      <c r="T968" t="s">
        <v>112</v>
      </c>
      <c r="Z968" t="s">
        <v>8890</v>
      </c>
      <c r="AA968" t="s">
        <v>8887</v>
      </c>
      <c r="AB968" t="s">
        <v>13779</v>
      </c>
      <c r="AC968" t="s">
        <v>8996</v>
      </c>
      <c r="AD968" t="b">
        <v>0</v>
      </c>
      <c r="AE968" t="b">
        <v>0</v>
      </c>
      <c r="AF968" t="s">
        <v>10448</v>
      </c>
      <c r="AG968" t="s">
        <v>10449</v>
      </c>
      <c r="AJ968" t="s">
        <v>3771</v>
      </c>
      <c r="AK968" t="s">
        <v>13780</v>
      </c>
      <c r="AL968" t="s">
        <v>8926</v>
      </c>
      <c r="AM968" t="s">
        <v>3775</v>
      </c>
      <c r="AN968" t="s">
        <v>148</v>
      </c>
      <c r="AO968" t="s">
        <v>99</v>
      </c>
      <c r="AP968" t="s">
        <v>3776</v>
      </c>
    </row>
    <row r="969" spans="1:42" x14ac:dyDescent="0.2">
      <c r="A969" t="s">
        <v>3777</v>
      </c>
      <c r="B969" t="s">
        <v>3777</v>
      </c>
      <c r="D969" t="s">
        <v>13781</v>
      </c>
      <c r="E969" t="s">
        <v>13782</v>
      </c>
      <c r="F969" t="s">
        <v>8889</v>
      </c>
      <c r="G969" t="s">
        <v>3778</v>
      </c>
      <c r="H969" t="s">
        <v>3777</v>
      </c>
      <c r="I969" t="s">
        <v>13783</v>
      </c>
      <c r="J969" t="s">
        <v>3779</v>
      </c>
      <c r="K969" t="s">
        <v>3780</v>
      </c>
      <c r="L969" t="s">
        <v>3781</v>
      </c>
      <c r="M969" t="s">
        <v>7982</v>
      </c>
      <c r="N969" t="s">
        <v>2039</v>
      </c>
      <c r="O969" t="s">
        <v>8887</v>
      </c>
      <c r="P969" t="s">
        <v>3783</v>
      </c>
      <c r="R969" t="b">
        <v>1</v>
      </c>
      <c r="T969" t="s">
        <v>85</v>
      </c>
      <c r="Y969" t="s">
        <v>3785</v>
      </c>
      <c r="Z969" t="s">
        <v>8890</v>
      </c>
      <c r="AA969" t="s">
        <v>8887</v>
      </c>
      <c r="AB969" t="s">
        <v>13784</v>
      </c>
      <c r="AC969" t="s">
        <v>9037</v>
      </c>
      <c r="AD969" t="b">
        <v>0</v>
      </c>
      <c r="AE969" t="b">
        <v>0</v>
      </c>
      <c r="AF969" t="s">
        <v>13785</v>
      </c>
      <c r="AG969" t="s">
        <v>13786</v>
      </c>
      <c r="AJ969" t="s">
        <v>13787</v>
      </c>
      <c r="AK969" t="s">
        <v>13788</v>
      </c>
      <c r="AL969" t="s">
        <v>9266</v>
      </c>
      <c r="AM969" t="s">
        <v>3778</v>
      </c>
    </row>
    <row r="970" spans="1:42" x14ac:dyDescent="0.2">
      <c r="A970" t="s">
        <v>3786</v>
      </c>
      <c r="B970" t="s">
        <v>3786</v>
      </c>
      <c r="D970" t="s">
        <v>13789</v>
      </c>
      <c r="E970" t="s">
        <v>13790</v>
      </c>
      <c r="F970" t="s">
        <v>8994</v>
      </c>
      <c r="G970" t="s">
        <v>3787</v>
      </c>
      <c r="H970" t="s">
        <v>3786</v>
      </c>
      <c r="J970" t="s">
        <v>3788</v>
      </c>
      <c r="K970" t="s">
        <v>3789</v>
      </c>
      <c r="L970" t="s">
        <v>429</v>
      </c>
      <c r="M970" t="s">
        <v>7982</v>
      </c>
      <c r="N970" t="s">
        <v>2039</v>
      </c>
      <c r="O970" t="s">
        <v>8887</v>
      </c>
      <c r="P970" t="s">
        <v>3791</v>
      </c>
      <c r="R970" t="b">
        <v>1</v>
      </c>
      <c r="T970" t="s">
        <v>112</v>
      </c>
      <c r="Z970" t="s">
        <v>8890</v>
      </c>
      <c r="AA970" t="s">
        <v>8887</v>
      </c>
      <c r="AC970" t="s">
        <v>8996</v>
      </c>
      <c r="AD970" t="b">
        <v>0</v>
      </c>
      <c r="AE970" t="b">
        <v>0</v>
      </c>
      <c r="AF970" t="s">
        <v>9144</v>
      </c>
      <c r="AG970" t="s">
        <v>9144</v>
      </c>
      <c r="AI970" t="s">
        <v>13791</v>
      </c>
      <c r="AJ970" t="s">
        <v>3787</v>
      </c>
      <c r="AK970" t="s">
        <v>13792</v>
      </c>
      <c r="AL970" t="s">
        <v>9048</v>
      </c>
      <c r="AM970" t="s">
        <v>3792</v>
      </c>
    </row>
    <row r="971" spans="1:42" x14ac:dyDescent="0.2">
      <c r="A971" t="s">
        <v>3786</v>
      </c>
      <c r="B971" t="s">
        <v>3786</v>
      </c>
      <c r="D971" t="s">
        <v>13789</v>
      </c>
      <c r="E971" t="s">
        <v>13793</v>
      </c>
      <c r="F971" t="s">
        <v>8994</v>
      </c>
      <c r="G971" t="s">
        <v>3787</v>
      </c>
      <c r="H971" t="s">
        <v>3786</v>
      </c>
      <c r="J971" t="s">
        <v>13794</v>
      </c>
      <c r="K971" t="s">
        <v>13795</v>
      </c>
      <c r="L971" t="s">
        <v>32</v>
      </c>
      <c r="M971" t="s">
        <v>7982</v>
      </c>
      <c r="N971" t="s">
        <v>7788</v>
      </c>
      <c r="O971" t="s">
        <v>8887</v>
      </c>
      <c r="P971" t="s">
        <v>13796</v>
      </c>
      <c r="R971" t="b">
        <v>1</v>
      </c>
      <c r="T971" t="s">
        <v>112</v>
      </c>
      <c r="Z971" t="s">
        <v>8890</v>
      </c>
      <c r="AA971" t="s">
        <v>8887</v>
      </c>
      <c r="AC971" t="s">
        <v>8996</v>
      </c>
      <c r="AD971" t="b">
        <v>0</v>
      </c>
      <c r="AE971" t="b">
        <v>0</v>
      </c>
      <c r="AF971" t="s">
        <v>8892</v>
      </c>
      <c r="AG971" t="s">
        <v>8892</v>
      </c>
      <c r="AI971" t="s">
        <v>13797</v>
      </c>
      <c r="AJ971" t="s">
        <v>3787</v>
      </c>
      <c r="AK971" t="s">
        <v>13798</v>
      </c>
      <c r="AL971" t="s">
        <v>9048</v>
      </c>
      <c r="AM971" t="s">
        <v>13799</v>
      </c>
    </row>
    <row r="972" spans="1:42" x14ac:dyDescent="0.2">
      <c r="A972" t="s">
        <v>3786</v>
      </c>
      <c r="B972" t="s">
        <v>3786</v>
      </c>
      <c r="D972" t="s">
        <v>13789</v>
      </c>
      <c r="E972" t="s">
        <v>13800</v>
      </c>
      <c r="F972" t="s">
        <v>8994</v>
      </c>
      <c r="G972" t="s">
        <v>3787</v>
      </c>
      <c r="H972" t="s">
        <v>3786</v>
      </c>
      <c r="J972" t="s">
        <v>13801</v>
      </c>
      <c r="K972" t="s">
        <v>13802</v>
      </c>
      <c r="L972" t="s">
        <v>429</v>
      </c>
      <c r="M972" t="s">
        <v>7982</v>
      </c>
      <c r="N972" t="s">
        <v>7133</v>
      </c>
      <c r="O972" t="s">
        <v>8887</v>
      </c>
      <c r="P972" t="s">
        <v>13803</v>
      </c>
      <c r="R972" t="b">
        <v>1</v>
      </c>
      <c r="T972" t="s">
        <v>112</v>
      </c>
      <c r="Z972" t="s">
        <v>8890</v>
      </c>
      <c r="AA972" t="s">
        <v>8887</v>
      </c>
      <c r="AC972" t="s">
        <v>8996</v>
      </c>
      <c r="AD972" t="b">
        <v>0</v>
      </c>
      <c r="AE972" t="b">
        <v>0</v>
      </c>
      <c r="AF972" t="s">
        <v>9910</v>
      </c>
      <c r="AG972" t="s">
        <v>9911</v>
      </c>
      <c r="AH972" t="s">
        <v>8893</v>
      </c>
      <c r="AI972" t="s">
        <v>13791</v>
      </c>
      <c r="AJ972" t="s">
        <v>3787</v>
      </c>
      <c r="AK972" t="s">
        <v>13804</v>
      </c>
      <c r="AL972" t="s">
        <v>9048</v>
      </c>
      <c r="AM972" t="s">
        <v>3792</v>
      </c>
    </row>
    <row r="973" spans="1:42" x14ac:dyDescent="0.2">
      <c r="A973" t="s">
        <v>3793</v>
      </c>
      <c r="B973" t="s">
        <v>3794</v>
      </c>
      <c r="D973" t="s">
        <v>8473</v>
      </c>
      <c r="E973" t="s">
        <v>13805</v>
      </c>
      <c r="F973" t="s">
        <v>9216</v>
      </c>
      <c r="G973" t="s">
        <v>3795</v>
      </c>
      <c r="H973" t="s">
        <v>3793</v>
      </c>
      <c r="J973" t="s">
        <v>3796</v>
      </c>
      <c r="K973" t="s">
        <v>13806</v>
      </c>
      <c r="L973" t="s">
        <v>3798</v>
      </c>
      <c r="M973" t="s">
        <v>7982</v>
      </c>
      <c r="N973" t="s">
        <v>2039</v>
      </c>
      <c r="O973" t="s">
        <v>8887</v>
      </c>
      <c r="P973" t="s">
        <v>13807</v>
      </c>
      <c r="R973" t="b">
        <v>1</v>
      </c>
      <c r="T973" t="s">
        <v>60</v>
      </c>
      <c r="Z973" t="s">
        <v>8890</v>
      </c>
      <c r="AA973" t="s">
        <v>8887</v>
      </c>
      <c r="AB973" t="s">
        <v>13808</v>
      </c>
      <c r="AC973" t="s">
        <v>10997</v>
      </c>
      <c r="AD973" t="b">
        <v>0</v>
      </c>
      <c r="AE973" t="b">
        <v>0</v>
      </c>
      <c r="AF973" t="s">
        <v>13809</v>
      </c>
      <c r="AG973" t="s">
        <v>13810</v>
      </c>
      <c r="AH973" t="s">
        <v>8942</v>
      </c>
      <c r="AJ973" t="s">
        <v>13811</v>
      </c>
      <c r="AK973" t="s">
        <v>13812</v>
      </c>
      <c r="AL973" t="s">
        <v>8945</v>
      </c>
      <c r="AM973" t="s">
        <v>3795</v>
      </c>
    </row>
    <row r="974" spans="1:42" x14ac:dyDescent="0.2">
      <c r="A974" t="s">
        <v>3793</v>
      </c>
      <c r="B974" t="s">
        <v>3794</v>
      </c>
      <c r="D974" t="s">
        <v>8473</v>
      </c>
      <c r="E974" t="s">
        <v>13813</v>
      </c>
      <c r="F974" t="s">
        <v>9216</v>
      </c>
      <c r="G974" t="s">
        <v>3795</v>
      </c>
      <c r="H974" t="s">
        <v>3793</v>
      </c>
      <c r="J974" t="s">
        <v>13814</v>
      </c>
      <c r="K974" t="s">
        <v>13815</v>
      </c>
      <c r="L974" t="s">
        <v>3798</v>
      </c>
      <c r="M974" t="s">
        <v>9202</v>
      </c>
      <c r="N974" t="s">
        <v>2039</v>
      </c>
      <c r="O974" t="s">
        <v>8887</v>
      </c>
      <c r="P974" t="s">
        <v>13816</v>
      </c>
      <c r="R974" t="b">
        <v>1</v>
      </c>
      <c r="T974" t="s">
        <v>60</v>
      </c>
      <c r="X974" t="s">
        <v>7160</v>
      </c>
      <c r="Z974" t="s">
        <v>8890</v>
      </c>
      <c r="AA974" t="s">
        <v>8887</v>
      </c>
      <c r="AB974" t="s">
        <v>13808</v>
      </c>
      <c r="AC974" t="s">
        <v>8973</v>
      </c>
      <c r="AD974" t="b">
        <v>0</v>
      </c>
      <c r="AE974" t="b">
        <v>0</v>
      </c>
      <c r="AF974" t="s">
        <v>9113</v>
      </c>
      <c r="AG974" t="s">
        <v>9113</v>
      </c>
      <c r="AJ974" t="s">
        <v>13817</v>
      </c>
      <c r="AK974" t="s">
        <v>13818</v>
      </c>
      <c r="AL974" t="s">
        <v>9136</v>
      </c>
      <c r="AM974" t="s">
        <v>13819</v>
      </c>
    </row>
    <row r="975" spans="1:42" x14ac:dyDescent="0.2">
      <c r="A975" t="s">
        <v>3793</v>
      </c>
      <c r="B975" t="s">
        <v>3794</v>
      </c>
      <c r="D975" t="s">
        <v>8473</v>
      </c>
      <c r="E975" t="s">
        <v>13820</v>
      </c>
      <c r="F975" t="s">
        <v>9216</v>
      </c>
      <c r="G975" t="s">
        <v>3795</v>
      </c>
      <c r="H975" t="s">
        <v>3793</v>
      </c>
      <c r="J975" t="s">
        <v>13821</v>
      </c>
      <c r="K975" t="s">
        <v>13822</v>
      </c>
      <c r="L975" t="s">
        <v>13823</v>
      </c>
      <c r="M975" t="s">
        <v>9019</v>
      </c>
      <c r="N975" t="s">
        <v>2039</v>
      </c>
      <c r="O975" t="s">
        <v>8887</v>
      </c>
      <c r="P975" t="s">
        <v>13824</v>
      </c>
      <c r="R975" t="b">
        <v>1</v>
      </c>
      <c r="T975" t="s">
        <v>60</v>
      </c>
      <c r="X975" t="s">
        <v>7789</v>
      </c>
      <c r="Z975" t="s">
        <v>8890</v>
      </c>
      <c r="AA975" t="s">
        <v>8887</v>
      </c>
      <c r="AB975" t="s">
        <v>13808</v>
      </c>
      <c r="AC975" t="s">
        <v>8973</v>
      </c>
      <c r="AD975" t="b">
        <v>0</v>
      </c>
      <c r="AE975" t="b">
        <v>0</v>
      </c>
      <c r="AF975" t="s">
        <v>13825</v>
      </c>
      <c r="AG975" t="s">
        <v>13826</v>
      </c>
      <c r="AJ975" t="s">
        <v>13811</v>
      </c>
      <c r="AK975" t="s">
        <v>13827</v>
      </c>
      <c r="AL975" t="s">
        <v>8923</v>
      </c>
      <c r="AM975" t="s">
        <v>3795</v>
      </c>
    </row>
    <row r="976" spans="1:42" x14ac:dyDescent="0.2">
      <c r="A976" t="s">
        <v>3793</v>
      </c>
      <c r="B976" t="s">
        <v>3794</v>
      </c>
      <c r="D976" t="s">
        <v>8473</v>
      </c>
      <c r="E976" t="s">
        <v>13828</v>
      </c>
      <c r="F976" t="s">
        <v>9216</v>
      </c>
      <c r="G976" t="s">
        <v>3795</v>
      </c>
      <c r="H976" t="s">
        <v>3793</v>
      </c>
      <c r="J976" t="s">
        <v>13829</v>
      </c>
      <c r="K976" t="s">
        <v>13822</v>
      </c>
      <c r="L976" t="s">
        <v>13823</v>
      </c>
      <c r="M976" t="s">
        <v>7982</v>
      </c>
      <c r="N976" t="s">
        <v>2039</v>
      </c>
      <c r="O976" t="s">
        <v>8887</v>
      </c>
      <c r="P976" t="s">
        <v>13830</v>
      </c>
      <c r="R976" t="b">
        <v>1</v>
      </c>
      <c r="T976" t="s">
        <v>60</v>
      </c>
      <c r="Z976" t="s">
        <v>8890</v>
      </c>
      <c r="AA976" t="s">
        <v>8887</v>
      </c>
      <c r="AB976" t="s">
        <v>13831</v>
      </c>
      <c r="AC976" t="s">
        <v>8973</v>
      </c>
      <c r="AD976" t="b">
        <v>0</v>
      </c>
      <c r="AE976" t="b">
        <v>0</v>
      </c>
      <c r="AF976" t="s">
        <v>13832</v>
      </c>
      <c r="AG976" t="s">
        <v>13833</v>
      </c>
      <c r="AH976" t="s">
        <v>8942</v>
      </c>
      <c r="AJ976" t="s">
        <v>13834</v>
      </c>
      <c r="AK976" t="s">
        <v>13835</v>
      </c>
      <c r="AL976" t="s">
        <v>8926</v>
      </c>
      <c r="AM976" t="s">
        <v>3795</v>
      </c>
    </row>
    <row r="977" spans="1:39" x14ac:dyDescent="0.2">
      <c r="A977" t="s">
        <v>3793</v>
      </c>
      <c r="B977" t="s">
        <v>3794</v>
      </c>
      <c r="D977" t="s">
        <v>8473</v>
      </c>
      <c r="E977" t="s">
        <v>13836</v>
      </c>
      <c r="F977" t="s">
        <v>9216</v>
      </c>
      <c r="G977" t="s">
        <v>3795</v>
      </c>
      <c r="H977" t="s">
        <v>3793</v>
      </c>
      <c r="I977" t="s">
        <v>13837</v>
      </c>
      <c r="J977" t="s">
        <v>13838</v>
      </c>
      <c r="K977" t="s">
        <v>13822</v>
      </c>
      <c r="L977" t="s">
        <v>13823</v>
      </c>
      <c r="M977" t="s">
        <v>7982</v>
      </c>
      <c r="N977" t="s">
        <v>2039</v>
      </c>
      <c r="O977" t="s">
        <v>8887</v>
      </c>
      <c r="P977" t="s">
        <v>13839</v>
      </c>
      <c r="R977" t="b">
        <v>1</v>
      </c>
      <c r="T977" t="s">
        <v>60</v>
      </c>
      <c r="Y977" t="s">
        <v>134</v>
      </c>
      <c r="Z977" t="s">
        <v>8890</v>
      </c>
      <c r="AA977" t="s">
        <v>8887</v>
      </c>
      <c r="AB977" t="s">
        <v>13808</v>
      </c>
      <c r="AC977" t="s">
        <v>8973</v>
      </c>
      <c r="AD977" t="b">
        <v>0</v>
      </c>
      <c r="AE977" t="b">
        <v>0</v>
      </c>
      <c r="AF977" t="s">
        <v>13840</v>
      </c>
      <c r="AG977" t="s">
        <v>13841</v>
      </c>
      <c r="AH977" t="s">
        <v>8942</v>
      </c>
      <c r="AJ977" t="s">
        <v>13842</v>
      </c>
      <c r="AK977" t="s">
        <v>13843</v>
      </c>
      <c r="AL977" t="s">
        <v>8935</v>
      </c>
      <c r="AM977" t="s">
        <v>3795</v>
      </c>
    </row>
    <row r="978" spans="1:39" x14ac:dyDescent="0.2">
      <c r="A978" t="s">
        <v>3793</v>
      </c>
      <c r="B978" t="s">
        <v>3794</v>
      </c>
      <c r="D978" t="s">
        <v>8473</v>
      </c>
      <c r="E978" t="s">
        <v>13844</v>
      </c>
      <c r="F978" t="s">
        <v>9216</v>
      </c>
      <c r="G978" t="s">
        <v>3795</v>
      </c>
      <c r="H978" t="s">
        <v>3793</v>
      </c>
      <c r="I978" t="s">
        <v>13845</v>
      </c>
      <c r="J978" t="s">
        <v>13846</v>
      </c>
      <c r="K978" t="s">
        <v>13847</v>
      </c>
      <c r="L978" t="s">
        <v>3798</v>
      </c>
      <c r="M978" t="s">
        <v>7982</v>
      </c>
      <c r="N978" t="s">
        <v>2039</v>
      </c>
      <c r="O978" t="s">
        <v>8887</v>
      </c>
      <c r="P978" t="s">
        <v>13848</v>
      </c>
      <c r="R978" t="b">
        <v>1</v>
      </c>
      <c r="T978" t="s">
        <v>60</v>
      </c>
      <c r="Y978" t="s">
        <v>7935</v>
      </c>
      <c r="Z978" t="s">
        <v>8890</v>
      </c>
      <c r="AA978" t="s">
        <v>8887</v>
      </c>
      <c r="AB978" t="s">
        <v>13849</v>
      </c>
      <c r="AC978" t="s">
        <v>8973</v>
      </c>
      <c r="AD978" t="b">
        <v>0</v>
      </c>
      <c r="AE978" t="b">
        <v>0</v>
      </c>
      <c r="AF978" t="s">
        <v>13850</v>
      </c>
      <c r="AG978" t="s">
        <v>13851</v>
      </c>
      <c r="AH978" t="s">
        <v>8942</v>
      </c>
      <c r="AJ978" t="s">
        <v>13811</v>
      </c>
      <c r="AK978" t="s">
        <v>13852</v>
      </c>
      <c r="AL978" t="s">
        <v>8897</v>
      </c>
      <c r="AM978" t="s">
        <v>3795</v>
      </c>
    </row>
    <row r="979" spans="1:39" x14ac:dyDescent="0.2">
      <c r="A979" t="s">
        <v>3793</v>
      </c>
      <c r="B979" t="s">
        <v>3794</v>
      </c>
      <c r="D979" t="s">
        <v>8473</v>
      </c>
      <c r="E979" t="s">
        <v>13853</v>
      </c>
      <c r="F979" t="s">
        <v>9216</v>
      </c>
      <c r="G979" t="s">
        <v>3795</v>
      </c>
      <c r="H979" t="s">
        <v>3793</v>
      </c>
      <c r="J979" t="s">
        <v>13838</v>
      </c>
      <c r="K979" t="s">
        <v>13854</v>
      </c>
      <c r="L979" t="s">
        <v>13823</v>
      </c>
      <c r="M979" t="s">
        <v>9202</v>
      </c>
      <c r="N979" t="s">
        <v>2039</v>
      </c>
      <c r="O979" t="s">
        <v>8887</v>
      </c>
      <c r="P979" t="s">
        <v>13855</v>
      </c>
      <c r="R979" t="b">
        <v>1</v>
      </c>
      <c r="T979" t="s">
        <v>60</v>
      </c>
      <c r="X979" t="s">
        <v>7649</v>
      </c>
      <c r="Z979" t="s">
        <v>8890</v>
      </c>
      <c r="AA979" t="s">
        <v>8887</v>
      </c>
      <c r="AB979" t="s">
        <v>13808</v>
      </c>
      <c r="AC979" t="s">
        <v>8973</v>
      </c>
      <c r="AD979" t="b">
        <v>0</v>
      </c>
      <c r="AE979" t="b">
        <v>0</v>
      </c>
      <c r="AF979" t="s">
        <v>13856</v>
      </c>
      <c r="AG979" t="s">
        <v>13857</v>
      </c>
      <c r="AJ979" t="s">
        <v>13811</v>
      </c>
      <c r="AK979" t="s">
        <v>13858</v>
      </c>
      <c r="AL979" t="s">
        <v>8913</v>
      </c>
      <c r="AM979" t="s">
        <v>13819</v>
      </c>
    </row>
    <row r="980" spans="1:39" x14ac:dyDescent="0.2">
      <c r="A980" t="s">
        <v>3793</v>
      </c>
      <c r="B980" t="s">
        <v>3794</v>
      </c>
      <c r="D980" t="s">
        <v>8473</v>
      </c>
      <c r="E980" t="s">
        <v>13859</v>
      </c>
      <c r="F980" t="e">
        <v>#N/A</v>
      </c>
      <c r="G980" t="s">
        <v>3795</v>
      </c>
      <c r="H980" t="s">
        <v>3793</v>
      </c>
      <c r="J980" t="s">
        <v>13860</v>
      </c>
      <c r="K980" t="s">
        <v>13861</v>
      </c>
      <c r="L980" t="s">
        <v>13862</v>
      </c>
      <c r="M980" t="s">
        <v>7982</v>
      </c>
      <c r="N980" t="s">
        <v>7667</v>
      </c>
      <c r="O980" t="s">
        <v>8887</v>
      </c>
      <c r="P980" t="s">
        <v>13863</v>
      </c>
      <c r="T980" t="s">
        <v>60</v>
      </c>
      <c r="Z980" t="s">
        <v>8967</v>
      </c>
      <c r="AA980" t="s">
        <v>8887</v>
      </c>
      <c r="AD980" t="b">
        <v>0</v>
      </c>
      <c r="AF980" t="s">
        <v>8968</v>
      </c>
      <c r="AG980" t="s">
        <v>8968</v>
      </c>
      <c r="AH980" t="s">
        <v>8942</v>
      </c>
      <c r="AI980" t="s">
        <v>13864</v>
      </c>
      <c r="AJ980" t="s">
        <v>13811</v>
      </c>
      <c r="AK980" t="s">
        <v>13865</v>
      </c>
      <c r="AL980" t="s">
        <v>8935</v>
      </c>
      <c r="AM980" t="s">
        <v>3795</v>
      </c>
    </row>
    <row r="981" spans="1:39" x14ac:dyDescent="0.2">
      <c r="A981" t="s">
        <v>3801</v>
      </c>
      <c r="B981" t="s">
        <v>3802</v>
      </c>
      <c r="D981" t="s">
        <v>8476</v>
      </c>
      <c r="E981" t="s">
        <v>13866</v>
      </c>
      <c r="F981" t="s">
        <v>21008</v>
      </c>
      <c r="G981" t="s">
        <v>3803</v>
      </c>
      <c r="H981" t="s">
        <v>13867</v>
      </c>
      <c r="I981" t="s">
        <v>13868</v>
      </c>
      <c r="J981" t="s">
        <v>3805</v>
      </c>
      <c r="K981" t="s">
        <v>13869</v>
      </c>
      <c r="L981" t="s">
        <v>3807</v>
      </c>
      <c r="M981" t="s">
        <v>7982</v>
      </c>
      <c r="N981" t="s">
        <v>2039</v>
      </c>
      <c r="O981" t="s">
        <v>8887</v>
      </c>
      <c r="P981" t="s">
        <v>13870</v>
      </c>
      <c r="R981" t="b">
        <v>1</v>
      </c>
      <c r="T981" t="s">
        <v>45</v>
      </c>
      <c r="Y981" t="s">
        <v>134</v>
      </c>
      <c r="Z981" t="s">
        <v>8890</v>
      </c>
      <c r="AA981" t="s">
        <v>8887</v>
      </c>
      <c r="AB981" t="s">
        <v>13871</v>
      </c>
      <c r="AC981" t="s">
        <v>8973</v>
      </c>
      <c r="AD981" t="b">
        <v>0</v>
      </c>
      <c r="AE981" t="b">
        <v>0</v>
      </c>
      <c r="AF981" t="s">
        <v>8941</v>
      </c>
      <c r="AG981" t="s">
        <v>8941</v>
      </c>
      <c r="AH981" t="s">
        <v>8942</v>
      </c>
      <c r="AJ981" t="s">
        <v>13872</v>
      </c>
      <c r="AK981" t="s">
        <v>13873</v>
      </c>
      <c r="AL981" t="s">
        <v>8935</v>
      </c>
      <c r="AM981" t="s">
        <v>3810</v>
      </c>
    </row>
    <row r="982" spans="1:39" x14ac:dyDescent="0.2">
      <c r="A982" t="s">
        <v>3801</v>
      </c>
      <c r="B982" t="s">
        <v>3802</v>
      </c>
      <c r="D982" t="s">
        <v>8476</v>
      </c>
      <c r="E982" t="s">
        <v>13874</v>
      </c>
      <c r="F982" t="s">
        <v>21008</v>
      </c>
      <c r="G982" t="s">
        <v>3803</v>
      </c>
      <c r="H982" t="s">
        <v>13867</v>
      </c>
      <c r="I982" t="s">
        <v>13875</v>
      </c>
      <c r="M982" t="s">
        <v>8925</v>
      </c>
      <c r="N982" t="s">
        <v>2039</v>
      </c>
      <c r="O982" t="s">
        <v>8887</v>
      </c>
      <c r="R982" t="b">
        <v>1</v>
      </c>
      <c r="X982" t="s">
        <v>2039</v>
      </c>
      <c r="Y982" t="s">
        <v>381</v>
      </c>
      <c r="Z982" t="s">
        <v>8890</v>
      </c>
      <c r="AA982" t="s">
        <v>8887</v>
      </c>
      <c r="AC982" t="s">
        <v>8973</v>
      </c>
      <c r="AD982" t="b">
        <v>0</v>
      </c>
      <c r="AE982" t="b">
        <v>0</v>
      </c>
      <c r="AL982" t="s">
        <v>9266</v>
      </c>
      <c r="AM982" t="s">
        <v>3810</v>
      </c>
    </row>
    <row r="983" spans="1:39" x14ac:dyDescent="0.2">
      <c r="A983" t="s">
        <v>3801</v>
      </c>
      <c r="B983" t="s">
        <v>3802</v>
      </c>
      <c r="D983" t="s">
        <v>8476</v>
      </c>
      <c r="E983" t="s">
        <v>13876</v>
      </c>
      <c r="F983" t="s">
        <v>21008</v>
      </c>
      <c r="G983" t="s">
        <v>13877</v>
      </c>
      <c r="H983" t="s">
        <v>13867</v>
      </c>
      <c r="M983" t="s">
        <v>8920</v>
      </c>
      <c r="N983" t="s">
        <v>2039</v>
      </c>
      <c r="O983" t="s">
        <v>8887</v>
      </c>
      <c r="R983" t="b">
        <v>1</v>
      </c>
      <c r="Z983" t="s">
        <v>8890</v>
      </c>
      <c r="AA983" t="s">
        <v>8887</v>
      </c>
      <c r="AC983" t="s">
        <v>8973</v>
      </c>
      <c r="AD983" t="b">
        <v>0</v>
      </c>
      <c r="AE983" t="b">
        <v>0</v>
      </c>
      <c r="AL983" t="s">
        <v>9266</v>
      </c>
      <c r="AM983" t="s">
        <v>13877</v>
      </c>
    </row>
    <row r="984" spans="1:39" x14ac:dyDescent="0.2">
      <c r="A984" t="s">
        <v>3801</v>
      </c>
      <c r="B984" t="s">
        <v>3802</v>
      </c>
      <c r="D984" t="s">
        <v>8476</v>
      </c>
      <c r="E984" t="s">
        <v>13878</v>
      </c>
      <c r="F984" t="s">
        <v>21008</v>
      </c>
      <c r="G984" t="s">
        <v>3803</v>
      </c>
      <c r="H984" t="s">
        <v>13867</v>
      </c>
      <c r="I984" t="s">
        <v>13879</v>
      </c>
      <c r="M984" t="s">
        <v>8920</v>
      </c>
      <c r="N984" t="s">
        <v>2039</v>
      </c>
      <c r="O984" t="s">
        <v>8887</v>
      </c>
      <c r="R984" t="b">
        <v>1</v>
      </c>
      <c r="Y984" t="s">
        <v>13880</v>
      </c>
      <c r="Z984" t="s">
        <v>8890</v>
      </c>
      <c r="AA984" t="s">
        <v>8887</v>
      </c>
      <c r="AC984" t="s">
        <v>8973</v>
      </c>
      <c r="AD984" t="b">
        <v>0</v>
      </c>
      <c r="AE984" t="b">
        <v>0</v>
      </c>
      <c r="AL984" t="s">
        <v>8897</v>
      </c>
      <c r="AM984" t="s">
        <v>3810</v>
      </c>
    </row>
    <row r="985" spans="1:39" x14ac:dyDescent="0.2">
      <c r="A985" t="s">
        <v>3801</v>
      </c>
      <c r="B985" t="s">
        <v>3802</v>
      </c>
      <c r="D985" t="s">
        <v>13881</v>
      </c>
      <c r="E985" t="s">
        <v>13882</v>
      </c>
      <c r="F985" t="s">
        <v>21008</v>
      </c>
      <c r="G985" t="s">
        <v>3803</v>
      </c>
      <c r="H985" t="s">
        <v>13867</v>
      </c>
      <c r="J985" t="s">
        <v>7543</v>
      </c>
      <c r="K985" t="s">
        <v>13883</v>
      </c>
      <c r="L985" t="s">
        <v>3807</v>
      </c>
      <c r="M985" t="s">
        <v>7982</v>
      </c>
      <c r="N985" t="s">
        <v>7235</v>
      </c>
      <c r="O985" t="s">
        <v>8887</v>
      </c>
      <c r="P985" t="s">
        <v>13884</v>
      </c>
      <c r="R985" t="b">
        <v>1</v>
      </c>
      <c r="T985" t="s">
        <v>45</v>
      </c>
      <c r="Z985" t="s">
        <v>8890</v>
      </c>
      <c r="AA985" t="s">
        <v>8887</v>
      </c>
      <c r="AB985" t="s">
        <v>13885</v>
      </c>
      <c r="AC985" t="s">
        <v>8973</v>
      </c>
      <c r="AD985" t="b">
        <v>0</v>
      </c>
      <c r="AE985" t="b">
        <v>0</v>
      </c>
      <c r="AF985" t="s">
        <v>8941</v>
      </c>
      <c r="AG985" t="s">
        <v>8941</v>
      </c>
      <c r="AJ985" t="s">
        <v>7542</v>
      </c>
      <c r="AK985" t="s">
        <v>13886</v>
      </c>
      <c r="AL985" t="s">
        <v>9266</v>
      </c>
      <c r="AM985" t="s">
        <v>3803</v>
      </c>
    </row>
    <row r="986" spans="1:39" x14ac:dyDescent="0.2">
      <c r="A986" t="s">
        <v>3812</v>
      </c>
      <c r="B986" t="s">
        <v>3813</v>
      </c>
      <c r="D986" t="s">
        <v>8479</v>
      </c>
      <c r="E986" t="s">
        <v>13887</v>
      </c>
      <c r="F986" t="s">
        <v>9216</v>
      </c>
      <c r="G986" t="s">
        <v>3814</v>
      </c>
      <c r="H986" t="s">
        <v>3812</v>
      </c>
      <c r="I986" t="s">
        <v>13888</v>
      </c>
      <c r="J986" t="s">
        <v>3815</v>
      </c>
      <c r="K986" t="s">
        <v>13889</v>
      </c>
      <c r="L986" t="s">
        <v>180</v>
      </c>
      <c r="M986" t="s">
        <v>7982</v>
      </c>
      <c r="N986" t="s">
        <v>2039</v>
      </c>
      <c r="O986" t="s">
        <v>8887</v>
      </c>
      <c r="P986" t="s">
        <v>13890</v>
      </c>
      <c r="R986" t="b">
        <v>1</v>
      </c>
      <c r="T986" t="s">
        <v>60</v>
      </c>
      <c r="Y986" t="s">
        <v>412</v>
      </c>
      <c r="Z986" t="s">
        <v>8890</v>
      </c>
      <c r="AA986" t="s">
        <v>8887</v>
      </c>
      <c r="AB986" t="s">
        <v>13891</v>
      </c>
      <c r="AC986" t="s">
        <v>8973</v>
      </c>
      <c r="AD986" t="b">
        <v>0</v>
      </c>
      <c r="AE986" t="b">
        <v>0</v>
      </c>
      <c r="AF986" t="s">
        <v>13892</v>
      </c>
      <c r="AG986" t="s">
        <v>13893</v>
      </c>
      <c r="AH986" t="s">
        <v>8942</v>
      </c>
      <c r="AJ986" t="s">
        <v>7242</v>
      </c>
      <c r="AK986" t="s">
        <v>13894</v>
      </c>
      <c r="AL986" t="s">
        <v>8918</v>
      </c>
      <c r="AM986" t="s">
        <v>3819</v>
      </c>
    </row>
    <row r="987" spans="1:39" x14ac:dyDescent="0.2">
      <c r="A987" t="s">
        <v>3812</v>
      </c>
      <c r="B987" t="s">
        <v>3813</v>
      </c>
      <c r="D987" t="s">
        <v>8479</v>
      </c>
      <c r="E987" t="s">
        <v>13895</v>
      </c>
      <c r="F987" t="s">
        <v>9216</v>
      </c>
      <c r="G987" t="s">
        <v>3814</v>
      </c>
      <c r="H987" t="s">
        <v>3812</v>
      </c>
      <c r="M987" t="s">
        <v>8925</v>
      </c>
      <c r="N987" t="s">
        <v>2039</v>
      </c>
      <c r="O987" t="s">
        <v>8887</v>
      </c>
      <c r="R987" t="b">
        <v>1</v>
      </c>
      <c r="X987" t="s">
        <v>2039</v>
      </c>
      <c r="Z987" t="s">
        <v>8890</v>
      </c>
      <c r="AA987" t="s">
        <v>8887</v>
      </c>
      <c r="AC987" t="s">
        <v>8973</v>
      </c>
      <c r="AD987" t="b">
        <v>0</v>
      </c>
      <c r="AE987" t="b">
        <v>0</v>
      </c>
      <c r="AL987" t="s">
        <v>8913</v>
      </c>
      <c r="AM987" t="s">
        <v>3814</v>
      </c>
    </row>
    <row r="988" spans="1:39" x14ac:dyDescent="0.2">
      <c r="A988" t="s">
        <v>3812</v>
      </c>
      <c r="B988" t="s">
        <v>3813</v>
      </c>
      <c r="D988" t="s">
        <v>8479</v>
      </c>
      <c r="E988" t="s">
        <v>13896</v>
      </c>
      <c r="F988" t="s">
        <v>9216</v>
      </c>
      <c r="G988" t="s">
        <v>3814</v>
      </c>
      <c r="H988" t="s">
        <v>3812</v>
      </c>
      <c r="M988" t="s">
        <v>8920</v>
      </c>
      <c r="N988" t="s">
        <v>2039</v>
      </c>
      <c r="O988" t="s">
        <v>8887</v>
      </c>
      <c r="R988" t="b">
        <v>1</v>
      </c>
      <c r="Z988" t="s">
        <v>8890</v>
      </c>
      <c r="AA988" t="s">
        <v>8887</v>
      </c>
      <c r="AC988" t="s">
        <v>8973</v>
      </c>
      <c r="AD988" t="b">
        <v>0</v>
      </c>
      <c r="AE988" t="b">
        <v>0</v>
      </c>
      <c r="AL988" t="s">
        <v>8913</v>
      </c>
      <c r="AM988" t="s">
        <v>13897</v>
      </c>
    </row>
    <row r="989" spans="1:39" x14ac:dyDescent="0.2">
      <c r="A989" t="s">
        <v>3822</v>
      </c>
      <c r="B989" t="s">
        <v>3822</v>
      </c>
      <c r="D989" t="s">
        <v>13898</v>
      </c>
      <c r="E989" t="s">
        <v>13899</v>
      </c>
      <c r="F989" t="s">
        <v>21008</v>
      </c>
      <c r="G989" t="s">
        <v>3823</v>
      </c>
      <c r="H989" t="s">
        <v>3822</v>
      </c>
      <c r="J989" t="s">
        <v>3824</v>
      </c>
      <c r="K989" t="s">
        <v>3825</v>
      </c>
      <c r="L989" t="s">
        <v>3826</v>
      </c>
      <c r="M989" t="s">
        <v>7982</v>
      </c>
      <c r="N989" t="s">
        <v>2039</v>
      </c>
      <c r="O989" t="s">
        <v>8887</v>
      </c>
      <c r="P989" t="s">
        <v>3828</v>
      </c>
      <c r="R989" t="b">
        <v>1</v>
      </c>
      <c r="T989" t="s">
        <v>85</v>
      </c>
      <c r="Z989" t="s">
        <v>8890</v>
      </c>
      <c r="AA989" t="s">
        <v>8887</v>
      </c>
      <c r="AC989" t="s">
        <v>8973</v>
      </c>
      <c r="AD989" t="b">
        <v>0</v>
      </c>
      <c r="AE989" t="b">
        <v>0</v>
      </c>
      <c r="AF989" t="s">
        <v>7604</v>
      </c>
      <c r="AG989" t="s">
        <v>7604</v>
      </c>
      <c r="AH989" t="s">
        <v>8893</v>
      </c>
      <c r="AI989" t="s">
        <v>13900</v>
      </c>
      <c r="AJ989" t="s">
        <v>13901</v>
      </c>
      <c r="AK989" t="s">
        <v>13902</v>
      </c>
      <c r="AL989" t="s">
        <v>8923</v>
      </c>
      <c r="AM989" t="s">
        <v>3829</v>
      </c>
    </row>
    <row r="990" spans="1:39" x14ac:dyDescent="0.2">
      <c r="A990" t="s">
        <v>3822</v>
      </c>
      <c r="B990" t="s">
        <v>3822</v>
      </c>
      <c r="D990" t="s">
        <v>13898</v>
      </c>
      <c r="E990" t="s">
        <v>13903</v>
      </c>
      <c r="F990" t="s">
        <v>21008</v>
      </c>
      <c r="G990" t="s">
        <v>3823</v>
      </c>
      <c r="H990" t="s">
        <v>3822</v>
      </c>
      <c r="J990" t="s">
        <v>3824</v>
      </c>
      <c r="K990" t="s">
        <v>3825</v>
      </c>
      <c r="L990" t="s">
        <v>3826</v>
      </c>
      <c r="M990" t="s">
        <v>7982</v>
      </c>
      <c r="N990" t="s">
        <v>7589</v>
      </c>
      <c r="O990" t="s">
        <v>8887</v>
      </c>
      <c r="P990" t="s">
        <v>13904</v>
      </c>
      <c r="R990" t="b">
        <v>1</v>
      </c>
      <c r="T990" t="s">
        <v>85</v>
      </c>
      <c r="Z990" t="s">
        <v>8890</v>
      </c>
      <c r="AA990" t="s">
        <v>8887</v>
      </c>
      <c r="AC990" t="s">
        <v>8973</v>
      </c>
      <c r="AD990" t="b">
        <v>0</v>
      </c>
      <c r="AE990" t="b">
        <v>0</v>
      </c>
      <c r="AF990" t="s">
        <v>13905</v>
      </c>
      <c r="AG990" t="s">
        <v>13906</v>
      </c>
      <c r="AH990" t="s">
        <v>8893</v>
      </c>
      <c r="AI990" t="s">
        <v>13907</v>
      </c>
      <c r="AJ990" t="s">
        <v>7243</v>
      </c>
      <c r="AK990" t="s">
        <v>13908</v>
      </c>
      <c r="AL990" t="s">
        <v>8913</v>
      </c>
    </row>
    <row r="991" spans="1:39" x14ac:dyDescent="0.2">
      <c r="A991" t="s">
        <v>3822</v>
      </c>
      <c r="B991" t="s">
        <v>3822</v>
      </c>
      <c r="D991" t="s">
        <v>13898</v>
      </c>
      <c r="E991" t="s">
        <v>13909</v>
      </c>
      <c r="F991" t="s">
        <v>21008</v>
      </c>
      <c r="G991" t="s">
        <v>3823</v>
      </c>
      <c r="H991" t="s">
        <v>3822</v>
      </c>
      <c r="J991" t="s">
        <v>13910</v>
      </c>
      <c r="K991" t="s">
        <v>13911</v>
      </c>
      <c r="L991" t="s">
        <v>32</v>
      </c>
      <c r="M991" t="s">
        <v>7982</v>
      </c>
      <c r="N991" t="s">
        <v>363</v>
      </c>
      <c r="O991" t="s">
        <v>8887</v>
      </c>
      <c r="P991" t="s">
        <v>13912</v>
      </c>
      <c r="R991" t="b">
        <v>1</v>
      </c>
      <c r="T991" t="s">
        <v>85</v>
      </c>
      <c r="Z991" t="s">
        <v>8890</v>
      </c>
      <c r="AA991" t="s">
        <v>8887</v>
      </c>
      <c r="AC991" t="s">
        <v>8973</v>
      </c>
      <c r="AD991" t="b">
        <v>0</v>
      </c>
      <c r="AE991" t="b">
        <v>0</v>
      </c>
      <c r="AF991" t="s">
        <v>12456</v>
      </c>
      <c r="AG991" t="s">
        <v>12457</v>
      </c>
      <c r="AH991" t="s">
        <v>8893</v>
      </c>
      <c r="AI991" t="s">
        <v>11953</v>
      </c>
      <c r="AJ991" t="s">
        <v>13901</v>
      </c>
      <c r="AK991" t="s">
        <v>13902</v>
      </c>
      <c r="AL991" t="s">
        <v>9244</v>
      </c>
      <c r="AM991" t="s">
        <v>3823</v>
      </c>
    </row>
    <row r="992" spans="1:39" x14ac:dyDescent="0.2">
      <c r="A992" t="s">
        <v>3830</v>
      </c>
      <c r="B992" t="s">
        <v>3831</v>
      </c>
      <c r="D992" t="s">
        <v>8483</v>
      </c>
      <c r="E992" t="s">
        <v>13913</v>
      </c>
      <c r="F992" t="s">
        <v>21008</v>
      </c>
      <c r="G992" t="s">
        <v>3832</v>
      </c>
      <c r="H992" t="s">
        <v>3830</v>
      </c>
      <c r="I992" t="s">
        <v>13914</v>
      </c>
      <c r="J992" t="s">
        <v>3833</v>
      </c>
      <c r="K992" t="s">
        <v>3834</v>
      </c>
      <c r="L992" t="s">
        <v>8484</v>
      </c>
      <c r="M992" t="s">
        <v>7982</v>
      </c>
      <c r="N992" t="s">
        <v>2039</v>
      </c>
      <c r="O992" t="s">
        <v>8887</v>
      </c>
      <c r="P992" t="s">
        <v>13915</v>
      </c>
      <c r="R992" t="b">
        <v>1</v>
      </c>
      <c r="T992" t="s">
        <v>45</v>
      </c>
      <c r="Y992" t="s">
        <v>3841</v>
      </c>
      <c r="Z992" t="s">
        <v>8890</v>
      </c>
      <c r="AA992" t="s">
        <v>8887</v>
      </c>
      <c r="AB992" t="s">
        <v>13916</v>
      </c>
      <c r="AC992" t="s">
        <v>8921</v>
      </c>
      <c r="AD992" t="b">
        <v>0</v>
      </c>
      <c r="AE992" t="b">
        <v>0</v>
      </c>
      <c r="AF992" t="s">
        <v>13917</v>
      </c>
      <c r="AG992" t="s">
        <v>9669</v>
      </c>
      <c r="AH992" t="s">
        <v>8942</v>
      </c>
      <c r="AJ992" t="s">
        <v>7244</v>
      </c>
      <c r="AK992" t="s">
        <v>13918</v>
      </c>
      <c r="AL992" t="s">
        <v>9087</v>
      </c>
      <c r="AM992" t="s">
        <v>3838</v>
      </c>
    </row>
    <row r="993" spans="1:42" x14ac:dyDescent="0.2">
      <c r="A993" t="s">
        <v>3830</v>
      </c>
      <c r="B993" t="s">
        <v>3831</v>
      </c>
      <c r="D993" t="s">
        <v>8483</v>
      </c>
      <c r="E993" t="s">
        <v>13919</v>
      </c>
      <c r="F993" t="s">
        <v>21008</v>
      </c>
      <c r="G993" t="s">
        <v>3832</v>
      </c>
      <c r="H993" t="s">
        <v>3830</v>
      </c>
      <c r="J993" t="s">
        <v>3833</v>
      </c>
      <c r="K993" t="s">
        <v>13920</v>
      </c>
      <c r="L993" t="s">
        <v>180</v>
      </c>
      <c r="M993" t="s">
        <v>7982</v>
      </c>
      <c r="N993" t="s">
        <v>2039</v>
      </c>
      <c r="O993" t="s">
        <v>8887</v>
      </c>
      <c r="P993" t="s">
        <v>13921</v>
      </c>
      <c r="R993" t="b">
        <v>1</v>
      </c>
      <c r="T993" t="s">
        <v>45</v>
      </c>
      <c r="Z993" t="s">
        <v>8890</v>
      </c>
      <c r="AA993" t="s">
        <v>8887</v>
      </c>
      <c r="AB993" t="s">
        <v>9329</v>
      </c>
      <c r="AC993" t="s">
        <v>8921</v>
      </c>
      <c r="AD993" t="b">
        <v>0</v>
      </c>
      <c r="AE993" t="b">
        <v>0</v>
      </c>
      <c r="AF993" t="s">
        <v>8941</v>
      </c>
      <c r="AG993" t="s">
        <v>8941</v>
      </c>
      <c r="AH993" t="s">
        <v>8942</v>
      </c>
      <c r="AJ993" t="s">
        <v>7244</v>
      </c>
      <c r="AK993" t="s">
        <v>13922</v>
      </c>
      <c r="AL993" t="s">
        <v>9087</v>
      </c>
      <c r="AM993" t="s">
        <v>13923</v>
      </c>
    </row>
    <row r="994" spans="1:42" x14ac:dyDescent="0.2">
      <c r="A994" t="s">
        <v>3830</v>
      </c>
      <c r="B994" t="s">
        <v>3831</v>
      </c>
      <c r="D994" t="s">
        <v>8483</v>
      </c>
      <c r="E994" t="s">
        <v>13924</v>
      </c>
      <c r="F994" t="s">
        <v>21008</v>
      </c>
      <c r="G994" t="s">
        <v>3832</v>
      </c>
      <c r="H994" t="s">
        <v>3830</v>
      </c>
      <c r="J994" t="s">
        <v>3833</v>
      </c>
      <c r="K994" t="s">
        <v>13925</v>
      </c>
      <c r="L994" t="s">
        <v>3835</v>
      </c>
      <c r="M994" t="s">
        <v>7982</v>
      </c>
      <c r="N994" t="s">
        <v>7639</v>
      </c>
      <c r="O994" t="s">
        <v>8887</v>
      </c>
      <c r="P994" t="s">
        <v>13926</v>
      </c>
      <c r="R994" t="b">
        <v>1</v>
      </c>
      <c r="T994" t="s">
        <v>45</v>
      </c>
      <c r="Z994" t="s">
        <v>8890</v>
      </c>
      <c r="AA994" t="s">
        <v>8887</v>
      </c>
      <c r="AB994" t="s">
        <v>11424</v>
      </c>
      <c r="AC994" t="s">
        <v>8921</v>
      </c>
      <c r="AD994" t="b">
        <v>0</v>
      </c>
      <c r="AE994" t="b">
        <v>0</v>
      </c>
      <c r="AF994" t="s">
        <v>13927</v>
      </c>
      <c r="AG994" t="s">
        <v>13928</v>
      </c>
      <c r="AJ994" t="s">
        <v>7245</v>
      </c>
      <c r="AK994" t="s">
        <v>13929</v>
      </c>
      <c r="AL994" t="s">
        <v>8945</v>
      </c>
      <c r="AM994" t="s">
        <v>3832</v>
      </c>
    </row>
    <row r="995" spans="1:42" x14ac:dyDescent="0.2">
      <c r="A995" t="s">
        <v>3830</v>
      </c>
      <c r="B995" t="s">
        <v>3831</v>
      </c>
      <c r="D995" t="s">
        <v>8483</v>
      </c>
      <c r="E995" t="s">
        <v>13930</v>
      </c>
      <c r="F995" t="s">
        <v>21008</v>
      </c>
      <c r="G995" t="s">
        <v>3832</v>
      </c>
      <c r="H995" t="s">
        <v>3830</v>
      </c>
      <c r="J995" t="s">
        <v>13931</v>
      </c>
      <c r="K995" t="s">
        <v>13925</v>
      </c>
      <c r="L995" t="s">
        <v>3835</v>
      </c>
      <c r="M995" t="s">
        <v>7982</v>
      </c>
      <c r="N995" t="s">
        <v>7748</v>
      </c>
      <c r="O995" t="s">
        <v>8887</v>
      </c>
      <c r="P995" t="s">
        <v>13932</v>
      </c>
      <c r="R995" t="b">
        <v>1</v>
      </c>
      <c r="T995" t="s">
        <v>45</v>
      </c>
      <c r="Z995" t="s">
        <v>8890</v>
      </c>
      <c r="AA995" t="s">
        <v>8887</v>
      </c>
      <c r="AB995" t="s">
        <v>11424</v>
      </c>
      <c r="AC995" t="s">
        <v>8921</v>
      </c>
      <c r="AD995" t="b">
        <v>0</v>
      </c>
      <c r="AE995" t="b">
        <v>0</v>
      </c>
      <c r="AF995" t="s">
        <v>8941</v>
      </c>
      <c r="AG995" t="s">
        <v>8941</v>
      </c>
      <c r="AJ995" t="s">
        <v>13933</v>
      </c>
      <c r="AK995" t="s">
        <v>13934</v>
      </c>
      <c r="AL995" t="s">
        <v>9087</v>
      </c>
      <c r="AM995" t="s">
        <v>13935</v>
      </c>
    </row>
    <row r="996" spans="1:42" x14ac:dyDescent="0.2">
      <c r="A996" t="s">
        <v>3830</v>
      </c>
      <c r="B996" t="s">
        <v>3831</v>
      </c>
      <c r="D996" t="s">
        <v>8483</v>
      </c>
      <c r="E996" t="s">
        <v>13936</v>
      </c>
      <c r="F996" t="s">
        <v>21008</v>
      </c>
      <c r="G996" t="s">
        <v>13937</v>
      </c>
      <c r="H996" t="s">
        <v>3830</v>
      </c>
      <c r="J996" t="s">
        <v>13938</v>
      </c>
      <c r="K996" t="s">
        <v>13925</v>
      </c>
      <c r="L996" t="s">
        <v>3835</v>
      </c>
      <c r="M996" t="s">
        <v>7982</v>
      </c>
      <c r="N996" t="s">
        <v>6997</v>
      </c>
      <c r="O996" t="s">
        <v>9002</v>
      </c>
      <c r="P996" t="s">
        <v>13939</v>
      </c>
      <c r="R996" t="b">
        <v>1</v>
      </c>
      <c r="T996" t="s">
        <v>45</v>
      </c>
      <c r="V996" t="s">
        <v>7882</v>
      </c>
      <c r="Z996" t="s">
        <v>8890</v>
      </c>
      <c r="AA996" t="s">
        <v>9004</v>
      </c>
      <c r="AB996" t="s">
        <v>13916</v>
      </c>
      <c r="AC996" t="s">
        <v>8921</v>
      </c>
      <c r="AD996" t="b">
        <v>0</v>
      </c>
      <c r="AE996" t="b">
        <v>0</v>
      </c>
      <c r="AF996" t="s">
        <v>9566</v>
      </c>
      <c r="AG996" t="s">
        <v>9566</v>
      </c>
      <c r="AJ996" t="s">
        <v>13940</v>
      </c>
      <c r="AL996" t="s">
        <v>8935</v>
      </c>
      <c r="AM996" t="s">
        <v>13937</v>
      </c>
    </row>
    <row r="997" spans="1:42" x14ac:dyDescent="0.2">
      <c r="A997" t="s">
        <v>3842</v>
      </c>
      <c r="B997" t="s">
        <v>3842</v>
      </c>
      <c r="D997" t="s">
        <v>13941</v>
      </c>
      <c r="E997" t="s">
        <v>13942</v>
      </c>
      <c r="F997" t="s">
        <v>9090</v>
      </c>
      <c r="G997" t="s">
        <v>3843</v>
      </c>
      <c r="H997" t="s">
        <v>3842</v>
      </c>
      <c r="I997" t="s">
        <v>13943</v>
      </c>
      <c r="J997" t="s">
        <v>3844</v>
      </c>
      <c r="K997" t="s">
        <v>3845</v>
      </c>
      <c r="L997" t="s">
        <v>2601</v>
      </c>
      <c r="M997" t="s">
        <v>7982</v>
      </c>
      <c r="N997" t="s">
        <v>2039</v>
      </c>
      <c r="O997" t="s">
        <v>8887</v>
      </c>
      <c r="P997" t="s">
        <v>3847</v>
      </c>
      <c r="R997" t="b">
        <v>1</v>
      </c>
      <c r="T997" t="s">
        <v>112</v>
      </c>
      <c r="Y997" t="s">
        <v>134</v>
      </c>
      <c r="Z997" t="s">
        <v>8890</v>
      </c>
      <c r="AA997" t="s">
        <v>8887</v>
      </c>
      <c r="AB997" t="s">
        <v>13944</v>
      </c>
      <c r="AC997" t="s">
        <v>8891</v>
      </c>
      <c r="AD997" t="b">
        <v>0</v>
      </c>
      <c r="AE997" t="b">
        <v>0</v>
      </c>
      <c r="AF997" t="s">
        <v>13945</v>
      </c>
      <c r="AG997" t="s">
        <v>13946</v>
      </c>
      <c r="AH997" t="s">
        <v>9031</v>
      </c>
      <c r="AJ997" t="s">
        <v>3843</v>
      </c>
      <c r="AK997" t="s">
        <v>13947</v>
      </c>
      <c r="AL997" t="s">
        <v>8935</v>
      </c>
      <c r="AM997" t="s">
        <v>3848</v>
      </c>
      <c r="AN997" t="s">
        <v>108</v>
      </c>
      <c r="AO997" t="s">
        <v>109</v>
      </c>
      <c r="AP997" t="s">
        <v>1386</v>
      </c>
    </row>
    <row r="998" spans="1:42" x14ac:dyDescent="0.2">
      <c r="A998" t="s">
        <v>3849</v>
      </c>
      <c r="B998" t="s">
        <v>3850</v>
      </c>
      <c r="D998" t="s">
        <v>8487</v>
      </c>
      <c r="E998" t="s">
        <v>13948</v>
      </c>
      <c r="F998" t="s">
        <v>21008</v>
      </c>
      <c r="G998" t="s">
        <v>3856</v>
      </c>
      <c r="H998" t="s">
        <v>3849</v>
      </c>
      <c r="M998" t="s">
        <v>8925</v>
      </c>
      <c r="N998" t="s">
        <v>2039</v>
      </c>
      <c r="O998" t="s">
        <v>8887</v>
      </c>
      <c r="R998" t="b">
        <v>1</v>
      </c>
      <c r="X998" t="s">
        <v>2039</v>
      </c>
      <c r="Z998" t="s">
        <v>8890</v>
      </c>
      <c r="AA998" t="s">
        <v>8887</v>
      </c>
      <c r="AC998" t="s">
        <v>8973</v>
      </c>
      <c r="AD998" t="b">
        <v>0</v>
      </c>
      <c r="AE998" t="b">
        <v>0</v>
      </c>
      <c r="AL998" t="s">
        <v>7302</v>
      </c>
      <c r="AM998" t="s">
        <v>3856</v>
      </c>
    </row>
    <row r="999" spans="1:42" x14ac:dyDescent="0.2">
      <c r="A999" t="s">
        <v>3849</v>
      </c>
      <c r="B999" t="s">
        <v>3850</v>
      </c>
      <c r="D999" t="s">
        <v>8487</v>
      </c>
      <c r="E999" t="s">
        <v>13949</v>
      </c>
      <c r="F999" t="s">
        <v>21008</v>
      </c>
      <c r="G999" t="s">
        <v>3851</v>
      </c>
      <c r="H999" t="s">
        <v>3849</v>
      </c>
      <c r="J999" t="s">
        <v>3852</v>
      </c>
      <c r="K999" t="s">
        <v>3853</v>
      </c>
      <c r="L999" t="s">
        <v>32</v>
      </c>
      <c r="M999" t="s">
        <v>7982</v>
      </c>
      <c r="N999" t="s">
        <v>2039</v>
      </c>
      <c r="O999" t="s">
        <v>8887</v>
      </c>
      <c r="P999" t="s">
        <v>13950</v>
      </c>
      <c r="R999" t="b">
        <v>1</v>
      </c>
      <c r="T999" t="s">
        <v>45</v>
      </c>
      <c r="Z999" t="s">
        <v>8890</v>
      </c>
      <c r="AA999" t="s">
        <v>8887</v>
      </c>
      <c r="AC999" t="s">
        <v>10997</v>
      </c>
      <c r="AD999" t="b">
        <v>0</v>
      </c>
      <c r="AE999" t="b">
        <v>0</v>
      </c>
      <c r="AF999" t="s">
        <v>13951</v>
      </c>
      <c r="AG999" t="s">
        <v>13952</v>
      </c>
      <c r="AH999" t="s">
        <v>8942</v>
      </c>
      <c r="AI999" t="s">
        <v>13953</v>
      </c>
      <c r="AJ999" t="s">
        <v>13954</v>
      </c>
      <c r="AK999" t="s">
        <v>13955</v>
      </c>
      <c r="AL999" t="s">
        <v>8935</v>
      </c>
      <c r="AM999" t="s">
        <v>13956</v>
      </c>
    </row>
    <row r="1000" spans="1:42" x14ac:dyDescent="0.2">
      <c r="A1000" t="s">
        <v>3849</v>
      </c>
      <c r="B1000" t="s">
        <v>3850</v>
      </c>
      <c r="D1000" t="s">
        <v>8487</v>
      </c>
      <c r="E1000" t="s">
        <v>13957</v>
      </c>
      <c r="F1000" t="s">
        <v>21008</v>
      </c>
      <c r="G1000" t="s">
        <v>3851</v>
      </c>
      <c r="H1000" t="s">
        <v>3849</v>
      </c>
      <c r="J1000" t="s">
        <v>13958</v>
      </c>
      <c r="K1000" t="s">
        <v>13959</v>
      </c>
      <c r="L1000" t="s">
        <v>32</v>
      </c>
      <c r="M1000" t="s">
        <v>7982</v>
      </c>
      <c r="N1000" t="s">
        <v>7741</v>
      </c>
      <c r="O1000" t="s">
        <v>8887</v>
      </c>
      <c r="P1000" t="s">
        <v>13960</v>
      </c>
      <c r="R1000" t="b">
        <v>1</v>
      </c>
      <c r="T1000" t="s">
        <v>45</v>
      </c>
      <c r="Z1000" t="s">
        <v>8890</v>
      </c>
      <c r="AA1000" t="s">
        <v>8887</v>
      </c>
      <c r="AC1000" t="s">
        <v>8973</v>
      </c>
      <c r="AD1000" t="b">
        <v>0</v>
      </c>
      <c r="AE1000" t="b">
        <v>0</v>
      </c>
      <c r="AF1000" t="s">
        <v>8892</v>
      </c>
      <c r="AG1000" t="s">
        <v>8892</v>
      </c>
      <c r="AI1000" t="s">
        <v>13961</v>
      </c>
      <c r="AJ1000" t="s">
        <v>13954</v>
      </c>
      <c r="AK1000" t="s">
        <v>13962</v>
      </c>
      <c r="AL1000" t="s">
        <v>8923</v>
      </c>
      <c r="AM1000" t="s">
        <v>3851</v>
      </c>
    </row>
    <row r="1001" spans="1:42" x14ac:dyDescent="0.2">
      <c r="A1001" t="s">
        <v>3849</v>
      </c>
      <c r="B1001" t="s">
        <v>3850</v>
      </c>
      <c r="D1001" t="s">
        <v>8487</v>
      </c>
      <c r="E1001" t="s">
        <v>13963</v>
      </c>
      <c r="F1001" t="s">
        <v>21008</v>
      </c>
      <c r="G1001" t="s">
        <v>3851</v>
      </c>
      <c r="H1001" t="s">
        <v>3849</v>
      </c>
      <c r="J1001" t="s">
        <v>3852</v>
      </c>
      <c r="K1001" t="s">
        <v>3853</v>
      </c>
      <c r="L1001" t="s">
        <v>32</v>
      </c>
      <c r="M1001" t="s">
        <v>8984</v>
      </c>
      <c r="N1001" t="s">
        <v>7583</v>
      </c>
      <c r="O1001" t="s">
        <v>8887</v>
      </c>
      <c r="P1001" t="s">
        <v>13964</v>
      </c>
      <c r="R1001" t="b">
        <v>1</v>
      </c>
      <c r="T1001" t="s">
        <v>45</v>
      </c>
      <c r="X1001" t="s">
        <v>7021</v>
      </c>
      <c r="Z1001" t="s">
        <v>8890</v>
      </c>
      <c r="AA1001" t="s">
        <v>8887</v>
      </c>
      <c r="AB1001" t="s">
        <v>13965</v>
      </c>
      <c r="AC1001" t="s">
        <v>8973</v>
      </c>
      <c r="AD1001" t="b">
        <v>0</v>
      </c>
      <c r="AE1001" t="b">
        <v>0</v>
      </c>
      <c r="AF1001" t="s">
        <v>11738</v>
      </c>
      <c r="AG1001" t="s">
        <v>11739</v>
      </c>
      <c r="AH1001" t="s">
        <v>8942</v>
      </c>
      <c r="AI1001" t="s">
        <v>13966</v>
      </c>
      <c r="AJ1001" t="s">
        <v>13967</v>
      </c>
      <c r="AK1001" t="s">
        <v>13968</v>
      </c>
      <c r="AL1001" t="s">
        <v>9375</v>
      </c>
      <c r="AM1001" t="s">
        <v>3851</v>
      </c>
    </row>
    <row r="1002" spans="1:42" x14ac:dyDescent="0.2">
      <c r="A1002" t="s">
        <v>3849</v>
      </c>
      <c r="B1002" t="s">
        <v>3850</v>
      </c>
      <c r="D1002" t="s">
        <v>8487</v>
      </c>
      <c r="E1002" t="s">
        <v>13969</v>
      </c>
      <c r="F1002" t="s">
        <v>21008</v>
      </c>
      <c r="G1002" t="s">
        <v>3851</v>
      </c>
      <c r="H1002" t="s">
        <v>3849</v>
      </c>
      <c r="J1002" t="s">
        <v>3852</v>
      </c>
      <c r="K1002" t="s">
        <v>3853</v>
      </c>
      <c r="L1002" t="s">
        <v>32</v>
      </c>
      <c r="M1002" t="s">
        <v>7982</v>
      </c>
      <c r="N1002" t="s">
        <v>7079</v>
      </c>
      <c r="O1002" t="s">
        <v>8887</v>
      </c>
      <c r="P1002" t="s">
        <v>13970</v>
      </c>
      <c r="R1002" t="b">
        <v>1</v>
      </c>
      <c r="T1002" t="s">
        <v>45</v>
      </c>
      <c r="Z1002" t="s">
        <v>8890</v>
      </c>
      <c r="AA1002" t="s">
        <v>8887</v>
      </c>
      <c r="AB1002" t="s">
        <v>13965</v>
      </c>
      <c r="AC1002" t="s">
        <v>8973</v>
      </c>
      <c r="AD1002" t="b">
        <v>0</v>
      </c>
      <c r="AE1002" t="b">
        <v>0</v>
      </c>
      <c r="AF1002" t="s">
        <v>11738</v>
      </c>
      <c r="AG1002" t="s">
        <v>11739</v>
      </c>
      <c r="AH1002" t="s">
        <v>8942</v>
      </c>
      <c r="AI1002" t="s">
        <v>13966</v>
      </c>
      <c r="AJ1002" t="s">
        <v>13967</v>
      </c>
      <c r="AL1002" t="s">
        <v>9193</v>
      </c>
      <c r="AM1002" t="s">
        <v>3851</v>
      </c>
    </row>
    <row r="1003" spans="1:42" x14ac:dyDescent="0.2">
      <c r="A1003" t="s">
        <v>3857</v>
      </c>
      <c r="B1003" t="s">
        <v>3857</v>
      </c>
      <c r="D1003" t="s">
        <v>13971</v>
      </c>
      <c r="E1003" t="s">
        <v>13972</v>
      </c>
      <c r="F1003" t="s">
        <v>8994</v>
      </c>
      <c r="G1003" t="s">
        <v>3858</v>
      </c>
      <c r="H1003" t="s">
        <v>3857</v>
      </c>
      <c r="J1003" t="s">
        <v>3859</v>
      </c>
      <c r="K1003" t="s">
        <v>3860</v>
      </c>
      <c r="L1003" t="s">
        <v>32</v>
      </c>
      <c r="M1003" t="s">
        <v>7982</v>
      </c>
      <c r="N1003" t="s">
        <v>7299</v>
      </c>
      <c r="O1003" t="s">
        <v>8887</v>
      </c>
      <c r="P1003" t="s">
        <v>3861</v>
      </c>
      <c r="R1003" t="b">
        <v>1</v>
      </c>
      <c r="T1003" t="s">
        <v>112</v>
      </c>
      <c r="Z1003" t="s">
        <v>8890</v>
      </c>
      <c r="AA1003" t="s">
        <v>8887</v>
      </c>
      <c r="AB1003" t="s">
        <v>13973</v>
      </c>
      <c r="AC1003" t="s">
        <v>9037</v>
      </c>
      <c r="AD1003" t="b">
        <v>0</v>
      </c>
      <c r="AE1003" t="b">
        <v>0</v>
      </c>
      <c r="AF1003" t="s">
        <v>9046</v>
      </c>
      <c r="AG1003" t="s">
        <v>9046</v>
      </c>
      <c r="AJ1003" t="s">
        <v>3858</v>
      </c>
      <c r="AK1003" t="s">
        <v>13974</v>
      </c>
      <c r="AL1003" t="s">
        <v>9048</v>
      </c>
      <c r="AM1003" t="s">
        <v>3862</v>
      </c>
      <c r="AN1003" t="s">
        <v>780</v>
      </c>
      <c r="AO1003" t="s">
        <v>355</v>
      </c>
      <c r="AP1003" t="s">
        <v>781</v>
      </c>
    </row>
    <row r="1004" spans="1:42" x14ac:dyDescent="0.2">
      <c r="A1004" t="s">
        <v>3863</v>
      </c>
      <c r="B1004" t="s">
        <v>3863</v>
      </c>
      <c r="D1004" t="s">
        <v>13975</v>
      </c>
      <c r="E1004" t="s">
        <v>13976</v>
      </c>
      <c r="F1004" t="s">
        <v>8889</v>
      </c>
      <c r="G1004" t="s">
        <v>3864</v>
      </c>
      <c r="H1004" t="s">
        <v>3863</v>
      </c>
      <c r="M1004" t="s">
        <v>8925</v>
      </c>
      <c r="N1004" t="s">
        <v>2039</v>
      </c>
      <c r="O1004" t="s">
        <v>8887</v>
      </c>
      <c r="R1004" t="b">
        <v>1</v>
      </c>
      <c r="X1004" t="s">
        <v>2039</v>
      </c>
      <c r="Z1004" t="s">
        <v>8890</v>
      </c>
      <c r="AA1004" t="s">
        <v>8887</v>
      </c>
      <c r="AC1004" t="s">
        <v>8891</v>
      </c>
      <c r="AD1004" t="b">
        <v>0</v>
      </c>
      <c r="AE1004" t="b">
        <v>0</v>
      </c>
      <c r="AL1004" t="s">
        <v>8897</v>
      </c>
      <c r="AM1004" t="s">
        <v>13977</v>
      </c>
    </row>
    <row r="1005" spans="1:42" x14ac:dyDescent="0.2">
      <c r="A1005" t="s">
        <v>3863</v>
      </c>
      <c r="B1005" t="s">
        <v>3863</v>
      </c>
      <c r="D1005" t="s">
        <v>13978</v>
      </c>
      <c r="E1005" t="s">
        <v>13979</v>
      </c>
      <c r="F1005" t="s">
        <v>8889</v>
      </c>
      <c r="G1005" t="s">
        <v>3864</v>
      </c>
      <c r="H1005" t="s">
        <v>3863</v>
      </c>
      <c r="M1005" t="s">
        <v>8920</v>
      </c>
      <c r="N1005" t="s">
        <v>2039</v>
      </c>
      <c r="O1005" t="s">
        <v>8887</v>
      </c>
      <c r="R1005" t="b">
        <v>1</v>
      </c>
      <c r="Z1005" t="s">
        <v>8890</v>
      </c>
      <c r="AA1005" t="s">
        <v>8887</v>
      </c>
      <c r="AC1005" t="s">
        <v>8891</v>
      </c>
      <c r="AD1005" t="b">
        <v>0</v>
      </c>
      <c r="AE1005" t="b">
        <v>0</v>
      </c>
      <c r="AL1005" t="s">
        <v>8897</v>
      </c>
      <c r="AM1005" t="s">
        <v>3866</v>
      </c>
    </row>
    <row r="1006" spans="1:42" x14ac:dyDescent="0.2">
      <c r="A1006" t="s">
        <v>3863</v>
      </c>
      <c r="B1006" t="s">
        <v>3863</v>
      </c>
      <c r="D1006" t="s">
        <v>13978</v>
      </c>
      <c r="E1006" t="s">
        <v>13980</v>
      </c>
      <c r="F1006" t="s">
        <v>8889</v>
      </c>
      <c r="G1006" t="s">
        <v>3864</v>
      </c>
      <c r="H1006" t="s">
        <v>3863</v>
      </c>
      <c r="J1006" t="s">
        <v>3865</v>
      </c>
      <c r="K1006" t="s">
        <v>13981</v>
      </c>
      <c r="L1006" t="s">
        <v>32</v>
      </c>
      <c r="M1006" t="s">
        <v>8984</v>
      </c>
      <c r="N1006" t="s">
        <v>2039</v>
      </c>
      <c r="O1006" t="s">
        <v>8887</v>
      </c>
      <c r="P1006" t="s">
        <v>13982</v>
      </c>
      <c r="R1006" t="b">
        <v>1</v>
      </c>
      <c r="T1006" t="s">
        <v>112</v>
      </c>
      <c r="X1006" t="s">
        <v>7767</v>
      </c>
      <c r="Z1006" t="s">
        <v>8890</v>
      </c>
      <c r="AA1006" t="s">
        <v>8887</v>
      </c>
      <c r="AB1006" t="s">
        <v>13983</v>
      </c>
      <c r="AC1006" t="s">
        <v>8891</v>
      </c>
      <c r="AD1006" t="b">
        <v>0</v>
      </c>
      <c r="AE1006" t="b">
        <v>0</v>
      </c>
      <c r="AF1006" t="s">
        <v>7604</v>
      </c>
      <c r="AG1006" t="s">
        <v>7604</v>
      </c>
      <c r="AH1006" t="s">
        <v>8893</v>
      </c>
      <c r="AJ1006" t="s">
        <v>3864</v>
      </c>
      <c r="AK1006" t="s">
        <v>13984</v>
      </c>
      <c r="AL1006" t="s">
        <v>8897</v>
      </c>
      <c r="AM1006" t="s">
        <v>13985</v>
      </c>
      <c r="AN1006" t="s">
        <v>40</v>
      </c>
      <c r="AO1006" t="s">
        <v>41</v>
      </c>
      <c r="AP1006" t="s">
        <v>1693</v>
      </c>
    </row>
    <row r="1007" spans="1:42" x14ac:dyDescent="0.2">
      <c r="A1007" t="s">
        <v>3867</v>
      </c>
      <c r="B1007" t="s">
        <v>3868</v>
      </c>
      <c r="D1007" t="s">
        <v>8490</v>
      </c>
      <c r="E1007" t="s">
        <v>13986</v>
      </c>
      <c r="F1007" t="s">
        <v>8889</v>
      </c>
      <c r="G1007" t="s">
        <v>3869</v>
      </c>
      <c r="H1007" t="s">
        <v>3867</v>
      </c>
      <c r="J1007" t="s">
        <v>3870</v>
      </c>
      <c r="K1007" t="s">
        <v>13987</v>
      </c>
      <c r="L1007" t="s">
        <v>13988</v>
      </c>
      <c r="M1007" t="s">
        <v>7982</v>
      </c>
      <c r="N1007" t="s">
        <v>2039</v>
      </c>
      <c r="O1007" t="s">
        <v>8887</v>
      </c>
      <c r="P1007" t="s">
        <v>13989</v>
      </c>
      <c r="R1007" t="b">
        <v>1</v>
      </c>
      <c r="T1007" t="s">
        <v>45</v>
      </c>
      <c r="Z1007" t="s">
        <v>8890</v>
      </c>
      <c r="AA1007" t="s">
        <v>8887</v>
      </c>
      <c r="AB1007" t="s">
        <v>13990</v>
      </c>
      <c r="AC1007" t="s">
        <v>8891</v>
      </c>
      <c r="AD1007" t="b">
        <v>0</v>
      </c>
      <c r="AE1007" t="b">
        <v>0</v>
      </c>
      <c r="AF1007" t="s">
        <v>10950</v>
      </c>
      <c r="AG1007" t="s">
        <v>10951</v>
      </c>
      <c r="AH1007" t="s">
        <v>8893</v>
      </c>
      <c r="AI1007" t="s">
        <v>9145</v>
      </c>
      <c r="AJ1007" t="s">
        <v>13991</v>
      </c>
      <c r="AK1007" t="s">
        <v>13992</v>
      </c>
      <c r="AL1007" t="s">
        <v>8923</v>
      </c>
      <c r="AM1007" t="s">
        <v>3874</v>
      </c>
    </row>
    <row r="1008" spans="1:42" x14ac:dyDescent="0.2">
      <c r="A1008" t="s">
        <v>3876</v>
      </c>
      <c r="B1008" t="s">
        <v>3876</v>
      </c>
      <c r="D1008" t="s">
        <v>13993</v>
      </c>
      <c r="E1008" t="s">
        <v>13994</v>
      </c>
      <c r="F1008" t="s">
        <v>8889</v>
      </c>
      <c r="G1008" t="s">
        <v>3877</v>
      </c>
      <c r="H1008" t="s">
        <v>3876</v>
      </c>
      <c r="M1008" t="s">
        <v>8920</v>
      </c>
      <c r="N1008" t="s">
        <v>2039</v>
      </c>
      <c r="O1008" t="s">
        <v>8887</v>
      </c>
      <c r="R1008" t="b">
        <v>1</v>
      </c>
      <c r="Z1008" t="s">
        <v>8890</v>
      </c>
      <c r="AA1008" t="s">
        <v>8887</v>
      </c>
      <c r="AC1008" t="s">
        <v>8891</v>
      </c>
      <c r="AD1008" t="b">
        <v>0</v>
      </c>
      <c r="AE1008" t="b">
        <v>0</v>
      </c>
      <c r="AL1008" t="s">
        <v>8897</v>
      </c>
      <c r="AM1008" t="s">
        <v>3877</v>
      </c>
    </row>
    <row r="1009" spans="1:42" x14ac:dyDescent="0.2">
      <c r="A1009" t="s">
        <v>3876</v>
      </c>
      <c r="B1009" t="s">
        <v>3876</v>
      </c>
      <c r="D1009" t="s">
        <v>13993</v>
      </c>
      <c r="E1009" t="s">
        <v>13995</v>
      </c>
      <c r="F1009" t="s">
        <v>8889</v>
      </c>
      <c r="G1009" t="s">
        <v>3877</v>
      </c>
      <c r="H1009" t="s">
        <v>3876</v>
      </c>
      <c r="I1009" t="s">
        <v>13996</v>
      </c>
      <c r="J1009" t="s">
        <v>3878</v>
      </c>
      <c r="K1009" t="s">
        <v>13997</v>
      </c>
      <c r="L1009" t="s">
        <v>3879</v>
      </c>
      <c r="M1009" t="s">
        <v>7982</v>
      </c>
      <c r="N1009" t="s">
        <v>2039</v>
      </c>
      <c r="O1009" t="s">
        <v>8887</v>
      </c>
      <c r="P1009" t="s">
        <v>13998</v>
      </c>
      <c r="R1009" t="b">
        <v>1</v>
      </c>
      <c r="T1009" t="s">
        <v>85</v>
      </c>
      <c r="Y1009" t="s">
        <v>3881</v>
      </c>
      <c r="Z1009" t="s">
        <v>8890</v>
      </c>
      <c r="AA1009" t="s">
        <v>8887</v>
      </c>
      <c r="AB1009" t="s">
        <v>13999</v>
      </c>
      <c r="AC1009" t="s">
        <v>8891</v>
      </c>
      <c r="AD1009" t="b">
        <v>0</v>
      </c>
      <c r="AE1009" t="b">
        <v>0</v>
      </c>
      <c r="AF1009" t="s">
        <v>14000</v>
      </c>
      <c r="AG1009" t="s">
        <v>10850</v>
      </c>
      <c r="AH1009" t="s">
        <v>9031</v>
      </c>
      <c r="AJ1009" t="s">
        <v>14001</v>
      </c>
      <c r="AK1009" t="s">
        <v>14002</v>
      </c>
      <c r="AL1009" t="s">
        <v>8897</v>
      </c>
      <c r="AM1009" t="s">
        <v>3877</v>
      </c>
    </row>
    <row r="1010" spans="1:42" x14ac:dyDescent="0.2">
      <c r="A1010" t="s">
        <v>3882</v>
      </c>
      <c r="B1010" t="s">
        <v>3882</v>
      </c>
      <c r="D1010" t="s">
        <v>14003</v>
      </c>
      <c r="E1010" t="s">
        <v>14004</v>
      </c>
      <c r="F1010" t="s">
        <v>9118</v>
      </c>
      <c r="G1010" t="s">
        <v>3883</v>
      </c>
      <c r="H1010" t="s">
        <v>3882</v>
      </c>
      <c r="I1010" t="s">
        <v>14005</v>
      </c>
      <c r="J1010" t="s">
        <v>3884</v>
      </c>
      <c r="K1010" t="s">
        <v>3885</v>
      </c>
      <c r="L1010" t="s">
        <v>429</v>
      </c>
      <c r="M1010" t="s">
        <v>7982</v>
      </c>
      <c r="N1010" t="s">
        <v>2039</v>
      </c>
      <c r="O1010" t="s">
        <v>8887</v>
      </c>
      <c r="P1010" t="s">
        <v>3887</v>
      </c>
      <c r="R1010" t="b">
        <v>1</v>
      </c>
      <c r="T1010" t="s">
        <v>45</v>
      </c>
      <c r="Y1010" t="s">
        <v>2650</v>
      </c>
      <c r="Z1010" t="s">
        <v>8890</v>
      </c>
      <c r="AA1010" t="s">
        <v>8887</v>
      </c>
      <c r="AB1010" t="s">
        <v>14006</v>
      </c>
      <c r="AC1010" t="s">
        <v>8973</v>
      </c>
      <c r="AD1010" t="b">
        <v>0</v>
      </c>
      <c r="AE1010" t="b">
        <v>0</v>
      </c>
      <c r="AF1010" t="s">
        <v>8941</v>
      </c>
      <c r="AG1010" t="s">
        <v>8941</v>
      </c>
      <c r="AH1010" t="s">
        <v>8942</v>
      </c>
      <c r="AJ1010" t="s">
        <v>14007</v>
      </c>
      <c r="AK1010" t="s">
        <v>14008</v>
      </c>
      <c r="AL1010" t="s">
        <v>9087</v>
      </c>
      <c r="AM1010" t="s">
        <v>3888</v>
      </c>
    </row>
    <row r="1011" spans="1:42" x14ac:dyDescent="0.2">
      <c r="A1011" t="s">
        <v>3891</v>
      </c>
      <c r="B1011" t="s">
        <v>3892</v>
      </c>
      <c r="D1011" t="s">
        <v>8493</v>
      </c>
      <c r="E1011" t="s">
        <v>14009</v>
      </c>
      <c r="F1011" t="s">
        <v>8889</v>
      </c>
      <c r="G1011" t="s">
        <v>14010</v>
      </c>
      <c r="H1011" t="s">
        <v>3891</v>
      </c>
      <c r="J1011" t="s">
        <v>3894</v>
      </c>
      <c r="K1011" t="s">
        <v>3895</v>
      </c>
      <c r="L1011" t="s">
        <v>3896</v>
      </c>
      <c r="M1011" t="s">
        <v>7982</v>
      </c>
      <c r="N1011" t="s">
        <v>2039</v>
      </c>
      <c r="O1011" t="s">
        <v>8887</v>
      </c>
      <c r="P1011" t="s">
        <v>14011</v>
      </c>
      <c r="R1011" t="b">
        <v>1</v>
      </c>
      <c r="T1011" t="s">
        <v>45</v>
      </c>
      <c r="Z1011" t="s">
        <v>8890</v>
      </c>
      <c r="AA1011" t="s">
        <v>8887</v>
      </c>
      <c r="AB1011" t="s">
        <v>14012</v>
      </c>
      <c r="AC1011" t="s">
        <v>8891</v>
      </c>
      <c r="AD1011" t="b">
        <v>0</v>
      </c>
      <c r="AE1011" t="b">
        <v>0</v>
      </c>
      <c r="AF1011" t="s">
        <v>8941</v>
      </c>
      <c r="AG1011" t="s">
        <v>8941</v>
      </c>
      <c r="AH1011" t="s">
        <v>8942</v>
      </c>
      <c r="AI1011" t="s">
        <v>9312</v>
      </c>
      <c r="AJ1011" t="s">
        <v>14013</v>
      </c>
      <c r="AK1011" t="s">
        <v>14014</v>
      </c>
      <c r="AL1011" t="s">
        <v>8897</v>
      </c>
      <c r="AM1011" t="s">
        <v>3899</v>
      </c>
    </row>
    <row r="1012" spans="1:42" x14ac:dyDescent="0.2">
      <c r="A1012" t="s">
        <v>3902</v>
      </c>
      <c r="B1012" t="s">
        <v>3902</v>
      </c>
      <c r="D1012" t="s">
        <v>14015</v>
      </c>
      <c r="E1012" t="s">
        <v>14016</v>
      </c>
      <c r="F1012" t="s">
        <v>9090</v>
      </c>
      <c r="G1012" t="s">
        <v>3903</v>
      </c>
      <c r="H1012" t="s">
        <v>3902</v>
      </c>
      <c r="J1012" t="s">
        <v>3904</v>
      </c>
      <c r="K1012" t="s">
        <v>3905</v>
      </c>
      <c r="L1012" t="s">
        <v>32</v>
      </c>
      <c r="M1012" t="s">
        <v>7982</v>
      </c>
      <c r="N1012" t="s">
        <v>14017</v>
      </c>
      <c r="O1012" t="s">
        <v>8887</v>
      </c>
      <c r="P1012" t="s">
        <v>3906</v>
      </c>
      <c r="R1012" t="b">
        <v>1</v>
      </c>
      <c r="T1012" t="s">
        <v>112</v>
      </c>
      <c r="Z1012" t="s">
        <v>8890</v>
      </c>
      <c r="AA1012" t="s">
        <v>8887</v>
      </c>
      <c r="AD1012" t="b">
        <v>0</v>
      </c>
      <c r="AE1012" t="b">
        <v>0</v>
      </c>
      <c r="AF1012" t="s">
        <v>8892</v>
      </c>
      <c r="AG1012" t="s">
        <v>8892</v>
      </c>
      <c r="AH1012" t="s">
        <v>8893</v>
      </c>
      <c r="AI1012" t="s">
        <v>10206</v>
      </c>
      <c r="AJ1012" t="s">
        <v>3903</v>
      </c>
      <c r="AK1012" t="s">
        <v>14018</v>
      </c>
      <c r="AL1012" t="s">
        <v>7302</v>
      </c>
      <c r="AM1012" t="s">
        <v>3907</v>
      </c>
      <c r="AO1012" t="s">
        <v>365</v>
      </c>
      <c r="AP1012" t="s">
        <v>3908</v>
      </c>
    </row>
    <row r="1013" spans="1:42" x14ac:dyDescent="0.2">
      <c r="A1013" t="s">
        <v>3909</v>
      </c>
      <c r="B1013" t="s">
        <v>3909</v>
      </c>
      <c r="D1013" t="s">
        <v>14019</v>
      </c>
      <c r="E1013" t="s">
        <v>14020</v>
      </c>
      <c r="F1013" t="s">
        <v>8994</v>
      </c>
      <c r="G1013" t="s">
        <v>3910</v>
      </c>
      <c r="H1013" t="s">
        <v>3909</v>
      </c>
      <c r="I1013" t="s">
        <v>14021</v>
      </c>
      <c r="J1013" t="s">
        <v>3911</v>
      </c>
      <c r="K1013" t="s">
        <v>3912</v>
      </c>
      <c r="L1013" t="s">
        <v>32</v>
      </c>
      <c r="M1013" t="s">
        <v>7982</v>
      </c>
      <c r="N1013" t="s">
        <v>2039</v>
      </c>
      <c r="O1013" t="s">
        <v>8887</v>
      </c>
      <c r="P1013" t="s">
        <v>3914</v>
      </c>
      <c r="R1013" t="b">
        <v>1</v>
      </c>
      <c r="T1013" t="s">
        <v>112</v>
      </c>
      <c r="Y1013" t="s">
        <v>134</v>
      </c>
      <c r="Z1013" t="s">
        <v>8890</v>
      </c>
      <c r="AA1013" t="s">
        <v>8887</v>
      </c>
      <c r="AB1013" t="s">
        <v>14022</v>
      </c>
      <c r="AC1013" t="s">
        <v>8891</v>
      </c>
      <c r="AD1013" t="b">
        <v>0</v>
      </c>
      <c r="AE1013" t="b">
        <v>0</v>
      </c>
      <c r="AF1013" t="s">
        <v>8941</v>
      </c>
      <c r="AG1013" t="s">
        <v>8941</v>
      </c>
      <c r="AH1013" t="s">
        <v>8942</v>
      </c>
      <c r="AJ1013" t="s">
        <v>3910</v>
      </c>
      <c r="AK1013" t="s">
        <v>14023</v>
      </c>
      <c r="AL1013" t="s">
        <v>8935</v>
      </c>
      <c r="AM1013" t="s">
        <v>3915</v>
      </c>
      <c r="AN1013" t="s">
        <v>167</v>
      </c>
      <c r="AO1013" t="s">
        <v>109</v>
      </c>
      <c r="AP1013" t="s">
        <v>798</v>
      </c>
    </row>
    <row r="1014" spans="1:42" x14ac:dyDescent="0.2">
      <c r="A1014" t="s">
        <v>3916</v>
      </c>
      <c r="B1014" t="s">
        <v>3917</v>
      </c>
      <c r="D1014" t="s">
        <v>8496</v>
      </c>
      <c r="E1014" t="s">
        <v>14024</v>
      </c>
      <c r="F1014" t="s">
        <v>8889</v>
      </c>
      <c r="G1014" t="s">
        <v>3918</v>
      </c>
      <c r="H1014" t="s">
        <v>3916</v>
      </c>
      <c r="J1014" t="s">
        <v>3919</v>
      </c>
      <c r="K1014" t="s">
        <v>3920</v>
      </c>
      <c r="L1014" t="s">
        <v>3921</v>
      </c>
      <c r="M1014" t="s">
        <v>7982</v>
      </c>
      <c r="N1014" t="s">
        <v>2039</v>
      </c>
      <c r="O1014" t="s">
        <v>8887</v>
      </c>
      <c r="P1014" t="s">
        <v>14025</v>
      </c>
      <c r="R1014" t="b">
        <v>1</v>
      </c>
      <c r="T1014" t="s">
        <v>45</v>
      </c>
      <c r="Z1014" t="s">
        <v>8890</v>
      </c>
      <c r="AA1014" t="s">
        <v>8887</v>
      </c>
      <c r="AC1014" t="s">
        <v>8973</v>
      </c>
      <c r="AD1014" t="b">
        <v>0</v>
      </c>
      <c r="AE1014" t="b">
        <v>0</v>
      </c>
      <c r="AF1014" t="s">
        <v>10856</v>
      </c>
      <c r="AG1014" t="s">
        <v>10857</v>
      </c>
      <c r="AH1014" t="s">
        <v>8893</v>
      </c>
      <c r="AI1014" t="s">
        <v>9419</v>
      </c>
      <c r="AJ1014" t="s">
        <v>14026</v>
      </c>
      <c r="AK1014" t="s">
        <v>14027</v>
      </c>
      <c r="AL1014" t="s">
        <v>9266</v>
      </c>
      <c r="AM1014" t="s">
        <v>3924</v>
      </c>
    </row>
    <row r="1015" spans="1:42" x14ac:dyDescent="0.2">
      <c r="A1015" t="s">
        <v>3926</v>
      </c>
      <c r="B1015" t="s">
        <v>3926</v>
      </c>
      <c r="D1015" t="s">
        <v>14028</v>
      </c>
      <c r="E1015" t="s">
        <v>14029</v>
      </c>
      <c r="F1015" t="s">
        <v>9090</v>
      </c>
      <c r="G1015" t="s">
        <v>3927</v>
      </c>
      <c r="H1015" t="s">
        <v>3926</v>
      </c>
      <c r="M1015" t="s">
        <v>8920</v>
      </c>
      <c r="N1015" t="s">
        <v>2039</v>
      </c>
      <c r="O1015" t="s">
        <v>8887</v>
      </c>
      <c r="R1015" t="b">
        <v>1</v>
      </c>
      <c r="Z1015" t="s">
        <v>8890</v>
      </c>
      <c r="AA1015" t="s">
        <v>8887</v>
      </c>
      <c r="AC1015" t="s">
        <v>9037</v>
      </c>
      <c r="AD1015" t="b">
        <v>0</v>
      </c>
      <c r="AE1015" t="b">
        <v>0</v>
      </c>
      <c r="AL1015" t="s">
        <v>7302</v>
      </c>
      <c r="AM1015" t="s">
        <v>3929</v>
      </c>
    </row>
    <row r="1016" spans="1:42" x14ac:dyDescent="0.2">
      <c r="A1016" t="s">
        <v>3926</v>
      </c>
      <c r="B1016" t="s">
        <v>3926</v>
      </c>
      <c r="D1016" t="s">
        <v>14030</v>
      </c>
      <c r="E1016" t="s">
        <v>14031</v>
      </c>
      <c r="F1016" t="s">
        <v>9090</v>
      </c>
      <c r="G1016" t="s">
        <v>14032</v>
      </c>
      <c r="H1016" t="s">
        <v>3926</v>
      </c>
      <c r="J1016" t="s">
        <v>3928</v>
      </c>
      <c r="K1016" t="s">
        <v>14033</v>
      </c>
      <c r="L1016" t="s">
        <v>32</v>
      </c>
      <c r="M1016" t="s">
        <v>7982</v>
      </c>
      <c r="N1016" t="s">
        <v>7884</v>
      </c>
      <c r="O1016" t="s">
        <v>8887</v>
      </c>
      <c r="P1016" t="s">
        <v>14034</v>
      </c>
      <c r="R1016" t="b">
        <v>1</v>
      </c>
      <c r="T1016" t="s">
        <v>112</v>
      </c>
      <c r="Z1016" t="s">
        <v>8890</v>
      </c>
      <c r="AA1016" t="s">
        <v>8887</v>
      </c>
      <c r="AC1016" t="s">
        <v>9037</v>
      </c>
      <c r="AD1016" t="b">
        <v>0</v>
      </c>
      <c r="AE1016" t="b">
        <v>0</v>
      </c>
      <c r="AF1016" t="s">
        <v>8892</v>
      </c>
      <c r="AG1016" t="s">
        <v>8892</v>
      </c>
      <c r="AH1016" t="s">
        <v>8893</v>
      </c>
      <c r="AI1016" t="s">
        <v>14035</v>
      </c>
      <c r="AJ1016" t="s">
        <v>14032</v>
      </c>
      <c r="AK1016" t="s">
        <v>14036</v>
      </c>
      <c r="AL1016" t="s">
        <v>7302</v>
      </c>
      <c r="AM1016" t="s">
        <v>14037</v>
      </c>
      <c r="AO1016" t="s">
        <v>365</v>
      </c>
      <c r="AP1016" t="s">
        <v>14038</v>
      </c>
    </row>
    <row r="1017" spans="1:42" x14ac:dyDescent="0.2">
      <c r="A1017" t="s">
        <v>3930</v>
      </c>
      <c r="B1017" t="s">
        <v>3931</v>
      </c>
      <c r="D1017" t="s">
        <v>8499</v>
      </c>
      <c r="E1017" t="s">
        <v>14039</v>
      </c>
      <c r="F1017" t="s">
        <v>9118</v>
      </c>
      <c r="G1017" t="s">
        <v>3932</v>
      </c>
      <c r="H1017" t="s">
        <v>3930</v>
      </c>
      <c r="J1017" t="s">
        <v>3933</v>
      </c>
      <c r="K1017" t="s">
        <v>3934</v>
      </c>
      <c r="L1017" t="s">
        <v>32</v>
      </c>
      <c r="M1017" t="s">
        <v>7982</v>
      </c>
      <c r="N1017" t="s">
        <v>7215</v>
      </c>
      <c r="O1017" t="s">
        <v>8887</v>
      </c>
      <c r="P1017" t="s">
        <v>14040</v>
      </c>
      <c r="R1017" t="b">
        <v>1</v>
      </c>
      <c r="T1017" t="s">
        <v>45</v>
      </c>
      <c r="Z1017" t="s">
        <v>8890</v>
      </c>
      <c r="AA1017" t="s">
        <v>8887</v>
      </c>
      <c r="AB1017" t="s">
        <v>14041</v>
      </c>
      <c r="AD1017" t="b">
        <v>0</v>
      </c>
      <c r="AE1017" t="b">
        <v>0</v>
      </c>
      <c r="AF1017" t="s">
        <v>14042</v>
      </c>
      <c r="AG1017" t="s">
        <v>14043</v>
      </c>
      <c r="AH1017" t="s">
        <v>8893</v>
      </c>
      <c r="AI1017" t="s">
        <v>14044</v>
      </c>
      <c r="AJ1017" t="s">
        <v>14045</v>
      </c>
      <c r="AK1017" t="s">
        <v>14046</v>
      </c>
      <c r="AL1017" t="s">
        <v>9266</v>
      </c>
      <c r="AM1017" t="s">
        <v>3932</v>
      </c>
    </row>
    <row r="1018" spans="1:42" x14ac:dyDescent="0.2">
      <c r="A1018" t="s">
        <v>3930</v>
      </c>
      <c r="B1018" t="s">
        <v>3931</v>
      </c>
      <c r="E1018" t="s">
        <v>14047</v>
      </c>
      <c r="F1018" t="s">
        <v>9118</v>
      </c>
      <c r="G1018" t="s">
        <v>3932</v>
      </c>
      <c r="H1018" t="s">
        <v>3930</v>
      </c>
      <c r="J1018" t="s">
        <v>14048</v>
      </c>
      <c r="K1018" t="s">
        <v>14049</v>
      </c>
      <c r="L1018" t="s">
        <v>14050</v>
      </c>
      <c r="M1018" t="s">
        <v>7982</v>
      </c>
      <c r="N1018" t="s">
        <v>7483</v>
      </c>
      <c r="O1018" t="s">
        <v>9002</v>
      </c>
      <c r="P1018" t="s">
        <v>14051</v>
      </c>
      <c r="R1018" t="b">
        <v>1</v>
      </c>
      <c r="T1018" t="s">
        <v>45</v>
      </c>
      <c r="V1018" t="s">
        <v>14052</v>
      </c>
      <c r="Z1018" t="s">
        <v>8890</v>
      </c>
      <c r="AA1018" t="s">
        <v>9004</v>
      </c>
      <c r="AC1018" t="s">
        <v>9983</v>
      </c>
      <c r="AD1018" t="b">
        <v>0</v>
      </c>
      <c r="AE1018" t="b">
        <v>0</v>
      </c>
      <c r="AF1018" t="s">
        <v>10060</v>
      </c>
      <c r="AG1018" t="s">
        <v>10061</v>
      </c>
      <c r="AH1018" t="s">
        <v>8942</v>
      </c>
      <c r="AJ1018" t="s">
        <v>14053</v>
      </c>
      <c r="AL1018" t="s">
        <v>8918</v>
      </c>
      <c r="AM1018" t="s">
        <v>3932</v>
      </c>
    </row>
    <row r="1019" spans="1:42" x14ac:dyDescent="0.2">
      <c r="A1019" t="s">
        <v>3930</v>
      </c>
      <c r="B1019" t="s">
        <v>3931</v>
      </c>
      <c r="E1019" t="s">
        <v>14054</v>
      </c>
      <c r="F1019" t="s">
        <v>9118</v>
      </c>
      <c r="G1019" t="s">
        <v>3932</v>
      </c>
      <c r="H1019" t="s">
        <v>3930</v>
      </c>
      <c r="J1019" t="s">
        <v>14048</v>
      </c>
      <c r="K1019" t="s">
        <v>14049</v>
      </c>
      <c r="L1019" t="s">
        <v>14050</v>
      </c>
      <c r="M1019" t="s">
        <v>7982</v>
      </c>
      <c r="N1019" t="s">
        <v>7248</v>
      </c>
      <c r="O1019" t="s">
        <v>9002</v>
      </c>
      <c r="P1019" t="s">
        <v>14055</v>
      </c>
      <c r="R1019" t="b">
        <v>1</v>
      </c>
      <c r="T1019" t="s">
        <v>45</v>
      </c>
      <c r="V1019" t="s">
        <v>14052</v>
      </c>
      <c r="Z1019" t="s">
        <v>8890</v>
      </c>
      <c r="AA1019" t="s">
        <v>9004</v>
      </c>
      <c r="AC1019" t="s">
        <v>9983</v>
      </c>
      <c r="AD1019" t="b">
        <v>0</v>
      </c>
      <c r="AE1019" t="b">
        <v>0</v>
      </c>
      <c r="AF1019" t="s">
        <v>14056</v>
      </c>
      <c r="AG1019" t="s">
        <v>14057</v>
      </c>
      <c r="AH1019" t="s">
        <v>8893</v>
      </c>
      <c r="AJ1019" t="s">
        <v>14045</v>
      </c>
      <c r="AL1019" t="s">
        <v>7302</v>
      </c>
      <c r="AM1019" t="s">
        <v>3932</v>
      </c>
    </row>
    <row r="1020" spans="1:42" x14ac:dyDescent="0.2">
      <c r="A1020" t="s">
        <v>3939</v>
      </c>
      <c r="B1020" t="s">
        <v>3940</v>
      </c>
      <c r="D1020" t="s">
        <v>8502</v>
      </c>
      <c r="E1020" t="s">
        <v>14058</v>
      </c>
      <c r="F1020" t="s">
        <v>21007</v>
      </c>
      <c r="G1020" t="s">
        <v>14059</v>
      </c>
      <c r="H1020" t="s">
        <v>3939</v>
      </c>
      <c r="M1020" t="s">
        <v>8920</v>
      </c>
      <c r="N1020" t="s">
        <v>2039</v>
      </c>
      <c r="O1020" t="s">
        <v>8887</v>
      </c>
      <c r="R1020" t="b">
        <v>1</v>
      </c>
      <c r="Z1020" t="s">
        <v>8890</v>
      </c>
      <c r="AA1020" t="s">
        <v>8887</v>
      </c>
      <c r="AC1020" t="s">
        <v>8973</v>
      </c>
      <c r="AD1020" t="b">
        <v>0</v>
      </c>
      <c r="AL1020" t="s">
        <v>9226</v>
      </c>
      <c r="AM1020" t="s">
        <v>3947</v>
      </c>
    </row>
    <row r="1021" spans="1:42" x14ac:dyDescent="0.2">
      <c r="A1021" t="s">
        <v>3939</v>
      </c>
      <c r="B1021" t="s">
        <v>3940</v>
      </c>
      <c r="D1021" t="s">
        <v>8502</v>
      </c>
      <c r="E1021" t="s">
        <v>14060</v>
      </c>
      <c r="F1021" t="s">
        <v>21007</v>
      </c>
      <c r="G1021" t="s">
        <v>14059</v>
      </c>
      <c r="H1021" t="s">
        <v>3939</v>
      </c>
      <c r="M1021" t="s">
        <v>8920</v>
      </c>
      <c r="N1021" t="s">
        <v>2039</v>
      </c>
      <c r="O1021" t="s">
        <v>8887</v>
      </c>
      <c r="R1021" t="b">
        <v>1</v>
      </c>
      <c r="Z1021" t="s">
        <v>8890</v>
      </c>
      <c r="AA1021" t="s">
        <v>8887</v>
      </c>
      <c r="AC1021" t="s">
        <v>8973</v>
      </c>
      <c r="AD1021" t="b">
        <v>0</v>
      </c>
      <c r="AL1021" t="s">
        <v>9229</v>
      </c>
      <c r="AM1021" t="s">
        <v>3947</v>
      </c>
    </row>
    <row r="1022" spans="1:42" x14ac:dyDescent="0.2">
      <c r="A1022" t="s">
        <v>3939</v>
      </c>
      <c r="B1022" t="s">
        <v>3940</v>
      </c>
      <c r="D1022" t="s">
        <v>8502</v>
      </c>
      <c r="E1022" t="s">
        <v>14061</v>
      </c>
      <c r="F1022" t="s">
        <v>21007</v>
      </c>
      <c r="G1022" t="s">
        <v>14059</v>
      </c>
      <c r="H1022" t="s">
        <v>3939</v>
      </c>
      <c r="M1022" t="s">
        <v>8920</v>
      </c>
      <c r="N1022" t="s">
        <v>2039</v>
      </c>
      <c r="O1022" t="s">
        <v>8887</v>
      </c>
      <c r="R1022" t="b">
        <v>1</v>
      </c>
      <c r="Z1022" t="s">
        <v>8890</v>
      </c>
      <c r="AA1022" t="s">
        <v>8887</v>
      </c>
      <c r="AC1022" t="s">
        <v>8973</v>
      </c>
      <c r="AD1022" t="b">
        <v>0</v>
      </c>
      <c r="AL1022" t="s">
        <v>9232</v>
      </c>
      <c r="AM1022" t="s">
        <v>3947</v>
      </c>
    </row>
    <row r="1023" spans="1:42" x14ac:dyDescent="0.2">
      <c r="A1023" t="s">
        <v>3939</v>
      </c>
      <c r="B1023" t="s">
        <v>3940</v>
      </c>
      <c r="D1023" t="s">
        <v>8502</v>
      </c>
      <c r="E1023" t="s">
        <v>14062</v>
      </c>
      <c r="F1023" t="s">
        <v>21007</v>
      </c>
      <c r="G1023" t="s">
        <v>14059</v>
      </c>
      <c r="H1023" t="s">
        <v>3939</v>
      </c>
      <c r="M1023" t="s">
        <v>8920</v>
      </c>
      <c r="N1023" t="s">
        <v>2039</v>
      </c>
      <c r="O1023" t="s">
        <v>8887</v>
      </c>
      <c r="R1023" t="b">
        <v>1</v>
      </c>
      <c r="Z1023" t="s">
        <v>8890</v>
      </c>
      <c r="AA1023" t="s">
        <v>8887</v>
      </c>
      <c r="AC1023" t="s">
        <v>8973</v>
      </c>
      <c r="AD1023" t="b">
        <v>0</v>
      </c>
      <c r="AL1023" t="s">
        <v>7302</v>
      </c>
      <c r="AM1023" t="s">
        <v>3947</v>
      </c>
    </row>
    <row r="1024" spans="1:42" x14ac:dyDescent="0.2">
      <c r="A1024" t="s">
        <v>3939</v>
      </c>
      <c r="B1024" t="s">
        <v>3940</v>
      </c>
      <c r="D1024" t="s">
        <v>8502</v>
      </c>
      <c r="E1024" t="s">
        <v>14063</v>
      </c>
      <c r="F1024" t="s">
        <v>21007</v>
      </c>
      <c r="G1024" t="s">
        <v>14059</v>
      </c>
      <c r="H1024" t="s">
        <v>3939</v>
      </c>
      <c r="M1024" t="s">
        <v>8920</v>
      </c>
      <c r="N1024" t="s">
        <v>2039</v>
      </c>
      <c r="O1024" t="s">
        <v>8887</v>
      </c>
      <c r="R1024" t="b">
        <v>1</v>
      </c>
      <c r="Z1024" t="s">
        <v>8890</v>
      </c>
      <c r="AA1024" t="s">
        <v>8887</v>
      </c>
      <c r="AC1024" t="s">
        <v>8973</v>
      </c>
      <c r="AD1024" t="b">
        <v>0</v>
      </c>
      <c r="AL1024" t="s">
        <v>9238</v>
      </c>
      <c r="AM1024" t="s">
        <v>3947</v>
      </c>
    </row>
    <row r="1025" spans="1:39" x14ac:dyDescent="0.2">
      <c r="A1025" t="s">
        <v>3939</v>
      </c>
      <c r="B1025" t="s">
        <v>3940</v>
      </c>
      <c r="D1025" t="s">
        <v>8502</v>
      </c>
      <c r="E1025" t="s">
        <v>14064</v>
      </c>
      <c r="F1025" t="s">
        <v>21007</v>
      </c>
      <c r="G1025" t="s">
        <v>14059</v>
      </c>
      <c r="H1025" t="s">
        <v>3939</v>
      </c>
      <c r="M1025" t="s">
        <v>8920</v>
      </c>
      <c r="N1025" t="s">
        <v>2039</v>
      </c>
      <c r="O1025" t="s">
        <v>8887</v>
      </c>
      <c r="R1025" t="b">
        <v>1</v>
      </c>
      <c r="Z1025" t="s">
        <v>8890</v>
      </c>
      <c r="AA1025" t="s">
        <v>8887</v>
      </c>
      <c r="AC1025" t="s">
        <v>8973</v>
      </c>
      <c r="AD1025" t="b">
        <v>0</v>
      </c>
      <c r="AL1025" t="s">
        <v>9136</v>
      </c>
      <c r="AM1025" t="s">
        <v>3947</v>
      </c>
    </row>
    <row r="1026" spans="1:39" x14ac:dyDescent="0.2">
      <c r="A1026" t="s">
        <v>3939</v>
      </c>
      <c r="B1026" t="s">
        <v>3940</v>
      </c>
      <c r="D1026" t="s">
        <v>8502</v>
      </c>
      <c r="E1026" t="s">
        <v>14065</v>
      </c>
      <c r="F1026" t="s">
        <v>21007</v>
      </c>
      <c r="G1026" t="s">
        <v>14059</v>
      </c>
      <c r="H1026" t="s">
        <v>3939</v>
      </c>
      <c r="M1026" t="s">
        <v>8920</v>
      </c>
      <c r="N1026" t="s">
        <v>2039</v>
      </c>
      <c r="O1026" t="s">
        <v>8887</v>
      </c>
      <c r="R1026" t="b">
        <v>1</v>
      </c>
      <c r="Z1026" t="s">
        <v>8890</v>
      </c>
      <c r="AA1026" t="s">
        <v>8887</v>
      </c>
      <c r="AC1026" t="s">
        <v>8973</v>
      </c>
      <c r="AD1026" t="b">
        <v>0</v>
      </c>
      <c r="AL1026" t="s">
        <v>9244</v>
      </c>
      <c r="AM1026" t="s">
        <v>14066</v>
      </c>
    </row>
    <row r="1027" spans="1:39" x14ac:dyDescent="0.2">
      <c r="A1027" t="s">
        <v>3939</v>
      </c>
      <c r="B1027" t="s">
        <v>3940</v>
      </c>
      <c r="D1027" t="s">
        <v>8502</v>
      </c>
      <c r="E1027" t="s">
        <v>14067</v>
      </c>
      <c r="F1027" t="s">
        <v>21007</v>
      </c>
      <c r="G1027" t="s">
        <v>14059</v>
      </c>
      <c r="H1027" t="s">
        <v>3939</v>
      </c>
      <c r="M1027" t="s">
        <v>8920</v>
      </c>
      <c r="N1027" t="s">
        <v>2039</v>
      </c>
      <c r="O1027" t="s">
        <v>8887</v>
      </c>
      <c r="R1027" t="b">
        <v>1</v>
      </c>
      <c r="Z1027" t="s">
        <v>8890</v>
      </c>
      <c r="AA1027" t="s">
        <v>8887</v>
      </c>
      <c r="AC1027" t="s">
        <v>8973</v>
      </c>
      <c r="AD1027" t="b">
        <v>0</v>
      </c>
      <c r="AL1027" t="s">
        <v>8923</v>
      </c>
      <c r="AM1027" t="s">
        <v>3947</v>
      </c>
    </row>
    <row r="1028" spans="1:39" x14ac:dyDescent="0.2">
      <c r="A1028" t="s">
        <v>3939</v>
      </c>
      <c r="B1028" t="s">
        <v>3940</v>
      </c>
      <c r="D1028" t="s">
        <v>8502</v>
      </c>
      <c r="E1028" t="s">
        <v>14068</v>
      </c>
      <c r="F1028" t="s">
        <v>21007</v>
      </c>
      <c r="G1028" t="s">
        <v>14059</v>
      </c>
      <c r="H1028" t="s">
        <v>3939</v>
      </c>
      <c r="M1028" t="s">
        <v>8920</v>
      </c>
      <c r="N1028" t="s">
        <v>2039</v>
      </c>
      <c r="O1028" t="s">
        <v>8887</v>
      </c>
      <c r="R1028" t="b">
        <v>1</v>
      </c>
      <c r="Z1028" t="s">
        <v>8890</v>
      </c>
      <c r="AA1028" t="s">
        <v>8887</v>
      </c>
      <c r="AC1028" t="s">
        <v>8973</v>
      </c>
      <c r="AD1028" t="b">
        <v>0</v>
      </c>
      <c r="AL1028" t="s">
        <v>9253</v>
      </c>
      <c r="AM1028" t="s">
        <v>3947</v>
      </c>
    </row>
    <row r="1029" spans="1:39" x14ac:dyDescent="0.2">
      <c r="A1029" t="s">
        <v>3939</v>
      </c>
      <c r="B1029" t="s">
        <v>3940</v>
      </c>
      <c r="D1029" t="s">
        <v>8502</v>
      </c>
      <c r="E1029" t="s">
        <v>14069</v>
      </c>
      <c r="F1029" t="s">
        <v>21007</v>
      </c>
      <c r="G1029" t="s">
        <v>14059</v>
      </c>
      <c r="H1029" t="s">
        <v>3939</v>
      </c>
      <c r="M1029" t="s">
        <v>8920</v>
      </c>
      <c r="N1029" t="s">
        <v>2039</v>
      </c>
      <c r="O1029" t="s">
        <v>8887</v>
      </c>
      <c r="R1029" t="b">
        <v>1</v>
      </c>
      <c r="Z1029" t="s">
        <v>8890</v>
      </c>
      <c r="AA1029" t="s">
        <v>8887</v>
      </c>
      <c r="AC1029" t="s">
        <v>8973</v>
      </c>
      <c r="AD1029" t="b">
        <v>0</v>
      </c>
      <c r="AL1029" t="s">
        <v>9016</v>
      </c>
      <c r="AM1029" t="s">
        <v>3947</v>
      </c>
    </row>
    <row r="1030" spans="1:39" x14ac:dyDescent="0.2">
      <c r="A1030" t="s">
        <v>3939</v>
      </c>
      <c r="B1030" t="s">
        <v>3940</v>
      </c>
      <c r="D1030" t="s">
        <v>8502</v>
      </c>
      <c r="E1030" t="s">
        <v>14070</v>
      </c>
      <c r="F1030" t="s">
        <v>21007</v>
      </c>
      <c r="G1030" t="s">
        <v>14059</v>
      </c>
      <c r="H1030" t="s">
        <v>3939</v>
      </c>
      <c r="I1030" t="s">
        <v>14071</v>
      </c>
      <c r="M1030" t="s">
        <v>8925</v>
      </c>
      <c r="N1030" t="s">
        <v>2039</v>
      </c>
      <c r="O1030" t="s">
        <v>8887</v>
      </c>
      <c r="R1030" t="b">
        <v>1</v>
      </c>
      <c r="X1030" t="s">
        <v>2039</v>
      </c>
      <c r="Y1030" t="s">
        <v>3949</v>
      </c>
      <c r="Z1030" t="s">
        <v>8890</v>
      </c>
      <c r="AA1030" t="s">
        <v>8887</v>
      </c>
      <c r="AC1030" t="s">
        <v>8973</v>
      </c>
      <c r="AD1030" t="b">
        <v>0</v>
      </c>
      <c r="AL1030" t="s">
        <v>9087</v>
      </c>
      <c r="AM1030" t="s">
        <v>14059</v>
      </c>
    </row>
    <row r="1031" spans="1:39" x14ac:dyDescent="0.2">
      <c r="A1031" t="s">
        <v>3939</v>
      </c>
      <c r="B1031" t="s">
        <v>3940</v>
      </c>
      <c r="D1031" t="s">
        <v>8502</v>
      </c>
      <c r="E1031" t="s">
        <v>14072</v>
      </c>
      <c r="F1031" t="s">
        <v>21007</v>
      </c>
      <c r="G1031" t="s">
        <v>14059</v>
      </c>
      <c r="H1031" t="s">
        <v>3939</v>
      </c>
      <c r="M1031" t="s">
        <v>8920</v>
      </c>
      <c r="N1031" t="s">
        <v>2039</v>
      </c>
      <c r="O1031" t="s">
        <v>8887</v>
      </c>
      <c r="R1031" t="b">
        <v>1</v>
      </c>
      <c r="Z1031" t="s">
        <v>8890</v>
      </c>
      <c r="AA1031" t="s">
        <v>8887</v>
      </c>
      <c r="AC1031" t="s">
        <v>8973</v>
      </c>
      <c r="AD1031" t="b">
        <v>0</v>
      </c>
      <c r="AL1031" t="s">
        <v>9087</v>
      </c>
      <c r="AM1031" t="s">
        <v>3947</v>
      </c>
    </row>
    <row r="1032" spans="1:39" x14ac:dyDescent="0.2">
      <c r="A1032" t="s">
        <v>3939</v>
      </c>
      <c r="B1032" t="s">
        <v>3940</v>
      </c>
      <c r="D1032" t="s">
        <v>8502</v>
      </c>
      <c r="E1032" t="s">
        <v>14073</v>
      </c>
      <c r="F1032" t="s">
        <v>21007</v>
      </c>
      <c r="G1032" t="s">
        <v>14059</v>
      </c>
      <c r="H1032" t="s">
        <v>3939</v>
      </c>
      <c r="M1032" t="s">
        <v>8920</v>
      </c>
      <c r="N1032" t="s">
        <v>2039</v>
      </c>
      <c r="O1032" t="s">
        <v>8887</v>
      </c>
      <c r="R1032" t="b">
        <v>1</v>
      </c>
      <c r="Z1032" t="s">
        <v>8890</v>
      </c>
      <c r="AA1032" t="s">
        <v>8887</v>
      </c>
      <c r="AC1032" t="s">
        <v>8973</v>
      </c>
      <c r="AD1032" t="b">
        <v>0</v>
      </c>
      <c r="AL1032" t="s">
        <v>8926</v>
      </c>
      <c r="AM1032" t="s">
        <v>3947</v>
      </c>
    </row>
    <row r="1033" spans="1:39" x14ac:dyDescent="0.2">
      <c r="A1033" t="s">
        <v>3939</v>
      </c>
      <c r="B1033" t="s">
        <v>3940</v>
      </c>
      <c r="D1033" t="s">
        <v>8502</v>
      </c>
      <c r="E1033" t="s">
        <v>14074</v>
      </c>
      <c r="F1033" t="s">
        <v>21007</v>
      </c>
      <c r="G1033" t="s">
        <v>14059</v>
      </c>
      <c r="H1033" t="s">
        <v>3939</v>
      </c>
      <c r="J1033" t="s">
        <v>3942</v>
      </c>
      <c r="K1033" t="s">
        <v>3943</v>
      </c>
      <c r="L1033" t="s">
        <v>3944</v>
      </c>
      <c r="M1033" t="s">
        <v>8925</v>
      </c>
      <c r="N1033" t="s">
        <v>2039</v>
      </c>
      <c r="O1033" t="s">
        <v>8887</v>
      </c>
      <c r="P1033" t="s">
        <v>14075</v>
      </c>
      <c r="R1033" t="b">
        <v>1</v>
      </c>
      <c r="T1033" t="s">
        <v>45</v>
      </c>
      <c r="X1033" t="s">
        <v>7037</v>
      </c>
      <c r="Z1033" t="s">
        <v>8890</v>
      </c>
      <c r="AA1033" t="s">
        <v>8887</v>
      </c>
      <c r="AC1033" t="s">
        <v>8973</v>
      </c>
      <c r="AD1033" t="b">
        <v>0</v>
      </c>
      <c r="AF1033" t="s">
        <v>10243</v>
      </c>
      <c r="AG1033" t="s">
        <v>10244</v>
      </c>
      <c r="AI1033" t="s">
        <v>8932</v>
      </c>
      <c r="AJ1033" t="s">
        <v>14076</v>
      </c>
      <c r="AK1033" t="s">
        <v>14077</v>
      </c>
      <c r="AL1033" t="s">
        <v>8935</v>
      </c>
      <c r="AM1033" t="s">
        <v>3947</v>
      </c>
    </row>
    <row r="1034" spans="1:39" x14ac:dyDescent="0.2">
      <c r="A1034" t="s">
        <v>3939</v>
      </c>
      <c r="B1034" t="s">
        <v>3940</v>
      </c>
      <c r="D1034" t="s">
        <v>8502</v>
      </c>
      <c r="E1034" t="s">
        <v>14078</v>
      </c>
      <c r="F1034" t="s">
        <v>21007</v>
      </c>
      <c r="G1034" t="s">
        <v>14059</v>
      </c>
      <c r="H1034" t="s">
        <v>3939</v>
      </c>
      <c r="M1034" t="s">
        <v>8920</v>
      </c>
      <c r="N1034" t="s">
        <v>2039</v>
      </c>
      <c r="O1034" t="s">
        <v>8887</v>
      </c>
      <c r="R1034" t="b">
        <v>1</v>
      </c>
      <c r="Z1034" t="s">
        <v>8890</v>
      </c>
      <c r="AA1034" t="s">
        <v>8887</v>
      </c>
      <c r="AC1034" t="s">
        <v>8973</v>
      </c>
      <c r="AD1034" t="b">
        <v>0</v>
      </c>
      <c r="AL1034" t="s">
        <v>9266</v>
      </c>
      <c r="AM1034" t="s">
        <v>3947</v>
      </c>
    </row>
    <row r="1035" spans="1:39" x14ac:dyDescent="0.2">
      <c r="A1035" t="s">
        <v>3939</v>
      </c>
      <c r="B1035" t="s">
        <v>3940</v>
      </c>
      <c r="D1035" t="s">
        <v>8502</v>
      </c>
      <c r="E1035" t="s">
        <v>14079</v>
      </c>
      <c r="F1035" t="s">
        <v>21007</v>
      </c>
      <c r="G1035" t="s">
        <v>14059</v>
      </c>
      <c r="H1035" t="s">
        <v>3939</v>
      </c>
      <c r="M1035" t="s">
        <v>8920</v>
      </c>
      <c r="N1035" t="s">
        <v>2039</v>
      </c>
      <c r="O1035" t="s">
        <v>8887</v>
      </c>
      <c r="R1035" t="b">
        <v>1</v>
      </c>
      <c r="Z1035" t="s">
        <v>8890</v>
      </c>
      <c r="AA1035" t="s">
        <v>8887</v>
      </c>
      <c r="AC1035" t="s">
        <v>8973</v>
      </c>
      <c r="AD1035" t="b">
        <v>0</v>
      </c>
      <c r="AL1035" t="s">
        <v>9048</v>
      </c>
      <c r="AM1035" t="s">
        <v>3947</v>
      </c>
    </row>
    <row r="1036" spans="1:39" x14ac:dyDescent="0.2">
      <c r="A1036" t="s">
        <v>3939</v>
      </c>
      <c r="B1036" t="s">
        <v>3940</v>
      </c>
      <c r="D1036" t="s">
        <v>8502</v>
      </c>
      <c r="E1036" t="s">
        <v>14080</v>
      </c>
      <c r="F1036" t="s">
        <v>21007</v>
      </c>
      <c r="G1036" t="s">
        <v>14059</v>
      </c>
      <c r="H1036" t="s">
        <v>3939</v>
      </c>
      <c r="M1036" t="s">
        <v>8920</v>
      </c>
      <c r="N1036" t="s">
        <v>2039</v>
      </c>
      <c r="O1036" t="s">
        <v>8887</v>
      </c>
      <c r="R1036" t="b">
        <v>1</v>
      </c>
      <c r="Z1036" t="s">
        <v>8890</v>
      </c>
      <c r="AA1036" t="s">
        <v>8887</v>
      </c>
      <c r="AC1036" t="s">
        <v>8973</v>
      </c>
      <c r="AD1036" t="b">
        <v>0</v>
      </c>
      <c r="AL1036" t="s">
        <v>8907</v>
      </c>
      <c r="AM1036" t="s">
        <v>3947</v>
      </c>
    </row>
    <row r="1037" spans="1:39" x14ac:dyDescent="0.2">
      <c r="A1037" t="s">
        <v>3939</v>
      </c>
      <c r="B1037" t="s">
        <v>3940</v>
      </c>
      <c r="D1037" t="s">
        <v>8502</v>
      </c>
      <c r="E1037" t="s">
        <v>14081</v>
      </c>
      <c r="F1037" t="s">
        <v>21007</v>
      </c>
      <c r="G1037" t="s">
        <v>14059</v>
      </c>
      <c r="H1037" t="s">
        <v>3939</v>
      </c>
      <c r="M1037" t="s">
        <v>8920</v>
      </c>
      <c r="N1037" t="s">
        <v>2039</v>
      </c>
      <c r="O1037" t="s">
        <v>8887</v>
      </c>
      <c r="R1037" t="b">
        <v>1</v>
      </c>
      <c r="Z1037" t="s">
        <v>8890</v>
      </c>
      <c r="AA1037" t="s">
        <v>8887</v>
      </c>
      <c r="AC1037" t="s">
        <v>8973</v>
      </c>
      <c r="AD1037" t="b">
        <v>0</v>
      </c>
      <c r="AL1037" t="s">
        <v>8897</v>
      </c>
      <c r="AM1037" t="s">
        <v>3947</v>
      </c>
    </row>
    <row r="1038" spans="1:39" x14ac:dyDescent="0.2">
      <c r="A1038" t="s">
        <v>3939</v>
      </c>
      <c r="B1038" t="s">
        <v>3940</v>
      </c>
      <c r="D1038" t="s">
        <v>8502</v>
      </c>
      <c r="E1038" t="s">
        <v>14082</v>
      </c>
      <c r="F1038" t="s">
        <v>21007</v>
      </c>
      <c r="G1038" t="s">
        <v>14059</v>
      </c>
      <c r="H1038" t="s">
        <v>3939</v>
      </c>
      <c r="M1038" t="s">
        <v>8920</v>
      </c>
      <c r="N1038" t="s">
        <v>2039</v>
      </c>
      <c r="O1038" t="s">
        <v>8887</v>
      </c>
      <c r="R1038" t="b">
        <v>1</v>
      </c>
      <c r="Z1038" t="s">
        <v>8890</v>
      </c>
      <c r="AA1038" t="s">
        <v>8887</v>
      </c>
      <c r="AC1038" t="s">
        <v>8973</v>
      </c>
      <c r="AD1038" t="b">
        <v>0</v>
      </c>
      <c r="AL1038" t="s">
        <v>8918</v>
      </c>
      <c r="AM1038" t="s">
        <v>3947</v>
      </c>
    </row>
    <row r="1039" spans="1:39" x14ac:dyDescent="0.2">
      <c r="A1039" t="s">
        <v>3939</v>
      </c>
      <c r="B1039" t="s">
        <v>3940</v>
      </c>
      <c r="D1039" t="s">
        <v>8502</v>
      </c>
      <c r="E1039" t="s">
        <v>14083</v>
      </c>
      <c r="F1039" t="s">
        <v>21007</v>
      </c>
      <c r="G1039" t="s">
        <v>14059</v>
      </c>
      <c r="H1039" t="s">
        <v>3939</v>
      </c>
      <c r="M1039" t="s">
        <v>8920</v>
      </c>
      <c r="N1039" t="s">
        <v>2039</v>
      </c>
      <c r="O1039" t="s">
        <v>8887</v>
      </c>
      <c r="R1039" t="b">
        <v>1</v>
      </c>
      <c r="Z1039" t="s">
        <v>8890</v>
      </c>
      <c r="AA1039" t="s">
        <v>8887</v>
      </c>
      <c r="AC1039" t="s">
        <v>8973</v>
      </c>
      <c r="AD1039" t="b">
        <v>0</v>
      </c>
      <c r="AL1039" t="s">
        <v>8913</v>
      </c>
      <c r="AM1039" t="s">
        <v>3947</v>
      </c>
    </row>
    <row r="1040" spans="1:39" x14ac:dyDescent="0.2">
      <c r="A1040" t="s">
        <v>3939</v>
      </c>
      <c r="B1040" t="s">
        <v>3940</v>
      </c>
      <c r="D1040" t="s">
        <v>8502</v>
      </c>
      <c r="E1040" t="s">
        <v>14084</v>
      </c>
      <c r="F1040" t="s">
        <v>21007</v>
      </c>
      <c r="G1040" t="s">
        <v>14059</v>
      </c>
      <c r="H1040" t="s">
        <v>3939</v>
      </c>
      <c r="M1040" t="s">
        <v>8920</v>
      </c>
      <c r="N1040" t="s">
        <v>9870</v>
      </c>
      <c r="O1040" t="s">
        <v>8887</v>
      </c>
      <c r="R1040" t="b">
        <v>1</v>
      </c>
      <c r="Z1040" t="s">
        <v>8890</v>
      </c>
      <c r="AA1040" t="s">
        <v>8887</v>
      </c>
      <c r="AC1040" t="s">
        <v>8973</v>
      </c>
      <c r="AD1040" t="b">
        <v>0</v>
      </c>
      <c r="AL1040" t="s">
        <v>9872</v>
      </c>
      <c r="AM1040" t="s">
        <v>3947</v>
      </c>
    </row>
    <row r="1041" spans="1:42" x14ac:dyDescent="0.2">
      <c r="A1041" t="s">
        <v>3950</v>
      </c>
      <c r="B1041" t="s">
        <v>3950</v>
      </c>
      <c r="D1041" t="s">
        <v>14085</v>
      </c>
      <c r="E1041" t="s">
        <v>14086</v>
      </c>
      <c r="F1041" t="s">
        <v>8889</v>
      </c>
      <c r="G1041" t="s">
        <v>3951</v>
      </c>
      <c r="H1041" t="s">
        <v>3950</v>
      </c>
      <c r="J1041" t="s">
        <v>3952</v>
      </c>
      <c r="K1041" t="s">
        <v>3953</v>
      </c>
      <c r="L1041" t="s">
        <v>32</v>
      </c>
      <c r="M1041" t="s">
        <v>7982</v>
      </c>
      <c r="N1041" t="s">
        <v>2039</v>
      </c>
      <c r="O1041" t="s">
        <v>8887</v>
      </c>
      <c r="P1041" t="s">
        <v>3955</v>
      </c>
      <c r="R1041" t="b">
        <v>1</v>
      </c>
      <c r="T1041" t="s">
        <v>112</v>
      </c>
      <c r="Z1041" t="s">
        <v>8890</v>
      </c>
      <c r="AA1041" t="s">
        <v>8887</v>
      </c>
      <c r="AB1041" t="s">
        <v>14087</v>
      </c>
      <c r="AC1041" t="s">
        <v>8891</v>
      </c>
      <c r="AD1041" t="b">
        <v>0</v>
      </c>
      <c r="AE1041" t="b">
        <v>0</v>
      </c>
      <c r="AF1041" t="s">
        <v>12763</v>
      </c>
      <c r="AG1041" t="s">
        <v>12764</v>
      </c>
      <c r="AI1041" t="s">
        <v>14088</v>
      </c>
      <c r="AJ1041" t="s">
        <v>3951</v>
      </c>
      <c r="AK1041" t="s">
        <v>14089</v>
      </c>
      <c r="AL1041" t="s">
        <v>9232</v>
      </c>
      <c r="AM1041" t="s">
        <v>3956</v>
      </c>
    </row>
    <row r="1042" spans="1:42" x14ac:dyDescent="0.2">
      <c r="A1042" t="s">
        <v>3950</v>
      </c>
      <c r="B1042" t="s">
        <v>3950</v>
      </c>
      <c r="D1042" t="s">
        <v>14085</v>
      </c>
      <c r="E1042" t="s">
        <v>14090</v>
      </c>
      <c r="F1042" t="s">
        <v>8889</v>
      </c>
      <c r="G1042" t="s">
        <v>3951</v>
      </c>
      <c r="H1042" t="s">
        <v>3950</v>
      </c>
      <c r="J1042" t="s">
        <v>3952</v>
      </c>
      <c r="K1042" t="s">
        <v>14091</v>
      </c>
      <c r="L1042" t="s">
        <v>32</v>
      </c>
      <c r="M1042" t="s">
        <v>7982</v>
      </c>
      <c r="N1042" t="s">
        <v>7424</v>
      </c>
      <c r="O1042" t="s">
        <v>8887</v>
      </c>
      <c r="P1042" t="s">
        <v>14092</v>
      </c>
      <c r="R1042" t="b">
        <v>1</v>
      </c>
      <c r="T1042" t="s">
        <v>112</v>
      </c>
      <c r="Z1042" t="s">
        <v>8890</v>
      </c>
      <c r="AA1042" t="s">
        <v>8887</v>
      </c>
      <c r="AB1042" t="s">
        <v>14093</v>
      </c>
      <c r="AC1042" t="s">
        <v>9627</v>
      </c>
      <c r="AD1042" t="b">
        <v>0</v>
      </c>
      <c r="AE1042" t="b">
        <v>0</v>
      </c>
      <c r="AF1042" t="s">
        <v>9038</v>
      </c>
      <c r="AG1042" t="s">
        <v>9038</v>
      </c>
      <c r="AJ1042" t="s">
        <v>3951</v>
      </c>
      <c r="AK1042" t="s">
        <v>14094</v>
      </c>
      <c r="AL1042" t="s">
        <v>9226</v>
      </c>
      <c r="AM1042" t="s">
        <v>14095</v>
      </c>
    </row>
    <row r="1043" spans="1:42" x14ac:dyDescent="0.2">
      <c r="A1043" t="s">
        <v>3958</v>
      </c>
      <c r="B1043" t="s">
        <v>3959</v>
      </c>
      <c r="D1043" t="s">
        <v>7251</v>
      </c>
      <c r="E1043" t="s">
        <v>14096</v>
      </c>
      <c r="F1043" t="s">
        <v>9090</v>
      </c>
      <c r="G1043" t="s">
        <v>14097</v>
      </c>
      <c r="H1043" t="s">
        <v>3958</v>
      </c>
      <c r="J1043" t="s">
        <v>3961</v>
      </c>
      <c r="K1043" t="s">
        <v>14098</v>
      </c>
      <c r="L1043" t="s">
        <v>32</v>
      </c>
      <c r="M1043" t="s">
        <v>7982</v>
      </c>
      <c r="N1043" t="s">
        <v>7787</v>
      </c>
      <c r="O1043" t="s">
        <v>8887</v>
      </c>
      <c r="P1043" t="s">
        <v>14099</v>
      </c>
      <c r="R1043" t="b">
        <v>1</v>
      </c>
      <c r="T1043" t="s">
        <v>112</v>
      </c>
      <c r="Z1043" t="s">
        <v>8890</v>
      </c>
      <c r="AA1043" t="s">
        <v>8887</v>
      </c>
      <c r="AC1043" t="s">
        <v>8996</v>
      </c>
      <c r="AD1043" t="b">
        <v>0</v>
      </c>
      <c r="AE1043" t="b">
        <v>0</v>
      </c>
      <c r="AF1043" t="s">
        <v>14100</v>
      </c>
      <c r="AG1043" t="s">
        <v>14101</v>
      </c>
      <c r="AH1043" t="s">
        <v>8893</v>
      </c>
      <c r="AI1043" t="s">
        <v>14102</v>
      </c>
      <c r="AJ1043" t="s">
        <v>14097</v>
      </c>
      <c r="AK1043" t="s">
        <v>14103</v>
      </c>
      <c r="AL1043" t="s">
        <v>7302</v>
      </c>
      <c r="AM1043" t="s">
        <v>3964</v>
      </c>
    </row>
    <row r="1044" spans="1:42" x14ac:dyDescent="0.2">
      <c r="A1044" t="s">
        <v>3969</v>
      </c>
      <c r="B1044" t="s">
        <v>3970</v>
      </c>
      <c r="D1044" t="s">
        <v>14104</v>
      </c>
      <c r="E1044" t="s">
        <v>14105</v>
      </c>
      <c r="F1044" t="s">
        <v>8889</v>
      </c>
      <c r="G1044" t="s">
        <v>3971</v>
      </c>
      <c r="H1044" t="s">
        <v>3969</v>
      </c>
      <c r="J1044" t="s">
        <v>3972</v>
      </c>
      <c r="K1044" t="s">
        <v>14106</v>
      </c>
      <c r="L1044" t="s">
        <v>32</v>
      </c>
      <c r="M1044" t="s">
        <v>7982</v>
      </c>
      <c r="N1044" t="s">
        <v>2039</v>
      </c>
      <c r="O1044" t="s">
        <v>8887</v>
      </c>
      <c r="P1044" t="s">
        <v>14107</v>
      </c>
      <c r="R1044" t="b">
        <v>1</v>
      </c>
      <c r="T1044" t="s">
        <v>112</v>
      </c>
      <c r="Z1044" t="s">
        <v>8890</v>
      </c>
      <c r="AA1044" t="s">
        <v>8887</v>
      </c>
      <c r="AC1044" t="s">
        <v>8973</v>
      </c>
      <c r="AD1044" t="b">
        <v>0</v>
      </c>
      <c r="AE1044" t="b">
        <v>0</v>
      </c>
      <c r="AF1044" t="s">
        <v>9502</v>
      </c>
      <c r="AG1044" t="s">
        <v>9503</v>
      </c>
      <c r="AH1044" t="s">
        <v>8893</v>
      </c>
      <c r="AI1044" t="s">
        <v>8932</v>
      </c>
      <c r="AJ1044" t="s">
        <v>3971</v>
      </c>
      <c r="AK1044" t="s">
        <v>14108</v>
      </c>
      <c r="AL1044" t="s">
        <v>8935</v>
      </c>
      <c r="AM1044" t="s">
        <v>3975</v>
      </c>
    </row>
    <row r="1045" spans="1:42" x14ac:dyDescent="0.2">
      <c r="A1045" t="s">
        <v>3978</v>
      </c>
      <c r="B1045" t="s">
        <v>3978</v>
      </c>
      <c r="D1045" t="s">
        <v>14109</v>
      </c>
      <c r="E1045" t="s">
        <v>14110</v>
      </c>
      <c r="F1045" t="s">
        <v>8994</v>
      </c>
      <c r="G1045" t="s">
        <v>3979</v>
      </c>
      <c r="H1045" t="s">
        <v>3978</v>
      </c>
      <c r="J1045" t="s">
        <v>3980</v>
      </c>
      <c r="K1045" t="s">
        <v>3981</v>
      </c>
      <c r="L1045" t="s">
        <v>32</v>
      </c>
      <c r="M1045" t="s">
        <v>7982</v>
      </c>
      <c r="N1045" t="s">
        <v>7646</v>
      </c>
      <c r="O1045" t="s">
        <v>8887</v>
      </c>
      <c r="P1045" t="s">
        <v>3983</v>
      </c>
      <c r="R1045" t="b">
        <v>1</v>
      </c>
      <c r="T1045" t="s">
        <v>85</v>
      </c>
      <c r="Z1045" t="s">
        <v>8890</v>
      </c>
      <c r="AA1045" t="s">
        <v>8887</v>
      </c>
      <c r="AD1045" t="b">
        <v>0</v>
      </c>
      <c r="AE1045" t="b">
        <v>0</v>
      </c>
      <c r="AF1045" t="s">
        <v>8892</v>
      </c>
      <c r="AG1045" t="s">
        <v>8892</v>
      </c>
      <c r="AH1045" t="s">
        <v>8893</v>
      </c>
      <c r="AI1045" t="s">
        <v>14111</v>
      </c>
      <c r="AJ1045" t="s">
        <v>14112</v>
      </c>
      <c r="AL1045" t="s">
        <v>8918</v>
      </c>
      <c r="AM1045" t="s">
        <v>3979</v>
      </c>
    </row>
    <row r="1046" spans="1:42" x14ac:dyDescent="0.2">
      <c r="A1046" t="s">
        <v>3986</v>
      </c>
      <c r="B1046" t="s">
        <v>3986</v>
      </c>
      <c r="D1046" t="s">
        <v>14113</v>
      </c>
      <c r="E1046" t="s">
        <v>14114</v>
      </c>
      <c r="F1046" t="s">
        <v>8889</v>
      </c>
      <c r="G1046" t="s">
        <v>3987</v>
      </c>
      <c r="H1046" t="s">
        <v>3986</v>
      </c>
      <c r="J1046" t="s">
        <v>3988</v>
      </c>
      <c r="K1046" t="s">
        <v>3989</v>
      </c>
      <c r="L1046" t="s">
        <v>32</v>
      </c>
      <c r="M1046" t="s">
        <v>7982</v>
      </c>
      <c r="N1046" t="s">
        <v>2039</v>
      </c>
      <c r="O1046" t="s">
        <v>8887</v>
      </c>
      <c r="P1046" t="s">
        <v>3991</v>
      </c>
      <c r="R1046" t="b">
        <v>1</v>
      </c>
      <c r="T1046" t="s">
        <v>112</v>
      </c>
      <c r="Z1046" t="s">
        <v>8890</v>
      </c>
      <c r="AA1046" t="s">
        <v>8887</v>
      </c>
      <c r="AB1046" t="s">
        <v>14115</v>
      </c>
      <c r="AC1046" t="s">
        <v>8973</v>
      </c>
      <c r="AD1046" t="b">
        <v>0</v>
      </c>
      <c r="AE1046" t="b">
        <v>0</v>
      </c>
      <c r="AF1046" t="s">
        <v>10222</v>
      </c>
      <c r="AG1046" t="s">
        <v>10223</v>
      </c>
      <c r="AH1046" t="s">
        <v>8942</v>
      </c>
      <c r="AJ1046" t="s">
        <v>3987</v>
      </c>
      <c r="AK1046" t="s">
        <v>14116</v>
      </c>
      <c r="AL1046" t="s">
        <v>8935</v>
      </c>
      <c r="AM1046" t="s">
        <v>3992</v>
      </c>
    </row>
    <row r="1047" spans="1:42" x14ac:dyDescent="0.2">
      <c r="A1047" t="s">
        <v>3993</v>
      </c>
      <c r="B1047" t="s">
        <v>3993</v>
      </c>
      <c r="D1047" t="s">
        <v>14117</v>
      </c>
      <c r="E1047" t="s">
        <v>14118</v>
      </c>
      <c r="F1047" t="s">
        <v>9090</v>
      </c>
      <c r="G1047" t="s">
        <v>3994</v>
      </c>
      <c r="H1047" t="s">
        <v>3993</v>
      </c>
      <c r="I1047" t="s">
        <v>14119</v>
      </c>
      <c r="J1047" t="s">
        <v>3995</v>
      </c>
      <c r="K1047" t="s">
        <v>3996</v>
      </c>
      <c r="L1047" t="s">
        <v>32</v>
      </c>
      <c r="M1047" t="s">
        <v>7982</v>
      </c>
      <c r="N1047" t="s">
        <v>2039</v>
      </c>
      <c r="O1047" t="s">
        <v>8887</v>
      </c>
      <c r="P1047" t="s">
        <v>3998</v>
      </c>
      <c r="R1047" t="b">
        <v>1</v>
      </c>
      <c r="T1047" t="s">
        <v>112</v>
      </c>
      <c r="Y1047" t="s">
        <v>4001</v>
      </c>
      <c r="Z1047" t="s">
        <v>8890</v>
      </c>
      <c r="AA1047" t="s">
        <v>8887</v>
      </c>
      <c r="AC1047" t="s">
        <v>9686</v>
      </c>
      <c r="AD1047" t="b">
        <v>0</v>
      </c>
      <c r="AE1047" t="b">
        <v>0</v>
      </c>
      <c r="AF1047" t="s">
        <v>9566</v>
      </c>
      <c r="AG1047" t="s">
        <v>9566</v>
      </c>
      <c r="AH1047" t="s">
        <v>8893</v>
      </c>
      <c r="AI1047" t="s">
        <v>14120</v>
      </c>
      <c r="AJ1047" t="s">
        <v>14121</v>
      </c>
      <c r="AK1047" t="s">
        <v>14122</v>
      </c>
      <c r="AL1047" t="s">
        <v>7302</v>
      </c>
      <c r="AM1047" t="s">
        <v>3999</v>
      </c>
    </row>
    <row r="1048" spans="1:42" x14ac:dyDescent="0.2">
      <c r="A1048" t="s">
        <v>4002</v>
      </c>
      <c r="B1048" t="s">
        <v>4002</v>
      </c>
      <c r="D1048" t="s">
        <v>14123</v>
      </c>
      <c r="E1048" t="s">
        <v>14124</v>
      </c>
      <c r="F1048" t="s">
        <v>8889</v>
      </c>
      <c r="G1048" t="s">
        <v>4003</v>
      </c>
      <c r="H1048" t="s">
        <v>4002</v>
      </c>
      <c r="M1048" t="s">
        <v>8925</v>
      </c>
      <c r="N1048" t="s">
        <v>2039</v>
      </c>
      <c r="O1048" t="s">
        <v>8887</v>
      </c>
      <c r="R1048" t="b">
        <v>1</v>
      </c>
      <c r="X1048" t="s">
        <v>2039</v>
      </c>
      <c r="Z1048" t="s">
        <v>8890</v>
      </c>
      <c r="AA1048" t="s">
        <v>8887</v>
      </c>
      <c r="AC1048" t="s">
        <v>8891</v>
      </c>
      <c r="AD1048" t="b">
        <v>0</v>
      </c>
      <c r="AE1048" t="b">
        <v>0</v>
      </c>
      <c r="AL1048" t="s">
        <v>8935</v>
      </c>
      <c r="AM1048" t="s">
        <v>14125</v>
      </c>
    </row>
    <row r="1049" spans="1:42" x14ac:dyDescent="0.2">
      <c r="A1049" t="s">
        <v>4002</v>
      </c>
      <c r="B1049" t="s">
        <v>4002</v>
      </c>
      <c r="D1049" t="s">
        <v>14123</v>
      </c>
      <c r="E1049" t="s">
        <v>14126</v>
      </c>
      <c r="F1049" t="s">
        <v>8889</v>
      </c>
      <c r="G1049" t="s">
        <v>4003</v>
      </c>
      <c r="H1049" t="s">
        <v>4002</v>
      </c>
      <c r="J1049" t="s">
        <v>4004</v>
      </c>
      <c r="K1049" t="s">
        <v>4005</v>
      </c>
      <c r="L1049" t="s">
        <v>32</v>
      </c>
      <c r="M1049" t="s">
        <v>7982</v>
      </c>
      <c r="N1049" t="s">
        <v>7000</v>
      </c>
      <c r="O1049" t="s">
        <v>8887</v>
      </c>
      <c r="P1049" t="s">
        <v>4006</v>
      </c>
      <c r="R1049" t="b">
        <v>1</v>
      </c>
      <c r="T1049" t="s">
        <v>112</v>
      </c>
      <c r="Z1049" t="s">
        <v>8890</v>
      </c>
      <c r="AA1049" t="s">
        <v>8887</v>
      </c>
      <c r="AC1049" t="s">
        <v>8891</v>
      </c>
      <c r="AD1049" t="b">
        <v>0</v>
      </c>
      <c r="AE1049" t="b">
        <v>0</v>
      </c>
      <c r="AF1049" t="s">
        <v>8892</v>
      </c>
      <c r="AG1049" t="s">
        <v>8892</v>
      </c>
      <c r="AH1049" t="s">
        <v>8893</v>
      </c>
      <c r="AI1049" t="s">
        <v>10479</v>
      </c>
      <c r="AJ1049" t="s">
        <v>4003</v>
      </c>
      <c r="AK1049" t="s">
        <v>14127</v>
      </c>
      <c r="AL1049" t="s">
        <v>8935</v>
      </c>
      <c r="AM1049" t="s">
        <v>4007</v>
      </c>
      <c r="AN1049" t="s">
        <v>108</v>
      </c>
      <c r="AO1049" t="s">
        <v>109</v>
      </c>
      <c r="AP1049" t="s">
        <v>3460</v>
      </c>
    </row>
    <row r="1050" spans="1:42" x14ac:dyDescent="0.2">
      <c r="A1050" t="s">
        <v>4008</v>
      </c>
      <c r="B1050" t="s">
        <v>4008</v>
      </c>
      <c r="D1050" t="s">
        <v>14128</v>
      </c>
      <c r="E1050" t="s">
        <v>14129</v>
      </c>
      <c r="F1050" t="s">
        <v>8994</v>
      </c>
      <c r="G1050" t="s">
        <v>4009</v>
      </c>
      <c r="H1050" t="s">
        <v>4008</v>
      </c>
      <c r="J1050" t="s">
        <v>4010</v>
      </c>
      <c r="K1050" t="s">
        <v>4011</v>
      </c>
      <c r="L1050" t="s">
        <v>32</v>
      </c>
      <c r="M1050" t="s">
        <v>7982</v>
      </c>
      <c r="N1050" t="s">
        <v>7593</v>
      </c>
      <c r="O1050" t="s">
        <v>8887</v>
      </c>
      <c r="P1050" t="s">
        <v>4012</v>
      </c>
      <c r="R1050" t="b">
        <v>1</v>
      </c>
      <c r="T1050" t="s">
        <v>112</v>
      </c>
      <c r="Z1050" t="s">
        <v>8890</v>
      </c>
      <c r="AA1050" t="s">
        <v>8887</v>
      </c>
      <c r="AB1050" t="s">
        <v>9497</v>
      </c>
      <c r="AC1050" t="s">
        <v>8996</v>
      </c>
      <c r="AD1050" t="b">
        <v>0</v>
      </c>
      <c r="AE1050" t="b">
        <v>0</v>
      </c>
      <c r="AF1050" t="s">
        <v>8892</v>
      </c>
      <c r="AG1050" t="s">
        <v>8892</v>
      </c>
      <c r="AH1050" t="s">
        <v>8893</v>
      </c>
      <c r="AJ1050" t="s">
        <v>4009</v>
      </c>
      <c r="AK1050" t="s">
        <v>14130</v>
      </c>
      <c r="AL1050" t="s">
        <v>9016</v>
      </c>
      <c r="AM1050" t="s">
        <v>4013</v>
      </c>
    </row>
    <row r="1051" spans="1:42" x14ac:dyDescent="0.2">
      <c r="A1051" t="s">
        <v>4014</v>
      </c>
      <c r="B1051" t="s">
        <v>4015</v>
      </c>
      <c r="D1051" t="s">
        <v>8505</v>
      </c>
      <c r="E1051" t="s">
        <v>14131</v>
      </c>
      <c r="F1051" t="s">
        <v>9090</v>
      </c>
      <c r="G1051" t="s">
        <v>4016</v>
      </c>
      <c r="H1051" t="s">
        <v>4014</v>
      </c>
      <c r="J1051" t="s">
        <v>4017</v>
      </c>
      <c r="K1051" t="s">
        <v>4018</v>
      </c>
      <c r="L1051" t="s">
        <v>261</v>
      </c>
      <c r="M1051" t="s">
        <v>7982</v>
      </c>
      <c r="N1051" t="s">
        <v>14132</v>
      </c>
      <c r="O1051" t="s">
        <v>8887</v>
      </c>
      <c r="P1051" t="s">
        <v>14133</v>
      </c>
      <c r="R1051" t="b">
        <v>1</v>
      </c>
      <c r="T1051" t="s">
        <v>45</v>
      </c>
      <c r="Z1051" t="s">
        <v>8890</v>
      </c>
      <c r="AA1051" t="s">
        <v>8887</v>
      </c>
      <c r="AC1051" t="s">
        <v>9037</v>
      </c>
      <c r="AD1051" t="b">
        <v>0</v>
      </c>
      <c r="AE1051" t="b">
        <v>0</v>
      </c>
      <c r="AF1051" t="s">
        <v>8892</v>
      </c>
      <c r="AG1051" t="s">
        <v>8892</v>
      </c>
      <c r="AH1051" t="s">
        <v>8893</v>
      </c>
      <c r="AI1051" t="s">
        <v>14134</v>
      </c>
      <c r="AJ1051" t="s">
        <v>7252</v>
      </c>
      <c r="AK1051" t="s">
        <v>14135</v>
      </c>
      <c r="AL1051" t="s">
        <v>9253</v>
      </c>
    </row>
    <row r="1052" spans="1:42" x14ac:dyDescent="0.2">
      <c r="A1052" t="s">
        <v>4023</v>
      </c>
      <c r="B1052" t="s">
        <v>4024</v>
      </c>
      <c r="D1052" t="s">
        <v>8509</v>
      </c>
      <c r="E1052" t="s">
        <v>14136</v>
      </c>
      <c r="F1052" t="s">
        <v>21007</v>
      </c>
      <c r="G1052" t="s">
        <v>4025</v>
      </c>
      <c r="H1052" t="s">
        <v>4023</v>
      </c>
      <c r="M1052" t="s">
        <v>8920</v>
      </c>
      <c r="N1052" t="s">
        <v>2039</v>
      </c>
      <c r="O1052" t="s">
        <v>8887</v>
      </c>
      <c r="R1052" t="b">
        <v>1</v>
      </c>
      <c r="Z1052" t="s">
        <v>8890</v>
      </c>
      <c r="AA1052" t="s">
        <v>8887</v>
      </c>
      <c r="AC1052" t="s">
        <v>8973</v>
      </c>
      <c r="AD1052" t="b">
        <v>0</v>
      </c>
      <c r="AL1052" t="s">
        <v>9244</v>
      </c>
      <c r="AM1052" t="s">
        <v>4032</v>
      </c>
    </row>
    <row r="1053" spans="1:42" x14ac:dyDescent="0.2">
      <c r="A1053" t="s">
        <v>4023</v>
      </c>
      <c r="B1053" t="s">
        <v>4024</v>
      </c>
      <c r="D1053" t="s">
        <v>8509</v>
      </c>
      <c r="E1053" t="s">
        <v>14137</v>
      </c>
      <c r="F1053" t="s">
        <v>21007</v>
      </c>
      <c r="G1053" t="s">
        <v>4025</v>
      </c>
      <c r="H1053" t="s">
        <v>4023</v>
      </c>
      <c r="J1053" t="s">
        <v>4027</v>
      </c>
      <c r="K1053" t="s">
        <v>14138</v>
      </c>
      <c r="L1053" t="s">
        <v>418</v>
      </c>
      <c r="M1053" t="s">
        <v>8925</v>
      </c>
      <c r="N1053" t="s">
        <v>2039</v>
      </c>
      <c r="O1053" t="s">
        <v>8887</v>
      </c>
      <c r="P1053" t="s">
        <v>14139</v>
      </c>
      <c r="R1053" t="b">
        <v>1</v>
      </c>
      <c r="T1053" t="s">
        <v>45</v>
      </c>
      <c r="X1053" t="s">
        <v>7754</v>
      </c>
      <c r="Z1053" t="s">
        <v>8890</v>
      </c>
      <c r="AA1053" t="s">
        <v>8887</v>
      </c>
      <c r="AB1053" t="s">
        <v>9663</v>
      </c>
      <c r="AC1053" t="s">
        <v>8973</v>
      </c>
      <c r="AD1053" t="b">
        <v>0</v>
      </c>
      <c r="AF1053" t="s">
        <v>9113</v>
      </c>
      <c r="AG1053" t="s">
        <v>9113</v>
      </c>
      <c r="AJ1053" t="s">
        <v>7253</v>
      </c>
      <c r="AK1053" t="s">
        <v>14140</v>
      </c>
      <c r="AL1053" t="s">
        <v>8923</v>
      </c>
      <c r="AM1053" t="s">
        <v>14141</v>
      </c>
    </row>
    <row r="1054" spans="1:42" x14ac:dyDescent="0.2">
      <c r="A1054" t="s">
        <v>4023</v>
      </c>
      <c r="B1054" t="s">
        <v>4024</v>
      </c>
      <c r="D1054" t="s">
        <v>8509</v>
      </c>
      <c r="E1054" t="s">
        <v>14142</v>
      </c>
      <c r="F1054" t="s">
        <v>21007</v>
      </c>
      <c r="G1054" t="s">
        <v>4025</v>
      </c>
      <c r="H1054" t="s">
        <v>4023</v>
      </c>
      <c r="J1054" t="s">
        <v>4027</v>
      </c>
      <c r="K1054" t="s">
        <v>14143</v>
      </c>
      <c r="L1054" t="s">
        <v>4029</v>
      </c>
      <c r="M1054" t="s">
        <v>8925</v>
      </c>
      <c r="N1054" t="s">
        <v>2039</v>
      </c>
      <c r="O1054" t="s">
        <v>8887</v>
      </c>
      <c r="P1054" t="s">
        <v>14144</v>
      </c>
      <c r="R1054" t="b">
        <v>1</v>
      </c>
      <c r="T1054" t="s">
        <v>45</v>
      </c>
      <c r="X1054" t="s">
        <v>7503</v>
      </c>
      <c r="Z1054" t="s">
        <v>8890</v>
      </c>
      <c r="AA1054" t="s">
        <v>8887</v>
      </c>
      <c r="AC1054" t="s">
        <v>8973</v>
      </c>
      <c r="AD1054" t="b">
        <v>0</v>
      </c>
      <c r="AF1054" t="s">
        <v>12974</v>
      </c>
      <c r="AG1054" t="s">
        <v>14145</v>
      </c>
      <c r="AI1054" t="s">
        <v>14146</v>
      </c>
      <c r="AJ1054" t="s">
        <v>14147</v>
      </c>
      <c r="AK1054" t="s">
        <v>14140</v>
      </c>
      <c r="AL1054" t="s">
        <v>9253</v>
      </c>
      <c r="AM1054" t="s">
        <v>14148</v>
      </c>
    </row>
    <row r="1055" spans="1:42" x14ac:dyDescent="0.2">
      <c r="A1055" t="s">
        <v>4023</v>
      </c>
      <c r="B1055" t="s">
        <v>4024</v>
      </c>
      <c r="D1055" t="s">
        <v>8509</v>
      </c>
      <c r="E1055" t="s">
        <v>14149</v>
      </c>
      <c r="F1055" t="s">
        <v>21007</v>
      </c>
      <c r="G1055" t="s">
        <v>4025</v>
      </c>
      <c r="H1055" t="s">
        <v>4023</v>
      </c>
      <c r="J1055" t="s">
        <v>4027</v>
      </c>
      <c r="K1055" t="s">
        <v>14143</v>
      </c>
      <c r="L1055" t="s">
        <v>4029</v>
      </c>
      <c r="M1055" t="s">
        <v>8925</v>
      </c>
      <c r="N1055" t="s">
        <v>2039</v>
      </c>
      <c r="O1055" t="s">
        <v>8887</v>
      </c>
      <c r="P1055" t="s">
        <v>14150</v>
      </c>
      <c r="R1055" t="b">
        <v>1</v>
      </c>
      <c r="T1055" t="s">
        <v>45</v>
      </c>
      <c r="X1055" t="s">
        <v>7037</v>
      </c>
      <c r="Z1055" t="s">
        <v>8890</v>
      </c>
      <c r="AA1055" t="s">
        <v>8887</v>
      </c>
      <c r="AC1055" t="s">
        <v>8973</v>
      </c>
      <c r="AD1055" t="b">
        <v>0</v>
      </c>
      <c r="AF1055" t="s">
        <v>9502</v>
      </c>
      <c r="AG1055" t="s">
        <v>9503</v>
      </c>
      <c r="AI1055" t="s">
        <v>14151</v>
      </c>
      <c r="AJ1055" t="s">
        <v>14147</v>
      </c>
      <c r="AK1055" t="s">
        <v>14140</v>
      </c>
      <c r="AL1055" t="s">
        <v>8935</v>
      </c>
      <c r="AM1055" t="s">
        <v>14148</v>
      </c>
    </row>
    <row r="1056" spans="1:42" x14ac:dyDescent="0.2">
      <c r="A1056" t="s">
        <v>4023</v>
      </c>
      <c r="B1056" t="s">
        <v>4024</v>
      </c>
      <c r="D1056" t="s">
        <v>8509</v>
      </c>
      <c r="E1056" t="s">
        <v>14152</v>
      </c>
      <c r="F1056" t="s">
        <v>21007</v>
      </c>
      <c r="G1056" t="s">
        <v>4025</v>
      </c>
      <c r="H1056" t="s">
        <v>4023</v>
      </c>
      <c r="J1056" t="s">
        <v>4027</v>
      </c>
      <c r="K1056" t="s">
        <v>14143</v>
      </c>
      <c r="L1056" t="s">
        <v>4029</v>
      </c>
      <c r="M1056" t="s">
        <v>8925</v>
      </c>
      <c r="N1056" t="s">
        <v>2039</v>
      </c>
      <c r="O1056" t="s">
        <v>8887</v>
      </c>
      <c r="P1056" t="s">
        <v>14153</v>
      </c>
      <c r="R1056" t="b">
        <v>1</v>
      </c>
      <c r="T1056" t="s">
        <v>45</v>
      </c>
      <c r="X1056" t="s">
        <v>7819</v>
      </c>
      <c r="Z1056" t="s">
        <v>8890</v>
      </c>
      <c r="AA1056" t="s">
        <v>8887</v>
      </c>
      <c r="AC1056" t="s">
        <v>8973</v>
      </c>
      <c r="AD1056" t="b">
        <v>0</v>
      </c>
      <c r="AF1056" t="s">
        <v>9502</v>
      </c>
      <c r="AG1056" t="s">
        <v>9503</v>
      </c>
      <c r="AI1056" t="s">
        <v>14151</v>
      </c>
      <c r="AJ1056" t="s">
        <v>14147</v>
      </c>
      <c r="AK1056" t="s">
        <v>14140</v>
      </c>
      <c r="AL1056" t="s">
        <v>9266</v>
      </c>
      <c r="AM1056" t="s">
        <v>14148</v>
      </c>
    </row>
    <row r="1057" spans="1:42" x14ac:dyDescent="0.2">
      <c r="A1057" t="s">
        <v>4023</v>
      </c>
      <c r="B1057" t="s">
        <v>4024</v>
      </c>
      <c r="D1057" t="s">
        <v>8509</v>
      </c>
      <c r="E1057" t="s">
        <v>14154</v>
      </c>
      <c r="F1057" t="s">
        <v>21007</v>
      </c>
      <c r="G1057" t="s">
        <v>4025</v>
      </c>
      <c r="H1057" t="s">
        <v>4023</v>
      </c>
      <c r="J1057" t="s">
        <v>4027</v>
      </c>
      <c r="K1057" t="s">
        <v>14143</v>
      </c>
      <c r="L1057" t="s">
        <v>4029</v>
      </c>
      <c r="M1057" t="s">
        <v>8925</v>
      </c>
      <c r="N1057" t="s">
        <v>2039</v>
      </c>
      <c r="O1057" t="s">
        <v>8887</v>
      </c>
      <c r="P1057" t="s">
        <v>14155</v>
      </c>
      <c r="R1057" t="b">
        <v>1</v>
      </c>
      <c r="T1057" t="s">
        <v>45</v>
      </c>
      <c r="X1057" t="s">
        <v>10296</v>
      </c>
      <c r="Z1057" t="s">
        <v>8890</v>
      </c>
      <c r="AA1057" t="s">
        <v>8887</v>
      </c>
      <c r="AC1057" t="s">
        <v>8973</v>
      </c>
      <c r="AD1057" t="b">
        <v>0</v>
      </c>
      <c r="AF1057" t="s">
        <v>9502</v>
      </c>
      <c r="AG1057" t="s">
        <v>9503</v>
      </c>
      <c r="AI1057" t="s">
        <v>14151</v>
      </c>
      <c r="AJ1057" t="s">
        <v>14147</v>
      </c>
      <c r="AK1057" t="s">
        <v>14140</v>
      </c>
      <c r="AL1057" t="s">
        <v>8897</v>
      </c>
      <c r="AM1057" t="s">
        <v>14148</v>
      </c>
    </row>
    <row r="1058" spans="1:42" x14ac:dyDescent="0.2">
      <c r="A1058" t="s">
        <v>4023</v>
      </c>
      <c r="B1058" t="s">
        <v>4024</v>
      </c>
      <c r="D1058" t="s">
        <v>8509</v>
      </c>
      <c r="E1058" t="s">
        <v>14156</v>
      </c>
      <c r="F1058" t="s">
        <v>21007</v>
      </c>
      <c r="G1058" t="s">
        <v>4025</v>
      </c>
      <c r="H1058" t="s">
        <v>4023</v>
      </c>
      <c r="J1058" t="s">
        <v>14157</v>
      </c>
      <c r="K1058" t="s">
        <v>14158</v>
      </c>
      <c r="L1058" t="s">
        <v>32</v>
      </c>
      <c r="M1058" t="s">
        <v>9202</v>
      </c>
      <c r="N1058" t="s">
        <v>7693</v>
      </c>
      <c r="O1058" t="s">
        <v>8887</v>
      </c>
      <c r="P1058" t="s">
        <v>14159</v>
      </c>
      <c r="R1058" t="b">
        <v>1</v>
      </c>
      <c r="T1058" t="s">
        <v>45</v>
      </c>
      <c r="X1058" t="s">
        <v>7693</v>
      </c>
      <c r="Z1058" t="s">
        <v>8890</v>
      </c>
      <c r="AA1058" t="s">
        <v>8887</v>
      </c>
      <c r="AC1058" t="s">
        <v>8973</v>
      </c>
      <c r="AD1058" t="b">
        <v>0</v>
      </c>
      <c r="AF1058" t="s">
        <v>8892</v>
      </c>
      <c r="AG1058" t="s">
        <v>8892</v>
      </c>
      <c r="AI1058" t="s">
        <v>10254</v>
      </c>
      <c r="AJ1058" t="s">
        <v>14160</v>
      </c>
      <c r="AK1058" t="s">
        <v>14161</v>
      </c>
      <c r="AL1058" t="s">
        <v>8923</v>
      </c>
      <c r="AM1058" t="s">
        <v>4025</v>
      </c>
    </row>
    <row r="1059" spans="1:42" x14ac:dyDescent="0.2">
      <c r="A1059" t="s">
        <v>4034</v>
      </c>
      <c r="B1059" t="s">
        <v>4034</v>
      </c>
      <c r="D1059" t="s">
        <v>14162</v>
      </c>
      <c r="E1059" t="s">
        <v>14163</v>
      </c>
      <c r="F1059" t="s">
        <v>9118</v>
      </c>
      <c r="G1059" t="s">
        <v>4035</v>
      </c>
      <c r="H1059" t="s">
        <v>4034</v>
      </c>
      <c r="J1059" t="s">
        <v>4036</v>
      </c>
      <c r="K1059" t="s">
        <v>4037</v>
      </c>
      <c r="L1059" t="s">
        <v>32</v>
      </c>
      <c r="M1059" t="s">
        <v>7982</v>
      </c>
      <c r="N1059" t="s">
        <v>2039</v>
      </c>
      <c r="O1059" t="s">
        <v>8887</v>
      </c>
      <c r="P1059" t="s">
        <v>4038</v>
      </c>
      <c r="R1059" t="b">
        <v>1</v>
      </c>
      <c r="T1059" t="s">
        <v>112</v>
      </c>
      <c r="Z1059" t="s">
        <v>8890</v>
      </c>
      <c r="AA1059" t="s">
        <v>8887</v>
      </c>
      <c r="AB1059" t="s">
        <v>14164</v>
      </c>
      <c r="AC1059" t="s">
        <v>8996</v>
      </c>
      <c r="AD1059" t="b">
        <v>0</v>
      </c>
      <c r="AE1059" t="b">
        <v>0</v>
      </c>
      <c r="AF1059" t="s">
        <v>8941</v>
      </c>
      <c r="AG1059" t="s">
        <v>8941</v>
      </c>
      <c r="AH1059" t="s">
        <v>8942</v>
      </c>
      <c r="AJ1059" t="s">
        <v>4035</v>
      </c>
      <c r="AK1059" t="s">
        <v>14165</v>
      </c>
      <c r="AL1059" t="s">
        <v>8923</v>
      </c>
      <c r="AM1059" t="s">
        <v>4039</v>
      </c>
      <c r="AN1059" t="s">
        <v>4040</v>
      </c>
      <c r="AO1059" t="s">
        <v>58</v>
      </c>
      <c r="AP1059" t="s">
        <v>4041</v>
      </c>
    </row>
    <row r="1060" spans="1:42" x14ac:dyDescent="0.2">
      <c r="A1060" t="s">
        <v>4042</v>
      </c>
      <c r="B1060" t="s">
        <v>4043</v>
      </c>
      <c r="D1060" t="s">
        <v>8512</v>
      </c>
      <c r="E1060" t="s">
        <v>14166</v>
      </c>
      <c r="F1060" t="s">
        <v>8889</v>
      </c>
      <c r="G1060" t="s">
        <v>4044</v>
      </c>
      <c r="H1060" t="s">
        <v>4042</v>
      </c>
      <c r="I1060" t="s">
        <v>14167</v>
      </c>
      <c r="J1060" t="s">
        <v>4045</v>
      </c>
      <c r="K1060" t="s">
        <v>7257</v>
      </c>
      <c r="L1060" t="s">
        <v>180</v>
      </c>
      <c r="M1060" t="s">
        <v>7982</v>
      </c>
      <c r="N1060" t="s">
        <v>2039</v>
      </c>
      <c r="O1060" t="s">
        <v>8887</v>
      </c>
      <c r="P1060" t="s">
        <v>14168</v>
      </c>
      <c r="R1060" t="b">
        <v>1</v>
      </c>
      <c r="T1060" t="s">
        <v>45</v>
      </c>
      <c r="Y1060" t="s">
        <v>4052</v>
      </c>
      <c r="Z1060" t="s">
        <v>8890</v>
      </c>
      <c r="AA1060" t="s">
        <v>8887</v>
      </c>
      <c r="AB1060" t="s">
        <v>14169</v>
      </c>
      <c r="AC1060" t="s">
        <v>8891</v>
      </c>
      <c r="AD1060" t="b">
        <v>0</v>
      </c>
      <c r="AE1060" t="b">
        <v>0</v>
      </c>
      <c r="AF1060" t="s">
        <v>14170</v>
      </c>
      <c r="AG1060" t="s">
        <v>14171</v>
      </c>
      <c r="AH1060" t="s">
        <v>8942</v>
      </c>
      <c r="AJ1060" t="s">
        <v>7256</v>
      </c>
      <c r="AK1060" t="s">
        <v>14172</v>
      </c>
      <c r="AL1060" t="s">
        <v>7302</v>
      </c>
      <c r="AM1060" t="s">
        <v>4049</v>
      </c>
    </row>
    <row r="1061" spans="1:42" x14ac:dyDescent="0.2">
      <c r="A1061" t="s">
        <v>4053</v>
      </c>
      <c r="B1061" t="s">
        <v>4053</v>
      </c>
      <c r="D1061" t="s">
        <v>14173</v>
      </c>
      <c r="E1061" t="s">
        <v>14174</v>
      </c>
      <c r="F1061" t="s">
        <v>9090</v>
      </c>
      <c r="G1061" t="s">
        <v>4054</v>
      </c>
      <c r="H1061" t="s">
        <v>4053</v>
      </c>
      <c r="I1061" t="s">
        <v>14175</v>
      </c>
      <c r="J1061" t="s">
        <v>4055</v>
      </c>
      <c r="K1061" t="s">
        <v>4056</v>
      </c>
      <c r="L1061" t="s">
        <v>233</v>
      </c>
      <c r="M1061" t="s">
        <v>7982</v>
      </c>
      <c r="N1061" t="s">
        <v>2039</v>
      </c>
      <c r="O1061" t="s">
        <v>8887</v>
      </c>
      <c r="P1061" t="s">
        <v>4058</v>
      </c>
      <c r="R1061" t="b">
        <v>1</v>
      </c>
      <c r="T1061" t="s">
        <v>85</v>
      </c>
      <c r="Y1061" t="s">
        <v>4060</v>
      </c>
      <c r="Z1061" t="s">
        <v>8890</v>
      </c>
      <c r="AA1061" t="s">
        <v>8887</v>
      </c>
      <c r="AB1061" t="s">
        <v>14176</v>
      </c>
      <c r="AC1061" t="s">
        <v>8891</v>
      </c>
      <c r="AD1061" t="b">
        <v>0</v>
      </c>
      <c r="AE1061" t="b">
        <v>0</v>
      </c>
      <c r="AF1061" t="s">
        <v>8941</v>
      </c>
      <c r="AG1061" t="s">
        <v>8941</v>
      </c>
      <c r="AJ1061" t="s">
        <v>14177</v>
      </c>
      <c r="AK1061" t="s">
        <v>14178</v>
      </c>
      <c r="AL1061" t="s">
        <v>7302</v>
      </c>
      <c r="AM1061" t="s">
        <v>4059</v>
      </c>
    </row>
    <row r="1062" spans="1:42" x14ac:dyDescent="0.2">
      <c r="A1062" t="s">
        <v>4053</v>
      </c>
      <c r="B1062" t="s">
        <v>4053</v>
      </c>
      <c r="D1062" t="s">
        <v>14173</v>
      </c>
      <c r="E1062" t="s">
        <v>14179</v>
      </c>
      <c r="F1062" t="s">
        <v>9090</v>
      </c>
      <c r="G1062" t="s">
        <v>4054</v>
      </c>
      <c r="H1062" t="s">
        <v>4053</v>
      </c>
      <c r="J1062" t="s">
        <v>14180</v>
      </c>
      <c r="K1062" t="s">
        <v>14181</v>
      </c>
      <c r="L1062" t="s">
        <v>32</v>
      </c>
      <c r="M1062" t="s">
        <v>7982</v>
      </c>
      <c r="N1062" t="s">
        <v>7569</v>
      </c>
      <c r="O1062" t="s">
        <v>8887</v>
      </c>
      <c r="P1062" t="s">
        <v>14182</v>
      </c>
      <c r="R1062" t="b">
        <v>1</v>
      </c>
      <c r="T1062" t="s">
        <v>85</v>
      </c>
      <c r="Z1062" t="s">
        <v>8890</v>
      </c>
      <c r="AA1062" t="s">
        <v>8887</v>
      </c>
      <c r="AC1062" t="s">
        <v>8891</v>
      </c>
      <c r="AD1062" t="b">
        <v>0</v>
      </c>
      <c r="AE1062" t="b">
        <v>0</v>
      </c>
      <c r="AF1062" t="s">
        <v>8892</v>
      </c>
      <c r="AG1062" t="s">
        <v>8892</v>
      </c>
      <c r="AI1062" t="s">
        <v>13961</v>
      </c>
      <c r="AJ1062" t="s">
        <v>14177</v>
      </c>
      <c r="AK1062" t="s">
        <v>14183</v>
      </c>
      <c r="AL1062" t="s">
        <v>9232</v>
      </c>
      <c r="AM1062" t="s">
        <v>4054</v>
      </c>
    </row>
    <row r="1063" spans="1:42" x14ac:dyDescent="0.2">
      <c r="A1063" t="s">
        <v>4061</v>
      </c>
      <c r="B1063" t="s">
        <v>4061</v>
      </c>
      <c r="D1063" t="s">
        <v>14184</v>
      </c>
      <c r="E1063" t="s">
        <v>14185</v>
      </c>
      <c r="F1063" t="s">
        <v>9118</v>
      </c>
      <c r="G1063" t="s">
        <v>4062</v>
      </c>
      <c r="H1063" t="s">
        <v>4061</v>
      </c>
      <c r="J1063" t="s">
        <v>4063</v>
      </c>
      <c r="K1063" t="s">
        <v>14186</v>
      </c>
      <c r="L1063" t="s">
        <v>32</v>
      </c>
      <c r="M1063" t="s">
        <v>8925</v>
      </c>
      <c r="N1063" t="s">
        <v>2039</v>
      </c>
      <c r="O1063" t="s">
        <v>8887</v>
      </c>
      <c r="P1063" t="s">
        <v>7259</v>
      </c>
      <c r="R1063" t="b">
        <v>1</v>
      </c>
      <c r="T1063" t="s">
        <v>112</v>
      </c>
      <c r="X1063" t="s">
        <v>10260</v>
      </c>
      <c r="Z1063" t="s">
        <v>8890</v>
      </c>
      <c r="AA1063" t="s">
        <v>8887</v>
      </c>
      <c r="AC1063" t="s">
        <v>9037</v>
      </c>
      <c r="AD1063" t="b">
        <v>0</v>
      </c>
      <c r="AE1063" t="b">
        <v>0</v>
      </c>
      <c r="AF1063" t="s">
        <v>9113</v>
      </c>
      <c r="AG1063" t="s">
        <v>9113</v>
      </c>
      <c r="AI1063" t="s">
        <v>11688</v>
      </c>
      <c r="AJ1063" t="s">
        <v>4062</v>
      </c>
      <c r="AK1063" t="s">
        <v>14187</v>
      </c>
      <c r="AL1063" t="s">
        <v>9232</v>
      </c>
      <c r="AM1063" t="s">
        <v>4066</v>
      </c>
      <c r="AN1063" t="s">
        <v>573</v>
      </c>
      <c r="AO1063" t="s">
        <v>574</v>
      </c>
      <c r="AP1063" t="s">
        <v>4067</v>
      </c>
    </row>
    <row r="1064" spans="1:42" x14ac:dyDescent="0.2">
      <c r="A1064" t="s">
        <v>4061</v>
      </c>
      <c r="B1064" t="s">
        <v>4061</v>
      </c>
      <c r="D1064" t="s">
        <v>14184</v>
      </c>
      <c r="E1064" t="s">
        <v>14188</v>
      </c>
      <c r="F1064" t="s">
        <v>9118</v>
      </c>
      <c r="G1064" t="s">
        <v>4062</v>
      </c>
      <c r="H1064" t="s">
        <v>4061</v>
      </c>
      <c r="J1064" t="s">
        <v>4063</v>
      </c>
      <c r="K1064" t="s">
        <v>4064</v>
      </c>
      <c r="L1064" t="s">
        <v>32</v>
      </c>
      <c r="M1064" t="s">
        <v>7982</v>
      </c>
      <c r="N1064" t="s">
        <v>14189</v>
      </c>
      <c r="O1064" t="s">
        <v>8887</v>
      </c>
      <c r="P1064" t="s">
        <v>4065</v>
      </c>
      <c r="R1064" t="b">
        <v>1</v>
      </c>
      <c r="T1064" t="s">
        <v>112</v>
      </c>
      <c r="Z1064" t="s">
        <v>8890</v>
      </c>
      <c r="AA1064" t="s">
        <v>8887</v>
      </c>
      <c r="AC1064" t="s">
        <v>9037</v>
      </c>
      <c r="AD1064" t="b">
        <v>0</v>
      </c>
      <c r="AE1064" t="b">
        <v>0</v>
      </c>
      <c r="AF1064" t="s">
        <v>9113</v>
      </c>
      <c r="AG1064" t="s">
        <v>9113</v>
      </c>
      <c r="AH1064" t="s">
        <v>8893</v>
      </c>
      <c r="AI1064" t="s">
        <v>14190</v>
      </c>
      <c r="AJ1064" t="s">
        <v>4062</v>
      </c>
      <c r="AK1064" t="s">
        <v>14191</v>
      </c>
      <c r="AL1064" t="s">
        <v>9232</v>
      </c>
      <c r="AM1064" t="s">
        <v>4066</v>
      </c>
      <c r="AN1064" t="s">
        <v>573</v>
      </c>
      <c r="AO1064" t="s">
        <v>574</v>
      </c>
      <c r="AP1064" t="s">
        <v>4067</v>
      </c>
    </row>
    <row r="1065" spans="1:42" x14ac:dyDescent="0.2">
      <c r="A1065" t="s">
        <v>4068</v>
      </c>
      <c r="B1065" t="s">
        <v>4069</v>
      </c>
      <c r="D1065" t="s">
        <v>8515</v>
      </c>
      <c r="E1065" t="s">
        <v>14192</v>
      </c>
      <c r="F1065" t="s">
        <v>9118</v>
      </c>
      <c r="G1065" t="s">
        <v>4070</v>
      </c>
      <c r="H1065" t="s">
        <v>4068</v>
      </c>
      <c r="J1065" t="s">
        <v>4071</v>
      </c>
      <c r="K1065" t="s">
        <v>14193</v>
      </c>
      <c r="L1065" t="s">
        <v>4073</v>
      </c>
      <c r="M1065" t="s">
        <v>7982</v>
      </c>
      <c r="N1065" t="s">
        <v>2039</v>
      </c>
      <c r="O1065" t="s">
        <v>8887</v>
      </c>
      <c r="P1065" t="s">
        <v>14194</v>
      </c>
      <c r="R1065" t="b">
        <v>1</v>
      </c>
      <c r="T1065" t="s">
        <v>45</v>
      </c>
      <c r="Z1065" t="s">
        <v>8890</v>
      </c>
      <c r="AA1065" t="s">
        <v>8887</v>
      </c>
      <c r="AC1065" t="s">
        <v>9037</v>
      </c>
      <c r="AD1065" t="b">
        <v>0</v>
      </c>
      <c r="AE1065" t="b">
        <v>0</v>
      </c>
      <c r="AF1065" t="s">
        <v>12200</v>
      </c>
      <c r="AG1065" t="s">
        <v>12201</v>
      </c>
      <c r="AI1065" t="s">
        <v>14195</v>
      </c>
      <c r="AJ1065" t="s">
        <v>14196</v>
      </c>
      <c r="AK1065" t="s">
        <v>14197</v>
      </c>
      <c r="AL1065" t="s">
        <v>7302</v>
      </c>
      <c r="AM1065" t="s">
        <v>4076</v>
      </c>
    </row>
    <row r="1066" spans="1:42" x14ac:dyDescent="0.2">
      <c r="A1066" t="s">
        <v>4078</v>
      </c>
      <c r="B1066" t="s">
        <v>4079</v>
      </c>
      <c r="D1066" t="s">
        <v>8518</v>
      </c>
      <c r="E1066" t="s">
        <v>14198</v>
      </c>
      <c r="F1066" t="s">
        <v>8994</v>
      </c>
      <c r="G1066" t="s">
        <v>4080</v>
      </c>
      <c r="H1066" t="s">
        <v>4078</v>
      </c>
      <c r="J1066" t="s">
        <v>4081</v>
      </c>
      <c r="K1066" t="s">
        <v>14199</v>
      </c>
      <c r="L1066" t="s">
        <v>32</v>
      </c>
      <c r="M1066" t="s">
        <v>7982</v>
      </c>
      <c r="N1066" t="s">
        <v>7279</v>
      </c>
      <c r="O1066" t="s">
        <v>8887</v>
      </c>
      <c r="P1066" t="s">
        <v>14200</v>
      </c>
      <c r="R1066" t="b">
        <v>1</v>
      </c>
      <c r="T1066" t="s">
        <v>45</v>
      </c>
      <c r="Z1066" t="s">
        <v>8890</v>
      </c>
      <c r="AA1066" t="s">
        <v>8887</v>
      </c>
      <c r="AC1066" t="s">
        <v>8921</v>
      </c>
      <c r="AD1066" t="b">
        <v>0</v>
      </c>
      <c r="AE1066" t="b">
        <v>0</v>
      </c>
      <c r="AF1066" t="s">
        <v>12456</v>
      </c>
      <c r="AG1066" t="s">
        <v>12457</v>
      </c>
      <c r="AI1066" t="s">
        <v>9323</v>
      </c>
      <c r="AJ1066" t="s">
        <v>14201</v>
      </c>
      <c r="AK1066" t="s">
        <v>14202</v>
      </c>
      <c r="AL1066" t="s">
        <v>8935</v>
      </c>
      <c r="AM1066" t="s">
        <v>4080</v>
      </c>
    </row>
    <row r="1067" spans="1:42" x14ac:dyDescent="0.2">
      <c r="A1067" t="s">
        <v>4085</v>
      </c>
      <c r="B1067" t="s">
        <v>4086</v>
      </c>
      <c r="D1067" t="s">
        <v>8522</v>
      </c>
      <c r="E1067" t="s">
        <v>14203</v>
      </c>
      <c r="F1067" t="s">
        <v>8889</v>
      </c>
      <c r="G1067" t="s">
        <v>4087</v>
      </c>
      <c r="H1067" t="s">
        <v>4085</v>
      </c>
      <c r="J1067" t="s">
        <v>4088</v>
      </c>
      <c r="K1067" t="s">
        <v>7549</v>
      </c>
      <c r="L1067" t="s">
        <v>429</v>
      </c>
      <c r="M1067" t="s">
        <v>7982</v>
      </c>
      <c r="N1067" t="s">
        <v>2039</v>
      </c>
      <c r="O1067" t="s">
        <v>8887</v>
      </c>
      <c r="P1067" t="s">
        <v>14204</v>
      </c>
      <c r="R1067" t="b">
        <v>1</v>
      </c>
      <c r="T1067" t="s">
        <v>45</v>
      </c>
      <c r="Z1067" t="s">
        <v>8890</v>
      </c>
      <c r="AA1067" t="s">
        <v>8887</v>
      </c>
      <c r="AB1067" t="s">
        <v>14205</v>
      </c>
      <c r="AC1067" t="s">
        <v>8891</v>
      </c>
      <c r="AD1067" t="b">
        <v>0</v>
      </c>
      <c r="AE1067" t="b">
        <v>0</v>
      </c>
      <c r="AF1067" t="s">
        <v>14206</v>
      </c>
      <c r="AG1067" t="s">
        <v>14207</v>
      </c>
      <c r="AH1067" t="s">
        <v>8893</v>
      </c>
      <c r="AI1067" t="s">
        <v>14208</v>
      </c>
      <c r="AJ1067" t="s">
        <v>14209</v>
      </c>
      <c r="AK1067" t="s">
        <v>14210</v>
      </c>
      <c r="AL1067" t="s">
        <v>8935</v>
      </c>
      <c r="AM1067" t="s">
        <v>4087</v>
      </c>
    </row>
    <row r="1068" spans="1:42" x14ac:dyDescent="0.2">
      <c r="A1068" t="s">
        <v>4094</v>
      </c>
      <c r="B1068" t="s">
        <v>4095</v>
      </c>
      <c r="D1068" t="s">
        <v>8525</v>
      </c>
      <c r="E1068" t="s">
        <v>14211</v>
      </c>
      <c r="F1068" t="s">
        <v>9216</v>
      </c>
      <c r="G1068" t="s">
        <v>14212</v>
      </c>
      <c r="H1068" t="s">
        <v>4094</v>
      </c>
      <c r="J1068" t="s">
        <v>4097</v>
      </c>
      <c r="K1068" t="s">
        <v>4098</v>
      </c>
      <c r="L1068" t="s">
        <v>4099</v>
      </c>
      <c r="M1068" t="s">
        <v>7982</v>
      </c>
      <c r="N1068" t="s">
        <v>2039</v>
      </c>
      <c r="O1068" t="s">
        <v>8887</v>
      </c>
      <c r="P1068" t="s">
        <v>14213</v>
      </c>
      <c r="R1068" t="b">
        <v>1</v>
      </c>
      <c r="T1068" t="s">
        <v>60</v>
      </c>
      <c r="Z1068" t="s">
        <v>8890</v>
      </c>
      <c r="AA1068" t="s">
        <v>8887</v>
      </c>
      <c r="AB1068" t="s">
        <v>14214</v>
      </c>
      <c r="AC1068" t="s">
        <v>8973</v>
      </c>
      <c r="AD1068" t="b">
        <v>0</v>
      </c>
      <c r="AE1068" t="b">
        <v>0</v>
      </c>
      <c r="AF1068" t="s">
        <v>14215</v>
      </c>
      <c r="AG1068" t="s">
        <v>14216</v>
      </c>
      <c r="AH1068" t="s">
        <v>9031</v>
      </c>
      <c r="AJ1068" t="s">
        <v>14217</v>
      </c>
      <c r="AK1068" t="s">
        <v>14218</v>
      </c>
      <c r="AL1068" t="s">
        <v>8926</v>
      </c>
      <c r="AM1068" t="s">
        <v>4102</v>
      </c>
    </row>
    <row r="1069" spans="1:42" x14ac:dyDescent="0.2">
      <c r="A1069" t="s">
        <v>4094</v>
      </c>
      <c r="B1069" t="s">
        <v>4095</v>
      </c>
      <c r="D1069" t="s">
        <v>8525</v>
      </c>
      <c r="E1069" t="s">
        <v>14219</v>
      </c>
      <c r="F1069" t="s">
        <v>9216</v>
      </c>
      <c r="G1069" t="s">
        <v>14212</v>
      </c>
      <c r="H1069" t="s">
        <v>4094</v>
      </c>
      <c r="J1069" t="s">
        <v>4097</v>
      </c>
      <c r="K1069" t="s">
        <v>14220</v>
      </c>
      <c r="L1069" t="s">
        <v>4099</v>
      </c>
      <c r="M1069" t="s">
        <v>7982</v>
      </c>
      <c r="N1069" t="s">
        <v>2039</v>
      </c>
      <c r="O1069" t="s">
        <v>8887</v>
      </c>
      <c r="P1069" t="s">
        <v>14221</v>
      </c>
      <c r="R1069" t="b">
        <v>1</v>
      </c>
      <c r="T1069" t="s">
        <v>60</v>
      </c>
      <c r="Z1069" t="s">
        <v>8890</v>
      </c>
      <c r="AA1069" t="s">
        <v>8887</v>
      </c>
      <c r="AB1069" t="s">
        <v>14222</v>
      </c>
      <c r="AC1069" t="s">
        <v>8973</v>
      </c>
      <c r="AD1069" t="b">
        <v>0</v>
      </c>
      <c r="AE1069" t="b">
        <v>0</v>
      </c>
      <c r="AF1069" t="s">
        <v>12643</v>
      </c>
      <c r="AG1069" t="s">
        <v>12644</v>
      </c>
      <c r="AH1069" t="s">
        <v>9031</v>
      </c>
      <c r="AJ1069" t="s">
        <v>14223</v>
      </c>
      <c r="AK1069" t="s">
        <v>14218</v>
      </c>
      <c r="AL1069" t="s">
        <v>8935</v>
      </c>
      <c r="AM1069" t="s">
        <v>14224</v>
      </c>
    </row>
    <row r="1070" spans="1:42" x14ac:dyDescent="0.2">
      <c r="A1070" t="s">
        <v>4103</v>
      </c>
      <c r="B1070" t="s">
        <v>4103</v>
      </c>
      <c r="D1070" t="s">
        <v>14225</v>
      </c>
      <c r="E1070" t="s">
        <v>14226</v>
      </c>
      <c r="F1070" t="s">
        <v>21008</v>
      </c>
      <c r="G1070" t="s">
        <v>4104</v>
      </c>
      <c r="H1070" t="s">
        <v>4103</v>
      </c>
      <c r="J1070" t="s">
        <v>4105</v>
      </c>
      <c r="K1070" t="s">
        <v>4106</v>
      </c>
      <c r="L1070" t="s">
        <v>233</v>
      </c>
      <c r="M1070" t="s">
        <v>7982</v>
      </c>
      <c r="N1070" t="s">
        <v>2039</v>
      </c>
      <c r="O1070" t="s">
        <v>8887</v>
      </c>
      <c r="P1070" t="s">
        <v>4107</v>
      </c>
      <c r="R1070" t="b">
        <v>1</v>
      </c>
      <c r="T1070" t="s">
        <v>112</v>
      </c>
      <c r="Z1070" t="s">
        <v>8890</v>
      </c>
      <c r="AA1070" t="s">
        <v>8887</v>
      </c>
      <c r="AB1070" t="s">
        <v>14227</v>
      </c>
      <c r="AC1070" t="s">
        <v>8973</v>
      </c>
      <c r="AD1070" t="b">
        <v>0</v>
      </c>
      <c r="AE1070" t="b">
        <v>0</v>
      </c>
      <c r="AF1070" t="s">
        <v>10121</v>
      </c>
      <c r="AG1070" t="s">
        <v>10122</v>
      </c>
      <c r="AH1070" t="s">
        <v>8893</v>
      </c>
      <c r="AI1070" t="s">
        <v>14228</v>
      </c>
      <c r="AJ1070" t="s">
        <v>4104</v>
      </c>
      <c r="AK1070" t="s">
        <v>14229</v>
      </c>
      <c r="AL1070" t="s">
        <v>8923</v>
      </c>
      <c r="AM1070" t="s">
        <v>4108</v>
      </c>
      <c r="AN1070" t="s">
        <v>81</v>
      </c>
      <c r="AO1070" t="s">
        <v>58</v>
      </c>
      <c r="AP1070" t="s">
        <v>82</v>
      </c>
    </row>
    <row r="1071" spans="1:42" x14ac:dyDescent="0.2">
      <c r="A1071" t="s">
        <v>4109</v>
      </c>
      <c r="B1071" t="s">
        <v>4109</v>
      </c>
      <c r="D1071" t="s">
        <v>14230</v>
      </c>
      <c r="E1071" t="s">
        <v>14231</v>
      </c>
      <c r="F1071" t="s">
        <v>8889</v>
      </c>
      <c r="G1071" t="s">
        <v>4110</v>
      </c>
      <c r="H1071" t="s">
        <v>4109</v>
      </c>
      <c r="I1071" t="s">
        <v>14232</v>
      </c>
      <c r="J1071" t="s">
        <v>4111</v>
      </c>
      <c r="K1071" t="s">
        <v>4112</v>
      </c>
      <c r="L1071" t="s">
        <v>32</v>
      </c>
      <c r="M1071" t="s">
        <v>7982</v>
      </c>
      <c r="N1071" t="s">
        <v>2039</v>
      </c>
      <c r="O1071" t="s">
        <v>8887</v>
      </c>
      <c r="P1071" t="s">
        <v>4114</v>
      </c>
      <c r="R1071" t="b">
        <v>1</v>
      </c>
      <c r="T1071" t="s">
        <v>85</v>
      </c>
      <c r="Y1071" t="s">
        <v>134</v>
      </c>
      <c r="Z1071" t="s">
        <v>8890</v>
      </c>
      <c r="AA1071" t="s">
        <v>8887</v>
      </c>
      <c r="AB1071" t="s">
        <v>14233</v>
      </c>
      <c r="AC1071" t="s">
        <v>8973</v>
      </c>
      <c r="AD1071" t="b">
        <v>0</v>
      </c>
      <c r="AE1071" t="b">
        <v>0</v>
      </c>
      <c r="AF1071" t="s">
        <v>9113</v>
      </c>
      <c r="AG1071" t="s">
        <v>9113</v>
      </c>
      <c r="AH1071" t="s">
        <v>8942</v>
      </c>
      <c r="AJ1071" t="s">
        <v>14234</v>
      </c>
      <c r="AK1071" t="s">
        <v>14235</v>
      </c>
      <c r="AL1071" t="s">
        <v>8935</v>
      </c>
      <c r="AM1071" t="s">
        <v>4110</v>
      </c>
    </row>
    <row r="1072" spans="1:42" x14ac:dyDescent="0.2">
      <c r="A1072" t="s">
        <v>4116</v>
      </c>
      <c r="B1072" t="s">
        <v>4116</v>
      </c>
      <c r="D1072" t="s">
        <v>14236</v>
      </c>
      <c r="E1072" t="s">
        <v>14237</v>
      </c>
      <c r="F1072" t="s">
        <v>8994</v>
      </c>
      <c r="G1072" t="s">
        <v>4117</v>
      </c>
      <c r="H1072" t="s">
        <v>4116</v>
      </c>
      <c r="J1072" t="s">
        <v>4118</v>
      </c>
      <c r="K1072" t="s">
        <v>4119</v>
      </c>
      <c r="L1072" t="s">
        <v>4120</v>
      </c>
      <c r="M1072" t="s">
        <v>7982</v>
      </c>
      <c r="N1072" t="s">
        <v>2039</v>
      </c>
      <c r="O1072" t="s">
        <v>8887</v>
      </c>
      <c r="P1072" t="s">
        <v>4122</v>
      </c>
      <c r="R1072" t="b">
        <v>1</v>
      </c>
      <c r="T1072" t="s">
        <v>112</v>
      </c>
      <c r="Z1072" t="s">
        <v>8890</v>
      </c>
      <c r="AA1072" t="s">
        <v>8887</v>
      </c>
      <c r="AC1072" t="s">
        <v>8891</v>
      </c>
      <c r="AD1072" t="b">
        <v>0</v>
      </c>
      <c r="AE1072" t="b">
        <v>0</v>
      </c>
      <c r="AF1072" t="s">
        <v>11353</v>
      </c>
      <c r="AG1072" t="s">
        <v>11354</v>
      </c>
      <c r="AH1072" t="s">
        <v>9100</v>
      </c>
      <c r="AI1072" t="s">
        <v>14238</v>
      </c>
      <c r="AJ1072" t="s">
        <v>4117</v>
      </c>
      <c r="AK1072" t="s">
        <v>14239</v>
      </c>
      <c r="AL1072" t="s">
        <v>8935</v>
      </c>
      <c r="AM1072" t="s">
        <v>4123</v>
      </c>
    </row>
    <row r="1073" spans="1:42" x14ac:dyDescent="0.2">
      <c r="A1073" t="s">
        <v>4124</v>
      </c>
      <c r="B1073" t="s">
        <v>4124</v>
      </c>
      <c r="D1073" t="s">
        <v>14240</v>
      </c>
      <c r="E1073" t="s">
        <v>14241</v>
      </c>
      <c r="F1073" t="s">
        <v>9090</v>
      </c>
      <c r="G1073" t="s">
        <v>4125</v>
      </c>
      <c r="H1073" t="s">
        <v>4124</v>
      </c>
      <c r="J1073" t="s">
        <v>4126</v>
      </c>
      <c r="K1073" t="s">
        <v>4127</v>
      </c>
      <c r="L1073" t="s">
        <v>32</v>
      </c>
      <c r="M1073" t="s">
        <v>7982</v>
      </c>
      <c r="N1073" t="s">
        <v>2039</v>
      </c>
      <c r="O1073" t="s">
        <v>8887</v>
      </c>
      <c r="P1073" t="s">
        <v>4128</v>
      </c>
      <c r="R1073" t="b">
        <v>1</v>
      </c>
      <c r="T1073" t="s">
        <v>112</v>
      </c>
      <c r="Z1073" t="s">
        <v>8890</v>
      </c>
      <c r="AA1073" t="s">
        <v>8887</v>
      </c>
      <c r="AB1073" t="s">
        <v>14242</v>
      </c>
      <c r="AC1073" t="s">
        <v>8996</v>
      </c>
      <c r="AD1073" t="b">
        <v>0</v>
      </c>
      <c r="AE1073" t="b">
        <v>0</v>
      </c>
      <c r="AF1073" t="s">
        <v>14243</v>
      </c>
      <c r="AG1073" t="s">
        <v>14244</v>
      </c>
      <c r="AJ1073" t="s">
        <v>4125</v>
      </c>
      <c r="AK1073" t="s">
        <v>14245</v>
      </c>
      <c r="AL1073" t="s">
        <v>8926</v>
      </c>
      <c r="AM1073" t="s">
        <v>4129</v>
      </c>
      <c r="AN1073" t="s">
        <v>1393</v>
      </c>
      <c r="AO1073" t="s">
        <v>99</v>
      </c>
      <c r="AP1073" t="s">
        <v>3093</v>
      </c>
    </row>
    <row r="1074" spans="1:42" x14ac:dyDescent="0.2">
      <c r="A1074" t="s">
        <v>4130</v>
      </c>
      <c r="B1074" t="s">
        <v>4131</v>
      </c>
      <c r="D1074" t="s">
        <v>8528</v>
      </c>
      <c r="E1074" t="s">
        <v>14246</v>
      </c>
      <c r="F1074" t="s">
        <v>21008</v>
      </c>
      <c r="G1074" t="s">
        <v>4132</v>
      </c>
      <c r="H1074" t="s">
        <v>4130</v>
      </c>
      <c r="J1074" t="s">
        <v>4133</v>
      </c>
      <c r="K1074" t="s">
        <v>14247</v>
      </c>
      <c r="L1074" t="s">
        <v>14248</v>
      </c>
      <c r="M1074" t="s">
        <v>7982</v>
      </c>
      <c r="N1074" t="s">
        <v>2039</v>
      </c>
      <c r="O1074" t="s">
        <v>8887</v>
      </c>
      <c r="P1074" t="s">
        <v>14249</v>
      </c>
      <c r="R1074" t="b">
        <v>1</v>
      </c>
      <c r="T1074" t="s">
        <v>45</v>
      </c>
      <c r="V1074" t="s">
        <v>14250</v>
      </c>
      <c r="Z1074" t="s">
        <v>8890</v>
      </c>
      <c r="AA1074" t="s">
        <v>8887</v>
      </c>
      <c r="AC1074" t="s">
        <v>14251</v>
      </c>
      <c r="AD1074" t="b">
        <v>0</v>
      </c>
      <c r="AE1074" t="b">
        <v>0</v>
      </c>
      <c r="AF1074" t="s">
        <v>7604</v>
      </c>
      <c r="AG1074" t="s">
        <v>7604</v>
      </c>
      <c r="AH1074" t="s">
        <v>8893</v>
      </c>
      <c r="AI1074" t="s">
        <v>14252</v>
      </c>
      <c r="AJ1074" t="s">
        <v>14253</v>
      </c>
      <c r="AK1074" t="s">
        <v>14254</v>
      </c>
      <c r="AL1074" t="s">
        <v>9266</v>
      </c>
      <c r="AM1074" t="s">
        <v>4132</v>
      </c>
    </row>
    <row r="1075" spans="1:42" x14ac:dyDescent="0.2">
      <c r="A1075" t="s">
        <v>4138</v>
      </c>
      <c r="B1075" t="s">
        <v>4138</v>
      </c>
      <c r="D1075" t="s">
        <v>14255</v>
      </c>
      <c r="E1075" t="s">
        <v>14256</v>
      </c>
      <c r="F1075" t="s">
        <v>8994</v>
      </c>
      <c r="G1075" t="s">
        <v>4139</v>
      </c>
      <c r="H1075" t="s">
        <v>4138</v>
      </c>
      <c r="J1075" t="s">
        <v>4140</v>
      </c>
      <c r="K1075" t="s">
        <v>4141</v>
      </c>
      <c r="L1075" t="s">
        <v>32</v>
      </c>
      <c r="M1075" t="s">
        <v>7982</v>
      </c>
      <c r="N1075" t="s">
        <v>2039</v>
      </c>
      <c r="O1075" t="s">
        <v>8887</v>
      </c>
      <c r="P1075" t="s">
        <v>4143</v>
      </c>
      <c r="R1075" t="b">
        <v>1</v>
      </c>
      <c r="T1075" t="s">
        <v>85</v>
      </c>
      <c r="Z1075" t="s">
        <v>8890</v>
      </c>
      <c r="AA1075" t="s">
        <v>8887</v>
      </c>
      <c r="AB1075" t="s">
        <v>14257</v>
      </c>
      <c r="AC1075" t="s">
        <v>8921</v>
      </c>
      <c r="AD1075" t="b">
        <v>0</v>
      </c>
      <c r="AE1075" t="b">
        <v>0</v>
      </c>
      <c r="AF1075" t="s">
        <v>7604</v>
      </c>
      <c r="AG1075" t="s">
        <v>7604</v>
      </c>
      <c r="AH1075" t="s">
        <v>8893</v>
      </c>
      <c r="AJ1075" t="s">
        <v>14258</v>
      </c>
      <c r="AK1075" t="s">
        <v>14259</v>
      </c>
      <c r="AL1075" t="s">
        <v>8935</v>
      </c>
      <c r="AM1075" t="s">
        <v>4139</v>
      </c>
    </row>
    <row r="1076" spans="1:42" x14ac:dyDescent="0.2">
      <c r="A1076" t="s">
        <v>4144</v>
      </c>
      <c r="B1076" t="s">
        <v>4145</v>
      </c>
      <c r="D1076" t="s">
        <v>7264</v>
      </c>
      <c r="E1076" t="s">
        <v>14260</v>
      </c>
      <c r="F1076" t="s">
        <v>8994</v>
      </c>
      <c r="G1076" t="s">
        <v>4146</v>
      </c>
      <c r="H1076" t="s">
        <v>4144</v>
      </c>
      <c r="I1076" t="s">
        <v>14261</v>
      </c>
      <c r="J1076" t="s">
        <v>4147</v>
      </c>
      <c r="K1076" t="s">
        <v>4148</v>
      </c>
      <c r="L1076" t="s">
        <v>32</v>
      </c>
      <c r="M1076" t="s">
        <v>7982</v>
      </c>
      <c r="N1076" t="s">
        <v>2039</v>
      </c>
      <c r="O1076" t="s">
        <v>8887</v>
      </c>
      <c r="P1076" t="s">
        <v>14262</v>
      </c>
      <c r="R1076" t="b">
        <v>1</v>
      </c>
      <c r="T1076" t="s">
        <v>112</v>
      </c>
      <c r="Y1076" t="s">
        <v>4152</v>
      </c>
      <c r="Z1076" t="s">
        <v>8890</v>
      </c>
      <c r="AA1076" t="s">
        <v>8887</v>
      </c>
      <c r="AB1076" t="s">
        <v>14263</v>
      </c>
      <c r="AC1076" t="s">
        <v>8891</v>
      </c>
      <c r="AD1076" t="b">
        <v>0</v>
      </c>
      <c r="AE1076" t="b">
        <v>0</v>
      </c>
      <c r="AF1076" t="s">
        <v>9046</v>
      </c>
      <c r="AG1076" t="s">
        <v>9046</v>
      </c>
      <c r="AH1076" t="s">
        <v>9100</v>
      </c>
      <c r="AJ1076" t="s">
        <v>4146</v>
      </c>
      <c r="AK1076" t="s">
        <v>14264</v>
      </c>
      <c r="AL1076" t="s">
        <v>8935</v>
      </c>
      <c r="AM1076" t="s">
        <v>4150</v>
      </c>
    </row>
    <row r="1077" spans="1:42" x14ac:dyDescent="0.2">
      <c r="A1077" t="s">
        <v>4155</v>
      </c>
      <c r="B1077" t="s">
        <v>4156</v>
      </c>
      <c r="D1077" t="s">
        <v>8531</v>
      </c>
      <c r="E1077" t="s">
        <v>14265</v>
      </c>
      <c r="F1077" t="s">
        <v>8889</v>
      </c>
      <c r="G1077" t="s">
        <v>4157</v>
      </c>
      <c r="H1077" t="s">
        <v>4155</v>
      </c>
      <c r="J1077" t="s">
        <v>4158</v>
      </c>
      <c r="K1077" t="s">
        <v>14266</v>
      </c>
      <c r="L1077" t="s">
        <v>180</v>
      </c>
      <c r="M1077" t="s">
        <v>7982</v>
      </c>
      <c r="N1077" t="s">
        <v>2039</v>
      </c>
      <c r="O1077" t="s">
        <v>8887</v>
      </c>
      <c r="P1077" t="s">
        <v>14267</v>
      </c>
      <c r="R1077" t="b">
        <v>1</v>
      </c>
      <c r="T1077" t="s">
        <v>45</v>
      </c>
      <c r="Z1077" t="s">
        <v>8890</v>
      </c>
      <c r="AA1077" t="s">
        <v>8887</v>
      </c>
      <c r="AB1077" t="s">
        <v>14268</v>
      </c>
      <c r="AC1077" t="s">
        <v>8973</v>
      </c>
      <c r="AD1077" t="b">
        <v>0</v>
      </c>
      <c r="AE1077" t="b">
        <v>0</v>
      </c>
      <c r="AF1077" t="s">
        <v>7604</v>
      </c>
      <c r="AG1077" t="s">
        <v>7604</v>
      </c>
      <c r="AH1077" t="s">
        <v>8893</v>
      </c>
      <c r="AI1077" t="s">
        <v>14269</v>
      </c>
      <c r="AJ1077" t="s">
        <v>7265</v>
      </c>
      <c r="AK1077" t="s">
        <v>14270</v>
      </c>
      <c r="AL1077" t="s">
        <v>8935</v>
      </c>
      <c r="AM1077" t="s">
        <v>4157</v>
      </c>
    </row>
    <row r="1078" spans="1:42" x14ac:dyDescent="0.2">
      <c r="A1078" t="s">
        <v>4155</v>
      </c>
      <c r="B1078" t="s">
        <v>4156</v>
      </c>
      <c r="D1078" t="s">
        <v>8531</v>
      </c>
      <c r="E1078" t="s">
        <v>14271</v>
      </c>
      <c r="F1078" t="s">
        <v>8889</v>
      </c>
      <c r="G1078" t="s">
        <v>4157</v>
      </c>
      <c r="H1078" t="s">
        <v>4155</v>
      </c>
      <c r="I1078" t="s">
        <v>14272</v>
      </c>
      <c r="M1078" t="s">
        <v>8920</v>
      </c>
      <c r="N1078" t="s">
        <v>2039</v>
      </c>
      <c r="O1078" t="s">
        <v>8887</v>
      </c>
      <c r="R1078" t="b">
        <v>1</v>
      </c>
      <c r="Y1078" t="s">
        <v>4165</v>
      </c>
      <c r="Z1078" t="s">
        <v>8890</v>
      </c>
      <c r="AA1078" t="s">
        <v>8887</v>
      </c>
      <c r="AC1078" t="s">
        <v>8973</v>
      </c>
      <c r="AD1078" t="b">
        <v>0</v>
      </c>
      <c r="AE1078" t="b">
        <v>0</v>
      </c>
      <c r="AL1078" t="s">
        <v>9266</v>
      </c>
      <c r="AM1078" t="s">
        <v>4157</v>
      </c>
    </row>
    <row r="1079" spans="1:42" x14ac:dyDescent="0.2">
      <c r="A1079" t="s">
        <v>4155</v>
      </c>
      <c r="B1079" t="s">
        <v>4156</v>
      </c>
      <c r="D1079" t="s">
        <v>8531</v>
      </c>
      <c r="E1079" t="s">
        <v>14273</v>
      </c>
      <c r="F1079" t="s">
        <v>8889</v>
      </c>
      <c r="G1079" t="s">
        <v>4157</v>
      </c>
      <c r="H1079" t="s">
        <v>4155</v>
      </c>
      <c r="J1079" t="s">
        <v>14274</v>
      </c>
      <c r="K1079" t="s">
        <v>14275</v>
      </c>
      <c r="L1079" t="s">
        <v>32</v>
      </c>
      <c r="M1079" t="s">
        <v>7982</v>
      </c>
      <c r="N1079" t="s">
        <v>7743</v>
      </c>
      <c r="O1079" t="s">
        <v>8887</v>
      </c>
      <c r="P1079" t="s">
        <v>14276</v>
      </c>
      <c r="R1079" t="b">
        <v>1</v>
      </c>
      <c r="T1079" t="s">
        <v>45</v>
      </c>
      <c r="Z1079" t="s">
        <v>8890</v>
      </c>
      <c r="AA1079" t="s">
        <v>8887</v>
      </c>
      <c r="AB1079" t="s">
        <v>12973</v>
      </c>
      <c r="AC1079" t="s">
        <v>8973</v>
      </c>
      <c r="AD1079" t="b">
        <v>0</v>
      </c>
      <c r="AE1079" t="b">
        <v>0</v>
      </c>
      <c r="AF1079" t="s">
        <v>7604</v>
      </c>
      <c r="AG1079" t="s">
        <v>7604</v>
      </c>
      <c r="AH1079" t="s">
        <v>8893</v>
      </c>
      <c r="AI1079" t="s">
        <v>14277</v>
      </c>
      <c r="AJ1079" t="s">
        <v>14278</v>
      </c>
      <c r="AK1079" t="s">
        <v>14279</v>
      </c>
      <c r="AL1079" t="s">
        <v>9266</v>
      </c>
      <c r="AM1079" t="s">
        <v>4157</v>
      </c>
    </row>
    <row r="1080" spans="1:42" x14ac:dyDescent="0.2">
      <c r="A1080" t="s">
        <v>4155</v>
      </c>
      <c r="B1080" t="s">
        <v>4156</v>
      </c>
      <c r="D1080" t="s">
        <v>8531</v>
      </c>
      <c r="E1080" t="s">
        <v>14280</v>
      </c>
      <c r="F1080" t="s">
        <v>8889</v>
      </c>
      <c r="G1080" t="s">
        <v>4157</v>
      </c>
      <c r="H1080" t="s">
        <v>4155</v>
      </c>
      <c r="J1080" t="s">
        <v>4158</v>
      </c>
      <c r="K1080" t="s">
        <v>14281</v>
      </c>
      <c r="L1080" t="s">
        <v>32</v>
      </c>
      <c r="M1080" t="s">
        <v>7982</v>
      </c>
      <c r="N1080" t="s">
        <v>7411</v>
      </c>
      <c r="O1080" t="s">
        <v>9002</v>
      </c>
      <c r="P1080" t="s">
        <v>14282</v>
      </c>
      <c r="R1080" t="b">
        <v>1</v>
      </c>
      <c r="T1080" t="s">
        <v>45</v>
      </c>
      <c r="V1080" t="s">
        <v>7411</v>
      </c>
      <c r="Z1080" t="s">
        <v>8890</v>
      </c>
      <c r="AA1080" t="s">
        <v>9004</v>
      </c>
      <c r="AD1080" t="b">
        <v>0</v>
      </c>
      <c r="AE1080" t="b">
        <v>0</v>
      </c>
      <c r="AF1080" t="s">
        <v>10498</v>
      </c>
      <c r="AG1080" t="s">
        <v>10499</v>
      </c>
      <c r="AH1080" t="s">
        <v>8893</v>
      </c>
      <c r="AI1080" t="s">
        <v>14283</v>
      </c>
      <c r="AJ1080" t="s">
        <v>7265</v>
      </c>
      <c r="AL1080" t="s">
        <v>8926</v>
      </c>
      <c r="AM1080" t="s">
        <v>4157</v>
      </c>
    </row>
    <row r="1081" spans="1:42" x14ac:dyDescent="0.2">
      <c r="A1081" t="s">
        <v>4166</v>
      </c>
      <c r="B1081" t="s">
        <v>4166</v>
      </c>
      <c r="D1081" t="s">
        <v>14284</v>
      </c>
      <c r="E1081" t="s">
        <v>14285</v>
      </c>
      <c r="F1081" t="s">
        <v>8994</v>
      </c>
      <c r="G1081" t="s">
        <v>4167</v>
      </c>
      <c r="H1081" t="s">
        <v>4166</v>
      </c>
      <c r="J1081" t="s">
        <v>4168</v>
      </c>
      <c r="K1081" t="s">
        <v>4169</v>
      </c>
      <c r="L1081" t="s">
        <v>261</v>
      </c>
      <c r="M1081" t="s">
        <v>7982</v>
      </c>
      <c r="N1081" t="s">
        <v>2039</v>
      </c>
      <c r="O1081" t="s">
        <v>8887</v>
      </c>
      <c r="P1081" t="s">
        <v>4171</v>
      </c>
      <c r="R1081" t="b">
        <v>1</v>
      </c>
      <c r="T1081" t="s">
        <v>112</v>
      </c>
      <c r="Z1081" t="s">
        <v>8890</v>
      </c>
      <c r="AA1081" t="s">
        <v>8887</v>
      </c>
      <c r="AC1081" t="s">
        <v>8996</v>
      </c>
      <c r="AD1081" t="b">
        <v>0</v>
      </c>
      <c r="AE1081" t="b">
        <v>0</v>
      </c>
      <c r="AF1081" t="s">
        <v>11353</v>
      </c>
      <c r="AG1081" t="s">
        <v>11354</v>
      </c>
      <c r="AH1081" t="s">
        <v>8893</v>
      </c>
      <c r="AI1081" t="s">
        <v>14286</v>
      </c>
      <c r="AJ1081" t="s">
        <v>4167</v>
      </c>
      <c r="AK1081" t="s">
        <v>14287</v>
      </c>
      <c r="AL1081" t="s">
        <v>8923</v>
      </c>
      <c r="AM1081" t="s">
        <v>4172</v>
      </c>
    </row>
    <row r="1082" spans="1:42" x14ac:dyDescent="0.2">
      <c r="A1082" t="s">
        <v>4174</v>
      </c>
      <c r="B1082" t="s">
        <v>4175</v>
      </c>
      <c r="D1082" t="s">
        <v>8534</v>
      </c>
      <c r="E1082" t="s">
        <v>14288</v>
      </c>
      <c r="F1082" t="s">
        <v>9216</v>
      </c>
      <c r="G1082" t="s">
        <v>4176</v>
      </c>
      <c r="H1082" t="s">
        <v>4174</v>
      </c>
      <c r="J1082" t="s">
        <v>4177</v>
      </c>
      <c r="K1082" t="s">
        <v>14289</v>
      </c>
      <c r="L1082" t="s">
        <v>4179</v>
      </c>
      <c r="M1082" t="s">
        <v>7982</v>
      </c>
      <c r="N1082" t="s">
        <v>2039</v>
      </c>
      <c r="O1082" t="s">
        <v>8887</v>
      </c>
      <c r="P1082" t="s">
        <v>14290</v>
      </c>
      <c r="R1082" t="b">
        <v>1</v>
      </c>
      <c r="T1082" t="s">
        <v>45</v>
      </c>
      <c r="Z1082" t="s">
        <v>8890</v>
      </c>
      <c r="AA1082" t="s">
        <v>8887</v>
      </c>
      <c r="AC1082" t="s">
        <v>12811</v>
      </c>
      <c r="AD1082" t="b">
        <v>0</v>
      </c>
      <c r="AE1082" t="b">
        <v>0</v>
      </c>
      <c r="AF1082" t="s">
        <v>14291</v>
      </c>
      <c r="AG1082" t="s">
        <v>14292</v>
      </c>
      <c r="AH1082" t="s">
        <v>8893</v>
      </c>
      <c r="AI1082" t="s">
        <v>14293</v>
      </c>
      <c r="AJ1082" t="s">
        <v>14294</v>
      </c>
      <c r="AK1082" t="s">
        <v>14295</v>
      </c>
      <c r="AL1082" t="s">
        <v>8935</v>
      </c>
      <c r="AM1082" t="s">
        <v>4176</v>
      </c>
    </row>
    <row r="1083" spans="1:42" x14ac:dyDescent="0.2">
      <c r="A1083" t="s">
        <v>4182</v>
      </c>
      <c r="B1083" t="s">
        <v>4183</v>
      </c>
      <c r="D1083" t="s">
        <v>8538</v>
      </c>
      <c r="E1083" t="s">
        <v>14296</v>
      </c>
      <c r="F1083" t="s">
        <v>8889</v>
      </c>
      <c r="G1083" t="s">
        <v>4184</v>
      </c>
      <c r="H1083" t="s">
        <v>4182</v>
      </c>
      <c r="I1083" t="s">
        <v>14297</v>
      </c>
      <c r="J1083" t="s">
        <v>4185</v>
      </c>
      <c r="K1083" t="s">
        <v>14298</v>
      </c>
      <c r="L1083" t="s">
        <v>4187</v>
      </c>
      <c r="M1083" t="s">
        <v>9202</v>
      </c>
      <c r="N1083" t="s">
        <v>2039</v>
      </c>
      <c r="O1083" t="s">
        <v>8887</v>
      </c>
      <c r="P1083" t="s">
        <v>14299</v>
      </c>
      <c r="R1083" t="b">
        <v>1</v>
      </c>
      <c r="T1083" t="s">
        <v>45</v>
      </c>
      <c r="X1083" t="s">
        <v>10800</v>
      </c>
      <c r="Y1083" t="s">
        <v>7698</v>
      </c>
      <c r="Z1083" t="s">
        <v>8890</v>
      </c>
      <c r="AA1083" t="s">
        <v>8887</v>
      </c>
      <c r="AB1083" t="s">
        <v>14300</v>
      </c>
      <c r="AC1083" t="s">
        <v>8973</v>
      </c>
      <c r="AD1083" t="b">
        <v>0</v>
      </c>
      <c r="AE1083" t="b">
        <v>0</v>
      </c>
      <c r="AF1083" t="s">
        <v>9046</v>
      </c>
      <c r="AG1083" t="s">
        <v>9046</v>
      </c>
      <c r="AH1083" t="s">
        <v>9031</v>
      </c>
      <c r="AJ1083" t="s">
        <v>14301</v>
      </c>
      <c r="AK1083" t="s">
        <v>14302</v>
      </c>
      <c r="AL1083" t="s">
        <v>8935</v>
      </c>
      <c r="AM1083" t="s">
        <v>4184</v>
      </c>
    </row>
    <row r="1084" spans="1:42" x14ac:dyDescent="0.2">
      <c r="A1084" t="s">
        <v>4182</v>
      </c>
      <c r="B1084" t="s">
        <v>4183</v>
      </c>
      <c r="D1084" t="s">
        <v>8538</v>
      </c>
      <c r="E1084" t="s">
        <v>14303</v>
      </c>
      <c r="F1084" t="s">
        <v>8889</v>
      </c>
      <c r="G1084" t="s">
        <v>4184</v>
      </c>
      <c r="H1084" t="s">
        <v>4182</v>
      </c>
      <c r="I1084" t="s">
        <v>14304</v>
      </c>
      <c r="J1084" t="s">
        <v>14305</v>
      </c>
      <c r="K1084" t="s">
        <v>4186</v>
      </c>
      <c r="L1084" t="s">
        <v>4187</v>
      </c>
      <c r="M1084" t="s">
        <v>7982</v>
      </c>
      <c r="N1084" t="s">
        <v>2039</v>
      </c>
      <c r="O1084" t="s">
        <v>8887</v>
      </c>
      <c r="P1084" t="s">
        <v>14306</v>
      </c>
      <c r="R1084" t="b">
        <v>1</v>
      </c>
      <c r="T1084" t="s">
        <v>45</v>
      </c>
      <c r="Y1084" t="s">
        <v>4193</v>
      </c>
      <c r="Z1084" t="s">
        <v>8890</v>
      </c>
      <c r="AA1084" t="s">
        <v>8887</v>
      </c>
      <c r="AB1084" t="s">
        <v>14307</v>
      </c>
      <c r="AC1084" t="s">
        <v>8973</v>
      </c>
      <c r="AD1084" t="b">
        <v>0</v>
      </c>
      <c r="AE1084" t="b">
        <v>0</v>
      </c>
      <c r="AF1084" t="s">
        <v>9046</v>
      </c>
      <c r="AG1084" t="s">
        <v>9046</v>
      </c>
      <c r="AH1084" t="s">
        <v>9031</v>
      </c>
      <c r="AJ1084" t="s">
        <v>14301</v>
      </c>
      <c r="AK1084" t="s">
        <v>14308</v>
      </c>
      <c r="AL1084" t="s">
        <v>9266</v>
      </c>
      <c r="AM1084" t="s">
        <v>14309</v>
      </c>
    </row>
    <row r="1085" spans="1:42" x14ac:dyDescent="0.2">
      <c r="A1085" t="s">
        <v>4182</v>
      </c>
      <c r="B1085" t="s">
        <v>4183</v>
      </c>
      <c r="D1085" t="s">
        <v>8538</v>
      </c>
      <c r="E1085" t="s">
        <v>14310</v>
      </c>
      <c r="F1085" t="s">
        <v>8889</v>
      </c>
      <c r="G1085" t="s">
        <v>4184</v>
      </c>
      <c r="H1085" t="s">
        <v>4182</v>
      </c>
      <c r="I1085" t="s">
        <v>14311</v>
      </c>
      <c r="J1085" t="s">
        <v>4185</v>
      </c>
      <c r="K1085" t="s">
        <v>4186</v>
      </c>
      <c r="L1085" t="s">
        <v>4187</v>
      </c>
      <c r="M1085" t="s">
        <v>7982</v>
      </c>
      <c r="N1085" t="s">
        <v>2039</v>
      </c>
      <c r="O1085" t="s">
        <v>8887</v>
      </c>
      <c r="P1085" t="s">
        <v>14312</v>
      </c>
      <c r="R1085" t="b">
        <v>1</v>
      </c>
      <c r="T1085" t="s">
        <v>45</v>
      </c>
      <c r="Y1085" t="s">
        <v>3590</v>
      </c>
      <c r="Z1085" t="s">
        <v>8890</v>
      </c>
      <c r="AA1085" t="s">
        <v>8887</v>
      </c>
      <c r="AB1085" t="s">
        <v>14307</v>
      </c>
      <c r="AC1085" t="s">
        <v>8973</v>
      </c>
      <c r="AD1085" t="b">
        <v>0</v>
      </c>
      <c r="AE1085" t="b">
        <v>0</v>
      </c>
      <c r="AF1085" t="s">
        <v>8941</v>
      </c>
      <c r="AG1085" t="s">
        <v>8941</v>
      </c>
      <c r="AH1085" t="s">
        <v>8942</v>
      </c>
      <c r="AI1085" t="s">
        <v>9312</v>
      </c>
      <c r="AJ1085" t="s">
        <v>14313</v>
      </c>
      <c r="AK1085" t="s">
        <v>14314</v>
      </c>
      <c r="AL1085" t="s">
        <v>9048</v>
      </c>
      <c r="AM1085" t="s">
        <v>4184</v>
      </c>
    </row>
    <row r="1086" spans="1:42" x14ac:dyDescent="0.2">
      <c r="A1086" t="s">
        <v>4182</v>
      </c>
      <c r="B1086" t="s">
        <v>4183</v>
      </c>
      <c r="D1086" t="s">
        <v>8538</v>
      </c>
      <c r="E1086" t="s">
        <v>14315</v>
      </c>
      <c r="F1086" t="s">
        <v>8889</v>
      </c>
      <c r="G1086" t="s">
        <v>4184</v>
      </c>
      <c r="H1086" t="s">
        <v>4182</v>
      </c>
      <c r="I1086" t="s">
        <v>14316</v>
      </c>
      <c r="J1086" t="s">
        <v>14317</v>
      </c>
      <c r="K1086" t="s">
        <v>14318</v>
      </c>
      <c r="L1086" t="s">
        <v>32</v>
      </c>
      <c r="M1086" t="s">
        <v>7982</v>
      </c>
      <c r="N1086" t="s">
        <v>2039</v>
      </c>
      <c r="O1086" t="s">
        <v>8887</v>
      </c>
      <c r="P1086" t="s">
        <v>14319</v>
      </c>
      <c r="R1086" t="b">
        <v>1</v>
      </c>
      <c r="T1086" t="s">
        <v>45</v>
      </c>
      <c r="Y1086" t="s">
        <v>7466</v>
      </c>
      <c r="Z1086" t="s">
        <v>8890</v>
      </c>
      <c r="AA1086" t="s">
        <v>8887</v>
      </c>
      <c r="AB1086" t="s">
        <v>14307</v>
      </c>
      <c r="AC1086" t="s">
        <v>8973</v>
      </c>
      <c r="AD1086" t="b">
        <v>0</v>
      </c>
      <c r="AE1086" t="b">
        <v>0</v>
      </c>
      <c r="AF1086" t="s">
        <v>9046</v>
      </c>
      <c r="AG1086" t="s">
        <v>9046</v>
      </c>
      <c r="AH1086" t="s">
        <v>9031</v>
      </c>
      <c r="AJ1086" t="s">
        <v>14301</v>
      </c>
      <c r="AK1086" t="s">
        <v>14308</v>
      </c>
      <c r="AL1086" t="s">
        <v>8897</v>
      </c>
      <c r="AM1086" t="s">
        <v>4184</v>
      </c>
    </row>
    <row r="1087" spans="1:42" x14ac:dyDescent="0.2">
      <c r="A1087" t="s">
        <v>4194</v>
      </c>
      <c r="B1087" t="s">
        <v>4194</v>
      </c>
      <c r="D1087" t="s">
        <v>14320</v>
      </c>
      <c r="E1087" t="s">
        <v>14321</v>
      </c>
      <c r="F1087" t="s">
        <v>8994</v>
      </c>
      <c r="G1087" t="s">
        <v>4195</v>
      </c>
      <c r="H1087" t="s">
        <v>4194</v>
      </c>
      <c r="J1087" t="s">
        <v>4196</v>
      </c>
      <c r="K1087" t="s">
        <v>4197</v>
      </c>
      <c r="L1087" t="s">
        <v>32</v>
      </c>
      <c r="M1087" t="s">
        <v>7982</v>
      </c>
      <c r="N1087" t="s">
        <v>2039</v>
      </c>
      <c r="O1087" t="s">
        <v>8887</v>
      </c>
      <c r="P1087" t="s">
        <v>4199</v>
      </c>
      <c r="R1087" t="b">
        <v>1</v>
      </c>
      <c r="T1087" t="s">
        <v>85</v>
      </c>
      <c r="Z1087" t="s">
        <v>8890</v>
      </c>
      <c r="AA1087" t="s">
        <v>8887</v>
      </c>
      <c r="AB1087" t="s">
        <v>14322</v>
      </c>
      <c r="AC1087" t="s">
        <v>10056</v>
      </c>
      <c r="AD1087" t="b">
        <v>0</v>
      </c>
      <c r="AE1087" t="b">
        <v>0</v>
      </c>
      <c r="AF1087" t="s">
        <v>11686</v>
      </c>
      <c r="AG1087" t="s">
        <v>11687</v>
      </c>
      <c r="AI1087" t="s">
        <v>14323</v>
      </c>
      <c r="AJ1087" t="s">
        <v>14324</v>
      </c>
      <c r="AK1087" t="s">
        <v>14325</v>
      </c>
      <c r="AL1087" t="s">
        <v>8935</v>
      </c>
      <c r="AM1087" t="s">
        <v>4195</v>
      </c>
    </row>
    <row r="1088" spans="1:42" x14ac:dyDescent="0.2">
      <c r="A1088" t="s">
        <v>4200</v>
      </c>
      <c r="B1088" t="s">
        <v>4201</v>
      </c>
      <c r="D1088" t="s">
        <v>7269</v>
      </c>
      <c r="E1088" t="s">
        <v>14326</v>
      </c>
      <c r="F1088" t="s">
        <v>8994</v>
      </c>
      <c r="G1088" t="s">
        <v>4202</v>
      </c>
      <c r="H1088" t="s">
        <v>4200</v>
      </c>
      <c r="I1088" t="s">
        <v>14327</v>
      </c>
      <c r="J1088" t="s">
        <v>14328</v>
      </c>
      <c r="K1088" t="s">
        <v>14329</v>
      </c>
      <c r="L1088" t="s">
        <v>429</v>
      </c>
      <c r="M1088" t="s">
        <v>7982</v>
      </c>
      <c r="N1088" t="s">
        <v>2039</v>
      </c>
      <c r="O1088" t="s">
        <v>8887</v>
      </c>
      <c r="P1088" t="s">
        <v>14330</v>
      </c>
      <c r="R1088" t="b">
        <v>1</v>
      </c>
      <c r="T1088" t="s">
        <v>112</v>
      </c>
      <c r="Y1088" t="s">
        <v>134</v>
      </c>
      <c r="Z1088" t="s">
        <v>8890</v>
      </c>
      <c r="AA1088" t="s">
        <v>8887</v>
      </c>
      <c r="AB1088" t="s">
        <v>14331</v>
      </c>
      <c r="AC1088" t="s">
        <v>8996</v>
      </c>
      <c r="AD1088" t="b">
        <v>0</v>
      </c>
      <c r="AE1088" t="b">
        <v>0</v>
      </c>
      <c r="AF1088" t="s">
        <v>8941</v>
      </c>
      <c r="AG1088" t="s">
        <v>8941</v>
      </c>
      <c r="AH1088" t="s">
        <v>8942</v>
      </c>
      <c r="AJ1088" t="s">
        <v>4202</v>
      </c>
      <c r="AK1088" t="s">
        <v>14332</v>
      </c>
      <c r="AL1088" t="s">
        <v>8935</v>
      </c>
      <c r="AM1088" t="s">
        <v>4206</v>
      </c>
    </row>
    <row r="1089" spans="1:42" x14ac:dyDescent="0.2">
      <c r="A1089" t="s">
        <v>4209</v>
      </c>
      <c r="B1089" t="s">
        <v>4209</v>
      </c>
      <c r="D1089" t="s">
        <v>14333</v>
      </c>
      <c r="E1089" t="s">
        <v>14334</v>
      </c>
      <c r="F1089" t="s">
        <v>9090</v>
      </c>
      <c r="G1089" t="s">
        <v>4210</v>
      </c>
      <c r="H1089" t="s">
        <v>4209</v>
      </c>
      <c r="I1089" t="s">
        <v>14335</v>
      </c>
      <c r="J1089" t="s">
        <v>4211</v>
      </c>
      <c r="K1089" t="s">
        <v>4212</v>
      </c>
      <c r="L1089" t="s">
        <v>180</v>
      </c>
      <c r="M1089" t="s">
        <v>7982</v>
      </c>
      <c r="N1089" t="s">
        <v>2039</v>
      </c>
      <c r="O1089" t="s">
        <v>8887</v>
      </c>
      <c r="P1089" t="s">
        <v>4213</v>
      </c>
      <c r="R1089" t="b">
        <v>1</v>
      </c>
      <c r="T1089" t="s">
        <v>85</v>
      </c>
      <c r="Y1089" t="s">
        <v>134</v>
      </c>
      <c r="Z1089" t="s">
        <v>8890</v>
      </c>
      <c r="AA1089" t="s">
        <v>8887</v>
      </c>
      <c r="AB1089" t="s">
        <v>11681</v>
      </c>
      <c r="AC1089" t="s">
        <v>8996</v>
      </c>
      <c r="AD1089" t="b">
        <v>0</v>
      </c>
      <c r="AE1089" t="b">
        <v>0</v>
      </c>
      <c r="AF1089" t="s">
        <v>9046</v>
      </c>
      <c r="AG1089" t="s">
        <v>9046</v>
      </c>
      <c r="AH1089" t="s">
        <v>8942</v>
      </c>
      <c r="AJ1089" t="s">
        <v>7270</v>
      </c>
      <c r="AK1089" t="s">
        <v>14336</v>
      </c>
      <c r="AL1089" t="s">
        <v>8935</v>
      </c>
      <c r="AM1089" t="s">
        <v>4210</v>
      </c>
    </row>
    <row r="1090" spans="1:42" x14ac:dyDescent="0.2">
      <c r="A1090" t="s">
        <v>4214</v>
      </c>
      <c r="B1090" t="s">
        <v>4214</v>
      </c>
      <c r="D1090" t="s">
        <v>14337</v>
      </c>
      <c r="E1090" t="s">
        <v>14338</v>
      </c>
      <c r="F1090" t="s">
        <v>8994</v>
      </c>
      <c r="G1090" t="s">
        <v>4215</v>
      </c>
      <c r="H1090" t="s">
        <v>4214</v>
      </c>
      <c r="J1090" t="s">
        <v>4216</v>
      </c>
      <c r="K1090" t="s">
        <v>4217</v>
      </c>
      <c r="L1090" t="s">
        <v>32</v>
      </c>
      <c r="M1090" t="s">
        <v>7982</v>
      </c>
      <c r="N1090" t="s">
        <v>2039</v>
      </c>
      <c r="O1090" t="s">
        <v>8887</v>
      </c>
      <c r="P1090" t="s">
        <v>4218</v>
      </c>
      <c r="R1090" t="b">
        <v>1</v>
      </c>
      <c r="T1090" t="s">
        <v>112</v>
      </c>
      <c r="Z1090" t="s">
        <v>8890</v>
      </c>
      <c r="AA1090" t="s">
        <v>8887</v>
      </c>
      <c r="AB1090" t="s">
        <v>14339</v>
      </c>
      <c r="AC1090" t="s">
        <v>8996</v>
      </c>
      <c r="AD1090" t="b">
        <v>0</v>
      </c>
      <c r="AE1090" t="b">
        <v>0</v>
      </c>
      <c r="AF1090" t="s">
        <v>8941</v>
      </c>
      <c r="AG1090" t="s">
        <v>8941</v>
      </c>
      <c r="AH1090" t="s">
        <v>8893</v>
      </c>
      <c r="AJ1090" t="s">
        <v>4215</v>
      </c>
      <c r="AK1090" t="s">
        <v>14340</v>
      </c>
      <c r="AL1090" t="s">
        <v>8935</v>
      </c>
      <c r="AM1090" t="s">
        <v>4219</v>
      </c>
      <c r="AN1090" t="s">
        <v>608</v>
      </c>
      <c r="AO1090" t="s">
        <v>109</v>
      </c>
      <c r="AP1090" t="s">
        <v>4220</v>
      </c>
    </row>
    <row r="1091" spans="1:42" x14ac:dyDescent="0.2">
      <c r="A1091" t="s">
        <v>4221</v>
      </c>
      <c r="B1091" t="s">
        <v>4222</v>
      </c>
      <c r="D1091" t="s">
        <v>8541</v>
      </c>
      <c r="E1091" t="s">
        <v>14341</v>
      </c>
      <c r="F1091" t="s">
        <v>8889</v>
      </c>
      <c r="G1091" t="s">
        <v>4223</v>
      </c>
      <c r="H1091" t="s">
        <v>4221</v>
      </c>
      <c r="J1091" t="s">
        <v>4224</v>
      </c>
      <c r="K1091" t="s">
        <v>14342</v>
      </c>
      <c r="L1091" t="s">
        <v>4226</v>
      </c>
      <c r="M1091" t="s">
        <v>7982</v>
      </c>
      <c r="N1091" t="s">
        <v>2039</v>
      </c>
      <c r="O1091" t="s">
        <v>8887</v>
      </c>
      <c r="P1091" t="s">
        <v>14343</v>
      </c>
      <c r="R1091" t="b">
        <v>1</v>
      </c>
      <c r="T1091" t="s">
        <v>45</v>
      </c>
      <c r="Z1091" t="s">
        <v>8890</v>
      </c>
      <c r="AA1091" t="s">
        <v>8887</v>
      </c>
      <c r="AB1091" t="s">
        <v>14344</v>
      </c>
      <c r="AC1091" t="s">
        <v>8973</v>
      </c>
      <c r="AD1091" t="b">
        <v>0</v>
      </c>
      <c r="AE1091" t="b">
        <v>0</v>
      </c>
      <c r="AF1091" t="s">
        <v>8941</v>
      </c>
      <c r="AG1091" t="s">
        <v>8941</v>
      </c>
      <c r="AJ1091" t="s">
        <v>14345</v>
      </c>
      <c r="AK1091" t="s">
        <v>14346</v>
      </c>
      <c r="AL1091" t="s">
        <v>8935</v>
      </c>
      <c r="AM1091" t="s">
        <v>4223</v>
      </c>
    </row>
    <row r="1092" spans="1:42" x14ac:dyDescent="0.2">
      <c r="A1092" t="s">
        <v>4229</v>
      </c>
      <c r="B1092" t="s">
        <v>4230</v>
      </c>
      <c r="D1092" t="s">
        <v>14347</v>
      </c>
      <c r="E1092" t="s">
        <v>14348</v>
      </c>
      <c r="F1092" t="s">
        <v>9118</v>
      </c>
      <c r="G1092" t="s">
        <v>4231</v>
      </c>
      <c r="H1092" t="s">
        <v>4229</v>
      </c>
      <c r="J1092" t="s">
        <v>4232</v>
      </c>
      <c r="K1092" t="s">
        <v>14349</v>
      </c>
      <c r="L1092" t="s">
        <v>32</v>
      </c>
      <c r="M1092" t="s">
        <v>7982</v>
      </c>
      <c r="N1092" t="s">
        <v>2039</v>
      </c>
      <c r="O1092" t="s">
        <v>8887</v>
      </c>
      <c r="P1092" t="s">
        <v>14350</v>
      </c>
      <c r="R1092" t="b">
        <v>1</v>
      </c>
      <c r="T1092" t="s">
        <v>112</v>
      </c>
      <c r="Z1092" t="s">
        <v>8890</v>
      </c>
      <c r="AA1092" t="s">
        <v>8887</v>
      </c>
      <c r="AB1092" t="s">
        <v>14351</v>
      </c>
      <c r="AC1092" t="s">
        <v>8891</v>
      </c>
      <c r="AD1092" t="b">
        <v>0</v>
      </c>
      <c r="AE1092" t="b">
        <v>0</v>
      </c>
      <c r="AF1092" t="s">
        <v>9144</v>
      </c>
      <c r="AG1092" t="s">
        <v>9144</v>
      </c>
      <c r="AH1092" t="s">
        <v>9100</v>
      </c>
      <c r="AJ1092" t="s">
        <v>4231</v>
      </c>
      <c r="AK1092" t="s">
        <v>14352</v>
      </c>
      <c r="AL1092" t="s">
        <v>8923</v>
      </c>
      <c r="AM1092" t="s">
        <v>4235</v>
      </c>
    </row>
    <row r="1093" spans="1:42" x14ac:dyDescent="0.2">
      <c r="A1093" t="s">
        <v>4238</v>
      </c>
      <c r="B1093" t="s">
        <v>4239</v>
      </c>
      <c r="D1093" t="s">
        <v>8544</v>
      </c>
      <c r="E1093" t="s">
        <v>14353</v>
      </c>
      <c r="F1093" t="s">
        <v>9216</v>
      </c>
      <c r="G1093" t="s">
        <v>4240</v>
      </c>
      <c r="H1093" t="s">
        <v>4238</v>
      </c>
      <c r="I1093" t="s">
        <v>14354</v>
      </c>
      <c r="J1093" t="s">
        <v>4241</v>
      </c>
      <c r="K1093" t="s">
        <v>14355</v>
      </c>
      <c r="L1093" t="s">
        <v>4243</v>
      </c>
      <c r="M1093" t="s">
        <v>7982</v>
      </c>
      <c r="N1093" t="s">
        <v>2039</v>
      </c>
      <c r="O1093" t="s">
        <v>8887</v>
      </c>
      <c r="P1093" t="s">
        <v>14356</v>
      </c>
      <c r="R1093" t="b">
        <v>1</v>
      </c>
      <c r="T1093" t="s">
        <v>60</v>
      </c>
      <c r="Y1093" t="s">
        <v>4247</v>
      </c>
      <c r="Z1093" t="s">
        <v>8890</v>
      </c>
      <c r="AA1093" t="s">
        <v>8887</v>
      </c>
      <c r="AB1093" t="s">
        <v>14357</v>
      </c>
      <c r="AC1093" t="s">
        <v>8973</v>
      </c>
      <c r="AD1093" t="b">
        <v>0</v>
      </c>
      <c r="AE1093" t="b">
        <v>0</v>
      </c>
      <c r="AF1093" t="s">
        <v>14358</v>
      </c>
      <c r="AG1093" t="s">
        <v>14359</v>
      </c>
      <c r="AH1093" t="s">
        <v>8942</v>
      </c>
      <c r="AI1093" t="s">
        <v>14360</v>
      </c>
      <c r="AJ1093" t="s">
        <v>14361</v>
      </c>
      <c r="AK1093" t="s">
        <v>14362</v>
      </c>
      <c r="AL1093" t="s">
        <v>9238</v>
      </c>
      <c r="AM1093" t="s">
        <v>4240</v>
      </c>
    </row>
    <row r="1094" spans="1:42" x14ac:dyDescent="0.2">
      <c r="A1094" t="s">
        <v>4248</v>
      </c>
      <c r="B1094" t="s">
        <v>4249</v>
      </c>
      <c r="D1094" t="s">
        <v>8547</v>
      </c>
      <c r="E1094" t="s">
        <v>14363</v>
      </c>
      <c r="F1094" t="s">
        <v>9118</v>
      </c>
      <c r="G1094" t="s">
        <v>4250</v>
      </c>
      <c r="H1094" t="s">
        <v>4248</v>
      </c>
      <c r="M1094" t="s">
        <v>8925</v>
      </c>
      <c r="N1094" t="s">
        <v>2039</v>
      </c>
      <c r="O1094" t="s">
        <v>8887</v>
      </c>
      <c r="R1094" t="b">
        <v>1</v>
      </c>
      <c r="X1094" t="s">
        <v>2039</v>
      </c>
      <c r="Z1094" t="s">
        <v>8890</v>
      </c>
      <c r="AA1094" t="s">
        <v>8887</v>
      </c>
      <c r="AC1094" t="s">
        <v>8921</v>
      </c>
      <c r="AD1094" t="b">
        <v>0</v>
      </c>
      <c r="AE1094" t="b">
        <v>0</v>
      </c>
      <c r="AL1094" t="s">
        <v>8935</v>
      </c>
      <c r="AM1094" t="s">
        <v>4250</v>
      </c>
    </row>
    <row r="1095" spans="1:42" x14ac:dyDescent="0.2">
      <c r="A1095" t="s">
        <v>4248</v>
      </c>
      <c r="B1095" t="s">
        <v>4249</v>
      </c>
      <c r="E1095" t="s">
        <v>14364</v>
      </c>
      <c r="F1095" t="s">
        <v>9118</v>
      </c>
      <c r="G1095" t="s">
        <v>4250</v>
      </c>
      <c r="H1095" t="s">
        <v>4248</v>
      </c>
      <c r="J1095" t="s">
        <v>4251</v>
      </c>
      <c r="K1095" t="s">
        <v>14365</v>
      </c>
      <c r="L1095" t="s">
        <v>32</v>
      </c>
      <c r="M1095" t="s">
        <v>7982</v>
      </c>
      <c r="N1095" t="s">
        <v>7336</v>
      </c>
      <c r="O1095" t="s">
        <v>9002</v>
      </c>
      <c r="P1095" t="s">
        <v>14366</v>
      </c>
      <c r="R1095" t="b">
        <v>1</v>
      </c>
      <c r="T1095" t="s">
        <v>45</v>
      </c>
      <c r="V1095" t="s">
        <v>7336</v>
      </c>
      <c r="Z1095" t="s">
        <v>8890</v>
      </c>
      <c r="AA1095" t="s">
        <v>9004</v>
      </c>
      <c r="AC1095" t="s">
        <v>9983</v>
      </c>
      <c r="AD1095" t="b">
        <v>0</v>
      </c>
      <c r="AE1095" t="b">
        <v>0</v>
      </c>
      <c r="AF1095" t="s">
        <v>14367</v>
      </c>
      <c r="AG1095" t="s">
        <v>14368</v>
      </c>
      <c r="AJ1095" t="s">
        <v>14369</v>
      </c>
      <c r="AL1095" t="s">
        <v>9253</v>
      </c>
      <c r="AM1095" t="s">
        <v>4250</v>
      </c>
    </row>
    <row r="1096" spans="1:42" x14ac:dyDescent="0.2">
      <c r="A1096" t="s">
        <v>4257</v>
      </c>
      <c r="B1096" t="s">
        <v>4257</v>
      </c>
      <c r="D1096" t="s">
        <v>14370</v>
      </c>
      <c r="E1096" t="s">
        <v>14371</v>
      </c>
      <c r="F1096" t="s">
        <v>8889</v>
      </c>
      <c r="G1096" t="s">
        <v>4258</v>
      </c>
      <c r="H1096" t="s">
        <v>4257</v>
      </c>
      <c r="I1096" t="s">
        <v>14372</v>
      </c>
      <c r="J1096" t="s">
        <v>4259</v>
      </c>
      <c r="K1096" t="s">
        <v>4260</v>
      </c>
      <c r="L1096" t="s">
        <v>4261</v>
      </c>
      <c r="M1096" t="s">
        <v>7982</v>
      </c>
      <c r="N1096" t="s">
        <v>2039</v>
      </c>
      <c r="O1096" t="s">
        <v>8887</v>
      </c>
      <c r="P1096" t="s">
        <v>4263</v>
      </c>
      <c r="R1096" t="b">
        <v>1</v>
      </c>
      <c r="T1096" t="s">
        <v>85</v>
      </c>
      <c r="W1096" t="s">
        <v>7151</v>
      </c>
      <c r="Y1096" t="s">
        <v>134</v>
      </c>
      <c r="Z1096" t="s">
        <v>8890</v>
      </c>
      <c r="AA1096" t="s">
        <v>8887</v>
      </c>
      <c r="AB1096" t="s">
        <v>14373</v>
      </c>
      <c r="AC1096" t="s">
        <v>9330</v>
      </c>
      <c r="AD1096" t="b">
        <v>0</v>
      </c>
      <c r="AE1096" t="b">
        <v>0</v>
      </c>
      <c r="AF1096" t="s">
        <v>14374</v>
      </c>
      <c r="AG1096" t="s">
        <v>14375</v>
      </c>
      <c r="AH1096" t="s">
        <v>9031</v>
      </c>
      <c r="AI1096" t="s">
        <v>14376</v>
      </c>
      <c r="AJ1096" t="s">
        <v>14377</v>
      </c>
      <c r="AK1096" t="s">
        <v>14378</v>
      </c>
      <c r="AL1096" t="s">
        <v>8935</v>
      </c>
      <c r="AM1096" t="s">
        <v>4258</v>
      </c>
    </row>
    <row r="1097" spans="1:42" x14ac:dyDescent="0.2">
      <c r="A1097" t="s">
        <v>4264</v>
      </c>
      <c r="B1097" t="s">
        <v>4264</v>
      </c>
      <c r="D1097" t="s">
        <v>14379</v>
      </c>
      <c r="E1097" t="s">
        <v>14380</v>
      </c>
      <c r="F1097" t="s">
        <v>9090</v>
      </c>
      <c r="G1097" t="s">
        <v>4265</v>
      </c>
      <c r="H1097" t="s">
        <v>4264</v>
      </c>
      <c r="J1097" t="s">
        <v>4266</v>
      </c>
      <c r="K1097" t="s">
        <v>4267</v>
      </c>
      <c r="L1097" t="s">
        <v>32</v>
      </c>
      <c r="M1097" t="s">
        <v>7982</v>
      </c>
      <c r="N1097" t="s">
        <v>2039</v>
      </c>
      <c r="O1097" t="s">
        <v>8887</v>
      </c>
      <c r="P1097" t="s">
        <v>4269</v>
      </c>
      <c r="R1097" t="b">
        <v>1</v>
      </c>
      <c r="T1097" t="s">
        <v>85</v>
      </c>
      <c r="Z1097" t="s">
        <v>8890</v>
      </c>
      <c r="AA1097" t="s">
        <v>8887</v>
      </c>
      <c r="AB1097" t="s">
        <v>13419</v>
      </c>
      <c r="AC1097" t="s">
        <v>8996</v>
      </c>
      <c r="AD1097" t="b">
        <v>0</v>
      </c>
      <c r="AE1097" t="b">
        <v>0</v>
      </c>
      <c r="AF1097" t="s">
        <v>12002</v>
      </c>
      <c r="AG1097" t="s">
        <v>12003</v>
      </c>
      <c r="AH1097" t="s">
        <v>8942</v>
      </c>
      <c r="AJ1097" t="s">
        <v>14381</v>
      </c>
      <c r="AK1097" t="s">
        <v>14382</v>
      </c>
      <c r="AL1097" t="s">
        <v>8935</v>
      </c>
      <c r="AM1097" t="s">
        <v>4265</v>
      </c>
    </row>
    <row r="1098" spans="1:42" x14ac:dyDescent="0.2">
      <c r="A1098" t="s">
        <v>4270</v>
      </c>
      <c r="B1098" t="s">
        <v>4270</v>
      </c>
      <c r="D1098" t="s">
        <v>14383</v>
      </c>
      <c r="E1098" t="s">
        <v>14384</v>
      </c>
      <c r="F1098" t="s">
        <v>9090</v>
      </c>
      <c r="G1098" t="s">
        <v>4271</v>
      </c>
      <c r="H1098" t="s">
        <v>4270</v>
      </c>
      <c r="J1098" t="s">
        <v>4272</v>
      </c>
      <c r="K1098" t="s">
        <v>4273</v>
      </c>
      <c r="L1098" t="s">
        <v>180</v>
      </c>
      <c r="M1098" t="s">
        <v>7982</v>
      </c>
      <c r="N1098" t="s">
        <v>2039</v>
      </c>
      <c r="O1098" t="s">
        <v>8887</v>
      </c>
      <c r="P1098" t="s">
        <v>4274</v>
      </c>
      <c r="R1098" t="b">
        <v>1</v>
      </c>
      <c r="T1098" t="s">
        <v>112</v>
      </c>
      <c r="Z1098" t="s">
        <v>8890</v>
      </c>
      <c r="AA1098" t="s">
        <v>8887</v>
      </c>
      <c r="AC1098" t="s">
        <v>8891</v>
      </c>
      <c r="AD1098" t="b">
        <v>0</v>
      </c>
      <c r="AE1098" t="b">
        <v>0</v>
      </c>
      <c r="AF1098" t="s">
        <v>8931</v>
      </c>
      <c r="AG1098" t="s">
        <v>8931</v>
      </c>
      <c r="AH1098" t="s">
        <v>8893</v>
      </c>
      <c r="AI1098" t="s">
        <v>8978</v>
      </c>
      <c r="AJ1098" t="s">
        <v>4271</v>
      </c>
      <c r="AK1098" t="s">
        <v>14385</v>
      </c>
      <c r="AL1098" t="s">
        <v>8923</v>
      </c>
      <c r="AM1098" t="s">
        <v>4271</v>
      </c>
      <c r="AN1098" t="s">
        <v>1623</v>
      </c>
      <c r="AO1098" t="s">
        <v>58</v>
      </c>
      <c r="AP1098" t="s">
        <v>4275</v>
      </c>
    </row>
    <row r="1099" spans="1:42" x14ac:dyDescent="0.2">
      <c r="A1099" t="s">
        <v>4276</v>
      </c>
      <c r="B1099" t="s">
        <v>4276</v>
      </c>
      <c r="D1099" t="s">
        <v>14386</v>
      </c>
      <c r="E1099" t="s">
        <v>14387</v>
      </c>
      <c r="F1099" t="s">
        <v>9090</v>
      </c>
      <c r="G1099" t="s">
        <v>4277</v>
      </c>
      <c r="H1099" t="s">
        <v>4276</v>
      </c>
      <c r="I1099" t="s">
        <v>14388</v>
      </c>
      <c r="J1099" t="s">
        <v>4278</v>
      </c>
      <c r="K1099" t="s">
        <v>4279</v>
      </c>
      <c r="L1099" t="s">
        <v>32</v>
      </c>
      <c r="M1099" t="s">
        <v>7982</v>
      </c>
      <c r="N1099" t="s">
        <v>2039</v>
      </c>
      <c r="O1099" t="s">
        <v>8887</v>
      </c>
      <c r="P1099" t="s">
        <v>4280</v>
      </c>
      <c r="R1099" t="b">
        <v>1</v>
      </c>
      <c r="T1099" t="s">
        <v>112</v>
      </c>
      <c r="Y1099" t="s">
        <v>4283</v>
      </c>
      <c r="Z1099" t="s">
        <v>8890</v>
      </c>
      <c r="AA1099" t="s">
        <v>8887</v>
      </c>
      <c r="AB1099" t="s">
        <v>14389</v>
      </c>
      <c r="AC1099" t="s">
        <v>8891</v>
      </c>
      <c r="AD1099" t="b">
        <v>0</v>
      </c>
      <c r="AE1099" t="b">
        <v>0</v>
      </c>
      <c r="AF1099" t="s">
        <v>9046</v>
      </c>
      <c r="AG1099" t="s">
        <v>9046</v>
      </c>
      <c r="AJ1099" t="s">
        <v>4277</v>
      </c>
      <c r="AK1099" t="s">
        <v>14390</v>
      </c>
      <c r="AL1099" t="s">
        <v>8935</v>
      </c>
      <c r="AM1099" t="s">
        <v>4281</v>
      </c>
      <c r="AN1099" t="s">
        <v>108</v>
      </c>
      <c r="AO1099" t="s">
        <v>109</v>
      </c>
      <c r="AP1099" t="s">
        <v>4282</v>
      </c>
    </row>
    <row r="1100" spans="1:42" x14ac:dyDescent="0.2">
      <c r="A1100" t="s">
        <v>4284</v>
      </c>
      <c r="B1100" t="s">
        <v>4285</v>
      </c>
      <c r="D1100" t="s">
        <v>8550</v>
      </c>
      <c r="E1100" t="s">
        <v>14391</v>
      </c>
      <c r="F1100" t="s">
        <v>10382</v>
      </c>
      <c r="G1100" t="s">
        <v>4286</v>
      </c>
      <c r="H1100" t="s">
        <v>4284</v>
      </c>
      <c r="J1100" t="s">
        <v>4287</v>
      </c>
      <c r="K1100" t="s">
        <v>14392</v>
      </c>
      <c r="L1100" t="s">
        <v>14393</v>
      </c>
      <c r="M1100" t="s">
        <v>7982</v>
      </c>
      <c r="N1100" t="s">
        <v>7672</v>
      </c>
      <c r="O1100" t="s">
        <v>8887</v>
      </c>
      <c r="P1100" t="s">
        <v>14394</v>
      </c>
      <c r="R1100" t="b">
        <v>1</v>
      </c>
      <c r="T1100" t="s">
        <v>60</v>
      </c>
      <c r="Z1100" t="s">
        <v>8890</v>
      </c>
      <c r="AA1100" t="s">
        <v>8887</v>
      </c>
      <c r="AB1100" t="s">
        <v>14395</v>
      </c>
      <c r="AC1100" t="s">
        <v>8921</v>
      </c>
      <c r="AD1100" t="b">
        <v>0</v>
      </c>
      <c r="AE1100" t="b">
        <v>1</v>
      </c>
      <c r="AF1100" t="s">
        <v>14396</v>
      </c>
      <c r="AG1100" t="s">
        <v>9113</v>
      </c>
      <c r="AH1100" t="s">
        <v>8942</v>
      </c>
      <c r="AJ1100" t="s">
        <v>14397</v>
      </c>
      <c r="AK1100" t="s">
        <v>14398</v>
      </c>
      <c r="AL1100" t="s">
        <v>9266</v>
      </c>
    </row>
    <row r="1101" spans="1:42" x14ac:dyDescent="0.2">
      <c r="A1101" t="s">
        <v>4284</v>
      </c>
      <c r="B1101" t="s">
        <v>4285</v>
      </c>
      <c r="D1101" t="s">
        <v>8550</v>
      </c>
      <c r="E1101" t="s">
        <v>14399</v>
      </c>
      <c r="F1101" t="s">
        <v>10382</v>
      </c>
      <c r="G1101" t="s">
        <v>4286</v>
      </c>
      <c r="H1101" t="s">
        <v>4284</v>
      </c>
      <c r="J1101" t="s">
        <v>4287</v>
      </c>
      <c r="K1101" t="s">
        <v>14400</v>
      </c>
      <c r="L1101" t="s">
        <v>32</v>
      </c>
      <c r="M1101" t="s">
        <v>9202</v>
      </c>
      <c r="N1101" t="s">
        <v>14401</v>
      </c>
      <c r="O1101" t="s">
        <v>8887</v>
      </c>
      <c r="P1101" t="s">
        <v>14402</v>
      </c>
      <c r="R1101" t="b">
        <v>1</v>
      </c>
      <c r="T1101" t="s">
        <v>60</v>
      </c>
      <c r="X1101" t="s">
        <v>7198</v>
      </c>
      <c r="Z1101" t="s">
        <v>8890</v>
      </c>
      <c r="AA1101" t="s">
        <v>8887</v>
      </c>
      <c r="AB1101" t="s">
        <v>14403</v>
      </c>
      <c r="AC1101" t="s">
        <v>8921</v>
      </c>
      <c r="AD1101" t="b">
        <v>0</v>
      </c>
      <c r="AE1101" t="b">
        <v>1</v>
      </c>
      <c r="AF1101" t="s">
        <v>10148</v>
      </c>
      <c r="AG1101" t="s">
        <v>9113</v>
      </c>
      <c r="AJ1101" t="s">
        <v>14404</v>
      </c>
      <c r="AK1101" t="s">
        <v>14405</v>
      </c>
      <c r="AL1101" t="s">
        <v>8935</v>
      </c>
    </row>
    <row r="1102" spans="1:42" x14ac:dyDescent="0.2">
      <c r="A1102" t="s">
        <v>4284</v>
      </c>
      <c r="B1102" t="s">
        <v>4285</v>
      </c>
      <c r="D1102" t="s">
        <v>8550</v>
      </c>
      <c r="E1102" t="s">
        <v>14406</v>
      </c>
      <c r="F1102" t="s">
        <v>10382</v>
      </c>
      <c r="G1102" t="s">
        <v>4286</v>
      </c>
      <c r="H1102" t="s">
        <v>4284</v>
      </c>
      <c r="J1102" t="s">
        <v>4287</v>
      </c>
      <c r="K1102" t="s">
        <v>14407</v>
      </c>
      <c r="L1102" t="s">
        <v>418</v>
      </c>
      <c r="M1102" t="s">
        <v>7982</v>
      </c>
      <c r="N1102" t="s">
        <v>14401</v>
      </c>
      <c r="O1102" t="s">
        <v>8887</v>
      </c>
      <c r="P1102" t="s">
        <v>14408</v>
      </c>
      <c r="R1102" t="b">
        <v>1</v>
      </c>
      <c r="T1102" t="s">
        <v>60</v>
      </c>
      <c r="Z1102" t="s">
        <v>8890</v>
      </c>
      <c r="AA1102" t="s">
        <v>8887</v>
      </c>
      <c r="AB1102" t="s">
        <v>14409</v>
      </c>
      <c r="AC1102" t="s">
        <v>8940</v>
      </c>
      <c r="AD1102" t="b">
        <v>0</v>
      </c>
      <c r="AE1102" t="b">
        <v>1</v>
      </c>
      <c r="AF1102" t="s">
        <v>14410</v>
      </c>
      <c r="AG1102" t="s">
        <v>9113</v>
      </c>
      <c r="AH1102" t="s">
        <v>8942</v>
      </c>
      <c r="AJ1102" t="s">
        <v>14411</v>
      </c>
      <c r="AK1102" t="s">
        <v>14398</v>
      </c>
      <c r="AL1102" t="s">
        <v>8897</v>
      </c>
    </row>
    <row r="1103" spans="1:42" x14ac:dyDescent="0.2">
      <c r="A1103" t="s">
        <v>4284</v>
      </c>
      <c r="B1103" t="s">
        <v>4285</v>
      </c>
      <c r="D1103" t="s">
        <v>8550</v>
      </c>
      <c r="E1103" t="s">
        <v>14412</v>
      </c>
      <c r="F1103" t="s">
        <v>10382</v>
      </c>
      <c r="G1103" t="s">
        <v>4286</v>
      </c>
      <c r="H1103" t="s">
        <v>4284</v>
      </c>
      <c r="J1103" t="s">
        <v>4287</v>
      </c>
      <c r="K1103" t="s">
        <v>14413</v>
      </c>
      <c r="L1103" t="s">
        <v>32</v>
      </c>
      <c r="M1103" t="s">
        <v>7982</v>
      </c>
      <c r="N1103" t="s">
        <v>7272</v>
      </c>
      <c r="O1103" t="s">
        <v>8887</v>
      </c>
      <c r="P1103" t="s">
        <v>14414</v>
      </c>
      <c r="R1103" t="b">
        <v>1</v>
      </c>
      <c r="T1103" t="s">
        <v>60</v>
      </c>
      <c r="Z1103" t="s">
        <v>8890</v>
      </c>
      <c r="AA1103" t="s">
        <v>8887</v>
      </c>
      <c r="AB1103" t="s">
        <v>14415</v>
      </c>
      <c r="AC1103" t="s">
        <v>8921</v>
      </c>
      <c r="AD1103" t="b">
        <v>0</v>
      </c>
      <c r="AE1103" t="b">
        <v>1</v>
      </c>
      <c r="AF1103" t="s">
        <v>10148</v>
      </c>
      <c r="AG1103" t="s">
        <v>9113</v>
      </c>
      <c r="AH1103" t="s">
        <v>8942</v>
      </c>
      <c r="AJ1103" t="s">
        <v>14397</v>
      </c>
      <c r="AK1103" t="s">
        <v>14398</v>
      </c>
      <c r="AL1103" t="s">
        <v>8902</v>
      </c>
      <c r="AM1103" t="s">
        <v>4286</v>
      </c>
    </row>
    <row r="1104" spans="1:42" x14ac:dyDescent="0.2">
      <c r="A1104" t="s">
        <v>4284</v>
      </c>
      <c r="B1104" t="s">
        <v>4285</v>
      </c>
      <c r="D1104" t="s">
        <v>8550</v>
      </c>
      <c r="E1104" t="s">
        <v>14416</v>
      </c>
      <c r="F1104" t="e">
        <v>#N/A</v>
      </c>
      <c r="G1104" t="s">
        <v>4286</v>
      </c>
      <c r="H1104" t="s">
        <v>4284</v>
      </c>
      <c r="J1104" t="s">
        <v>4287</v>
      </c>
      <c r="K1104" t="s">
        <v>14417</v>
      </c>
      <c r="L1104" t="s">
        <v>32</v>
      </c>
      <c r="M1104" t="s">
        <v>9202</v>
      </c>
      <c r="N1104" t="s">
        <v>7024</v>
      </c>
      <c r="O1104" t="s">
        <v>8887</v>
      </c>
      <c r="P1104" t="s">
        <v>14418</v>
      </c>
      <c r="T1104" t="s">
        <v>60</v>
      </c>
      <c r="X1104" t="s">
        <v>14419</v>
      </c>
      <c r="Z1104" t="s">
        <v>8967</v>
      </c>
      <c r="AA1104" t="s">
        <v>8887</v>
      </c>
      <c r="AD1104" t="b">
        <v>0</v>
      </c>
      <c r="AF1104" t="s">
        <v>8968</v>
      </c>
      <c r="AG1104" t="s">
        <v>8968</v>
      </c>
      <c r="AI1104" t="s">
        <v>14420</v>
      </c>
      <c r="AJ1104" t="s">
        <v>14421</v>
      </c>
      <c r="AK1104" t="s">
        <v>14398</v>
      </c>
      <c r="AL1104" t="s">
        <v>8897</v>
      </c>
    </row>
    <row r="1105" spans="1:42" x14ac:dyDescent="0.2">
      <c r="A1105" t="s">
        <v>4284</v>
      </c>
      <c r="B1105" t="s">
        <v>4285</v>
      </c>
      <c r="D1105" t="s">
        <v>14422</v>
      </c>
      <c r="E1105" t="s">
        <v>14423</v>
      </c>
      <c r="F1105" t="s">
        <v>10382</v>
      </c>
      <c r="G1105" t="s">
        <v>4286</v>
      </c>
      <c r="H1105" t="s">
        <v>4284</v>
      </c>
      <c r="J1105" t="s">
        <v>14424</v>
      </c>
      <c r="K1105" t="s">
        <v>14425</v>
      </c>
      <c r="L1105" t="s">
        <v>4289</v>
      </c>
      <c r="M1105" t="s">
        <v>7982</v>
      </c>
      <c r="N1105" t="s">
        <v>7808</v>
      </c>
      <c r="O1105" t="s">
        <v>8887</v>
      </c>
      <c r="P1105" t="s">
        <v>14426</v>
      </c>
      <c r="R1105" t="b">
        <v>1</v>
      </c>
      <c r="T1105" t="s">
        <v>60</v>
      </c>
      <c r="Z1105" t="s">
        <v>9363</v>
      </c>
      <c r="AA1105" t="s">
        <v>8887</v>
      </c>
      <c r="AB1105" t="s">
        <v>14427</v>
      </c>
      <c r="AC1105" t="s">
        <v>8921</v>
      </c>
      <c r="AD1105" t="b">
        <v>0</v>
      </c>
      <c r="AE1105" t="b">
        <v>1</v>
      </c>
      <c r="AF1105" t="s">
        <v>8941</v>
      </c>
      <c r="AG1105" t="s">
        <v>8941</v>
      </c>
      <c r="AH1105" t="s">
        <v>8942</v>
      </c>
      <c r="AJ1105" t="s">
        <v>14397</v>
      </c>
      <c r="AK1105" t="s">
        <v>14398</v>
      </c>
      <c r="AL1105" t="s">
        <v>8913</v>
      </c>
      <c r="AM1105" t="s">
        <v>4286</v>
      </c>
    </row>
    <row r="1106" spans="1:42" x14ac:dyDescent="0.2">
      <c r="A1106" t="s">
        <v>4284</v>
      </c>
      <c r="B1106" t="s">
        <v>4285</v>
      </c>
      <c r="D1106" t="s">
        <v>14422</v>
      </c>
      <c r="E1106" t="s">
        <v>14428</v>
      </c>
      <c r="F1106" t="s">
        <v>10382</v>
      </c>
      <c r="G1106" t="s">
        <v>4286</v>
      </c>
      <c r="H1106" t="s">
        <v>4284</v>
      </c>
      <c r="J1106" t="s">
        <v>14429</v>
      </c>
      <c r="K1106" t="s">
        <v>14430</v>
      </c>
      <c r="L1106" t="s">
        <v>4289</v>
      </c>
      <c r="M1106" t="s">
        <v>7982</v>
      </c>
      <c r="N1106" t="s">
        <v>7335</v>
      </c>
      <c r="O1106" t="s">
        <v>8887</v>
      </c>
      <c r="P1106" t="s">
        <v>14431</v>
      </c>
      <c r="R1106" t="b">
        <v>1</v>
      </c>
      <c r="T1106" t="s">
        <v>60</v>
      </c>
      <c r="Z1106" t="s">
        <v>8890</v>
      </c>
      <c r="AA1106" t="s">
        <v>8887</v>
      </c>
      <c r="AB1106" t="s">
        <v>14432</v>
      </c>
      <c r="AC1106" t="s">
        <v>8921</v>
      </c>
      <c r="AD1106" t="b">
        <v>0</v>
      </c>
      <c r="AE1106" t="b">
        <v>1</v>
      </c>
      <c r="AF1106" t="s">
        <v>8941</v>
      </c>
      <c r="AG1106" t="s">
        <v>8941</v>
      </c>
      <c r="AH1106" t="s">
        <v>8942</v>
      </c>
      <c r="AJ1106" t="s">
        <v>14433</v>
      </c>
      <c r="AK1106" t="s">
        <v>14434</v>
      </c>
      <c r="AL1106" t="s">
        <v>8935</v>
      </c>
      <c r="AM1106" t="s">
        <v>4286</v>
      </c>
    </row>
    <row r="1107" spans="1:42" x14ac:dyDescent="0.2">
      <c r="A1107" t="s">
        <v>4284</v>
      </c>
      <c r="B1107" t="s">
        <v>4285</v>
      </c>
      <c r="E1107" t="s">
        <v>14435</v>
      </c>
      <c r="F1107" t="e">
        <v>#N/A</v>
      </c>
      <c r="G1107" t="s">
        <v>4286</v>
      </c>
      <c r="H1107" t="s">
        <v>4284</v>
      </c>
      <c r="J1107" t="s">
        <v>14424</v>
      </c>
      <c r="K1107" t="s">
        <v>14425</v>
      </c>
      <c r="L1107" t="s">
        <v>4289</v>
      </c>
      <c r="M1107" t="s">
        <v>7982</v>
      </c>
      <c r="N1107" t="s">
        <v>7274</v>
      </c>
      <c r="O1107" t="s">
        <v>8887</v>
      </c>
      <c r="P1107" t="s">
        <v>14436</v>
      </c>
      <c r="R1107" t="b">
        <v>0</v>
      </c>
      <c r="T1107" t="s">
        <v>60</v>
      </c>
      <c r="Z1107" t="s">
        <v>8967</v>
      </c>
      <c r="AA1107" t="s">
        <v>8887</v>
      </c>
      <c r="AD1107" t="b">
        <v>0</v>
      </c>
      <c r="AF1107" t="s">
        <v>8968</v>
      </c>
      <c r="AG1107" t="s">
        <v>8968</v>
      </c>
      <c r="AH1107" t="s">
        <v>8942</v>
      </c>
      <c r="AJ1107" t="s">
        <v>14411</v>
      </c>
      <c r="AL1107" t="s">
        <v>8897</v>
      </c>
    </row>
    <row r="1108" spans="1:42" x14ac:dyDescent="0.2">
      <c r="A1108" t="s">
        <v>4292</v>
      </c>
      <c r="B1108" t="s">
        <v>4293</v>
      </c>
      <c r="D1108" t="s">
        <v>7276</v>
      </c>
      <c r="E1108" t="s">
        <v>14437</v>
      </c>
      <c r="F1108" t="s">
        <v>9118</v>
      </c>
      <c r="G1108" t="s">
        <v>4294</v>
      </c>
      <c r="H1108" t="s">
        <v>4292</v>
      </c>
      <c r="J1108" t="s">
        <v>4295</v>
      </c>
      <c r="K1108" t="s">
        <v>14438</v>
      </c>
      <c r="L1108" t="s">
        <v>233</v>
      </c>
      <c r="M1108" t="s">
        <v>7982</v>
      </c>
      <c r="N1108" t="s">
        <v>2039</v>
      </c>
      <c r="O1108" t="s">
        <v>8887</v>
      </c>
      <c r="P1108" t="s">
        <v>14439</v>
      </c>
      <c r="R1108" t="b">
        <v>1</v>
      </c>
      <c r="T1108" t="s">
        <v>112</v>
      </c>
      <c r="Z1108" t="s">
        <v>8890</v>
      </c>
      <c r="AA1108" t="s">
        <v>8887</v>
      </c>
      <c r="AB1108" t="s">
        <v>14440</v>
      </c>
      <c r="AC1108" t="s">
        <v>8996</v>
      </c>
      <c r="AD1108" t="b">
        <v>0</v>
      </c>
      <c r="AE1108" t="b">
        <v>0</v>
      </c>
      <c r="AF1108" t="s">
        <v>14441</v>
      </c>
      <c r="AG1108" t="s">
        <v>9176</v>
      </c>
      <c r="AH1108" t="s">
        <v>8893</v>
      </c>
      <c r="AJ1108" t="s">
        <v>4294</v>
      </c>
      <c r="AK1108" t="s">
        <v>14442</v>
      </c>
      <c r="AL1108" t="s">
        <v>8935</v>
      </c>
      <c r="AM1108" t="s">
        <v>4298</v>
      </c>
    </row>
    <row r="1109" spans="1:42" x14ac:dyDescent="0.2">
      <c r="A1109" t="s">
        <v>4302</v>
      </c>
      <c r="B1109" t="s">
        <v>4302</v>
      </c>
      <c r="D1109" t="s">
        <v>14443</v>
      </c>
      <c r="E1109" t="s">
        <v>14444</v>
      </c>
      <c r="F1109" t="s">
        <v>9090</v>
      </c>
      <c r="G1109" t="s">
        <v>4303</v>
      </c>
      <c r="H1109" t="s">
        <v>4302</v>
      </c>
      <c r="J1109" t="s">
        <v>4304</v>
      </c>
      <c r="K1109" t="s">
        <v>4305</v>
      </c>
      <c r="L1109" t="s">
        <v>32</v>
      </c>
      <c r="M1109" t="s">
        <v>7982</v>
      </c>
      <c r="N1109" t="s">
        <v>2039</v>
      </c>
      <c r="O1109" t="s">
        <v>8887</v>
      </c>
      <c r="P1109" t="s">
        <v>4306</v>
      </c>
      <c r="R1109" t="b">
        <v>1</v>
      </c>
      <c r="T1109" t="s">
        <v>112</v>
      </c>
      <c r="Z1109" t="s">
        <v>8890</v>
      </c>
      <c r="AA1109" t="s">
        <v>8887</v>
      </c>
      <c r="AB1109" t="s">
        <v>14445</v>
      </c>
      <c r="AC1109" t="s">
        <v>8891</v>
      </c>
      <c r="AD1109" t="b">
        <v>0</v>
      </c>
      <c r="AE1109" t="b">
        <v>0</v>
      </c>
      <c r="AF1109" t="s">
        <v>9365</v>
      </c>
      <c r="AG1109" t="s">
        <v>9366</v>
      </c>
      <c r="AI1109" t="s">
        <v>9555</v>
      </c>
      <c r="AJ1109" t="s">
        <v>4303</v>
      </c>
      <c r="AK1109" t="s">
        <v>14446</v>
      </c>
      <c r="AL1109" t="s">
        <v>8935</v>
      </c>
      <c r="AM1109" t="s">
        <v>4307</v>
      </c>
      <c r="AN1109" t="s">
        <v>132</v>
      </c>
      <c r="AO1109" t="s">
        <v>109</v>
      </c>
      <c r="AP1109" t="s">
        <v>2331</v>
      </c>
    </row>
    <row r="1110" spans="1:42" x14ac:dyDescent="0.2">
      <c r="A1110" t="s">
        <v>4308</v>
      </c>
      <c r="B1110" t="s">
        <v>4308</v>
      </c>
      <c r="D1110" t="s">
        <v>14447</v>
      </c>
      <c r="E1110" t="s">
        <v>14448</v>
      </c>
      <c r="F1110" t="s">
        <v>8994</v>
      </c>
      <c r="G1110" t="s">
        <v>4309</v>
      </c>
      <c r="H1110" t="s">
        <v>4308</v>
      </c>
      <c r="J1110" t="s">
        <v>4310</v>
      </c>
      <c r="K1110" t="s">
        <v>4311</v>
      </c>
      <c r="L1110" t="s">
        <v>32</v>
      </c>
      <c r="M1110" t="s">
        <v>7982</v>
      </c>
      <c r="N1110" t="s">
        <v>14449</v>
      </c>
      <c r="O1110" t="s">
        <v>8887</v>
      </c>
      <c r="P1110" t="s">
        <v>4312</v>
      </c>
      <c r="R1110" t="b">
        <v>1</v>
      </c>
      <c r="T1110" t="s">
        <v>112</v>
      </c>
      <c r="Z1110" t="s">
        <v>8890</v>
      </c>
      <c r="AA1110" t="s">
        <v>8887</v>
      </c>
      <c r="AC1110" t="s">
        <v>9037</v>
      </c>
      <c r="AD1110" t="b">
        <v>0</v>
      </c>
      <c r="AE1110" t="b">
        <v>0</v>
      </c>
      <c r="AF1110" t="s">
        <v>8892</v>
      </c>
      <c r="AG1110" t="s">
        <v>8892</v>
      </c>
      <c r="AH1110" t="s">
        <v>8893</v>
      </c>
      <c r="AI1110" t="s">
        <v>10206</v>
      </c>
      <c r="AJ1110" t="s">
        <v>4309</v>
      </c>
      <c r="AK1110" t="s">
        <v>14450</v>
      </c>
      <c r="AL1110" t="s">
        <v>9244</v>
      </c>
      <c r="AM1110" t="s">
        <v>4313</v>
      </c>
      <c r="AN1110" t="s">
        <v>1132</v>
      </c>
      <c r="AO1110" t="s">
        <v>978</v>
      </c>
      <c r="AP1110" t="s">
        <v>4314</v>
      </c>
    </row>
    <row r="1111" spans="1:42" x14ac:dyDescent="0.2">
      <c r="A1111" t="s">
        <v>4315</v>
      </c>
      <c r="B1111" t="s">
        <v>4316</v>
      </c>
      <c r="D1111" t="s">
        <v>8554</v>
      </c>
      <c r="E1111" t="s">
        <v>14451</v>
      </c>
      <c r="F1111" t="s">
        <v>8889</v>
      </c>
      <c r="G1111" t="s">
        <v>14452</v>
      </c>
      <c r="H1111" t="s">
        <v>4315</v>
      </c>
      <c r="J1111" t="s">
        <v>4318</v>
      </c>
      <c r="K1111" t="s">
        <v>14453</v>
      </c>
      <c r="L1111" t="s">
        <v>32</v>
      </c>
      <c r="M1111" t="s">
        <v>7982</v>
      </c>
      <c r="N1111" t="s">
        <v>2039</v>
      </c>
      <c r="O1111" t="s">
        <v>8887</v>
      </c>
      <c r="P1111" t="s">
        <v>14454</v>
      </c>
      <c r="R1111" t="b">
        <v>1</v>
      </c>
      <c r="T1111" t="s">
        <v>45</v>
      </c>
      <c r="Z1111" t="s">
        <v>8890</v>
      </c>
      <c r="AA1111" t="s">
        <v>8887</v>
      </c>
      <c r="AB1111" t="s">
        <v>14455</v>
      </c>
      <c r="AC1111" t="s">
        <v>10210</v>
      </c>
      <c r="AD1111" t="b">
        <v>0</v>
      </c>
      <c r="AE1111" t="b">
        <v>0</v>
      </c>
      <c r="AF1111" t="s">
        <v>14456</v>
      </c>
      <c r="AG1111" t="s">
        <v>14457</v>
      </c>
      <c r="AH1111" t="s">
        <v>8942</v>
      </c>
      <c r="AJ1111" t="s">
        <v>14458</v>
      </c>
      <c r="AK1111" t="s">
        <v>14459</v>
      </c>
      <c r="AL1111" t="s">
        <v>8923</v>
      </c>
      <c r="AM1111" t="s">
        <v>4317</v>
      </c>
    </row>
    <row r="1112" spans="1:42" x14ac:dyDescent="0.2">
      <c r="A1112" t="s">
        <v>4324</v>
      </c>
      <c r="B1112" t="s">
        <v>4324</v>
      </c>
      <c r="D1112" t="s">
        <v>14460</v>
      </c>
      <c r="E1112" t="s">
        <v>14461</v>
      </c>
      <c r="F1112" t="s">
        <v>9090</v>
      </c>
      <c r="G1112" t="s">
        <v>4325</v>
      </c>
      <c r="H1112" t="s">
        <v>4324</v>
      </c>
      <c r="J1112" t="s">
        <v>4326</v>
      </c>
      <c r="K1112" t="s">
        <v>4327</v>
      </c>
      <c r="L1112" t="s">
        <v>32</v>
      </c>
      <c r="M1112" t="s">
        <v>7982</v>
      </c>
      <c r="N1112" t="s">
        <v>7308</v>
      </c>
      <c r="O1112" t="s">
        <v>8887</v>
      </c>
      <c r="P1112" t="s">
        <v>4329</v>
      </c>
      <c r="R1112" t="b">
        <v>1</v>
      </c>
      <c r="T1112" t="s">
        <v>112</v>
      </c>
      <c r="Z1112" t="s">
        <v>8890</v>
      </c>
      <c r="AA1112" t="s">
        <v>8887</v>
      </c>
      <c r="AC1112" t="s">
        <v>9037</v>
      </c>
      <c r="AD1112" t="b">
        <v>0</v>
      </c>
      <c r="AE1112" t="b">
        <v>0</v>
      </c>
      <c r="AF1112" t="s">
        <v>8892</v>
      </c>
      <c r="AG1112" t="s">
        <v>8892</v>
      </c>
      <c r="AH1112" t="s">
        <v>8893</v>
      </c>
      <c r="AI1112" t="s">
        <v>10787</v>
      </c>
      <c r="AJ1112" t="s">
        <v>4325</v>
      </c>
      <c r="AL1112" t="s">
        <v>8926</v>
      </c>
      <c r="AM1112" t="s">
        <v>4330</v>
      </c>
      <c r="AN1112" t="s">
        <v>525</v>
      </c>
      <c r="AO1112" t="s">
        <v>99</v>
      </c>
      <c r="AP1112" t="s">
        <v>4331</v>
      </c>
    </row>
    <row r="1113" spans="1:42" x14ac:dyDescent="0.2">
      <c r="A1113" t="s">
        <v>4332</v>
      </c>
      <c r="B1113" t="s">
        <v>4333</v>
      </c>
      <c r="D1113" t="s">
        <v>14462</v>
      </c>
      <c r="E1113" t="s">
        <v>14463</v>
      </c>
      <c r="F1113" t="s">
        <v>8889</v>
      </c>
      <c r="G1113" t="s">
        <v>4334</v>
      </c>
      <c r="H1113" t="s">
        <v>4332</v>
      </c>
      <c r="J1113" t="s">
        <v>4335</v>
      </c>
      <c r="K1113" t="s">
        <v>14464</v>
      </c>
      <c r="L1113" t="s">
        <v>32</v>
      </c>
      <c r="M1113" t="s">
        <v>7982</v>
      </c>
      <c r="N1113" t="s">
        <v>2039</v>
      </c>
      <c r="O1113" t="s">
        <v>8887</v>
      </c>
      <c r="P1113" t="s">
        <v>14465</v>
      </c>
      <c r="R1113" t="b">
        <v>1</v>
      </c>
      <c r="T1113" t="s">
        <v>112</v>
      </c>
      <c r="Z1113" t="s">
        <v>8890</v>
      </c>
      <c r="AA1113" t="s">
        <v>8887</v>
      </c>
      <c r="AB1113" t="s">
        <v>14466</v>
      </c>
      <c r="AC1113" t="s">
        <v>8891</v>
      </c>
      <c r="AD1113" t="b">
        <v>0</v>
      </c>
      <c r="AE1113" t="b">
        <v>0</v>
      </c>
      <c r="AF1113" t="s">
        <v>14467</v>
      </c>
      <c r="AG1113" t="s">
        <v>12295</v>
      </c>
      <c r="AH1113" t="s">
        <v>9031</v>
      </c>
      <c r="AI1113" t="s">
        <v>9312</v>
      </c>
      <c r="AJ1113" t="s">
        <v>4334</v>
      </c>
      <c r="AK1113" t="s">
        <v>14468</v>
      </c>
      <c r="AL1113" t="s">
        <v>8935</v>
      </c>
      <c r="AM1113" t="s">
        <v>4338</v>
      </c>
    </row>
    <row r="1114" spans="1:42" x14ac:dyDescent="0.2">
      <c r="A1114" t="s">
        <v>4342</v>
      </c>
      <c r="B1114" t="s">
        <v>4342</v>
      </c>
      <c r="D1114" t="s">
        <v>14469</v>
      </c>
      <c r="E1114" t="s">
        <v>14470</v>
      </c>
      <c r="F1114" t="s">
        <v>9090</v>
      </c>
      <c r="G1114" t="s">
        <v>4343</v>
      </c>
      <c r="H1114" t="s">
        <v>4342</v>
      </c>
      <c r="J1114" t="s">
        <v>4344</v>
      </c>
      <c r="K1114" t="s">
        <v>4345</v>
      </c>
      <c r="L1114" t="s">
        <v>233</v>
      </c>
      <c r="M1114" t="s">
        <v>7982</v>
      </c>
      <c r="N1114" t="s">
        <v>2039</v>
      </c>
      <c r="O1114" t="s">
        <v>8887</v>
      </c>
      <c r="P1114" t="s">
        <v>4346</v>
      </c>
      <c r="R1114" t="b">
        <v>1</v>
      </c>
      <c r="T1114" t="s">
        <v>112</v>
      </c>
      <c r="Z1114" t="s">
        <v>8890</v>
      </c>
      <c r="AA1114" t="s">
        <v>8887</v>
      </c>
      <c r="AC1114" t="s">
        <v>8891</v>
      </c>
      <c r="AD1114" t="b">
        <v>0</v>
      </c>
      <c r="AE1114" t="b">
        <v>0</v>
      </c>
      <c r="AF1114" t="s">
        <v>9502</v>
      </c>
      <c r="AG1114" t="s">
        <v>9503</v>
      </c>
      <c r="AH1114" t="s">
        <v>8893</v>
      </c>
      <c r="AI1114" t="s">
        <v>14471</v>
      </c>
      <c r="AJ1114" t="s">
        <v>4343</v>
      </c>
      <c r="AK1114" t="s">
        <v>14472</v>
      </c>
      <c r="AL1114" t="s">
        <v>8935</v>
      </c>
      <c r="AM1114" t="s">
        <v>4347</v>
      </c>
    </row>
    <row r="1115" spans="1:42" x14ac:dyDescent="0.2">
      <c r="A1115" t="s">
        <v>4342</v>
      </c>
      <c r="B1115" t="s">
        <v>4342</v>
      </c>
      <c r="D1115" t="s">
        <v>14469</v>
      </c>
      <c r="E1115" t="s">
        <v>14473</v>
      </c>
      <c r="F1115" t="s">
        <v>9090</v>
      </c>
      <c r="G1115" t="s">
        <v>4343</v>
      </c>
      <c r="H1115" t="s">
        <v>4342</v>
      </c>
      <c r="M1115" t="s">
        <v>8920</v>
      </c>
      <c r="N1115" t="s">
        <v>2039</v>
      </c>
      <c r="O1115" t="s">
        <v>8887</v>
      </c>
      <c r="R1115" t="b">
        <v>1</v>
      </c>
      <c r="Z1115" t="s">
        <v>8890</v>
      </c>
      <c r="AA1115" t="s">
        <v>8887</v>
      </c>
      <c r="AC1115" t="s">
        <v>8891</v>
      </c>
      <c r="AD1115" t="b">
        <v>0</v>
      </c>
      <c r="AE1115" t="b">
        <v>0</v>
      </c>
      <c r="AL1115" t="s">
        <v>8935</v>
      </c>
      <c r="AM1115" t="s">
        <v>4347</v>
      </c>
    </row>
    <row r="1116" spans="1:42" x14ac:dyDescent="0.2">
      <c r="A1116" t="s">
        <v>4342</v>
      </c>
      <c r="B1116" t="s">
        <v>4342</v>
      </c>
      <c r="D1116" t="s">
        <v>14469</v>
      </c>
      <c r="E1116" t="s">
        <v>14474</v>
      </c>
      <c r="F1116" t="s">
        <v>9090</v>
      </c>
      <c r="G1116" t="s">
        <v>4343</v>
      </c>
      <c r="H1116" t="s">
        <v>4342</v>
      </c>
      <c r="J1116" t="s">
        <v>14475</v>
      </c>
      <c r="K1116" t="s">
        <v>14476</v>
      </c>
      <c r="L1116" t="s">
        <v>32</v>
      </c>
      <c r="M1116" t="s">
        <v>7982</v>
      </c>
      <c r="N1116" t="s">
        <v>7113</v>
      </c>
      <c r="O1116" t="s">
        <v>8887</v>
      </c>
      <c r="P1116" t="s">
        <v>14477</v>
      </c>
      <c r="R1116" t="b">
        <v>1</v>
      </c>
      <c r="T1116" t="s">
        <v>112</v>
      </c>
      <c r="Z1116" t="s">
        <v>8890</v>
      </c>
      <c r="AA1116" t="s">
        <v>8887</v>
      </c>
      <c r="AC1116" t="s">
        <v>8891</v>
      </c>
      <c r="AD1116" t="b">
        <v>0</v>
      </c>
      <c r="AE1116" t="b">
        <v>0</v>
      </c>
      <c r="AF1116" t="s">
        <v>8892</v>
      </c>
      <c r="AG1116" t="s">
        <v>8892</v>
      </c>
      <c r="AI1116" t="s">
        <v>14478</v>
      </c>
      <c r="AJ1116" t="s">
        <v>4343</v>
      </c>
      <c r="AK1116" t="s">
        <v>14479</v>
      </c>
      <c r="AL1116" t="s">
        <v>9266</v>
      </c>
      <c r="AM1116" t="s">
        <v>4347</v>
      </c>
    </row>
    <row r="1117" spans="1:42" x14ac:dyDescent="0.2">
      <c r="A1117" t="s">
        <v>4349</v>
      </c>
      <c r="B1117" t="s">
        <v>4350</v>
      </c>
      <c r="D1117" t="s">
        <v>7278</v>
      </c>
      <c r="E1117" t="s">
        <v>14480</v>
      </c>
      <c r="F1117" t="s">
        <v>8994</v>
      </c>
      <c r="G1117" t="s">
        <v>4351</v>
      </c>
      <c r="H1117" t="s">
        <v>4349</v>
      </c>
      <c r="J1117" t="s">
        <v>4352</v>
      </c>
      <c r="K1117" t="s">
        <v>14481</v>
      </c>
      <c r="L1117" t="s">
        <v>32</v>
      </c>
      <c r="M1117" t="s">
        <v>7982</v>
      </c>
      <c r="N1117" t="s">
        <v>2039</v>
      </c>
      <c r="O1117" t="s">
        <v>8887</v>
      </c>
      <c r="P1117" t="s">
        <v>14482</v>
      </c>
      <c r="R1117" t="b">
        <v>1</v>
      </c>
      <c r="T1117" t="s">
        <v>112</v>
      </c>
      <c r="Z1117" t="s">
        <v>8890</v>
      </c>
      <c r="AA1117" t="s">
        <v>8887</v>
      </c>
      <c r="AB1117" t="s">
        <v>14483</v>
      </c>
      <c r="AC1117" t="s">
        <v>8891</v>
      </c>
      <c r="AD1117" t="b">
        <v>0</v>
      </c>
      <c r="AE1117" t="b">
        <v>0</v>
      </c>
      <c r="AF1117" t="s">
        <v>8941</v>
      </c>
      <c r="AG1117" t="s">
        <v>8941</v>
      </c>
      <c r="AH1117" t="s">
        <v>8942</v>
      </c>
      <c r="AI1117" t="s">
        <v>14484</v>
      </c>
      <c r="AJ1117" t="s">
        <v>4351</v>
      </c>
      <c r="AK1117" t="s">
        <v>14485</v>
      </c>
      <c r="AL1117" t="s">
        <v>8935</v>
      </c>
      <c r="AM1117" t="s">
        <v>4355</v>
      </c>
    </row>
    <row r="1118" spans="1:42" x14ac:dyDescent="0.2">
      <c r="A1118" t="s">
        <v>4358</v>
      </c>
      <c r="B1118" t="s">
        <v>4358</v>
      </c>
      <c r="D1118" t="s">
        <v>14486</v>
      </c>
      <c r="E1118" t="s">
        <v>14487</v>
      </c>
      <c r="F1118" t="s">
        <v>8994</v>
      </c>
      <c r="G1118" t="s">
        <v>4359</v>
      </c>
      <c r="H1118" t="s">
        <v>4358</v>
      </c>
      <c r="J1118" t="s">
        <v>4360</v>
      </c>
      <c r="K1118" t="s">
        <v>4361</v>
      </c>
      <c r="L1118" t="s">
        <v>32</v>
      </c>
      <c r="M1118" t="s">
        <v>7982</v>
      </c>
      <c r="N1118" t="s">
        <v>2039</v>
      </c>
      <c r="O1118" t="s">
        <v>8887</v>
      </c>
      <c r="P1118" t="s">
        <v>4362</v>
      </c>
      <c r="R1118" t="b">
        <v>1</v>
      </c>
      <c r="T1118" t="s">
        <v>112</v>
      </c>
      <c r="Z1118" t="s">
        <v>8890</v>
      </c>
      <c r="AA1118" t="s">
        <v>8887</v>
      </c>
      <c r="AB1118" t="s">
        <v>14488</v>
      </c>
      <c r="AC1118" t="s">
        <v>8996</v>
      </c>
      <c r="AD1118" t="b">
        <v>0</v>
      </c>
      <c r="AE1118" t="b">
        <v>0</v>
      </c>
      <c r="AF1118" t="s">
        <v>9046</v>
      </c>
      <c r="AG1118" t="s">
        <v>9046</v>
      </c>
      <c r="AJ1118" t="s">
        <v>4359</v>
      </c>
      <c r="AK1118" t="s">
        <v>14489</v>
      </c>
      <c r="AL1118" t="s">
        <v>8935</v>
      </c>
      <c r="AM1118" t="s">
        <v>4363</v>
      </c>
      <c r="AN1118" t="s">
        <v>167</v>
      </c>
      <c r="AO1118" t="s">
        <v>109</v>
      </c>
      <c r="AP1118" t="s">
        <v>745</v>
      </c>
    </row>
    <row r="1119" spans="1:42" x14ac:dyDescent="0.2">
      <c r="A1119" t="s">
        <v>4364</v>
      </c>
      <c r="B1119" t="s">
        <v>4365</v>
      </c>
      <c r="D1119" t="s">
        <v>8556</v>
      </c>
      <c r="E1119" t="s">
        <v>14490</v>
      </c>
      <c r="F1119" t="s">
        <v>21008</v>
      </c>
      <c r="G1119" t="s">
        <v>4366</v>
      </c>
      <c r="H1119" t="s">
        <v>4364</v>
      </c>
      <c r="M1119" t="s">
        <v>8920</v>
      </c>
      <c r="N1119" t="s">
        <v>2039</v>
      </c>
      <c r="O1119" t="s">
        <v>8887</v>
      </c>
      <c r="R1119" t="b">
        <v>1</v>
      </c>
      <c r="Z1119" t="s">
        <v>8890</v>
      </c>
      <c r="AA1119" t="s">
        <v>8887</v>
      </c>
      <c r="AC1119" t="s">
        <v>8973</v>
      </c>
      <c r="AD1119" t="b">
        <v>0</v>
      </c>
      <c r="AE1119" t="b">
        <v>0</v>
      </c>
      <c r="AL1119" t="s">
        <v>7302</v>
      </c>
      <c r="AM1119" t="s">
        <v>4366</v>
      </c>
    </row>
    <row r="1120" spans="1:42" x14ac:dyDescent="0.2">
      <c r="A1120" t="s">
        <v>4364</v>
      </c>
      <c r="B1120" t="s">
        <v>4365</v>
      </c>
      <c r="D1120" t="s">
        <v>8556</v>
      </c>
      <c r="E1120" t="s">
        <v>14491</v>
      </c>
      <c r="F1120" t="s">
        <v>21008</v>
      </c>
      <c r="G1120" t="s">
        <v>4366</v>
      </c>
      <c r="H1120" t="s">
        <v>4364</v>
      </c>
      <c r="J1120" t="s">
        <v>4367</v>
      </c>
      <c r="K1120" t="s">
        <v>14492</v>
      </c>
      <c r="L1120" t="s">
        <v>4369</v>
      </c>
      <c r="M1120" t="s">
        <v>7982</v>
      </c>
      <c r="N1120" t="s">
        <v>2039</v>
      </c>
      <c r="O1120" t="s">
        <v>8887</v>
      </c>
      <c r="P1120" t="s">
        <v>14493</v>
      </c>
      <c r="R1120" t="b">
        <v>1</v>
      </c>
      <c r="T1120" t="s">
        <v>45</v>
      </c>
      <c r="Z1120" t="s">
        <v>8890</v>
      </c>
      <c r="AA1120" t="s">
        <v>8887</v>
      </c>
      <c r="AC1120" t="s">
        <v>8973</v>
      </c>
      <c r="AD1120" t="b">
        <v>0</v>
      </c>
      <c r="AE1120" t="b">
        <v>0</v>
      </c>
      <c r="AF1120" t="s">
        <v>10605</v>
      </c>
      <c r="AG1120" t="s">
        <v>10279</v>
      </c>
      <c r="AH1120" t="s">
        <v>8893</v>
      </c>
      <c r="AI1120" t="s">
        <v>14494</v>
      </c>
      <c r="AJ1120" t="s">
        <v>14495</v>
      </c>
      <c r="AK1120" t="s">
        <v>14496</v>
      </c>
      <c r="AL1120" t="s">
        <v>8923</v>
      </c>
      <c r="AM1120" t="s">
        <v>4366</v>
      </c>
    </row>
    <row r="1121" spans="1:42" x14ac:dyDescent="0.2">
      <c r="A1121" t="s">
        <v>4364</v>
      </c>
      <c r="B1121" t="s">
        <v>4365</v>
      </c>
      <c r="D1121" t="s">
        <v>8556</v>
      </c>
      <c r="E1121" t="s">
        <v>14497</v>
      </c>
      <c r="F1121" t="s">
        <v>21008</v>
      </c>
      <c r="G1121" t="s">
        <v>4366</v>
      </c>
      <c r="H1121" t="s">
        <v>4364</v>
      </c>
      <c r="M1121" t="s">
        <v>8920</v>
      </c>
      <c r="N1121" t="s">
        <v>2039</v>
      </c>
      <c r="O1121" t="s">
        <v>8887</v>
      </c>
      <c r="R1121" t="b">
        <v>1</v>
      </c>
      <c r="Z1121" t="s">
        <v>8890</v>
      </c>
      <c r="AA1121" t="s">
        <v>8887</v>
      </c>
      <c r="AC1121" t="s">
        <v>8973</v>
      </c>
      <c r="AD1121" t="b">
        <v>0</v>
      </c>
      <c r="AE1121" t="b">
        <v>0</v>
      </c>
      <c r="AL1121" t="s">
        <v>9253</v>
      </c>
      <c r="AM1121" t="s">
        <v>4366</v>
      </c>
    </row>
    <row r="1122" spans="1:42" x14ac:dyDescent="0.2">
      <c r="A1122" t="s">
        <v>4364</v>
      </c>
      <c r="B1122" t="s">
        <v>4365</v>
      </c>
      <c r="D1122" t="s">
        <v>8556</v>
      </c>
      <c r="E1122" t="s">
        <v>14498</v>
      </c>
      <c r="F1122" t="s">
        <v>21008</v>
      </c>
      <c r="G1122" t="s">
        <v>4366</v>
      </c>
      <c r="H1122" t="s">
        <v>4364</v>
      </c>
      <c r="M1122" t="s">
        <v>8920</v>
      </c>
      <c r="N1122" t="s">
        <v>2039</v>
      </c>
      <c r="O1122" t="s">
        <v>8887</v>
      </c>
      <c r="R1122" t="b">
        <v>1</v>
      </c>
      <c r="Z1122" t="s">
        <v>8890</v>
      </c>
      <c r="AA1122" t="s">
        <v>8887</v>
      </c>
      <c r="AC1122" t="s">
        <v>8973</v>
      </c>
      <c r="AD1122" t="b">
        <v>0</v>
      </c>
      <c r="AE1122" t="b">
        <v>0</v>
      </c>
      <c r="AL1122" t="s">
        <v>8926</v>
      </c>
      <c r="AM1122" t="s">
        <v>4366</v>
      </c>
    </row>
    <row r="1123" spans="1:42" x14ac:dyDescent="0.2">
      <c r="A1123" t="s">
        <v>4364</v>
      </c>
      <c r="B1123" t="s">
        <v>4365</v>
      </c>
      <c r="D1123" t="s">
        <v>8556</v>
      </c>
      <c r="E1123" t="s">
        <v>14499</v>
      </c>
      <c r="F1123" t="s">
        <v>21008</v>
      </c>
      <c r="G1123" t="s">
        <v>4366</v>
      </c>
      <c r="H1123" t="s">
        <v>4364</v>
      </c>
      <c r="J1123" t="s">
        <v>14500</v>
      </c>
      <c r="K1123" t="s">
        <v>14501</v>
      </c>
      <c r="L1123" t="s">
        <v>4369</v>
      </c>
      <c r="M1123" t="s">
        <v>7982</v>
      </c>
      <c r="N1123" t="s">
        <v>2039</v>
      </c>
      <c r="O1123" t="s">
        <v>8887</v>
      </c>
      <c r="P1123" t="s">
        <v>14502</v>
      </c>
      <c r="R1123" t="b">
        <v>1</v>
      </c>
      <c r="T1123" t="s">
        <v>45</v>
      </c>
      <c r="Z1123" t="s">
        <v>8890</v>
      </c>
      <c r="AA1123" t="s">
        <v>8887</v>
      </c>
      <c r="AC1123" t="s">
        <v>8973</v>
      </c>
      <c r="AD1123" t="b">
        <v>0</v>
      </c>
      <c r="AE1123" t="b">
        <v>0</v>
      </c>
      <c r="AF1123" t="s">
        <v>10605</v>
      </c>
      <c r="AG1123" t="s">
        <v>10279</v>
      </c>
      <c r="AH1123" t="s">
        <v>8893</v>
      </c>
      <c r="AI1123" t="s">
        <v>14503</v>
      </c>
      <c r="AJ1123" t="s">
        <v>14504</v>
      </c>
      <c r="AK1123" t="s">
        <v>14505</v>
      </c>
      <c r="AL1123" t="s">
        <v>8935</v>
      </c>
      <c r="AM1123" t="s">
        <v>4366</v>
      </c>
    </row>
    <row r="1124" spans="1:42" x14ac:dyDescent="0.2">
      <c r="A1124" t="s">
        <v>4364</v>
      </c>
      <c r="B1124" t="s">
        <v>4365</v>
      </c>
      <c r="D1124" t="s">
        <v>8556</v>
      </c>
      <c r="E1124" t="s">
        <v>14506</v>
      </c>
      <c r="F1124" t="s">
        <v>21008</v>
      </c>
      <c r="G1124" t="s">
        <v>4366</v>
      </c>
      <c r="H1124" t="s">
        <v>4364</v>
      </c>
      <c r="M1124" t="s">
        <v>8920</v>
      </c>
      <c r="N1124" t="s">
        <v>2039</v>
      </c>
      <c r="O1124" t="s">
        <v>8887</v>
      </c>
      <c r="R1124" t="b">
        <v>1</v>
      </c>
      <c r="Z1124" t="s">
        <v>8890</v>
      </c>
      <c r="AA1124" t="s">
        <v>8887</v>
      </c>
      <c r="AC1124" t="s">
        <v>8973</v>
      </c>
      <c r="AD1124" t="b">
        <v>0</v>
      </c>
      <c r="AE1124" t="b">
        <v>0</v>
      </c>
      <c r="AL1124" t="s">
        <v>8897</v>
      </c>
      <c r="AM1124" t="s">
        <v>4366</v>
      </c>
    </row>
    <row r="1125" spans="1:42" x14ac:dyDescent="0.2">
      <c r="A1125" t="s">
        <v>4376</v>
      </c>
      <c r="B1125" t="s">
        <v>4377</v>
      </c>
      <c r="D1125" t="s">
        <v>7285</v>
      </c>
      <c r="E1125" t="s">
        <v>14507</v>
      </c>
      <c r="F1125" t="s">
        <v>8889</v>
      </c>
      <c r="G1125" t="s">
        <v>4378</v>
      </c>
      <c r="H1125" t="s">
        <v>4376</v>
      </c>
      <c r="I1125" t="s">
        <v>14508</v>
      </c>
      <c r="J1125" t="s">
        <v>4379</v>
      </c>
      <c r="K1125" t="s">
        <v>4380</v>
      </c>
      <c r="L1125" t="s">
        <v>32</v>
      </c>
      <c r="M1125" t="s">
        <v>7982</v>
      </c>
      <c r="N1125" t="s">
        <v>2039</v>
      </c>
      <c r="O1125" t="s">
        <v>8887</v>
      </c>
      <c r="P1125" t="s">
        <v>14509</v>
      </c>
      <c r="R1125" t="b">
        <v>1</v>
      </c>
      <c r="T1125" t="s">
        <v>112</v>
      </c>
      <c r="Y1125" t="s">
        <v>4383</v>
      </c>
      <c r="Z1125" t="s">
        <v>8890</v>
      </c>
      <c r="AA1125" t="s">
        <v>8887</v>
      </c>
      <c r="AB1125" t="s">
        <v>14510</v>
      </c>
      <c r="AC1125" t="s">
        <v>8891</v>
      </c>
      <c r="AD1125" t="b">
        <v>0</v>
      </c>
      <c r="AE1125" t="b">
        <v>0</v>
      </c>
      <c r="AF1125" t="s">
        <v>8941</v>
      </c>
      <c r="AG1125" t="s">
        <v>8941</v>
      </c>
      <c r="AH1125" t="s">
        <v>8942</v>
      </c>
      <c r="AI1125" t="s">
        <v>8932</v>
      </c>
      <c r="AJ1125" t="s">
        <v>4378</v>
      </c>
      <c r="AK1125" t="s">
        <v>14511</v>
      </c>
      <c r="AL1125" t="s">
        <v>7302</v>
      </c>
      <c r="AM1125" t="s">
        <v>4382</v>
      </c>
    </row>
    <row r="1126" spans="1:42" x14ac:dyDescent="0.2">
      <c r="A1126" t="s">
        <v>4376</v>
      </c>
      <c r="B1126" t="s">
        <v>4377</v>
      </c>
      <c r="D1126" t="s">
        <v>14512</v>
      </c>
      <c r="E1126" t="s">
        <v>14513</v>
      </c>
      <c r="F1126" t="s">
        <v>8889</v>
      </c>
      <c r="G1126" t="s">
        <v>4378</v>
      </c>
      <c r="H1126" t="s">
        <v>4376</v>
      </c>
      <c r="J1126" t="s">
        <v>4379</v>
      </c>
      <c r="K1126" t="s">
        <v>14514</v>
      </c>
      <c r="L1126" t="s">
        <v>261</v>
      </c>
      <c r="M1126" t="s">
        <v>9202</v>
      </c>
      <c r="N1126" t="s">
        <v>7460</v>
      </c>
      <c r="O1126" t="s">
        <v>8887</v>
      </c>
      <c r="P1126" t="s">
        <v>14515</v>
      </c>
      <c r="R1126" t="b">
        <v>1</v>
      </c>
      <c r="T1126" t="s">
        <v>112</v>
      </c>
      <c r="X1126" t="s">
        <v>7767</v>
      </c>
      <c r="Z1126" t="s">
        <v>8890</v>
      </c>
      <c r="AA1126" t="s">
        <v>8887</v>
      </c>
      <c r="AB1126" t="s">
        <v>14516</v>
      </c>
      <c r="AC1126" t="s">
        <v>8891</v>
      </c>
      <c r="AD1126" t="b">
        <v>0</v>
      </c>
      <c r="AE1126" t="b">
        <v>0</v>
      </c>
      <c r="AF1126" t="s">
        <v>10521</v>
      </c>
      <c r="AG1126" t="s">
        <v>10522</v>
      </c>
      <c r="AJ1126" t="s">
        <v>4378</v>
      </c>
      <c r="AK1126" t="s">
        <v>14517</v>
      </c>
      <c r="AL1126" t="s">
        <v>9238</v>
      </c>
      <c r="AM1126" t="s">
        <v>14518</v>
      </c>
    </row>
    <row r="1127" spans="1:42" x14ac:dyDescent="0.2">
      <c r="A1127" t="s">
        <v>4386</v>
      </c>
      <c r="B1127" t="s">
        <v>4387</v>
      </c>
      <c r="D1127" t="s">
        <v>8559</v>
      </c>
      <c r="E1127" t="s">
        <v>14519</v>
      </c>
      <c r="F1127" t="s">
        <v>8889</v>
      </c>
      <c r="G1127" t="s">
        <v>14520</v>
      </c>
      <c r="H1127" t="s">
        <v>4386</v>
      </c>
      <c r="J1127" t="s">
        <v>4389</v>
      </c>
      <c r="K1127" t="s">
        <v>14521</v>
      </c>
      <c r="L1127" t="s">
        <v>14522</v>
      </c>
      <c r="M1127" t="s">
        <v>7982</v>
      </c>
      <c r="N1127" t="s">
        <v>2039</v>
      </c>
      <c r="O1127" t="s">
        <v>8887</v>
      </c>
      <c r="P1127" t="s">
        <v>14523</v>
      </c>
      <c r="R1127" t="b">
        <v>1</v>
      </c>
      <c r="T1127" t="s">
        <v>45</v>
      </c>
      <c r="Z1127" t="s">
        <v>8890</v>
      </c>
      <c r="AA1127" t="s">
        <v>8887</v>
      </c>
      <c r="AB1127" t="s">
        <v>14524</v>
      </c>
      <c r="AC1127" t="s">
        <v>8921</v>
      </c>
      <c r="AD1127" t="b">
        <v>0</v>
      </c>
      <c r="AE1127" t="b">
        <v>0</v>
      </c>
      <c r="AF1127" t="s">
        <v>14525</v>
      </c>
      <c r="AG1127" t="s">
        <v>12295</v>
      </c>
      <c r="AH1127" t="s">
        <v>8942</v>
      </c>
      <c r="AJ1127" t="s">
        <v>14526</v>
      </c>
      <c r="AK1127" t="s">
        <v>14527</v>
      </c>
      <c r="AL1127" t="s">
        <v>9232</v>
      </c>
      <c r="AM1127" t="s">
        <v>4394</v>
      </c>
    </row>
    <row r="1128" spans="1:42" x14ac:dyDescent="0.2">
      <c r="A1128" t="s">
        <v>4386</v>
      </c>
      <c r="B1128" t="s">
        <v>4387</v>
      </c>
      <c r="D1128" t="s">
        <v>8559</v>
      </c>
      <c r="E1128" t="s">
        <v>14528</v>
      </c>
      <c r="F1128" t="s">
        <v>8889</v>
      </c>
      <c r="G1128" t="s">
        <v>14520</v>
      </c>
      <c r="H1128" t="s">
        <v>4386</v>
      </c>
      <c r="I1128" t="s">
        <v>14529</v>
      </c>
      <c r="J1128" t="s">
        <v>14530</v>
      </c>
      <c r="K1128" t="s">
        <v>14531</v>
      </c>
      <c r="L1128" t="s">
        <v>4391</v>
      </c>
      <c r="M1128" t="s">
        <v>9765</v>
      </c>
      <c r="N1128" t="s">
        <v>2039</v>
      </c>
      <c r="O1128" t="s">
        <v>8887</v>
      </c>
      <c r="P1128" t="s">
        <v>14532</v>
      </c>
      <c r="R1128" t="b">
        <v>1</v>
      </c>
      <c r="T1128" t="s">
        <v>45</v>
      </c>
      <c r="Y1128" t="s">
        <v>4396</v>
      </c>
      <c r="Z1128" t="s">
        <v>8890</v>
      </c>
      <c r="AA1128" t="s">
        <v>8887</v>
      </c>
      <c r="AB1128" t="s">
        <v>14533</v>
      </c>
      <c r="AC1128" t="s">
        <v>8921</v>
      </c>
      <c r="AD1128" t="b">
        <v>0</v>
      </c>
      <c r="AE1128" t="b">
        <v>0</v>
      </c>
      <c r="AF1128" t="s">
        <v>14534</v>
      </c>
      <c r="AG1128" t="s">
        <v>14535</v>
      </c>
      <c r="AH1128" t="s">
        <v>8942</v>
      </c>
      <c r="AJ1128" t="s">
        <v>14526</v>
      </c>
      <c r="AK1128" t="s">
        <v>14536</v>
      </c>
      <c r="AL1128" t="s">
        <v>7302</v>
      </c>
      <c r="AM1128" t="s">
        <v>4394</v>
      </c>
    </row>
    <row r="1129" spans="1:42" x14ac:dyDescent="0.2">
      <c r="A1129" t="s">
        <v>4397</v>
      </c>
      <c r="B1129" t="s">
        <v>4397</v>
      </c>
      <c r="D1129" t="s">
        <v>14537</v>
      </c>
      <c r="E1129" t="s">
        <v>14538</v>
      </c>
      <c r="F1129" t="s">
        <v>8889</v>
      </c>
      <c r="G1129" t="s">
        <v>4398</v>
      </c>
      <c r="H1129" t="s">
        <v>4397</v>
      </c>
      <c r="J1129" t="s">
        <v>4399</v>
      </c>
      <c r="K1129" t="s">
        <v>4400</v>
      </c>
      <c r="L1129" t="s">
        <v>32</v>
      </c>
      <c r="M1129" t="s">
        <v>7982</v>
      </c>
      <c r="N1129" t="s">
        <v>2039</v>
      </c>
      <c r="O1129" t="s">
        <v>8887</v>
      </c>
      <c r="P1129" t="s">
        <v>4402</v>
      </c>
      <c r="R1129" t="b">
        <v>1</v>
      </c>
      <c r="T1129" t="s">
        <v>85</v>
      </c>
      <c r="Z1129" t="s">
        <v>8890</v>
      </c>
      <c r="AA1129" t="s">
        <v>8887</v>
      </c>
      <c r="AC1129" t="s">
        <v>9037</v>
      </c>
      <c r="AD1129" t="b">
        <v>0</v>
      </c>
      <c r="AE1129" t="b">
        <v>0</v>
      </c>
      <c r="AF1129" t="s">
        <v>14539</v>
      </c>
      <c r="AG1129" t="s">
        <v>14540</v>
      </c>
      <c r="AI1129" t="s">
        <v>9145</v>
      </c>
      <c r="AJ1129" t="s">
        <v>14541</v>
      </c>
      <c r="AK1129" t="s">
        <v>14542</v>
      </c>
      <c r="AL1129" t="s">
        <v>8926</v>
      </c>
      <c r="AM1129" t="s">
        <v>4398</v>
      </c>
    </row>
    <row r="1130" spans="1:42" x14ac:dyDescent="0.2">
      <c r="A1130" t="s">
        <v>4397</v>
      </c>
      <c r="B1130" t="s">
        <v>4397</v>
      </c>
      <c r="D1130" t="s">
        <v>14537</v>
      </c>
      <c r="E1130" t="s">
        <v>14543</v>
      </c>
      <c r="F1130" t="s">
        <v>8889</v>
      </c>
      <c r="G1130" t="s">
        <v>4398</v>
      </c>
      <c r="H1130" t="s">
        <v>4397</v>
      </c>
      <c r="I1130" t="s">
        <v>14544</v>
      </c>
      <c r="J1130" t="s">
        <v>4399</v>
      </c>
      <c r="K1130" t="s">
        <v>14545</v>
      </c>
      <c r="L1130" t="s">
        <v>32</v>
      </c>
      <c r="M1130" t="s">
        <v>7982</v>
      </c>
      <c r="N1130" t="s">
        <v>2039</v>
      </c>
      <c r="O1130" t="s">
        <v>8887</v>
      </c>
      <c r="P1130" t="s">
        <v>14546</v>
      </c>
      <c r="R1130" t="b">
        <v>1</v>
      </c>
      <c r="T1130" t="s">
        <v>85</v>
      </c>
      <c r="Y1130" t="s">
        <v>134</v>
      </c>
      <c r="Z1130" t="s">
        <v>8890</v>
      </c>
      <c r="AA1130" t="s">
        <v>8887</v>
      </c>
      <c r="AB1130" t="s">
        <v>14547</v>
      </c>
      <c r="AC1130" t="s">
        <v>9037</v>
      </c>
      <c r="AD1130" t="b">
        <v>0</v>
      </c>
      <c r="AE1130" t="b">
        <v>0</v>
      </c>
      <c r="AF1130" t="s">
        <v>9718</v>
      </c>
      <c r="AG1130" t="s">
        <v>9719</v>
      </c>
      <c r="AH1130" t="s">
        <v>8942</v>
      </c>
      <c r="AJ1130" t="s">
        <v>14541</v>
      </c>
      <c r="AK1130" t="s">
        <v>14548</v>
      </c>
      <c r="AL1130" t="s">
        <v>8935</v>
      </c>
      <c r="AM1130" t="s">
        <v>14549</v>
      </c>
    </row>
    <row r="1131" spans="1:42" x14ac:dyDescent="0.2">
      <c r="A1131" t="s">
        <v>4404</v>
      </c>
      <c r="B1131" t="s">
        <v>4405</v>
      </c>
      <c r="D1131" t="s">
        <v>7287</v>
      </c>
      <c r="E1131" t="s">
        <v>14550</v>
      </c>
      <c r="F1131" t="s">
        <v>8889</v>
      </c>
      <c r="G1131" t="s">
        <v>4406</v>
      </c>
      <c r="H1131" t="s">
        <v>4404</v>
      </c>
      <c r="J1131" t="s">
        <v>4407</v>
      </c>
      <c r="K1131" t="s">
        <v>5133</v>
      </c>
      <c r="L1131" t="s">
        <v>4409</v>
      </c>
      <c r="M1131" t="s">
        <v>7982</v>
      </c>
      <c r="N1131" t="s">
        <v>2039</v>
      </c>
      <c r="O1131" t="s">
        <v>9002</v>
      </c>
      <c r="P1131" t="s">
        <v>14551</v>
      </c>
      <c r="R1131" t="b">
        <v>1</v>
      </c>
      <c r="T1131" t="s">
        <v>112</v>
      </c>
      <c r="V1131" t="s">
        <v>10800</v>
      </c>
      <c r="Z1131" t="s">
        <v>8890</v>
      </c>
      <c r="AA1131" t="s">
        <v>9004</v>
      </c>
      <c r="AC1131" t="s">
        <v>8891</v>
      </c>
      <c r="AD1131" t="b">
        <v>0</v>
      </c>
      <c r="AE1131" t="b">
        <v>0</v>
      </c>
      <c r="AF1131" t="s">
        <v>14552</v>
      </c>
      <c r="AG1131" t="s">
        <v>14553</v>
      </c>
      <c r="AH1131" t="s">
        <v>8893</v>
      </c>
      <c r="AI1131" t="s">
        <v>14554</v>
      </c>
      <c r="AJ1131" t="s">
        <v>4406</v>
      </c>
      <c r="AK1131" t="s">
        <v>14555</v>
      </c>
      <c r="AL1131" t="s">
        <v>7302</v>
      </c>
      <c r="AM1131" t="s">
        <v>4411</v>
      </c>
    </row>
    <row r="1132" spans="1:42" x14ac:dyDescent="0.2">
      <c r="A1132" t="s">
        <v>4414</v>
      </c>
      <c r="B1132" t="s">
        <v>4414</v>
      </c>
      <c r="D1132" t="s">
        <v>14556</v>
      </c>
      <c r="E1132" t="s">
        <v>14557</v>
      </c>
      <c r="F1132" t="s">
        <v>9118</v>
      </c>
      <c r="G1132" t="s">
        <v>4415</v>
      </c>
      <c r="H1132" t="s">
        <v>4414</v>
      </c>
      <c r="M1132" t="s">
        <v>8920</v>
      </c>
      <c r="N1132" t="s">
        <v>2039</v>
      </c>
      <c r="O1132" t="s">
        <v>8887</v>
      </c>
      <c r="R1132" t="b">
        <v>1</v>
      </c>
      <c r="Z1132" t="s">
        <v>8890</v>
      </c>
      <c r="AA1132" t="s">
        <v>8887</v>
      </c>
      <c r="AC1132" t="s">
        <v>14558</v>
      </c>
      <c r="AD1132" t="b">
        <v>0</v>
      </c>
      <c r="AE1132" t="b">
        <v>0</v>
      </c>
      <c r="AL1132" t="s">
        <v>9048</v>
      </c>
      <c r="AM1132" t="s">
        <v>4415</v>
      </c>
    </row>
    <row r="1133" spans="1:42" x14ac:dyDescent="0.2">
      <c r="A1133" t="s">
        <v>4414</v>
      </c>
      <c r="B1133" t="s">
        <v>4414</v>
      </c>
      <c r="D1133" t="s">
        <v>14556</v>
      </c>
      <c r="E1133" t="s">
        <v>14559</v>
      </c>
      <c r="F1133" t="s">
        <v>9118</v>
      </c>
      <c r="G1133" t="s">
        <v>4415</v>
      </c>
      <c r="H1133" t="s">
        <v>4414</v>
      </c>
      <c r="J1133" t="s">
        <v>4416</v>
      </c>
      <c r="K1133" t="s">
        <v>5823</v>
      </c>
      <c r="L1133" t="s">
        <v>32</v>
      </c>
      <c r="M1133" t="s">
        <v>7982</v>
      </c>
      <c r="N1133" t="s">
        <v>7896</v>
      </c>
      <c r="O1133" t="s">
        <v>8887</v>
      </c>
      <c r="P1133" t="s">
        <v>14560</v>
      </c>
      <c r="R1133" t="b">
        <v>1</v>
      </c>
      <c r="T1133" t="s">
        <v>85</v>
      </c>
      <c r="Z1133" t="s">
        <v>8890</v>
      </c>
      <c r="AA1133" t="s">
        <v>8887</v>
      </c>
      <c r="AB1133" t="s">
        <v>14561</v>
      </c>
      <c r="AC1133" t="s">
        <v>14558</v>
      </c>
      <c r="AD1133" t="b">
        <v>0</v>
      </c>
      <c r="AE1133" t="b">
        <v>0</v>
      </c>
      <c r="AF1133" t="s">
        <v>8941</v>
      </c>
      <c r="AG1133" t="s">
        <v>8941</v>
      </c>
      <c r="AJ1133" t="s">
        <v>14562</v>
      </c>
      <c r="AK1133" t="s">
        <v>14563</v>
      </c>
      <c r="AL1133" t="s">
        <v>9048</v>
      </c>
      <c r="AM1133" t="s">
        <v>4415</v>
      </c>
    </row>
    <row r="1134" spans="1:42" x14ac:dyDescent="0.2">
      <c r="A1134" t="s">
        <v>4417</v>
      </c>
      <c r="B1134" t="s">
        <v>4417</v>
      </c>
      <c r="D1134" t="s">
        <v>14564</v>
      </c>
      <c r="E1134" t="s">
        <v>14565</v>
      </c>
      <c r="F1134" t="s">
        <v>8994</v>
      </c>
      <c r="G1134" t="s">
        <v>4418</v>
      </c>
      <c r="H1134" t="s">
        <v>4417</v>
      </c>
      <c r="I1134" t="s">
        <v>14566</v>
      </c>
      <c r="J1134" t="s">
        <v>4419</v>
      </c>
      <c r="K1134" t="s">
        <v>4420</v>
      </c>
      <c r="L1134" t="s">
        <v>32</v>
      </c>
      <c r="M1134" t="s">
        <v>7982</v>
      </c>
      <c r="N1134" t="s">
        <v>2039</v>
      </c>
      <c r="O1134" t="s">
        <v>8887</v>
      </c>
      <c r="P1134" t="s">
        <v>4421</v>
      </c>
      <c r="R1134" t="b">
        <v>1</v>
      </c>
      <c r="T1134" t="s">
        <v>112</v>
      </c>
      <c r="Y1134" t="s">
        <v>4423</v>
      </c>
      <c r="Z1134" t="s">
        <v>8890</v>
      </c>
      <c r="AA1134" t="s">
        <v>8887</v>
      </c>
      <c r="AB1134" t="s">
        <v>14567</v>
      </c>
      <c r="AC1134" t="s">
        <v>8996</v>
      </c>
      <c r="AD1134" t="b">
        <v>0</v>
      </c>
      <c r="AE1134" t="b">
        <v>0</v>
      </c>
      <c r="AF1134" t="s">
        <v>9186</v>
      </c>
      <c r="AG1134" t="s">
        <v>9187</v>
      </c>
      <c r="AJ1134" t="s">
        <v>4418</v>
      </c>
      <c r="AK1134" t="s">
        <v>14568</v>
      </c>
      <c r="AL1134" t="s">
        <v>7302</v>
      </c>
      <c r="AM1134" t="s">
        <v>4422</v>
      </c>
      <c r="AO1134" t="s">
        <v>365</v>
      </c>
      <c r="AP1134" t="s">
        <v>4395</v>
      </c>
    </row>
    <row r="1135" spans="1:42" x14ac:dyDescent="0.2">
      <c r="A1135" t="s">
        <v>4424</v>
      </c>
      <c r="B1135" t="s">
        <v>4424</v>
      </c>
      <c r="D1135" t="s">
        <v>14569</v>
      </c>
      <c r="E1135" t="s">
        <v>14570</v>
      </c>
      <c r="F1135" t="s">
        <v>8994</v>
      </c>
      <c r="G1135" t="s">
        <v>4425</v>
      </c>
      <c r="H1135" t="s">
        <v>4424</v>
      </c>
      <c r="I1135" t="s">
        <v>14571</v>
      </c>
      <c r="J1135" t="s">
        <v>4426</v>
      </c>
      <c r="K1135" t="s">
        <v>4427</v>
      </c>
      <c r="L1135" t="s">
        <v>32</v>
      </c>
      <c r="M1135" t="s">
        <v>7982</v>
      </c>
      <c r="N1135" t="s">
        <v>2039</v>
      </c>
      <c r="O1135" t="s">
        <v>9002</v>
      </c>
      <c r="P1135" t="s">
        <v>4428</v>
      </c>
      <c r="R1135" t="b">
        <v>1</v>
      </c>
      <c r="T1135" t="s">
        <v>112</v>
      </c>
      <c r="V1135" t="s">
        <v>7083</v>
      </c>
      <c r="Y1135" t="s">
        <v>4430</v>
      </c>
      <c r="Z1135" t="s">
        <v>8890</v>
      </c>
      <c r="AA1135" t="s">
        <v>9004</v>
      </c>
      <c r="AB1135" t="s">
        <v>14572</v>
      </c>
      <c r="AC1135" t="s">
        <v>8996</v>
      </c>
      <c r="AD1135" t="b">
        <v>0</v>
      </c>
      <c r="AE1135" t="b">
        <v>0</v>
      </c>
      <c r="AF1135" t="s">
        <v>14573</v>
      </c>
      <c r="AG1135" t="s">
        <v>9777</v>
      </c>
      <c r="AH1135" t="s">
        <v>8893</v>
      </c>
      <c r="AJ1135" t="s">
        <v>4425</v>
      </c>
      <c r="AK1135" t="s">
        <v>14574</v>
      </c>
      <c r="AL1135" t="s">
        <v>9253</v>
      </c>
      <c r="AM1135" t="s">
        <v>4429</v>
      </c>
    </row>
    <row r="1136" spans="1:42" x14ac:dyDescent="0.2">
      <c r="A1136" t="s">
        <v>4431</v>
      </c>
      <c r="B1136" t="s">
        <v>4431</v>
      </c>
      <c r="D1136" t="s">
        <v>14575</v>
      </c>
      <c r="E1136" t="s">
        <v>14576</v>
      </c>
      <c r="F1136" t="s">
        <v>9118</v>
      </c>
      <c r="G1136" t="s">
        <v>4432</v>
      </c>
      <c r="H1136" t="s">
        <v>4431</v>
      </c>
      <c r="J1136" t="s">
        <v>4433</v>
      </c>
      <c r="K1136" t="s">
        <v>4434</v>
      </c>
      <c r="L1136" t="s">
        <v>32</v>
      </c>
      <c r="M1136" t="s">
        <v>7982</v>
      </c>
      <c r="N1136" t="s">
        <v>7507</v>
      </c>
      <c r="O1136" t="s">
        <v>8887</v>
      </c>
      <c r="P1136" t="s">
        <v>4435</v>
      </c>
      <c r="R1136" t="b">
        <v>1</v>
      </c>
      <c r="T1136" t="s">
        <v>112</v>
      </c>
      <c r="Z1136" t="s">
        <v>8890</v>
      </c>
      <c r="AA1136" t="s">
        <v>8887</v>
      </c>
      <c r="AB1136" t="s">
        <v>14577</v>
      </c>
      <c r="AC1136" t="s">
        <v>9037</v>
      </c>
      <c r="AD1136" t="b">
        <v>0</v>
      </c>
      <c r="AE1136" t="b">
        <v>0</v>
      </c>
      <c r="AF1136" t="s">
        <v>14578</v>
      </c>
      <c r="AG1136" t="s">
        <v>14579</v>
      </c>
      <c r="AI1136" t="s">
        <v>14580</v>
      </c>
      <c r="AJ1136" t="s">
        <v>4432</v>
      </c>
      <c r="AL1136" t="s">
        <v>8935</v>
      </c>
      <c r="AM1136" t="s">
        <v>4436</v>
      </c>
      <c r="AN1136" t="s">
        <v>4437</v>
      </c>
      <c r="AO1136" t="s">
        <v>109</v>
      </c>
      <c r="AP1136" t="s">
        <v>4438</v>
      </c>
    </row>
    <row r="1137" spans="1:42" x14ac:dyDescent="0.2">
      <c r="A1137" t="s">
        <v>4439</v>
      </c>
      <c r="B1137" t="s">
        <v>4439</v>
      </c>
      <c r="D1137" t="s">
        <v>14581</v>
      </c>
      <c r="E1137" t="s">
        <v>14582</v>
      </c>
      <c r="F1137" t="s">
        <v>8994</v>
      </c>
      <c r="G1137" t="s">
        <v>4440</v>
      </c>
      <c r="H1137" t="s">
        <v>4439</v>
      </c>
      <c r="J1137" t="s">
        <v>4441</v>
      </c>
      <c r="K1137" t="s">
        <v>4442</v>
      </c>
      <c r="L1137" t="s">
        <v>32</v>
      </c>
      <c r="M1137" t="s">
        <v>7982</v>
      </c>
      <c r="N1137" t="s">
        <v>2039</v>
      </c>
      <c r="O1137" t="s">
        <v>8887</v>
      </c>
      <c r="P1137" t="s">
        <v>4444</v>
      </c>
      <c r="R1137" t="b">
        <v>1</v>
      </c>
      <c r="T1137" t="s">
        <v>85</v>
      </c>
      <c r="Z1137" t="s">
        <v>8890</v>
      </c>
      <c r="AA1137" t="s">
        <v>8887</v>
      </c>
      <c r="AB1137" t="s">
        <v>14583</v>
      </c>
      <c r="AC1137" t="s">
        <v>9037</v>
      </c>
      <c r="AD1137" t="b">
        <v>0</v>
      </c>
      <c r="AE1137" t="b">
        <v>0</v>
      </c>
      <c r="AF1137" t="s">
        <v>9006</v>
      </c>
      <c r="AG1137" t="s">
        <v>9007</v>
      </c>
      <c r="AH1137" t="s">
        <v>8942</v>
      </c>
      <c r="AJ1137" t="s">
        <v>7288</v>
      </c>
      <c r="AK1137" t="s">
        <v>14584</v>
      </c>
      <c r="AL1137" t="s">
        <v>8897</v>
      </c>
      <c r="AM1137" t="s">
        <v>4445</v>
      </c>
    </row>
    <row r="1138" spans="1:42" x14ac:dyDescent="0.2">
      <c r="A1138" t="s">
        <v>4446</v>
      </c>
      <c r="B1138" t="s">
        <v>4446</v>
      </c>
      <c r="D1138" t="s">
        <v>14585</v>
      </c>
      <c r="E1138" t="s">
        <v>14586</v>
      </c>
      <c r="F1138" t="s">
        <v>8889</v>
      </c>
      <c r="G1138" t="s">
        <v>4447</v>
      </c>
      <c r="H1138" t="s">
        <v>4446</v>
      </c>
      <c r="M1138" t="s">
        <v>8920</v>
      </c>
      <c r="N1138" t="s">
        <v>2039</v>
      </c>
      <c r="O1138" t="s">
        <v>8887</v>
      </c>
      <c r="R1138" t="b">
        <v>1</v>
      </c>
      <c r="Z1138" t="s">
        <v>8890</v>
      </c>
      <c r="AA1138" t="s">
        <v>8887</v>
      </c>
      <c r="AC1138" t="s">
        <v>8891</v>
      </c>
      <c r="AD1138" t="b">
        <v>0</v>
      </c>
      <c r="AE1138" t="b">
        <v>0</v>
      </c>
      <c r="AL1138" t="s">
        <v>9229</v>
      </c>
      <c r="AM1138" t="s">
        <v>4449</v>
      </c>
    </row>
    <row r="1139" spans="1:42" x14ac:dyDescent="0.2">
      <c r="A1139" t="s">
        <v>4446</v>
      </c>
      <c r="B1139" t="s">
        <v>4446</v>
      </c>
      <c r="D1139" t="s">
        <v>14585</v>
      </c>
      <c r="E1139" t="s">
        <v>14587</v>
      </c>
      <c r="F1139" t="s">
        <v>8889</v>
      </c>
      <c r="G1139" t="s">
        <v>4447</v>
      </c>
      <c r="H1139" t="s">
        <v>4446</v>
      </c>
      <c r="I1139" t="s">
        <v>14588</v>
      </c>
      <c r="J1139" t="s">
        <v>4448</v>
      </c>
      <c r="K1139" t="s">
        <v>5844</v>
      </c>
      <c r="L1139" t="s">
        <v>261</v>
      </c>
      <c r="M1139" t="s">
        <v>7982</v>
      </c>
      <c r="N1139" t="s">
        <v>2039</v>
      </c>
      <c r="O1139" t="s">
        <v>8887</v>
      </c>
      <c r="P1139" t="s">
        <v>5845</v>
      </c>
      <c r="R1139" t="b">
        <v>1</v>
      </c>
      <c r="T1139" t="s">
        <v>112</v>
      </c>
      <c r="Y1139" t="s">
        <v>4450</v>
      </c>
      <c r="Z1139" t="s">
        <v>8890</v>
      </c>
      <c r="AA1139" t="s">
        <v>8887</v>
      </c>
      <c r="AB1139" t="s">
        <v>14589</v>
      </c>
      <c r="AC1139" t="s">
        <v>8891</v>
      </c>
      <c r="AD1139" t="b">
        <v>0</v>
      </c>
      <c r="AE1139" t="b">
        <v>0</v>
      </c>
      <c r="AF1139" t="s">
        <v>10521</v>
      </c>
      <c r="AG1139" t="s">
        <v>10522</v>
      </c>
      <c r="AH1139" t="s">
        <v>8942</v>
      </c>
      <c r="AJ1139" t="s">
        <v>4447</v>
      </c>
      <c r="AK1139" t="s">
        <v>14590</v>
      </c>
      <c r="AL1139" t="s">
        <v>9229</v>
      </c>
      <c r="AM1139" t="s">
        <v>4449</v>
      </c>
      <c r="AN1139" t="s">
        <v>5847</v>
      </c>
      <c r="AO1139" t="s">
        <v>790</v>
      </c>
      <c r="AP1139" t="s">
        <v>5848</v>
      </c>
    </row>
    <row r="1140" spans="1:42" x14ac:dyDescent="0.2">
      <c r="A1140" t="s">
        <v>4446</v>
      </c>
      <c r="B1140" t="s">
        <v>4446</v>
      </c>
      <c r="D1140" t="s">
        <v>14591</v>
      </c>
      <c r="E1140" t="s">
        <v>14592</v>
      </c>
      <c r="F1140" t="s">
        <v>8889</v>
      </c>
      <c r="G1140" t="s">
        <v>4447</v>
      </c>
      <c r="H1140" t="s">
        <v>4446</v>
      </c>
      <c r="J1140" t="s">
        <v>4448</v>
      </c>
      <c r="K1140" t="s">
        <v>14593</v>
      </c>
      <c r="L1140" t="s">
        <v>233</v>
      </c>
      <c r="M1140" t="s">
        <v>7982</v>
      </c>
      <c r="N1140" t="s">
        <v>7308</v>
      </c>
      <c r="O1140" t="s">
        <v>8887</v>
      </c>
      <c r="P1140" t="s">
        <v>14594</v>
      </c>
      <c r="R1140" t="b">
        <v>1</v>
      </c>
      <c r="T1140" t="s">
        <v>112</v>
      </c>
      <c r="Z1140" t="s">
        <v>8890</v>
      </c>
      <c r="AA1140" t="s">
        <v>8887</v>
      </c>
      <c r="AC1140" t="s">
        <v>8891</v>
      </c>
      <c r="AD1140" t="b">
        <v>0</v>
      </c>
      <c r="AE1140" t="b">
        <v>0</v>
      </c>
      <c r="AF1140" t="s">
        <v>8892</v>
      </c>
      <c r="AG1140" t="s">
        <v>8892</v>
      </c>
      <c r="AH1140" t="s">
        <v>8893</v>
      </c>
      <c r="AI1140" t="s">
        <v>14595</v>
      </c>
      <c r="AJ1140" t="s">
        <v>4447</v>
      </c>
      <c r="AL1140" t="s">
        <v>9229</v>
      </c>
      <c r="AM1140" t="s">
        <v>14596</v>
      </c>
      <c r="AN1140" t="s">
        <v>5847</v>
      </c>
      <c r="AO1140" t="s">
        <v>790</v>
      </c>
      <c r="AP1140" t="s">
        <v>5848</v>
      </c>
    </row>
    <row r="1141" spans="1:42" x14ac:dyDescent="0.2">
      <c r="A1141" t="s">
        <v>4451</v>
      </c>
      <c r="B1141" t="s">
        <v>4452</v>
      </c>
      <c r="D1141" t="s">
        <v>8562</v>
      </c>
      <c r="E1141" t="s">
        <v>14597</v>
      </c>
      <c r="F1141" t="s">
        <v>21008</v>
      </c>
      <c r="G1141" t="s">
        <v>14598</v>
      </c>
      <c r="H1141" t="s">
        <v>4451</v>
      </c>
      <c r="J1141" t="s">
        <v>4454</v>
      </c>
      <c r="K1141" t="s">
        <v>14599</v>
      </c>
      <c r="L1141" t="s">
        <v>8563</v>
      </c>
      <c r="M1141" t="s">
        <v>7982</v>
      </c>
      <c r="N1141" t="s">
        <v>2039</v>
      </c>
      <c r="O1141" t="s">
        <v>8887</v>
      </c>
      <c r="P1141" t="s">
        <v>14600</v>
      </c>
      <c r="R1141" t="b">
        <v>1</v>
      </c>
      <c r="T1141" t="s">
        <v>45</v>
      </c>
      <c r="Z1141" t="s">
        <v>8890</v>
      </c>
      <c r="AA1141" t="s">
        <v>8887</v>
      </c>
      <c r="AB1141" t="s">
        <v>14601</v>
      </c>
      <c r="AC1141" t="s">
        <v>11976</v>
      </c>
      <c r="AD1141" t="b">
        <v>0</v>
      </c>
      <c r="AE1141" t="b">
        <v>0</v>
      </c>
      <c r="AF1141" t="s">
        <v>14602</v>
      </c>
      <c r="AG1141" t="s">
        <v>14603</v>
      </c>
      <c r="AH1141" t="s">
        <v>9031</v>
      </c>
      <c r="AI1141" t="s">
        <v>14604</v>
      </c>
      <c r="AJ1141" t="s">
        <v>14605</v>
      </c>
      <c r="AK1141" t="s">
        <v>14606</v>
      </c>
      <c r="AL1141" t="s">
        <v>9232</v>
      </c>
      <c r="AM1141" t="s">
        <v>4459</v>
      </c>
    </row>
    <row r="1142" spans="1:42" x14ac:dyDescent="0.2">
      <c r="A1142" t="s">
        <v>4451</v>
      </c>
      <c r="B1142" t="s">
        <v>4452</v>
      </c>
      <c r="D1142" t="s">
        <v>8562</v>
      </c>
      <c r="E1142" t="s">
        <v>14607</v>
      </c>
      <c r="F1142" t="s">
        <v>21008</v>
      </c>
      <c r="G1142" t="s">
        <v>14598</v>
      </c>
      <c r="H1142" t="s">
        <v>4451</v>
      </c>
      <c r="I1142" t="s">
        <v>14608</v>
      </c>
      <c r="J1142" t="s">
        <v>4454</v>
      </c>
      <c r="K1142" t="s">
        <v>14599</v>
      </c>
      <c r="L1142" t="s">
        <v>8563</v>
      </c>
      <c r="M1142" t="s">
        <v>7982</v>
      </c>
      <c r="N1142" t="s">
        <v>2039</v>
      </c>
      <c r="O1142" t="s">
        <v>8887</v>
      </c>
      <c r="P1142" t="s">
        <v>14609</v>
      </c>
      <c r="R1142" t="b">
        <v>1</v>
      </c>
      <c r="T1142" t="s">
        <v>45</v>
      </c>
      <c r="Y1142" t="s">
        <v>4461</v>
      </c>
      <c r="Z1142" t="s">
        <v>8890</v>
      </c>
      <c r="AA1142" t="s">
        <v>8887</v>
      </c>
      <c r="AB1142" t="s">
        <v>14610</v>
      </c>
      <c r="AC1142" t="s">
        <v>11976</v>
      </c>
      <c r="AD1142" t="b">
        <v>0</v>
      </c>
      <c r="AE1142" t="b">
        <v>0</v>
      </c>
      <c r="AF1142" t="s">
        <v>14611</v>
      </c>
      <c r="AG1142" t="s">
        <v>14612</v>
      </c>
      <c r="AH1142" t="s">
        <v>9031</v>
      </c>
      <c r="AI1142" t="s">
        <v>14604</v>
      </c>
      <c r="AJ1142" t="s">
        <v>14613</v>
      </c>
      <c r="AK1142" t="s">
        <v>14606</v>
      </c>
      <c r="AL1142" t="s">
        <v>7302</v>
      </c>
      <c r="AM1142" t="s">
        <v>4453</v>
      </c>
    </row>
    <row r="1143" spans="1:42" x14ac:dyDescent="0.2">
      <c r="A1143" t="s">
        <v>4451</v>
      </c>
      <c r="B1143" t="s">
        <v>4452</v>
      </c>
      <c r="D1143" t="s">
        <v>8562</v>
      </c>
      <c r="E1143" t="s">
        <v>14614</v>
      </c>
      <c r="F1143" t="s">
        <v>21008</v>
      </c>
      <c r="G1143" t="s">
        <v>14598</v>
      </c>
      <c r="H1143" t="s">
        <v>4451</v>
      </c>
      <c r="J1143" t="s">
        <v>14615</v>
      </c>
      <c r="K1143" t="s">
        <v>14616</v>
      </c>
      <c r="L1143" t="s">
        <v>4456</v>
      </c>
      <c r="M1143" t="s">
        <v>9019</v>
      </c>
      <c r="N1143" t="s">
        <v>2039</v>
      </c>
      <c r="O1143" t="s">
        <v>8887</v>
      </c>
      <c r="P1143" t="s">
        <v>14617</v>
      </c>
      <c r="Q1143" t="s">
        <v>10671</v>
      </c>
      <c r="R1143" t="b">
        <v>1</v>
      </c>
      <c r="T1143" t="s">
        <v>45</v>
      </c>
      <c r="X1143" t="s">
        <v>7612</v>
      </c>
      <c r="Z1143" t="s">
        <v>8890</v>
      </c>
      <c r="AA1143" t="s">
        <v>8887</v>
      </c>
      <c r="AB1143" t="s">
        <v>14618</v>
      </c>
      <c r="AC1143" t="s">
        <v>8973</v>
      </c>
      <c r="AD1143" t="b">
        <v>0</v>
      </c>
      <c r="AE1143" t="b">
        <v>0</v>
      </c>
      <c r="AF1143" t="s">
        <v>14619</v>
      </c>
      <c r="AG1143" t="s">
        <v>13696</v>
      </c>
      <c r="AH1143" t="s">
        <v>9031</v>
      </c>
      <c r="AI1143" t="s">
        <v>14604</v>
      </c>
      <c r="AJ1143" t="s">
        <v>14620</v>
      </c>
      <c r="AK1143" t="s">
        <v>14621</v>
      </c>
      <c r="AL1143" t="s">
        <v>8935</v>
      </c>
      <c r="AM1143" t="s">
        <v>14598</v>
      </c>
    </row>
    <row r="1144" spans="1:42" x14ac:dyDescent="0.2">
      <c r="A1144" t="s">
        <v>4451</v>
      </c>
      <c r="B1144" t="s">
        <v>4452</v>
      </c>
      <c r="D1144" t="s">
        <v>8562</v>
      </c>
      <c r="E1144" t="s">
        <v>14622</v>
      </c>
      <c r="F1144" t="e">
        <v>#N/A</v>
      </c>
      <c r="G1144" t="s">
        <v>14623</v>
      </c>
      <c r="H1144" t="s">
        <v>4451</v>
      </c>
      <c r="J1144" t="s">
        <v>14615</v>
      </c>
      <c r="K1144" t="s">
        <v>14616</v>
      </c>
      <c r="L1144" t="s">
        <v>4456</v>
      </c>
      <c r="M1144" t="s">
        <v>7982</v>
      </c>
      <c r="N1144" t="s">
        <v>7655</v>
      </c>
      <c r="O1144" t="s">
        <v>8887</v>
      </c>
      <c r="P1144" t="s">
        <v>14624</v>
      </c>
      <c r="T1144" t="s">
        <v>45</v>
      </c>
      <c r="Z1144" t="s">
        <v>8967</v>
      </c>
      <c r="AA1144" t="s">
        <v>8887</v>
      </c>
      <c r="AD1144" t="b">
        <v>0</v>
      </c>
      <c r="AF1144" t="s">
        <v>8968</v>
      </c>
      <c r="AG1144" t="s">
        <v>8968</v>
      </c>
      <c r="AH1144" t="s">
        <v>9031</v>
      </c>
      <c r="AI1144" t="s">
        <v>14625</v>
      </c>
      <c r="AJ1144" t="s">
        <v>14605</v>
      </c>
      <c r="AK1144" t="s">
        <v>14621</v>
      </c>
      <c r="AL1144" t="s">
        <v>8935</v>
      </c>
      <c r="AM1144" t="s">
        <v>14623</v>
      </c>
    </row>
    <row r="1145" spans="1:42" x14ac:dyDescent="0.2">
      <c r="A1145" t="s">
        <v>4462</v>
      </c>
      <c r="B1145" t="s">
        <v>4462</v>
      </c>
      <c r="D1145" t="s">
        <v>14626</v>
      </c>
      <c r="E1145" t="s">
        <v>14627</v>
      </c>
      <c r="F1145" t="s">
        <v>9118</v>
      </c>
      <c r="G1145" t="s">
        <v>4463</v>
      </c>
      <c r="H1145" t="s">
        <v>4462</v>
      </c>
      <c r="J1145" t="s">
        <v>4464</v>
      </c>
      <c r="K1145" t="s">
        <v>4465</v>
      </c>
      <c r="L1145" t="s">
        <v>429</v>
      </c>
      <c r="M1145" t="s">
        <v>7982</v>
      </c>
      <c r="N1145" t="s">
        <v>2039</v>
      </c>
      <c r="O1145" t="s">
        <v>8887</v>
      </c>
      <c r="P1145" t="s">
        <v>4467</v>
      </c>
      <c r="R1145" t="b">
        <v>1</v>
      </c>
      <c r="T1145" t="s">
        <v>112</v>
      </c>
      <c r="Z1145" t="s">
        <v>8890</v>
      </c>
      <c r="AA1145" t="s">
        <v>8887</v>
      </c>
      <c r="AB1145" t="s">
        <v>14628</v>
      </c>
      <c r="AD1145" t="b">
        <v>0</v>
      </c>
      <c r="AE1145" t="b">
        <v>0</v>
      </c>
      <c r="AF1145" t="s">
        <v>9046</v>
      </c>
      <c r="AG1145" t="s">
        <v>9046</v>
      </c>
      <c r="AH1145" t="s">
        <v>9031</v>
      </c>
      <c r="AJ1145" t="s">
        <v>4463</v>
      </c>
      <c r="AK1145" t="s">
        <v>14629</v>
      </c>
      <c r="AL1145" t="s">
        <v>8935</v>
      </c>
      <c r="AM1145" t="s">
        <v>4468</v>
      </c>
      <c r="AN1145" t="s">
        <v>108</v>
      </c>
      <c r="AO1145" t="s">
        <v>109</v>
      </c>
      <c r="AP1145" t="s">
        <v>4469</v>
      </c>
    </row>
    <row r="1146" spans="1:42" x14ac:dyDescent="0.2">
      <c r="A1146" t="s">
        <v>4470</v>
      </c>
      <c r="B1146" t="s">
        <v>4470</v>
      </c>
      <c r="D1146" t="s">
        <v>14630</v>
      </c>
      <c r="E1146" t="s">
        <v>14631</v>
      </c>
      <c r="F1146" t="s">
        <v>8994</v>
      </c>
      <c r="G1146" t="s">
        <v>4471</v>
      </c>
      <c r="H1146" t="s">
        <v>4470</v>
      </c>
      <c r="J1146" t="s">
        <v>4472</v>
      </c>
      <c r="K1146" t="s">
        <v>4473</v>
      </c>
      <c r="L1146" t="s">
        <v>233</v>
      </c>
      <c r="M1146" t="s">
        <v>7982</v>
      </c>
      <c r="N1146" t="s">
        <v>2039</v>
      </c>
      <c r="O1146" t="s">
        <v>8887</v>
      </c>
      <c r="P1146" t="s">
        <v>4475</v>
      </c>
      <c r="R1146" t="b">
        <v>1</v>
      </c>
      <c r="T1146" t="s">
        <v>112</v>
      </c>
      <c r="Z1146" t="s">
        <v>8890</v>
      </c>
      <c r="AA1146" t="s">
        <v>8887</v>
      </c>
      <c r="AB1146" t="s">
        <v>14632</v>
      </c>
      <c r="AC1146" t="s">
        <v>8921</v>
      </c>
      <c r="AD1146" t="b">
        <v>0</v>
      </c>
      <c r="AE1146" t="b">
        <v>0</v>
      </c>
      <c r="AF1146" t="s">
        <v>10521</v>
      </c>
      <c r="AG1146" t="s">
        <v>10522</v>
      </c>
      <c r="AH1146" t="s">
        <v>9031</v>
      </c>
      <c r="AJ1146" t="s">
        <v>4471</v>
      </c>
      <c r="AK1146" t="s">
        <v>14633</v>
      </c>
      <c r="AL1146" t="s">
        <v>8935</v>
      </c>
      <c r="AM1146" t="s">
        <v>4476</v>
      </c>
      <c r="AN1146" t="s">
        <v>108</v>
      </c>
      <c r="AO1146" t="s">
        <v>109</v>
      </c>
      <c r="AP1146" t="s">
        <v>1386</v>
      </c>
    </row>
    <row r="1147" spans="1:42" x14ac:dyDescent="0.2">
      <c r="A1147" t="s">
        <v>4477</v>
      </c>
      <c r="B1147" t="s">
        <v>4477</v>
      </c>
      <c r="D1147" t="s">
        <v>14634</v>
      </c>
      <c r="E1147" t="s">
        <v>14635</v>
      </c>
      <c r="F1147" t="s">
        <v>8994</v>
      </c>
      <c r="G1147" t="s">
        <v>4478</v>
      </c>
      <c r="H1147" t="s">
        <v>4477</v>
      </c>
      <c r="M1147" t="s">
        <v>8920</v>
      </c>
      <c r="N1147" t="s">
        <v>2039</v>
      </c>
      <c r="O1147" t="s">
        <v>8887</v>
      </c>
      <c r="R1147" t="b">
        <v>1</v>
      </c>
      <c r="Z1147" t="s">
        <v>8890</v>
      </c>
      <c r="AA1147" t="s">
        <v>8887</v>
      </c>
      <c r="AC1147" t="s">
        <v>8996</v>
      </c>
      <c r="AD1147" t="b">
        <v>0</v>
      </c>
      <c r="AE1147" t="b">
        <v>0</v>
      </c>
      <c r="AL1147" t="s">
        <v>8897</v>
      </c>
      <c r="AM1147" t="s">
        <v>4480</v>
      </c>
    </row>
    <row r="1148" spans="1:42" x14ac:dyDescent="0.2">
      <c r="A1148" t="s">
        <v>4477</v>
      </c>
      <c r="B1148" t="s">
        <v>4477</v>
      </c>
      <c r="D1148" t="s">
        <v>14636</v>
      </c>
      <c r="E1148" t="s">
        <v>14637</v>
      </c>
      <c r="F1148" t="s">
        <v>8994</v>
      </c>
      <c r="G1148" t="s">
        <v>4478</v>
      </c>
      <c r="H1148" t="s">
        <v>4477</v>
      </c>
      <c r="J1148" t="s">
        <v>4479</v>
      </c>
      <c r="K1148" t="s">
        <v>14638</v>
      </c>
      <c r="L1148" t="s">
        <v>32</v>
      </c>
      <c r="M1148" t="s">
        <v>9202</v>
      </c>
      <c r="N1148" t="s">
        <v>7943</v>
      </c>
      <c r="O1148" t="s">
        <v>8887</v>
      </c>
      <c r="P1148" t="s">
        <v>14639</v>
      </c>
      <c r="R1148" t="b">
        <v>1</v>
      </c>
      <c r="T1148" t="s">
        <v>112</v>
      </c>
      <c r="X1148" t="s">
        <v>7803</v>
      </c>
      <c r="Z1148" t="s">
        <v>8890</v>
      </c>
      <c r="AA1148" t="s">
        <v>8887</v>
      </c>
      <c r="AC1148" t="s">
        <v>8996</v>
      </c>
      <c r="AD1148" t="b">
        <v>0</v>
      </c>
      <c r="AE1148" t="b">
        <v>0</v>
      </c>
      <c r="AF1148" t="s">
        <v>10448</v>
      </c>
      <c r="AG1148" t="s">
        <v>10449</v>
      </c>
      <c r="AH1148" t="s">
        <v>8893</v>
      </c>
      <c r="AI1148" t="s">
        <v>14640</v>
      </c>
      <c r="AJ1148" t="s">
        <v>4478</v>
      </c>
      <c r="AL1148" t="s">
        <v>8897</v>
      </c>
      <c r="AM1148" t="s">
        <v>14641</v>
      </c>
      <c r="AN1148" t="s">
        <v>1234</v>
      </c>
      <c r="AO1148" t="s">
        <v>41</v>
      </c>
      <c r="AP1148" t="s">
        <v>2935</v>
      </c>
    </row>
    <row r="1149" spans="1:42" x14ac:dyDescent="0.2">
      <c r="A1149" t="s">
        <v>4477</v>
      </c>
      <c r="B1149" t="s">
        <v>4477</v>
      </c>
      <c r="D1149" t="s">
        <v>14642</v>
      </c>
      <c r="E1149" t="s">
        <v>14643</v>
      </c>
      <c r="F1149" t="s">
        <v>8994</v>
      </c>
      <c r="G1149" t="s">
        <v>4478</v>
      </c>
      <c r="H1149" t="s">
        <v>4477</v>
      </c>
      <c r="J1149" t="s">
        <v>14644</v>
      </c>
      <c r="K1149" t="s">
        <v>14645</v>
      </c>
      <c r="L1149" t="s">
        <v>32</v>
      </c>
      <c r="M1149" t="s">
        <v>7982</v>
      </c>
      <c r="N1149" t="s">
        <v>7489</v>
      </c>
      <c r="O1149" t="s">
        <v>8887</v>
      </c>
      <c r="P1149" t="s">
        <v>14646</v>
      </c>
      <c r="R1149" t="b">
        <v>1</v>
      </c>
      <c r="T1149" t="s">
        <v>112</v>
      </c>
      <c r="Z1149" t="s">
        <v>8890</v>
      </c>
      <c r="AA1149" t="s">
        <v>8887</v>
      </c>
      <c r="AC1149" t="s">
        <v>8996</v>
      </c>
      <c r="AD1149" t="b">
        <v>0</v>
      </c>
      <c r="AE1149" t="b">
        <v>0</v>
      </c>
      <c r="AF1149" t="s">
        <v>8892</v>
      </c>
      <c r="AG1149" t="s">
        <v>8892</v>
      </c>
      <c r="AI1149" t="s">
        <v>14640</v>
      </c>
      <c r="AJ1149" t="s">
        <v>4478</v>
      </c>
      <c r="AL1149" t="s">
        <v>8897</v>
      </c>
      <c r="AM1149" t="s">
        <v>14647</v>
      </c>
      <c r="AN1149" t="s">
        <v>40</v>
      </c>
      <c r="AO1149" t="s">
        <v>41</v>
      </c>
      <c r="AP1149" t="s">
        <v>2935</v>
      </c>
    </row>
    <row r="1150" spans="1:42" x14ac:dyDescent="0.2">
      <c r="A1150" t="s">
        <v>4481</v>
      </c>
      <c r="B1150" t="s">
        <v>4482</v>
      </c>
      <c r="D1150" t="s">
        <v>7289</v>
      </c>
      <c r="E1150" t="s">
        <v>14648</v>
      </c>
      <c r="F1150" t="s">
        <v>8889</v>
      </c>
      <c r="G1150" t="s">
        <v>4483</v>
      </c>
      <c r="H1150" t="s">
        <v>4481</v>
      </c>
      <c r="I1150" t="s">
        <v>14649</v>
      </c>
      <c r="J1150" t="s">
        <v>4484</v>
      </c>
      <c r="K1150" t="s">
        <v>14650</v>
      </c>
      <c r="L1150" t="s">
        <v>32</v>
      </c>
      <c r="M1150" t="s">
        <v>7982</v>
      </c>
      <c r="N1150" t="s">
        <v>2039</v>
      </c>
      <c r="O1150" t="s">
        <v>8887</v>
      </c>
      <c r="P1150" t="s">
        <v>14651</v>
      </c>
      <c r="R1150" t="b">
        <v>1</v>
      </c>
      <c r="T1150" t="s">
        <v>112</v>
      </c>
      <c r="Y1150" t="s">
        <v>7861</v>
      </c>
      <c r="Z1150" t="s">
        <v>8890</v>
      </c>
      <c r="AA1150" t="s">
        <v>8887</v>
      </c>
      <c r="AC1150" t="s">
        <v>8891</v>
      </c>
      <c r="AD1150" t="b">
        <v>0</v>
      </c>
      <c r="AE1150" t="b">
        <v>0</v>
      </c>
      <c r="AF1150" t="s">
        <v>9144</v>
      </c>
      <c r="AG1150" t="s">
        <v>9144</v>
      </c>
      <c r="AH1150" t="s">
        <v>8893</v>
      </c>
      <c r="AI1150" t="s">
        <v>14652</v>
      </c>
      <c r="AJ1150" t="s">
        <v>4483</v>
      </c>
      <c r="AK1150" t="s">
        <v>14653</v>
      </c>
      <c r="AL1150" t="s">
        <v>9226</v>
      </c>
      <c r="AM1150" t="s">
        <v>4487</v>
      </c>
    </row>
    <row r="1151" spans="1:42" x14ac:dyDescent="0.2">
      <c r="A1151" t="s">
        <v>4481</v>
      </c>
      <c r="B1151" t="s">
        <v>4482</v>
      </c>
      <c r="D1151" t="s">
        <v>7289</v>
      </c>
      <c r="E1151" t="s">
        <v>14654</v>
      </c>
      <c r="F1151" t="s">
        <v>8889</v>
      </c>
      <c r="G1151" t="s">
        <v>4483</v>
      </c>
      <c r="H1151" t="s">
        <v>4481</v>
      </c>
      <c r="M1151" t="s">
        <v>8920</v>
      </c>
      <c r="N1151" t="s">
        <v>2039</v>
      </c>
      <c r="O1151" t="s">
        <v>8887</v>
      </c>
      <c r="R1151" t="b">
        <v>1</v>
      </c>
      <c r="Z1151" t="s">
        <v>8890</v>
      </c>
      <c r="AA1151" t="s">
        <v>8887</v>
      </c>
      <c r="AC1151" t="s">
        <v>8891</v>
      </c>
      <c r="AD1151" t="b">
        <v>0</v>
      </c>
      <c r="AE1151" t="b">
        <v>0</v>
      </c>
      <c r="AL1151" t="s">
        <v>9232</v>
      </c>
      <c r="AM1151" t="s">
        <v>14655</v>
      </c>
    </row>
    <row r="1152" spans="1:42" x14ac:dyDescent="0.2">
      <c r="A1152" t="s">
        <v>4481</v>
      </c>
      <c r="B1152" t="s">
        <v>4482</v>
      </c>
      <c r="D1152" t="s">
        <v>7289</v>
      </c>
      <c r="E1152" t="s">
        <v>14656</v>
      </c>
      <c r="F1152" t="s">
        <v>8889</v>
      </c>
      <c r="G1152" t="s">
        <v>4483</v>
      </c>
      <c r="H1152" t="s">
        <v>4481</v>
      </c>
      <c r="M1152" t="s">
        <v>8920</v>
      </c>
      <c r="N1152" t="s">
        <v>2039</v>
      </c>
      <c r="O1152" t="s">
        <v>8887</v>
      </c>
      <c r="R1152" t="b">
        <v>1</v>
      </c>
      <c r="Z1152" t="s">
        <v>8890</v>
      </c>
      <c r="AA1152" t="s">
        <v>8887</v>
      </c>
      <c r="AC1152" t="s">
        <v>8891</v>
      </c>
      <c r="AD1152" t="b">
        <v>0</v>
      </c>
      <c r="AE1152" t="b">
        <v>0</v>
      </c>
      <c r="AL1152" t="s">
        <v>9244</v>
      </c>
      <c r="AM1152" t="s">
        <v>14657</v>
      </c>
    </row>
    <row r="1153" spans="1:39" x14ac:dyDescent="0.2">
      <c r="A1153" t="s">
        <v>4481</v>
      </c>
      <c r="B1153" t="s">
        <v>4482</v>
      </c>
      <c r="D1153" t="s">
        <v>7289</v>
      </c>
      <c r="E1153" t="s">
        <v>14658</v>
      </c>
      <c r="F1153" t="s">
        <v>8889</v>
      </c>
      <c r="G1153" t="s">
        <v>4483</v>
      </c>
      <c r="H1153" t="s">
        <v>4481</v>
      </c>
      <c r="J1153" t="s">
        <v>14659</v>
      </c>
      <c r="K1153" t="s">
        <v>14660</v>
      </c>
      <c r="L1153" t="s">
        <v>32</v>
      </c>
      <c r="M1153" t="s">
        <v>7982</v>
      </c>
      <c r="N1153" t="s">
        <v>2039</v>
      </c>
      <c r="O1153" t="s">
        <v>8887</v>
      </c>
      <c r="P1153" t="s">
        <v>14661</v>
      </c>
      <c r="R1153" t="b">
        <v>1</v>
      </c>
      <c r="T1153" t="s">
        <v>112</v>
      </c>
      <c r="Z1153" t="s">
        <v>8890</v>
      </c>
      <c r="AA1153" t="s">
        <v>8887</v>
      </c>
      <c r="AB1153" t="s">
        <v>14662</v>
      </c>
      <c r="AC1153" t="s">
        <v>8891</v>
      </c>
      <c r="AD1153" t="b">
        <v>0</v>
      </c>
      <c r="AE1153" t="b">
        <v>0</v>
      </c>
      <c r="AF1153" t="s">
        <v>9144</v>
      </c>
      <c r="AG1153" t="s">
        <v>9144</v>
      </c>
      <c r="AH1153" t="s">
        <v>8893</v>
      </c>
      <c r="AJ1153" t="s">
        <v>4483</v>
      </c>
      <c r="AK1153" t="s">
        <v>14663</v>
      </c>
      <c r="AL1153" t="s">
        <v>8923</v>
      </c>
      <c r="AM1153" t="s">
        <v>14664</v>
      </c>
    </row>
    <row r="1154" spans="1:39" x14ac:dyDescent="0.2">
      <c r="A1154" t="s">
        <v>4481</v>
      </c>
      <c r="B1154" t="s">
        <v>4482</v>
      </c>
      <c r="D1154" t="s">
        <v>7289</v>
      </c>
      <c r="E1154" t="s">
        <v>14665</v>
      </c>
      <c r="F1154" t="s">
        <v>8889</v>
      </c>
      <c r="G1154" t="s">
        <v>4483</v>
      </c>
      <c r="H1154" t="s">
        <v>4481</v>
      </c>
      <c r="I1154" t="s">
        <v>14666</v>
      </c>
      <c r="J1154" t="s">
        <v>4484</v>
      </c>
      <c r="K1154" t="s">
        <v>14667</v>
      </c>
      <c r="L1154" t="s">
        <v>429</v>
      </c>
      <c r="M1154" t="s">
        <v>7982</v>
      </c>
      <c r="N1154" t="s">
        <v>2039</v>
      </c>
      <c r="O1154" t="s">
        <v>9002</v>
      </c>
      <c r="P1154" t="s">
        <v>14668</v>
      </c>
      <c r="R1154" t="b">
        <v>1</v>
      </c>
      <c r="T1154" t="s">
        <v>112</v>
      </c>
      <c r="V1154" t="s">
        <v>7441</v>
      </c>
      <c r="Y1154" t="s">
        <v>4489</v>
      </c>
      <c r="Z1154" t="s">
        <v>8890</v>
      </c>
      <c r="AA1154" t="s">
        <v>9004</v>
      </c>
      <c r="AC1154" t="s">
        <v>8891</v>
      </c>
      <c r="AD1154" t="b">
        <v>0</v>
      </c>
      <c r="AE1154" t="b">
        <v>0</v>
      </c>
      <c r="AF1154" t="s">
        <v>9144</v>
      </c>
      <c r="AG1154" t="s">
        <v>9144</v>
      </c>
      <c r="AH1154" t="s">
        <v>8893</v>
      </c>
      <c r="AI1154" t="s">
        <v>9145</v>
      </c>
      <c r="AJ1154" t="s">
        <v>4483</v>
      </c>
      <c r="AK1154" t="s">
        <v>14653</v>
      </c>
      <c r="AL1154" t="s">
        <v>9253</v>
      </c>
      <c r="AM1154" t="s">
        <v>14669</v>
      </c>
    </row>
    <row r="1155" spans="1:39" x14ac:dyDescent="0.2">
      <c r="A1155" t="s">
        <v>4481</v>
      </c>
      <c r="B1155" t="s">
        <v>4482</v>
      </c>
      <c r="D1155" t="s">
        <v>7289</v>
      </c>
      <c r="E1155" t="s">
        <v>14670</v>
      </c>
      <c r="F1155" t="s">
        <v>8889</v>
      </c>
      <c r="G1155" t="s">
        <v>4483</v>
      </c>
      <c r="H1155" t="s">
        <v>4481</v>
      </c>
      <c r="M1155" t="s">
        <v>8920</v>
      </c>
      <c r="N1155" t="s">
        <v>2039</v>
      </c>
      <c r="O1155" t="s">
        <v>8887</v>
      </c>
      <c r="R1155" t="b">
        <v>1</v>
      </c>
      <c r="Z1155" t="s">
        <v>8890</v>
      </c>
      <c r="AA1155" t="s">
        <v>8887</v>
      </c>
      <c r="AC1155" t="s">
        <v>8891</v>
      </c>
      <c r="AD1155" t="b">
        <v>0</v>
      </c>
      <c r="AE1155" t="b">
        <v>0</v>
      </c>
      <c r="AL1155" t="s">
        <v>9016</v>
      </c>
      <c r="AM1155" t="s">
        <v>4483</v>
      </c>
    </row>
    <row r="1156" spans="1:39" x14ac:dyDescent="0.2">
      <c r="A1156" t="s">
        <v>4481</v>
      </c>
      <c r="B1156" t="s">
        <v>4482</v>
      </c>
      <c r="D1156" t="s">
        <v>7289</v>
      </c>
      <c r="E1156" t="s">
        <v>14671</v>
      </c>
      <c r="F1156" t="s">
        <v>8889</v>
      </c>
      <c r="G1156" t="s">
        <v>4483</v>
      </c>
      <c r="H1156" t="s">
        <v>4481</v>
      </c>
      <c r="M1156" t="s">
        <v>8920</v>
      </c>
      <c r="N1156" t="s">
        <v>2039</v>
      </c>
      <c r="O1156" t="s">
        <v>8887</v>
      </c>
      <c r="R1156" t="b">
        <v>1</v>
      </c>
      <c r="Z1156" t="s">
        <v>8890</v>
      </c>
      <c r="AA1156" t="s">
        <v>8887</v>
      </c>
      <c r="AC1156" t="s">
        <v>8891</v>
      </c>
      <c r="AD1156" t="b">
        <v>0</v>
      </c>
      <c r="AE1156" t="b">
        <v>0</v>
      </c>
      <c r="AL1156" t="s">
        <v>8926</v>
      </c>
      <c r="AM1156" t="s">
        <v>14655</v>
      </c>
    </row>
    <row r="1157" spans="1:39" x14ac:dyDescent="0.2">
      <c r="A1157" t="s">
        <v>4481</v>
      </c>
      <c r="B1157" t="s">
        <v>4482</v>
      </c>
      <c r="D1157" t="s">
        <v>7289</v>
      </c>
      <c r="E1157" t="s">
        <v>14672</v>
      </c>
      <c r="F1157" t="s">
        <v>8889</v>
      </c>
      <c r="G1157" t="s">
        <v>4483</v>
      </c>
      <c r="H1157" t="s">
        <v>4481</v>
      </c>
      <c r="M1157" t="s">
        <v>8925</v>
      </c>
      <c r="N1157" t="s">
        <v>2039</v>
      </c>
      <c r="O1157" t="s">
        <v>8887</v>
      </c>
      <c r="R1157" t="b">
        <v>1</v>
      </c>
      <c r="X1157" t="s">
        <v>2039</v>
      </c>
      <c r="Z1157" t="s">
        <v>8890</v>
      </c>
      <c r="AA1157" t="s">
        <v>8887</v>
      </c>
      <c r="AC1157" t="s">
        <v>8891</v>
      </c>
      <c r="AD1157" t="b">
        <v>0</v>
      </c>
      <c r="AE1157" t="b">
        <v>0</v>
      </c>
      <c r="AL1157" t="s">
        <v>8913</v>
      </c>
      <c r="AM1157" t="s">
        <v>14673</v>
      </c>
    </row>
    <row r="1158" spans="1:39" x14ac:dyDescent="0.2">
      <c r="A1158" t="s">
        <v>4481</v>
      </c>
      <c r="B1158" t="s">
        <v>4482</v>
      </c>
      <c r="D1158" t="s">
        <v>7289</v>
      </c>
      <c r="E1158" t="s">
        <v>14674</v>
      </c>
      <c r="F1158" t="s">
        <v>8889</v>
      </c>
      <c r="G1158" t="s">
        <v>14675</v>
      </c>
      <c r="H1158" t="s">
        <v>4481</v>
      </c>
      <c r="J1158" t="s">
        <v>4484</v>
      </c>
      <c r="K1158" t="s">
        <v>14650</v>
      </c>
      <c r="L1158" t="s">
        <v>32</v>
      </c>
      <c r="M1158" t="s">
        <v>7982</v>
      </c>
      <c r="N1158" t="s">
        <v>7498</v>
      </c>
      <c r="O1158" t="s">
        <v>8887</v>
      </c>
      <c r="P1158" t="s">
        <v>14676</v>
      </c>
      <c r="R1158" t="b">
        <v>1</v>
      </c>
      <c r="T1158" t="s">
        <v>112</v>
      </c>
      <c r="Z1158" t="s">
        <v>8890</v>
      </c>
      <c r="AA1158" t="s">
        <v>8887</v>
      </c>
      <c r="AC1158" t="s">
        <v>8891</v>
      </c>
      <c r="AD1158" t="b">
        <v>0</v>
      </c>
      <c r="AE1158" t="b">
        <v>0</v>
      </c>
      <c r="AF1158" t="s">
        <v>9144</v>
      </c>
      <c r="AG1158" t="s">
        <v>9144</v>
      </c>
      <c r="AH1158" t="s">
        <v>8893</v>
      </c>
      <c r="AI1158" t="s">
        <v>14677</v>
      </c>
      <c r="AJ1158" t="s">
        <v>14675</v>
      </c>
      <c r="AK1158" t="s">
        <v>14678</v>
      </c>
      <c r="AL1158" t="s">
        <v>8913</v>
      </c>
      <c r="AM1158" t="s">
        <v>14655</v>
      </c>
    </row>
    <row r="1159" spans="1:39" x14ac:dyDescent="0.2">
      <c r="A1159" t="s">
        <v>4481</v>
      </c>
      <c r="B1159" t="s">
        <v>4482</v>
      </c>
      <c r="D1159" t="s">
        <v>7289</v>
      </c>
      <c r="E1159" t="s">
        <v>14679</v>
      </c>
      <c r="F1159" t="s">
        <v>8889</v>
      </c>
      <c r="G1159" t="s">
        <v>4483</v>
      </c>
      <c r="H1159" t="s">
        <v>4481</v>
      </c>
      <c r="J1159" t="s">
        <v>4484</v>
      </c>
      <c r="K1159" t="s">
        <v>14680</v>
      </c>
      <c r="L1159" t="s">
        <v>429</v>
      </c>
      <c r="M1159" t="s">
        <v>7982</v>
      </c>
      <c r="N1159" t="s">
        <v>7187</v>
      </c>
      <c r="O1159" t="s">
        <v>8887</v>
      </c>
      <c r="P1159" t="s">
        <v>14681</v>
      </c>
      <c r="R1159" t="b">
        <v>1</v>
      </c>
      <c r="T1159" t="s">
        <v>112</v>
      </c>
      <c r="Z1159" t="s">
        <v>8890</v>
      </c>
      <c r="AA1159" t="s">
        <v>8887</v>
      </c>
      <c r="AC1159" t="s">
        <v>8891</v>
      </c>
      <c r="AD1159" t="b">
        <v>0</v>
      </c>
      <c r="AE1159" t="b">
        <v>0</v>
      </c>
      <c r="AF1159" t="s">
        <v>14573</v>
      </c>
      <c r="AG1159" t="s">
        <v>9777</v>
      </c>
      <c r="AH1159" t="s">
        <v>8893</v>
      </c>
      <c r="AI1159" t="s">
        <v>14682</v>
      </c>
      <c r="AJ1159" t="s">
        <v>4483</v>
      </c>
      <c r="AK1159" t="s">
        <v>14683</v>
      </c>
      <c r="AL1159" t="s">
        <v>8935</v>
      </c>
      <c r="AM1159" t="s">
        <v>14655</v>
      </c>
    </row>
    <row r="1160" spans="1:39" x14ac:dyDescent="0.2">
      <c r="A1160" t="s">
        <v>4492</v>
      </c>
      <c r="B1160" t="s">
        <v>4493</v>
      </c>
      <c r="D1160" t="s">
        <v>8566</v>
      </c>
      <c r="E1160" t="s">
        <v>14684</v>
      </c>
      <c r="F1160" t="s">
        <v>21008</v>
      </c>
      <c r="G1160" t="s">
        <v>4494</v>
      </c>
      <c r="H1160" t="s">
        <v>4492</v>
      </c>
      <c r="I1160" t="s">
        <v>14685</v>
      </c>
      <c r="J1160" t="s">
        <v>4495</v>
      </c>
      <c r="K1160" t="s">
        <v>14686</v>
      </c>
      <c r="L1160" t="s">
        <v>4497</v>
      </c>
      <c r="M1160" t="s">
        <v>7982</v>
      </c>
      <c r="N1160" t="s">
        <v>2039</v>
      </c>
      <c r="O1160" t="s">
        <v>8887</v>
      </c>
      <c r="P1160" t="s">
        <v>14687</v>
      </c>
      <c r="R1160" t="b">
        <v>1</v>
      </c>
      <c r="T1160" t="s">
        <v>45</v>
      </c>
      <c r="Y1160" t="s">
        <v>4501</v>
      </c>
      <c r="Z1160" t="s">
        <v>8890</v>
      </c>
      <c r="AA1160" t="s">
        <v>8887</v>
      </c>
      <c r="AB1160" t="s">
        <v>14688</v>
      </c>
      <c r="AC1160" t="s">
        <v>8921</v>
      </c>
      <c r="AD1160" t="b">
        <v>0</v>
      </c>
      <c r="AE1160" t="b">
        <v>0</v>
      </c>
      <c r="AF1160" t="s">
        <v>9365</v>
      </c>
      <c r="AG1160" t="s">
        <v>9366</v>
      </c>
      <c r="AH1160" t="s">
        <v>8942</v>
      </c>
      <c r="AJ1160" t="s">
        <v>14689</v>
      </c>
      <c r="AK1160" t="s">
        <v>14690</v>
      </c>
      <c r="AL1160" t="s">
        <v>9050</v>
      </c>
      <c r="AM1160" t="s">
        <v>4500</v>
      </c>
    </row>
    <row r="1161" spans="1:39" x14ac:dyDescent="0.2">
      <c r="A1161" t="s">
        <v>4492</v>
      </c>
      <c r="B1161" t="s">
        <v>4493</v>
      </c>
      <c r="D1161" t="s">
        <v>8566</v>
      </c>
      <c r="E1161" t="s">
        <v>14691</v>
      </c>
      <c r="F1161" t="s">
        <v>21008</v>
      </c>
      <c r="G1161" t="s">
        <v>4494</v>
      </c>
      <c r="H1161" t="s">
        <v>4492</v>
      </c>
      <c r="J1161" t="s">
        <v>14692</v>
      </c>
      <c r="K1161" t="s">
        <v>4496</v>
      </c>
      <c r="L1161" t="s">
        <v>4497</v>
      </c>
      <c r="M1161" t="s">
        <v>7982</v>
      </c>
      <c r="N1161" t="s">
        <v>2039</v>
      </c>
      <c r="O1161" t="s">
        <v>8887</v>
      </c>
      <c r="P1161" t="s">
        <v>14693</v>
      </c>
      <c r="R1161" t="b">
        <v>1</v>
      </c>
      <c r="T1161" t="s">
        <v>45</v>
      </c>
      <c r="Z1161" t="s">
        <v>8890</v>
      </c>
      <c r="AA1161" t="s">
        <v>8887</v>
      </c>
      <c r="AB1161" t="s">
        <v>14694</v>
      </c>
      <c r="AC1161" t="s">
        <v>8921</v>
      </c>
      <c r="AD1161" t="b">
        <v>0</v>
      </c>
      <c r="AE1161" t="b">
        <v>0</v>
      </c>
      <c r="AF1161" t="s">
        <v>9113</v>
      </c>
      <c r="AG1161" t="s">
        <v>9113</v>
      </c>
      <c r="AH1161" t="s">
        <v>8942</v>
      </c>
      <c r="AJ1161" t="s">
        <v>14695</v>
      </c>
      <c r="AK1161" t="s">
        <v>14696</v>
      </c>
      <c r="AL1161" t="s">
        <v>8923</v>
      </c>
      <c r="AM1161" t="s">
        <v>4494</v>
      </c>
    </row>
    <row r="1162" spans="1:39" x14ac:dyDescent="0.2">
      <c r="A1162" t="s">
        <v>4502</v>
      </c>
      <c r="B1162" t="s">
        <v>4503</v>
      </c>
      <c r="D1162" t="s">
        <v>8569</v>
      </c>
      <c r="E1162" t="s">
        <v>14697</v>
      </c>
      <c r="F1162" t="s">
        <v>21008</v>
      </c>
      <c r="G1162" t="s">
        <v>14698</v>
      </c>
      <c r="H1162" t="s">
        <v>4502</v>
      </c>
      <c r="J1162" t="s">
        <v>4505</v>
      </c>
      <c r="K1162" t="s">
        <v>14699</v>
      </c>
      <c r="L1162" t="s">
        <v>4507</v>
      </c>
      <c r="M1162" t="s">
        <v>7982</v>
      </c>
      <c r="N1162" t="s">
        <v>2039</v>
      </c>
      <c r="O1162" t="s">
        <v>8887</v>
      </c>
      <c r="P1162" t="s">
        <v>14700</v>
      </c>
      <c r="R1162" t="b">
        <v>1</v>
      </c>
      <c r="T1162" t="s">
        <v>45</v>
      </c>
      <c r="Z1162" t="s">
        <v>8890</v>
      </c>
      <c r="AA1162" t="s">
        <v>8887</v>
      </c>
      <c r="AB1162" t="s">
        <v>14701</v>
      </c>
      <c r="AC1162" t="s">
        <v>8891</v>
      </c>
      <c r="AD1162" t="b">
        <v>0</v>
      </c>
      <c r="AE1162" t="b">
        <v>0</v>
      </c>
      <c r="AF1162" t="s">
        <v>12643</v>
      </c>
      <c r="AG1162" t="s">
        <v>12644</v>
      </c>
      <c r="AH1162" t="s">
        <v>9031</v>
      </c>
      <c r="AJ1162" t="s">
        <v>14702</v>
      </c>
      <c r="AK1162" t="s">
        <v>14703</v>
      </c>
      <c r="AL1162" t="s">
        <v>8945</v>
      </c>
      <c r="AM1162" t="s">
        <v>4510</v>
      </c>
    </row>
    <row r="1163" spans="1:39" x14ac:dyDescent="0.2">
      <c r="A1163" t="s">
        <v>4502</v>
      </c>
      <c r="B1163" t="s">
        <v>4503</v>
      </c>
      <c r="D1163" t="s">
        <v>8569</v>
      </c>
      <c r="E1163" t="s">
        <v>14704</v>
      </c>
      <c r="F1163" t="s">
        <v>21008</v>
      </c>
      <c r="G1163" t="s">
        <v>14705</v>
      </c>
      <c r="H1163" t="s">
        <v>4502</v>
      </c>
      <c r="M1163" t="s">
        <v>8925</v>
      </c>
      <c r="N1163" t="s">
        <v>2039</v>
      </c>
      <c r="O1163" t="s">
        <v>8887</v>
      </c>
      <c r="R1163" t="b">
        <v>1</v>
      </c>
      <c r="X1163" t="s">
        <v>2039</v>
      </c>
      <c r="Z1163" t="s">
        <v>8890</v>
      </c>
      <c r="AA1163" t="s">
        <v>8887</v>
      </c>
      <c r="AC1163" t="s">
        <v>8891</v>
      </c>
      <c r="AD1163" t="b">
        <v>0</v>
      </c>
      <c r="AE1163" t="b">
        <v>0</v>
      </c>
      <c r="AL1163" t="s">
        <v>9816</v>
      </c>
      <c r="AM1163" t="s">
        <v>14705</v>
      </c>
    </row>
    <row r="1164" spans="1:39" x14ac:dyDescent="0.2">
      <c r="A1164" t="s">
        <v>4502</v>
      </c>
      <c r="B1164" t="s">
        <v>4503</v>
      </c>
      <c r="D1164" t="s">
        <v>8569</v>
      </c>
      <c r="E1164" t="s">
        <v>14706</v>
      </c>
      <c r="F1164" t="s">
        <v>21008</v>
      </c>
      <c r="G1164" t="s">
        <v>14698</v>
      </c>
      <c r="H1164" t="s">
        <v>4502</v>
      </c>
      <c r="J1164" t="s">
        <v>4505</v>
      </c>
      <c r="K1164" t="s">
        <v>14699</v>
      </c>
      <c r="L1164" t="s">
        <v>4507</v>
      </c>
      <c r="M1164" t="s">
        <v>7982</v>
      </c>
      <c r="N1164" t="s">
        <v>2039</v>
      </c>
      <c r="O1164" t="s">
        <v>8887</v>
      </c>
      <c r="P1164" t="s">
        <v>14707</v>
      </c>
      <c r="R1164" t="b">
        <v>1</v>
      </c>
      <c r="T1164" t="s">
        <v>45</v>
      </c>
      <c r="Z1164" t="s">
        <v>8890</v>
      </c>
      <c r="AA1164" t="s">
        <v>8887</v>
      </c>
      <c r="AB1164" t="s">
        <v>14708</v>
      </c>
      <c r="AC1164" t="s">
        <v>9627</v>
      </c>
      <c r="AD1164" t="b">
        <v>0</v>
      </c>
      <c r="AE1164" t="b">
        <v>0</v>
      </c>
      <c r="AF1164" t="s">
        <v>14467</v>
      </c>
      <c r="AG1164" t="s">
        <v>12295</v>
      </c>
      <c r="AH1164" t="s">
        <v>9031</v>
      </c>
      <c r="AJ1164" t="s">
        <v>14709</v>
      </c>
      <c r="AK1164" t="s">
        <v>14710</v>
      </c>
      <c r="AL1164" t="s">
        <v>9232</v>
      </c>
      <c r="AM1164" t="s">
        <v>14711</v>
      </c>
    </row>
    <row r="1165" spans="1:39" x14ac:dyDescent="0.2">
      <c r="A1165" t="s">
        <v>4502</v>
      </c>
      <c r="B1165" t="s">
        <v>4503</v>
      </c>
      <c r="D1165" t="s">
        <v>8569</v>
      </c>
      <c r="E1165" t="s">
        <v>14712</v>
      </c>
      <c r="F1165" t="s">
        <v>21008</v>
      </c>
      <c r="G1165" t="s">
        <v>14698</v>
      </c>
      <c r="H1165" t="s">
        <v>4502</v>
      </c>
      <c r="I1165" t="s">
        <v>14713</v>
      </c>
      <c r="J1165" t="s">
        <v>4505</v>
      </c>
      <c r="K1165" t="s">
        <v>14699</v>
      </c>
      <c r="L1165" t="s">
        <v>4507</v>
      </c>
      <c r="M1165" t="s">
        <v>7982</v>
      </c>
      <c r="N1165" t="s">
        <v>2039</v>
      </c>
      <c r="O1165" t="s">
        <v>8887</v>
      </c>
      <c r="P1165" t="s">
        <v>14714</v>
      </c>
      <c r="R1165" t="b">
        <v>1</v>
      </c>
      <c r="T1165" t="s">
        <v>45</v>
      </c>
      <c r="Y1165" t="s">
        <v>4511</v>
      </c>
      <c r="Z1165" t="s">
        <v>8890</v>
      </c>
      <c r="AA1165" t="s">
        <v>8887</v>
      </c>
      <c r="AB1165" t="s">
        <v>14715</v>
      </c>
      <c r="AC1165" t="s">
        <v>9627</v>
      </c>
      <c r="AD1165" t="b">
        <v>0</v>
      </c>
      <c r="AE1165" t="b">
        <v>0</v>
      </c>
      <c r="AF1165" t="s">
        <v>14716</v>
      </c>
      <c r="AG1165" t="s">
        <v>14717</v>
      </c>
      <c r="AH1165" t="s">
        <v>9031</v>
      </c>
      <c r="AJ1165" t="s">
        <v>14709</v>
      </c>
      <c r="AK1165" t="s">
        <v>14718</v>
      </c>
      <c r="AL1165" t="s">
        <v>7302</v>
      </c>
      <c r="AM1165" t="s">
        <v>14719</v>
      </c>
    </row>
    <row r="1166" spans="1:39" x14ac:dyDescent="0.2">
      <c r="A1166" t="s">
        <v>4502</v>
      </c>
      <c r="B1166" t="s">
        <v>4503</v>
      </c>
      <c r="D1166" t="s">
        <v>8569</v>
      </c>
      <c r="E1166" t="s">
        <v>14720</v>
      </c>
      <c r="F1166" t="s">
        <v>21008</v>
      </c>
      <c r="G1166" t="s">
        <v>14698</v>
      </c>
      <c r="H1166" t="s">
        <v>4502</v>
      </c>
      <c r="J1166" t="s">
        <v>4505</v>
      </c>
      <c r="K1166" t="s">
        <v>14699</v>
      </c>
      <c r="L1166" t="s">
        <v>4507</v>
      </c>
      <c r="M1166" t="s">
        <v>7982</v>
      </c>
      <c r="N1166" t="s">
        <v>2039</v>
      </c>
      <c r="O1166" t="s">
        <v>8887</v>
      </c>
      <c r="P1166" t="s">
        <v>14721</v>
      </c>
      <c r="R1166" t="b">
        <v>1</v>
      </c>
      <c r="T1166" t="s">
        <v>45</v>
      </c>
      <c r="Z1166" t="s">
        <v>8890</v>
      </c>
      <c r="AA1166" t="s">
        <v>8887</v>
      </c>
      <c r="AB1166" t="s">
        <v>14701</v>
      </c>
      <c r="AC1166" t="s">
        <v>8891</v>
      </c>
      <c r="AD1166" t="b">
        <v>0</v>
      </c>
      <c r="AE1166" t="b">
        <v>0</v>
      </c>
      <c r="AF1166" t="s">
        <v>10843</v>
      </c>
      <c r="AG1166" t="s">
        <v>10844</v>
      </c>
      <c r="AH1166" t="s">
        <v>9031</v>
      </c>
      <c r="AJ1166" t="s">
        <v>14709</v>
      </c>
      <c r="AK1166" t="s">
        <v>14722</v>
      </c>
      <c r="AL1166" t="s">
        <v>9136</v>
      </c>
      <c r="AM1166" t="s">
        <v>14723</v>
      </c>
    </row>
    <row r="1167" spans="1:39" x14ac:dyDescent="0.2">
      <c r="A1167" t="s">
        <v>4502</v>
      </c>
      <c r="B1167" t="s">
        <v>4503</v>
      </c>
      <c r="D1167" t="s">
        <v>8569</v>
      </c>
      <c r="E1167" t="s">
        <v>14724</v>
      </c>
      <c r="F1167" t="s">
        <v>21008</v>
      </c>
      <c r="G1167" t="s">
        <v>14698</v>
      </c>
      <c r="H1167" t="s">
        <v>4502</v>
      </c>
      <c r="J1167" t="s">
        <v>14725</v>
      </c>
      <c r="K1167" t="s">
        <v>14726</v>
      </c>
      <c r="L1167" t="s">
        <v>4507</v>
      </c>
      <c r="M1167" t="s">
        <v>7982</v>
      </c>
      <c r="N1167" t="s">
        <v>2039</v>
      </c>
      <c r="O1167" t="s">
        <v>8887</v>
      </c>
      <c r="P1167" t="s">
        <v>14727</v>
      </c>
      <c r="R1167" t="b">
        <v>1</v>
      </c>
      <c r="T1167" t="s">
        <v>45</v>
      </c>
      <c r="Z1167" t="s">
        <v>8890</v>
      </c>
      <c r="AA1167" t="s">
        <v>8887</v>
      </c>
      <c r="AB1167" t="s">
        <v>14728</v>
      </c>
      <c r="AC1167" t="s">
        <v>8891</v>
      </c>
      <c r="AD1167" t="b">
        <v>0</v>
      </c>
      <c r="AE1167" t="b">
        <v>0</v>
      </c>
      <c r="AF1167" t="s">
        <v>11441</v>
      </c>
      <c r="AG1167" t="s">
        <v>11442</v>
      </c>
      <c r="AJ1167" t="s">
        <v>14729</v>
      </c>
      <c r="AK1167" t="s">
        <v>14730</v>
      </c>
      <c r="AL1167" t="s">
        <v>8923</v>
      </c>
      <c r="AM1167" t="s">
        <v>14698</v>
      </c>
    </row>
    <row r="1168" spans="1:39" x14ac:dyDescent="0.2">
      <c r="A1168" t="s">
        <v>4502</v>
      </c>
      <c r="B1168" t="s">
        <v>4503</v>
      </c>
      <c r="D1168" t="s">
        <v>8569</v>
      </c>
      <c r="E1168" t="s">
        <v>14731</v>
      </c>
      <c r="F1168" t="s">
        <v>21008</v>
      </c>
      <c r="G1168" t="s">
        <v>14698</v>
      </c>
      <c r="H1168" t="s">
        <v>4502</v>
      </c>
      <c r="I1168" t="s">
        <v>14732</v>
      </c>
      <c r="J1168" t="s">
        <v>7290</v>
      </c>
      <c r="K1168" t="s">
        <v>7291</v>
      </c>
      <c r="L1168" t="s">
        <v>4507</v>
      </c>
      <c r="M1168" t="s">
        <v>7982</v>
      </c>
      <c r="N1168" t="s">
        <v>2039</v>
      </c>
      <c r="O1168" t="s">
        <v>8887</v>
      </c>
      <c r="P1168" t="s">
        <v>14733</v>
      </c>
      <c r="R1168" t="b">
        <v>1</v>
      </c>
      <c r="T1168" t="s">
        <v>45</v>
      </c>
      <c r="Y1168" t="s">
        <v>134</v>
      </c>
      <c r="Z1168" t="s">
        <v>8890</v>
      </c>
      <c r="AA1168" t="s">
        <v>8887</v>
      </c>
      <c r="AB1168" t="s">
        <v>14734</v>
      </c>
      <c r="AC1168" t="s">
        <v>8891</v>
      </c>
      <c r="AD1168" t="b">
        <v>0</v>
      </c>
      <c r="AE1168" t="b">
        <v>0</v>
      </c>
      <c r="AF1168" t="s">
        <v>14619</v>
      </c>
      <c r="AG1168" t="s">
        <v>13696</v>
      </c>
      <c r="AH1168" t="s">
        <v>9031</v>
      </c>
      <c r="AJ1168" t="s">
        <v>14702</v>
      </c>
      <c r="AK1168" t="s">
        <v>14735</v>
      </c>
      <c r="AL1168" t="s">
        <v>8935</v>
      </c>
      <c r="AM1168" t="s">
        <v>14736</v>
      </c>
    </row>
    <row r="1169" spans="1:42" x14ac:dyDescent="0.2">
      <c r="A1169" t="s">
        <v>4512</v>
      </c>
      <c r="B1169" t="s">
        <v>4512</v>
      </c>
      <c r="D1169" t="s">
        <v>14737</v>
      </c>
      <c r="E1169" t="s">
        <v>14738</v>
      </c>
      <c r="F1169" t="s">
        <v>8994</v>
      </c>
      <c r="G1169" t="s">
        <v>4513</v>
      </c>
      <c r="H1169" t="s">
        <v>4512</v>
      </c>
      <c r="I1169" t="s">
        <v>14739</v>
      </c>
      <c r="J1169" t="s">
        <v>4514</v>
      </c>
      <c r="K1169" t="s">
        <v>4515</v>
      </c>
      <c r="L1169" t="s">
        <v>32</v>
      </c>
      <c r="M1169" t="s">
        <v>7982</v>
      </c>
      <c r="N1169" t="s">
        <v>2039</v>
      </c>
      <c r="O1169" t="s">
        <v>8887</v>
      </c>
      <c r="P1169" t="s">
        <v>4516</v>
      </c>
      <c r="R1169" t="b">
        <v>1</v>
      </c>
      <c r="T1169" t="s">
        <v>112</v>
      </c>
      <c r="Y1169" t="s">
        <v>4518</v>
      </c>
      <c r="Z1169" t="s">
        <v>8890</v>
      </c>
      <c r="AA1169" t="s">
        <v>8887</v>
      </c>
      <c r="AB1169" t="s">
        <v>14740</v>
      </c>
      <c r="AC1169" t="s">
        <v>8996</v>
      </c>
      <c r="AD1169" t="b">
        <v>0</v>
      </c>
      <c r="AE1169" t="b">
        <v>0</v>
      </c>
      <c r="AF1169" t="s">
        <v>8941</v>
      </c>
      <c r="AG1169" t="s">
        <v>8941</v>
      </c>
      <c r="AH1169" t="s">
        <v>9100</v>
      </c>
      <c r="AJ1169" t="s">
        <v>7295</v>
      </c>
      <c r="AK1169" t="s">
        <v>14741</v>
      </c>
      <c r="AL1169" t="s">
        <v>9048</v>
      </c>
      <c r="AM1169" t="s">
        <v>4517</v>
      </c>
      <c r="AN1169" t="s">
        <v>780</v>
      </c>
      <c r="AO1169" t="s">
        <v>355</v>
      </c>
      <c r="AP1169" t="s">
        <v>781</v>
      </c>
    </row>
    <row r="1170" spans="1:42" x14ac:dyDescent="0.2">
      <c r="A1170" t="s">
        <v>4519</v>
      </c>
      <c r="B1170" t="s">
        <v>4520</v>
      </c>
      <c r="D1170" t="s">
        <v>14742</v>
      </c>
      <c r="E1170" t="s">
        <v>14743</v>
      </c>
      <c r="F1170" t="s">
        <v>9090</v>
      </c>
      <c r="G1170" t="s">
        <v>4521</v>
      </c>
      <c r="H1170" t="s">
        <v>4519</v>
      </c>
      <c r="J1170" t="s">
        <v>4522</v>
      </c>
      <c r="K1170" t="s">
        <v>14744</v>
      </c>
      <c r="L1170" t="s">
        <v>32</v>
      </c>
      <c r="M1170" t="s">
        <v>7982</v>
      </c>
      <c r="N1170" t="s">
        <v>2039</v>
      </c>
      <c r="O1170" t="s">
        <v>8887</v>
      </c>
      <c r="P1170" t="s">
        <v>14745</v>
      </c>
      <c r="R1170" t="b">
        <v>1</v>
      </c>
      <c r="T1170" t="s">
        <v>112</v>
      </c>
      <c r="Z1170" t="s">
        <v>8890</v>
      </c>
      <c r="AA1170" t="s">
        <v>8887</v>
      </c>
      <c r="AB1170" t="s">
        <v>14746</v>
      </c>
      <c r="AC1170" t="s">
        <v>8891</v>
      </c>
      <c r="AD1170" t="b">
        <v>0</v>
      </c>
      <c r="AE1170" t="b">
        <v>0</v>
      </c>
      <c r="AF1170" t="s">
        <v>8941</v>
      </c>
      <c r="AG1170" t="s">
        <v>8941</v>
      </c>
      <c r="AH1170" t="s">
        <v>8942</v>
      </c>
      <c r="AJ1170" t="s">
        <v>4521</v>
      </c>
      <c r="AK1170" t="s">
        <v>14747</v>
      </c>
      <c r="AL1170" t="s">
        <v>8935</v>
      </c>
      <c r="AM1170" t="s">
        <v>4525</v>
      </c>
    </row>
    <row r="1171" spans="1:42" x14ac:dyDescent="0.2">
      <c r="A1171" t="s">
        <v>4529</v>
      </c>
      <c r="B1171" t="s">
        <v>4530</v>
      </c>
      <c r="D1171" t="s">
        <v>8572</v>
      </c>
      <c r="E1171" t="s">
        <v>14748</v>
      </c>
      <c r="F1171" t="s">
        <v>8994</v>
      </c>
      <c r="G1171" t="s">
        <v>4531</v>
      </c>
      <c r="H1171" t="s">
        <v>4529</v>
      </c>
      <c r="I1171" t="s">
        <v>14749</v>
      </c>
      <c r="J1171" t="s">
        <v>4532</v>
      </c>
      <c r="K1171" t="s">
        <v>7296</v>
      </c>
      <c r="L1171" t="s">
        <v>4534</v>
      </c>
      <c r="M1171" t="s">
        <v>7982</v>
      </c>
      <c r="N1171" t="s">
        <v>2039</v>
      </c>
      <c r="O1171" t="s">
        <v>8887</v>
      </c>
      <c r="P1171" t="s">
        <v>14750</v>
      </c>
      <c r="R1171" t="b">
        <v>1</v>
      </c>
      <c r="T1171" t="s">
        <v>45</v>
      </c>
      <c r="Y1171" t="s">
        <v>4539</v>
      </c>
      <c r="Z1171" t="s">
        <v>8890</v>
      </c>
      <c r="AA1171" t="s">
        <v>8887</v>
      </c>
      <c r="AB1171" t="s">
        <v>14751</v>
      </c>
      <c r="AC1171" t="s">
        <v>9037</v>
      </c>
      <c r="AD1171" t="b">
        <v>0</v>
      </c>
      <c r="AE1171" t="b">
        <v>0</v>
      </c>
      <c r="AF1171" t="s">
        <v>7604</v>
      </c>
      <c r="AG1171" t="s">
        <v>7604</v>
      </c>
      <c r="AH1171" t="s">
        <v>8942</v>
      </c>
      <c r="AJ1171" t="s">
        <v>14752</v>
      </c>
      <c r="AK1171" t="s">
        <v>14753</v>
      </c>
      <c r="AL1171" t="s">
        <v>8935</v>
      </c>
      <c r="AM1171" t="s">
        <v>4531</v>
      </c>
    </row>
    <row r="1172" spans="1:42" x14ac:dyDescent="0.2">
      <c r="A1172" t="s">
        <v>4540</v>
      </c>
      <c r="B1172" t="s">
        <v>4540</v>
      </c>
      <c r="D1172" t="s">
        <v>14754</v>
      </c>
      <c r="E1172" t="s">
        <v>14755</v>
      </c>
      <c r="F1172" t="s">
        <v>9090</v>
      </c>
      <c r="G1172" t="s">
        <v>4541</v>
      </c>
      <c r="H1172" t="s">
        <v>4540</v>
      </c>
      <c r="M1172" t="s">
        <v>8925</v>
      </c>
      <c r="N1172" t="s">
        <v>2039</v>
      </c>
      <c r="O1172" t="s">
        <v>8887</v>
      </c>
      <c r="R1172" t="b">
        <v>1</v>
      </c>
      <c r="X1172" t="s">
        <v>2039</v>
      </c>
      <c r="Z1172" t="s">
        <v>8890</v>
      </c>
      <c r="AA1172" t="s">
        <v>8887</v>
      </c>
      <c r="AC1172" t="s">
        <v>8921</v>
      </c>
      <c r="AD1172" t="b">
        <v>0</v>
      </c>
      <c r="AE1172" t="b">
        <v>0</v>
      </c>
      <c r="AL1172" t="s">
        <v>8935</v>
      </c>
      <c r="AM1172" t="s">
        <v>4541</v>
      </c>
    </row>
    <row r="1173" spans="1:42" x14ac:dyDescent="0.2">
      <c r="A1173" t="s">
        <v>4540</v>
      </c>
      <c r="B1173" t="s">
        <v>4540</v>
      </c>
      <c r="D1173" t="s">
        <v>14754</v>
      </c>
      <c r="E1173" t="s">
        <v>14756</v>
      </c>
      <c r="F1173" t="s">
        <v>9090</v>
      </c>
      <c r="G1173" t="s">
        <v>4541</v>
      </c>
      <c r="H1173" t="s">
        <v>4540</v>
      </c>
      <c r="J1173" t="s">
        <v>4542</v>
      </c>
      <c r="K1173" t="s">
        <v>4543</v>
      </c>
      <c r="L1173" t="s">
        <v>32</v>
      </c>
      <c r="M1173" t="s">
        <v>7982</v>
      </c>
      <c r="N1173" t="s">
        <v>12559</v>
      </c>
      <c r="O1173" t="s">
        <v>8887</v>
      </c>
      <c r="P1173" t="s">
        <v>4545</v>
      </c>
      <c r="R1173" t="b">
        <v>1</v>
      </c>
      <c r="T1173" t="s">
        <v>85</v>
      </c>
      <c r="Z1173" t="s">
        <v>8890</v>
      </c>
      <c r="AA1173" t="s">
        <v>8887</v>
      </c>
      <c r="AB1173" t="s">
        <v>14757</v>
      </c>
      <c r="AC1173" t="s">
        <v>8921</v>
      </c>
      <c r="AD1173" t="b">
        <v>0</v>
      </c>
      <c r="AE1173" t="b">
        <v>0</v>
      </c>
      <c r="AF1173" t="s">
        <v>8941</v>
      </c>
      <c r="AG1173" t="s">
        <v>8941</v>
      </c>
      <c r="AH1173" t="s">
        <v>8942</v>
      </c>
      <c r="AI1173" t="s">
        <v>14758</v>
      </c>
      <c r="AJ1173" t="s">
        <v>14759</v>
      </c>
      <c r="AK1173" t="s">
        <v>14760</v>
      </c>
      <c r="AL1173" t="s">
        <v>8935</v>
      </c>
      <c r="AM1173" t="s">
        <v>4541</v>
      </c>
    </row>
    <row r="1174" spans="1:42" x14ac:dyDescent="0.2">
      <c r="A1174" t="s">
        <v>4546</v>
      </c>
      <c r="B1174" t="s">
        <v>4547</v>
      </c>
      <c r="D1174" t="s">
        <v>7297</v>
      </c>
      <c r="E1174" t="s">
        <v>14761</v>
      </c>
      <c r="F1174" t="s">
        <v>9090</v>
      </c>
      <c r="G1174" t="s">
        <v>4548</v>
      </c>
      <c r="H1174" t="s">
        <v>4546</v>
      </c>
      <c r="I1174" t="s">
        <v>14762</v>
      </c>
      <c r="J1174" t="s">
        <v>4549</v>
      </c>
      <c r="K1174" t="s">
        <v>14763</v>
      </c>
      <c r="L1174" t="s">
        <v>4551</v>
      </c>
      <c r="M1174" t="s">
        <v>7982</v>
      </c>
      <c r="N1174" t="s">
        <v>2039</v>
      </c>
      <c r="O1174" t="s">
        <v>8887</v>
      </c>
      <c r="P1174" t="s">
        <v>14764</v>
      </c>
      <c r="R1174" t="b">
        <v>1</v>
      </c>
      <c r="T1174" t="s">
        <v>112</v>
      </c>
      <c r="Y1174" t="s">
        <v>4554</v>
      </c>
      <c r="Z1174" t="s">
        <v>8890</v>
      </c>
      <c r="AA1174" t="s">
        <v>8887</v>
      </c>
      <c r="AB1174" t="s">
        <v>14765</v>
      </c>
      <c r="AC1174" t="s">
        <v>8891</v>
      </c>
      <c r="AD1174" t="b">
        <v>0</v>
      </c>
      <c r="AE1174" t="b">
        <v>0</v>
      </c>
      <c r="AF1174" t="s">
        <v>8941</v>
      </c>
      <c r="AG1174" t="s">
        <v>8941</v>
      </c>
      <c r="AH1174" t="s">
        <v>8942</v>
      </c>
      <c r="AJ1174" t="s">
        <v>4548</v>
      </c>
      <c r="AK1174" t="s">
        <v>14766</v>
      </c>
      <c r="AL1174" t="s">
        <v>9266</v>
      </c>
      <c r="AM1174" t="s">
        <v>4553</v>
      </c>
    </row>
    <row r="1175" spans="1:42" x14ac:dyDescent="0.2">
      <c r="A1175" t="s">
        <v>4557</v>
      </c>
      <c r="B1175" t="s">
        <v>4558</v>
      </c>
      <c r="D1175" t="s">
        <v>8576</v>
      </c>
      <c r="E1175" t="s">
        <v>14767</v>
      </c>
      <c r="F1175" t="s">
        <v>8889</v>
      </c>
      <c r="G1175" t="s">
        <v>4559</v>
      </c>
      <c r="H1175" t="s">
        <v>4557</v>
      </c>
      <c r="J1175" t="s">
        <v>4560</v>
      </c>
      <c r="K1175" t="s">
        <v>14768</v>
      </c>
      <c r="L1175" t="s">
        <v>4562</v>
      </c>
      <c r="M1175" t="s">
        <v>7982</v>
      </c>
      <c r="N1175" t="s">
        <v>7344</v>
      </c>
      <c r="O1175" t="s">
        <v>8887</v>
      </c>
      <c r="P1175" t="s">
        <v>14769</v>
      </c>
      <c r="R1175" t="b">
        <v>1</v>
      </c>
      <c r="T1175" t="s">
        <v>45</v>
      </c>
      <c r="Z1175" t="s">
        <v>8890</v>
      </c>
      <c r="AA1175" t="s">
        <v>8887</v>
      </c>
      <c r="AB1175" t="s">
        <v>14770</v>
      </c>
      <c r="AD1175" t="b">
        <v>0</v>
      </c>
      <c r="AE1175" t="b">
        <v>0</v>
      </c>
      <c r="AF1175" t="s">
        <v>8941</v>
      </c>
      <c r="AG1175" t="s">
        <v>8941</v>
      </c>
      <c r="AH1175" t="s">
        <v>8942</v>
      </c>
      <c r="AJ1175" t="s">
        <v>14771</v>
      </c>
      <c r="AK1175" t="s">
        <v>14772</v>
      </c>
      <c r="AL1175" t="s">
        <v>9266</v>
      </c>
      <c r="AM1175" t="s">
        <v>4559</v>
      </c>
    </row>
    <row r="1176" spans="1:42" x14ac:dyDescent="0.2">
      <c r="A1176" t="s">
        <v>4557</v>
      </c>
      <c r="B1176" t="s">
        <v>4558</v>
      </c>
      <c r="D1176" t="s">
        <v>8576</v>
      </c>
      <c r="E1176" t="s">
        <v>14773</v>
      </c>
      <c r="F1176" t="e">
        <v>#N/A</v>
      </c>
      <c r="G1176" t="s">
        <v>4559</v>
      </c>
      <c r="H1176" t="s">
        <v>4557</v>
      </c>
      <c r="J1176" t="s">
        <v>14774</v>
      </c>
      <c r="K1176" t="s">
        <v>14775</v>
      </c>
      <c r="L1176" t="s">
        <v>4562</v>
      </c>
      <c r="M1176" t="s">
        <v>7982</v>
      </c>
      <c r="N1176" t="s">
        <v>7344</v>
      </c>
      <c r="O1176" t="s">
        <v>8887</v>
      </c>
      <c r="P1176" t="s">
        <v>14776</v>
      </c>
      <c r="T1176" t="s">
        <v>45</v>
      </c>
      <c r="Z1176" t="s">
        <v>8967</v>
      </c>
      <c r="AA1176" t="s">
        <v>8887</v>
      </c>
      <c r="AD1176" t="b">
        <v>0</v>
      </c>
      <c r="AF1176" t="s">
        <v>8968</v>
      </c>
      <c r="AG1176" t="s">
        <v>8968</v>
      </c>
      <c r="AH1176" t="s">
        <v>8942</v>
      </c>
      <c r="AI1176" t="s">
        <v>14777</v>
      </c>
      <c r="AJ1176" t="s">
        <v>14771</v>
      </c>
      <c r="AK1176" t="s">
        <v>14778</v>
      </c>
      <c r="AL1176" t="s">
        <v>9266</v>
      </c>
      <c r="AM1176" t="s">
        <v>4559</v>
      </c>
    </row>
    <row r="1177" spans="1:42" x14ac:dyDescent="0.2">
      <c r="A1177" t="s">
        <v>4557</v>
      </c>
      <c r="B1177" t="s">
        <v>4558</v>
      </c>
      <c r="D1177" t="s">
        <v>8576</v>
      </c>
      <c r="E1177" t="s">
        <v>14779</v>
      </c>
      <c r="F1177" t="s">
        <v>8889</v>
      </c>
      <c r="G1177" t="s">
        <v>4559</v>
      </c>
      <c r="H1177" t="s">
        <v>4557</v>
      </c>
      <c r="J1177" t="s">
        <v>4560</v>
      </c>
      <c r="K1177" t="s">
        <v>14768</v>
      </c>
      <c r="L1177" t="s">
        <v>4562</v>
      </c>
      <c r="M1177" t="s">
        <v>7982</v>
      </c>
      <c r="N1177" t="s">
        <v>14780</v>
      </c>
      <c r="O1177" t="s">
        <v>8887</v>
      </c>
      <c r="P1177" t="s">
        <v>14781</v>
      </c>
      <c r="R1177" t="b">
        <v>1</v>
      </c>
      <c r="T1177" t="s">
        <v>45</v>
      </c>
      <c r="Z1177" t="s">
        <v>8890</v>
      </c>
      <c r="AA1177" t="s">
        <v>8887</v>
      </c>
      <c r="AB1177" t="s">
        <v>14770</v>
      </c>
      <c r="AD1177" t="b">
        <v>0</v>
      </c>
      <c r="AE1177" t="b">
        <v>0</v>
      </c>
      <c r="AF1177" t="s">
        <v>14782</v>
      </c>
      <c r="AG1177" t="s">
        <v>14783</v>
      </c>
      <c r="AH1177" t="s">
        <v>8942</v>
      </c>
      <c r="AJ1177" t="s">
        <v>14771</v>
      </c>
      <c r="AK1177" t="s">
        <v>14772</v>
      </c>
      <c r="AL1177" t="s">
        <v>9193</v>
      </c>
      <c r="AM1177" t="s">
        <v>4559</v>
      </c>
    </row>
    <row r="1178" spans="1:42" x14ac:dyDescent="0.2">
      <c r="A1178" t="s">
        <v>4557</v>
      </c>
      <c r="B1178" t="s">
        <v>4558</v>
      </c>
      <c r="D1178" t="s">
        <v>8576</v>
      </c>
      <c r="E1178" t="s">
        <v>14784</v>
      </c>
      <c r="F1178" t="s">
        <v>8889</v>
      </c>
      <c r="G1178" t="s">
        <v>4559</v>
      </c>
      <c r="H1178" t="s">
        <v>4557</v>
      </c>
      <c r="J1178" t="s">
        <v>14774</v>
      </c>
      <c r="K1178" t="s">
        <v>14775</v>
      </c>
      <c r="L1178" t="s">
        <v>4562</v>
      </c>
      <c r="M1178" t="s">
        <v>7982</v>
      </c>
      <c r="N1178" t="s">
        <v>7837</v>
      </c>
      <c r="O1178" t="s">
        <v>8887</v>
      </c>
      <c r="P1178" t="s">
        <v>14785</v>
      </c>
      <c r="R1178" t="b">
        <v>1</v>
      </c>
      <c r="T1178" t="s">
        <v>45</v>
      </c>
      <c r="Z1178" t="s">
        <v>8890</v>
      </c>
      <c r="AA1178" t="s">
        <v>8887</v>
      </c>
      <c r="AB1178" t="s">
        <v>14786</v>
      </c>
      <c r="AD1178" t="b">
        <v>0</v>
      </c>
      <c r="AE1178" t="b">
        <v>0</v>
      </c>
      <c r="AF1178" t="s">
        <v>8941</v>
      </c>
      <c r="AG1178" t="s">
        <v>8941</v>
      </c>
      <c r="AH1178" t="s">
        <v>8942</v>
      </c>
      <c r="AJ1178" t="s">
        <v>14771</v>
      </c>
      <c r="AL1178" t="s">
        <v>8913</v>
      </c>
      <c r="AM1178" t="s">
        <v>4559</v>
      </c>
    </row>
    <row r="1179" spans="1:42" x14ac:dyDescent="0.2">
      <c r="A1179" t="s">
        <v>4566</v>
      </c>
      <c r="B1179" t="s">
        <v>4567</v>
      </c>
      <c r="D1179" t="s">
        <v>8579</v>
      </c>
      <c r="E1179" t="s">
        <v>14787</v>
      </c>
      <c r="F1179" t="s">
        <v>10382</v>
      </c>
      <c r="G1179" t="s">
        <v>4568</v>
      </c>
      <c r="H1179" t="s">
        <v>4566</v>
      </c>
      <c r="J1179" t="s">
        <v>4569</v>
      </c>
      <c r="K1179" t="s">
        <v>14788</v>
      </c>
      <c r="L1179" t="s">
        <v>4562</v>
      </c>
      <c r="M1179" t="s">
        <v>7982</v>
      </c>
      <c r="N1179" t="s">
        <v>2039</v>
      </c>
      <c r="O1179" t="s">
        <v>8887</v>
      </c>
      <c r="P1179" t="s">
        <v>14789</v>
      </c>
      <c r="R1179" t="b">
        <v>1</v>
      </c>
      <c r="T1179" t="s">
        <v>60</v>
      </c>
      <c r="Z1179" t="s">
        <v>8890</v>
      </c>
      <c r="AA1179" t="s">
        <v>8887</v>
      </c>
      <c r="AB1179" t="s">
        <v>14790</v>
      </c>
      <c r="AC1179" t="s">
        <v>14791</v>
      </c>
      <c r="AD1179" t="b">
        <v>0</v>
      </c>
      <c r="AE1179" t="b">
        <v>1</v>
      </c>
      <c r="AF1179" t="s">
        <v>13493</v>
      </c>
      <c r="AG1179" t="s">
        <v>8941</v>
      </c>
      <c r="AH1179" t="s">
        <v>8942</v>
      </c>
      <c r="AJ1179" t="s">
        <v>14792</v>
      </c>
      <c r="AK1179" t="s">
        <v>14793</v>
      </c>
      <c r="AL1179" t="s">
        <v>8945</v>
      </c>
      <c r="AM1179" t="s">
        <v>4568</v>
      </c>
    </row>
    <row r="1180" spans="1:42" x14ac:dyDescent="0.2">
      <c r="A1180" t="s">
        <v>4566</v>
      </c>
      <c r="B1180" t="s">
        <v>4567</v>
      </c>
      <c r="D1180" t="s">
        <v>8579</v>
      </c>
      <c r="E1180" t="s">
        <v>14794</v>
      </c>
      <c r="F1180" t="s">
        <v>10382</v>
      </c>
      <c r="G1180" t="s">
        <v>4568</v>
      </c>
      <c r="H1180" t="s">
        <v>4566</v>
      </c>
      <c r="J1180" t="s">
        <v>14795</v>
      </c>
      <c r="K1180" t="s">
        <v>14796</v>
      </c>
      <c r="L1180" t="s">
        <v>4562</v>
      </c>
      <c r="M1180" t="s">
        <v>7982</v>
      </c>
      <c r="N1180" t="s">
        <v>2039</v>
      </c>
      <c r="O1180" t="s">
        <v>8887</v>
      </c>
      <c r="P1180" t="s">
        <v>14797</v>
      </c>
      <c r="R1180" t="b">
        <v>1</v>
      </c>
      <c r="T1180" t="s">
        <v>60</v>
      </c>
      <c r="Z1180" t="s">
        <v>8890</v>
      </c>
      <c r="AA1180" t="s">
        <v>8887</v>
      </c>
      <c r="AB1180" t="s">
        <v>14798</v>
      </c>
      <c r="AC1180" t="s">
        <v>8973</v>
      </c>
      <c r="AD1180" t="b">
        <v>0</v>
      </c>
      <c r="AE1180" t="b">
        <v>1</v>
      </c>
      <c r="AF1180" t="s">
        <v>11987</v>
      </c>
      <c r="AG1180" t="s">
        <v>8941</v>
      </c>
      <c r="AH1180" t="s">
        <v>8942</v>
      </c>
      <c r="AJ1180" t="s">
        <v>14799</v>
      </c>
      <c r="AK1180" t="s">
        <v>14800</v>
      </c>
      <c r="AL1180" t="s">
        <v>9229</v>
      </c>
      <c r="AM1180" t="s">
        <v>4568</v>
      </c>
    </row>
    <row r="1181" spans="1:42" x14ac:dyDescent="0.2">
      <c r="A1181" t="s">
        <v>4566</v>
      </c>
      <c r="B1181" t="s">
        <v>4567</v>
      </c>
      <c r="D1181" t="s">
        <v>8579</v>
      </c>
      <c r="E1181" t="s">
        <v>14801</v>
      </c>
      <c r="F1181" t="s">
        <v>10382</v>
      </c>
      <c r="G1181" t="s">
        <v>4568</v>
      </c>
      <c r="H1181" t="s">
        <v>4566</v>
      </c>
      <c r="I1181" t="s">
        <v>14802</v>
      </c>
      <c r="J1181" t="s">
        <v>14803</v>
      </c>
      <c r="K1181" t="s">
        <v>14804</v>
      </c>
      <c r="L1181" t="s">
        <v>4562</v>
      </c>
      <c r="M1181" t="s">
        <v>7982</v>
      </c>
      <c r="N1181" t="s">
        <v>2039</v>
      </c>
      <c r="O1181" t="s">
        <v>8887</v>
      </c>
      <c r="P1181" t="s">
        <v>14805</v>
      </c>
      <c r="R1181" t="b">
        <v>1</v>
      </c>
      <c r="T1181" t="s">
        <v>60</v>
      </c>
      <c r="Y1181" t="s">
        <v>7637</v>
      </c>
      <c r="Z1181" t="s">
        <v>8890</v>
      </c>
      <c r="AA1181" t="s">
        <v>8887</v>
      </c>
      <c r="AB1181" t="s">
        <v>14806</v>
      </c>
      <c r="AC1181" t="s">
        <v>14791</v>
      </c>
      <c r="AD1181" t="b">
        <v>0</v>
      </c>
      <c r="AE1181" t="b">
        <v>1</v>
      </c>
      <c r="AF1181" t="s">
        <v>9113</v>
      </c>
      <c r="AG1181" t="s">
        <v>9113</v>
      </c>
      <c r="AH1181" t="s">
        <v>8942</v>
      </c>
      <c r="AJ1181" t="s">
        <v>14792</v>
      </c>
      <c r="AK1181" t="s">
        <v>14807</v>
      </c>
      <c r="AL1181" t="s">
        <v>7302</v>
      </c>
      <c r="AM1181" t="s">
        <v>4568</v>
      </c>
    </row>
    <row r="1182" spans="1:42" x14ac:dyDescent="0.2">
      <c r="A1182" t="s">
        <v>4566</v>
      </c>
      <c r="B1182" t="s">
        <v>4567</v>
      </c>
      <c r="D1182" t="s">
        <v>8579</v>
      </c>
      <c r="E1182" t="s">
        <v>14808</v>
      </c>
      <c r="F1182" t="s">
        <v>10382</v>
      </c>
      <c r="G1182" t="s">
        <v>4568</v>
      </c>
      <c r="H1182" t="s">
        <v>4566</v>
      </c>
      <c r="J1182" t="s">
        <v>14809</v>
      </c>
      <c r="K1182" t="s">
        <v>14810</v>
      </c>
      <c r="L1182" t="s">
        <v>4562</v>
      </c>
      <c r="M1182" t="s">
        <v>7982</v>
      </c>
      <c r="N1182" t="s">
        <v>2039</v>
      </c>
      <c r="O1182" t="s">
        <v>8887</v>
      </c>
      <c r="P1182" t="s">
        <v>14811</v>
      </c>
      <c r="R1182" t="b">
        <v>1</v>
      </c>
      <c r="T1182" t="s">
        <v>60</v>
      </c>
      <c r="Z1182" t="s">
        <v>8890</v>
      </c>
      <c r="AA1182" t="s">
        <v>8887</v>
      </c>
      <c r="AB1182" t="s">
        <v>14798</v>
      </c>
      <c r="AC1182" t="s">
        <v>14791</v>
      </c>
      <c r="AD1182" t="b">
        <v>0</v>
      </c>
      <c r="AE1182" t="b">
        <v>1</v>
      </c>
      <c r="AF1182" t="s">
        <v>11987</v>
      </c>
      <c r="AG1182" t="s">
        <v>8941</v>
      </c>
      <c r="AH1182" t="s">
        <v>8942</v>
      </c>
      <c r="AJ1182" t="s">
        <v>14792</v>
      </c>
      <c r="AK1182" t="s">
        <v>14812</v>
      </c>
      <c r="AL1182" t="s">
        <v>9136</v>
      </c>
      <c r="AM1182" t="s">
        <v>14813</v>
      </c>
    </row>
    <row r="1183" spans="1:42" x14ac:dyDescent="0.2">
      <c r="A1183" t="s">
        <v>4566</v>
      </c>
      <c r="B1183" t="s">
        <v>4567</v>
      </c>
      <c r="D1183" t="s">
        <v>8579</v>
      </c>
      <c r="E1183" t="s">
        <v>14814</v>
      </c>
      <c r="F1183" t="s">
        <v>10382</v>
      </c>
      <c r="G1183" t="s">
        <v>4568</v>
      </c>
      <c r="H1183" t="s">
        <v>4566</v>
      </c>
      <c r="J1183" t="s">
        <v>14815</v>
      </c>
      <c r="K1183" t="s">
        <v>14816</v>
      </c>
      <c r="L1183" t="s">
        <v>4562</v>
      </c>
      <c r="M1183" t="s">
        <v>7982</v>
      </c>
      <c r="N1183" t="s">
        <v>2039</v>
      </c>
      <c r="O1183" t="s">
        <v>8887</v>
      </c>
      <c r="P1183" t="s">
        <v>14817</v>
      </c>
      <c r="R1183" t="b">
        <v>1</v>
      </c>
      <c r="T1183" t="s">
        <v>60</v>
      </c>
      <c r="Z1183" t="s">
        <v>8890</v>
      </c>
      <c r="AA1183" t="s">
        <v>8887</v>
      </c>
      <c r="AB1183" t="s">
        <v>14818</v>
      </c>
      <c r="AC1183" t="s">
        <v>8973</v>
      </c>
      <c r="AD1183" t="b">
        <v>0</v>
      </c>
      <c r="AE1183" t="b">
        <v>1</v>
      </c>
      <c r="AF1183" t="s">
        <v>11987</v>
      </c>
      <c r="AG1183" t="s">
        <v>8941</v>
      </c>
      <c r="AH1183" t="s">
        <v>8942</v>
      </c>
      <c r="AI1183" t="s">
        <v>9476</v>
      </c>
      <c r="AJ1183" t="s">
        <v>14819</v>
      </c>
      <c r="AK1183" t="s">
        <v>14820</v>
      </c>
      <c r="AL1183" t="s">
        <v>9244</v>
      </c>
      <c r="AM1183" t="s">
        <v>4568</v>
      </c>
    </row>
    <row r="1184" spans="1:42" x14ac:dyDescent="0.2">
      <c r="A1184" t="s">
        <v>4566</v>
      </c>
      <c r="B1184" t="s">
        <v>4567</v>
      </c>
      <c r="D1184" t="s">
        <v>8579</v>
      </c>
      <c r="E1184" t="s">
        <v>14821</v>
      </c>
      <c r="F1184" t="s">
        <v>10382</v>
      </c>
      <c r="G1184" t="s">
        <v>4568</v>
      </c>
      <c r="H1184" t="s">
        <v>4566</v>
      </c>
      <c r="I1184" t="s">
        <v>14822</v>
      </c>
      <c r="J1184" t="s">
        <v>14815</v>
      </c>
      <c r="K1184" t="s">
        <v>14816</v>
      </c>
      <c r="L1184" t="s">
        <v>4562</v>
      </c>
      <c r="M1184" t="s">
        <v>7982</v>
      </c>
      <c r="N1184" t="s">
        <v>2039</v>
      </c>
      <c r="O1184" t="s">
        <v>8887</v>
      </c>
      <c r="P1184" t="s">
        <v>14823</v>
      </c>
      <c r="R1184" t="b">
        <v>1</v>
      </c>
      <c r="T1184" t="s">
        <v>60</v>
      </c>
      <c r="Y1184" t="s">
        <v>381</v>
      </c>
      <c r="Z1184" t="s">
        <v>8890</v>
      </c>
      <c r="AA1184" t="s">
        <v>8887</v>
      </c>
      <c r="AB1184" t="s">
        <v>14818</v>
      </c>
      <c r="AC1184" t="s">
        <v>8973</v>
      </c>
      <c r="AD1184" t="b">
        <v>0</v>
      </c>
      <c r="AE1184" t="b">
        <v>1</v>
      </c>
      <c r="AF1184" t="s">
        <v>8951</v>
      </c>
      <c r="AG1184" t="s">
        <v>8941</v>
      </c>
      <c r="AH1184" t="s">
        <v>8942</v>
      </c>
      <c r="AI1184" t="s">
        <v>14824</v>
      </c>
      <c r="AJ1184" t="s">
        <v>14825</v>
      </c>
      <c r="AK1184" t="s">
        <v>14826</v>
      </c>
      <c r="AL1184" t="s">
        <v>9266</v>
      </c>
      <c r="AM1184" t="s">
        <v>4568</v>
      </c>
    </row>
    <row r="1185" spans="1:42" x14ac:dyDescent="0.2">
      <c r="A1185" t="s">
        <v>4566</v>
      </c>
      <c r="B1185" t="s">
        <v>4567</v>
      </c>
      <c r="D1185" t="s">
        <v>8579</v>
      </c>
      <c r="E1185" t="s">
        <v>14827</v>
      </c>
      <c r="F1185" t="e">
        <v>#N/A</v>
      </c>
      <c r="G1185" t="s">
        <v>4568</v>
      </c>
      <c r="H1185" t="s">
        <v>4566</v>
      </c>
      <c r="J1185" t="s">
        <v>14828</v>
      </c>
      <c r="K1185" t="s">
        <v>14829</v>
      </c>
      <c r="L1185" t="s">
        <v>4562</v>
      </c>
      <c r="M1185" t="s">
        <v>7982</v>
      </c>
      <c r="N1185" t="s">
        <v>9282</v>
      </c>
      <c r="O1185" t="s">
        <v>8887</v>
      </c>
      <c r="P1185" t="s">
        <v>14830</v>
      </c>
      <c r="T1185" t="s">
        <v>60</v>
      </c>
      <c r="Z1185" t="s">
        <v>8967</v>
      </c>
      <c r="AA1185" t="s">
        <v>8887</v>
      </c>
      <c r="AD1185" t="b">
        <v>0</v>
      </c>
      <c r="AF1185" t="s">
        <v>8968</v>
      </c>
      <c r="AG1185" t="s">
        <v>8968</v>
      </c>
      <c r="AH1185" t="s">
        <v>8942</v>
      </c>
      <c r="AI1185" t="s">
        <v>14831</v>
      </c>
      <c r="AJ1185" t="s">
        <v>14832</v>
      </c>
      <c r="AK1185" t="s">
        <v>14833</v>
      </c>
      <c r="AL1185" t="s">
        <v>9266</v>
      </c>
      <c r="AM1185" t="s">
        <v>4568</v>
      </c>
    </row>
    <row r="1186" spans="1:42" x14ac:dyDescent="0.2">
      <c r="A1186" t="s">
        <v>4566</v>
      </c>
      <c r="B1186" t="s">
        <v>4567</v>
      </c>
      <c r="D1186" t="s">
        <v>8579</v>
      </c>
      <c r="E1186" t="s">
        <v>14834</v>
      </c>
      <c r="F1186" t="e">
        <v>#N/A</v>
      </c>
      <c r="G1186" t="s">
        <v>14835</v>
      </c>
      <c r="H1186" t="s">
        <v>4566</v>
      </c>
      <c r="J1186" t="s">
        <v>14836</v>
      </c>
      <c r="K1186" t="s">
        <v>14837</v>
      </c>
      <c r="L1186" t="s">
        <v>4562</v>
      </c>
      <c r="M1186" t="s">
        <v>9202</v>
      </c>
      <c r="N1186" t="s">
        <v>7683</v>
      </c>
      <c r="O1186" t="s">
        <v>8887</v>
      </c>
      <c r="P1186" t="s">
        <v>14838</v>
      </c>
      <c r="T1186" t="s">
        <v>60</v>
      </c>
      <c r="X1186" t="s">
        <v>7607</v>
      </c>
      <c r="Z1186" t="s">
        <v>8967</v>
      </c>
      <c r="AA1186" t="s">
        <v>8887</v>
      </c>
      <c r="AD1186" t="b">
        <v>0</v>
      </c>
      <c r="AF1186" t="s">
        <v>8968</v>
      </c>
      <c r="AG1186" t="s">
        <v>8968</v>
      </c>
      <c r="AI1186" t="s">
        <v>10254</v>
      </c>
      <c r="AJ1186" t="s">
        <v>14839</v>
      </c>
      <c r="AK1186" t="s">
        <v>14840</v>
      </c>
      <c r="AL1186" t="s">
        <v>9232</v>
      </c>
      <c r="AM1186" t="s">
        <v>4568</v>
      </c>
    </row>
    <row r="1187" spans="1:42" x14ac:dyDescent="0.2">
      <c r="A1187" t="s">
        <v>4566</v>
      </c>
      <c r="B1187" t="s">
        <v>4567</v>
      </c>
      <c r="D1187" t="s">
        <v>8579</v>
      </c>
      <c r="E1187" t="s">
        <v>14841</v>
      </c>
      <c r="F1187" t="s">
        <v>10382</v>
      </c>
      <c r="G1187" t="s">
        <v>4568</v>
      </c>
      <c r="H1187" t="s">
        <v>4566</v>
      </c>
      <c r="J1187" t="s">
        <v>14842</v>
      </c>
      <c r="K1187" t="s">
        <v>14843</v>
      </c>
      <c r="L1187" t="s">
        <v>14844</v>
      </c>
      <c r="M1187" t="s">
        <v>7982</v>
      </c>
      <c r="N1187" t="s">
        <v>12559</v>
      </c>
      <c r="O1187" t="s">
        <v>8887</v>
      </c>
      <c r="P1187" t="s">
        <v>14845</v>
      </c>
      <c r="R1187" t="b">
        <v>1</v>
      </c>
      <c r="T1187" t="s">
        <v>60</v>
      </c>
      <c r="Z1187" t="s">
        <v>8890</v>
      </c>
      <c r="AA1187" t="s">
        <v>8887</v>
      </c>
      <c r="AB1187" t="s">
        <v>14846</v>
      </c>
      <c r="AC1187" t="s">
        <v>8973</v>
      </c>
      <c r="AD1187" t="b">
        <v>0</v>
      </c>
      <c r="AE1187" t="b">
        <v>1</v>
      </c>
      <c r="AF1187" t="s">
        <v>8941</v>
      </c>
      <c r="AG1187" t="s">
        <v>8941</v>
      </c>
      <c r="AH1187" t="s">
        <v>8942</v>
      </c>
      <c r="AJ1187" t="s">
        <v>14792</v>
      </c>
      <c r="AK1187" t="s">
        <v>14847</v>
      </c>
      <c r="AL1187" t="s">
        <v>9232</v>
      </c>
      <c r="AM1187" t="s">
        <v>4568</v>
      </c>
    </row>
    <row r="1188" spans="1:42" x14ac:dyDescent="0.2">
      <c r="A1188" t="s">
        <v>4566</v>
      </c>
      <c r="B1188" t="s">
        <v>4567</v>
      </c>
      <c r="D1188" t="s">
        <v>8579</v>
      </c>
      <c r="E1188" t="s">
        <v>14848</v>
      </c>
      <c r="F1188" t="s">
        <v>10382</v>
      </c>
      <c r="G1188" t="s">
        <v>4568</v>
      </c>
      <c r="H1188" t="s">
        <v>4566</v>
      </c>
      <c r="J1188" t="s">
        <v>14849</v>
      </c>
      <c r="K1188" t="s">
        <v>14850</v>
      </c>
      <c r="L1188" t="s">
        <v>4562</v>
      </c>
      <c r="M1188" t="s">
        <v>7982</v>
      </c>
      <c r="N1188" t="s">
        <v>7019</v>
      </c>
      <c r="O1188" t="s">
        <v>8887</v>
      </c>
      <c r="P1188" t="s">
        <v>14851</v>
      </c>
      <c r="R1188" t="b">
        <v>1</v>
      </c>
      <c r="T1188" t="s">
        <v>60</v>
      </c>
      <c r="Z1188" t="s">
        <v>8890</v>
      </c>
      <c r="AA1188" t="s">
        <v>8887</v>
      </c>
      <c r="AB1188" t="s">
        <v>14770</v>
      </c>
      <c r="AC1188" t="s">
        <v>14791</v>
      </c>
      <c r="AD1188" t="b">
        <v>0</v>
      </c>
      <c r="AE1188" t="b">
        <v>1</v>
      </c>
      <c r="AF1188" t="s">
        <v>14852</v>
      </c>
      <c r="AG1188" t="s">
        <v>8941</v>
      </c>
      <c r="AH1188" t="s">
        <v>8942</v>
      </c>
      <c r="AJ1188" t="s">
        <v>14853</v>
      </c>
      <c r="AK1188" t="s">
        <v>14854</v>
      </c>
      <c r="AL1188" t="s">
        <v>9193</v>
      </c>
      <c r="AM1188" t="s">
        <v>4568</v>
      </c>
    </row>
    <row r="1189" spans="1:42" x14ac:dyDescent="0.2">
      <c r="A1189" t="s">
        <v>4566</v>
      </c>
      <c r="B1189" t="s">
        <v>4567</v>
      </c>
      <c r="D1189" t="s">
        <v>8579</v>
      </c>
      <c r="E1189" t="s">
        <v>14855</v>
      </c>
      <c r="F1189" t="s">
        <v>10382</v>
      </c>
      <c r="G1189" t="s">
        <v>14835</v>
      </c>
      <c r="H1189" t="s">
        <v>4566</v>
      </c>
      <c r="J1189" t="s">
        <v>14856</v>
      </c>
      <c r="K1189" t="s">
        <v>14857</v>
      </c>
      <c r="L1189" t="s">
        <v>4562</v>
      </c>
      <c r="M1189" t="s">
        <v>7982</v>
      </c>
      <c r="N1189" t="s">
        <v>7538</v>
      </c>
      <c r="O1189" t="s">
        <v>8887</v>
      </c>
      <c r="P1189" t="s">
        <v>14858</v>
      </c>
      <c r="R1189" t="b">
        <v>1</v>
      </c>
      <c r="T1189" t="s">
        <v>60</v>
      </c>
      <c r="Z1189" t="s">
        <v>8890</v>
      </c>
      <c r="AA1189" t="s">
        <v>8887</v>
      </c>
      <c r="AB1189" t="s">
        <v>14770</v>
      </c>
      <c r="AC1189" t="s">
        <v>14791</v>
      </c>
      <c r="AD1189" t="b">
        <v>0</v>
      </c>
      <c r="AE1189" t="b">
        <v>1</v>
      </c>
      <c r="AF1189" t="s">
        <v>11987</v>
      </c>
      <c r="AG1189" t="s">
        <v>8941</v>
      </c>
      <c r="AH1189" t="s">
        <v>8942</v>
      </c>
      <c r="AJ1189" t="s">
        <v>14859</v>
      </c>
      <c r="AK1189" t="s">
        <v>14860</v>
      </c>
      <c r="AL1189" t="s">
        <v>9226</v>
      </c>
      <c r="AM1189" t="s">
        <v>4568</v>
      </c>
    </row>
    <row r="1190" spans="1:42" x14ac:dyDescent="0.2">
      <c r="A1190" t="s">
        <v>4566</v>
      </c>
      <c r="B1190" t="s">
        <v>4567</v>
      </c>
      <c r="D1190" t="s">
        <v>8579</v>
      </c>
      <c r="E1190" t="s">
        <v>14861</v>
      </c>
      <c r="F1190">
        <v>0</v>
      </c>
      <c r="G1190" t="s">
        <v>14835</v>
      </c>
      <c r="H1190" t="s">
        <v>4566</v>
      </c>
      <c r="J1190" t="s">
        <v>14862</v>
      </c>
      <c r="K1190" t="s">
        <v>14863</v>
      </c>
      <c r="L1190" t="s">
        <v>4562</v>
      </c>
      <c r="M1190" t="s">
        <v>7982</v>
      </c>
      <c r="N1190" t="s">
        <v>7577</v>
      </c>
      <c r="O1190" t="s">
        <v>8887</v>
      </c>
      <c r="P1190" t="s">
        <v>14864</v>
      </c>
      <c r="T1190" t="s">
        <v>60</v>
      </c>
      <c r="Z1190" t="s">
        <v>8967</v>
      </c>
      <c r="AA1190" t="s">
        <v>8887</v>
      </c>
      <c r="AD1190" t="b">
        <v>0</v>
      </c>
      <c r="AF1190" t="s">
        <v>8968</v>
      </c>
      <c r="AG1190" t="s">
        <v>8968</v>
      </c>
      <c r="AH1190" t="s">
        <v>8942</v>
      </c>
      <c r="AI1190" t="s">
        <v>13961</v>
      </c>
      <c r="AJ1190" t="s">
        <v>14853</v>
      </c>
      <c r="AK1190" t="s">
        <v>14865</v>
      </c>
      <c r="AL1190" t="s">
        <v>8935</v>
      </c>
      <c r="AM1190" t="s">
        <v>14835</v>
      </c>
    </row>
    <row r="1191" spans="1:42" x14ac:dyDescent="0.2">
      <c r="A1191" t="s">
        <v>4566</v>
      </c>
      <c r="B1191" t="s">
        <v>4567</v>
      </c>
      <c r="D1191" t="s">
        <v>8579</v>
      </c>
      <c r="E1191" t="s">
        <v>14866</v>
      </c>
      <c r="F1191" t="e">
        <v>#N/A</v>
      </c>
      <c r="G1191" t="s">
        <v>4568</v>
      </c>
      <c r="H1191" t="s">
        <v>4566</v>
      </c>
      <c r="J1191" t="s">
        <v>14774</v>
      </c>
      <c r="K1191" t="s">
        <v>14775</v>
      </c>
      <c r="L1191" t="s">
        <v>4562</v>
      </c>
      <c r="M1191" t="s">
        <v>7982</v>
      </c>
      <c r="N1191" t="s">
        <v>7638</v>
      </c>
      <c r="O1191" t="s">
        <v>8887</v>
      </c>
      <c r="P1191" t="s">
        <v>14867</v>
      </c>
      <c r="T1191" t="s">
        <v>60</v>
      </c>
      <c r="Z1191" t="s">
        <v>8967</v>
      </c>
      <c r="AA1191" t="s">
        <v>8887</v>
      </c>
      <c r="AD1191" t="b">
        <v>0</v>
      </c>
      <c r="AF1191" t="s">
        <v>8968</v>
      </c>
      <c r="AG1191" t="s">
        <v>8968</v>
      </c>
      <c r="AH1191" t="s">
        <v>8942</v>
      </c>
      <c r="AI1191" t="s">
        <v>14868</v>
      </c>
      <c r="AJ1191" t="s">
        <v>14869</v>
      </c>
      <c r="AL1191" t="s">
        <v>7302</v>
      </c>
      <c r="AM1191" t="s">
        <v>14870</v>
      </c>
    </row>
    <row r="1192" spans="1:42" x14ac:dyDescent="0.2">
      <c r="A1192" t="s">
        <v>4566</v>
      </c>
      <c r="B1192" t="s">
        <v>4567</v>
      </c>
      <c r="E1192" t="s">
        <v>14871</v>
      </c>
      <c r="F1192" t="s">
        <v>10382</v>
      </c>
      <c r="G1192" t="s">
        <v>14835</v>
      </c>
      <c r="H1192" t="s">
        <v>4566</v>
      </c>
      <c r="M1192" t="s">
        <v>7982</v>
      </c>
      <c r="N1192" t="s">
        <v>7399</v>
      </c>
      <c r="O1192" t="s">
        <v>9002</v>
      </c>
      <c r="P1192" t="s">
        <v>14872</v>
      </c>
      <c r="R1192" t="b">
        <v>1</v>
      </c>
      <c r="T1192" t="s">
        <v>60</v>
      </c>
      <c r="V1192" t="s">
        <v>7582</v>
      </c>
      <c r="Z1192" t="s">
        <v>8890</v>
      </c>
      <c r="AA1192" t="s">
        <v>9004</v>
      </c>
      <c r="AC1192" t="s">
        <v>14873</v>
      </c>
      <c r="AD1192" t="b">
        <v>0</v>
      </c>
      <c r="AE1192" t="b">
        <v>1</v>
      </c>
      <c r="AF1192" t="s">
        <v>9566</v>
      </c>
      <c r="AG1192" t="s">
        <v>9566</v>
      </c>
      <c r="AJ1192" t="s">
        <v>14874</v>
      </c>
      <c r="AL1192" t="s">
        <v>8913</v>
      </c>
      <c r="AM1192" t="s">
        <v>14835</v>
      </c>
    </row>
    <row r="1193" spans="1:42" x14ac:dyDescent="0.2">
      <c r="A1193" t="s">
        <v>4573</v>
      </c>
      <c r="B1193" t="s">
        <v>4573</v>
      </c>
      <c r="D1193" t="s">
        <v>14875</v>
      </c>
      <c r="E1193" t="s">
        <v>14876</v>
      </c>
      <c r="F1193" t="s">
        <v>8889</v>
      </c>
      <c r="G1193" t="s">
        <v>4574</v>
      </c>
      <c r="H1193" t="s">
        <v>4573</v>
      </c>
      <c r="I1193" t="s">
        <v>14877</v>
      </c>
      <c r="J1193" t="s">
        <v>4575</v>
      </c>
      <c r="K1193" t="s">
        <v>4576</v>
      </c>
      <c r="L1193" t="s">
        <v>4577</v>
      </c>
      <c r="M1193" t="s">
        <v>7982</v>
      </c>
      <c r="N1193" t="s">
        <v>2039</v>
      </c>
      <c r="O1193" t="s">
        <v>8887</v>
      </c>
      <c r="P1193" t="s">
        <v>4579</v>
      </c>
      <c r="R1193" t="b">
        <v>1</v>
      </c>
      <c r="T1193" t="s">
        <v>112</v>
      </c>
      <c r="Y1193" t="s">
        <v>134</v>
      </c>
      <c r="Z1193" t="s">
        <v>8890</v>
      </c>
      <c r="AA1193" t="s">
        <v>8887</v>
      </c>
      <c r="AB1193" t="s">
        <v>14878</v>
      </c>
      <c r="AC1193" t="s">
        <v>8973</v>
      </c>
      <c r="AD1193" t="b">
        <v>0</v>
      </c>
      <c r="AE1193" t="b">
        <v>0</v>
      </c>
      <c r="AF1193" t="s">
        <v>9651</v>
      </c>
      <c r="AG1193" t="s">
        <v>9652</v>
      </c>
      <c r="AH1193" t="s">
        <v>8942</v>
      </c>
      <c r="AJ1193" t="s">
        <v>4574</v>
      </c>
      <c r="AK1193" t="s">
        <v>14879</v>
      </c>
      <c r="AL1193" t="s">
        <v>8935</v>
      </c>
      <c r="AM1193" t="s">
        <v>4580</v>
      </c>
    </row>
    <row r="1194" spans="1:42" x14ac:dyDescent="0.2">
      <c r="A1194" t="s">
        <v>4581</v>
      </c>
      <c r="B1194" t="s">
        <v>4582</v>
      </c>
      <c r="D1194" t="s">
        <v>8582</v>
      </c>
      <c r="E1194" t="s">
        <v>14880</v>
      </c>
      <c r="F1194" t="s">
        <v>21008</v>
      </c>
      <c r="G1194" t="s">
        <v>4583</v>
      </c>
      <c r="H1194" t="s">
        <v>4581</v>
      </c>
      <c r="J1194" t="s">
        <v>4584</v>
      </c>
      <c r="K1194" t="s">
        <v>4585</v>
      </c>
      <c r="L1194" t="s">
        <v>4586</v>
      </c>
      <c r="M1194" t="s">
        <v>7982</v>
      </c>
      <c r="N1194" t="s">
        <v>7702</v>
      </c>
      <c r="O1194" t="s">
        <v>8887</v>
      </c>
      <c r="P1194" t="s">
        <v>14881</v>
      </c>
      <c r="R1194" t="b">
        <v>1</v>
      </c>
      <c r="T1194" t="s">
        <v>45</v>
      </c>
      <c r="Z1194" t="s">
        <v>9363</v>
      </c>
      <c r="AA1194" t="s">
        <v>8887</v>
      </c>
      <c r="AB1194" t="s">
        <v>14882</v>
      </c>
      <c r="AC1194" t="s">
        <v>8921</v>
      </c>
      <c r="AD1194" t="b">
        <v>0</v>
      </c>
      <c r="AE1194" t="b">
        <v>0</v>
      </c>
      <c r="AF1194" t="s">
        <v>8941</v>
      </c>
      <c r="AG1194" t="s">
        <v>8941</v>
      </c>
      <c r="AJ1194" t="s">
        <v>14883</v>
      </c>
      <c r="AK1194" t="s">
        <v>14884</v>
      </c>
      <c r="AL1194" t="s">
        <v>8918</v>
      </c>
      <c r="AM1194" t="s">
        <v>4583</v>
      </c>
    </row>
    <row r="1195" spans="1:42" x14ac:dyDescent="0.2">
      <c r="A1195" t="s">
        <v>4590</v>
      </c>
      <c r="B1195" t="s">
        <v>4590</v>
      </c>
      <c r="D1195" t="s">
        <v>14885</v>
      </c>
      <c r="E1195" t="s">
        <v>14886</v>
      </c>
      <c r="F1195" t="s">
        <v>8889</v>
      </c>
      <c r="G1195" t="s">
        <v>4591</v>
      </c>
      <c r="H1195" t="s">
        <v>4590</v>
      </c>
      <c r="J1195" t="s">
        <v>14887</v>
      </c>
      <c r="K1195" t="s">
        <v>4593</v>
      </c>
      <c r="L1195" t="s">
        <v>32</v>
      </c>
      <c r="M1195" t="s">
        <v>8925</v>
      </c>
      <c r="N1195" t="s">
        <v>2039</v>
      </c>
      <c r="O1195" t="s">
        <v>8887</v>
      </c>
      <c r="P1195" t="s">
        <v>14888</v>
      </c>
      <c r="R1195" t="b">
        <v>1</v>
      </c>
      <c r="T1195" t="s">
        <v>85</v>
      </c>
      <c r="X1195" t="s">
        <v>10260</v>
      </c>
      <c r="Z1195" t="s">
        <v>8890</v>
      </c>
      <c r="AA1195" t="s">
        <v>8887</v>
      </c>
      <c r="AB1195" t="s">
        <v>14889</v>
      </c>
      <c r="AC1195" t="s">
        <v>12907</v>
      </c>
      <c r="AD1195" t="b">
        <v>0</v>
      </c>
      <c r="AE1195" t="b">
        <v>0</v>
      </c>
      <c r="AF1195" t="s">
        <v>9113</v>
      </c>
      <c r="AG1195" t="s">
        <v>9113</v>
      </c>
      <c r="AJ1195" t="s">
        <v>14890</v>
      </c>
      <c r="AK1195" t="s">
        <v>14891</v>
      </c>
      <c r="AL1195" t="s">
        <v>7302</v>
      </c>
      <c r="AM1195" t="s">
        <v>4591</v>
      </c>
    </row>
    <row r="1196" spans="1:42" x14ac:dyDescent="0.2">
      <c r="A1196" t="s">
        <v>4590</v>
      </c>
      <c r="B1196" t="s">
        <v>4590</v>
      </c>
      <c r="D1196" t="s">
        <v>14885</v>
      </c>
      <c r="E1196" t="s">
        <v>14892</v>
      </c>
      <c r="F1196" t="s">
        <v>8889</v>
      </c>
      <c r="G1196" t="s">
        <v>4591</v>
      </c>
      <c r="H1196" t="s">
        <v>4590</v>
      </c>
      <c r="J1196" t="s">
        <v>4592</v>
      </c>
      <c r="K1196" t="s">
        <v>4593</v>
      </c>
      <c r="L1196" t="s">
        <v>32</v>
      </c>
      <c r="M1196" t="s">
        <v>7982</v>
      </c>
      <c r="N1196" t="s">
        <v>2039</v>
      </c>
      <c r="O1196" t="s">
        <v>8887</v>
      </c>
      <c r="P1196" t="s">
        <v>4595</v>
      </c>
      <c r="R1196" t="b">
        <v>1</v>
      </c>
      <c r="T1196" t="s">
        <v>85</v>
      </c>
      <c r="Z1196" t="s">
        <v>8890</v>
      </c>
      <c r="AA1196" t="s">
        <v>8887</v>
      </c>
      <c r="AB1196" t="s">
        <v>14893</v>
      </c>
      <c r="AC1196" t="s">
        <v>12907</v>
      </c>
      <c r="AD1196" t="b">
        <v>0</v>
      </c>
      <c r="AE1196" t="b">
        <v>0</v>
      </c>
      <c r="AF1196" t="s">
        <v>8941</v>
      </c>
      <c r="AG1196" t="s">
        <v>8941</v>
      </c>
      <c r="AH1196" t="s">
        <v>8942</v>
      </c>
      <c r="AJ1196" t="s">
        <v>14894</v>
      </c>
      <c r="AK1196" t="s">
        <v>14891</v>
      </c>
      <c r="AL1196" t="s">
        <v>9136</v>
      </c>
      <c r="AM1196" t="s">
        <v>4596</v>
      </c>
    </row>
    <row r="1197" spans="1:42" x14ac:dyDescent="0.2">
      <c r="A1197" t="s">
        <v>4590</v>
      </c>
      <c r="B1197" t="s">
        <v>4590</v>
      </c>
      <c r="D1197" t="s">
        <v>14885</v>
      </c>
      <c r="E1197" t="s">
        <v>14895</v>
      </c>
      <c r="F1197" t="s">
        <v>8889</v>
      </c>
      <c r="G1197" t="s">
        <v>14896</v>
      </c>
      <c r="H1197" t="s">
        <v>4590</v>
      </c>
      <c r="J1197" t="s">
        <v>4592</v>
      </c>
      <c r="K1197" t="s">
        <v>4593</v>
      </c>
      <c r="L1197" t="s">
        <v>32</v>
      </c>
      <c r="M1197" t="s">
        <v>7982</v>
      </c>
      <c r="N1197" t="s">
        <v>7087</v>
      </c>
      <c r="O1197" t="s">
        <v>8887</v>
      </c>
      <c r="P1197" t="s">
        <v>14897</v>
      </c>
      <c r="R1197" t="b">
        <v>1</v>
      </c>
      <c r="T1197" t="s">
        <v>85</v>
      </c>
      <c r="Z1197" t="s">
        <v>8890</v>
      </c>
      <c r="AA1197" t="s">
        <v>8887</v>
      </c>
      <c r="AB1197" t="s">
        <v>14898</v>
      </c>
      <c r="AC1197" t="s">
        <v>12907</v>
      </c>
      <c r="AD1197" t="b">
        <v>0</v>
      </c>
      <c r="AE1197" t="b">
        <v>0</v>
      </c>
      <c r="AF1197" t="s">
        <v>9113</v>
      </c>
      <c r="AG1197" t="s">
        <v>9113</v>
      </c>
      <c r="AH1197" t="s">
        <v>8942</v>
      </c>
      <c r="AJ1197" t="s">
        <v>14899</v>
      </c>
      <c r="AL1197" t="s">
        <v>8926</v>
      </c>
      <c r="AM1197" t="s">
        <v>14896</v>
      </c>
    </row>
    <row r="1198" spans="1:42" x14ac:dyDescent="0.2">
      <c r="A1198" t="s">
        <v>4597</v>
      </c>
      <c r="B1198" t="s">
        <v>4597</v>
      </c>
      <c r="D1198" t="s">
        <v>14900</v>
      </c>
      <c r="E1198" t="s">
        <v>14901</v>
      </c>
      <c r="F1198" t="s">
        <v>8889</v>
      </c>
      <c r="G1198" t="s">
        <v>4598</v>
      </c>
      <c r="H1198" t="s">
        <v>4597</v>
      </c>
      <c r="J1198" t="s">
        <v>4599</v>
      </c>
      <c r="K1198" t="s">
        <v>4600</v>
      </c>
      <c r="L1198" t="s">
        <v>429</v>
      </c>
      <c r="M1198" t="s">
        <v>7982</v>
      </c>
      <c r="N1198" t="s">
        <v>2039</v>
      </c>
      <c r="O1198" t="s">
        <v>8887</v>
      </c>
      <c r="P1198" t="s">
        <v>4601</v>
      </c>
      <c r="R1198" t="b">
        <v>1</v>
      </c>
      <c r="T1198" t="s">
        <v>112</v>
      </c>
      <c r="Z1198" t="s">
        <v>8890</v>
      </c>
      <c r="AA1198" t="s">
        <v>8887</v>
      </c>
      <c r="AC1198" t="s">
        <v>8891</v>
      </c>
      <c r="AD1198" t="b">
        <v>0</v>
      </c>
      <c r="AE1198" t="b">
        <v>0</v>
      </c>
      <c r="AF1198" t="s">
        <v>8931</v>
      </c>
      <c r="AG1198" t="s">
        <v>8931</v>
      </c>
      <c r="AH1198" t="s">
        <v>8893</v>
      </c>
      <c r="AI1198" t="s">
        <v>14902</v>
      </c>
      <c r="AJ1198" t="s">
        <v>4598</v>
      </c>
      <c r="AK1198" t="s">
        <v>14903</v>
      </c>
      <c r="AL1198" t="s">
        <v>9238</v>
      </c>
      <c r="AM1198" t="s">
        <v>4602</v>
      </c>
      <c r="AN1198" t="s">
        <v>536</v>
      </c>
      <c r="AO1198" t="s">
        <v>537</v>
      </c>
      <c r="AP1198" t="s">
        <v>4603</v>
      </c>
    </row>
    <row r="1199" spans="1:42" x14ac:dyDescent="0.2">
      <c r="A1199" t="s">
        <v>4604</v>
      </c>
      <c r="B1199" t="s">
        <v>4604</v>
      </c>
      <c r="D1199" t="s">
        <v>14904</v>
      </c>
      <c r="E1199" t="s">
        <v>14905</v>
      </c>
      <c r="F1199" t="s">
        <v>9090</v>
      </c>
      <c r="G1199" t="s">
        <v>4605</v>
      </c>
      <c r="H1199" t="s">
        <v>4604</v>
      </c>
      <c r="J1199" t="s">
        <v>4606</v>
      </c>
      <c r="K1199" t="s">
        <v>4607</v>
      </c>
      <c r="L1199" t="s">
        <v>429</v>
      </c>
      <c r="M1199" t="s">
        <v>7982</v>
      </c>
      <c r="N1199" t="s">
        <v>9870</v>
      </c>
      <c r="O1199" t="s">
        <v>9002</v>
      </c>
      <c r="P1199" t="s">
        <v>4608</v>
      </c>
      <c r="R1199" t="b">
        <v>1</v>
      </c>
      <c r="T1199" t="s">
        <v>112</v>
      </c>
      <c r="V1199" t="s">
        <v>7862</v>
      </c>
      <c r="Z1199" t="s">
        <v>8890</v>
      </c>
      <c r="AA1199" t="s">
        <v>9004</v>
      </c>
      <c r="AB1199" t="s">
        <v>14906</v>
      </c>
      <c r="AC1199" t="s">
        <v>8891</v>
      </c>
      <c r="AD1199" t="b">
        <v>0</v>
      </c>
      <c r="AE1199" t="b">
        <v>0</v>
      </c>
      <c r="AF1199" t="s">
        <v>11441</v>
      </c>
      <c r="AG1199" t="s">
        <v>11442</v>
      </c>
      <c r="AH1199" t="s">
        <v>9031</v>
      </c>
      <c r="AJ1199" t="s">
        <v>4605</v>
      </c>
      <c r="AK1199" t="s">
        <v>14907</v>
      </c>
      <c r="AL1199" t="s">
        <v>9872</v>
      </c>
      <c r="AM1199" t="s">
        <v>4609</v>
      </c>
      <c r="AN1199" t="s">
        <v>1883</v>
      </c>
      <c r="AO1199" t="s">
        <v>1884</v>
      </c>
      <c r="AP1199" t="s">
        <v>4610</v>
      </c>
    </row>
    <row r="1200" spans="1:42" x14ac:dyDescent="0.2">
      <c r="A1200" t="s">
        <v>4611</v>
      </c>
      <c r="B1200" t="s">
        <v>4611</v>
      </c>
      <c r="D1200" t="s">
        <v>14908</v>
      </c>
      <c r="E1200" t="s">
        <v>14909</v>
      </c>
      <c r="F1200" t="s">
        <v>9118</v>
      </c>
      <c r="G1200" t="s">
        <v>4612</v>
      </c>
      <c r="H1200" t="s">
        <v>4611</v>
      </c>
      <c r="J1200" t="s">
        <v>4613</v>
      </c>
      <c r="K1200" t="s">
        <v>4614</v>
      </c>
      <c r="L1200" t="s">
        <v>32</v>
      </c>
      <c r="M1200" t="s">
        <v>7982</v>
      </c>
      <c r="N1200" t="s">
        <v>2039</v>
      </c>
      <c r="O1200" t="s">
        <v>8887</v>
      </c>
      <c r="P1200" t="s">
        <v>4615</v>
      </c>
      <c r="R1200" t="b">
        <v>1</v>
      </c>
      <c r="T1200" t="s">
        <v>112</v>
      </c>
      <c r="Z1200" t="s">
        <v>8890</v>
      </c>
      <c r="AA1200" t="s">
        <v>8887</v>
      </c>
      <c r="AB1200" t="s">
        <v>14910</v>
      </c>
      <c r="AC1200" t="s">
        <v>8921</v>
      </c>
      <c r="AD1200" t="b">
        <v>0</v>
      </c>
      <c r="AE1200" t="b">
        <v>0</v>
      </c>
      <c r="AF1200" t="s">
        <v>14441</v>
      </c>
      <c r="AG1200" t="s">
        <v>9176</v>
      </c>
      <c r="AH1200" t="s">
        <v>8893</v>
      </c>
      <c r="AI1200" t="s">
        <v>11688</v>
      </c>
      <c r="AJ1200" t="s">
        <v>4612</v>
      </c>
      <c r="AK1200" t="s">
        <v>14911</v>
      </c>
      <c r="AL1200" t="s">
        <v>8945</v>
      </c>
      <c r="AM1200" t="s">
        <v>4616</v>
      </c>
      <c r="AN1200" t="s">
        <v>73</v>
      </c>
      <c r="AO1200" t="s">
        <v>74</v>
      </c>
      <c r="AP1200" t="s">
        <v>75</v>
      </c>
    </row>
    <row r="1201" spans="1:42" x14ac:dyDescent="0.2">
      <c r="A1201" t="s">
        <v>4617</v>
      </c>
      <c r="B1201" t="s">
        <v>4617</v>
      </c>
      <c r="D1201" t="s">
        <v>14912</v>
      </c>
      <c r="E1201" t="s">
        <v>14913</v>
      </c>
      <c r="F1201" t="s">
        <v>8994</v>
      </c>
      <c r="G1201" t="s">
        <v>4618</v>
      </c>
      <c r="H1201" t="s">
        <v>4617</v>
      </c>
      <c r="J1201" t="s">
        <v>4619</v>
      </c>
      <c r="K1201" t="s">
        <v>4620</v>
      </c>
      <c r="L1201" t="s">
        <v>32</v>
      </c>
      <c r="M1201" t="s">
        <v>7982</v>
      </c>
      <c r="N1201" t="s">
        <v>2039</v>
      </c>
      <c r="O1201" t="s">
        <v>8887</v>
      </c>
      <c r="P1201" t="s">
        <v>4622</v>
      </c>
      <c r="R1201" t="b">
        <v>1</v>
      </c>
      <c r="T1201" t="s">
        <v>112</v>
      </c>
      <c r="Z1201" t="s">
        <v>8890</v>
      </c>
      <c r="AA1201" t="s">
        <v>8887</v>
      </c>
      <c r="AB1201" t="s">
        <v>14914</v>
      </c>
      <c r="AC1201" t="s">
        <v>8996</v>
      </c>
      <c r="AD1201" t="b">
        <v>0</v>
      </c>
      <c r="AE1201" t="b">
        <v>0</v>
      </c>
      <c r="AF1201" t="s">
        <v>8941</v>
      </c>
      <c r="AG1201" t="s">
        <v>8941</v>
      </c>
      <c r="AJ1201" t="s">
        <v>7303</v>
      </c>
      <c r="AK1201" t="s">
        <v>14915</v>
      </c>
      <c r="AL1201" t="s">
        <v>8935</v>
      </c>
      <c r="AM1201" t="s">
        <v>4623</v>
      </c>
      <c r="AN1201" t="s">
        <v>463</v>
      </c>
      <c r="AO1201" t="s">
        <v>109</v>
      </c>
      <c r="AP1201" t="s">
        <v>464</v>
      </c>
    </row>
    <row r="1202" spans="1:42" x14ac:dyDescent="0.2">
      <c r="A1202" t="s">
        <v>4624</v>
      </c>
      <c r="B1202" t="s">
        <v>4624</v>
      </c>
      <c r="D1202" t="s">
        <v>14916</v>
      </c>
      <c r="E1202" t="s">
        <v>14917</v>
      </c>
      <c r="F1202" t="s">
        <v>9090</v>
      </c>
      <c r="G1202" t="s">
        <v>4625</v>
      </c>
      <c r="H1202" t="s">
        <v>4624</v>
      </c>
      <c r="J1202" t="s">
        <v>4626</v>
      </c>
      <c r="K1202" t="s">
        <v>4627</v>
      </c>
      <c r="L1202" t="s">
        <v>32</v>
      </c>
      <c r="M1202" t="s">
        <v>7982</v>
      </c>
      <c r="N1202" t="s">
        <v>2039</v>
      </c>
      <c r="O1202" t="s">
        <v>8887</v>
      </c>
      <c r="P1202" t="s">
        <v>4628</v>
      </c>
      <c r="R1202" t="b">
        <v>1</v>
      </c>
      <c r="T1202" t="s">
        <v>112</v>
      </c>
      <c r="Z1202" t="s">
        <v>8890</v>
      </c>
      <c r="AA1202" t="s">
        <v>8887</v>
      </c>
      <c r="AB1202" t="s">
        <v>11334</v>
      </c>
      <c r="AC1202" t="s">
        <v>8891</v>
      </c>
      <c r="AD1202" t="b">
        <v>0</v>
      </c>
      <c r="AE1202" t="b">
        <v>0</v>
      </c>
      <c r="AF1202" t="s">
        <v>9046</v>
      </c>
      <c r="AG1202" t="s">
        <v>9046</v>
      </c>
      <c r="AH1202" t="s">
        <v>8893</v>
      </c>
      <c r="AI1202" t="s">
        <v>14918</v>
      </c>
      <c r="AJ1202" t="s">
        <v>4625</v>
      </c>
      <c r="AK1202" t="s">
        <v>14919</v>
      </c>
      <c r="AL1202" t="s">
        <v>8926</v>
      </c>
      <c r="AM1202" t="s">
        <v>4629</v>
      </c>
    </row>
    <row r="1203" spans="1:42" x14ac:dyDescent="0.2">
      <c r="A1203" t="s">
        <v>4632</v>
      </c>
      <c r="B1203" t="s">
        <v>4633</v>
      </c>
      <c r="D1203" t="s">
        <v>8585</v>
      </c>
      <c r="E1203" t="s">
        <v>14920</v>
      </c>
      <c r="F1203" t="s">
        <v>8889</v>
      </c>
      <c r="G1203" t="s">
        <v>4634</v>
      </c>
      <c r="H1203" t="s">
        <v>4632</v>
      </c>
      <c r="I1203" t="s">
        <v>14921</v>
      </c>
      <c r="J1203" t="s">
        <v>4635</v>
      </c>
      <c r="K1203" t="s">
        <v>4636</v>
      </c>
      <c r="L1203" t="s">
        <v>4637</v>
      </c>
      <c r="M1203" t="s">
        <v>7982</v>
      </c>
      <c r="N1203" t="s">
        <v>2039</v>
      </c>
      <c r="O1203" t="s">
        <v>9002</v>
      </c>
      <c r="P1203" t="s">
        <v>14922</v>
      </c>
      <c r="R1203" t="b">
        <v>1</v>
      </c>
      <c r="T1203" t="s">
        <v>45</v>
      </c>
      <c r="V1203" t="s">
        <v>14923</v>
      </c>
      <c r="Y1203" t="s">
        <v>4641</v>
      </c>
      <c r="Z1203" t="s">
        <v>8890</v>
      </c>
      <c r="AA1203" t="s">
        <v>9004</v>
      </c>
      <c r="AB1203" t="s">
        <v>14924</v>
      </c>
      <c r="AC1203" t="s">
        <v>9627</v>
      </c>
      <c r="AD1203" t="b">
        <v>0</v>
      </c>
      <c r="AE1203" t="b">
        <v>0</v>
      </c>
      <c r="AF1203" t="s">
        <v>10222</v>
      </c>
      <c r="AG1203" t="s">
        <v>10223</v>
      </c>
      <c r="AH1203" t="s">
        <v>8942</v>
      </c>
      <c r="AJ1203" t="s">
        <v>14925</v>
      </c>
      <c r="AK1203" t="s">
        <v>14926</v>
      </c>
      <c r="AL1203" t="s">
        <v>8935</v>
      </c>
      <c r="AM1203" t="s">
        <v>4639</v>
      </c>
    </row>
    <row r="1204" spans="1:42" x14ac:dyDescent="0.2">
      <c r="A1204" t="s">
        <v>4632</v>
      </c>
      <c r="B1204" t="s">
        <v>4633</v>
      </c>
      <c r="D1204" t="s">
        <v>8585</v>
      </c>
      <c r="E1204" t="s">
        <v>14927</v>
      </c>
      <c r="F1204" t="s">
        <v>8889</v>
      </c>
      <c r="G1204" t="s">
        <v>4634</v>
      </c>
      <c r="H1204" t="s">
        <v>4632</v>
      </c>
      <c r="J1204" t="s">
        <v>7304</v>
      </c>
      <c r="K1204" t="s">
        <v>4636</v>
      </c>
      <c r="L1204" t="s">
        <v>4637</v>
      </c>
      <c r="M1204" t="s">
        <v>7982</v>
      </c>
      <c r="N1204" t="s">
        <v>1891</v>
      </c>
      <c r="O1204" t="s">
        <v>8887</v>
      </c>
      <c r="P1204" t="s">
        <v>14928</v>
      </c>
      <c r="R1204" t="b">
        <v>1</v>
      </c>
      <c r="T1204" t="s">
        <v>45</v>
      </c>
      <c r="Z1204" t="s">
        <v>8890</v>
      </c>
      <c r="AA1204" t="s">
        <v>8887</v>
      </c>
      <c r="AB1204" t="s">
        <v>14929</v>
      </c>
      <c r="AC1204" t="s">
        <v>8891</v>
      </c>
      <c r="AD1204" t="b">
        <v>0</v>
      </c>
      <c r="AE1204" t="b">
        <v>0</v>
      </c>
      <c r="AF1204" t="s">
        <v>9186</v>
      </c>
      <c r="AG1204" t="s">
        <v>9187</v>
      </c>
      <c r="AH1204" t="s">
        <v>8942</v>
      </c>
      <c r="AJ1204" t="s">
        <v>14925</v>
      </c>
      <c r="AK1204" t="s">
        <v>14930</v>
      </c>
      <c r="AL1204" t="s">
        <v>9048</v>
      </c>
      <c r="AM1204" t="s">
        <v>4634</v>
      </c>
    </row>
    <row r="1205" spans="1:42" x14ac:dyDescent="0.2">
      <c r="A1205" t="s">
        <v>4642</v>
      </c>
      <c r="B1205" t="s">
        <v>4643</v>
      </c>
      <c r="D1205" t="s">
        <v>14931</v>
      </c>
      <c r="E1205" t="s">
        <v>14932</v>
      </c>
      <c r="F1205" t="s">
        <v>8889</v>
      </c>
      <c r="G1205" t="s">
        <v>14933</v>
      </c>
      <c r="H1205" t="s">
        <v>4642</v>
      </c>
      <c r="J1205" t="s">
        <v>4645</v>
      </c>
      <c r="K1205" t="s">
        <v>14934</v>
      </c>
      <c r="L1205" t="s">
        <v>32</v>
      </c>
      <c r="M1205" t="s">
        <v>9202</v>
      </c>
      <c r="N1205" t="s">
        <v>2039</v>
      </c>
      <c r="O1205" t="s">
        <v>8887</v>
      </c>
      <c r="P1205" t="s">
        <v>14935</v>
      </c>
      <c r="R1205" t="b">
        <v>1</v>
      </c>
      <c r="T1205" t="s">
        <v>112</v>
      </c>
      <c r="X1205" t="s">
        <v>7021</v>
      </c>
      <c r="Z1205" t="s">
        <v>8890</v>
      </c>
      <c r="AA1205" t="s">
        <v>8887</v>
      </c>
      <c r="AB1205" t="s">
        <v>14936</v>
      </c>
      <c r="AC1205" t="s">
        <v>8973</v>
      </c>
      <c r="AD1205" t="b">
        <v>0</v>
      </c>
      <c r="AE1205" t="b">
        <v>0</v>
      </c>
      <c r="AF1205" t="s">
        <v>9144</v>
      </c>
      <c r="AG1205" t="s">
        <v>9144</v>
      </c>
      <c r="AJ1205" t="s">
        <v>14933</v>
      </c>
      <c r="AK1205" t="s">
        <v>14937</v>
      </c>
      <c r="AL1205" t="s">
        <v>9244</v>
      </c>
      <c r="AM1205" t="s">
        <v>4647</v>
      </c>
    </row>
    <row r="1206" spans="1:42" x14ac:dyDescent="0.2">
      <c r="A1206" t="s">
        <v>4642</v>
      </c>
      <c r="B1206" t="s">
        <v>4643</v>
      </c>
      <c r="D1206" t="s">
        <v>14931</v>
      </c>
      <c r="E1206" t="s">
        <v>14938</v>
      </c>
      <c r="F1206" t="s">
        <v>8889</v>
      </c>
      <c r="G1206" t="s">
        <v>14933</v>
      </c>
      <c r="H1206" t="s">
        <v>4642</v>
      </c>
      <c r="J1206" t="s">
        <v>4645</v>
      </c>
      <c r="K1206" t="s">
        <v>14934</v>
      </c>
      <c r="L1206" t="s">
        <v>32</v>
      </c>
      <c r="M1206" t="s">
        <v>7982</v>
      </c>
      <c r="N1206" t="s">
        <v>2039</v>
      </c>
      <c r="O1206" t="s">
        <v>8887</v>
      </c>
      <c r="P1206" t="s">
        <v>14939</v>
      </c>
      <c r="R1206" t="b">
        <v>1</v>
      </c>
      <c r="T1206" t="s">
        <v>112</v>
      </c>
      <c r="Z1206" t="s">
        <v>8890</v>
      </c>
      <c r="AA1206" t="s">
        <v>8887</v>
      </c>
      <c r="AB1206" t="s">
        <v>14940</v>
      </c>
      <c r="AC1206" t="s">
        <v>8973</v>
      </c>
      <c r="AD1206" t="b">
        <v>0</v>
      </c>
      <c r="AE1206" t="b">
        <v>0</v>
      </c>
      <c r="AF1206" t="s">
        <v>9144</v>
      </c>
      <c r="AG1206" t="s">
        <v>9144</v>
      </c>
      <c r="AH1206" t="s">
        <v>8893</v>
      </c>
      <c r="AJ1206" t="s">
        <v>14933</v>
      </c>
      <c r="AK1206" t="s">
        <v>14941</v>
      </c>
      <c r="AL1206" t="s">
        <v>8923</v>
      </c>
      <c r="AM1206" t="s">
        <v>14942</v>
      </c>
    </row>
    <row r="1207" spans="1:42" x14ac:dyDescent="0.2">
      <c r="A1207" t="s">
        <v>4642</v>
      </c>
      <c r="B1207" t="s">
        <v>4643</v>
      </c>
      <c r="D1207" t="s">
        <v>14931</v>
      </c>
      <c r="E1207" t="s">
        <v>14943</v>
      </c>
      <c r="F1207" t="s">
        <v>8889</v>
      </c>
      <c r="G1207" t="s">
        <v>14933</v>
      </c>
      <c r="H1207" t="s">
        <v>4642</v>
      </c>
      <c r="M1207" t="s">
        <v>8920</v>
      </c>
      <c r="N1207" t="s">
        <v>2039</v>
      </c>
      <c r="O1207" t="s">
        <v>8887</v>
      </c>
      <c r="R1207" t="b">
        <v>1</v>
      </c>
      <c r="Z1207" t="s">
        <v>8890</v>
      </c>
      <c r="AA1207" t="s">
        <v>8887</v>
      </c>
      <c r="AC1207" t="s">
        <v>8973</v>
      </c>
      <c r="AD1207" t="b">
        <v>0</v>
      </c>
      <c r="AE1207" t="b">
        <v>0</v>
      </c>
      <c r="AL1207" t="s">
        <v>9253</v>
      </c>
      <c r="AM1207" t="s">
        <v>14942</v>
      </c>
    </row>
    <row r="1208" spans="1:42" x14ac:dyDescent="0.2">
      <c r="A1208" t="s">
        <v>4642</v>
      </c>
      <c r="B1208" t="s">
        <v>4643</v>
      </c>
      <c r="D1208" t="s">
        <v>14931</v>
      </c>
      <c r="E1208" t="s">
        <v>14944</v>
      </c>
      <c r="F1208" t="s">
        <v>8889</v>
      </c>
      <c r="G1208" t="s">
        <v>14933</v>
      </c>
      <c r="H1208" t="s">
        <v>4642</v>
      </c>
      <c r="J1208" t="s">
        <v>4645</v>
      </c>
      <c r="K1208" t="s">
        <v>14934</v>
      </c>
      <c r="L1208" t="s">
        <v>32</v>
      </c>
      <c r="M1208" t="s">
        <v>7982</v>
      </c>
      <c r="N1208" t="s">
        <v>6474</v>
      </c>
      <c r="O1208" t="s">
        <v>8887</v>
      </c>
      <c r="P1208" t="s">
        <v>14945</v>
      </c>
      <c r="R1208" t="b">
        <v>1</v>
      </c>
      <c r="T1208" t="s">
        <v>112</v>
      </c>
      <c r="Z1208" t="s">
        <v>8890</v>
      </c>
      <c r="AA1208" t="s">
        <v>8887</v>
      </c>
      <c r="AC1208" t="s">
        <v>8973</v>
      </c>
      <c r="AD1208" t="b">
        <v>0</v>
      </c>
      <c r="AE1208" t="b">
        <v>0</v>
      </c>
      <c r="AF1208" t="s">
        <v>8892</v>
      </c>
      <c r="AG1208" t="s">
        <v>8892</v>
      </c>
      <c r="AH1208" t="s">
        <v>8893</v>
      </c>
      <c r="AI1208" t="s">
        <v>11688</v>
      </c>
      <c r="AJ1208" t="s">
        <v>14933</v>
      </c>
      <c r="AK1208" t="s">
        <v>14941</v>
      </c>
      <c r="AL1208" t="s">
        <v>9016</v>
      </c>
      <c r="AM1208" t="s">
        <v>14942</v>
      </c>
    </row>
    <row r="1209" spans="1:42" x14ac:dyDescent="0.2">
      <c r="A1209" t="s">
        <v>4642</v>
      </c>
      <c r="B1209" t="s">
        <v>4643</v>
      </c>
      <c r="D1209" t="s">
        <v>14931</v>
      </c>
      <c r="E1209" t="s">
        <v>14946</v>
      </c>
      <c r="F1209" t="s">
        <v>8889</v>
      </c>
      <c r="G1209" t="s">
        <v>14933</v>
      </c>
      <c r="H1209" t="s">
        <v>4642</v>
      </c>
      <c r="J1209" t="s">
        <v>14947</v>
      </c>
      <c r="K1209" t="s">
        <v>14948</v>
      </c>
      <c r="L1209" t="s">
        <v>32</v>
      </c>
      <c r="M1209" t="s">
        <v>7982</v>
      </c>
      <c r="N1209" t="s">
        <v>9428</v>
      </c>
      <c r="O1209" t="s">
        <v>8887</v>
      </c>
      <c r="P1209" t="s">
        <v>14949</v>
      </c>
      <c r="R1209" t="b">
        <v>1</v>
      </c>
      <c r="T1209" t="s">
        <v>112</v>
      </c>
      <c r="Z1209" t="s">
        <v>8890</v>
      </c>
      <c r="AA1209" t="s">
        <v>8887</v>
      </c>
      <c r="AC1209" t="s">
        <v>8973</v>
      </c>
      <c r="AD1209" t="b">
        <v>0</v>
      </c>
      <c r="AE1209" t="b">
        <v>0</v>
      </c>
      <c r="AF1209" t="s">
        <v>9144</v>
      </c>
      <c r="AG1209" t="s">
        <v>9144</v>
      </c>
      <c r="AH1209" t="s">
        <v>8893</v>
      </c>
      <c r="AI1209" t="s">
        <v>14950</v>
      </c>
      <c r="AJ1209" t="s">
        <v>14933</v>
      </c>
      <c r="AK1209" t="s">
        <v>14951</v>
      </c>
      <c r="AL1209" t="s">
        <v>9253</v>
      </c>
      <c r="AM1209" t="s">
        <v>14952</v>
      </c>
    </row>
    <row r="1210" spans="1:42" x14ac:dyDescent="0.2">
      <c r="A1210" t="s">
        <v>4650</v>
      </c>
      <c r="B1210" t="s">
        <v>4650</v>
      </c>
      <c r="D1210" t="s">
        <v>14953</v>
      </c>
      <c r="E1210" t="s">
        <v>14954</v>
      </c>
      <c r="F1210" t="s">
        <v>8889</v>
      </c>
      <c r="G1210" t="s">
        <v>4651</v>
      </c>
      <c r="H1210" t="s">
        <v>4650</v>
      </c>
      <c r="J1210" t="s">
        <v>4652</v>
      </c>
      <c r="K1210" t="s">
        <v>4653</v>
      </c>
      <c r="L1210" t="s">
        <v>32</v>
      </c>
      <c r="M1210" t="s">
        <v>7982</v>
      </c>
      <c r="N1210" t="s">
        <v>7547</v>
      </c>
      <c r="O1210" t="s">
        <v>8887</v>
      </c>
      <c r="P1210" t="s">
        <v>4655</v>
      </c>
      <c r="R1210" t="b">
        <v>1</v>
      </c>
      <c r="T1210" t="s">
        <v>85</v>
      </c>
      <c r="Z1210" t="s">
        <v>8890</v>
      </c>
      <c r="AA1210" t="s">
        <v>8887</v>
      </c>
      <c r="AB1210" t="s">
        <v>14955</v>
      </c>
      <c r="AC1210" t="s">
        <v>9037</v>
      </c>
      <c r="AD1210" t="b">
        <v>0</v>
      </c>
      <c r="AE1210" t="b">
        <v>0</v>
      </c>
      <c r="AF1210" t="s">
        <v>14956</v>
      </c>
      <c r="AG1210" t="s">
        <v>14957</v>
      </c>
      <c r="AH1210" t="s">
        <v>8942</v>
      </c>
      <c r="AJ1210" t="s">
        <v>14958</v>
      </c>
      <c r="AK1210" t="s">
        <v>14959</v>
      </c>
      <c r="AL1210" t="s">
        <v>8935</v>
      </c>
    </row>
    <row r="1211" spans="1:42" x14ac:dyDescent="0.2">
      <c r="A1211" t="s">
        <v>4656</v>
      </c>
      <c r="B1211" t="s">
        <v>4656</v>
      </c>
      <c r="D1211" t="s">
        <v>14960</v>
      </c>
      <c r="E1211" t="s">
        <v>14961</v>
      </c>
      <c r="F1211" t="s">
        <v>8889</v>
      </c>
      <c r="G1211" t="s">
        <v>4657</v>
      </c>
      <c r="H1211" t="s">
        <v>4656</v>
      </c>
      <c r="J1211" t="s">
        <v>4658</v>
      </c>
      <c r="K1211" t="s">
        <v>4659</v>
      </c>
      <c r="L1211" t="s">
        <v>32</v>
      </c>
      <c r="M1211" t="s">
        <v>7982</v>
      </c>
      <c r="N1211" t="s">
        <v>2039</v>
      </c>
      <c r="O1211" t="s">
        <v>8887</v>
      </c>
      <c r="P1211" t="s">
        <v>4660</v>
      </c>
      <c r="R1211" t="b">
        <v>1</v>
      </c>
      <c r="T1211" t="s">
        <v>112</v>
      </c>
      <c r="Z1211" t="s">
        <v>8890</v>
      </c>
      <c r="AA1211" t="s">
        <v>8887</v>
      </c>
      <c r="AC1211" t="s">
        <v>8891</v>
      </c>
      <c r="AD1211" t="b">
        <v>0</v>
      </c>
      <c r="AE1211" t="b">
        <v>0</v>
      </c>
      <c r="AF1211" t="s">
        <v>14962</v>
      </c>
      <c r="AG1211" t="s">
        <v>14963</v>
      </c>
      <c r="AH1211" t="s">
        <v>8893</v>
      </c>
      <c r="AI1211" t="s">
        <v>14964</v>
      </c>
      <c r="AJ1211" t="s">
        <v>4657</v>
      </c>
      <c r="AK1211" t="s">
        <v>14965</v>
      </c>
      <c r="AL1211" t="s">
        <v>9229</v>
      </c>
      <c r="AM1211" t="s">
        <v>4661</v>
      </c>
    </row>
    <row r="1212" spans="1:42" x14ac:dyDescent="0.2">
      <c r="A1212" t="s">
        <v>4656</v>
      </c>
      <c r="B1212" t="s">
        <v>4656</v>
      </c>
      <c r="D1212" t="s">
        <v>14960</v>
      </c>
      <c r="E1212" t="s">
        <v>14966</v>
      </c>
      <c r="F1212" t="s">
        <v>8889</v>
      </c>
      <c r="G1212" t="s">
        <v>7305</v>
      </c>
      <c r="H1212" t="s">
        <v>4656</v>
      </c>
      <c r="J1212" t="s">
        <v>4658</v>
      </c>
      <c r="K1212" t="s">
        <v>14967</v>
      </c>
      <c r="L1212" t="s">
        <v>429</v>
      </c>
      <c r="M1212" t="s">
        <v>7982</v>
      </c>
      <c r="N1212" t="s">
        <v>2039</v>
      </c>
      <c r="O1212" t="s">
        <v>8887</v>
      </c>
      <c r="P1212" t="s">
        <v>14968</v>
      </c>
      <c r="R1212" t="b">
        <v>1</v>
      </c>
      <c r="T1212" t="s">
        <v>112</v>
      </c>
      <c r="Z1212" t="s">
        <v>8890</v>
      </c>
      <c r="AA1212" t="s">
        <v>8887</v>
      </c>
      <c r="AB1212" t="s">
        <v>14969</v>
      </c>
      <c r="AC1212" t="s">
        <v>8891</v>
      </c>
      <c r="AD1212" t="b">
        <v>0</v>
      </c>
      <c r="AE1212" t="b">
        <v>0</v>
      </c>
      <c r="AF1212" t="s">
        <v>11507</v>
      </c>
      <c r="AG1212" t="s">
        <v>8892</v>
      </c>
      <c r="AH1212" t="s">
        <v>8893</v>
      </c>
      <c r="AI1212" t="s">
        <v>14970</v>
      </c>
      <c r="AJ1212" t="s">
        <v>4657</v>
      </c>
      <c r="AK1212" t="s">
        <v>14971</v>
      </c>
      <c r="AL1212" t="s">
        <v>9136</v>
      </c>
      <c r="AM1212" t="s">
        <v>14972</v>
      </c>
    </row>
    <row r="1213" spans="1:42" x14ac:dyDescent="0.2">
      <c r="A1213" t="s">
        <v>4664</v>
      </c>
      <c r="B1213" t="s">
        <v>4664</v>
      </c>
      <c r="D1213" t="s">
        <v>14973</v>
      </c>
      <c r="E1213" t="s">
        <v>14974</v>
      </c>
      <c r="F1213" t="s">
        <v>8994</v>
      </c>
      <c r="G1213" t="s">
        <v>4665</v>
      </c>
      <c r="H1213" t="s">
        <v>4664</v>
      </c>
      <c r="J1213" t="s">
        <v>4666</v>
      </c>
      <c r="K1213" t="s">
        <v>4667</v>
      </c>
      <c r="L1213" t="s">
        <v>32</v>
      </c>
      <c r="M1213" t="s">
        <v>7982</v>
      </c>
      <c r="N1213" t="s">
        <v>14975</v>
      </c>
      <c r="O1213" t="s">
        <v>8887</v>
      </c>
      <c r="P1213" t="s">
        <v>4668</v>
      </c>
      <c r="R1213" t="b">
        <v>1</v>
      </c>
      <c r="T1213" t="s">
        <v>112</v>
      </c>
      <c r="Z1213" t="s">
        <v>8890</v>
      </c>
      <c r="AA1213" t="s">
        <v>8887</v>
      </c>
      <c r="AC1213" t="s">
        <v>10210</v>
      </c>
      <c r="AD1213" t="b">
        <v>0</v>
      </c>
      <c r="AE1213" t="b">
        <v>0</v>
      </c>
      <c r="AF1213" t="s">
        <v>7604</v>
      </c>
      <c r="AG1213" t="s">
        <v>7604</v>
      </c>
      <c r="AH1213" t="s">
        <v>8893</v>
      </c>
      <c r="AI1213" t="s">
        <v>8932</v>
      </c>
      <c r="AJ1213" t="s">
        <v>4665</v>
      </c>
      <c r="AK1213" t="s">
        <v>14976</v>
      </c>
      <c r="AL1213" t="s">
        <v>8897</v>
      </c>
      <c r="AM1213" t="s">
        <v>4669</v>
      </c>
    </row>
    <row r="1214" spans="1:42" x14ac:dyDescent="0.2">
      <c r="A1214" t="s">
        <v>4670</v>
      </c>
      <c r="B1214" t="s">
        <v>4671</v>
      </c>
      <c r="D1214" t="s">
        <v>8588</v>
      </c>
      <c r="E1214" t="s">
        <v>14977</v>
      </c>
      <c r="F1214" t="s">
        <v>8994</v>
      </c>
      <c r="G1214" t="s">
        <v>14978</v>
      </c>
      <c r="H1214" t="s">
        <v>4670</v>
      </c>
      <c r="I1214" t="s">
        <v>14979</v>
      </c>
      <c r="J1214" t="s">
        <v>4673</v>
      </c>
      <c r="K1214" t="s">
        <v>4674</v>
      </c>
      <c r="L1214" t="s">
        <v>4675</v>
      </c>
      <c r="M1214" t="s">
        <v>7982</v>
      </c>
      <c r="N1214" t="s">
        <v>2039</v>
      </c>
      <c r="O1214" t="s">
        <v>8887</v>
      </c>
      <c r="P1214" t="s">
        <v>14980</v>
      </c>
      <c r="R1214" t="b">
        <v>1</v>
      </c>
      <c r="T1214" t="s">
        <v>45</v>
      </c>
      <c r="Y1214" t="s">
        <v>4678</v>
      </c>
      <c r="Z1214" t="s">
        <v>8890</v>
      </c>
      <c r="AA1214" t="s">
        <v>8887</v>
      </c>
      <c r="AB1214" t="s">
        <v>14981</v>
      </c>
      <c r="AC1214" t="s">
        <v>8996</v>
      </c>
      <c r="AD1214" t="b">
        <v>0</v>
      </c>
      <c r="AE1214" t="b">
        <v>0</v>
      </c>
      <c r="AF1214" t="s">
        <v>8941</v>
      </c>
      <c r="AG1214" t="s">
        <v>8941</v>
      </c>
      <c r="AH1214" t="s">
        <v>8942</v>
      </c>
      <c r="AJ1214" t="s">
        <v>7306</v>
      </c>
      <c r="AK1214" t="s">
        <v>14982</v>
      </c>
      <c r="AL1214" t="s">
        <v>8935</v>
      </c>
      <c r="AM1214" t="s">
        <v>4672</v>
      </c>
    </row>
    <row r="1215" spans="1:42" x14ac:dyDescent="0.2">
      <c r="A1215" t="s">
        <v>4679</v>
      </c>
      <c r="B1215" t="s">
        <v>4679</v>
      </c>
      <c r="D1215" t="s">
        <v>14983</v>
      </c>
      <c r="E1215" t="s">
        <v>14984</v>
      </c>
      <c r="F1215" t="s">
        <v>9090</v>
      </c>
      <c r="G1215" t="s">
        <v>4680</v>
      </c>
      <c r="H1215" t="s">
        <v>4679</v>
      </c>
      <c r="J1215" t="s">
        <v>4681</v>
      </c>
      <c r="K1215" t="s">
        <v>4682</v>
      </c>
      <c r="L1215" t="s">
        <v>32</v>
      </c>
      <c r="M1215" t="s">
        <v>7982</v>
      </c>
      <c r="N1215" t="s">
        <v>2039</v>
      </c>
      <c r="O1215" t="s">
        <v>8887</v>
      </c>
      <c r="P1215" t="s">
        <v>4683</v>
      </c>
      <c r="R1215" t="b">
        <v>1</v>
      </c>
      <c r="T1215" t="s">
        <v>112</v>
      </c>
      <c r="Z1215" t="s">
        <v>8890</v>
      </c>
      <c r="AA1215" t="s">
        <v>8887</v>
      </c>
      <c r="AB1215" t="s">
        <v>14985</v>
      </c>
      <c r="AC1215" t="s">
        <v>8891</v>
      </c>
      <c r="AD1215" t="b">
        <v>0</v>
      </c>
      <c r="AE1215" t="b">
        <v>0</v>
      </c>
      <c r="AF1215" t="s">
        <v>9038</v>
      </c>
      <c r="AG1215" t="s">
        <v>9038</v>
      </c>
      <c r="AH1215" t="s">
        <v>9031</v>
      </c>
      <c r="AI1215" t="s">
        <v>14986</v>
      </c>
      <c r="AJ1215" t="s">
        <v>4680</v>
      </c>
      <c r="AK1215" t="s">
        <v>14987</v>
      </c>
      <c r="AL1215" t="s">
        <v>9016</v>
      </c>
      <c r="AM1215" t="s">
        <v>4684</v>
      </c>
      <c r="AN1215" t="s">
        <v>1900</v>
      </c>
      <c r="AO1215" t="s">
        <v>692</v>
      </c>
      <c r="AP1215" t="s">
        <v>1901</v>
      </c>
    </row>
    <row r="1216" spans="1:42" x14ac:dyDescent="0.2">
      <c r="A1216" t="s">
        <v>4679</v>
      </c>
      <c r="B1216" t="s">
        <v>4679</v>
      </c>
      <c r="D1216" t="s">
        <v>14983</v>
      </c>
      <c r="E1216" t="s">
        <v>14988</v>
      </c>
      <c r="F1216" t="s">
        <v>9090</v>
      </c>
      <c r="G1216" t="s">
        <v>4680</v>
      </c>
      <c r="H1216" t="s">
        <v>4679</v>
      </c>
      <c r="M1216" t="s">
        <v>8920</v>
      </c>
      <c r="N1216" t="s">
        <v>2039</v>
      </c>
      <c r="O1216" t="s">
        <v>8887</v>
      </c>
      <c r="R1216" t="b">
        <v>1</v>
      </c>
      <c r="Z1216" t="s">
        <v>8890</v>
      </c>
      <c r="AA1216" t="s">
        <v>8887</v>
      </c>
      <c r="AC1216" t="s">
        <v>8891</v>
      </c>
      <c r="AD1216" t="b">
        <v>0</v>
      </c>
      <c r="AE1216" t="b">
        <v>0</v>
      </c>
      <c r="AL1216" t="s">
        <v>9087</v>
      </c>
      <c r="AM1216" t="s">
        <v>14989</v>
      </c>
    </row>
    <row r="1217" spans="1:42" x14ac:dyDescent="0.2">
      <c r="A1217" t="s">
        <v>4679</v>
      </c>
      <c r="B1217" t="s">
        <v>4679</v>
      </c>
      <c r="D1217" t="s">
        <v>14983</v>
      </c>
      <c r="E1217" t="s">
        <v>14990</v>
      </c>
      <c r="F1217" t="s">
        <v>9090</v>
      </c>
      <c r="G1217" t="s">
        <v>4680</v>
      </c>
      <c r="H1217" t="s">
        <v>4679</v>
      </c>
      <c r="I1217" t="s">
        <v>14991</v>
      </c>
      <c r="J1217" t="s">
        <v>14992</v>
      </c>
      <c r="K1217" t="s">
        <v>4682</v>
      </c>
      <c r="L1217" t="s">
        <v>32</v>
      </c>
      <c r="M1217" t="s">
        <v>7982</v>
      </c>
      <c r="N1217" t="s">
        <v>2039</v>
      </c>
      <c r="O1217" t="s">
        <v>8887</v>
      </c>
      <c r="P1217" t="s">
        <v>14993</v>
      </c>
      <c r="R1217" t="b">
        <v>1</v>
      </c>
      <c r="T1217" t="s">
        <v>112</v>
      </c>
      <c r="Y1217" t="s">
        <v>4685</v>
      </c>
      <c r="Z1217" t="s">
        <v>8890</v>
      </c>
      <c r="AA1217" t="s">
        <v>8887</v>
      </c>
      <c r="AB1217" t="s">
        <v>14994</v>
      </c>
      <c r="AC1217" t="s">
        <v>8891</v>
      </c>
      <c r="AD1217" t="b">
        <v>0</v>
      </c>
      <c r="AE1217" t="b">
        <v>0</v>
      </c>
      <c r="AF1217" t="s">
        <v>11441</v>
      </c>
      <c r="AG1217" t="s">
        <v>11442</v>
      </c>
      <c r="AH1217" t="s">
        <v>9031</v>
      </c>
      <c r="AI1217" t="s">
        <v>14986</v>
      </c>
      <c r="AJ1217" t="s">
        <v>4680</v>
      </c>
      <c r="AK1217" t="s">
        <v>14995</v>
      </c>
      <c r="AL1217" t="s">
        <v>9087</v>
      </c>
      <c r="AM1217" t="s">
        <v>14996</v>
      </c>
      <c r="AN1217" t="s">
        <v>236</v>
      </c>
      <c r="AO1217" t="s">
        <v>185</v>
      </c>
      <c r="AP1217" t="s">
        <v>1571</v>
      </c>
    </row>
    <row r="1218" spans="1:42" x14ac:dyDescent="0.2">
      <c r="A1218" t="s">
        <v>4686</v>
      </c>
      <c r="B1218" t="s">
        <v>4686</v>
      </c>
      <c r="D1218" t="s">
        <v>14997</v>
      </c>
      <c r="E1218" t="s">
        <v>14998</v>
      </c>
      <c r="F1218" t="s">
        <v>9090</v>
      </c>
      <c r="G1218" t="s">
        <v>4687</v>
      </c>
      <c r="H1218" t="s">
        <v>4686</v>
      </c>
      <c r="J1218" t="s">
        <v>4688</v>
      </c>
      <c r="K1218" t="s">
        <v>4689</v>
      </c>
      <c r="L1218" t="s">
        <v>180</v>
      </c>
      <c r="M1218" t="s">
        <v>7982</v>
      </c>
      <c r="N1218" t="s">
        <v>2039</v>
      </c>
      <c r="O1218" t="s">
        <v>8887</v>
      </c>
      <c r="P1218" t="s">
        <v>4690</v>
      </c>
      <c r="R1218" t="b">
        <v>1</v>
      </c>
      <c r="T1218" t="s">
        <v>112</v>
      </c>
      <c r="Z1218" t="s">
        <v>8890</v>
      </c>
      <c r="AA1218" t="s">
        <v>8887</v>
      </c>
      <c r="AB1218" t="s">
        <v>14999</v>
      </c>
      <c r="AC1218" t="s">
        <v>8891</v>
      </c>
      <c r="AD1218" t="b">
        <v>0</v>
      </c>
      <c r="AE1218" t="b">
        <v>0</v>
      </c>
      <c r="AF1218" t="s">
        <v>8941</v>
      </c>
      <c r="AG1218" t="s">
        <v>8941</v>
      </c>
      <c r="AJ1218" t="s">
        <v>4687</v>
      </c>
      <c r="AK1218" t="s">
        <v>15000</v>
      </c>
      <c r="AL1218" t="s">
        <v>8935</v>
      </c>
      <c r="AM1218" t="s">
        <v>4691</v>
      </c>
      <c r="AN1218" t="s">
        <v>608</v>
      </c>
      <c r="AO1218" t="s">
        <v>109</v>
      </c>
      <c r="AP1218" t="s">
        <v>609</v>
      </c>
    </row>
    <row r="1219" spans="1:42" x14ac:dyDescent="0.2">
      <c r="A1219" t="s">
        <v>4686</v>
      </c>
      <c r="B1219" t="s">
        <v>4686</v>
      </c>
      <c r="D1219" t="s">
        <v>15001</v>
      </c>
      <c r="E1219" t="s">
        <v>15002</v>
      </c>
      <c r="F1219" t="s">
        <v>9090</v>
      </c>
      <c r="G1219" t="s">
        <v>4687</v>
      </c>
      <c r="H1219" t="s">
        <v>4686</v>
      </c>
      <c r="J1219" t="s">
        <v>4688</v>
      </c>
      <c r="K1219" t="s">
        <v>4689</v>
      </c>
      <c r="L1219" t="s">
        <v>180</v>
      </c>
      <c r="M1219" t="s">
        <v>7982</v>
      </c>
      <c r="N1219" t="s">
        <v>7097</v>
      </c>
      <c r="O1219" t="s">
        <v>9002</v>
      </c>
      <c r="P1219" t="s">
        <v>15003</v>
      </c>
      <c r="R1219" t="b">
        <v>1</v>
      </c>
      <c r="T1219" t="s">
        <v>112</v>
      </c>
      <c r="V1219" t="s">
        <v>7258</v>
      </c>
      <c r="Z1219" t="s">
        <v>8890</v>
      </c>
      <c r="AA1219" t="s">
        <v>9004</v>
      </c>
      <c r="AB1219" t="s">
        <v>15004</v>
      </c>
      <c r="AC1219" t="s">
        <v>9627</v>
      </c>
      <c r="AD1219" t="b">
        <v>0</v>
      </c>
      <c r="AE1219" t="b">
        <v>0</v>
      </c>
      <c r="AF1219" t="s">
        <v>11738</v>
      </c>
      <c r="AG1219" t="s">
        <v>11739</v>
      </c>
      <c r="AI1219" t="s">
        <v>14758</v>
      </c>
      <c r="AJ1219" t="s">
        <v>4687</v>
      </c>
      <c r="AL1219" t="s">
        <v>8935</v>
      </c>
      <c r="AM1219" t="s">
        <v>15005</v>
      </c>
    </row>
    <row r="1220" spans="1:42" x14ac:dyDescent="0.2">
      <c r="A1220" t="s">
        <v>4692</v>
      </c>
      <c r="B1220" t="s">
        <v>4692</v>
      </c>
      <c r="D1220" t="s">
        <v>15006</v>
      </c>
      <c r="E1220" t="s">
        <v>15007</v>
      </c>
      <c r="F1220" t="s">
        <v>21007</v>
      </c>
      <c r="G1220" t="s">
        <v>4693</v>
      </c>
      <c r="H1220" t="s">
        <v>4692</v>
      </c>
      <c r="M1220" t="s">
        <v>8925</v>
      </c>
      <c r="N1220" t="s">
        <v>2039</v>
      </c>
      <c r="O1220" t="s">
        <v>8887</v>
      </c>
      <c r="R1220" t="b">
        <v>1</v>
      </c>
      <c r="X1220" t="s">
        <v>2039</v>
      </c>
      <c r="Z1220" t="s">
        <v>8890</v>
      </c>
      <c r="AA1220" t="s">
        <v>8887</v>
      </c>
      <c r="AC1220" t="s">
        <v>8996</v>
      </c>
      <c r="AD1220" t="b">
        <v>0</v>
      </c>
      <c r="AL1220" t="s">
        <v>8935</v>
      </c>
      <c r="AM1220" t="s">
        <v>4695</v>
      </c>
    </row>
    <row r="1221" spans="1:42" x14ac:dyDescent="0.2">
      <c r="A1221" t="s">
        <v>4696</v>
      </c>
      <c r="B1221" t="s">
        <v>4696</v>
      </c>
      <c r="D1221" t="s">
        <v>15008</v>
      </c>
      <c r="E1221" t="s">
        <v>15009</v>
      </c>
      <c r="F1221" t="s">
        <v>9090</v>
      </c>
      <c r="G1221" t="s">
        <v>4697</v>
      </c>
      <c r="H1221" t="s">
        <v>4696</v>
      </c>
      <c r="J1221" t="s">
        <v>4698</v>
      </c>
      <c r="K1221" t="s">
        <v>4699</v>
      </c>
      <c r="L1221" t="s">
        <v>32</v>
      </c>
      <c r="M1221" t="s">
        <v>7982</v>
      </c>
      <c r="N1221" t="s">
        <v>2039</v>
      </c>
      <c r="O1221" t="s">
        <v>8887</v>
      </c>
      <c r="P1221" t="s">
        <v>4701</v>
      </c>
      <c r="R1221" t="b">
        <v>1</v>
      </c>
      <c r="T1221" t="s">
        <v>85</v>
      </c>
      <c r="Z1221" t="s">
        <v>8890</v>
      </c>
      <c r="AA1221" t="s">
        <v>8887</v>
      </c>
      <c r="AB1221" t="s">
        <v>15010</v>
      </c>
      <c r="AC1221" t="s">
        <v>8891</v>
      </c>
      <c r="AD1221" t="b">
        <v>0</v>
      </c>
      <c r="AE1221" t="b">
        <v>0</v>
      </c>
      <c r="AF1221" t="s">
        <v>9144</v>
      </c>
      <c r="AG1221" t="s">
        <v>9144</v>
      </c>
      <c r="AH1221" t="s">
        <v>8893</v>
      </c>
      <c r="AJ1221" t="s">
        <v>7307</v>
      </c>
      <c r="AK1221" t="s">
        <v>15011</v>
      </c>
      <c r="AL1221" t="s">
        <v>8923</v>
      </c>
      <c r="AM1221" t="s">
        <v>4702</v>
      </c>
    </row>
    <row r="1222" spans="1:42" x14ac:dyDescent="0.2">
      <c r="A1222" t="s">
        <v>4704</v>
      </c>
      <c r="B1222" t="s">
        <v>4704</v>
      </c>
      <c r="D1222" t="s">
        <v>15012</v>
      </c>
      <c r="E1222" t="s">
        <v>15013</v>
      </c>
      <c r="F1222" t="s">
        <v>9090</v>
      </c>
      <c r="G1222" t="s">
        <v>4705</v>
      </c>
      <c r="H1222" t="s">
        <v>4704</v>
      </c>
      <c r="I1222" t="s">
        <v>15014</v>
      </c>
      <c r="J1222" t="s">
        <v>4706</v>
      </c>
      <c r="K1222" t="s">
        <v>4707</v>
      </c>
      <c r="L1222" t="s">
        <v>32</v>
      </c>
      <c r="M1222" t="s">
        <v>7982</v>
      </c>
      <c r="N1222" t="s">
        <v>2039</v>
      </c>
      <c r="O1222" t="s">
        <v>8887</v>
      </c>
      <c r="P1222" t="s">
        <v>4709</v>
      </c>
      <c r="R1222" t="b">
        <v>1</v>
      </c>
      <c r="T1222" t="s">
        <v>85</v>
      </c>
      <c r="Y1222" t="s">
        <v>134</v>
      </c>
      <c r="Z1222" t="s">
        <v>8890</v>
      </c>
      <c r="AA1222" t="s">
        <v>8887</v>
      </c>
      <c r="AB1222" t="s">
        <v>15015</v>
      </c>
      <c r="AC1222" t="s">
        <v>8891</v>
      </c>
      <c r="AD1222" t="b">
        <v>0</v>
      </c>
      <c r="AE1222" t="b">
        <v>0</v>
      </c>
      <c r="AF1222" t="s">
        <v>8941</v>
      </c>
      <c r="AG1222" t="s">
        <v>8941</v>
      </c>
      <c r="AH1222" t="s">
        <v>8942</v>
      </c>
      <c r="AJ1222" t="s">
        <v>15016</v>
      </c>
      <c r="AK1222" t="s">
        <v>15017</v>
      </c>
      <c r="AL1222" t="s">
        <v>8935</v>
      </c>
      <c r="AM1222" t="s">
        <v>4705</v>
      </c>
    </row>
    <row r="1223" spans="1:42" x14ac:dyDescent="0.2">
      <c r="A1223" t="s">
        <v>4710</v>
      </c>
      <c r="B1223" t="s">
        <v>4710</v>
      </c>
      <c r="D1223" t="s">
        <v>15018</v>
      </c>
      <c r="E1223" t="s">
        <v>15019</v>
      </c>
      <c r="F1223" t="s">
        <v>8994</v>
      </c>
      <c r="G1223" t="s">
        <v>4711</v>
      </c>
      <c r="H1223" t="s">
        <v>4710</v>
      </c>
      <c r="J1223" t="s">
        <v>4712</v>
      </c>
      <c r="K1223" t="s">
        <v>4713</v>
      </c>
      <c r="L1223" t="s">
        <v>32</v>
      </c>
      <c r="M1223" t="s">
        <v>7982</v>
      </c>
      <c r="N1223" t="s">
        <v>2039</v>
      </c>
      <c r="O1223" t="s">
        <v>8887</v>
      </c>
      <c r="P1223" t="s">
        <v>4715</v>
      </c>
      <c r="R1223" t="b">
        <v>1</v>
      </c>
      <c r="T1223" t="s">
        <v>85</v>
      </c>
      <c r="Z1223" t="s">
        <v>8890</v>
      </c>
      <c r="AA1223" t="s">
        <v>8887</v>
      </c>
      <c r="AB1223" t="s">
        <v>15020</v>
      </c>
      <c r="AC1223" t="s">
        <v>8996</v>
      </c>
      <c r="AD1223" t="b">
        <v>0</v>
      </c>
      <c r="AE1223" t="b">
        <v>0</v>
      </c>
      <c r="AF1223" t="s">
        <v>10521</v>
      </c>
      <c r="AG1223" t="s">
        <v>10522</v>
      </c>
      <c r="AJ1223" t="s">
        <v>15021</v>
      </c>
      <c r="AK1223" t="s">
        <v>15022</v>
      </c>
      <c r="AL1223" t="s">
        <v>8926</v>
      </c>
      <c r="AM1223" t="s">
        <v>4711</v>
      </c>
    </row>
    <row r="1224" spans="1:42" x14ac:dyDescent="0.2">
      <c r="A1224" t="s">
        <v>4717</v>
      </c>
      <c r="B1224" t="s">
        <v>4717</v>
      </c>
      <c r="D1224" t="s">
        <v>15023</v>
      </c>
      <c r="E1224" t="s">
        <v>15024</v>
      </c>
      <c r="F1224" t="s">
        <v>9118</v>
      </c>
      <c r="G1224" t="s">
        <v>4718</v>
      </c>
      <c r="H1224" t="s">
        <v>4717</v>
      </c>
      <c r="J1224" t="s">
        <v>4719</v>
      </c>
      <c r="K1224" t="s">
        <v>4720</v>
      </c>
      <c r="L1224" t="s">
        <v>32</v>
      </c>
      <c r="M1224" t="s">
        <v>7982</v>
      </c>
      <c r="N1224" t="s">
        <v>15025</v>
      </c>
      <c r="O1224" t="s">
        <v>8887</v>
      </c>
      <c r="P1224" t="s">
        <v>4721</v>
      </c>
      <c r="R1224" t="b">
        <v>1</v>
      </c>
      <c r="T1224" t="s">
        <v>112</v>
      </c>
      <c r="Z1224" t="s">
        <v>8890</v>
      </c>
      <c r="AA1224" t="s">
        <v>8887</v>
      </c>
      <c r="AC1224" t="s">
        <v>15026</v>
      </c>
      <c r="AD1224" t="b">
        <v>1</v>
      </c>
      <c r="AE1224" t="b">
        <v>0</v>
      </c>
      <c r="AF1224" t="s">
        <v>8892</v>
      </c>
      <c r="AG1224" t="s">
        <v>8892</v>
      </c>
      <c r="AH1224" t="s">
        <v>8942</v>
      </c>
      <c r="AI1224" t="s">
        <v>15027</v>
      </c>
      <c r="AJ1224" t="s">
        <v>4718</v>
      </c>
      <c r="AK1224" t="s">
        <v>15028</v>
      </c>
      <c r="AL1224" t="s">
        <v>8926</v>
      </c>
      <c r="AM1224" t="s">
        <v>4722</v>
      </c>
      <c r="AN1224" t="s">
        <v>4630</v>
      </c>
      <c r="AO1224" t="s">
        <v>99</v>
      </c>
      <c r="AP1224" t="s">
        <v>4631</v>
      </c>
    </row>
    <row r="1225" spans="1:42" x14ac:dyDescent="0.2">
      <c r="A1225" t="s">
        <v>4723</v>
      </c>
      <c r="B1225" t="s">
        <v>4724</v>
      </c>
      <c r="D1225" t="s">
        <v>8591</v>
      </c>
      <c r="E1225" t="s">
        <v>15029</v>
      </c>
      <c r="F1225" t="s">
        <v>9216</v>
      </c>
      <c r="G1225" t="s">
        <v>4725</v>
      </c>
      <c r="H1225" t="s">
        <v>4723</v>
      </c>
      <c r="J1225" t="s">
        <v>4726</v>
      </c>
      <c r="K1225" t="s">
        <v>4727</v>
      </c>
      <c r="L1225" t="s">
        <v>4728</v>
      </c>
      <c r="M1225" t="s">
        <v>7982</v>
      </c>
      <c r="N1225" t="s">
        <v>2039</v>
      </c>
      <c r="O1225" t="s">
        <v>8887</v>
      </c>
      <c r="P1225" t="s">
        <v>15030</v>
      </c>
      <c r="R1225" t="b">
        <v>1</v>
      </c>
      <c r="T1225" t="s">
        <v>45</v>
      </c>
      <c r="Z1225" t="s">
        <v>8890</v>
      </c>
      <c r="AA1225" t="s">
        <v>8887</v>
      </c>
      <c r="AB1225" t="s">
        <v>15031</v>
      </c>
      <c r="AC1225" t="s">
        <v>8921</v>
      </c>
      <c r="AD1225" t="b">
        <v>0</v>
      </c>
      <c r="AE1225" t="b">
        <v>0</v>
      </c>
      <c r="AF1225" t="s">
        <v>15032</v>
      </c>
      <c r="AG1225" t="s">
        <v>15033</v>
      </c>
      <c r="AH1225" t="s">
        <v>8942</v>
      </c>
      <c r="AJ1225" t="s">
        <v>15034</v>
      </c>
      <c r="AK1225" t="s">
        <v>15035</v>
      </c>
      <c r="AL1225" t="s">
        <v>8926</v>
      </c>
      <c r="AM1225" t="s">
        <v>4731</v>
      </c>
    </row>
    <row r="1226" spans="1:42" x14ac:dyDescent="0.2">
      <c r="A1226" t="s">
        <v>4723</v>
      </c>
      <c r="B1226" t="s">
        <v>4724</v>
      </c>
      <c r="D1226" t="s">
        <v>8591</v>
      </c>
      <c r="E1226" t="s">
        <v>15036</v>
      </c>
      <c r="F1226" t="s">
        <v>9216</v>
      </c>
      <c r="G1226" t="s">
        <v>4725</v>
      </c>
      <c r="H1226" t="s">
        <v>4723</v>
      </c>
      <c r="J1226" t="s">
        <v>15037</v>
      </c>
      <c r="K1226" t="s">
        <v>4727</v>
      </c>
      <c r="L1226" t="s">
        <v>4728</v>
      </c>
      <c r="M1226" t="s">
        <v>7982</v>
      </c>
      <c r="N1226" t="s">
        <v>2039</v>
      </c>
      <c r="O1226" t="s">
        <v>8887</v>
      </c>
      <c r="P1226" t="s">
        <v>15038</v>
      </c>
      <c r="R1226" t="b">
        <v>1</v>
      </c>
      <c r="T1226" t="s">
        <v>45</v>
      </c>
      <c r="Z1226" t="s">
        <v>8890</v>
      </c>
      <c r="AA1226" t="s">
        <v>8887</v>
      </c>
      <c r="AB1226" t="s">
        <v>15039</v>
      </c>
      <c r="AC1226" t="s">
        <v>8921</v>
      </c>
      <c r="AD1226" t="b">
        <v>0</v>
      </c>
      <c r="AE1226" t="b">
        <v>0</v>
      </c>
      <c r="AF1226" t="s">
        <v>15040</v>
      </c>
      <c r="AG1226" t="s">
        <v>15041</v>
      </c>
      <c r="AH1226" t="s">
        <v>8942</v>
      </c>
      <c r="AI1226" t="s">
        <v>15042</v>
      </c>
      <c r="AJ1226" t="s">
        <v>15034</v>
      </c>
      <c r="AK1226" t="s">
        <v>15043</v>
      </c>
      <c r="AL1226" t="s">
        <v>8935</v>
      </c>
      <c r="AM1226" t="s">
        <v>15044</v>
      </c>
    </row>
    <row r="1227" spans="1:42" x14ac:dyDescent="0.2">
      <c r="A1227" t="s">
        <v>4733</v>
      </c>
      <c r="B1227" t="s">
        <v>4734</v>
      </c>
      <c r="D1227" t="s">
        <v>7310</v>
      </c>
      <c r="E1227" t="s">
        <v>15045</v>
      </c>
      <c r="F1227" t="s">
        <v>21008</v>
      </c>
      <c r="G1227" t="s">
        <v>4735</v>
      </c>
      <c r="H1227" t="s">
        <v>4733</v>
      </c>
      <c r="I1227" t="s">
        <v>15046</v>
      </c>
      <c r="J1227" t="s">
        <v>4736</v>
      </c>
      <c r="K1227" t="s">
        <v>4737</v>
      </c>
      <c r="L1227" t="s">
        <v>418</v>
      </c>
      <c r="M1227" t="s">
        <v>7982</v>
      </c>
      <c r="N1227" t="s">
        <v>2039</v>
      </c>
      <c r="O1227" t="s">
        <v>8887</v>
      </c>
      <c r="P1227" t="s">
        <v>15047</v>
      </c>
      <c r="R1227" t="b">
        <v>1</v>
      </c>
      <c r="T1227" t="s">
        <v>112</v>
      </c>
      <c r="Y1227" t="s">
        <v>4152</v>
      </c>
      <c r="Z1227" t="s">
        <v>8890</v>
      </c>
      <c r="AA1227" t="s">
        <v>8887</v>
      </c>
      <c r="AB1227" t="s">
        <v>15048</v>
      </c>
      <c r="AC1227" t="s">
        <v>12811</v>
      </c>
      <c r="AD1227" t="b">
        <v>0</v>
      </c>
      <c r="AE1227" t="b">
        <v>0</v>
      </c>
      <c r="AF1227" t="s">
        <v>10521</v>
      </c>
      <c r="AG1227" t="s">
        <v>10522</v>
      </c>
      <c r="AH1227" t="s">
        <v>9100</v>
      </c>
      <c r="AJ1227" t="s">
        <v>15049</v>
      </c>
      <c r="AK1227" t="s">
        <v>15050</v>
      </c>
      <c r="AL1227" t="s">
        <v>9238</v>
      </c>
      <c r="AM1227" t="s">
        <v>4739</v>
      </c>
    </row>
    <row r="1228" spans="1:42" x14ac:dyDescent="0.2">
      <c r="A1228" t="s">
        <v>4733</v>
      </c>
      <c r="B1228" t="s">
        <v>4734</v>
      </c>
      <c r="D1228" t="s">
        <v>7310</v>
      </c>
      <c r="E1228" t="s">
        <v>15051</v>
      </c>
      <c r="F1228" t="s">
        <v>21008</v>
      </c>
      <c r="G1228" t="s">
        <v>4735</v>
      </c>
      <c r="H1228" t="s">
        <v>4733</v>
      </c>
      <c r="J1228" t="s">
        <v>15052</v>
      </c>
      <c r="K1228" t="s">
        <v>4737</v>
      </c>
      <c r="L1228" t="s">
        <v>418</v>
      </c>
      <c r="M1228" t="s">
        <v>7982</v>
      </c>
      <c r="N1228" t="s">
        <v>2039</v>
      </c>
      <c r="O1228" t="s">
        <v>8887</v>
      </c>
      <c r="P1228" t="s">
        <v>15053</v>
      </c>
      <c r="R1228" t="b">
        <v>1</v>
      </c>
      <c r="T1228" t="s">
        <v>112</v>
      </c>
      <c r="Z1228" t="s">
        <v>8890</v>
      </c>
      <c r="AA1228" t="s">
        <v>8887</v>
      </c>
      <c r="AB1228" t="s">
        <v>15054</v>
      </c>
      <c r="AC1228" t="s">
        <v>8973</v>
      </c>
      <c r="AD1228" t="b">
        <v>0</v>
      </c>
      <c r="AE1228" t="b">
        <v>0</v>
      </c>
      <c r="AF1228" t="s">
        <v>13945</v>
      </c>
      <c r="AG1228" t="s">
        <v>13946</v>
      </c>
      <c r="AH1228" t="s">
        <v>9031</v>
      </c>
      <c r="AJ1228" t="s">
        <v>4735</v>
      </c>
      <c r="AK1228" t="s">
        <v>15055</v>
      </c>
      <c r="AL1228" t="s">
        <v>9016</v>
      </c>
      <c r="AM1228" t="s">
        <v>15056</v>
      </c>
    </row>
    <row r="1229" spans="1:42" x14ac:dyDescent="0.2">
      <c r="A1229" t="s">
        <v>4733</v>
      </c>
      <c r="B1229" t="s">
        <v>4734</v>
      </c>
      <c r="D1229" t="s">
        <v>7310</v>
      </c>
      <c r="E1229" t="s">
        <v>15057</v>
      </c>
      <c r="F1229" t="s">
        <v>21008</v>
      </c>
      <c r="G1229" t="s">
        <v>4735</v>
      </c>
      <c r="H1229" t="s">
        <v>4733</v>
      </c>
      <c r="J1229" t="s">
        <v>15052</v>
      </c>
      <c r="K1229" t="s">
        <v>4737</v>
      </c>
      <c r="L1229" t="s">
        <v>418</v>
      </c>
      <c r="M1229" t="s">
        <v>7982</v>
      </c>
      <c r="N1229" t="s">
        <v>2039</v>
      </c>
      <c r="O1229" t="s">
        <v>8887</v>
      </c>
      <c r="P1229" t="s">
        <v>15058</v>
      </c>
      <c r="R1229" t="b">
        <v>1</v>
      </c>
      <c r="T1229" t="s">
        <v>112</v>
      </c>
      <c r="Z1229" t="s">
        <v>8890</v>
      </c>
      <c r="AA1229" t="s">
        <v>8887</v>
      </c>
      <c r="AB1229" t="s">
        <v>15059</v>
      </c>
      <c r="AC1229" t="s">
        <v>8973</v>
      </c>
      <c r="AD1229" t="b">
        <v>0</v>
      </c>
      <c r="AE1229" t="b">
        <v>0</v>
      </c>
      <c r="AF1229" t="s">
        <v>10521</v>
      </c>
      <c r="AG1229" t="s">
        <v>10522</v>
      </c>
      <c r="AH1229" t="s">
        <v>9031</v>
      </c>
      <c r="AJ1229" t="s">
        <v>4735</v>
      </c>
      <c r="AK1229" t="s">
        <v>15060</v>
      </c>
      <c r="AL1229" t="s">
        <v>8926</v>
      </c>
      <c r="AM1229" t="s">
        <v>15056</v>
      </c>
    </row>
    <row r="1230" spans="1:42" x14ac:dyDescent="0.2">
      <c r="A1230" t="s">
        <v>4733</v>
      </c>
      <c r="B1230" t="s">
        <v>4734</v>
      </c>
      <c r="D1230" t="s">
        <v>7310</v>
      </c>
      <c r="E1230" t="s">
        <v>15061</v>
      </c>
      <c r="F1230" t="s">
        <v>21008</v>
      </c>
      <c r="G1230" t="s">
        <v>4735</v>
      </c>
      <c r="H1230" t="s">
        <v>4733</v>
      </c>
      <c r="I1230" t="s">
        <v>15062</v>
      </c>
      <c r="J1230" t="s">
        <v>15052</v>
      </c>
      <c r="K1230" t="s">
        <v>4737</v>
      </c>
      <c r="L1230" t="s">
        <v>418</v>
      </c>
      <c r="M1230" t="s">
        <v>7982</v>
      </c>
      <c r="N1230" t="s">
        <v>2039</v>
      </c>
      <c r="O1230" t="s">
        <v>8887</v>
      </c>
      <c r="P1230" t="s">
        <v>15063</v>
      </c>
      <c r="R1230" t="b">
        <v>1</v>
      </c>
      <c r="T1230" t="s">
        <v>112</v>
      </c>
      <c r="Y1230" t="s">
        <v>134</v>
      </c>
      <c r="Z1230" t="s">
        <v>8890</v>
      </c>
      <c r="AA1230" t="s">
        <v>8887</v>
      </c>
      <c r="AB1230" t="s">
        <v>15064</v>
      </c>
      <c r="AC1230" t="s">
        <v>8973</v>
      </c>
      <c r="AD1230" t="b">
        <v>0</v>
      </c>
      <c r="AE1230" t="b">
        <v>0</v>
      </c>
      <c r="AF1230" t="s">
        <v>9113</v>
      </c>
      <c r="AG1230" t="s">
        <v>9113</v>
      </c>
      <c r="AH1230" t="s">
        <v>9031</v>
      </c>
      <c r="AJ1230" t="s">
        <v>4735</v>
      </c>
      <c r="AK1230" t="s">
        <v>15055</v>
      </c>
      <c r="AL1230" t="s">
        <v>8935</v>
      </c>
      <c r="AM1230" t="s">
        <v>15056</v>
      </c>
    </row>
    <row r="1231" spans="1:42" x14ac:dyDescent="0.2">
      <c r="A1231" t="s">
        <v>4742</v>
      </c>
      <c r="B1231" t="s">
        <v>4742</v>
      </c>
      <c r="D1231" t="s">
        <v>15065</v>
      </c>
      <c r="E1231" t="s">
        <v>15066</v>
      </c>
      <c r="F1231" t="s">
        <v>8994</v>
      </c>
      <c r="G1231" t="s">
        <v>4743</v>
      </c>
      <c r="H1231" t="s">
        <v>4742</v>
      </c>
      <c r="I1231" t="s">
        <v>15067</v>
      </c>
      <c r="J1231" t="s">
        <v>4744</v>
      </c>
      <c r="K1231" t="s">
        <v>4745</v>
      </c>
      <c r="L1231" t="s">
        <v>429</v>
      </c>
      <c r="M1231" t="s">
        <v>7982</v>
      </c>
      <c r="N1231" t="s">
        <v>2039</v>
      </c>
      <c r="O1231" t="s">
        <v>8887</v>
      </c>
      <c r="P1231" t="s">
        <v>4747</v>
      </c>
      <c r="R1231" t="b">
        <v>1</v>
      </c>
      <c r="T1231" t="s">
        <v>85</v>
      </c>
      <c r="Y1231" t="s">
        <v>134</v>
      </c>
      <c r="Z1231" t="s">
        <v>8890</v>
      </c>
      <c r="AA1231" t="s">
        <v>8887</v>
      </c>
      <c r="AB1231" t="s">
        <v>15068</v>
      </c>
      <c r="AC1231" t="s">
        <v>9037</v>
      </c>
      <c r="AD1231" t="b">
        <v>0</v>
      </c>
      <c r="AE1231" t="b">
        <v>0</v>
      </c>
      <c r="AF1231" t="s">
        <v>15069</v>
      </c>
      <c r="AG1231" t="s">
        <v>15070</v>
      </c>
      <c r="AH1231" t="s">
        <v>8942</v>
      </c>
      <c r="AJ1231" t="s">
        <v>15071</v>
      </c>
      <c r="AK1231" t="s">
        <v>15072</v>
      </c>
      <c r="AL1231" t="s">
        <v>8935</v>
      </c>
      <c r="AM1231" t="s">
        <v>4748</v>
      </c>
    </row>
    <row r="1232" spans="1:42" x14ac:dyDescent="0.2">
      <c r="A1232" t="s">
        <v>4749</v>
      </c>
      <c r="B1232" t="s">
        <v>4749</v>
      </c>
      <c r="D1232" t="s">
        <v>15073</v>
      </c>
      <c r="E1232" t="s">
        <v>15074</v>
      </c>
      <c r="F1232" t="s">
        <v>8889</v>
      </c>
      <c r="G1232" t="s">
        <v>4750</v>
      </c>
      <c r="H1232" t="s">
        <v>4749</v>
      </c>
      <c r="J1232" t="s">
        <v>4751</v>
      </c>
      <c r="K1232" t="s">
        <v>4752</v>
      </c>
      <c r="L1232" t="s">
        <v>32</v>
      </c>
      <c r="M1232" t="s">
        <v>7982</v>
      </c>
      <c r="N1232" t="s">
        <v>2039</v>
      </c>
      <c r="O1232" t="s">
        <v>8887</v>
      </c>
      <c r="P1232" t="s">
        <v>4754</v>
      </c>
      <c r="R1232" t="b">
        <v>1</v>
      </c>
      <c r="T1232" t="s">
        <v>112</v>
      </c>
      <c r="Z1232" t="s">
        <v>8890</v>
      </c>
      <c r="AA1232" t="s">
        <v>8887</v>
      </c>
      <c r="AB1232" t="s">
        <v>15075</v>
      </c>
      <c r="AC1232" t="s">
        <v>8891</v>
      </c>
      <c r="AD1232" t="b">
        <v>0</v>
      </c>
      <c r="AE1232" t="b">
        <v>0</v>
      </c>
      <c r="AF1232" t="s">
        <v>10652</v>
      </c>
      <c r="AG1232" t="s">
        <v>8941</v>
      </c>
      <c r="AH1232" t="s">
        <v>8942</v>
      </c>
      <c r="AJ1232" t="s">
        <v>4750</v>
      </c>
      <c r="AK1232" t="s">
        <v>15076</v>
      </c>
      <c r="AL1232" t="s">
        <v>8926</v>
      </c>
      <c r="AM1232" t="s">
        <v>4755</v>
      </c>
      <c r="AN1232" t="s">
        <v>525</v>
      </c>
      <c r="AO1232" t="s">
        <v>99</v>
      </c>
      <c r="AP1232" t="s">
        <v>4756</v>
      </c>
    </row>
    <row r="1233" spans="1:42" x14ac:dyDescent="0.2">
      <c r="A1233" t="s">
        <v>4757</v>
      </c>
      <c r="B1233" t="s">
        <v>4757</v>
      </c>
      <c r="D1233" t="s">
        <v>15077</v>
      </c>
      <c r="E1233" t="s">
        <v>15078</v>
      </c>
      <c r="F1233" t="s">
        <v>9090</v>
      </c>
      <c r="G1233" t="s">
        <v>4758</v>
      </c>
      <c r="H1233" t="s">
        <v>4757</v>
      </c>
      <c r="I1233" t="s">
        <v>15079</v>
      </c>
      <c r="J1233" t="s">
        <v>4759</v>
      </c>
      <c r="K1233" t="s">
        <v>4760</v>
      </c>
      <c r="L1233" t="s">
        <v>32</v>
      </c>
      <c r="M1233" t="s">
        <v>7982</v>
      </c>
      <c r="N1233" t="s">
        <v>2039</v>
      </c>
      <c r="O1233" t="s">
        <v>8887</v>
      </c>
      <c r="P1233" t="s">
        <v>4762</v>
      </c>
      <c r="R1233" t="b">
        <v>1</v>
      </c>
      <c r="T1233" t="s">
        <v>112</v>
      </c>
      <c r="Y1233" t="s">
        <v>134</v>
      </c>
      <c r="Z1233" t="s">
        <v>8890</v>
      </c>
      <c r="AA1233" t="s">
        <v>8887</v>
      </c>
      <c r="AB1233" t="s">
        <v>15080</v>
      </c>
      <c r="AC1233" t="s">
        <v>8996</v>
      </c>
      <c r="AD1233" t="b">
        <v>0</v>
      </c>
      <c r="AE1233" t="b">
        <v>0</v>
      </c>
      <c r="AF1233" t="s">
        <v>12002</v>
      </c>
      <c r="AG1233" t="s">
        <v>12003</v>
      </c>
      <c r="AH1233" t="s">
        <v>8942</v>
      </c>
      <c r="AJ1233" t="s">
        <v>4758</v>
      </c>
      <c r="AK1233" t="s">
        <v>15081</v>
      </c>
      <c r="AL1233" t="s">
        <v>8935</v>
      </c>
      <c r="AM1233" t="s">
        <v>4763</v>
      </c>
      <c r="AN1233" t="s">
        <v>608</v>
      </c>
      <c r="AO1233" t="s">
        <v>109</v>
      </c>
      <c r="AP1233" t="s">
        <v>3100</v>
      </c>
    </row>
    <row r="1234" spans="1:42" x14ac:dyDescent="0.2">
      <c r="A1234" t="s">
        <v>4764</v>
      </c>
      <c r="B1234" t="s">
        <v>4765</v>
      </c>
      <c r="D1234" t="s">
        <v>15082</v>
      </c>
      <c r="E1234" t="s">
        <v>15083</v>
      </c>
      <c r="F1234" t="s">
        <v>8994</v>
      </c>
      <c r="G1234" t="s">
        <v>4766</v>
      </c>
      <c r="H1234" t="s">
        <v>4764</v>
      </c>
      <c r="J1234" t="s">
        <v>4767</v>
      </c>
      <c r="K1234" t="s">
        <v>15084</v>
      </c>
      <c r="L1234" t="s">
        <v>429</v>
      </c>
      <c r="M1234" t="s">
        <v>7982</v>
      </c>
      <c r="N1234" t="s">
        <v>2039</v>
      </c>
      <c r="O1234" t="s">
        <v>8887</v>
      </c>
      <c r="P1234" t="s">
        <v>15085</v>
      </c>
      <c r="R1234" t="b">
        <v>1</v>
      </c>
      <c r="T1234" t="s">
        <v>112</v>
      </c>
      <c r="Z1234" t="s">
        <v>8890</v>
      </c>
      <c r="AA1234" t="s">
        <v>8887</v>
      </c>
      <c r="AB1234" t="s">
        <v>15086</v>
      </c>
      <c r="AC1234" t="s">
        <v>8891</v>
      </c>
      <c r="AD1234" t="b">
        <v>0</v>
      </c>
      <c r="AE1234" t="b">
        <v>0</v>
      </c>
      <c r="AF1234" t="s">
        <v>8941</v>
      </c>
      <c r="AG1234" t="s">
        <v>8941</v>
      </c>
      <c r="AJ1234" t="s">
        <v>4766</v>
      </c>
      <c r="AK1234" t="s">
        <v>15087</v>
      </c>
      <c r="AL1234" t="s">
        <v>8935</v>
      </c>
      <c r="AM1234" t="s">
        <v>4770</v>
      </c>
    </row>
    <row r="1235" spans="1:42" x14ac:dyDescent="0.2">
      <c r="A1235" t="s">
        <v>4774</v>
      </c>
      <c r="B1235" t="s">
        <v>4775</v>
      </c>
      <c r="D1235" t="s">
        <v>8595</v>
      </c>
      <c r="E1235" t="s">
        <v>15088</v>
      </c>
      <c r="F1235" t="s">
        <v>9118</v>
      </c>
      <c r="G1235" t="s">
        <v>15089</v>
      </c>
      <c r="H1235" t="s">
        <v>4774</v>
      </c>
      <c r="M1235" t="s">
        <v>8920</v>
      </c>
      <c r="N1235" t="s">
        <v>2039</v>
      </c>
      <c r="O1235" t="s">
        <v>8887</v>
      </c>
      <c r="R1235" t="b">
        <v>1</v>
      </c>
      <c r="Z1235" t="s">
        <v>8890</v>
      </c>
      <c r="AA1235" t="s">
        <v>8887</v>
      </c>
      <c r="AC1235" t="s">
        <v>8921</v>
      </c>
      <c r="AD1235" t="b">
        <v>0</v>
      </c>
      <c r="AE1235" t="b">
        <v>0</v>
      </c>
      <c r="AL1235" t="s">
        <v>8935</v>
      </c>
      <c r="AM1235" t="s">
        <v>4782</v>
      </c>
    </row>
    <row r="1236" spans="1:42" x14ac:dyDescent="0.2">
      <c r="A1236" t="s">
        <v>4774</v>
      </c>
      <c r="B1236" t="s">
        <v>4775</v>
      </c>
      <c r="D1236" t="s">
        <v>8595</v>
      </c>
      <c r="E1236" t="s">
        <v>15090</v>
      </c>
      <c r="F1236" t="s">
        <v>9118</v>
      </c>
      <c r="G1236" t="s">
        <v>15091</v>
      </c>
      <c r="H1236" t="s">
        <v>4774</v>
      </c>
      <c r="J1236" t="s">
        <v>4777</v>
      </c>
      <c r="K1236" t="s">
        <v>7311</v>
      </c>
      <c r="L1236" t="s">
        <v>4779</v>
      </c>
      <c r="M1236" t="s">
        <v>7982</v>
      </c>
      <c r="N1236" t="s">
        <v>9870</v>
      </c>
      <c r="O1236" t="s">
        <v>8887</v>
      </c>
      <c r="P1236" t="s">
        <v>15092</v>
      </c>
      <c r="R1236" t="b">
        <v>1</v>
      </c>
      <c r="T1236" t="s">
        <v>45</v>
      </c>
      <c r="Z1236" t="s">
        <v>8890</v>
      </c>
      <c r="AA1236" t="s">
        <v>8887</v>
      </c>
      <c r="AC1236" t="s">
        <v>8921</v>
      </c>
      <c r="AD1236" t="b">
        <v>0</v>
      </c>
      <c r="AE1236" t="b">
        <v>0</v>
      </c>
      <c r="AF1236" t="s">
        <v>10731</v>
      </c>
      <c r="AG1236" t="s">
        <v>10732</v>
      </c>
      <c r="AH1236" t="s">
        <v>8893</v>
      </c>
      <c r="AI1236" t="s">
        <v>15093</v>
      </c>
      <c r="AJ1236" t="s">
        <v>15094</v>
      </c>
      <c r="AK1236" t="s">
        <v>15095</v>
      </c>
      <c r="AL1236" t="s">
        <v>8935</v>
      </c>
      <c r="AM1236" t="s">
        <v>15091</v>
      </c>
    </row>
    <row r="1237" spans="1:42" x14ac:dyDescent="0.2">
      <c r="A1237" t="s">
        <v>4783</v>
      </c>
      <c r="B1237" t="s">
        <v>4783</v>
      </c>
      <c r="D1237" t="s">
        <v>15096</v>
      </c>
      <c r="E1237" t="s">
        <v>15097</v>
      </c>
      <c r="F1237" t="s">
        <v>8994</v>
      </c>
      <c r="G1237" t="s">
        <v>4784</v>
      </c>
      <c r="H1237" t="s">
        <v>4783</v>
      </c>
      <c r="I1237" t="s">
        <v>15098</v>
      </c>
      <c r="J1237" t="s">
        <v>4785</v>
      </c>
      <c r="K1237" t="s">
        <v>4786</v>
      </c>
      <c r="L1237" t="s">
        <v>180</v>
      </c>
      <c r="M1237" t="s">
        <v>7982</v>
      </c>
      <c r="N1237" t="s">
        <v>2039</v>
      </c>
      <c r="O1237" t="s">
        <v>8887</v>
      </c>
      <c r="P1237" t="s">
        <v>4787</v>
      </c>
      <c r="R1237" t="b">
        <v>1</v>
      </c>
      <c r="T1237" t="s">
        <v>112</v>
      </c>
      <c r="Y1237" t="s">
        <v>134</v>
      </c>
      <c r="Z1237" t="s">
        <v>8890</v>
      </c>
      <c r="AA1237" t="s">
        <v>8887</v>
      </c>
      <c r="AB1237" t="s">
        <v>15099</v>
      </c>
      <c r="AC1237" t="s">
        <v>8891</v>
      </c>
      <c r="AD1237" t="b">
        <v>0</v>
      </c>
      <c r="AE1237" t="b">
        <v>0</v>
      </c>
      <c r="AF1237" t="s">
        <v>8941</v>
      </c>
      <c r="AG1237" t="s">
        <v>8941</v>
      </c>
      <c r="AH1237" t="s">
        <v>8942</v>
      </c>
      <c r="AJ1237" t="s">
        <v>4784</v>
      </c>
      <c r="AK1237" t="s">
        <v>15100</v>
      </c>
      <c r="AL1237" t="s">
        <v>8935</v>
      </c>
      <c r="AM1237" t="s">
        <v>4788</v>
      </c>
      <c r="AN1237" t="s">
        <v>463</v>
      </c>
      <c r="AO1237" t="s">
        <v>109</v>
      </c>
      <c r="AP1237" t="s">
        <v>464</v>
      </c>
    </row>
    <row r="1238" spans="1:42" x14ac:dyDescent="0.2">
      <c r="A1238" t="s">
        <v>4789</v>
      </c>
      <c r="B1238" t="s">
        <v>4790</v>
      </c>
      <c r="D1238" t="s">
        <v>8599</v>
      </c>
      <c r="E1238" t="s">
        <v>15101</v>
      </c>
      <c r="F1238" t="s">
        <v>9216</v>
      </c>
      <c r="G1238" t="s">
        <v>4791</v>
      </c>
      <c r="H1238" t="s">
        <v>4789</v>
      </c>
      <c r="M1238" t="s">
        <v>8925</v>
      </c>
      <c r="N1238" t="s">
        <v>2039</v>
      </c>
      <c r="O1238" t="s">
        <v>8887</v>
      </c>
      <c r="R1238" t="b">
        <v>1</v>
      </c>
      <c r="X1238" t="s">
        <v>2039</v>
      </c>
      <c r="Z1238" t="s">
        <v>8890</v>
      </c>
      <c r="AA1238" t="s">
        <v>8887</v>
      </c>
      <c r="AC1238" t="s">
        <v>8973</v>
      </c>
      <c r="AD1238" t="b">
        <v>0</v>
      </c>
      <c r="AE1238" t="b">
        <v>0</v>
      </c>
      <c r="AL1238" t="s">
        <v>8926</v>
      </c>
      <c r="AM1238" t="s">
        <v>4797</v>
      </c>
    </row>
    <row r="1239" spans="1:42" x14ac:dyDescent="0.2">
      <c r="A1239" t="s">
        <v>4789</v>
      </c>
      <c r="B1239" t="s">
        <v>4790</v>
      </c>
      <c r="D1239" t="s">
        <v>8599</v>
      </c>
      <c r="E1239" t="s">
        <v>15102</v>
      </c>
      <c r="F1239" t="s">
        <v>9216</v>
      </c>
      <c r="G1239" t="s">
        <v>4791</v>
      </c>
      <c r="H1239" t="s">
        <v>4789</v>
      </c>
      <c r="J1239" t="s">
        <v>4792</v>
      </c>
      <c r="K1239" t="s">
        <v>15103</v>
      </c>
      <c r="L1239" t="s">
        <v>4794</v>
      </c>
      <c r="M1239" t="s">
        <v>7982</v>
      </c>
      <c r="N1239" t="s">
        <v>2039</v>
      </c>
      <c r="O1239" t="s">
        <v>8887</v>
      </c>
      <c r="P1239" t="s">
        <v>15104</v>
      </c>
      <c r="R1239" t="b">
        <v>1</v>
      </c>
      <c r="T1239" t="s">
        <v>60</v>
      </c>
      <c r="Z1239" t="s">
        <v>8890</v>
      </c>
      <c r="AA1239" t="s">
        <v>8887</v>
      </c>
      <c r="AB1239" t="s">
        <v>15105</v>
      </c>
      <c r="AC1239" t="s">
        <v>8973</v>
      </c>
      <c r="AD1239" t="b">
        <v>0</v>
      </c>
      <c r="AE1239" t="b">
        <v>0</v>
      </c>
      <c r="AF1239" t="s">
        <v>15106</v>
      </c>
      <c r="AG1239" t="s">
        <v>15107</v>
      </c>
      <c r="AH1239" t="s">
        <v>8942</v>
      </c>
      <c r="AJ1239" t="s">
        <v>15108</v>
      </c>
      <c r="AK1239" t="s">
        <v>15109</v>
      </c>
      <c r="AL1239" t="s">
        <v>8926</v>
      </c>
      <c r="AM1239" t="s">
        <v>4791</v>
      </c>
    </row>
    <row r="1240" spans="1:42" x14ac:dyDescent="0.2">
      <c r="A1240" t="s">
        <v>4789</v>
      </c>
      <c r="B1240" t="s">
        <v>4790</v>
      </c>
      <c r="D1240" t="s">
        <v>8599</v>
      </c>
      <c r="E1240" t="s">
        <v>15110</v>
      </c>
      <c r="F1240" t="s">
        <v>9216</v>
      </c>
      <c r="G1240" t="s">
        <v>4791</v>
      </c>
      <c r="H1240" t="s">
        <v>4789</v>
      </c>
      <c r="I1240" t="s">
        <v>15111</v>
      </c>
      <c r="J1240" t="s">
        <v>15112</v>
      </c>
      <c r="K1240" t="s">
        <v>15113</v>
      </c>
      <c r="L1240" t="s">
        <v>4794</v>
      </c>
      <c r="M1240" t="s">
        <v>7982</v>
      </c>
      <c r="N1240" t="s">
        <v>2039</v>
      </c>
      <c r="O1240" t="s">
        <v>8887</v>
      </c>
      <c r="P1240" t="s">
        <v>15114</v>
      </c>
      <c r="R1240" t="b">
        <v>1</v>
      </c>
      <c r="T1240" t="s">
        <v>60</v>
      </c>
      <c r="Y1240" t="s">
        <v>134</v>
      </c>
      <c r="Z1240" t="s">
        <v>8890</v>
      </c>
      <c r="AA1240" t="s">
        <v>8887</v>
      </c>
      <c r="AB1240" t="s">
        <v>15115</v>
      </c>
      <c r="AC1240" t="s">
        <v>10997</v>
      </c>
      <c r="AD1240" t="b">
        <v>0</v>
      </c>
      <c r="AE1240" t="b">
        <v>0</v>
      </c>
      <c r="AF1240" t="s">
        <v>15116</v>
      </c>
      <c r="AG1240" t="s">
        <v>15117</v>
      </c>
      <c r="AH1240" t="s">
        <v>8942</v>
      </c>
      <c r="AJ1240" t="s">
        <v>15118</v>
      </c>
      <c r="AK1240" t="s">
        <v>15119</v>
      </c>
      <c r="AL1240" t="s">
        <v>8935</v>
      </c>
      <c r="AM1240" t="s">
        <v>4791</v>
      </c>
    </row>
    <row r="1241" spans="1:42" x14ac:dyDescent="0.2">
      <c r="A1241" t="s">
        <v>4789</v>
      </c>
      <c r="B1241" t="s">
        <v>4790</v>
      </c>
      <c r="D1241" t="s">
        <v>8599</v>
      </c>
      <c r="E1241" t="s">
        <v>15120</v>
      </c>
      <c r="F1241" t="s">
        <v>9216</v>
      </c>
      <c r="G1241" t="s">
        <v>4791</v>
      </c>
      <c r="H1241" t="s">
        <v>4789</v>
      </c>
      <c r="J1241" t="s">
        <v>15121</v>
      </c>
      <c r="K1241" t="s">
        <v>15122</v>
      </c>
      <c r="L1241" t="s">
        <v>4794</v>
      </c>
      <c r="M1241" t="s">
        <v>7982</v>
      </c>
      <c r="N1241" t="s">
        <v>7857</v>
      </c>
      <c r="O1241" t="s">
        <v>8887</v>
      </c>
      <c r="P1241" t="s">
        <v>15123</v>
      </c>
      <c r="R1241" t="b">
        <v>1</v>
      </c>
      <c r="T1241" t="s">
        <v>60</v>
      </c>
      <c r="Z1241" t="s">
        <v>9363</v>
      </c>
      <c r="AA1241" t="s">
        <v>8887</v>
      </c>
      <c r="AB1241" t="s">
        <v>15124</v>
      </c>
      <c r="AC1241" t="s">
        <v>8973</v>
      </c>
      <c r="AD1241" t="b">
        <v>0</v>
      </c>
      <c r="AE1241" t="b">
        <v>0</v>
      </c>
      <c r="AF1241" t="s">
        <v>15125</v>
      </c>
      <c r="AG1241" t="s">
        <v>15126</v>
      </c>
      <c r="AJ1241" t="s">
        <v>15127</v>
      </c>
      <c r="AK1241" t="s">
        <v>15128</v>
      </c>
      <c r="AL1241" t="s">
        <v>8926</v>
      </c>
      <c r="AM1241" t="s">
        <v>4791</v>
      </c>
    </row>
    <row r="1242" spans="1:42" x14ac:dyDescent="0.2">
      <c r="A1242" t="s">
        <v>4799</v>
      </c>
      <c r="B1242" t="s">
        <v>4799</v>
      </c>
      <c r="D1242" t="s">
        <v>15129</v>
      </c>
      <c r="E1242" t="s">
        <v>15130</v>
      </c>
      <c r="F1242" t="s">
        <v>8994</v>
      </c>
      <c r="G1242" t="s">
        <v>4800</v>
      </c>
      <c r="H1242" t="s">
        <v>4799</v>
      </c>
      <c r="I1242" t="s">
        <v>15131</v>
      </c>
      <c r="J1242" t="s">
        <v>4801</v>
      </c>
      <c r="K1242" t="s">
        <v>4802</v>
      </c>
      <c r="L1242" t="s">
        <v>32</v>
      </c>
      <c r="M1242" t="s">
        <v>7982</v>
      </c>
      <c r="N1242" t="s">
        <v>2039</v>
      </c>
      <c r="O1242" t="s">
        <v>8887</v>
      </c>
      <c r="P1242" t="s">
        <v>4804</v>
      </c>
      <c r="R1242" t="b">
        <v>1</v>
      </c>
      <c r="T1242" t="s">
        <v>85</v>
      </c>
      <c r="Y1242" t="s">
        <v>4806</v>
      </c>
      <c r="Z1242" t="s">
        <v>8890</v>
      </c>
      <c r="AA1242" t="s">
        <v>8887</v>
      </c>
      <c r="AB1242" t="s">
        <v>15132</v>
      </c>
      <c r="AC1242" t="s">
        <v>8921</v>
      </c>
      <c r="AD1242" t="b">
        <v>0</v>
      </c>
      <c r="AE1242" t="b">
        <v>0</v>
      </c>
      <c r="AF1242" t="s">
        <v>9113</v>
      </c>
      <c r="AG1242" t="s">
        <v>9113</v>
      </c>
      <c r="AH1242" t="s">
        <v>9100</v>
      </c>
      <c r="AJ1242" t="s">
        <v>7313</v>
      </c>
      <c r="AK1242" t="s">
        <v>15133</v>
      </c>
      <c r="AL1242" t="s">
        <v>9087</v>
      </c>
      <c r="AM1242" t="s">
        <v>4800</v>
      </c>
    </row>
    <row r="1243" spans="1:42" x14ac:dyDescent="0.2">
      <c r="A1243" t="s">
        <v>4807</v>
      </c>
      <c r="B1243" t="s">
        <v>4807</v>
      </c>
      <c r="D1243" t="s">
        <v>15134</v>
      </c>
      <c r="E1243" t="s">
        <v>15135</v>
      </c>
      <c r="F1243" t="s">
        <v>8889</v>
      </c>
      <c r="G1243" t="s">
        <v>4808</v>
      </c>
      <c r="H1243" t="s">
        <v>4807</v>
      </c>
      <c r="I1243" t="s">
        <v>15136</v>
      </c>
      <c r="J1243" t="s">
        <v>4809</v>
      </c>
      <c r="K1243" t="s">
        <v>4810</v>
      </c>
      <c r="L1243" t="s">
        <v>233</v>
      </c>
      <c r="M1243" t="s">
        <v>7982</v>
      </c>
      <c r="N1243" t="s">
        <v>2039</v>
      </c>
      <c r="O1243" t="s">
        <v>8887</v>
      </c>
      <c r="P1243" t="s">
        <v>4812</v>
      </c>
      <c r="R1243" t="b">
        <v>1</v>
      </c>
      <c r="T1243" t="s">
        <v>85</v>
      </c>
      <c r="Y1243" t="s">
        <v>134</v>
      </c>
      <c r="Z1243" t="s">
        <v>8890</v>
      </c>
      <c r="AA1243" t="s">
        <v>8887</v>
      </c>
      <c r="AB1243" t="s">
        <v>15137</v>
      </c>
      <c r="AC1243" t="s">
        <v>8996</v>
      </c>
      <c r="AD1243" t="b">
        <v>0</v>
      </c>
      <c r="AE1243" t="b">
        <v>0</v>
      </c>
      <c r="AF1243" t="s">
        <v>15138</v>
      </c>
      <c r="AG1243" t="s">
        <v>15139</v>
      </c>
      <c r="AH1243" t="s">
        <v>8942</v>
      </c>
      <c r="AJ1243" t="s">
        <v>7314</v>
      </c>
      <c r="AK1243" t="s">
        <v>15140</v>
      </c>
      <c r="AL1243" t="s">
        <v>8935</v>
      </c>
      <c r="AM1243" t="s">
        <v>4813</v>
      </c>
    </row>
    <row r="1244" spans="1:42" x14ac:dyDescent="0.2">
      <c r="A1244" t="s">
        <v>4815</v>
      </c>
      <c r="B1244" t="s">
        <v>4815</v>
      </c>
      <c r="D1244" t="s">
        <v>15141</v>
      </c>
      <c r="E1244" t="s">
        <v>15142</v>
      </c>
      <c r="F1244" t="s">
        <v>9090</v>
      </c>
      <c r="G1244" t="s">
        <v>4816</v>
      </c>
      <c r="H1244" t="s">
        <v>4815</v>
      </c>
      <c r="J1244" t="s">
        <v>4817</v>
      </c>
      <c r="K1244" t="s">
        <v>4818</v>
      </c>
      <c r="L1244" t="s">
        <v>32</v>
      </c>
      <c r="M1244" t="s">
        <v>7982</v>
      </c>
      <c r="N1244" t="s">
        <v>2039</v>
      </c>
      <c r="O1244" t="s">
        <v>8887</v>
      </c>
      <c r="P1244" t="s">
        <v>4819</v>
      </c>
      <c r="R1244" t="b">
        <v>1</v>
      </c>
      <c r="T1244" t="s">
        <v>112</v>
      </c>
      <c r="Z1244" t="s">
        <v>8890</v>
      </c>
      <c r="AA1244" t="s">
        <v>8887</v>
      </c>
      <c r="AB1244" t="s">
        <v>15143</v>
      </c>
      <c r="AC1244" t="s">
        <v>8891</v>
      </c>
      <c r="AD1244" t="b">
        <v>0</v>
      </c>
      <c r="AE1244" t="b">
        <v>0</v>
      </c>
      <c r="AF1244" t="s">
        <v>9144</v>
      </c>
      <c r="AG1244" t="s">
        <v>9144</v>
      </c>
      <c r="AH1244" t="s">
        <v>8893</v>
      </c>
      <c r="AJ1244" t="s">
        <v>4816</v>
      </c>
      <c r="AK1244" t="s">
        <v>15144</v>
      </c>
      <c r="AL1244" t="s">
        <v>8923</v>
      </c>
      <c r="AM1244" t="s">
        <v>4820</v>
      </c>
      <c r="AN1244" t="s">
        <v>81</v>
      </c>
      <c r="AO1244" t="s">
        <v>58</v>
      </c>
      <c r="AP1244" t="s">
        <v>82</v>
      </c>
    </row>
    <row r="1245" spans="1:42" x14ac:dyDescent="0.2">
      <c r="A1245" t="s">
        <v>4821</v>
      </c>
      <c r="B1245" t="s">
        <v>4821</v>
      </c>
      <c r="D1245" t="s">
        <v>15145</v>
      </c>
      <c r="E1245" t="s">
        <v>15146</v>
      </c>
      <c r="F1245" t="s">
        <v>9118</v>
      </c>
      <c r="G1245" t="s">
        <v>4822</v>
      </c>
      <c r="H1245" t="s">
        <v>4821</v>
      </c>
      <c r="J1245" t="s">
        <v>4823</v>
      </c>
      <c r="K1245" t="s">
        <v>4824</v>
      </c>
      <c r="L1245" t="s">
        <v>418</v>
      </c>
      <c r="M1245" t="s">
        <v>7982</v>
      </c>
      <c r="N1245" t="s">
        <v>2039</v>
      </c>
      <c r="O1245" t="s">
        <v>8887</v>
      </c>
      <c r="P1245" t="s">
        <v>4825</v>
      </c>
      <c r="R1245" t="b">
        <v>1</v>
      </c>
      <c r="T1245" t="s">
        <v>112</v>
      </c>
      <c r="Z1245" t="s">
        <v>8890</v>
      </c>
      <c r="AA1245" t="s">
        <v>8887</v>
      </c>
      <c r="AB1245" t="s">
        <v>15147</v>
      </c>
      <c r="AC1245" t="s">
        <v>9037</v>
      </c>
      <c r="AD1245" t="b">
        <v>0</v>
      </c>
      <c r="AE1245" t="b">
        <v>0</v>
      </c>
      <c r="AF1245" t="s">
        <v>8941</v>
      </c>
      <c r="AG1245" t="s">
        <v>8941</v>
      </c>
      <c r="AH1245" t="s">
        <v>8942</v>
      </c>
      <c r="AJ1245" t="s">
        <v>4822</v>
      </c>
      <c r="AK1245" t="s">
        <v>15148</v>
      </c>
      <c r="AL1245" t="s">
        <v>8935</v>
      </c>
      <c r="AM1245" t="s">
        <v>4826</v>
      </c>
      <c r="AN1245" t="s">
        <v>108</v>
      </c>
      <c r="AO1245" t="s">
        <v>109</v>
      </c>
      <c r="AP1245" t="s">
        <v>4827</v>
      </c>
    </row>
    <row r="1246" spans="1:42" x14ac:dyDescent="0.2">
      <c r="A1246" t="s">
        <v>4828</v>
      </c>
      <c r="B1246" t="s">
        <v>4828</v>
      </c>
      <c r="D1246" t="s">
        <v>15149</v>
      </c>
      <c r="E1246" t="s">
        <v>15150</v>
      </c>
      <c r="F1246" t="s">
        <v>9118</v>
      </c>
      <c r="G1246" t="s">
        <v>4829</v>
      </c>
      <c r="H1246" t="s">
        <v>4828</v>
      </c>
      <c r="J1246" t="s">
        <v>4830</v>
      </c>
      <c r="K1246" t="s">
        <v>4831</v>
      </c>
      <c r="L1246" t="s">
        <v>32</v>
      </c>
      <c r="M1246" t="s">
        <v>9202</v>
      </c>
      <c r="N1246" t="s">
        <v>7495</v>
      </c>
      <c r="O1246" t="s">
        <v>8887</v>
      </c>
      <c r="P1246" t="s">
        <v>4832</v>
      </c>
      <c r="R1246" t="b">
        <v>1</v>
      </c>
      <c r="T1246" t="s">
        <v>112</v>
      </c>
      <c r="X1246" t="s">
        <v>7913</v>
      </c>
      <c r="Z1246" t="s">
        <v>8890</v>
      </c>
      <c r="AA1246" t="s">
        <v>8887</v>
      </c>
      <c r="AB1246" t="s">
        <v>15151</v>
      </c>
      <c r="AC1246" t="s">
        <v>9037</v>
      </c>
      <c r="AD1246" t="b">
        <v>0</v>
      </c>
      <c r="AE1246" t="b">
        <v>0</v>
      </c>
      <c r="AF1246" t="s">
        <v>8892</v>
      </c>
      <c r="AG1246" t="s">
        <v>8892</v>
      </c>
      <c r="AJ1246" t="s">
        <v>4829</v>
      </c>
      <c r="AK1246" t="s">
        <v>15152</v>
      </c>
      <c r="AL1246" t="s">
        <v>8926</v>
      </c>
      <c r="AM1246" t="s">
        <v>4833</v>
      </c>
      <c r="AN1246" t="s">
        <v>98</v>
      </c>
      <c r="AO1246" t="s">
        <v>99</v>
      </c>
      <c r="AP1246" t="s">
        <v>4834</v>
      </c>
    </row>
    <row r="1247" spans="1:42" x14ac:dyDescent="0.2">
      <c r="A1247" t="s">
        <v>4828</v>
      </c>
      <c r="B1247" t="s">
        <v>4828</v>
      </c>
      <c r="D1247" t="s">
        <v>15149</v>
      </c>
      <c r="E1247" t="s">
        <v>15153</v>
      </c>
      <c r="F1247" t="s">
        <v>9118</v>
      </c>
      <c r="G1247" t="s">
        <v>4829</v>
      </c>
      <c r="H1247" t="s">
        <v>4828</v>
      </c>
      <c r="J1247" t="s">
        <v>4830</v>
      </c>
      <c r="K1247" t="s">
        <v>15154</v>
      </c>
      <c r="L1247" t="s">
        <v>32</v>
      </c>
      <c r="M1247" t="s">
        <v>7982</v>
      </c>
      <c r="N1247" t="s">
        <v>15155</v>
      </c>
      <c r="O1247" t="s">
        <v>8887</v>
      </c>
      <c r="P1247" t="s">
        <v>15156</v>
      </c>
      <c r="R1247" t="b">
        <v>1</v>
      </c>
      <c r="T1247" t="s">
        <v>112</v>
      </c>
      <c r="Z1247" t="s">
        <v>8890</v>
      </c>
      <c r="AA1247" t="s">
        <v>8887</v>
      </c>
      <c r="AB1247" t="s">
        <v>15157</v>
      </c>
      <c r="AC1247" t="s">
        <v>9037</v>
      </c>
      <c r="AD1247" t="b">
        <v>0</v>
      </c>
      <c r="AE1247" t="b">
        <v>0</v>
      </c>
      <c r="AF1247" t="s">
        <v>8941</v>
      </c>
      <c r="AG1247" t="s">
        <v>8941</v>
      </c>
      <c r="AH1247" t="s">
        <v>8942</v>
      </c>
      <c r="AJ1247" t="s">
        <v>4829</v>
      </c>
      <c r="AK1247" t="s">
        <v>15158</v>
      </c>
      <c r="AL1247" t="s">
        <v>8935</v>
      </c>
      <c r="AM1247" t="s">
        <v>4833</v>
      </c>
      <c r="AN1247" t="s">
        <v>659</v>
      </c>
      <c r="AO1247" t="s">
        <v>109</v>
      </c>
      <c r="AP1247" t="s">
        <v>5971</v>
      </c>
    </row>
    <row r="1248" spans="1:42" x14ac:dyDescent="0.2">
      <c r="A1248" t="s">
        <v>4835</v>
      </c>
      <c r="B1248" t="s">
        <v>4835</v>
      </c>
      <c r="D1248" t="s">
        <v>15159</v>
      </c>
      <c r="E1248" t="s">
        <v>15160</v>
      </c>
      <c r="F1248" t="s">
        <v>8889</v>
      </c>
      <c r="G1248" t="s">
        <v>4836</v>
      </c>
      <c r="H1248" t="s">
        <v>4835</v>
      </c>
      <c r="I1248" t="s">
        <v>15161</v>
      </c>
      <c r="J1248" t="s">
        <v>4837</v>
      </c>
      <c r="K1248" t="s">
        <v>4838</v>
      </c>
      <c r="L1248" t="s">
        <v>418</v>
      </c>
      <c r="M1248" t="s">
        <v>7982</v>
      </c>
      <c r="N1248" t="s">
        <v>2039</v>
      </c>
      <c r="O1248" t="s">
        <v>8887</v>
      </c>
      <c r="P1248" t="s">
        <v>4840</v>
      </c>
      <c r="R1248" t="b">
        <v>1</v>
      </c>
      <c r="T1248" t="s">
        <v>85</v>
      </c>
      <c r="Y1248" t="s">
        <v>134</v>
      </c>
      <c r="Z1248" t="s">
        <v>8890</v>
      </c>
      <c r="AA1248" t="s">
        <v>8887</v>
      </c>
      <c r="AB1248" t="s">
        <v>15162</v>
      </c>
      <c r="AC1248" t="s">
        <v>8891</v>
      </c>
      <c r="AD1248" t="b">
        <v>0</v>
      </c>
      <c r="AE1248" t="b">
        <v>0</v>
      </c>
      <c r="AF1248" t="s">
        <v>15163</v>
      </c>
      <c r="AG1248" t="s">
        <v>15164</v>
      </c>
      <c r="AI1248" t="s">
        <v>9145</v>
      </c>
      <c r="AJ1248" t="s">
        <v>7315</v>
      </c>
      <c r="AK1248" t="s">
        <v>15165</v>
      </c>
      <c r="AL1248" t="s">
        <v>8935</v>
      </c>
      <c r="AM1248" t="s">
        <v>4836</v>
      </c>
    </row>
    <row r="1249" spans="1:42" x14ac:dyDescent="0.2">
      <c r="A1249" t="s">
        <v>4842</v>
      </c>
      <c r="B1249" t="s">
        <v>4842</v>
      </c>
      <c r="D1249" t="s">
        <v>15166</v>
      </c>
      <c r="E1249" t="s">
        <v>15167</v>
      </c>
      <c r="F1249" t="s">
        <v>8889</v>
      </c>
      <c r="G1249" t="s">
        <v>4843</v>
      </c>
      <c r="H1249" t="s">
        <v>4842</v>
      </c>
      <c r="J1249" t="s">
        <v>4844</v>
      </c>
      <c r="K1249" t="s">
        <v>4845</v>
      </c>
      <c r="L1249" t="s">
        <v>429</v>
      </c>
      <c r="M1249" t="s">
        <v>7982</v>
      </c>
      <c r="N1249" t="s">
        <v>2039</v>
      </c>
      <c r="O1249" t="s">
        <v>8887</v>
      </c>
      <c r="P1249" t="s">
        <v>4847</v>
      </c>
      <c r="R1249" t="b">
        <v>1</v>
      </c>
      <c r="T1249" t="s">
        <v>45</v>
      </c>
      <c r="Z1249" t="s">
        <v>8890</v>
      </c>
      <c r="AA1249" t="s">
        <v>8887</v>
      </c>
      <c r="AB1249" t="s">
        <v>15168</v>
      </c>
      <c r="AC1249" t="s">
        <v>8891</v>
      </c>
      <c r="AD1249" t="b">
        <v>0</v>
      </c>
      <c r="AE1249" t="b">
        <v>0</v>
      </c>
      <c r="AF1249" t="s">
        <v>9006</v>
      </c>
      <c r="AG1249" t="s">
        <v>9007</v>
      </c>
      <c r="AH1249" t="s">
        <v>8942</v>
      </c>
      <c r="AJ1249" t="s">
        <v>15169</v>
      </c>
      <c r="AK1249" t="s">
        <v>15170</v>
      </c>
      <c r="AL1249" t="s">
        <v>8935</v>
      </c>
      <c r="AM1249" t="s">
        <v>4843</v>
      </c>
    </row>
    <row r="1250" spans="1:42" x14ac:dyDescent="0.2">
      <c r="A1250" t="s">
        <v>4842</v>
      </c>
      <c r="B1250" t="s">
        <v>4842</v>
      </c>
      <c r="D1250" t="s">
        <v>15166</v>
      </c>
      <c r="E1250" t="s">
        <v>15171</v>
      </c>
      <c r="F1250" t="s">
        <v>8889</v>
      </c>
      <c r="G1250" t="s">
        <v>4843</v>
      </c>
      <c r="H1250" t="s">
        <v>4842</v>
      </c>
      <c r="J1250" t="s">
        <v>15172</v>
      </c>
      <c r="K1250" t="s">
        <v>15173</v>
      </c>
      <c r="L1250" t="s">
        <v>180</v>
      </c>
      <c r="M1250" t="s">
        <v>7982</v>
      </c>
      <c r="N1250" t="s">
        <v>3376</v>
      </c>
      <c r="O1250" t="s">
        <v>8887</v>
      </c>
      <c r="P1250" t="s">
        <v>15174</v>
      </c>
      <c r="R1250" t="b">
        <v>1</v>
      </c>
      <c r="T1250" t="s">
        <v>45</v>
      </c>
      <c r="Z1250" t="s">
        <v>8890</v>
      </c>
      <c r="AA1250" t="s">
        <v>8887</v>
      </c>
      <c r="AB1250" t="s">
        <v>15175</v>
      </c>
      <c r="AC1250" t="s">
        <v>8891</v>
      </c>
      <c r="AD1250" t="b">
        <v>0</v>
      </c>
      <c r="AE1250" t="b">
        <v>0</v>
      </c>
      <c r="AF1250" t="s">
        <v>15176</v>
      </c>
      <c r="AG1250" t="s">
        <v>15177</v>
      </c>
      <c r="AJ1250" t="s">
        <v>15169</v>
      </c>
      <c r="AK1250" t="s">
        <v>15178</v>
      </c>
      <c r="AL1250" t="s">
        <v>8926</v>
      </c>
      <c r="AM1250" t="s">
        <v>4843</v>
      </c>
    </row>
    <row r="1251" spans="1:42" x14ac:dyDescent="0.2">
      <c r="A1251" t="s">
        <v>4848</v>
      </c>
      <c r="B1251" t="s">
        <v>4848</v>
      </c>
      <c r="D1251" t="s">
        <v>15179</v>
      </c>
      <c r="E1251" t="s">
        <v>15180</v>
      </c>
      <c r="F1251" t="s">
        <v>9118</v>
      </c>
      <c r="G1251" t="s">
        <v>4849</v>
      </c>
      <c r="H1251" t="s">
        <v>4848</v>
      </c>
      <c r="J1251" t="s">
        <v>4850</v>
      </c>
      <c r="K1251" t="s">
        <v>4851</v>
      </c>
      <c r="L1251" t="s">
        <v>32</v>
      </c>
      <c r="M1251" t="s">
        <v>7982</v>
      </c>
      <c r="N1251" t="s">
        <v>11422</v>
      </c>
      <c r="O1251" t="s">
        <v>8887</v>
      </c>
      <c r="P1251" t="s">
        <v>4852</v>
      </c>
      <c r="T1251" t="s">
        <v>112</v>
      </c>
      <c r="Z1251" t="s">
        <v>12972</v>
      </c>
      <c r="AA1251" t="s">
        <v>8887</v>
      </c>
      <c r="AD1251" t="b">
        <v>0</v>
      </c>
      <c r="AE1251" t="b">
        <v>0</v>
      </c>
      <c r="AF1251" t="s">
        <v>10598</v>
      </c>
      <c r="AG1251" t="s">
        <v>10599</v>
      </c>
      <c r="AI1251" t="s">
        <v>15181</v>
      </c>
      <c r="AJ1251" t="s">
        <v>4849</v>
      </c>
      <c r="AL1251" t="s">
        <v>8923</v>
      </c>
      <c r="AM1251" t="s">
        <v>4853</v>
      </c>
      <c r="AN1251" t="s">
        <v>81</v>
      </c>
      <c r="AO1251" t="s">
        <v>58</v>
      </c>
      <c r="AP1251" t="s">
        <v>3311</v>
      </c>
    </row>
    <row r="1252" spans="1:42" x14ac:dyDescent="0.2">
      <c r="A1252" t="s">
        <v>4854</v>
      </c>
      <c r="B1252" t="s">
        <v>4854</v>
      </c>
      <c r="D1252" t="s">
        <v>15182</v>
      </c>
      <c r="E1252" t="s">
        <v>15183</v>
      </c>
      <c r="F1252" t="s">
        <v>9090</v>
      </c>
      <c r="G1252" t="s">
        <v>4855</v>
      </c>
      <c r="H1252" t="s">
        <v>4854</v>
      </c>
      <c r="J1252" t="s">
        <v>4856</v>
      </c>
      <c r="K1252" t="s">
        <v>4857</v>
      </c>
      <c r="L1252" t="s">
        <v>32</v>
      </c>
      <c r="M1252" t="s">
        <v>7982</v>
      </c>
      <c r="N1252" t="s">
        <v>7709</v>
      </c>
      <c r="O1252" t="s">
        <v>8887</v>
      </c>
      <c r="P1252" t="s">
        <v>4859</v>
      </c>
      <c r="R1252" t="b">
        <v>1</v>
      </c>
      <c r="T1252" t="s">
        <v>85</v>
      </c>
      <c r="Z1252" t="s">
        <v>8890</v>
      </c>
      <c r="AA1252" t="s">
        <v>8887</v>
      </c>
      <c r="AB1252" t="s">
        <v>15184</v>
      </c>
      <c r="AC1252" t="s">
        <v>9037</v>
      </c>
      <c r="AD1252" t="b">
        <v>0</v>
      </c>
      <c r="AE1252" t="b">
        <v>0</v>
      </c>
      <c r="AF1252" t="s">
        <v>11441</v>
      </c>
      <c r="AG1252" t="s">
        <v>11442</v>
      </c>
      <c r="AH1252" t="s">
        <v>9031</v>
      </c>
      <c r="AJ1252" t="s">
        <v>7316</v>
      </c>
      <c r="AK1252" t="s">
        <v>15185</v>
      </c>
      <c r="AL1252" t="s">
        <v>8926</v>
      </c>
      <c r="AM1252" t="s">
        <v>4855</v>
      </c>
    </row>
    <row r="1253" spans="1:42" x14ac:dyDescent="0.2">
      <c r="A1253" t="s">
        <v>4861</v>
      </c>
      <c r="B1253" t="s">
        <v>4862</v>
      </c>
      <c r="D1253" t="s">
        <v>8602</v>
      </c>
      <c r="E1253" t="s">
        <v>15186</v>
      </c>
      <c r="F1253" t="s">
        <v>8889</v>
      </c>
      <c r="G1253" t="s">
        <v>4863</v>
      </c>
      <c r="H1253" t="s">
        <v>4861</v>
      </c>
      <c r="I1253" t="s">
        <v>15187</v>
      </c>
      <c r="J1253" t="s">
        <v>4864</v>
      </c>
      <c r="K1253" t="s">
        <v>15188</v>
      </c>
      <c r="L1253" t="s">
        <v>4866</v>
      </c>
      <c r="M1253" t="s">
        <v>7982</v>
      </c>
      <c r="N1253" t="s">
        <v>2039</v>
      </c>
      <c r="O1253" t="s">
        <v>8887</v>
      </c>
      <c r="P1253" t="s">
        <v>15189</v>
      </c>
      <c r="R1253" t="b">
        <v>1</v>
      </c>
      <c r="T1253" t="s">
        <v>60</v>
      </c>
      <c r="Y1253" t="s">
        <v>4869</v>
      </c>
      <c r="Z1253" t="s">
        <v>8890</v>
      </c>
      <c r="AA1253" t="s">
        <v>8887</v>
      </c>
      <c r="AB1253" t="s">
        <v>15190</v>
      </c>
      <c r="AC1253" t="s">
        <v>8973</v>
      </c>
      <c r="AD1253" t="b">
        <v>0</v>
      </c>
      <c r="AE1253" t="b">
        <v>0</v>
      </c>
      <c r="AF1253" t="s">
        <v>8941</v>
      </c>
      <c r="AG1253" t="s">
        <v>8941</v>
      </c>
      <c r="AH1253" t="s">
        <v>8942</v>
      </c>
      <c r="AJ1253" t="s">
        <v>15191</v>
      </c>
      <c r="AK1253" t="s">
        <v>15192</v>
      </c>
      <c r="AL1253" t="s">
        <v>9226</v>
      </c>
      <c r="AM1253" t="s">
        <v>4863</v>
      </c>
    </row>
    <row r="1254" spans="1:42" x14ac:dyDescent="0.2">
      <c r="A1254" t="s">
        <v>4861</v>
      </c>
      <c r="B1254" t="s">
        <v>4862</v>
      </c>
      <c r="D1254" t="s">
        <v>8602</v>
      </c>
      <c r="E1254" t="s">
        <v>15193</v>
      </c>
      <c r="F1254" t="s">
        <v>8889</v>
      </c>
      <c r="G1254" t="s">
        <v>4863</v>
      </c>
      <c r="H1254" t="s">
        <v>4861</v>
      </c>
      <c r="J1254" t="s">
        <v>15194</v>
      </c>
      <c r="K1254" t="s">
        <v>15195</v>
      </c>
      <c r="L1254" t="s">
        <v>233</v>
      </c>
      <c r="M1254" t="s">
        <v>7982</v>
      </c>
      <c r="N1254" t="s">
        <v>2039</v>
      </c>
      <c r="O1254" t="s">
        <v>8887</v>
      </c>
      <c r="P1254" t="s">
        <v>15196</v>
      </c>
      <c r="R1254" t="b">
        <v>1</v>
      </c>
      <c r="T1254" t="s">
        <v>60</v>
      </c>
      <c r="Z1254" t="s">
        <v>8890</v>
      </c>
      <c r="AA1254" t="s">
        <v>8887</v>
      </c>
      <c r="AB1254" t="s">
        <v>10147</v>
      </c>
      <c r="AC1254" t="s">
        <v>8973</v>
      </c>
      <c r="AD1254" t="b">
        <v>0</v>
      </c>
      <c r="AE1254" t="b">
        <v>0</v>
      </c>
      <c r="AF1254" t="s">
        <v>15197</v>
      </c>
      <c r="AG1254" t="s">
        <v>15198</v>
      </c>
      <c r="AH1254" t="s">
        <v>9100</v>
      </c>
      <c r="AJ1254" t="s">
        <v>15199</v>
      </c>
      <c r="AK1254" t="s">
        <v>15200</v>
      </c>
      <c r="AL1254" t="s">
        <v>8926</v>
      </c>
      <c r="AM1254" t="s">
        <v>4863</v>
      </c>
    </row>
    <row r="1255" spans="1:42" x14ac:dyDescent="0.2">
      <c r="A1255" t="s">
        <v>4870</v>
      </c>
      <c r="B1255" t="s">
        <v>4871</v>
      </c>
      <c r="D1255" t="s">
        <v>8605</v>
      </c>
      <c r="E1255" t="s">
        <v>15201</v>
      </c>
      <c r="F1255" t="s">
        <v>21008</v>
      </c>
      <c r="G1255" t="s">
        <v>4878</v>
      </c>
      <c r="H1255" t="s">
        <v>4870</v>
      </c>
      <c r="I1255" t="s">
        <v>15202</v>
      </c>
      <c r="J1255" t="s">
        <v>4873</v>
      </c>
      <c r="K1255" t="s">
        <v>15203</v>
      </c>
      <c r="L1255" t="s">
        <v>4875</v>
      </c>
      <c r="M1255" t="s">
        <v>7982</v>
      </c>
      <c r="N1255" t="s">
        <v>2039</v>
      </c>
      <c r="O1255" t="s">
        <v>8887</v>
      </c>
      <c r="P1255" t="s">
        <v>15204</v>
      </c>
      <c r="R1255" t="b">
        <v>1</v>
      </c>
      <c r="T1255" t="s">
        <v>60</v>
      </c>
      <c r="Y1255" t="s">
        <v>134</v>
      </c>
      <c r="Z1255" t="s">
        <v>8890</v>
      </c>
      <c r="AA1255" t="s">
        <v>8887</v>
      </c>
      <c r="AB1255" t="s">
        <v>15205</v>
      </c>
      <c r="AC1255" t="s">
        <v>8973</v>
      </c>
      <c r="AD1255" t="b">
        <v>0</v>
      </c>
      <c r="AE1255" t="b">
        <v>0</v>
      </c>
      <c r="AF1255" t="s">
        <v>15206</v>
      </c>
      <c r="AG1255" t="s">
        <v>15207</v>
      </c>
      <c r="AH1255" t="s">
        <v>8942</v>
      </c>
      <c r="AI1255" t="s">
        <v>15208</v>
      </c>
      <c r="AJ1255" t="s">
        <v>15209</v>
      </c>
      <c r="AK1255" t="s">
        <v>15210</v>
      </c>
      <c r="AL1255" t="s">
        <v>8935</v>
      </c>
      <c r="AM1255" t="s">
        <v>4878</v>
      </c>
    </row>
    <row r="1256" spans="1:42" x14ac:dyDescent="0.2">
      <c r="A1256" t="s">
        <v>4882</v>
      </c>
      <c r="B1256" t="s">
        <v>4882</v>
      </c>
      <c r="D1256" t="s">
        <v>15211</v>
      </c>
      <c r="E1256" t="s">
        <v>15212</v>
      </c>
      <c r="F1256" t="s">
        <v>21007</v>
      </c>
      <c r="G1256" t="s">
        <v>4883</v>
      </c>
      <c r="H1256" t="s">
        <v>4882</v>
      </c>
      <c r="M1256" t="s">
        <v>8925</v>
      </c>
      <c r="N1256" t="s">
        <v>2039</v>
      </c>
      <c r="O1256" t="s">
        <v>8887</v>
      </c>
      <c r="R1256" t="b">
        <v>1</v>
      </c>
      <c r="X1256" t="s">
        <v>2039</v>
      </c>
      <c r="Z1256" t="s">
        <v>8890</v>
      </c>
      <c r="AA1256" t="s">
        <v>8887</v>
      </c>
      <c r="AC1256" t="s">
        <v>8891</v>
      </c>
      <c r="AD1256" t="b">
        <v>0</v>
      </c>
      <c r="AL1256" t="s">
        <v>8897</v>
      </c>
      <c r="AM1256" t="s">
        <v>15213</v>
      </c>
    </row>
    <row r="1257" spans="1:42" x14ac:dyDescent="0.2">
      <c r="A1257" t="s">
        <v>4882</v>
      </c>
      <c r="B1257" t="s">
        <v>4882</v>
      </c>
      <c r="D1257" t="s">
        <v>15211</v>
      </c>
      <c r="E1257" t="s">
        <v>15214</v>
      </c>
      <c r="F1257" t="s">
        <v>21007</v>
      </c>
      <c r="G1257" t="s">
        <v>4883</v>
      </c>
      <c r="H1257" t="s">
        <v>4882</v>
      </c>
      <c r="J1257" t="s">
        <v>4884</v>
      </c>
      <c r="K1257" t="s">
        <v>4885</v>
      </c>
      <c r="L1257" t="s">
        <v>180</v>
      </c>
      <c r="M1257" t="s">
        <v>8984</v>
      </c>
      <c r="N1257" t="s">
        <v>10812</v>
      </c>
      <c r="O1257" t="s">
        <v>8887</v>
      </c>
      <c r="P1257" t="s">
        <v>4886</v>
      </c>
      <c r="R1257" t="b">
        <v>1</v>
      </c>
      <c r="T1257" t="s">
        <v>112</v>
      </c>
      <c r="X1257" t="s">
        <v>10812</v>
      </c>
      <c r="Z1257" t="s">
        <v>8890</v>
      </c>
      <c r="AA1257" t="s">
        <v>8887</v>
      </c>
      <c r="AC1257" t="s">
        <v>8891</v>
      </c>
      <c r="AD1257" t="b">
        <v>0</v>
      </c>
      <c r="AF1257" t="s">
        <v>7604</v>
      </c>
      <c r="AG1257" t="s">
        <v>7604</v>
      </c>
      <c r="AI1257" t="s">
        <v>10479</v>
      </c>
      <c r="AJ1257" t="s">
        <v>4883</v>
      </c>
      <c r="AK1257" t="s">
        <v>15215</v>
      </c>
      <c r="AL1257" t="s">
        <v>8897</v>
      </c>
      <c r="AM1257" t="s">
        <v>4887</v>
      </c>
      <c r="AN1257" t="s">
        <v>40</v>
      </c>
      <c r="AO1257" t="s">
        <v>41</v>
      </c>
      <c r="AP1257" t="s">
        <v>4888</v>
      </c>
    </row>
    <row r="1258" spans="1:42" x14ac:dyDescent="0.2">
      <c r="A1258" t="s">
        <v>4889</v>
      </c>
      <c r="B1258" t="s">
        <v>4890</v>
      </c>
      <c r="D1258" t="s">
        <v>8608</v>
      </c>
      <c r="E1258" t="s">
        <v>15216</v>
      </c>
      <c r="F1258" t="s">
        <v>21008</v>
      </c>
      <c r="G1258" t="s">
        <v>4891</v>
      </c>
      <c r="H1258" t="s">
        <v>4889</v>
      </c>
      <c r="J1258" t="s">
        <v>4892</v>
      </c>
      <c r="K1258" t="s">
        <v>4893</v>
      </c>
      <c r="L1258" t="s">
        <v>4894</v>
      </c>
      <c r="M1258" t="s">
        <v>7982</v>
      </c>
      <c r="N1258" t="s">
        <v>2039</v>
      </c>
      <c r="O1258" t="s">
        <v>8887</v>
      </c>
      <c r="P1258" t="s">
        <v>15217</v>
      </c>
      <c r="R1258" t="b">
        <v>1</v>
      </c>
      <c r="T1258" t="s">
        <v>45</v>
      </c>
      <c r="Z1258" t="s">
        <v>8890</v>
      </c>
      <c r="AA1258" t="s">
        <v>8887</v>
      </c>
      <c r="AB1258" t="s">
        <v>15218</v>
      </c>
      <c r="AC1258" t="s">
        <v>8921</v>
      </c>
      <c r="AD1258" t="b">
        <v>0</v>
      </c>
      <c r="AE1258" t="b">
        <v>0</v>
      </c>
      <c r="AF1258" t="s">
        <v>15219</v>
      </c>
      <c r="AG1258" t="s">
        <v>15220</v>
      </c>
      <c r="AH1258" t="s">
        <v>8942</v>
      </c>
      <c r="AJ1258" t="s">
        <v>15221</v>
      </c>
      <c r="AK1258" t="s">
        <v>15222</v>
      </c>
      <c r="AL1258" t="s">
        <v>8945</v>
      </c>
      <c r="AM1258" t="s">
        <v>4891</v>
      </c>
    </row>
    <row r="1259" spans="1:42" x14ac:dyDescent="0.2">
      <c r="A1259" t="s">
        <v>4889</v>
      </c>
      <c r="B1259" t="s">
        <v>4890</v>
      </c>
      <c r="D1259" t="s">
        <v>8608</v>
      </c>
      <c r="E1259" t="s">
        <v>15223</v>
      </c>
      <c r="F1259" t="s">
        <v>21008</v>
      </c>
      <c r="G1259" t="s">
        <v>4891</v>
      </c>
      <c r="H1259" t="s">
        <v>4889</v>
      </c>
      <c r="J1259" t="s">
        <v>4892</v>
      </c>
      <c r="K1259" t="s">
        <v>4893</v>
      </c>
      <c r="L1259" t="s">
        <v>4894</v>
      </c>
      <c r="M1259" t="s">
        <v>7982</v>
      </c>
      <c r="N1259" t="s">
        <v>2039</v>
      </c>
      <c r="O1259" t="s">
        <v>8887</v>
      </c>
      <c r="P1259" t="s">
        <v>15224</v>
      </c>
      <c r="R1259" t="b">
        <v>1</v>
      </c>
      <c r="T1259" t="s">
        <v>45</v>
      </c>
      <c r="Z1259" t="s">
        <v>8890</v>
      </c>
      <c r="AA1259" t="s">
        <v>8887</v>
      </c>
      <c r="AB1259" t="s">
        <v>15218</v>
      </c>
      <c r="AC1259" t="s">
        <v>8921</v>
      </c>
      <c r="AD1259" t="b">
        <v>0</v>
      </c>
      <c r="AE1259" t="b">
        <v>0</v>
      </c>
      <c r="AF1259" t="s">
        <v>8941</v>
      </c>
      <c r="AG1259" t="s">
        <v>8941</v>
      </c>
      <c r="AH1259" t="s">
        <v>8942</v>
      </c>
      <c r="AJ1259" t="s">
        <v>15225</v>
      </c>
      <c r="AK1259" t="s">
        <v>15226</v>
      </c>
      <c r="AL1259" t="s">
        <v>9229</v>
      </c>
      <c r="AM1259" t="s">
        <v>15227</v>
      </c>
    </row>
    <row r="1260" spans="1:42" x14ac:dyDescent="0.2">
      <c r="A1260" t="s">
        <v>4889</v>
      </c>
      <c r="B1260" t="s">
        <v>4890</v>
      </c>
      <c r="D1260" t="s">
        <v>8608</v>
      </c>
      <c r="E1260" t="s">
        <v>15228</v>
      </c>
      <c r="F1260" t="s">
        <v>21008</v>
      </c>
      <c r="G1260" t="s">
        <v>4891</v>
      </c>
      <c r="H1260" t="s">
        <v>4889</v>
      </c>
      <c r="I1260" t="s">
        <v>15229</v>
      </c>
      <c r="J1260" t="s">
        <v>7320</v>
      </c>
      <c r="K1260" t="s">
        <v>15230</v>
      </c>
      <c r="L1260" t="s">
        <v>4894</v>
      </c>
      <c r="M1260" t="s">
        <v>7982</v>
      </c>
      <c r="N1260" t="s">
        <v>2039</v>
      </c>
      <c r="O1260" t="s">
        <v>8887</v>
      </c>
      <c r="P1260" t="s">
        <v>15231</v>
      </c>
      <c r="R1260" t="b">
        <v>1</v>
      </c>
      <c r="T1260" t="s">
        <v>45</v>
      </c>
      <c r="Y1260" t="s">
        <v>4901</v>
      </c>
      <c r="Z1260" t="s">
        <v>8890</v>
      </c>
      <c r="AA1260" t="s">
        <v>8887</v>
      </c>
      <c r="AB1260" t="s">
        <v>15218</v>
      </c>
      <c r="AC1260" t="s">
        <v>8921</v>
      </c>
      <c r="AD1260" t="b">
        <v>0</v>
      </c>
      <c r="AE1260" t="b">
        <v>0</v>
      </c>
      <c r="AF1260" t="s">
        <v>9046</v>
      </c>
      <c r="AG1260" t="s">
        <v>9046</v>
      </c>
      <c r="AH1260" t="s">
        <v>8942</v>
      </c>
      <c r="AJ1260" t="s">
        <v>15225</v>
      </c>
      <c r="AK1260" t="s">
        <v>15232</v>
      </c>
      <c r="AL1260" t="s">
        <v>8897</v>
      </c>
      <c r="AM1260" t="s">
        <v>15233</v>
      </c>
    </row>
    <row r="1261" spans="1:42" x14ac:dyDescent="0.2">
      <c r="A1261" t="s">
        <v>4889</v>
      </c>
      <c r="B1261" t="s">
        <v>4890</v>
      </c>
      <c r="D1261" t="s">
        <v>8608</v>
      </c>
      <c r="E1261" t="s">
        <v>15234</v>
      </c>
      <c r="F1261" t="s">
        <v>21008</v>
      </c>
      <c r="G1261" t="s">
        <v>4891</v>
      </c>
      <c r="H1261" t="s">
        <v>4889</v>
      </c>
      <c r="I1261" t="s">
        <v>15235</v>
      </c>
      <c r="J1261" t="s">
        <v>7320</v>
      </c>
      <c r="K1261" t="s">
        <v>15230</v>
      </c>
      <c r="L1261" t="s">
        <v>4894</v>
      </c>
      <c r="M1261" t="s">
        <v>7982</v>
      </c>
      <c r="N1261" t="s">
        <v>2039</v>
      </c>
      <c r="O1261" t="s">
        <v>8887</v>
      </c>
      <c r="P1261" t="s">
        <v>15236</v>
      </c>
      <c r="R1261" t="b">
        <v>1</v>
      </c>
      <c r="T1261" t="s">
        <v>45</v>
      </c>
      <c r="Y1261" t="s">
        <v>15237</v>
      </c>
      <c r="Z1261" t="s">
        <v>8890</v>
      </c>
      <c r="AA1261" t="s">
        <v>8887</v>
      </c>
      <c r="AB1261" t="s">
        <v>15238</v>
      </c>
      <c r="AC1261" t="s">
        <v>8921</v>
      </c>
      <c r="AD1261" t="b">
        <v>0</v>
      </c>
      <c r="AE1261" t="b">
        <v>0</v>
      </c>
      <c r="AF1261" t="s">
        <v>8941</v>
      </c>
      <c r="AG1261" t="s">
        <v>8941</v>
      </c>
      <c r="AH1261" t="s">
        <v>8942</v>
      </c>
      <c r="AJ1261" t="s">
        <v>15221</v>
      </c>
      <c r="AK1261" t="s">
        <v>15239</v>
      </c>
      <c r="AL1261" t="s">
        <v>8902</v>
      </c>
      <c r="AM1261" t="s">
        <v>4891</v>
      </c>
    </row>
    <row r="1262" spans="1:42" x14ac:dyDescent="0.2">
      <c r="A1262" t="s">
        <v>4889</v>
      </c>
      <c r="B1262" t="s">
        <v>4890</v>
      </c>
      <c r="D1262" t="s">
        <v>8608</v>
      </c>
      <c r="E1262" t="s">
        <v>15240</v>
      </c>
      <c r="F1262" t="s">
        <v>21008</v>
      </c>
      <c r="G1262" t="s">
        <v>4891</v>
      </c>
      <c r="H1262" t="s">
        <v>4889</v>
      </c>
      <c r="J1262" t="s">
        <v>4892</v>
      </c>
      <c r="K1262" t="s">
        <v>15241</v>
      </c>
      <c r="L1262" t="s">
        <v>4894</v>
      </c>
      <c r="M1262" t="s">
        <v>7982</v>
      </c>
      <c r="N1262" t="s">
        <v>7497</v>
      </c>
      <c r="O1262" t="s">
        <v>8887</v>
      </c>
      <c r="P1262" t="s">
        <v>15242</v>
      </c>
      <c r="R1262" t="b">
        <v>1</v>
      </c>
      <c r="T1262" t="s">
        <v>45</v>
      </c>
      <c r="Z1262" t="s">
        <v>8890</v>
      </c>
      <c r="AA1262" t="s">
        <v>8887</v>
      </c>
      <c r="AB1262" t="s">
        <v>15243</v>
      </c>
      <c r="AC1262" t="s">
        <v>8921</v>
      </c>
      <c r="AD1262" t="b">
        <v>0</v>
      </c>
      <c r="AE1262" t="b">
        <v>0</v>
      </c>
      <c r="AF1262" t="s">
        <v>9186</v>
      </c>
      <c r="AG1262" t="s">
        <v>9187</v>
      </c>
      <c r="AH1262" t="s">
        <v>8942</v>
      </c>
      <c r="AJ1262" t="s">
        <v>15221</v>
      </c>
      <c r="AK1262" t="s">
        <v>15244</v>
      </c>
      <c r="AL1262" t="s">
        <v>9244</v>
      </c>
      <c r="AM1262" t="s">
        <v>4891</v>
      </c>
    </row>
    <row r="1263" spans="1:42" x14ac:dyDescent="0.2">
      <c r="A1263" t="s">
        <v>4889</v>
      </c>
      <c r="B1263" t="s">
        <v>4890</v>
      </c>
      <c r="D1263" t="s">
        <v>8608</v>
      </c>
      <c r="E1263" t="s">
        <v>15245</v>
      </c>
      <c r="F1263" t="s">
        <v>21008</v>
      </c>
      <c r="G1263" t="s">
        <v>15246</v>
      </c>
      <c r="H1263" t="s">
        <v>4889</v>
      </c>
      <c r="J1263" t="s">
        <v>15247</v>
      </c>
      <c r="K1263" t="s">
        <v>15230</v>
      </c>
      <c r="L1263" t="s">
        <v>4894</v>
      </c>
      <c r="M1263" t="s">
        <v>9202</v>
      </c>
      <c r="N1263" t="s">
        <v>7943</v>
      </c>
      <c r="O1263" t="s">
        <v>8887</v>
      </c>
      <c r="P1263" t="s">
        <v>15248</v>
      </c>
      <c r="R1263" t="b">
        <v>1</v>
      </c>
      <c r="T1263" t="s">
        <v>45</v>
      </c>
      <c r="X1263" t="s">
        <v>7879</v>
      </c>
      <c r="Z1263" t="s">
        <v>8890</v>
      </c>
      <c r="AA1263" t="s">
        <v>8887</v>
      </c>
      <c r="AB1263" t="s">
        <v>15249</v>
      </c>
      <c r="AC1263" t="s">
        <v>8921</v>
      </c>
      <c r="AD1263" t="b">
        <v>0</v>
      </c>
      <c r="AE1263" t="b">
        <v>0</v>
      </c>
      <c r="AF1263" t="s">
        <v>15250</v>
      </c>
      <c r="AG1263" t="s">
        <v>15251</v>
      </c>
      <c r="AH1263" t="s">
        <v>8942</v>
      </c>
      <c r="AJ1263" t="s">
        <v>15225</v>
      </c>
      <c r="AK1263" t="s">
        <v>15252</v>
      </c>
      <c r="AL1263" t="s">
        <v>8926</v>
      </c>
      <c r="AM1263" t="s">
        <v>15246</v>
      </c>
    </row>
    <row r="1264" spans="1:42" x14ac:dyDescent="0.2">
      <c r="A1264" t="s">
        <v>4889</v>
      </c>
      <c r="B1264" t="s">
        <v>4890</v>
      </c>
      <c r="E1264" t="s">
        <v>15253</v>
      </c>
      <c r="F1264" t="s">
        <v>21008</v>
      </c>
      <c r="G1264" t="s">
        <v>4891</v>
      </c>
      <c r="H1264" t="s">
        <v>4889</v>
      </c>
      <c r="J1264" t="s">
        <v>15254</v>
      </c>
      <c r="K1264" t="s">
        <v>15255</v>
      </c>
      <c r="L1264" t="s">
        <v>32</v>
      </c>
      <c r="M1264" t="s">
        <v>7982</v>
      </c>
      <c r="N1264" t="s">
        <v>7567</v>
      </c>
      <c r="O1264" t="s">
        <v>9002</v>
      </c>
      <c r="P1264" t="s">
        <v>15256</v>
      </c>
      <c r="R1264" t="b">
        <v>1</v>
      </c>
      <c r="T1264" t="s">
        <v>45</v>
      </c>
      <c r="V1264" t="s">
        <v>7732</v>
      </c>
      <c r="Z1264" t="s">
        <v>8890</v>
      </c>
      <c r="AA1264" t="s">
        <v>9004</v>
      </c>
      <c r="AC1264" t="s">
        <v>9983</v>
      </c>
      <c r="AD1264" t="b">
        <v>0</v>
      </c>
      <c r="AE1264" t="b">
        <v>0</v>
      </c>
      <c r="AF1264" t="s">
        <v>15257</v>
      </c>
      <c r="AG1264" t="s">
        <v>15258</v>
      </c>
      <c r="AH1264" t="s">
        <v>9031</v>
      </c>
      <c r="AJ1264" t="s">
        <v>15221</v>
      </c>
      <c r="AL1264" t="s">
        <v>8935</v>
      </c>
      <c r="AM1264" t="s">
        <v>15259</v>
      </c>
    </row>
    <row r="1265" spans="1:42" x14ac:dyDescent="0.2">
      <c r="A1265" t="s">
        <v>4902</v>
      </c>
      <c r="B1265" t="s">
        <v>4902</v>
      </c>
      <c r="D1265" t="s">
        <v>15260</v>
      </c>
      <c r="E1265" t="s">
        <v>15261</v>
      </c>
      <c r="F1265" t="s">
        <v>9090</v>
      </c>
      <c r="G1265" t="s">
        <v>4903</v>
      </c>
      <c r="H1265" t="s">
        <v>4902</v>
      </c>
      <c r="I1265" t="s">
        <v>15262</v>
      </c>
      <c r="J1265" t="s">
        <v>4904</v>
      </c>
      <c r="K1265" t="s">
        <v>4905</v>
      </c>
      <c r="L1265" t="s">
        <v>15263</v>
      </c>
      <c r="M1265" t="s">
        <v>7982</v>
      </c>
      <c r="N1265" t="s">
        <v>2039</v>
      </c>
      <c r="O1265" t="s">
        <v>8887</v>
      </c>
      <c r="P1265" t="s">
        <v>4906</v>
      </c>
      <c r="R1265" t="b">
        <v>1</v>
      </c>
      <c r="T1265" t="s">
        <v>112</v>
      </c>
      <c r="Y1265" t="s">
        <v>4910</v>
      </c>
      <c r="Z1265" t="s">
        <v>8890</v>
      </c>
      <c r="AA1265" t="s">
        <v>8887</v>
      </c>
      <c r="AB1265" t="s">
        <v>15264</v>
      </c>
      <c r="AC1265" t="s">
        <v>8891</v>
      </c>
      <c r="AD1265" t="b">
        <v>0</v>
      </c>
      <c r="AE1265" t="b">
        <v>0</v>
      </c>
      <c r="AF1265" t="s">
        <v>9365</v>
      </c>
      <c r="AG1265" t="s">
        <v>9366</v>
      </c>
      <c r="AH1265" t="s">
        <v>8942</v>
      </c>
      <c r="AJ1265" t="s">
        <v>4903</v>
      </c>
      <c r="AK1265" t="s">
        <v>15265</v>
      </c>
      <c r="AL1265" t="s">
        <v>8897</v>
      </c>
      <c r="AM1265" t="s">
        <v>4907</v>
      </c>
    </row>
    <row r="1266" spans="1:42" x14ac:dyDescent="0.2">
      <c r="A1266" t="s">
        <v>4911</v>
      </c>
      <c r="B1266" t="s">
        <v>4911</v>
      </c>
      <c r="D1266" t="s">
        <v>15266</v>
      </c>
      <c r="E1266" t="s">
        <v>15267</v>
      </c>
      <c r="F1266" t="s">
        <v>8994</v>
      </c>
      <c r="G1266" t="s">
        <v>4912</v>
      </c>
      <c r="H1266" t="s">
        <v>4911</v>
      </c>
      <c r="I1266" t="s">
        <v>15268</v>
      </c>
      <c r="J1266" t="s">
        <v>4913</v>
      </c>
      <c r="K1266" t="s">
        <v>4914</v>
      </c>
      <c r="L1266" t="s">
        <v>429</v>
      </c>
      <c r="M1266" t="s">
        <v>7982</v>
      </c>
      <c r="N1266" t="s">
        <v>2039</v>
      </c>
      <c r="O1266" t="s">
        <v>8887</v>
      </c>
      <c r="P1266" t="s">
        <v>4916</v>
      </c>
      <c r="R1266" t="b">
        <v>1</v>
      </c>
      <c r="T1266" t="s">
        <v>112</v>
      </c>
      <c r="Y1266" t="s">
        <v>134</v>
      </c>
      <c r="Z1266" t="s">
        <v>8890</v>
      </c>
      <c r="AA1266" t="s">
        <v>8887</v>
      </c>
      <c r="AB1266" t="s">
        <v>15269</v>
      </c>
      <c r="AC1266" t="s">
        <v>10574</v>
      </c>
      <c r="AD1266" t="b">
        <v>0</v>
      </c>
      <c r="AE1266" t="b">
        <v>0</v>
      </c>
      <c r="AF1266" t="s">
        <v>8941</v>
      </c>
      <c r="AG1266" t="s">
        <v>8941</v>
      </c>
      <c r="AH1266" t="s">
        <v>8942</v>
      </c>
      <c r="AJ1266" t="s">
        <v>4912</v>
      </c>
      <c r="AK1266" t="s">
        <v>15270</v>
      </c>
      <c r="AL1266" t="s">
        <v>8935</v>
      </c>
      <c r="AM1266" t="s">
        <v>4917</v>
      </c>
    </row>
    <row r="1267" spans="1:42" x14ac:dyDescent="0.2">
      <c r="A1267" t="s">
        <v>4918</v>
      </c>
      <c r="B1267" t="s">
        <v>4918</v>
      </c>
      <c r="D1267" t="s">
        <v>15271</v>
      </c>
      <c r="E1267" t="s">
        <v>15272</v>
      </c>
      <c r="F1267" t="s">
        <v>9118</v>
      </c>
      <c r="G1267" t="s">
        <v>4919</v>
      </c>
      <c r="H1267" t="s">
        <v>4918</v>
      </c>
      <c r="J1267" t="s">
        <v>4920</v>
      </c>
      <c r="K1267" t="s">
        <v>4921</v>
      </c>
      <c r="L1267" t="s">
        <v>32</v>
      </c>
      <c r="M1267" t="s">
        <v>7982</v>
      </c>
      <c r="N1267" t="s">
        <v>2039</v>
      </c>
      <c r="O1267" t="s">
        <v>8887</v>
      </c>
      <c r="P1267" t="s">
        <v>4922</v>
      </c>
      <c r="R1267" t="b">
        <v>1</v>
      </c>
      <c r="T1267" t="s">
        <v>112</v>
      </c>
      <c r="Z1267" t="s">
        <v>8890</v>
      </c>
      <c r="AA1267" t="s">
        <v>8887</v>
      </c>
      <c r="AB1267" t="s">
        <v>13770</v>
      </c>
      <c r="AC1267" t="s">
        <v>9686</v>
      </c>
      <c r="AD1267" t="b">
        <v>0</v>
      </c>
      <c r="AE1267" t="b">
        <v>0</v>
      </c>
      <c r="AF1267" t="s">
        <v>7604</v>
      </c>
      <c r="AG1267" t="s">
        <v>7604</v>
      </c>
      <c r="AH1267" t="s">
        <v>8893</v>
      </c>
      <c r="AI1267" t="s">
        <v>9883</v>
      </c>
      <c r="AJ1267" t="s">
        <v>4919</v>
      </c>
      <c r="AK1267" t="s">
        <v>15273</v>
      </c>
      <c r="AL1267" t="s">
        <v>9244</v>
      </c>
      <c r="AM1267" t="s">
        <v>4919</v>
      </c>
      <c r="AO1267" t="s">
        <v>978</v>
      </c>
      <c r="AP1267" t="s">
        <v>4923</v>
      </c>
    </row>
    <row r="1268" spans="1:42" x14ac:dyDescent="0.2">
      <c r="A1268" t="s">
        <v>4924</v>
      </c>
      <c r="B1268" t="s">
        <v>4924</v>
      </c>
      <c r="D1268" t="s">
        <v>15274</v>
      </c>
      <c r="E1268" t="s">
        <v>15275</v>
      </c>
      <c r="F1268" t="s">
        <v>21008</v>
      </c>
      <c r="G1268" t="s">
        <v>4925</v>
      </c>
      <c r="H1268" t="s">
        <v>4924</v>
      </c>
      <c r="I1268" t="s">
        <v>15276</v>
      </c>
      <c r="J1268" t="s">
        <v>4926</v>
      </c>
      <c r="K1268" t="s">
        <v>4927</v>
      </c>
      <c r="L1268" t="s">
        <v>32</v>
      </c>
      <c r="M1268" t="s">
        <v>7982</v>
      </c>
      <c r="N1268" t="s">
        <v>2039</v>
      </c>
      <c r="O1268" t="s">
        <v>8887</v>
      </c>
      <c r="P1268" t="s">
        <v>4929</v>
      </c>
      <c r="R1268" t="b">
        <v>1</v>
      </c>
      <c r="T1268" t="s">
        <v>85</v>
      </c>
      <c r="Y1268" t="s">
        <v>134</v>
      </c>
      <c r="Z1268" t="s">
        <v>8890</v>
      </c>
      <c r="AA1268" t="s">
        <v>8887</v>
      </c>
      <c r="AB1268" t="s">
        <v>15277</v>
      </c>
      <c r="AC1268" t="s">
        <v>8973</v>
      </c>
      <c r="AD1268" t="b">
        <v>0</v>
      </c>
      <c r="AE1268" t="b">
        <v>0</v>
      </c>
      <c r="AF1268" t="s">
        <v>9186</v>
      </c>
      <c r="AG1268" t="s">
        <v>9187</v>
      </c>
      <c r="AH1268" t="s">
        <v>8942</v>
      </c>
      <c r="AI1268" t="s">
        <v>8932</v>
      </c>
      <c r="AJ1268" t="s">
        <v>15278</v>
      </c>
      <c r="AK1268" t="s">
        <v>15279</v>
      </c>
      <c r="AL1268" t="s">
        <v>8935</v>
      </c>
      <c r="AM1268" t="s">
        <v>4925</v>
      </c>
    </row>
    <row r="1269" spans="1:42" x14ac:dyDescent="0.2">
      <c r="A1269" t="s">
        <v>4930</v>
      </c>
      <c r="B1269" t="s">
        <v>4931</v>
      </c>
      <c r="D1269" t="s">
        <v>15280</v>
      </c>
      <c r="E1269" t="s">
        <v>15281</v>
      </c>
      <c r="F1269" t="s">
        <v>21007</v>
      </c>
      <c r="G1269" t="s">
        <v>4932</v>
      </c>
      <c r="H1269" t="s">
        <v>4930</v>
      </c>
      <c r="M1269" t="s">
        <v>8925</v>
      </c>
      <c r="N1269" t="s">
        <v>2039</v>
      </c>
      <c r="O1269" t="s">
        <v>8887</v>
      </c>
      <c r="R1269" t="b">
        <v>1</v>
      </c>
      <c r="X1269" t="s">
        <v>2039</v>
      </c>
      <c r="Z1269" t="s">
        <v>8890</v>
      </c>
      <c r="AA1269" t="s">
        <v>8887</v>
      </c>
      <c r="AC1269" t="s">
        <v>9457</v>
      </c>
      <c r="AD1269" t="b">
        <v>0</v>
      </c>
      <c r="AL1269" t="s">
        <v>8897</v>
      </c>
      <c r="AM1269" t="s">
        <v>4935</v>
      </c>
    </row>
    <row r="1270" spans="1:42" x14ac:dyDescent="0.2">
      <c r="A1270" t="s">
        <v>4939</v>
      </c>
      <c r="B1270" t="s">
        <v>4940</v>
      </c>
      <c r="D1270" t="s">
        <v>8611</v>
      </c>
      <c r="E1270" t="s">
        <v>15282</v>
      </c>
      <c r="F1270" t="s">
        <v>8889</v>
      </c>
      <c r="G1270" t="s">
        <v>4941</v>
      </c>
      <c r="H1270" t="s">
        <v>4939</v>
      </c>
      <c r="J1270" t="s">
        <v>4942</v>
      </c>
      <c r="K1270" t="s">
        <v>4943</v>
      </c>
      <c r="L1270" t="s">
        <v>32</v>
      </c>
      <c r="M1270" t="s">
        <v>7982</v>
      </c>
      <c r="N1270" t="s">
        <v>2039</v>
      </c>
      <c r="O1270" t="s">
        <v>8887</v>
      </c>
      <c r="P1270" t="s">
        <v>15283</v>
      </c>
      <c r="R1270" t="b">
        <v>1</v>
      </c>
      <c r="T1270" t="s">
        <v>45</v>
      </c>
      <c r="Z1270" t="s">
        <v>8890</v>
      </c>
      <c r="AA1270" t="s">
        <v>8887</v>
      </c>
      <c r="AB1270" t="s">
        <v>15284</v>
      </c>
      <c r="AC1270" t="s">
        <v>8973</v>
      </c>
      <c r="AD1270" t="b">
        <v>0</v>
      </c>
      <c r="AE1270" t="b">
        <v>0</v>
      </c>
      <c r="AF1270" t="s">
        <v>15285</v>
      </c>
      <c r="AG1270" t="s">
        <v>7604</v>
      </c>
      <c r="AH1270" t="s">
        <v>9031</v>
      </c>
      <c r="AJ1270" t="s">
        <v>15286</v>
      </c>
      <c r="AK1270" t="s">
        <v>15287</v>
      </c>
      <c r="AL1270" t="s">
        <v>8935</v>
      </c>
      <c r="AM1270" t="s">
        <v>4941</v>
      </c>
    </row>
    <row r="1271" spans="1:42" x14ac:dyDescent="0.2">
      <c r="A1271" t="s">
        <v>4946</v>
      </c>
      <c r="B1271" t="s">
        <v>4946</v>
      </c>
      <c r="D1271" t="s">
        <v>15288</v>
      </c>
      <c r="E1271" t="s">
        <v>15289</v>
      </c>
      <c r="F1271" t="s">
        <v>9118</v>
      </c>
      <c r="G1271" t="s">
        <v>4947</v>
      </c>
      <c r="H1271" t="s">
        <v>4946</v>
      </c>
      <c r="J1271" t="s">
        <v>4948</v>
      </c>
      <c r="K1271" t="s">
        <v>4949</v>
      </c>
      <c r="L1271" t="s">
        <v>429</v>
      </c>
      <c r="M1271" t="s">
        <v>7982</v>
      </c>
      <c r="N1271" t="s">
        <v>2039</v>
      </c>
      <c r="O1271" t="s">
        <v>8887</v>
      </c>
      <c r="P1271" t="s">
        <v>4950</v>
      </c>
      <c r="R1271" t="b">
        <v>1</v>
      </c>
      <c r="T1271" t="s">
        <v>112</v>
      </c>
      <c r="Z1271" t="s">
        <v>8890</v>
      </c>
      <c r="AA1271" t="s">
        <v>8887</v>
      </c>
      <c r="AC1271" t="s">
        <v>9037</v>
      </c>
      <c r="AD1271" t="b">
        <v>0</v>
      </c>
      <c r="AE1271" t="b">
        <v>0</v>
      </c>
      <c r="AF1271" t="s">
        <v>11353</v>
      </c>
      <c r="AG1271" t="s">
        <v>11354</v>
      </c>
      <c r="AH1271" t="s">
        <v>8893</v>
      </c>
      <c r="AI1271" t="s">
        <v>15290</v>
      </c>
      <c r="AJ1271" t="s">
        <v>4947</v>
      </c>
      <c r="AK1271" t="s">
        <v>15291</v>
      </c>
      <c r="AL1271" t="s">
        <v>8923</v>
      </c>
      <c r="AM1271" t="s">
        <v>4951</v>
      </c>
      <c r="AN1271" t="s">
        <v>57</v>
      </c>
      <c r="AO1271" t="s">
        <v>58</v>
      </c>
      <c r="AP1271" t="s">
        <v>4952</v>
      </c>
    </row>
    <row r="1272" spans="1:42" x14ac:dyDescent="0.2">
      <c r="A1272" t="s">
        <v>4953</v>
      </c>
      <c r="B1272" t="s">
        <v>4953</v>
      </c>
      <c r="D1272" t="s">
        <v>15292</v>
      </c>
      <c r="E1272" t="s">
        <v>15293</v>
      </c>
      <c r="F1272" t="s">
        <v>9090</v>
      </c>
      <c r="G1272" t="s">
        <v>4954</v>
      </c>
      <c r="H1272" t="s">
        <v>4953</v>
      </c>
      <c r="J1272" t="s">
        <v>4955</v>
      </c>
      <c r="K1272" t="s">
        <v>4956</v>
      </c>
      <c r="L1272" t="s">
        <v>32</v>
      </c>
      <c r="M1272" t="s">
        <v>7982</v>
      </c>
      <c r="N1272" t="s">
        <v>7848</v>
      </c>
      <c r="O1272" t="s">
        <v>9002</v>
      </c>
      <c r="P1272" t="s">
        <v>4957</v>
      </c>
      <c r="R1272" t="b">
        <v>1</v>
      </c>
      <c r="T1272" t="s">
        <v>112</v>
      </c>
      <c r="V1272" t="s">
        <v>7553</v>
      </c>
      <c r="Z1272" t="s">
        <v>8890</v>
      </c>
      <c r="AA1272" t="s">
        <v>9004</v>
      </c>
      <c r="AB1272" t="s">
        <v>15294</v>
      </c>
      <c r="AC1272" t="s">
        <v>9627</v>
      </c>
      <c r="AD1272" t="b">
        <v>0</v>
      </c>
      <c r="AE1272" t="b">
        <v>0</v>
      </c>
      <c r="AF1272" t="s">
        <v>10521</v>
      </c>
      <c r="AG1272" t="s">
        <v>10522</v>
      </c>
      <c r="AH1272" t="s">
        <v>8893</v>
      </c>
      <c r="AJ1272" t="s">
        <v>4954</v>
      </c>
      <c r="AK1272" t="s">
        <v>15295</v>
      </c>
      <c r="AL1272" t="s">
        <v>7302</v>
      </c>
      <c r="AM1272" t="s">
        <v>4958</v>
      </c>
    </row>
    <row r="1273" spans="1:42" x14ac:dyDescent="0.2">
      <c r="A1273" t="s">
        <v>4959</v>
      </c>
      <c r="B1273" t="s">
        <v>4960</v>
      </c>
      <c r="D1273" t="s">
        <v>15296</v>
      </c>
      <c r="E1273" t="s">
        <v>15297</v>
      </c>
      <c r="F1273" t="s">
        <v>8889</v>
      </c>
      <c r="G1273" t="s">
        <v>4961</v>
      </c>
      <c r="H1273" t="s">
        <v>4959</v>
      </c>
      <c r="J1273" t="s">
        <v>4962</v>
      </c>
      <c r="K1273" t="s">
        <v>15298</v>
      </c>
      <c r="L1273" t="s">
        <v>180</v>
      </c>
      <c r="M1273" t="s">
        <v>7982</v>
      </c>
      <c r="N1273" t="s">
        <v>2039</v>
      </c>
      <c r="O1273" t="s">
        <v>8887</v>
      </c>
      <c r="P1273" t="s">
        <v>15299</v>
      </c>
      <c r="R1273" t="b">
        <v>1</v>
      </c>
      <c r="T1273" t="s">
        <v>112</v>
      </c>
      <c r="Z1273" t="s">
        <v>8890</v>
      </c>
      <c r="AA1273" t="s">
        <v>8887</v>
      </c>
      <c r="AC1273" t="s">
        <v>8891</v>
      </c>
      <c r="AD1273" t="b">
        <v>0</v>
      </c>
      <c r="AE1273" t="b">
        <v>0</v>
      </c>
      <c r="AF1273" t="s">
        <v>8931</v>
      </c>
      <c r="AG1273" t="s">
        <v>8931</v>
      </c>
      <c r="AH1273" t="s">
        <v>8893</v>
      </c>
      <c r="AI1273" t="s">
        <v>11953</v>
      </c>
      <c r="AJ1273" t="s">
        <v>4961</v>
      </c>
      <c r="AK1273" t="s">
        <v>15300</v>
      </c>
      <c r="AL1273" t="s">
        <v>9136</v>
      </c>
      <c r="AM1273" t="s">
        <v>4965</v>
      </c>
    </row>
    <row r="1274" spans="1:42" x14ac:dyDescent="0.2">
      <c r="A1274" t="s">
        <v>4969</v>
      </c>
      <c r="B1274" t="s">
        <v>4969</v>
      </c>
      <c r="D1274" t="s">
        <v>15301</v>
      </c>
      <c r="E1274" t="s">
        <v>15302</v>
      </c>
      <c r="F1274" t="s">
        <v>8889</v>
      </c>
      <c r="G1274" t="s">
        <v>4970</v>
      </c>
      <c r="H1274" t="s">
        <v>4969</v>
      </c>
      <c r="I1274" t="s">
        <v>15303</v>
      </c>
      <c r="J1274" t="s">
        <v>4971</v>
      </c>
      <c r="K1274" t="s">
        <v>4972</v>
      </c>
      <c r="L1274" t="s">
        <v>32</v>
      </c>
      <c r="M1274" t="s">
        <v>7982</v>
      </c>
      <c r="N1274" t="s">
        <v>2039</v>
      </c>
      <c r="O1274" t="s">
        <v>8887</v>
      </c>
      <c r="P1274" t="s">
        <v>4974</v>
      </c>
      <c r="R1274" t="b">
        <v>1</v>
      </c>
      <c r="T1274" t="s">
        <v>85</v>
      </c>
      <c r="Y1274" t="s">
        <v>134</v>
      </c>
      <c r="Z1274" t="s">
        <v>8890</v>
      </c>
      <c r="AA1274" t="s">
        <v>8887</v>
      </c>
      <c r="AB1274" t="s">
        <v>15304</v>
      </c>
      <c r="AC1274" t="s">
        <v>8973</v>
      </c>
      <c r="AD1274" t="b">
        <v>0</v>
      </c>
      <c r="AE1274" t="b">
        <v>0</v>
      </c>
      <c r="AF1274" t="s">
        <v>8941</v>
      </c>
      <c r="AG1274" t="s">
        <v>8941</v>
      </c>
      <c r="AH1274" t="s">
        <v>8942</v>
      </c>
      <c r="AJ1274" t="s">
        <v>15305</v>
      </c>
      <c r="AK1274" t="s">
        <v>15306</v>
      </c>
      <c r="AL1274" t="s">
        <v>8935</v>
      </c>
      <c r="AM1274" t="s">
        <v>4970</v>
      </c>
    </row>
    <row r="1275" spans="1:42" x14ac:dyDescent="0.2">
      <c r="A1275" t="s">
        <v>4975</v>
      </c>
      <c r="B1275" t="s">
        <v>4976</v>
      </c>
      <c r="D1275" t="s">
        <v>8614</v>
      </c>
      <c r="E1275" t="s">
        <v>15307</v>
      </c>
      <c r="F1275" t="s">
        <v>9090</v>
      </c>
      <c r="G1275" t="s">
        <v>4977</v>
      </c>
      <c r="H1275" t="s">
        <v>4975</v>
      </c>
      <c r="I1275" t="s">
        <v>15308</v>
      </c>
      <c r="M1275" t="s">
        <v>8925</v>
      </c>
      <c r="N1275" t="s">
        <v>2039</v>
      </c>
      <c r="O1275" t="s">
        <v>8887</v>
      </c>
      <c r="R1275" t="b">
        <v>1</v>
      </c>
      <c r="X1275" t="s">
        <v>2039</v>
      </c>
      <c r="Y1275" t="s">
        <v>15309</v>
      </c>
      <c r="Z1275" t="s">
        <v>8890</v>
      </c>
      <c r="AA1275" t="s">
        <v>8887</v>
      </c>
      <c r="AC1275" t="s">
        <v>8921</v>
      </c>
      <c r="AD1275" t="b">
        <v>0</v>
      </c>
      <c r="AE1275" t="b">
        <v>0</v>
      </c>
      <c r="AL1275" t="s">
        <v>9238</v>
      </c>
      <c r="AM1275" t="s">
        <v>4977</v>
      </c>
    </row>
    <row r="1276" spans="1:42" x14ac:dyDescent="0.2">
      <c r="A1276" t="s">
        <v>4975</v>
      </c>
      <c r="B1276" t="s">
        <v>4976</v>
      </c>
      <c r="D1276" t="s">
        <v>8614</v>
      </c>
      <c r="E1276" t="s">
        <v>15310</v>
      </c>
      <c r="F1276" t="s">
        <v>9090</v>
      </c>
      <c r="G1276" t="s">
        <v>4977</v>
      </c>
      <c r="H1276" t="s">
        <v>4975</v>
      </c>
      <c r="I1276" t="s">
        <v>15311</v>
      </c>
      <c r="J1276" t="s">
        <v>4978</v>
      </c>
      <c r="K1276" t="s">
        <v>4979</v>
      </c>
      <c r="L1276" t="s">
        <v>32</v>
      </c>
      <c r="M1276" t="s">
        <v>7982</v>
      </c>
      <c r="N1276" t="s">
        <v>2039</v>
      </c>
      <c r="O1276" t="s">
        <v>8887</v>
      </c>
      <c r="P1276" t="s">
        <v>15312</v>
      </c>
      <c r="R1276" t="b">
        <v>1</v>
      </c>
      <c r="T1276" t="s">
        <v>45</v>
      </c>
      <c r="Y1276" t="s">
        <v>4983</v>
      </c>
      <c r="Z1276" t="s">
        <v>8890</v>
      </c>
      <c r="AA1276" t="s">
        <v>8887</v>
      </c>
      <c r="AB1276" t="s">
        <v>15313</v>
      </c>
      <c r="AC1276" t="s">
        <v>8921</v>
      </c>
      <c r="AD1276" t="b">
        <v>0</v>
      </c>
      <c r="AE1276" t="b">
        <v>0</v>
      </c>
      <c r="AF1276" t="s">
        <v>9038</v>
      </c>
      <c r="AG1276" t="s">
        <v>9038</v>
      </c>
      <c r="AH1276" t="s">
        <v>9031</v>
      </c>
      <c r="AJ1276" t="s">
        <v>7322</v>
      </c>
      <c r="AK1276" t="s">
        <v>15314</v>
      </c>
      <c r="AL1276" t="s">
        <v>8935</v>
      </c>
      <c r="AM1276" t="s">
        <v>4977</v>
      </c>
    </row>
    <row r="1277" spans="1:42" x14ac:dyDescent="0.2">
      <c r="A1277" t="s">
        <v>4984</v>
      </c>
      <c r="B1277" t="s">
        <v>4985</v>
      </c>
      <c r="D1277" t="s">
        <v>8617</v>
      </c>
      <c r="E1277" t="s">
        <v>15315</v>
      </c>
      <c r="F1277" t="s">
        <v>8889</v>
      </c>
      <c r="G1277" t="s">
        <v>4986</v>
      </c>
      <c r="H1277" t="s">
        <v>4984</v>
      </c>
      <c r="J1277" t="s">
        <v>4987</v>
      </c>
      <c r="K1277" t="s">
        <v>7323</v>
      </c>
      <c r="L1277" t="s">
        <v>4989</v>
      </c>
      <c r="M1277" t="s">
        <v>7982</v>
      </c>
      <c r="N1277" t="s">
        <v>2039</v>
      </c>
      <c r="O1277" t="s">
        <v>8887</v>
      </c>
      <c r="P1277" t="s">
        <v>15316</v>
      </c>
      <c r="R1277" t="b">
        <v>1</v>
      </c>
      <c r="T1277" t="s">
        <v>45</v>
      </c>
      <c r="Z1277" t="s">
        <v>8890</v>
      </c>
      <c r="AA1277" t="s">
        <v>8887</v>
      </c>
      <c r="AC1277" t="s">
        <v>8921</v>
      </c>
      <c r="AD1277" t="b">
        <v>0</v>
      </c>
      <c r="AE1277" t="b">
        <v>0</v>
      </c>
      <c r="AF1277" t="s">
        <v>8931</v>
      </c>
      <c r="AG1277" t="s">
        <v>8931</v>
      </c>
      <c r="AH1277" t="s">
        <v>8893</v>
      </c>
      <c r="AI1277" t="s">
        <v>9419</v>
      </c>
      <c r="AJ1277" t="s">
        <v>15317</v>
      </c>
      <c r="AK1277" t="s">
        <v>15318</v>
      </c>
      <c r="AL1277" t="s">
        <v>8935</v>
      </c>
      <c r="AM1277" t="s">
        <v>4986</v>
      </c>
    </row>
    <row r="1278" spans="1:42" x14ac:dyDescent="0.2">
      <c r="A1278" t="s">
        <v>4993</v>
      </c>
      <c r="B1278" t="s">
        <v>4994</v>
      </c>
      <c r="D1278" t="s">
        <v>15319</v>
      </c>
      <c r="E1278" t="s">
        <v>15320</v>
      </c>
      <c r="F1278" t="s">
        <v>9090</v>
      </c>
      <c r="G1278" t="s">
        <v>4995</v>
      </c>
      <c r="H1278" t="s">
        <v>4993</v>
      </c>
      <c r="I1278" t="s">
        <v>15321</v>
      </c>
      <c r="J1278" t="s">
        <v>4996</v>
      </c>
      <c r="K1278" t="s">
        <v>15322</v>
      </c>
      <c r="L1278" t="s">
        <v>32</v>
      </c>
      <c r="M1278" t="s">
        <v>7982</v>
      </c>
      <c r="N1278" t="s">
        <v>2039</v>
      </c>
      <c r="O1278" t="s">
        <v>8887</v>
      </c>
      <c r="P1278" t="s">
        <v>15323</v>
      </c>
      <c r="R1278" t="b">
        <v>1</v>
      </c>
      <c r="T1278" t="s">
        <v>112</v>
      </c>
      <c r="Y1278" t="s">
        <v>5001</v>
      </c>
      <c r="Z1278" t="s">
        <v>8890</v>
      </c>
      <c r="AA1278" t="s">
        <v>8887</v>
      </c>
      <c r="AB1278" t="s">
        <v>14806</v>
      </c>
      <c r="AC1278" t="s">
        <v>8891</v>
      </c>
      <c r="AD1278" t="b">
        <v>0</v>
      </c>
      <c r="AE1278" t="b">
        <v>0</v>
      </c>
      <c r="AF1278" t="s">
        <v>8941</v>
      </c>
      <c r="AG1278" t="s">
        <v>8941</v>
      </c>
      <c r="AH1278" t="s">
        <v>8942</v>
      </c>
      <c r="AJ1278" t="s">
        <v>15324</v>
      </c>
      <c r="AK1278" t="s">
        <v>15325</v>
      </c>
      <c r="AL1278" t="s">
        <v>9266</v>
      </c>
      <c r="AM1278" t="s">
        <v>4999</v>
      </c>
    </row>
    <row r="1279" spans="1:42" x14ac:dyDescent="0.2">
      <c r="A1279" t="s">
        <v>5004</v>
      </c>
      <c r="B1279" t="s">
        <v>5004</v>
      </c>
      <c r="D1279" t="s">
        <v>15326</v>
      </c>
      <c r="E1279" t="s">
        <v>15327</v>
      </c>
      <c r="F1279" t="s">
        <v>8889</v>
      </c>
      <c r="G1279" t="s">
        <v>5005</v>
      </c>
      <c r="H1279" t="s">
        <v>5004</v>
      </c>
      <c r="J1279" t="s">
        <v>5006</v>
      </c>
      <c r="K1279" t="s">
        <v>5007</v>
      </c>
      <c r="L1279" t="s">
        <v>5008</v>
      </c>
      <c r="M1279" t="s">
        <v>7982</v>
      </c>
      <c r="N1279" t="s">
        <v>2039</v>
      </c>
      <c r="O1279" t="s">
        <v>8887</v>
      </c>
      <c r="P1279" t="s">
        <v>5010</v>
      </c>
      <c r="R1279" t="b">
        <v>1</v>
      </c>
      <c r="T1279" t="s">
        <v>85</v>
      </c>
      <c r="Z1279" t="s">
        <v>8890</v>
      </c>
      <c r="AA1279" t="s">
        <v>8887</v>
      </c>
      <c r="AB1279" t="s">
        <v>15328</v>
      </c>
      <c r="AC1279" t="s">
        <v>9627</v>
      </c>
      <c r="AD1279" t="b">
        <v>0</v>
      </c>
      <c r="AE1279" t="b">
        <v>0</v>
      </c>
      <c r="AF1279" t="s">
        <v>9718</v>
      </c>
      <c r="AG1279" t="s">
        <v>8941</v>
      </c>
      <c r="AH1279" t="s">
        <v>8942</v>
      </c>
      <c r="AJ1279" t="s">
        <v>15329</v>
      </c>
      <c r="AK1279" t="s">
        <v>15330</v>
      </c>
      <c r="AL1279" t="s">
        <v>8935</v>
      </c>
      <c r="AM1279" t="s">
        <v>5005</v>
      </c>
    </row>
    <row r="1280" spans="1:42" x14ac:dyDescent="0.2">
      <c r="A1280" t="s">
        <v>5011</v>
      </c>
      <c r="B1280" t="s">
        <v>5011</v>
      </c>
      <c r="D1280" t="s">
        <v>15331</v>
      </c>
      <c r="E1280" t="s">
        <v>15332</v>
      </c>
      <c r="F1280" t="s">
        <v>8889</v>
      </c>
      <c r="G1280" t="s">
        <v>5012</v>
      </c>
      <c r="H1280" t="s">
        <v>5011</v>
      </c>
      <c r="J1280" t="s">
        <v>5013</v>
      </c>
      <c r="K1280" t="s">
        <v>5014</v>
      </c>
      <c r="L1280" t="s">
        <v>32</v>
      </c>
      <c r="M1280" t="s">
        <v>7982</v>
      </c>
      <c r="N1280" t="s">
        <v>2039</v>
      </c>
      <c r="O1280" t="s">
        <v>8887</v>
      </c>
      <c r="P1280" t="s">
        <v>5015</v>
      </c>
      <c r="R1280" t="b">
        <v>1</v>
      </c>
      <c r="T1280" t="s">
        <v>112</v>
      </c>
      <c r="Z1280" t="s">
        <v>8890</v>
      </c>
      <c r="AA1280" t="s">
        <v>8887</v>
      </c>
      <c r="AC1280" t="s">
        <v>8891</v>
      </c>
      <c r="AD1280" t="b">
        <v>0</v>
      </c>
      <c r="AE1280" t="b">
        <v>0</v>
      </c>
      <c r="AF1280" t="s">
        <v>10448</v>
      </c>
      <c r="AG1280" t="s">
        <v>10449</v>
      </c>
      <c r="AH1280" t="s">
        <v>8893</v>
      </c>
      <c r="AI1280" t="s">
        <v>15333</v>
      </c>
      <c r="AJ1280" t="s">
        <v>5012</v>
      </c>
      <c r="AK1280" t="s">
        <v>15334</v>
      </c>
      <c r="AL1280" t="s">
        <v>8935</v>
      </c>
      <c r="AM1280" t="s">
        <v>5016</v>
      </c>
      <c r="AN1280" t="s">
        <v>108</v>
      </c>
      <c r="AO1280" t="s">
        <v>109</v>
      </c>
      <c r="AP1280" t="s">
        <v>5017</v>
      </c>
    </row>
    <row r="1281" spans="1:42" x14ac:dyDescent="0.2">
      <c r="A1281" t="s">
        <v>5018</v>
      </c>
      <c r="B1281" t="s">
        <v>5018</v>
      </c>
      <c r="D1281" t="s">
        <v>15335</v>
      </c>
      <c r="E1281" t="s">
        <v>15336</v>
      </c>
      <c r="F1281" t="s">
        <v>8994</v>
      </c>
      <c r="G1281" t="s">
        <v>5019</v>
      </c>
      <c r="H1281" t="s">
        <v>5018</v>
      </c>
      <c r="J1281" t="s">
        <v>5020</v>
      </c>
      <c r="K1281" t="s">
        <v>5021</v>
      </c>
      <c r="L1281" t="s">
        <v>233</v>
      </c>
      <c r="M1281" t="s">
        <v>7982</v>
      </c>
      <c r="N1281" t="s">
        <v>2039</v>
      </c>
      <c r="O1281" t="s">
        <v>8887</v>
      </c>
      <c r="P1281" t="s">
        <v>5023</v>
      </c>
      <c r="R1281" t="b">
        <v>1</v>
      </c>
      <c r="T1281" t="s">
        <v>85</v>
      </c>
      <c r="Z1281" t="s">
        <v>8890</v>
      </c>
      <c r="AA1281" t="s">
        <v>8887</v>
      </c>
      <c r="AB1281" t="s">
        <v>15337</v>
      </c>
      <c r="AC1281" t="s">
        <v>8921</v>
      </c>
      <c r="AD1281" t="b">
        <v>0</v>
      </c>
      <c r="AE1281" t="b">
        <v>0</v>
      </c>
      <c r="AF1281" t="s">
        <v>8941</v>
      </c>
      <c r="AG1281" t="s">
        <v>8941</v>
      </c>
      <c r="AH1281" t="s">
        <v>8942</v>
      </c>
      <c r="AJ1281" t="s">
        <v>15338</v>
      </c>
      <c r="AK1281" t="s">
        <v>15339</v>
      </c>
      <c r="AL1281" t="s">
        <v>8935</v>
      </c>
      <c r="AM1281" t="s">
        <v>5024</v>
      </c>
    </row>
    <row r="1282" spans="1:42" x14ac:dyDescent="0.2">
      <c r="A1282" t="s">
        <v>5025</v>
      </c>
      <c r="B1282" t="s">
        <v>5025</v>
      </c>
      <c r="D1282" t="s">
        <v>15340</v>
      </c>
      <c r="E1282" t="s">
        <v>15341</v>
      </c>
      <c r="F1282" t="s">
        <v>8889</v>
      </c>
      <c r="G1282" t="s">
        <v>5026</v>
      </c>
      <c r="H1282" t="s">
        <v>5025</v>
      </c>
      <c r="J1282" t="s">
        <v>5027</v>
      </c>
      <c r="K1282" t="s">
        <v>5028</v>
      </c>
      <c r="L1282" t="s">
        <v>32</v>
      </c>
      <c r="M1282" t="s">
        <v>7982</v>
      </c>
      <c r="N1282" t="s">
        <v>2039</v>
      </c>
      <c r="O1282" t="s">
        <v>9002</v>
      </c>
      <c r="P1282" t="s">
        <v>5030</v>
      </c>
      <c r="R1282" t="b">
        <v>1</v>
      </c>
      <c r="T1282" t="s">
        <v>112</v>
      </c>
      <c r="V1282" t="s">
        <v>7510</v>
      </c>
      <c r="Z1282" t="s">
        <v>8890</v>
      </c>
      <c r="AA1282" t="s">
        <v>9004</v>
      </c>
      <c r="AB1282" t="s">
        <v>9125</v>
      </c>
      <c r="AC1282" t="s">
        <v>8891</v>
      </c>
      <c r="AD1282" t="b">
        <v>0</v>
      </c>
      <c r="AE1282" t="b">
        <v>0</v>
      </c>
      <c r="AF1282" t="s">
        <v>15342</v>
      </c>
      <c r="AG1282" t="s">
        <v>9652</v>
      </c>
      <c r="AH1282" t="s">
        <v>8942</v>
      </c>
      <c r="AI1282" t="s">
        <v>8932</v>
      </c>
      <c r="AJ1282" t="s">
        <v>5026</v>
      </c>
      <c r="AK1282" t="s">
        <v>15343</v>
      </c>
      <c r="AL1282" t="s">
        <v>8945</v>
      </c>
      <c r="AM1282" t="s">
        <v>5031</v>
      </c>
    </row>
    <row r="1283" spans="1:42" x14ac:dyDescent="0.2">
      <c r="A1283" t="s">
        <v>5025</v>
      </c>
      <c r="B1283" t="s">
        <v>5025</v>
      </c>
      <c r="D1283" t="s">
        <v>15340</v>
      </c>
      <c r="E1283" t="s">
        <v>15344</v>
      </c>
      <c r="F1283" t="s">
        <v>8889</v>
      </c>
      <c r="G1283" t="s">
        <v>5026</v>
      </c>
      <c r="H1283" t="s">
        <v>5025</v>
      </c>
      <c r="M1283" t="s">
        <v>8920</v>
      </c>
      <c r="N1283" t="s">
        <v>2039</v>
      </c>
      <c r="O1283" t="s">
        <v>8887</v>
      </c>
      <c r="R1283" t="b">
        <v>1</v>
      </c>
      <c r="Z1283" t="s">
        <v>8890</v>
      </c>
      <c r="AA1283" t="s">
        <v>8887</v>
      </c>
      <c r="AC1283" t="s">
        <v>8891</v>
      </c>
      <c r="AD1283" t="b">
        <v>0</v>
      </c>
      <c r="AE1283" t="b">
        <v>0</v>
      </c>
      <c r="AL1283" t="s">
        <v>8945</v>
      </c>
      <c r="AM1283" t="s">
        <v>15345</v>
      </c>
    </row>
    <row r="1284" spans="1:42" x14ac:dyDescent="0.2">
      <c r="A1284" t="s">
        <v>5025</v>
      </c>
      <c r="B1284" t="s">
        <v>5025</v>
      </c>
      <c r="D1284" t="s">
        <v>15340</v>
      </c>
      <c r="E1284" t="s">
        <v>15346</v>
      </c>
      <c r="F1284" t="s">
        <v>8889</v>
      </c>
      <c r="G1284" t="s">
        <v>5026</v>
      </c>
      <c r="H1284" t="s">
        <v>5025</v>
      </c>
      <c r="M1284" t="s">
        <v>8925</v>
      </c>
      <c r="N1284" t="s">
        <v>2039</v>
      </c>
      <c r="O1284" t="s">
        <v>8887</v>
      </c>
      <c r="R1284" t="b">
        <v>1</v>
      </c>
      <c r="X1284" t="s">
        <v>2039</v>
      </c>
      <c r="Z1284" t="s">
        <v>8890</v>
      </c>
      <c r="AA1284" t="s">
        <v>8887</v>
      </c>
      <c r="AC1284" t="s">
        <v>8891</v>
      </c>
      <c r="AD1284" t="b">
        <v>0</v>
      </c>
      <c r="AE1284" t="b">
        <v>0</v>
      </c>
      <c r="AL1284" t="s">
        <v>9232</v>
      </c>
      <c r="AM1284" t="s">
        <v>15347</v>
      </c>
    </row>
    <row r="1285" spans="1:42" x14ac:dyDescent="0.2">
      <c r="A1285" t="s">
        <v>5025</v>
      </c>
      <c r="B1285" t="s">
        <v>5025</v>
      </c>
      <c r="D1285" t="s">
        <v>15340</v>
      </c>
      <c r="E1285" t="s">
        <v>15348</v>
      </c>
      <c r="F1285" t="s">
        <v>8889</v>
      </c>
      <c r="G1285" t="s">
        <v>5026</v>
      </c>
      <c r="H1285" t="s">
        <v>5025</v>
      </c>
      <c r="J1285" t="s">
        <v>5027</v>
      </c>
      <c r="K1285" t="s">
        <v>15349</v>
      </c>
      <c r="L1285" t="s">
        <v>32</v>
      </c>
      <c r="M1285" t="s">
        <v>7982</v>
      </c>
      <c r="N1285" t="s">
        <v>11399</v>
      </c>
      <c r="O1285" t="s">
        <v>8887</v>
      </c>
      <c r="P1285" t="s">
        <v>15350</v>
      </c>
      <c r="R1285" t="b">
        <v>1</v>
      </c>
      <c r="T1285" t="s">
        <v>112</v>
      </c>
      <c r="Z1285" t="s">
        <v>8890</v>
      </c>
      <c r="AA1285" t="s">
        <v>8887</v>
      </c>
      <c r="AB1285" t="s">
        <v>15351</v>
      </c>
      <c r="AC1285" t="s">
        <v>8891</v>
      </c>
      <c r="AD1285" t="b">
        <v>0</v>
      </c>
      <c r="AE1285" t="b">
        <v>0</v>
      </c>
      <c r="AF1285" t="s">
        <v>11441</v>
      </c>
      <c r="AG1285" t="s">
        <v>11442</v>
      </c>
      <c r="AH1285" t="s">
        <v>8942</v>
      </c>
      <c r="AJ1285" t="s">
        <v>5026</v>
      </c>
      <c r="AK1285" t="s">
        <v>15352</v>
      </c>
      <c r="AL1285" t="s">
        <v>8945</v>
      </c>
      <c r="AM1285" t="s">
        <v>15353</v>
      </c>
    </row>
    <row r="1286" spans="1:42" x14ac:dyDescent="0.2">
      <c r="A1286" t="s">
        <v>5032</v>
      </c>
      <c r="B1286" t="s">
        <v>5032</v>
      </c>
      <c r="D1286" t="s">
        <v>15354</v>
      </c>
      <c r="E1286" t="s">
        <v>15355</v>
      </c>
      <c r="F1286" t="s">
        <v>8994</v>
      </c>
      <c r="G1286" t="s">
        <v>5033</v>
      </c>
      <c r="H1286" t="s">
        <v>5032</v>
      </c>
      <c r="I1286" t="s">
        <v>15356</v>
      </c>
      <c r="J1286" t="s">
        <v>5034</v>
      </c>
      <c r="K1286" t="s">
        <v>5035</v>
      </c>
      <c r="L1286" t="s">
        <v>180</v>
      </c>
      <c r="M1286" t="s">
        <v>7982</v>
      </c>
      <c r="N1286" t="s">
        <v>2039</v>
      </c>
      <c r="O1286" t="s">
        <v>9002</v>
      </c>
      <c r="P1286" t="s">
        <v>5036</v>
      </c>
      <c r="R1286" t="b">
        <v>1</v>
      </c>
      <c r="T1286" t="s">
        <v>112</v>
      </c>
      <c r="V1286" t="s">
        <v>7862</v>
      </c>
      <c r="Y1286" t="s">
        <v>5039</v>
      </c>
      <c r="Z1286" t="s">
        <v>8890</v>
      </c>
      <c r="AA1286" t="s">
        <v>9004</v>
      </c>
      <c r="AB1286" t="s">
        <v>15357</v>
      </c>
      <c r="AC1286" t="s">
        <v>8891</v>
      </c>
      <c r="AD1286" t="b">
        <v>0</v>
      </c>
      <c r="AE1286" t="b">
        <v>0</v>
      </c>
      <c r="AF1286" t="s">
        <v>10236</v>
      </c>
      <c r="AG1286" t="s">
        <v>11288</v>
      </c>
      <c r="AH1286" t="s">
        <v>8893</v>
      </c>
      <c r="AI1286" t="s">
        <v>15358</v>
      </c>
      <c r="AJ1286" t="s">
        <v>5033</v>
      </c>
      <c r="AK1286" t="s">
        <v>15359</v>
      </c>
      <c r="AL1286" t="s">
        <v>7302</v>
      </c>
      <c r="AM1286" t="s">
        <v>5037</v>
      </c>
      <c r="AO1286" t="s">
        <v>365</v>
      </c>
      <c r="AP1286" t="s">
        <v>5038</v>
      </c>
    </row>
    <row r="1287" spans="1:42" x14ac:dyDescent="0.2">
      <c r="A1287" t="s">
        <v>5040</v>
      </c>
      <c r="B1287" t="s">
        <v>5041</v>
      </c>
      <c r="D1287" t="s">
        <v>8620</v>
      </c>
      <c r="E1287" t="s">
        <v>15360</v>
      </c>
      <c r="F1287" t="s">
        <v>10382</v>
      </c>
      <c r="G1287" t="s">
        <v>5042</v>
      </c>
      <c r="H1287" t="s">
        <v>5040</v>
      </c>
      <c r="I1287" t="s">
        <v>15361</v>
      </c>
      <c r="J1287" t="s">
        <v>5043</v>
      </c>
      <c r="K1287" t="s">
        <v>15362</v>
      </c>
      <c r="L1287" t="s">
        <v>5045</v>
      </c>
      <c r="M1287" t="s">
        <v>7982</v>
      </c>
      <c r="N1287" t="s">
        <v>2039</v>
      </c>
      <c r="O1287" t="s">
        <v>8887</v>
      </c>
      <c r="P1287" t="s">
        <v>15363</v>
      </c>
      <c r="R1287" t="b">
        <v>1</v>
      </c>
      <c r="T1287" t="s">
        <v>45</v>
      </c>
      <c r="Y1287" t="s">
        <v>412</v>
      </c>
      <c r="Z1287" t="s">
        <v>8890</v>
      </c>
      <c r="AA1287" t="s">
        <v>8887</v>
      </c>
      <c r="AB1287" t="s">
        <v>15364</v>
      </c>
      <c r="AC1287" t="s">
        <v>10997</v>
      </c>
      <c r="AD1287" t="b">
        <v>0</v>
      </c>
      <c r="AE1287" t="b">
        <v>1</v>
      </c>
      <c r="AF1287" t="s">
        <v>15365</v>
      </c>
      <c r="AG1287" t="s">
        <v>9366</v>
      </c>
      <c r="AH1287" t="s">
        <v>8942</v>
      </c>
      <c r="AJ1287" t="s">
        <v>15366</v>
      </c>
      <c r="AK1287" t="s">
        <v>15367</v>
      </c>
      <c r="AL1287" t="s">
        <v>8918</v>
      </c>
      <c r="AM1287" t="s">
        <v>5048</v>
      </c>
    </row>
    <row r="1288" spans="1:42" x14ac:dyDescent="0.2">
      <c r="A1288" t="s">
        <v>5040</v>
      </c>
      <c r="B1288" t="s">
        <v>5041</v>
      </c>
      <c r="D1288" t="s">
        <v>8620</v>
      </c>
      <c r="E1288" t="s">
        <v>15368</v>
      </c>
      <c r="F1288" t="s">
        <v>10382</v>
      </c>
      <c r="G1288" t="s">
        <v>5042</v>
      </c>
      <c r="H1288" t="s">
        <v>5040</v>
      </c>
      <c r="J1288" t="s">
        <v>15369</v>
      </c>
      <c r="K1288" t="s">
        <v>15370</v>
      </c>
      <c r="L1288" t="s">
        <v>5045</v>
      </c>
      <c r="M1288" t="s">
        <v>7982</v>
      </c>
      <c r="N1288" t="s">
        <v>2039</v>
      </c>
      <c r="O1288" t="s">
        <v>8887</v>
      </c>
      <c r="P1288" t="s">
        <v>15371</v>
      </c>
      <c r="R1288" t="b">
        <v>1</v>
      </c>
      <c r="T1288" t="s">
        <v>45</v>
      </c>
      <c r="Z1288" t="s">
        <v>8890</v>
      </c>
      <c r="AA1288" t="s">
        <v>8887</v>
      </c>
      <c r="AB1288" t="s">
        <v>15372</v>
      </c>
      <c r="AC1288" t="s">
        <v>10997</v>
      </c>
      <c r="AD1288" t="b">
        <v>0</v>
      </c>
      <c r="AE1288" t="b">
        <v>1</v>
      </c>
      <c r="AF1288" t="s">
        <v>15373</v>
      </c>
      <c r="AG1288" t="s">
        <v>9366</v>
      </c>
      <c r="AH1288" t="s">
        <v>8942</v>
      </c>
      <c r="AJ1288" t="s">
        <v>15366</v>
      </c>
      <c r="AK1288" t="s">
        <v>15374</v>
      </c>
      <c r="AL1288" t="s">
        <v>8913</v>
      </c>
      <c r="AM1288" t="s">
        <v>5048</v>
      </c>
    </row>
    <row r="1289" spans="1:42" x14ac:dyDescent="0.2">
      <c r="A1289" t="s">
        <v>5040</v>
      </c>
      <c r="B1289" t="s">
        <v>5041</v>
      </c>
      <c r="D1289" t="s">
        <v>8620</v>
      </c>
      <c r="E1289" t="s">
        <v>15375</v>
      </c>
      <c r="F1289">
        <v>0</v>
      </c>
      <c r="G1289" t="s">
        <v>5042</v>
      </c>
      <c r="H1289" t="s">
        <v>5040</v>
      </c>
      <c r="J1289" t="s">
        <v>15376</v>
      </c>
      <c r="K1289" t="s">
        <v>15377</v>
      </c>
      <c r="L1289" t="s">
        <v>5045</v>
      </c>
      <c r="M1289" t="s">
        <v>7982</v>
      </c>
      <c r="N1289" t="s">
        <v>7024</v>
      </c>
      <c r="O1289" t="s">
        <v>8887</v>
      </c>
      <c r="P1289" t="s">
        <v>15378</v>
      </c>
      <c r="T1289" t="s">
        <v>45</v>
      </c>
      <c r="Z1289" t="s">
        <v>8967</v>
      </c>
      <c r="AA1289" t="s">
        <v>8887</v>
      </c>
      <c r="AD1289" t="b">
        <v>0</v>
      </c>
      <c r="AF1289" t="s">
        <v>8968</v>
      </c>
      <c r="AG1289" t="s">
        <v>8968</v>
      </c>
      <c r="AH1289" t="s">
        <v>8942</v>
      </c>
      <c r="AI1289" t="s">
        <v>15379</v>
      </c>
      <c r="AJ1289" t="s">
        <v>15380</v>
      </c>
      <c r="AK1289" t="s">
        <v>15381</v>
      </c>
      <c r="AL1289" t="s">
        <v>8918</v>
      </c>
      <c r="AM1289" t="s">
        <v>5042</v>
      </c>
    </row>
    <row r="1290" spans="1:42" x14ac:dyDescent="0.2">
      <c r="A1290" t="s">
        <v>5051</v>
      </c>
      <c r="B1290" t="s">
        <v>5052</v>
      </c>
      <c r="D1290" t="s">
        <v>15382</v>
      </c>
      <c r="E1290" t="s">
        <v>15383</v>
      </c>
      <c r="F1290" t="s">
        <v>9090</v>
      </c>
      <c r="G1290" t="s">
        <v>15384</v>
      </c>
      <c r="H1290" t="s">
        <v>5051</v>
      </c>
      <c r="J1290" t="s">
        <v>15385</v>
      </c>
      <c r="K1290" t="s">
        <v>15386</v>
      </c>
      <c r="L1290" t="s">
        <v>32</v>
      </c>
      <c r="M1290" t="s">
        <v>7982</v>
      </c>
      <c r="N1290" t="s">
        <v>7742</v>
      </c>
      <c r="O1290" t="s">
        <v>8887</v>
      </c>
      <c r="P1290" t="s">
        <v>15387</v>
      </c>
      <c r="R1290" t="b">
        <v>1</v>
      </c>
      <c r="T1290" t="s">
        <v>112</v>
      </c>
      <c r="Z1290" t="s">
        <v>8890</v>
      </c>
      <c r="AA1290" t="s">
        <v>8887</v>
      </c>
      <c r="AC1290" t="s">
        <v>8996</v>
      </c>
      <c r="AD1290" t="b">
        <v>0</v>
      </c>
      <c r="AF1290" t="s">
        <v>10939</v>
      </c>
      <c r="AG1290" t="s">
        <v>9943</v>
      </c>
      <c r="AH1290" t="s">
        <v>8893</v>
      </c>
      <c r="AI1290" t="s">
        <v>10206</v>
      </c>
      <c r="AJ1290" t="s">
        <v>15384</v>
      </c>
      <c r="AK1290" t="s">
        <v>15388</v>
      </c>
      <c r="AL1290" t="s">
        <v>9238</v>
      </c>
      <c r="AM1290" t="s">
        <v>5057</v>
      </c>
    </row>
    <row r="1291" spans="1:42" x14ac:dyDescent="0.2">
      <c r="A1291" t="s">
        <v>5062</v>
      </c>
      <c r="B1291" t="s">
        <v>5063</v>
      </c>
      <c r="D1291" t="s">
        <v>8624</v>
      </c>
      <c r="E1291" t="s">
        <v>15389</v>
      </c>
      <c r="F1291" t="s">
        <v>21008</v>
      </c>
      <c r="G1291" t="s">
        <v>15390</v>
      </c>
      <c r="H1291" t="s">
        <v>5062</v>
      </c>
      <c r="I1291" t="s">
        <v>15391</v>
      </c>
      <c r="J1291" t="s">
        <v>5065</v>
      </c>
      <c r="K1291" t="s">
        <v>15392</v>
      </c>
      <c r="L1291" t="s">
        <v>32</v>
      </c>
      <c r="M1291" t="s">
        <v>7982</v>
      </c>
      <c r="N1291" t="s">
        <v>2039</v>
      </c>
      <c r="O1291" t="s">
        <v>8887</v>
      </c>
      <c r="P1291" t="s">
        <v>15393</v>
      </c>
      <c r="R1291" t="b">
        <v>1</v>
      </c>
      <c r="T1291" t="s">
        <v>45</v>
      </c>
      <c r="Y1291" t="s">
        <v>381</v>
      </c>
      <c r="Z1291" t="s">
        <v>8890</v>
      </c>
      <c r="AA1291" t="s">
        <v>8887</v>
      </c>
      <c r="AB1291" t="s">
        <v>15394</v>
      </c>
      <c r="AC1291" t="s">
        <v>8973</v>
      </c>
      <c r="AD1291" t="b">
        <v>0</v>
      </c>
      <c r="AE1291" t="b">
        <v>0</v>
      </c>
      <c r="AF1291" t="s">
        <v>8931</v>
      </c>
      <c r="AG1291" t="s">
        <v>8931</v>
      </c>
      <c r="AH1291" t="s">
        <v>8942</v>
      </c>
      <c r="AI1291" t="s">
        <v>15395</v>
      </c>
      <c r="AJ1291" t="s">
        <v>15396</v>
      </c>
      <c r="AK1291" t="s">
        <v>15397</v>
      </c>
      <c r="AL1291" t="s">
        <v>9048</v>
      </c>
      <c r="AM1291" t="s">
        <v>5064</v>
      </c>
    </row>
    <row r="1292" spans="1:42" x14ac:dyDescent="0.2">
      <c r="A1292" t="s">
        <v>5062</v>
      </c>
      <c r="B1292" t="s">
        <v>5063</v>
      </c>
      <c r="D1292" t="s">
        <v>8624</v>
      </c>
      <c r="E1292" t="s">
        <v>15398</v>
      </c>
      <c r="F1292" t="s">
        <v>21008</v>
      </c>
      <c r="G1292" t="s">
        <v>15390</v>
      </c>
      <c r="H1292" t="s">
        <v>5062</v>
      </c>
      <c r="J1292" t="s">
        <v>7325</v>
      </c>
      <c r="K1292" t="s">
        <v>7326</v>
      </c>
      <c r="L1292" t="s">
        <v>5067</v>
      </c>
      <c r="M1292" t="s">
        <v>8984</v>
      </c>
      <c r="N1292" t="s">
        <v>7173</v>
      </c>
      <c r="O1292" t="s">
        <v>8887</v>
      </c>
      <c r="P1292" t="s">
        <v>15399</v>
      </c>
      <c r="R1292" t="b">
        <v>1</v>
      </c>
      <c r="T1292" t="s">
        <v>45</v>
      </c>
      <c r="X1292" t="s">
        <v>10622</v>
      </c>
      <c r="Z1292" t="s">
        <v>8890</v>
      </c>
      <c r="AA1292" t="s">
        <v>8887</v>
      </c>
      <c r="AB1292" t="s">
        <v>15400</v>
      </c>
      <c r="AC1292" t="s">
        <v>8973</v>
      </c>
      <c r="AD1292" t="b">
        <v>0</v>
      </c>
      <c r="AE1292" t="b">
        <v>0</v>
      </c>
      <c r="AF1292" t="s">
        <v>10060</v>
      </c>
      <c r="AG1292" t="s">
        <v>10061</v>
      </c>
      <c r="AI1292" t="s">
        <v>15401</v>
      </c>
      <c r="AJ1292" t="s">
        <v>15396</v>
      </c>
      <c r="AK1292" t="s">
        <v>15402</v>
      </c>
      <c r="AL1292" t="s">
        <v>8902</v>
      </c>
      <c r="AM1292" t="s">
        <v>15403</v>
      </c>
    </row>
    <row r="1293" spans="1:42" x14ac:dyDescent="0.2">
      <c r="A1293" t="s">
        <v>5072</v>
      </c>
      <c r="B1293" t="s">
        <v>5072</v>
      </c>
      <c r="D1293" t="s">
        <v>15404</v>
      </c>
      <c r="E1293" t="s">
        <v>15405</v>
      </c>
      <c r="F1293" t="s">
        <v>9118</v>
      </c>
      <c r="G1293" t="s">
        <v>5073</v>
      </c>
      <c r="H1293" t="s">
        <v>5072</v>
      </c>
      <c r="J1293" t="s">
        <v>5074</v>
      </c>
      <c r="K1293" t="s">
        <v>5075</v>
      </c>
      <c r="L1293" t="s">
        <v>32</v>
      </c>
      <c r="M1293" t="s">
        <v>7982</v>
      </c>
      <c r="N1293" t="s">
        <v>15406</v>
      </c>
      <c r="O1293" t="s">
        <v>9002</v>
      </c>
      <c r="P1293" t="s">
        <v>5076</v>
      </c>
      <c r="R1293" t="b">
        <v>1</v>
      </c>
      <c r="T1293" t="s">
        <v>112</v>
      </c>
      <c r="V1293" t="s">
        <v>7148</v>
      </c>
      <c r="Z1293" t="s">
        <v>8890</v>
      </c>
      <c r="AA1293" t="s">
        <v>9004</v>
      </c>
      <c r="AD1293" t="b">
        <v>0</v>
      </c>
      <c r="AF1293" t="s">
        <v>8892</v>
      </c>
      <c r="AG1293" t="s">
        <v>8892</v>
      </c>
      <c r="AH1293" t="s">
        <v>8893</v>
      </c>
      <c r="AI1293" t="s">
        <v>15407</v>
      </c>
      <c r="AJ1293" t="s">
        <v>5073</v>
      </c>
      <c r="AL1293" t="s">
        <v>8926</v>
      </c>
      <c r="AM1293" t="s">
        <v>5077</v>
      </c>
      <c r="AN1293" t="s">
        <v>4630</v>
      </c>
      <c r="AO1293" t="s">
        <v>99</v>
      </c>
      <c r="AP1293" t="s">
        <v>4631</v>
      </c>
    </row>
    <row r="1294" spans="1:42" x14ac:dyDescent="0.2">
      <c r="A1294" t="s">
        <v>5078</v>
      </c>
      <c r="B1294" t="s">
        <v>5078</v>
      </c>
      <c r="D1294" t="s">
        <v>15408</v>
      </c>
      <c r="E1294" t="s">
        <v>15409</v>
      </c>
      <c r="F1294" t="s">
        <v>9118</v>
      </c>
      <c r="G1294" t="s">
        <v>5079</v>
      </c>
      <c r="H1294" t="s">
        <v>5078</v>
      </c>
      <c r="I1294" t="s">
        <v>15410</v>
      </c>
      <c r="J1294" t="s">
        <v>5080</v>
      </c>
      <c r="K1294" t="s">
        <v>5081</v>
      </c>
      <c r="L1294" t="s">
        <v>32</v>
      </c>
      <c r="M1294" t="s">
        <v>7982</v>
      </c>
      <c r="N1294" t="s">
        <v>2039</v>
      </c>
      <c r="O1294" t="s">
        <v>8887</v>
      </c>
      <c r="P1294" t="s">
        <v>5082</v>
      </c>
      <c r="T1294" t="s">
        <v>112</v>
      </c>
      <c r="Y1294" t="s">
        <v>381</v>
      </c>
      <c r="Z1294" t="s">
        <v>12972</v>
      </c>
      <c r="AA1294" t="s">
        <v>8887</v>
      </c>
      <c r="AB1294" t="s">
        <v>15411</v>
      </c>
      <c r="AC1294" t="s">
        <v>9037</v>
      </c>
      <c r="AD1294" t="b">
        <v>0</v>
      </c>
      <c r="AE1294" t="b">
        <v>0</v>
      </c>
      <c r="AF1294" t="s">
        <v>9046</v>
      </c>
      <c r="AG1294" t="s">
        <v>9046</v>
      </c>
      <c r="AJ1294" t="s">
        <v>5079</v>
      </c>
      <c r="AK1294" t="s">
        <v>15412</v>
      </c>
      <c r="AL1294" t="s">
        <v>9266</v>
      </c>
      <c r="AM1294" t="s">
        <v>5083</v>
      </c>
      <c r="AN1294" t="s">
        <v>5084</v>
      </c>
      <c r="AO1294" t="s">
        <v>379</v>
      </c>
      <c r="AP1294" t="s">
        <v>5085</v>
      </c>
    </row>
    <row r="1295" spans="1:42" x14ac:dyDescent="0.2">
      <c r="A1295" t="s">
        <v>5086</v>
      </c>
      <c r="B1295" t="s">
        <v>5087</v>
      </c>
      <c r="D1295" t="s">
        <v>15413</v>
      </c>
      <c r="E1295" t="s">
        <v>15414</v>
      </c>
      <c r="F1295" t="s">
        <v>8994</v>
      </c>
      <c r="G1295" t="s">
        <v>5088</v>
      </c>
      <c r="H1295" t="s">
        <v>5086</v>
      </c>
      <c r="J1295" t="s">
        <v>5089</v>
      </c>
      <c r="K1295" t="s">
        <v>5090</v>
      </c>
      <c r="L1295" t="s">
        <v>5091</v>
      </c>
      <c r="M1295" t="s">
        <v>7982</v>
      </c>
      <c r="N1295" t="s">
        <v>2039</v>
      </c>
      <c r="O1295" t="s">
        <v>8887</v>
      </c>
      <c r="P1295" t="s">
        <v>15415</v>
      </c>
      <c r="R1295" t="b">
        <v>1</v>
      </c>
      <c r="T1295" t="s">
        <v>112</v>
      </c>
      <c r="Z1295" t="s">
        <v>8890</v>
      </c>
      <c r="AA1295" t="s">
        <v>8887</v>
      </c>
      <c r="AC1295" t="s">
        <v>8891</v>
      </c>
      <c r="AD1295" t="b">
        <v>0</v>
      </c>
      <c r="AE1295" t="b">
        <v>0</v>
      </c>
      <c r="AF1295" t="s">
        <v>8931</v>
      </c>
      <c r="AG1295" t="s">
        <v>8931</v>
      </c>
      <c r="AH1295" t="s">
        <v>8893</v>
      </c>
      <c r="AI1295" t="s">
        <v>15416</v>
      </c>
      <c r="AJ1295" t="s">
        <v>5088</v>
      </c>
      <c r="AK1295" t="s">
        <v>15417</v>
      </c>
      <c r="AL1295" t="s">
        <v>8935</v>
      </c>
      <c r="AM1295" t="s">
        <v>5093</v>
      </c>
    </row>
    <row r="1296" spans="1:42" x14ac:dyDescent="0.2">
      <c r="A1296" t="s">
        <v>5097</v>
      </c>
      <c r="B1296" t="s">
        <v>5097</v>
      </c>
      <c r="D1296" t="s">
        <v>15418</v>
      </c>
      <c r="E1296" t="s">
        <v>15419</v>
      </c>
      <c r="F1296" t="s">
        <v>9118</v>
      </c>
      <c r="G1296" t="s">
        <v>5098</v>
      </c>
      <c r="H1296" t="s">
        <v>5097</v>
      </c>
      <c r="I1296" t="s">
        <v>15420</v>
      </c>
      <c r="J1296" t="s">
        <v>5099</v>
      </c>
      <c r="K1296" t="s">
        <v>5100</v>
      </c>
      <c r="L1296" t="s">
        <v>32</v>
      </c>
      <c r="M1296" t="s">
        <v>7982</v>
      </c>
      <c r="N1296" t="s">
        <v>2039</v>
      </c>
      <c r="O1296" t="s">
        <v>8887</v>
      </c>
      <c r="P1296" t="s">
        <v>5101</v>
      </c>
      <c r="R1296" t="b">
        <v>1</v>
      </c>
      <c r="T1296" t="s">
        <v>112</v>
      </c>
      <c r="Y1296" t="s">
        <v>1199</v>
      </c>
      <c r="Z1296" t="s">
        <v>8890</v>
      </c>
      <c r="AA1296" t="s">
        <v>8887</v>
      </c>
      <c r="AB1296" t="s">
        <v>15421</v>
      </c>
      <c r="AC1296" t="s">
        <v>9037</v>
      </c>
      <c r="AD1296" t="b">
        <v>0</v>
      </c>
      <c r="AE1296" t="b">
        <v>0</v>
      </c>
      <c r="AF1296" t="s">
        <v>9046</v>
      </c>
      <c r="AG1296" t="s">
        <v>9046</v>
      </c>
      <c r="AH1296" t="s">
        <v>9100</v>
      </c>
      <c r="AJ1296" t="s">
        <v>5098</v>
      </c>
      <c r="AK1296" t="s">
        <v>15422</v>
      </c>
      <c r="AL1296" t="s">
        <v>8935</v>
      </c>
      <c r="AM1296" t="s">
        <v>5102</v>
      </c>
      <c r="AN1296" t="s">
        <v>5103</v>
      </c>
      <c r="AO1296" t="s">
        <v>109</v>
      </c>
      <c r="AP1296" t="s">
        <v>5104</v>
      </c>
    </row>
    <row r="1297" spans="1:42" x14ac:dyDescent="0.2">
      <c r="A1297" t="s">
        <v>5105</v>
      </c>
      <c r="B1297" t="s">
        <v>5105</v>
      </c>
      <c r="D1297" t="s">
        <v>15423</v>
      </c>
      <c r="E1297" t="s">
        <v>15424</v>
      </c>
      <c r="F1297" t="s">
        <v>8889</v>
      </c>
      <c r="G1297" t="s">
        <v>5106</v>
      </c>
      <c r="H1297" t="s">
        <v>5105</v>
      </c>
      <c r="J1297" t="s">
        <v>5107</v>
      </c>
      <c r="K1297" t="s">
        <v>5108</v>
      </c>
      <c r="L1297" t="s">
        <v>15425</v>
      </c>
      <c r="M1297" t="s">
        <v>7982</v>
      </c>
      <c r="N1297" t="s">
        <v>2039</v>
      </c>
      <c r="O1297" t="s">
        <v>8887</v>
      </c>
      <c r="P1297" t="s">
        <v>5110</v>
      </c>
      <c r="R1297" t="b">
        <v>1</v>
      </c>
      <c r="T1297" t="s">
        <v>85</v>
      </c>
      <c r="Z1297" t="s">
        <v>8890</v>
      </c>
      <c r="AA1297" t="s">
        <v>8887</v>
      </c>
      <c r="AB1297" t="s">
        <v>15426</v>
      </c>
      <c r="AC1297" t="s">
        <v>8891</v>
      </c>
      <c r="AD1297" t="b">
        <v>0</v>
      </c>
      <c r="AE1297" t="b">
        <v>0</v>
      </c>
      <c r="AF1297" t="s">
        <v>9651</v>
      </c>
      <c r="AG1297" t="s">
        <v>9652</v>
      </c>
      <c r="AH1297" t="s">
        <v>8942</v>
      </c>
      <c r="AJ1297" t="s">
        <v>15427</v>
      </c>
      <c r="AK1297" t="s">
        <v>15428</v>
      </c>
      <c r="AL1297" t="s">
        <v>8935</v>
      </c>
      <c r="AM1297" t="s">
        <v>5111</v>
      </c>
    </row>
    <row r="1298" spans="1:42" x14ac:dyDescent="0.2">
      <c r="A1298" t="s">
        <v>5114</v>
      </c>
      <c r="B1298" t="s">
        <v>5115</v>
      </c>
      <c r="D1298" t="s">
        <v>8627</v>
      </c>
      <c r="E1298" t="s">
        <v>15429</v>
      </c>
      <c r="F1298" t="s">
        <v>9090</v>
      </c>
      <c r="G1298" t="s">
        <v>5116</v>
      </c>
      <c r="H1298" t="s">
        <v>5114</v>
      </c>
      <c r="J1298" t="s">
        <v>5117</v>
      </c>
      <c r="K1298" t="s">
        <v>15430</v>
      </c>
      <c r="L1298" t="s">
        <v>15431</v>
      </c>
      <c r="M1298" t="s">
        <v>7982</v>
      </c>
      <c r="N1298" t="s">
        <v>2039</v>
      </c>
      <c r="O1298" t="s">
        <v>8887</v>
      </c>
      <c r="P1298" t="s">
        <v>15432</v>
      </c>
      <c r="R1298" t="b">
        <v>1</v>
      </c>
      <c r="T1298" t="s">
        <v>45</v>
      </c>
      <c r="Z1298" t="s">
        <v>8890</v>
      </c>
      <c r="AA1298" t="s">
        <v>8887</v>
      </c>
      <c r="AC1298" t="s">
        <v>8973</v>
      </c>
      <c r="AD1298" t="b">
        <v>0</v>
      </c>
      <c r="AE1298" t="b">
        <v>0</v>
      </c>
      <c r="AF1298" t="s">
        <v>8931</v>
      </c>
      <c r="AG1298" t="s">
        <v>8931</v>
      </c>
      <c r="AH1298" t="s">
        <v>8893</v>
      </c>
      <c r="AI1298" t="s">
        <v>9419</v>
      </c>
      <c r="AJ1298" t="s">
        <v>15433</v>
      </c>
      <c r="AK1298" t="s">
        <v>15434</v>
      </c>
      <c r="AL1298" t="s">
        <v>8935</v>
      </c>
      <c r="AM1298" t="s">
        <v>5122</v>
      </c>
    </row>
    <row r="1299" spans="1:42" x14ac:dyDescent="0.2">
      <c r="A1299" t="s">
        <v>5124</v>
      </c>
      <c r="B1299" t="s">
        <v>5124</v>
      </c>
      <c r="D1299" t="s">
        <v>15435</v>
      </c>
      <c r="E1299" t="s">
        <v>15436</v>
      </c>
      <c r="F1299" t="s">
        <v>8889</v>
      </c>
      <c r="G1299" t="s">
        <v>5125</v>
      </c>
      <c r="H1299" t="s">
        <v>5124</v>
      </c>
      <c r="J1299" t="s">
        <v>5126</v>
      </c>
      <c r="K1299" t="s">
        <v>5127</v>
      </c>
      <c r="L1299" t="s">
        <v>32</v>
      </c>
      <c r="M1299" t="s">
        <v>7982</v>
      </c>
      <c r="N1299" t="s">
        <v>1616</v>
      </c>
      <c r="O1299" t="s">
        <v>8887</v>
      </c>
      <c r="P1299" t="s">
        <v>5129</v>
      </c>
      <c r="R1299" t="b">
        <v>1</v>
      </c>
      <c r="T1299" t="s">
        <v>85</v>
      </c>
      <c r="Z1299" t="s">
        <v>8890</v>
      </c>
      <c r="AA1299" t="s">
        <v>8887</v>
      </c>
      <c r="AC1299" t="s">
        <v>8921</v>
      </c>
      <c r="AD1299" t="b">
        <v>0</v>
      </c>
      <c r="AE1299" t="b">
        <v>0</v>
      </c>
      <c r="AF1299" t="s">
        <v>7604</v>
      </c>
      <c r="AG1299" t="s">
        <v>7604</v>
      </c>
      <c r="AH1299" t="s">
        <v>8893</v>
      </c>
      <c r="AI1299" t="s">
        <v>8932</v>
      </c>
      <c r="AJ1299" t="s">
        <v>15437</v>
      </c>
      <c r="AK1299" t="s">
        <v>15438</v>
      </c>
      <c r="AL1299" t="s">
        <v>8897</v>
      </c>
      <c r="AM1299" t="s">
        <v>5125</v>
      </c>
    </row>
    <row r="1300" spans="1:42" x14ac:dyDescent="0.2">
      <c r="A1300" t="s">
        <v>5130</v>
      </c>
      <c r="B1300" t="s">
        <v>5130</v>
      </c>
      <c r="D1300" t="s">
        <v>15439</v>
      </c>
      <c r="E1300" t="s">
        <v>15440</v>
      </c>
      <c r="F1300" t="s">
        <v>8889</v>
      </c>
      <c r="G1300" t="s">
        <v>5131</v>
      </c>
      <c r="H1300" t="s">
        <v>5130</v>
      </c>
      <c r="J1300" t="s">
        <v>5132</v>
      </c>
      <c r="K1300" t="s">
        <v>5133</v>
      </c>
      <c r="L1300" t="s">
        <v>4409</v>
      </c>
      <c r="M1300" t="s">
        <v>7982</v>
      </c>
      <c r="N1300" t="s">
        <v>2039</v>
      </c>
      <c r="O1300" t="s">
        <v>9002</v>
      </c>
      <c r="P1300" t="s">
        <v>5134</v>
      </c>
      <c r="R1300" t="b">
        <v>1</v>
      </c>
      <c r="T1300" t="s">
        <v>112</v>
      </c>
      <c r="V1300" t="s">
        <v>7151</v>
      </c>
      <c r="Z1300" t="s">
        <v>8890</v>
      </c>
      <c r="AA1300" t="s">
        <v>9004</v>
      </c>
      <c r="AC1300" t="s">
        <v>15441</v>
      </c>
      <c r="AD1300" t="b">
        <v>1</v>
      </c>
      <c r="AE1300" t="b">
        <v>0</v>
      </c>
      <c r="AF1300" t="s">
        <v>10243</v>
      </c>
      <c r="AG1300" t="s">
        <v>10244</v>
      </c>
      <c r="AH1300" t="s">
        <v>8893</v>
      </c>
      <c r="AI1300" t="s">
        <v>15442</v>
      </c>
      <c r="AJ1300" t="s">
        <v>5131</v>
      </c>
      <c r="AK1300" t="s">
        <v>15443</v>
      </c>
      <c r="AL1300" t="s">
        <v>7302</v>
      </c>
      <c r="AM1300" t="s">
        <v>5135</v>
      </c>
    </row>
    <row r="1301" spans="1:42" x14ac:dyDescent="0.2">
      <c r="A1301" t="s">
        <v>5136</v>
      </c>
      <c r="B1301" t="s">
        <v>5136</v>
      </c>
      <c r="D1301" t="s">
        <v>15444</v>
      </c>
      <c r="E1301" t="s">
        <v>15445</v>
      </c>
      <c r="F1301" t="s">
        <v>9118</v>
      </c>
      <c r="G1301" t="s">
        <v>5137</v>
      </c>
      <c r="H1301" t="s">
        <v>5136</v>
      </c>
      <c r="J1301" t="s">
        <v>5138</v>
      </c>
      <c r="K1301" t="s">
        <v>5139</v>
      </c>
      <c r="L1301" t="s">
        <v>32</v>
      </c>
      <c r="M1301" t="s">
        <v>7982</v>
      </c>
      <c r="N1301" t="s">
        <v>7933</v>
      </c>
      <c r="O1301" t="s">
        <v>8887</v>
      </c>
      <c r="P1301" t="s">
        <v>5140</v>
      </c>
      <c r="R1301" t="b">
        <v>1</v>
      </c>
      <c r="T1301" t="s">
        <v>112</v>
      </c>
      <c r="Z1301" t="s">
        <v>8890</v>
      </c>
      <c r="AA1301" t="s">
        <v>8887</v>
      </c>
      <c r="AC1301" t="s">
        <v>8996</v>
      </c>
      <c r="AD1301" t="b">
        <v>0</v>
      </c>
      <c r="AE1301" t="b">
        <v>0</v>
      </c>
      <c r="AF1301" t="s">
        <v>8892</v>
      </c>
      <c r="AG1301" t="s">
        <v>8892</v>
      </c>
      <c r="AH1301" t="s">
        <v>8893</v>
      </c>
      <c r="AI1301" t="s">
        <v>9323</v>
      </c>
      <c r="AJ1301" t="s">
        <v>5137</v>
      </c>
      <c r="AK1301" t="s">
        <v>15446</v>
      </c>
      <c r="AL1301" t="s">
        <v>8897</v>
      </c>
      <c r="AM1301" t="s">
        <v>5141</v>
      </c>
      <c r="AN1301" t="s">
        <v>40</v>
      </c>
      <c r="AO1301" t="s">
        <v>41</v>
      </c>
      <c r="AP1301" t="s">
        <v>2596</v>
      </c>
    </row>
    <row r="1302" spans="1:42" x14ac:dyDescent="0.2">
      <c r="A1302" t="s">
        <v>5142</v>
      </c>
      <c r="B1302" t="s">
        <v>5143</v>
      </c>
      <c r="D1302" t="s">
        <v>7327</v>
      </c>
      <c r="E1302" t="s">
        <v>15447</v>
      </c>
      <c r="F1302" t="s">
        <v>8889</v>
      </c>
      <c r="G1302" t="s">
        <v>5144</v>
      </c>
      <c r="H1302" t="s">
        <v>5142</v>
      </c>
      <c r="I1302" t="s">
        <v>15448</v>
      </c>
      <c r="J1302" t="s">
        <v>15449</v>
      </c>
      <c r="K1302" t="s">
        <v>15450</v>
      </c>
      <c r="L1302" t="s">
        <v>261</v>
      </c>
      <c r="M1302" t="s">
        <v>7982</v>
      </c>
      <c r="N1302" t="s">
        <v>2039</v>
      </c>
      <c r="O1302" t="s">
        <v>8887</v>
      </c>
      <c r="P1302" t="s">
        <v>15451</v>
      </c>
      <c r="R1302" t="b">
        <v>1</v>
      </c>
      <c r="T1302" t="s">
        <v>112</v>
      </c>
      <c r="Y1302" t="s">
        <v>5149</v>
      </c>
      <c r="Z1302" t="s">
        <v>8890</v>
      </c>
      <c r="AA1302" t="s">
        <v>8887</v>
      </c>
      <c r="AB1302" t="s">
        <v>15452</v>
      </c>
      <c r="AC1302" t="s">
        <v>8891</v>
      </c>
      <c r="AD1302" t="b">
        <v>0</v>
      </c>
      <c r="AE1302" t="b">
        <v>0</v>
      </c>
      <c r="AF1302" t="s">
        <v>9186</v>
      </c>
      <c r="AG1302" t="s">
        <v>9187</v>
      </c>
      <c r="AH1302" t="s">
        <v>9031</v>
      </c>
      <c r="AJ1302" t="s">
        <v>5144</v>
      </c>
      <c r="AK1302" t="s">
        <v>15453</v>
      </c>
      <c r="AL1302" t="s">
        <v>8935</v>
      </c>
      <c r="AM1302" t="s">
        <v>5148</v>
      </c>
    </row>
    <row r="1303" spans="1:42" x14ac:dyDescent="0.2">
      <c r="A1303" t="s">
        <v>5152</v>
      </c>
      <c r="B1303" t="s">
        <v>5153</v>
      </c>
      <c r="D1303" t="s">
        <v>7328</v>
      </c>
      <c r="E1303" t="s">
        <v>15454</v>
      </c>
      <c r="F1303" t="s">
        <v>21008</v>
      </c>
      <c r="G1303" t="s">
        <v>5154</v>
      </c>
      <c r="H1303" t="s">
        <v>5152</v>
      </c>
      <c r="J1303" t="s">
        <v>15455</v>
      </c>
      <c r="K1303" t="s">
        <v>15456</v>
      </c>
      <c r="L1303" t="s">
        <v>32</v>
      </c>
      <c r="M1303" t="s">
        <v>7982</v>
      </c>
      <c r="N1303" t="s">
        <v>2039</v>
      </c>
      <c r="O1303" t="s">
        <v>8887</v>
      </c>
      <c r="P1303" t="s">
        <v>15457</v>
      </c>
      <c r="R1303" t="b">
        <v>1</v>
      </c>
      <c r="T1303" t="s">
        <v>112</v>
      </c>
      <c r="Z1303" t="s">
        <v>8890</v>
      </c>
      <c r="AA1303" t="s">
        <v>8887</v>
      </c>
      <c r="AB1303" t="s">
        <v>15458</v>
      </c>
      <c r="AC1303" t="s">
        <v>8973</v>
      </c>
      <c r="AD1303" t="b">
        <v>0</v>
      </c>
      <c r="AE1303" t="b">
        <v>0</v>
      </c>
      <c r="AF1303" t="s">
        <v>11441</v>
      </c>
      <c r="AG1303" t="s">
        <v>11442</v>
      </c>
      <c r="AH1303" t="s">
        <v>9100</v>
      </c>
      <c r="AJ1303" t="s">
        <v>5154</v>
      </c>
      <c r="AK1303" t="s">
        <v>15459</v>
      </c>
      <c r="AL1303" t="s">
        <v>8926</v>
      </c>
      <c r="AM1303" t="s">
        <v>5158</v>
      </c>
    </row>
    <row r="1304" spans="1:42" x14ac:dyDescent="0.2">
      <c r="A1304" t="s">
        <v>5152</v>
      </c>
      <c r="B1304" t="s">
        <v>5153</v>
      </c>
      <c r="D1304" t="s">
        <v>7328</v>
      </c>
      <c r="E1304" t="s">
        <v>15460</v>
      </c>
      <c r="F1304" t="s">
        <v>21008</v>
      </c>
      <c r="G1304" t="s">
        <v>5154</v>
      </c>
      <c r="H1304" t="s">
        <v>5152</v>
      </c>
      <c r="I1304" t="s">
        <v>15461</v>
      </c>
      <c r="J1304" t="s">
        <v>5155</v>
      </c>
      <c r="K1304" t="s">
        <v>15462</v>
      </c>
      <c r="L1304" t="s">
        <v>32</v>
      </c>
      <c r="M1304" t="s">
        <v>7982</v>
      </c>
      <c r="N1304" t="s">
        <v>2039</v>
      </c>
      <c r="O1304" t="s">
        <v>8887</v>
      </c>
      <c r="P1304" t="s">
        <v>15463</v>
      </c>
      <c r="R1304" t="b">
        <v>1</v>
      </c>
      <c r="T1304" t="s">
        <v>112</v>
      </c>
      <c r="Y1304" t="s">
        <v>15464</v>
      </c>
      <c r="Z1304" t="s">
        <v>8890</v>
      </c>
      <c r="AA1304" t="s">
        <v>8887</v>
      </c>
      <c r="AB1304" t="s">
        <v>15465</v>
      </c>
      <c r="AC1304" t="s">
        <v>8973</v>
      </c>
      <c r="AD1304" t="b">
        <v>0</v>
      </c>
      <c r="AE1304" t="b">
        <v>0</v>
      </c>
      <c r="AF1304" t="s">
        <v>15466</v>
      </c>
      <c r="AG1304" t="s">
        <v>15467</v>
      </c>
      <c r="AH1304" t="s">
        <v>9031</v>
      </c>
      <c r="AJ1304" t="s">
        <v>5154</v>
      </c>
      <c r="AK1304" t="s">
        <v>15468</v>
      </c>
      <c r="AL1304" t="s">
        <v>8935</v>
      </c>
      <c r="AM1304" t="s">
        <v>5158</v>
      </c>
    </row>
    <row r="1305" spans="1:42" x14ac:dyDescent="0.2">
      <c r="A1305" t="s">
        <v>5152</v>
      </c>
      <c r="B1305" t="s">
        <v>5153</v>
      </c>
      <c r="D1305" t="s">
        <v>7328</v>
      </c>
      <c r="E1305" t="s">
        <v>15469</v>
      </c>
      <c r="F1305" t="s">
        <v>21008</v>
      </c>
      <c r="G1305" t="s">
        <v>5154</v>
      </c>
      <c r="H1305" t="s">
        <v>5152</v>
      </c>
      <c r="I1305" t="s">
        <v>15470</v>
      </c>
      <c r="J1305" t="s">
        <v>5155</v>
      </c>
      <c r="K1305" t="s">
        <v>15471</v>
      </c>
      <c r="L1305" t="s">
        <v>15472</v>
      </c>
      <c r="M1305" t="s">
        <v>7982</v>
      </c>
      <c r="N1305" t="s">
        <v>2039</v>
      </c>
      <c r="O1305" t="s">
        <v>8887</v>
      </c>
      <c r="P1305" t="s">
        <v>15473</v>
      </c>
      <c r="R1305" t="b">
        <v>1</v>
      </c>
      <c r="T1305" t="s">
        <v>112</v>
      </c>
      <c r="Y1305" t="s">
        <v>5160</v>
      </c>
      <c r="Z1305" t="s">
        <v>8890</v>
      </c>
      <c r="AA1305" t="s">
        <v>8887</v>
      </c>
      <c r="AB1305" t="s">
        <v>15474</v>
      </c>
      <c r="AC1305" t="s">
        <v>8973</v>
      </c>
      <c r="AD1305" t="b">
        <v>0</v>
      </c>
      <c r="AE1305" t="b">
        <v>0</v>
      </c>
      <c r="AF1305" t="s">
        <v>9046</v>
      </c>
      <c r="AG1305" t="s">
        <v>9046</v>
      </c>
      <c r="AH1305" t="s">
        <v>9031</v>
      </c>
      <c r="AJ1305" t="s">
        <v>5154</v>
      </c>
      <c r="AK1305" t="s">
        <v>15475</v>
      </c>
      <c r="AL1305" t="s">
        <v>9266</v>
      </c>
      <c r="AM1305" t="s">
        <v>5158</v>
      </c>
    </row>
    <row r="1306" spans="1:42" x14ac:dyDescent="0.2">
      <c r="A1306" t="s">
        <v>5163</v>
      </c>
      <c r="B1306" t="s">
        <v>5163</v>
      </c>
      <c r="D1306" t="s">
        <v>15476</v>
      </c>
      <c r="E1306" t="s">
        <v>15477</v>
      </c>
      <c r="F1306" t="s">
        <v>9118</v>
      </c>
      <c r="G1306" t="s">
        <v>5164</v>
      </c>
      <c r="H1306" t="s">
        <v>5163</v>
      </c>
      <c r="J1306" t="s">
        <v>5165</v>
      </c>
      <c r="K1306" t="s">
        <v>5166</v>
      </c>
      <c r="L1306" t="s">
        <v>32</v>
      </c>
      <c r="M1306" t="s">
        <v>7982</v>
      </c>
      <c r="N1306" t="s">
        <v>2039</v>
      </c>
      <c r="O1306" t="s">
        <v>8887</v>
      </c>
      <c r="P1306" t="s">
        <v>5167</v>
      </c>
      <c r="R1306" t="b">
        <v>1</v>
      </c>
      <c r="T1306" t="s">
        <v>112</v>
      </c>
      <c r="Z1306" t="s">
        <v>8890</v>
      </c>
      <c r="AA1306" t="s">
        <v>8887</v>
      </c>
      <c r="AB1306" t="s">
        <v>15478</v>
      </c>
      <c r="AC1306" t="s">
        <v>9457</v>
      </c>
      <c r="AD1306" t="b">
        <v>0</v>
      </c>
      <c r="AE1306" t="b">
        <v>0</v>
      </c>
      <c r="AF1306" t="s">
        <v>8941</v>
      </c>
      <c r="AG1306" t="s">
        <v>8941</v>
      </c>
      <c r="AJ1306" t="s">
        <v>5164</v>
      </c>
      <c r="AK1306" t="s">
        <v>15479</v>
      </c>
      <c r="AL1306" t="s">
        <v>8935</v>
      </c>
      <c r="AM1306" t="s">
        <v>5168</v>
      </c>
      <c r="AN1306" t="s">
        <v>132</v>
      </c>
      <c r="AO1306" t="s">
        <v>109</v>
      </c>
      <c r="AP1306" t="s">
        <v>3528</v>
      </c>
    </row>
    <row r="1307" spans="1:42" x14ac:dyDescent="0.2">
      <c r="A1307" t="s">
        <v>5169</v>
      </c>
      <c r="B1307" t="s">
        <v>5169</v>
      </c>
      <c r="D1307" t="s">
        <v>15480</v>
      </c>
      <c r="E1307" t="s">
        <v>15481</v>
      </c>
      <c r="F1307" t="s">
        <v>21007</v>
      </c>
      <c r="G1307" t="s">
        <v>5170</v>
      </c>
      <c r="H1307" t="s">
        <v>5169</v>
      </c>
      <c r="M1307" t="s">
        <v>8925</v>
      </c>
      <c r="N1307" t="s">
        <v>2039</v>
      </c>
      <c r="O1307" t="s">
        <v>8887</v>
      </c>
      <c r="R1307" t="b">
        <v>1</v>
      </c>
      <c r="X1307" t="s">
        <v>2039</v>
      </c>
      <c r="Z1307" t="s">
        <v>8890</v>
      </c>
      <c r="AA1307" t="s">
        <v>8887</v>
      </c>
      <c r="AC1307" t="s">
        <v>8891</v>
      </c>
      <c r="AD1307" t="b">
        <v>0</v>
      </c>
      <c r="AL1307" t="s">
        <v>9266</v>
      </c>
      <c r="AM1307" t="s">
        <v>5172</v>
      </c>
    </row>
    <row r="1308" spans="1:42" x14ac:dyDescent="0.2">
      <c r="A1308" t="s">
        <v>5173</v>
      </c>
      <c r="B1308" t="s">
        <v>5173</v>
      </c>
      <c r="D1308" t="s">
        <v>15482</v>
      </c>
      <c r="E1308" t="s">
        <v>15483</v>
      </c>
      <c r="F1308" t="s">
        <v>9090</v>
      </c>
      <c r="G1308" t="s">
        <v>5174</v>
      </c>
      <c r="H1308" t="s">
        <v>5173</v>
      </c>
      <c r="J1308" t="s">
        <v>5175</v>
      </c>
      <c r="K1308" t="s">
        <v>5176</v>
      </c>
      <c r="L1308" t="s">
        <v>32</v>
      </c>
      <c r="M1308" t="s">
        <v>7982</v>
      </c>
      <c r="N1308" t="s">
        <v>2039</v>
      </c>
      <c r="O1308" t="s">
        <v>8887</v>
      </c>
      <c r="P1308" t="s">
        <v>5178</v>
      </c>
      <c r="R1308" t="b">
        <v>1</v>
      </c>
      <c r="T1308" t="s">
        <v>85</v>
      </c>
      <c r="Z1308" t="s">
        <v>8890</v>
      </c>
      <c r="AA1308" t="s">
        <v>8887</v>
      </c>
      <c r="AB1308" t="s">
        <v>15484</v>
      </c>
      <c r="AC1308" t="s">
        <v>8891</v>
      </c>
      <c r="AD1308" t="b">
        <v>0</v>
      </c>
      <c r="AE1308" t="b">
        <v>0</v>
      </c>
      <c r="AF1308" t="s">
        <v>11686</v>
      </c>
      <c r="AG1308" t="s">
        <v>11687</v>
      </c>
      <c r="AH1308" t="s">
        <v>9100</v>
      </c>
      <c r="AI1308" t="s">
        <v>15485</v>
      </c>
      <c r="AJ1308" t="s">
        <v>15486</v>
      </c>
      <c r="AK1308" t="s">
        <v>15487</v>
      </c>
      <c r="AL1308" t="s">
        <v>9136</v>
      </c>
      <c r="AM1308" t="s">
        <v>5179</v>
      </c>
    </row>
    <row r="1309" spans="1:42" x14ac:dyDescent="0.2">
      <c r="A1309" t="s">
        <v>5180</v>
      </c>
      <c r="B1309" t="s">
        <v>5181</v>
      </c>
      <c r="D1309" t="s">
        <v>8630</v>
      </c>
      <c r="E1309" t="s">
        <v>15488</v>
      </c>
      <c r="F1309" t="s">
        <v>9118</v>
      </c>
      <c r="G1309" t="s">
        <v>15489</v>
      </c>
      <c r="H1309" t="s">
        <v>5180</v>
      </c>
      <c r="I1309" t="s">
        <v>15490</v>
      </c>
      <c r="J1309" t="s">
        <v>5183</v>
      </c>
      <c r="K1309" t="s">
        <v>5184</v>
      </c>
      <c r="L1309" t="s">
        <v>180</v>
      </c>
      <c r="M1309" t="s">
        <v>7982</v>
      </c>
      <c r="N1309" t="s">
        <v>2039</v>
      </c>
      <c r="O1309" t="s">
        <v>8887</v>
      </c>
      <c r="P1309" t="s">
        <v>15491</v>
      </c>
      <c r="R1309" t="b">
        <v>1</v>
      </c>
      <c r="T1309" t="s">
        <v>45</v>
      </c>
      <c r="Y1309" t="s">
        <v>5191</v>
      </c>
      <c r="Z1309" t="s">
        <v>8890</v>
      </c>
      <c r="AA1309" t="s">
        <v>8887</v>
      </c>
      <c r="AB1309" t="s">
        <v>15492</v>
      </c>
      <c r="AC1309" t="s">
        <v>8891</v>
      </c>
      <c r="AD1309" t="b">
        <v>0</v>
      </c>
      <c r="AE1309" t="b">
        <v>0</v>
      </c>
      <c r="AF1309" t="s">
        <v>8941</v>
      </c>
      <c r="AG1309" t="s">
        <v>8941</v>
      </c>
      <c r="AH1309" t="s">
        <v>8942</v>
      </c>
      <c r="AJ1309" t="s">
        <v>7330</v>
      </c>
      <c r="AK1309" t="s">
        <v>15493</v>
      </c>
      <c r="AL1309" t="s">
        <v>9087</v>
      </c>
      <c r="AM1309" t="s">
        <v>5187</v>
      </c>
    </row>
    <row r="1310" spans="1:42" x14ac:dyDescent="0.2">
      <c r="A1310" t="s">
        <v>5192</v>
      </c>
      <c r="B1310" t="s">
        <v>5192</v>
      </c>
      <c r="D1310" t="s">
        <v>15494</v>
      </c>
      <c r="E1310" t="s">
        <v>15495</v>
      </c>
      <c r="F1310" t="s">
        <v>9090</v>
      </c>
      <c r="G1310" t="s">
        <v>5193</v>
      </c>
      <c r="H1310" t="s">
        <v>5192</v>
      </c>
      <c r="J1310" t="s">
        <v>5194</v>
      </c>
      <c r="K1310" t="s">
        <v>5195</v>
      </c>
      <c r="L1310" t="s">
        <v>32</v>
      </c>
      <c r="M1310" t="s">
        <v>7982</v>
      </c>
      <c r="N1310" t="s">
        <v>7554</v>
      </c>
      <c r="O1310" t="s">
        <v>8887</v>
      </c>
      <c r="P1310" t="s">
        <v>5196</v>
      </c>
      <c r="R1310" t="b">
        <v>1</v>
      </c>
      <c r="T1310" t="s">
        <v>112</v>
      </c>
      <c r="Z1310" t="s">
        <v>8890</v>
      </c>
      <c r="AA1310" t="s">
        <v>8887</v>
      </c>
      <c r="AC1310" t="s">
        <v>8891</v>
      </c>
      <c r="AD1310" t="b">
        <v>0</v>
      </c>
      <c r="AE1310" t="b">
        <v>0</v>
      </c>
      <c r="AF1310" t="s">
        <v>7604</v>
      </c>
      <c r="AG1310" t="s">
        <v>7604</v>
      </c>
      <c r="AH1310" t="s">
        <v>8893</v>
      </c>
      <c r="AI1310" t="s">
        <v>15496</v>
      </c>
      <c r="AJ1310" t="s">
        <v>5193</v>
      </c>
      <c r="AK1310" t="s">
        <v>15497</v>
      </c>
      <c r="AL1310" t="s">
        <v>8923</v>
      </c>
      <c r="AM1310" t="s">
        <v>5197</v>
      </c>
      <c r="AN1310" t="s">
        <v>5198</v>
      </c>
      <c r="AO1310" t="s">
        <v>58</v>
      </c>
      <c r="AP1310" t="s">
        <v>5199</v>
      </c>
    </row>
    <row r="1311" spans="1:42" x14ac:dyDescent="0.2">
      <c r="A1311" t="s">
        <v>5200</v>
      </c>
      <c r="B1311" t="s">
        <v>5201</v>
      </c>
      <c r="D1311" t="s">
        <v>8634</v>
      </c>
      <c r="E1311" t="s">
        <v>15498</v>
      </c>
      <c r="F1311" t="s">
        <v>8889</v>
      </c>
      <c r="G1311" t="s">
        <v>5202</v>
      </c>
      <c r="H1311" t="s">
        <v>5200</v>
      </c>
      <c r="J1311" t="s">
        <v>5203</v>
      </c>
      <c r="K1311" t="s">
        <v>5204</v>
      </c>
      <c r="L1311" t="s">
        <v>5205</v>
      </c>
      <c r="M1311" t="s">
        <v>7982</v>
      </c>
      <c r="N1311" t="s">
        <v>2039</v>
      </c>
      <c r="O1311" t="s">
        <v>8887</v>
      </c>
      <c r="P1311" t="s">
        <v>15499</v>
      </c>
      <c r="R1311" t="b">
        <v>1</v>
      </c>
      <c r="T1311" t="s">
        <v>45</v>
      </c>
      <c r="Z1311" t="s">
        <v>8890</v>
      </c>
      <c r="AA1311" t="s">
        <v>8887</v>
      </c>
      <c r="AB1311" t="s">
        <v>15500</v>
      </c>
      <c r="AC1311" t="s">
        <v>8973</v>
      </c>
      <c r="AD1311" t="b">
        <v>0</v>
      </c>
      <c r="AE1311" t="b">
        <v>0</v>
      </c>
      <c r="AF1311" t="s">
        <v>15501</v>
      </c>
      <c r="AG1311" t="s">
        <v>15502</v>
      </c>
      <c r="AH1311" t="s">
        <v>8893</v>
      </c>
      <c r="AI1311" t="s">
        <v>9419</v>
      </c>
      <c r="AJ1311" t="s">
        <v>15503</v>
      </c>
      <c r="AK1311" t="s">
        <v>15504</v>
      </c>
      <c r="AL1311" t="s">
        <v>8935</v>
      </c>
      <c r="AM1311" t="s">
        <v>5202</v>
      </c>
    </row>
    <row r="1312" spans="1:42" x14ac:dyDescent="0.2">
      <c r="A1312" t="s">
        <v>5208</v>
      </c>
      <c r="B1312" t="s">
        <v>5209</v>
      </c>
      <c r="D1312" t="s">
        <v>15505</v>
      </c>
      <c r="E1312" t="s">
        <v>15506</v>
      </c>
      <c r="F1312" t="s">
        <v>8994</v>
      </c>
      <c r="G1312" t="s">
        <v>15507</v>
      </c>
      <c r="H1312" t="s">
        <v>5208</v>
      </c>
      <c r="J1312" t="s">
        <v>5211</v>
      </c>
      <c r="K1312" t="s">
        <v>15508</v>
      </c>
      <c r="L1312" t="s">
        <v>180</v>
      </c>
      <c r="M1312" t="s">
        <v>7982</v>
      </c>
      <c r="N1312" t="s">
        <v>2039</v>
      </c>
      <c r="O1312" t="s">
        <v>8887</v>
      </c>
      <c r="P1312" t="s">
        <v>15509</v>
      </c>
      <c r="R1312" t="b">
        <v>1</v>
      </c>
      <c r="T1312" t="s">
        <v>112</v>
      </c>
      <c r="Z1312" t="s">
        <v>8890</v>
      </c>
      <c r="AA1312" t="s">
        <v>8887</v>
      </c>
      <c r="AB1312" t="s">
        <v>15510</v>
      </c>
      <c r="AC1312" t="s">
        <v>8996</v>
      </c>
      <c r="AD1312" t="b">
        <v>0</v>
      </c>
      <c r="AE1312" t="b">
        <v>0</v>
      </c>
      <c r="AF1312" t="s">
        <v>15511</v>
      </c>
      <c r="AG1312" t="s">
        <v>15512</v>
      </c>
      <c r="AJ1312" t="s">
        <v>15507</v>
      </c>
      <c r="AK1312" t="s">
        <v>15513</v>
      </c>
      <c r="AL1312" t="s">
        <v>8926</v>
      </c>
      <c r="AM1312" t="s">
        <v>5214</v>
      </c>
    </row>
    <row r="1313" spans="1:42" x14ac:dyDescent="0.2">
      <c r="A1313" t="s">
        <v>5218</v>
      </c>
      <c r="B1313" t="s">
        <v>5219</v>
      </c>
      <c r="D1313" t="s">
        <v>15514</v>
      </c>
      <c r="E1313" t="s">
        <v>15515</v>
      </c>
      <c r="F1313" t="s">
        <v>8889</v>
      </c>
      <c r="G1313" t="s">
        <v>15516</v>
      </c>
      <c r="H1313" t="s">
        <v>5218</v>
      </c>
      <c r="I1313" t="s">
        <v>15517</v>
      </c>
      <c r="J1313" t="s">
        <v>15518</v>
      </c>
      <c r="K1313" t="s">
        <v>15519</v>
      </c>
      <c r="L1313" t="s">
        <v>32</v>
      </c>
      <c r="M1313" t="s">
        <v>7982</v>
      </c>
      <c r="N1313" t="s">
        <v>2039</v>
      </c>
      <c r="O1313" t="s">
        <v>8887</v>
      </c>
      <c r="P1313" t="s">
        <v>15520</v>
      </c>
      <c r="R1313" t="b">
        <v>1</v>
      </c>
      <c r="T1313" t="s">
        <v>112</v>
      </c>
      <c r="Y1313" t="s">
        <v>5226</v>
      </c>
      <c r="Z1313" t="s">
        <v>8890</v>
      </c>
      <c r="AA1313" t="s">
        <v>8887</v>
      </c>
      <c r="AB1313" t="s">
        <v>14322</v>
      </c>
      <c r="AC1313" t="s">
        <v>8973</v>
      </c>
      <c r="AD1313" t="b">
        <v>0</v>
      </c>
      <c r="AE1313" t="b">
        <v>0</v>
      </c>
      <c r="AF1313" t="s">
        <v>7604</v>
      </c>
      <c r="AG1313" t="s">
        <v>7604</v>
      </c>
      <c r="AH1313" t="s">
        <v>8893</v>
      </c>
      <c r="AJ1313" t="s">
        <v>15516</v>
      </c>
      <c r="AK1313" t="s">
        <v>15521</v>
      </c>
      <c r="AL1313" t="s">
        <v>7302</v>
      </c>
      <c r="AM1313" t="s">
        <v>5224</v>
      </c>
    </row>
    <row r="1314" spans="1:42" x14ac:dyDescent="0.2">
      <c r="A1314" t="s">
        <v>5229</v>
      </c>
      <c r="B1314" t="s">
        <v>5229</v>
      </c>
      <c r="D1314" t="s">
        <v>15522</v>
      </c>
      <c r="E1314" t="s">
        <v>15523</v>
      </c>
      <c r="F1314" t="s">
        <v>9118</v>
      </c>
      <c r="G1314" t="s">
        <v>5230</v>
      </c>
      <c r="H1314" t="s">
        <v>5229</v>
      </c>
      <c r="J1314" t="s">
        <v>5231</v>
      </c>
      <c r="K1314" t="s">
        <v>5232</v>
      </c>
      <c r="L1314" t="s">
        <v>32</v>
      </c>
      <c r="M1314" t="s">
        <v>7982</v>
      </c>
      <c r="N1314" t="s">
        <v>7791</v>
      </c>
      <c r="O1314" t="s">
        <v>8887</v>
      </c>
      <c r="P1314" t="s">
        <v>5233</v>
      </c>
      <c r="R1314" t="b">
        <v>1</v>
      </c>
      <c r="T1314" t="s">
        <v>112</v>
      </c>
      <c r="Z1314" t="s">
        <v>8890</v>
      </c>
      <c r="AA1314" t="s">
        <v>8887</v>
      </c>
      <c r="AD1314" t="b">
        <v>0</v>
      </c>
      <c r="AE1314" t="b">
        <v>0</v>
      </c>
      <c r="AF1314" t="s">
        <v>11738</v>
      </c>
      <c r="AG1314" t="s">
        <v>11739</v>
      </c>
      <c r="AH1314" t="s">
        <v>8893</v>
      </c>
      <c r="AI1314" t="s">
        <v>14758</v>
      </c>
      <c r="AJ1314" t="s">
        <v>5230</v>
      </c>
      <c r="AL1314" t="s">
        <v>8935</v>
      </c>
      <c r="AM1314" t="s">
        <v>2688</v>
      </c>
      <c r="AN1314" t="s">
        <v>608</v>
      </c>
      <c r="AO1314" t="s">
        <v>109</v>
      </c>
      <c r="AP1314" t="s">
        <v>609</v>
      </c>
    </row>
    <row r="1315" spans="1:42" x14ac:dyDescent="0.2">
      <c r="A1315" t="s">
        <v>5234</v>
      </c>
      <c r="B1315" t="s">
        <v>5235</v>
      </c>
      <c r="D1315" t="s">
        <v>15524</v>
      </c>
      <c r="E1315" t="s">
        <v>15525</v>
      </c>
      <c r="F1315" t="s">
        <v>8994</v>
      </c>
      <c r="G1315" t="s">
        <v>15526</v>
      </c>
      <c r="H1315" t="s">
        <v>5234</v>
      </c>
      <c r="J1315" t="s">
        <v>5237</v>
      </c>
      <c r="K1315" t="s">
        <v>5238</v>
      </c>
      <c r="L1315" t="s">
        <v>32</v>
      </c>
      <c r="M1315" t="s">
        <v>7982</v>
      </c>
      <c r="N1315" t="s">
        <v>7199</v>
      </c>
      <c r="O1315" t="s">
        <v>8887</v>
      </c>
      <c r="P1315" t="s">
        <v>15527</v>
      </c>
      <c r="R1315" t="b">
        <v>1</v>
      </c>
      <c r="T1315" t="s">
        <v>112</v>
      </c>
      <c r="Z1315" t="s">
        <v>8890</v>
      </c>
      <c r="AA1315" t="s">
        <v>8887</v>
      </c>
      <c r="AC1315" t="s">
        <v>9037</v>
      </c>
      <c r="AD1315" t="b">
        <v>0</v>
      </c>
      <c r="AE1315" t="b">
        <v>0</v>
      </c>
      <c r="AF1315" t="s">
        <v>8892</v>
      </c>
      <c r="AG1315" t="s">
        <v>8892</v>
      </c>
      <c r="AH1315" t="s">
        <v>8893</v>
      </c>
      <c r="AI1315" t="s">
        <v>15528</v>
      </c>
      <c r="AJ1315" t="s">
        <v>15526</v>
      </c>
      <c r="AK1315" t="s">
        <v>15529</v>
      </c>
      <c r="AL1315" t="s">
        <v>9087</v>
      </c>
      <c r="AM1315" t="s">
        <v>5240</v>
      </c>
    </row>
    <row r="1316" spans="1:42" x14ac:dyDescent="0.2">
      <c r="A1316" t="s">
        <v>5244</v>
      </c>
      <c r="B1316" t="s">
        <v>5245</v>
      </c>
      <c r="D1316" t="s">
        <v>8637</v>
      </c>
      <c r="E1316" t="s">
        <v>15530</v>
      </c>
      <c r="F1316" t="s">
        <v>8889</v>
      </c>
      <c r="G1316" t="s">
        <v>5246</v>
      </c>
      <c r="H1316" t="s">
        <v>5244</v>
      </c>
      <c r="J1316" t="s">
        <v>5247</v>
      </c>
      <c r="K1316" t="s">
        <v>15531</v>
      </c>
      <c r="L1316" t="s">
        <v>32</v>
      </c>
      <c r="M1316" t="s">
        <v>7982</v>
      </c>
      <c r="N1316" t="s">
        <v>2039</v>
      </c>
      <c r="O1316" t="s">
        <v>8887</v>
      </c>
      <c r="P1316" t="s">
        <v>15532</v>
      </c>
      <c r="R1316" t="b">
        <v>1</v>
      </c>
      <c r="T1316" t="s">
        <v>45</v>
      </c>
      <c r="W1316" t="s">
        <v>7627</v>
      </c>
      <c r="Z1316" t="s">
        <v>8890</v>
      </c>
      <c r="AA1316" t="s">
        <v>9002</v>
      </c>
      <c r="AB1316" t="s">
        <v>12048</v>
      </c>
      <c r="AC1316" t="s">
        <v>8921</v>
      </c>
      <c r="AD1316" t="b">
        <v>0</v>
      </c>
      <c r="AE1316" t="b">
        <v>0</v>
      </c>
      <c r="AF1316" t="s">
        <v>15533</v>
      </c>
      <c r="AG1316" t="s">
        <v>8931</v>
      </c>
      <c r="AH1316" t="s">
        <v>8893</v>
      </c>
      <c r="AI1316" t="s">
        <v>15534</v>
      </c>
      <c r="AJ1316" t="s">
        <v>15535</v>
      </c>
      <c r="AK1316" t="s">
        <v>15536</v>
      </c>
      <c r="AL1316" t="s">
        <v>9229</v>
      </c>
      <c r="AM1316" t="s">
        <v>5246</v>
      </c>
    </row>
    <row r="1317" spans="1:42" x14ac:dyDescent="0.2">
      <c r="A1317" t="s">
        <v>5244</v>
      </c>
      <c r="B1317" t="s">
        <v>5245</v>
      </c>
      <c r="D1317" t="s">
        <v>8637</v>
      </c>
      <c r="E1317" t="s">
        <v>15537</v>
      </c>
      <c r="F1317" t="s">
        <v>8889</v>
      </c>
      <c r="G1317" t="s">
        <v>5246</v>
      </c>
      <c r="H1317" t="s">
        <v>5244</v>
      </c>
      <c r="J1317" t="s">
        <v>15538</v>
      </c>
      <c r="K1317" t="s">
        <v>15539</v>
      </c>
      <c r="L1317" t="s">
        <v>5249</v>
      </c>
      <c r="M1317" t="s">
        <v>7982</v>
      </c>
      <c r="N1317" t="s">
        <v>2039</v>
      </c>
      <c r="O1317" t="s">
        <v>8887</v>
      </c>
      <c r="P1317" t="s">
        <v>15540</v>
      </c>
      <c r="R1317" t="b">
        <v>1</v>
      </c>
      <c r="T1317" t="s">
        <v>45</v>
      </c>
      <c r="Z1317" t="s">
        <v>8890</v>
      </c>
      <c r="AA1317" t="s">
        <v>8887</v>
      </c>
      <c r="AC1317" t="s">
        <v>8921</v>
      </c>
      <c r="AD1317" t="b">
        <v>0</v>
      </c>
      <c r="AE1317" t="b">
        <v>0</v>
      </c>
      <c r="AF1317" t="s">
        <v>10236</v>
      </c>
      <c r="AG1317" t="s">
        <v>11288</v>
      </c>
      <c r="AH1317" t="s">
        <v>8893</v>
      </c>
      <c r="AI1317" t="s">
        <v>15541</v>
      </c>
      <c r="AJ1317" t="s">
        <v>15535</v>
      </c>
      <c r="AK1317" t="s">
        <v>15542</v>
      </c>
      <c r="AL1317" t="s">
        <v>7302</v>
      </c>
      <c r="AM1317" t="s">
        <v>5246</v>
      </c>
    </row>
    <row r="1318" spans="1:42" x14ac:dyDescent="0.2">
      <c r="A1318" t="s">
        <v>5244</v>
      </c>
      <c r="B1318" t="s">
        <v>5245</v>
      </c>
      <c r="D1318" t="s">
        <v>8637</v>
      </c>
      <c r="E1318" t="s">
        <v>15543</v>
      </c>
      <c r="F1318" t="s">
        <v>8889</v>
      </c>
      <c r="G1318" t="s">
        <v>5246</v>
      </c>
      <c r="H1318" t="s">
        <v>5244</v>
      </c>
      <c r="M1318" t="s">
        <v>8920</v>
      </c>
      <c r="N1318" t="s">
        <v>2039</v>
      </c>
      <c r="O1318" t="s">
        <v>8887</v>
      </c>
      <c r="R1318" t="b">
        <v>1</v>
      </c>
      <c r="Z1318" t="s">
        <v>8890</v>
      </c>
      <c r="AA1318" t="s">
        <v>8887</v>
      </c>
      <c r="AC1318" t="s">
        <v>8921</v>
      </c>
      <c r="AD1318" t="b">
        <v>0</v>
      </c>
      <c r="AE1318" t="b">
        <v>0</v>
      </c>
      <c r="AL1318" t="s">
        <v>9250</v>
      </c>
      <c r="AM1318" t="s">
        <v>5246</v>
      </c>
    </row>
    <row r="1319" spans="1:42" x14ac:dyDescent="0.2">
      <c r="A1319" t="s">
        <v>5244</v>
      </c>
      <c r="B1319" t="s">
        <v>5245</v>
      </c>
      <c r="D1319" t="s">
        <v>8637</v>
      </c>
      <c r="E1319" t="s">
        <v>15544</v>
      </c>
      <c r="F1319" t="s">
        <v>8889</v>
      </c>
      <c r="G1319" t="s">
        <v>5246</v>
      </c>
      <c r="H1319" t="s">
        <v>5244</v>
      </c>
      <c r="J1319" t="s">
        <v>15538</v>
      </c>
      <c r="K1319" t="s">
        <v>15539</v>
      </c>
      <c r="L1319" t="s">
        <v>5249</v>
      </c>
      <c r="M1319" t="s">
        <v>7982</v>
      </c>
      <c r="N1319" t="s">
        <v>11058</v>
      </c>
      <c r="O1319" t="s">
        <v>8887</v>
      </c>
      <c r="P1319" t="s">
        <v>15545</v>
      </c>
      <c r="R1319" t="b">
        <v>1</v>
      </c>
      <c r="T1319" t="s">
        <v>45</v>
      </c>
      <c r="Z1319" t="s">
        <v>8890</v>
      </c>
      <c r="AA1319" t="s">
        <v>8887</v>
      </c>
      <c r="AC1319" t="s">
        <v>8921</v>
      </c>
      <c r="AD1319" t="b">
        <v>0</v>
      </c>
      <c r="AE1319" t="b">
        <v>0</v>
      </c>
      <c r="AF1319" t="s">
        <v>15546</v>
      </c>
      <c r="AG1319" t="s">
        <v>15547</v>
      </c>
      <c r="AH1319" t="s">
        <v>8893</v>
      </c>
      <c r="AI1319" t="s">
        <v>15534</v>
      </c>
      <c r="AJ1319" t="s">
        <v>15535</v>
      </c>
      <c r="AK1319" t="s">
        <v>15548</v>
      </c>
      <c r="AL1319" t="s">
        <v>9266</v>
      </c>
      <c r="AM1319" t="s">
        <v>5246</v>
      </c>
    </row>
    <row r="1320" spans="1:42" x14ac:dyDescent="0.2">
      <c r="A1320" t="s">
        <v>5244</v>
      </c>
      <c r="B1320" t="s">
        <v>5245</v>
      </c>
      <c r="D1320" t="s">
        <v>8637</v>
      </c>
      <c r="E1320" t="s">
        <v>15549</v>
      </c>
      <c r="F1320" t="s">
        <v>8889</v>
      </c>
      <c r="G1320" t="s">
        <v>5246</v>
      </c>
      <c r="H1320" t="s">
        <v>5244</v>
      </c>
      <c r="J1320" t="s">
        <v>5247</v>
      </c>
      <c r="K1320" t="s">
        <v>15550</v>
      </c>
      <c r="L1320" t="s">
        <v>5249</v>
      </c>
      <c r="M1320" t="s">
        <v>9202</v>
      </c>
      <c r="N1320" t="s">
        <v>11058</v>
      </c>
      <c r="O1320" t="s">
        <v>8887</v>
      </c>
      <c r="P1320" t="s">
        <v>15551</v>
      </c>
      <c r="R1320" t="b">
        <v>1</v>
      </c>
      <c r="T1320" t="s">
        <v>45</v>
      </c>
      <c r="X1320" t="s">
        <v>7694</v>
      </c>
      <c r="Z1320" t="s">
        <v>8890</v>
      </c>
      <c r="AA1320" t="s">
        <v>8887</v>
      </c>
      <c r="AC1320" t="s">
        <v>8921</v>
      </c>
      <c r="AD1320" t="b">
        <v>0</v>
      </c>
      <c r="AE1320" t="b">
        <v>0</v>
      </c>
      <c r="AF1320" t="s">
        <v>8968</v>
      </c>
      <c r="AG1320" t="s">
        <v>8968</v>
      </c>
      <c r="AI1320" t="s">
        <v>15534</v>
      </c>
      <c r="AJ1320" t="s">
        <v>15535</v>
      </c>
      <c r="AK1320" t="s">
        <v>15552</v>
      </c>
      <c r="AL1320" t="s">
        <v>8897</v>
      </c>
      <c r="AM1320" t="s">
        <v>5246</v>
      </c>
    </row>
    <row r="1321" spans="1:42" x14ac:dyDescent="0.2">
      <c r="A1321" t="s">
        <v>5244</v>
      </c>
      <c r="B1321" t="s">
        <v>5245</v>
      </c>
      <c r="D1321" t="s">
        <v>8637</v>
      </c>
      <c r="E1321" t="s">
        <v>15553</v>
      </c>
      <c r="F1321" t="s">
        <v>8889</v>
      </c>
      <c r="G1321" t="s">
        <v>5246</v>
      </c>
      <c r="H1321" t="s">
        <v>5244</v>
      </c>
      <c r="J1321" t="s">
        <v>15538</v>
      </c>
      <c r="K1321" t="s">
        <v>15539</v>
      </c>
      <c r="L1321" t="s">
        <v>5249</v>
      </c>
      <c r="M1321" t="s">
        <v>7982</v>
      </c>
      <c r="N1321" t="s">
        <v>7916</v>
      </c>
      <c r="O1321" t="s">
        <v>8887</v>
      </c>
      <c r="P1321" t="s">
        <v>15554</v>
      </c>
      <c r="R1321" t="b">
        <v>1</v>
      </c>
      <c r="T1321" t="s">
        <v>45</v>
      </c>
      <c r="Z1321" t="s">
        <v>8890</v>
      </c>
      <c r="AA1321" t="s">
        <v>8887</v>
      </c>
      <c r="AC1321" t="s">
        <v>8921</v>
      </c>
      <c r="AD1321" t="b">
        <v>0</v>
      </c>
      <c r="AE1321" t="b">
        <v>0</v>
      </c>
      <c r="AF1321" t="s">
        <v>15555</v>
      </c>
      <c r="AG1321" t="s">
        <v>8892</v>
      </c>
      <c r="AH1321" t="s">
        <v>8893</v>
      </c>
      <c r="AI1321" t="s">
        <v>15534</v>
      </c>
      <c r="AJ1321" t="s">
        <v>15535</v>
      </c>
      <c r="AK1321" t="s">
        <v>15556</v>
      </c>
      <c r="AL1321" t="s">
        <v>8935</v>
      </c>
      <c r="AM1321" t="s">
        <v>5246</v>
      </c>
    </row>
    <row r="1322" spans="1:42" x14ac:dyDescent="0.2">
      <c r="A1322" t="s">
        <v>5244</v>
      </c>
      <c r="B1322" t="s">
        <v>5245</v>
      </c>
      <c r="D1322" t="s">
        <v>8637</v>
      </c>
      <c r="E1322" t="s">
        <v>15557</v>
      </c>
      <c r="F1322" t="s">
        <v>8889</v>
      </c>
      <c r="G1322" t="s">
        <v>5246</v>
      </c>
      <c r="H1322" t="s">
        <v>5244</v>
      </c>
      <c r="J1322" t="s">
        <v>15538</v>
      </c>
      <c r="K1322" t="s">
        <v>15539</v>
      </c>
      <c r="L1322" t="s">
        <v>5249</v>
      </c>
      <c r="M1322" t="s">
        <v>7982</v>
      </c>
      <c r="N1322" t="s">
        <v>7616</v>
      </c>
      <c r="O1322" t="s">
        <v>8887</v>
      </c>
      <c r="P1322" t="s">
        <v>15558</v>
      </c>
      <c r="R1322" t="b">
        <v>1</v>
      </c>
      <c r="T1322" t="s">
        <v>45</v>
      </c>
      <c r="Z1322" t="s">
        <v>8890</v>
      </c>
      <c r="AA1322" t="s">
        <v>8887</v>
      </c>
      <c r="AB1322" t="s">
        <v>15559</v>
      </c>
      <c r="AC1322" t="s">
        <v>8921</v>
      </c>
      <c r="AD1322" t="b">
        <v>0</v>
      </c>
      <c r="AE1322" t="b">
        <v>0</v>
      </c>
      <c r="AF1322" t="s">
        <v>15546</v>
      </c>
      <c r="AG1322" t="s">
        <v>15547</v>
      </c>
      <c r="AH1322" t="s">
        <v>8893</v>
      </c>
      <c r="AI1322" t="s">
        <v>15534</v>
      </c>
      <c r="AJ1322" t="s">
        <v>15535</v>
      </c>
      <c r="AK1322" t="s">
        <v>15560</v>
      </c>
      <c r="AL1322" t="s">
        <v>8945</v>
      </c>
      <c r="AM1322" t="s">
        <v>5246</v>
      </c>
    </row>
    <row r="1323" spans="1:42" x14ac:dyDescent="0.2">
      <c r="A1323" t="s">
        <v>5244</v>
      </c>
      <c r="B1323" t="s">
        <v>5245</v>
      </c>
      <c r="D1323" t="s">
        <v>8637</v>
      </c>
      <c r="E1323" t="s">
        <v>15561</v>
      </c>
      <c r="F1323" t="s">
        <v>8889</v>
      </c>
      <c r="G1323" t="s">
        <v>5246</v>
      </c>
      <c r="H1323" t="s">
        <v>5244</v>
      </c>
      <c r="J1323" t="s">
        <v>15538</v>
      </c>
      <c r="K1323" t="s">
        <v>15539</v>
      </c>
      <c r="L1323" t="s">
        <v>5249</v>
      </c>
      <c r="M1323" t="s">
        <v>7982</v>
      </c>
      <c r="N1323" t="s">
        <v>7616</v>
      </c>
      <c r="O1323" t="s">
        <v>8887</v>
      </c>
      <c r="P1323" t="s">
        <v>15562</v>
      </c>
      <c r="R1323" t="b">
        <v>1</v>
      </c>
      <c r="T1323" t="s">
        <v>45</v>
      </c>
      <c r="Z1323" t="s">
        <v>8890</v>
      </c>
      <c r="AA1323" t="s">
        <v>8887</v>
      </c>
      <c r="AC1323" t="s">
        <v>8921</v>
      </c>
      <c r="AD1323" t="b">
        <v>0</v>
      </c>
      <c r="AE1323" t="b">
        <v>0</v>
      </c>
      <c r="AF1323" t="s">
        <v>15563</v>
      </c>
      <c r="AG1323" t="s">
        <v>15564</v>
      </c>
      <c r="AI1323" t="s">
        <v>15565</v>
      </c>
      <c r="AJ1323" t="s">
        <v>15535</v>
      </c>
      <c r="AK1323" t="s">
        <v>15566</v>
      </c>
      <c r="AL1323" t="s">
        <v>9250</v>
      </c>
      <c r="AM1323" t="s">
        <v>5246</v>
      </c>
    </row>
    <row r="1324" spans="1:42" x14ac:dyDescent="0.2">
      <c r="A1324" t="s">
        <v>5244</v>
      </c>
      <c r="B1324" t="s">
        <v>5245</v>
      </c>
      <c r="D1324" t="s">
        <v>8637</v>
      </c>
      <c r="E1324" t="s">
        <v>15567</v>
      </c>
      <c r="F1324" t="s">
        <v>8889</v>
      </c>
      <c r="G1324" t="s">
        <v>5246</v>
      </c>
      <c r="H1324" t="s">
        <v>5244</v>
      </c>
      <c r="J1324" t="s">
        <v>15538</v>
      </c>
      <c r="K1324" t="s">
        <v>15539</v>
      </c>
      <c r="L1324" t="s">
        <v>5249</v>
      </c>
      <c r="M1324" t="s">
        <v>7982</v>
      </c>
      <c r="N1324" t="s">
        <v>10812</v>
      </c>
      <c r="O1324" t="s">
        <v>8887</v>
      </c>
      <c r="P1324" t="s">
        <v>15568</v>
      </c>
      <c r="R1324" t="b">
        <v>1</v>
      </c>
      <c r="T1324" t="s">
        <v>45</v>
      </c>
      <c r="Z1324" t="s">
        <v>8890</v>
      </c>
      <c r="AA1324" t="s">
        <v>8887</v>
      </c>
      <c r="AC1324" t="s">
        <v>8921</v>
      </c>
      <c r="AD1324" t="b">
        <v>0</v>
      </c>
      <c r="AE1324" t="b">
        <v>0</v>
      </c>
      <c r="AF1324" t="s">
        <v>15569</v>
      </c>
      <c r="AG1324" t="s">
        <v>8892</v>
      </c>
      <c r="AH1324" t="s">
        <v>8893</v>
      </c>
      <c r="AI1324" t="s">
        <v>15534</v>
      </c>
      <c r="AJ1324" t="s">
        <v>15535</v>
      </c>
      <c r="AK1324" t="s">
        <v>15570</v>
      </c>
      <c r="AL1324" t="s">
        <v>9295</v>
      </c>
      <c r="AM1324" t="s">
        <v>5246</v>
      </c>
    </row>
    <row r="1325" spans="1:42" x14ac:dyDescent="0.2">
      <c r="A1325" t="s">
        <v>5244</v>
      </c>
      <c r="B1325" t="s">
        <v>5245</v>
      </c>
      <c r="D1325" t="s">
        <v>8637</v>
      </c>
      <c r="E1325" t="s">
        <v>15571</v>
      </c>
      <c r="F1325" t="s">
        <v>8889</v>
      </c>
      <c r="G1325" t="s">
        <v>5246</v>
      </c>
      <c r="H1325" t="s">
        <v>5244</v>
      </c>
      <c r="J1325" t="s">
        <v>15538</v>
      </c>
      <c r="K1325" t="s">
        <v>15539</v>
      </c>
      <c r="L1325" t="s">
        <v>5249</v>
      </c>
      <c r="M1325" t="s">
        <v>7982</v>
      </c>
      <c r="N1325" t="s">
        <v>7819</v>
      </c>
      <c r="O1325" t="s">
        <v>8887</v>
      </c>
      <c r="P1325" t="s">
        <v>15572</v>
      </c>
      <c r="R1325" t="b">
        <v>1</v>
      </c>
      <c r="T1325" t="s">
        <v>45</v>
      </c>
      <c r="W1325" t="s">
        <v>7533</v>
      </c>
      <c r="Z1325" t="s">
        <v>8890</v>
      </c>
      <c r="AA1325" t="s">
        <v>9002</v>
      </c>
      <c r="AB1325" t="s">
        <v>15573</v>
      </c>
      <c r="AC1325" t="s">
        <v>8921</v>
      </c>
      <c r="AD1325" t="b">
        <v>0</v>
      </c>
      <c r="AE1325" t="b">
        <v>0</v>
      </c>
      <c r="AF1325" t="s">
        <v>15574</v>
      </c>
      <c r="AG1325" t="s">
        <v>15575</v>
      </c>
      <c r="AH1325" t="s">
        <v>8893</v>
      </c>
      <c r="AI1325" t="s">
        <v>15576</v>
      </c>
      <c r="AJ1325" t="s">
        <v>15535</v>
      </c>
      <c r="AK1325" t="s">
        <v>15577</v>
      </c>
      <c r="AL1325" t="s">
        <v>9087</v>
      </c>
      <c r="AM1325" t="s">
        <v>5246</v>
      </c>
    </row>
    <row r="1326" spans="1:42" x14ac:dyDescent="0.2">
      <c r="A1326" t="s">
        <v>5244</v>
      </c>
      <c r="B1326" t="s">
        <v>5245</v>
      </c>
      <c r="D1326" t="s">
        <v>8637</v>
      </c>
      <c r="E1326" t="s">
        <v>15578</v>
      </c>
      <c r="F1326" t="s">
        <v>8889</v>
      </c>
      <c r="G1326" t="s">
        <v>5246</v>
      </c>
      <c r="H1326" t="s">
        <v>5244</v>
      </c>
      <c r="J1326" t="s">
        <v>15538</v>
      </c>
      <c r="K1326" t="s">
        <v>15539</v>
      </c>
      <c r="L1326" t="s">
        <v>5249</v>
      </c>
      <c r="M1326" t="s">
        <v>7982</v>
      </c>
      <c r="N1326" t="s">
        <v>7233</v>
      </c>
      <c r="O1326" t="s">
        <v>8887</v>
      </c>
      <c r="P1326" t="s">
        <v>15579</v>
      </c>
      <c r="R1326" t="b">
        <v>1</v>
      </c>
      <c r="T1326" t="s">
        <v>45</v>
      </c>
      <c r="Z1326" t="s">
        <v>8890</v>
      </c>
      <c r="AA1326" t="s">
        <v>8887</v>
      </c>
      <c r="AB1326" t="s">
        <v>15573</v>
      </c>
      <c r="AC1326" t="s">
        <v>8921</v>
      </c>
      <c r="AD1326" t="b">
        <v>0</v>
      </c>
      <c r="AE1326" t="b">
        <v>0</v>
      </c>
      <c r="AF1326" t="s">
        <v>11664</v>
      </c>
      <c r="AG1326" t="s">
        <v>11665</v>
      </c>
      <c r="AH1326" t="s">
        <v>8893</v>
      </c>
      <c r="AI1326" t="s">
        <v>15576</v>
      </c>
      <c r="AJ1326" t="s">
        <v>15580</v>
      </c>
      <c r="AK1326" t="s">
        <v>15581</v>
      </c>
      <c r="AL1326" t="s">
        <v>8923</v>
      </c>
      <c r="AM1326" t="s">
        <v>5246</v>
      </c>
    </row>
    <row r="1327" spans="1:42" x14ac:dyDescent="0.2">
      <c r="A1327" t="s">
        <v>5244</v>
      </c>
      <c r="B1327" t="s">
        <v>5245</v>
      </c>
      <c r="D1327" t="s">
        <v>8637</v>
      </c>
      <c r="E1327" t="s">
        <v>15582</v>
      </c>
      <c r="F1327" t="s">
        <v>8889</v>
      </c>
      <c r="G1327" t="s">
        <v>5246</v>
      </c>
      <c r="H1327" t="s">
        <v>5244</v>
      </c>
      <c r="J1327" t="s">
        <v>15538</v>
      </c>
      <c r="K1327" t="s">
        <v>15539</v>
      </c>
      <c r="L1327" t="s">
        <v>5249</v>
      </c>
      <c r="M1327" t="s">
        <v>7982</v>
      </c>
      <c r="N1327" t="s">
        <v>7607</v>
      </c>
      <c r="O1327" t="s">
        <v>8887</v>
      </c>
      <c r="P1327" t="s">
        <v>15583</v>
      </c>
      <c r="R1327" t="b">
        <v>1</v>
      </c>
      <c r="T1327" t="s">
        <v>45</v>
      </c>
      <c r="Z1327" t="s">
        <v>8890</v>
      </c>
      <c r="AA1327" t="s">
        <v>8887</v>
      </c>
      <c r="AB1327" t="s">
        <v>15584</v>
      </c>
      <c r="AC1327" t="s">
        <v>8921</v>
      </c>
      <c r="AD1327" t="b">
        <v>0</v>
      </c>
      <c r="AE1327" t="b">
        <v>0</v>
      </c>
      <c r="AF1327" t="s">
        <v>15585</v>
      </c>
      <c r="AG1327" t="s">
        <v>15586</v>
      </c>
      <c r="AH1327" t="s">
        <v>8893</v>
      </c>
      <c r="AI1327" t="s">
        <v>15587</v>
      </c>
      <c r="AJ1327" t="s">
        <v>15580</v>
      </c>
      <c r="AL1327" t="s">
        <v>9050</v>
      </c>
      <c r="AM1327" t="s">
        <v>5246</v>
      </c>
    </row>
    <row r="1328" spans="1:42" x14ac:dyDescent="0.2">
      <c r="A1328" t="s">
        <v>5256</v>
      </c>
      <c r="B1328" t="s">
        <v>5256</v>
      </c>
      <c r="D1328" t="s">
        <v>15588</v>
      </c>
      <c r="E1328" t="s">
        <v>15589</v>
      </c>
      <c r="F1328" t="s">
        <v>9216</v>
      </c>
      <c r="G1328" t="s">
        <v>5257</v>
      </c>
      <c r="H1328" t="s">
        <v>5256</v>
      </c>
      <c r="I1328" t="s">
        <v>15590</v>
      </c>
      <c r="J1328" t="s">
        <v>5258</v>
      </c>
      <c r="K1328" t="s">
        <v>5259</v>
      </c>
      <c r="L1328" t="s">
        <v>32</v>
      </c>
      <c r="M1328" t="s">
        <v>7982</v>
      </c>
      <c r="N1328" t="s">
        <v>2039</v>
      </c>
      <c r="O1328" t="s">
        <v>8887</v>
      </c>
      <c r="P1328" t="s">
        <v>5261</v>
      </c>
      <c r="R1328" t="b">
        <v>1</v>
      </c>
      <c r="T1328" t="s">
        <v>85</v>
      </c>
      <c r="Y1328" t="s">
        <v>134</v>
      </c>
      <c r="Z1328" t="s">
        <v>8890</v>
      </c>
      <c r="AA1328" t="s">
        <v>8887</v>
      </c>
      <c r="AB1328" t="s">
        <v>15591</v>
      </c>
      <c r="AC1328" t="s">
        <v>8973</v>
      </c>
      <c r="AD1328" t="b">
        <v>0</v>
      </c>
      <c r="AE1328" t="b">
        <v>0</v>
      </c>
      <c r="AF1328" t="s">
        <v>15592</v>
      </c>
      <c r="AG1328" t="s">
        <v>15593</v>
      </c>
      <c r="AI1328" t="s">
        <v>9312</v>
      </c>
      <c r="AJ1328" t="s">
        <v>15594</v>
      </c>
      <c r="AK1328" t="s">
        <v>15595</v>
      </c>
      <c r="AL1328" t="s">
        <v>8935</v>
      </c>
      <c r="AM1328" t="s">
        <v>5257</v>
      </c>
    </row>
    <row r="1329" spans="1:42" x14ac:dyDescent="0.2">
      <c r="A1329" t="s">
        <v>5262</v>
      </c>
      <c r="B1329" t="s">
        <v>5263</v>
      </c>
      <c r="D1329" t="s">
        <v>8640</v>
      </c>
      <c r="E1329" t="s">
        <v>15596</v>
      </c>
      <c r="F1329" t="s">
        <v>8889</v>
      </c>
      <c r="G1329" t="s">
        <v>5264</v>
      </c>
      <c r="H1329" t="s">
        <v>5262</v>
      </c>
      <c r="I1329" t="s">
        <v>15597</v>
      </c>
      <c r="J1329" t="s">
        <v>5265</v>
      </c>
      <c r="K1329" t="s">
        <v>15598</v>
      </c>
      <c r="L1329" t="s">
        <v>5267</v>
      </c>
      <c r="M1329" t="s">
        <v>7982</v>
      </c>
      <c r="N1329" t="s">
        <v>2039</v>
      </c>
      <c r="O1329" t="s">
        <v>8887</v>
      </c>
      <c r="P1329" t="s">
        <v>15599</v>
      </c>
      <c r="R1329" t="b">
        <v>1</v>
      </c>
      <c r="T1329" t="s">
        <v>45</v>
      </c>
      <c r="Y1329" t="s">
        <v>7595</v>
      </c>
      <c r="Z1329" t="s">
        <v>8890</v>
      </c>
      <c r="AA1329" t="s">
        <v>8887</v>
      </c>
      <c r="AC1329" t="s">
        <v>8891</v>
      </c>
      <c r="AD1329" t="b">
        <v>0</v>
      </c>
      <c r="AE1329" t="b">
        <v>0</v>
      </c>
      <c r="AF1329" t="s">
        <v>15600</v>
      </c>
      <c r="AG1329" t="s">
        <v>15601</v>
      </c>
      <c r="AH1329" t="s">
        <v>8893</v>
      </c>
      <c r="AI1329" t="s">
        <v>11688</v>
      </c>
      <c r="AJ1329" t="s">
        <v>15602</v>
      </c>
      <c r="AK1329" t="s">
        <v>15603</v>
      </c>
      <c r="AL1329" t="s">
        <v>7302</v>
      </c>
      <c r="AM1329" t="s">
        <v>5264</v>
      </c>
    </row>
    <row r="1330" spans="1:42" x14ac:dyDescent="0.2">
      <c r="A1330" t="s">
        <v>5262</v>
      </c>
      <c r="B1330" t="s">
        <v>5263</v>
      </c>
      <c r="D1330" t="s">
        <v>8640</v>
      </c>
      <c r="E1330" t="s">
        <v>15604</v>
      </c>
      <c r="F1330" t="s">
        <v>8889</v>
      </c>
      <c r="G1330" t="s">
        <v>5264</v>
      </c>
      <c r="H1330" t="s">
        <v>5262</v>
      </c>
      <c r="I1330" t="s">
        <v>15605</v>
      </c>
      <c r="J1330" t="s">
        <v>5265</v>
      </c>
      <c r="K1330" t="s">
        <v>15598</v>
      </c>
      <c r="L1330" t="s">
        <v>5267</v>
      </c>
      <c r="M1330" t="s">
        <v>7982</v>
      </c>
      <c r="N1330" t="s">
        <v>2039</v>
      </c>
      <c r="O1330" t="s">
        <v>8887</v>
      </c>
      <c r="P1330" t="s">
        <v>15606</v>
      </c>
      <c r="R1330" t="b">
        <v>1</v>
      </c>
      <c r="T1330" t="s">
        <v>45</v>
      </c>
      <c r="Y1330" t="s">
        <v>134</v>
      </c>
      <c r="Z1330" t="s">
        <v>8890</v>
      </c>
      <c r="AA1330" t="s">
        <v>8887</v>
      </c>
      <c r="AC1330" t="s">
        <v>8891</v>
      </c>
      <c r="AD1330" t="b">
        <v>0</v>
      </c>
      <c r="AE1330" t="b">
        <v>0</v>
      </c>
      <c r="AF1330" t="s">
        <v>15607</v>
      </c>
      <c r="AG1330" t="s">
        <v>15608</v>
      </c>
      <c r="AH1330" t="s">
        <v>8893</v>
      </c>
      <c r="AI1330" t="s">
        <v>11688</v>
      </c>
      <c r="AJ1330" t="s">
        <v>7331</v>
      </c>
      <c r="AK1330" t="s">
        <v>15603</v>
      </c>
      <c r="AL1330" t="s">
        <v>8935</v>
      </c>
      <c r="AM1330" t="s">
        <v>7003</v>
      </c>
    </row>
    <row r="1331" spans="1:42" x14ac:dyDescent="0.2">
      <c r="A1331" t="s">
        <v>5262</v>
      </c>
      <c r="B1331" t="s">
        <v>5263</v>
      </c>
      <c r="D1331" t="s">
        <v>8640</v>
      </c>
      <c r="E1331" t="s">
        <v>15609</v>
      </c>
      <c r="F1331" t="s">
        <v>8889</v>
      </c>
      <c r="G1331" t="s">
        <v>5264</v>
      </c>
      <c r="H1331" t="s">
        <v>5262</v>
      </c>
      <c r="J1331" t="s">
        <v>5265</v>
      </c>
      <c r="K1331" t="s">
        <v>15610</v>
      </c>
      <c r="L1331" t="s">
        <v>32</v>
      </c>
      <c r="M1331" t="s">
        <v>7982</v>
      </c>
      <c r="N1331" t="s">
        <v>2039</v>
      </c>
      <c r="O1331" t="s">
        <v>8887</v>
      </c>
      <c r="P1331" t="s">
        <v>15611</v>
      </c>
      <c r="R1331" t="b">
        <v>1</v>
      </c>
      <c r="T1331" t="s">
        <v>45</v>
      </c>
      <c r="Z1331" t="s">
        <v>8890</v>
      </c>
      <c r="AA1331" t="s">
        <v>8887</v>
      </c>
      <c r="AC1331" t="s">
        <v>8891</v>
      </c>
      <c r="AD1331" t="b">
        <v>0</v>
      </c>
      <c r="AE1331" t="b">
        <v>0</v>
      </c>
      <c r="AF1331" t="s">
        <v>9113</v>
      </c>
      <c r="AG1331" t="s">
        <v>9113</v>
      </c>
      <c r="AH1331" t="s">
        <v>8893</v>
      </c>
      <c r="AI1331" t="s">
        <v>11688</v>
      </c>
      <c r="AJ1331" t="s">
        <v>15602</v>
      </c>
      <c r="AK1331" t="s">
        <v>15612</v>
      </c>
      <c r="AL1331" t="s">
        <v>9266</v>
      </c>
      <c r="AM1331" t="s">
        <v>15613</v>
      </c>
    </row>
    <row r="1332" spans="1:42" x14ac:dyDescent="0.2">
      <c r="A1332" t="s">
        <v>5262</v>
      </c>
      <c r="B1332" t="s">
        <v>5263</v>
      </c>
      <c r="D1332" t="s">
        <v>8640</v>
      </c>
      <c r="E1332" t="s">
        <v>15614</v>
      </c>
      <c r="F1332" t="s">
        <v>8889</v>
      </c>
      <c r="G1332" t="s">
        <v>5264</v>
      </c>
      <c r="H1332" t="s">
        <v>5262</v>
      </c>
      <c r="J1332" t="s">
        <v>5265</v>
      </c>
      <c r="K1332" t="s">
        <v>15615</v>
      </c>
      <c r="L1332" t="s">
        <v>32</v>
      </c>
      <c r="M1332" t="s">
        <v>7982</v>
      </c>
      <c r="N1332" t="s">
        <v>2039</v>
      </c>
      <c r="O1332" t="s">
        <v>8887</v>
      </c>
      <c r="P1332" t="s">
        <v>15616</v>
      </c>
      <c r="R1332" t="b">
        <v>1</v>
      </c>
      <c r="T1332" t="s">
        <v>45</v>
      </c>
      <c r="Z1332" t="s">
        <v>8890</v>
      </c>
      <c r="AA1332" t="s">
        <v>8887</v>
      </c>
      <c r="AB1332" t="s">
        <v>10708</v>
      </c>
      <c r="AC1332" t="s">
        <v>8891</v>
      </c>
      <c r="AD1332" t="b">
        <v>0</v>
      </c>
      <c r="AE1332" t="b">
        <v>0</v>
      </c>
      <c r="AF1332" t="s">
        <v>15600</v>
      </c>
      <c r="AG1332" t="s">
        <v>15601</v>
      </c>
      <c r="AH1332" t="s">
        <v>8893</v>
      </c>
      <c r="AI1332" t="s">
        <v>11688</v>
      </c>
      <c r="AJ1332" t="s">
        <v>15602</v>
      </c>
      <c r="AK1332" t="s">
        <v>15617</v>
      </c>
      <c r="AL1332" t="s">
        <v>8897</v>
      </c>
      <c r="AM1332" t="s">
        <v>15618</v>
      </c>
    </row>
    <row r="1333" spans="1:42" x14ac:dyDescent="0.2">
      <c r="A1333" t="s">
        <v>5270</v>
      </c>
      <c r="B1333" t="s">
        <v>5271</v>
      </c>
      <c r="D1333" t="s">
        <v>15619</v>
      </c>
      <c r="E1333" t="s">
        <v>15620</v>
      </c>
      <c r="F1333" t="s">
        <v>8994</v>
      </c>
      <c r="G1333" t="s">
        <v>5272</v>
      </c>
      <c r="H1333" t="s">
        <v>5270</v>
      </c>
      <c r="J1333" t="s">
        <v>5273</v>
      </c>
      <c r="K1333" t="s">
        <v>15621</v>
      </c>
      <c r="L1333" t="s">
        <v>418</v>
      </c>
      <c r="M1333" t="s">
        <v>7982</v>
      </c>
      <c r="N1333" t="s">
        <v>2039</v>
      </c>
      <c r="O1333" t="s">
        <v>8887</v>
      </c>
      <c r="P1333" t="s">
        <v>15622</v>
      </c>
      <c r="R1333" t="b">
        <v>1</v>
      </c>
      <c r="T1333" t="s">
        <v>112</v>
      </c>
      <c r="Z1333" t="s">
        <v>8890</v>
      </c>
      <c r="AA1333" t="s">
        <v>8887</v>
      </c>
      <c r="AB1333" t="s">
        <v>15623</v>
      </c>
      <c r="AC1333" t="s">
        <v>8996</v>
      </c>
      <c r="AD1333" t="b">
        <v>0</v>
      </c>
      <c r="AE1333" t="b">
        <v>0</v>
      </c>
      <c r="AF1333" t="s">
        <v>10521</v>
      </c>
      <c r="AG1333" t="s">
        <v>10522</v>
      </c>
      <c r="AJ1333" t="s">
        <v>5272</v>
      </c>
      <c r="AK1333" t="s">
        <v>15624</v>
      </c>
      <c r="AL1333" t="s">
        <v>8945</v>
      </c>
      <c r="AM1333" t="s">
        <v>5275</v>
      </c>
    </row>
    <row r="1334" spans="1:42" x14ac:dyDescent="0.2">
      <c r="A1334" t="s">
        <v>5270</v>
      </c>
      <c r="B1334" t="s">
        <v>5271</v>
      </c>
      <c r="D1334" t="s">
        <v>15619</v>
      </c>
      <c r="E1334" t="s">
        <v>15625</v>
      </c>
      <c r="F1334" t="s">
        <v>8994</v>
      </c>
      <c r="G1334" t="s">
        <v>5272</v>
      </c>
      <c r="H1334" t="s">
        <v>5270</v>
      </c>
      <c r="J1334" t="s">
        <v>5273</v>
      </c>
      <c r="K1334" t="s">
        <v>15621</v>
      </c>
      <c r="L1334" t="s">
        <v>418</v>
      </c>
      <c r="M1334" t="s">
        <v>7982</v>
      </c>
      <c r="N1334" t="s">
        <v>2039</v>
      </c>
      <c r="O1334" t="s">
        <v>8887</v>
      </c>
      <c r="P1334" t="s">
        <v>15626</v>
      </c>
      <c r="R1334" t="b">
        <v>1</v>
      </c>
      <c r="T1334" t="s">
        <v>112</v>
      </c>
      <c r="Z1334" t="s">
        <v>8890</v>
      </c>
      <c r="AA1334" t="s">
        <v>8887</v>
      </c>
      <c r="AB1334" t="s">
        <v>15627</v>
      </c>
      <c r="AC1334" t="s">
        <v>8996</v>
      </c>
      <c r="AD1334" t="b">
        <v>0</v>
      </c>
      <c r="AE1334" t="b">
        <v>0</v>
      </c>
      <c r="AF1334" t="s">
        <v>11441</v>
      </c>
      <c r="AG1334" t="s">
        <v>11442</v>
      </c>
      <c r="AH1334" t="s">
        <v>9031</v>
      </c>
      <c r="AJ1334" t="s">
        <v>5272</v>
      </c>
      <c r="AK1334" t="s">
        <v>15628</v>
      </c>
      <c r="AL1334" t="s">
        <v>9816</v>
      </c>
      <c r="AM1334" t="s">
        <v>15629</v>
      </c>
    </row>
    <row r="1335" spans="1:42" x14ac:dyDescent="0.2">
      <c r="A1335" t="s">
        <v>5280</v>
      </c>
      <c r="B1335" t="s">
        <v>5280</v>
      </c>
      <c r="D1335" t="s">
        <v>15630</v>
      </c>
      <c r="E1335" t="s">
        <v>15631</v>
      </c>
      <c r="F1335" t="s">
        <v>8994</v>
      </c>
      <c r="G1335" t="s">
        <v>5281</v>
      </c>
      <c r="H1335" t="s">
        <v>5280</v>
      </c>
      <c r="I1335" t="s">
        <v>15632</v>
      </c>
      <c r="J1335" t="s">
        <v>5282</v>
      </c>
      <c r="K1335" t="s">
        <v>5283</v>
      </c>
      <c r="L1335" t="s">
        <v>32</v>
      </c>
      <c r="M1335" t="s">
        <v>7982</v>
      </c>
      <c r="N1335" t="s">
        <v>2039</v>
      </c>
      <c r="O1335" t="s">
        <v>8887</v>
      </c>
      <c r="P1335" t="s">
        <v>5284</v>
      </c>
      <c r="R1335" t="b">
        <v>1</v>
      </c>
      <c r="T1335" t="s">
        <v>112</v>
      </c>
      <c r="Y1335" t="s">
        <v>5287</v>
      </c>
      <c r="Z1335" t="s">
        <v>8890</v>
      </c>
      <c r="AA1335" t="s">
        <v>8887</v>
      </c>
      <c r="AB1335" t="s">
        <v>15633</v>
      </c>
      <c r="AC1335" t="s">
        <v>8996</v>
      </c>
      <c r="AD1335" t="b">
        <v>0</v>
      </c>
      <c r="AE1335" t="b">
        <v>0</v>
      </c>
      <c r="AF1335" t="s">
        <v>11686</v>
      </c>
      <c r="AG1335" t="s">
        <v>11687</v>
      </c>
      <c r="AH1335" t="s">
        <v>8893</v>
      </c>
      <c r="AJ1335" t="s">
        <v>5281</v>
      </c>
      <c r="AK1335" t="s">
        <v>15634</v>
      </c>
      <c r="AL1335" t="s">
        <v>9048</v>
      </c>
      <c r="AM1335" t="s">
        <v>5285</v>
      </c>
      <c r="AO1335" t="s">
        <v>355</v>
      </c>
      <c r="AP1335" t="s">
        <v>5286</v>
      </c>
    </row>
    <row r="1336" spans="1:42" x14ac:dyDescent="0.2">
      <c r="A1336" t="s">
        <v>5288</v>
      </c>
      <c r="B1336" t="s">
        <v>5289</v>
      </c>
      <c r="D1336" t="s">
        <v>7333</v>
      </c>
      <c r="E1336" t="s">
        <v>15635</v>
      </c>
      <c r="F1336" t="s">
        <v>8889</v>
      </c>
      <c r="G1336" t="s">
        <v>5290</v>
      </c>
      <c r="H1336" t="s">
        <v>5288</v>
      </c>
      <c r="J1336" t="s">
        <v>15636</v>
      </c>
      <c r="K1336" t="s">
        <v>15637</v>
      </c>
      <c r="L1336" t="s">
        <v>418</v>
      </c>
      <c r="M1336" t="s">
        <v>7982</v>
      </c>
      <c r="N1336" t="s">
        <v>2039</v>
      </c>
      <c r="O1336" t="s">
        <v>8887</v>
      </c>
      <c r="P1336" t="s">
        <v>15638</v>
      </c>
      <c r="R1336" t="b">
        <v>1</v>
      </c>
      <c r="T1336" t="s">
        <v>112</v>
      </c>
      <c r="Z1336" t="s">
        <v>8890</v>
      </c>
      <c r="AA1336" t="s">
        <v>8887</v>
      </c>
      <c r="AB1336" t="s">
        <v>15639</v>
      </c>
      <c r="AC1336" t="s">
        <v>8891</v>
      </c>
      <c r="AD1336" t="b">
        <v>0</v>
      </c>
      <c r="AE1336" t="b">
        <v>0</v>
      </c>
      <c r="AF1336" t="s">
        <v>12307</v>
      </c>
      <c r="AG1336" t="s">
        <v>10522</v>
      </c>
      <c r="AH1336" t="s">
        <v>8942</v>
      </c>
      <c r="AJ1336" t="s">
        <v>5290</v>
      </c>
      <c r="AK1336" t="s">
        <v>15640</v>
      </c>
      <c r="AL1336" t="s">
        <v>8926</v>
      </c>
      <c r="AM1336" t="s">
        <v>5294</v>
      </c>
    </row>
    <row r="1337" spans="1:42" x14ac:dyDescent="0.2">
      <c r="A1337" t="s">
        <v>5298</v>
      </c>
      <c r="B1337" t="s">
        <v>5299</v>
      </c>
      <c r="D1337" t="s">
        <v>8643</v>
      </c>
      <c r="E1337" t="s">
        <v>15641</v>
      </c>
      <c r="F1337" t="s">
        <v>8889</v>
      </c>
      <c r="G1337" t="s">
        <v>15642</v>
      </c>
      <c r="H1337" t="s">
        <v>5298</v>
      </c>
      <c r="J1337" t="s">
        <v>5302</v>
      </c>
      <c r="K1337" t="s">
        <v>15643</v>
      </c>
      <c r="L1337" t="s">
        <v>233</v>
      </c>
      <c r="M1337" t="s">
        <v>7982</v>
      </c>
      <c r="N1337" t="s">
        <v>2039</v>
      </c>
      <c r="O1337" t="s">
        <v>8887</v>
      </c>
      <c r="P1337" t="s">
        <v>15644</v>
      </c>
      <c r="R1337" t="b">
        <v>1</v>
      </c>
      <c r="T1337" t="s">
        <v>45</v>
      </c>
      <c r="Z1337" t="s">
        <v>8890</v>
      </c>
      <c r="AA1337" t="s">
        <v>8887</v>
      </c>
      <c r="AB1337" t="s">
        <v>15645</v>
      </c>
      <c r="AC1337" t="s">
        <v>8891</v>
      </c>
      <c r="AD1337" t="b">
        <v>0</v>
      </c>
      <c r="AE1337" t="b">
        <v>0</v>
      </c>
      <c r="AF1337" t="s">
        <v>8941</v>
      </c>
      <c r="AG1337" t="s">
        <v>8941</v>
      </c>
      <c r="AH1337" t="s">
        <v>8893</v>
      </c>
      <c r="AJ1337" t="s">
        <v>15646</v>
      </c>
      <c r="AK1337" t="s">
        <v>15647</v>
      </c>
      <c r="AL1337" t="s">
        <v>8926</v>
      </c>
      <c r="AM1337" t="s">
        <v>5307</v>
      </c>
    </row>
    <row r="1338" spans="1:42" x14ac:dyDescent="0.2">
      <c r="A1338" t="s">
        <v>5309</v>
      </c>
      <c r="B1338" t="s">
        <v>5309</v>
      </c>
      <c r="D1338" t="s">
        <v>15648</v>
      </c>
      <c r="E1338" t="s">
        <v>15649</v>
      </c>
      <c r="F1338" t="s">
        <v>9090</v>
      </c>
      <c r="G1338" t="s">
        <v>5310</v>
      </c>
      <c r="H1338" t="s">
        <v>5309</v>
      </c>
      <c r="I1338" t="s">
        <v>15650</v>
      </c>
      <c r="J1338" t="s">
        <v>5311</v>
      </c>
      <c r="K1338" t="s">
        <v>5312</v>
      </c>
      <c r="L1338" t="s">
        <v>429</v>
      </c>
      <c r="M1338" t="s">
        <v>7982</v>
      </c>
      <c r="N1338" t="s">
        <v>2039</v>
      </c>
      <c r="O1338" t="s">
        <v>8887</v>
      </c>
      <c r="P1338" t="s">
        <v>5313</v>
      </c>
      <c r="R1338" t="b">
        <v>1</v>
      </c>
      <c r="T1338" t="s">
        <v>112</v>
      </c>
      <c r="Y1338" t="s">
        <v>5315</v>
      </c>
      <c r="Z1338" t="s">
        <v>8890</v>
      </c>
      <c r="AA1338" t="s">
        <v>8887</v>
      </c>
      <c r="AB1338" t="s">
        <v>15651</v>
      </c>
      <c r="AC1338" t="s">
        <v>8891</v>
      </c>
      <c r="AD1338" t="b">
        <v>0</v>
      </c>
      <c r="AE1338" t="b">
        <v>0</v>
      </c>
      <c r="AF1338" t="s">
        <v>11441</v>
      </c>
      <c r="AG1338" t="s">
        <v>11442</v>
      </c>
      <c r="AH1338" t="s">
        <v>9031</v>
      </c>
      <c r="AJ1338" t="s">
        <v>5310</v>
      </c>
      <c r="AK1338" t="s">
        <v>15652</v>
      </c>
      <c r="AL1338" t="s">
        <v>9087</v>
      </c>
      <c r="AM1338" t="s">
        <v>5314</v>
      </c>
      <c r="AN1338" t="s">
        <v>184</v>
      </c>
      <c r="AO1338" t="s">
        <v>185</v>
      </c>
      <c r="AP1338" t="s">
        <v>841</v>
      </c>
    </row>
    <row r="1339" spans="1:42" x14ac:dyDescent="0.2">
      <c r="A1339" t="s">
        <v>5316</v>
      </c>
      <c r="B1339" t="s">
        <v>5316</v>
      </c>
      <c r="D1339" t="s">
        <v>15653</v>
      </c>
      <c r="E1339" t="s">
        <v>15654</v>
      </c>
      <c r="F1339" t="s">
        <v>8889</v>
      </c>
      <c r="G1339" t="s">
        <v>5317</v>
      </c>
      <c r="H1339" t="s">
        <v>5316</v>
      </c>
      <c r="J1339" t="s">
        <v>5318</v>
      </c>
      <c r="K1339" t="s">
        <v>5319</v>
      </c>
      <c r="L1339" t="s">
        <v>32</v>
      </c>
      <c r="M1339" t="s">
        <v>7982</v>
      </c>
      <c r="N1339" t="s">
        <v>2039</v>
      </c>
      <c r="O1339" t="s">
        <v>8887</v>
      </c>
      <c r="P1339" t="s">
        <v>5321</v>
      </c>
      <c r="R1339" t="b">
        <v>1</v>
      </c>
      <c r="T1339" t="s">
        <v>85</v>
      </c>
      <c r="Z1339" t="s">
        <v>8890</v>
      </c>
      <c r="AA1339" t="s">
        <v>8887</v>
      </c>
      <c r="AB1339" t="s">
        <v>15655</v>
      </c>
      <c r="AC1339" t="s">
        <v>8891</v>
      </c>
      <c r="AD1339" t="b">
        <v>0</v>
      </c>
      <c r="AE1339" t="b">
        <v>0</v>
      </c>
      <c r="AF1339" t="s">
        <v>15656</v>
      </c>
      <c r="AG1339" t="s">
        <v>15657</v>
      </c>
      <c r="AH1339" t="s">
        <v>8942</v>
      </c>
      <c r="AI1339" t="s">
        <v>15658</v>
      </c>
      <c r="AJ1339" t="s">
        <v>15659</v>
      </c>
      <c r="AK1339" t="s">
        <v>15660</v>
      </c>
      <c r="AL1339" t="s">
        <v>8935</v>
      </c>
      <c r="AM1339" t="s">
        <v>5317</v>
      </c>
    </row>
    <row r="1340" spans="1:42" x14ac:dyDescent="0.2">
      <c r="A1340" t="s">
        <v>5322</v>
      </c>
      <c r="B1340" t="s">
        <v>5322</v>
      </c>
      <c r="D1340" t="s">
        <v>15661</v>
      </c>
      <c r="E1340" t="s">
        <v>15662</v>
      </c>
      <c r="F1340" t="s">
        <v>21008</v>
      </c>
      <c r="G1340" t="s">
        <v>5323</v>
      </c>
      <c r="H1340" t="s">
        <v>5322</v>
      </c>
      <c r="J1340" t="s">
        <v>5324</v>
      </c>
      <c r="K1340" t="s">
        <v>5325</v>
      </c>
      <c r="L1340" t="s">
        <v>32</v>
      </c>
      <c r="M1340" t="s">
        <v>7982</v>
      </c>
      <c r="N1340" t="s">
        <v>2039</v>
      </c>
      <c r="O1340" t="s">
        <v>8887</v>
      </c>
      <c r="P1340" t="s">
        <v>5327</v>
      </c>
      <c r="R1340" t="b">
        <v>1</v>
      </c>
      <c r="T1340" t="s">
        <v>85</v>
      </c>
      <c r="Z1340" t="s">
        <v>8890</v>
      </c>
      <c r="AA1340" t="s">
        <v>8887</v>
      </c>
      <c r="AB1340" t="s">
        <v>15663</v>
      </c>
      <c r="AC1340" t="s">
        <v>8973</v>
      </c>
      <c r="AD1340" t="b">
        <v>0</v>
      </c>
      <c r="AE1340" t="b">
        <v>0</v>
      </c>
      <c r="AF1340" t="s">
        <v>8941</v>
      </c>
      <c r="AG1340" t="s">
        <v>8941</v>
      </c>
      <c r="AH1340" t="s">
        <v>8942</v>
      </c>
      <c r="AJ1340" t="s">
        <v>15664</v>
      </c>
      <c r="AK1340" t="s">
        <v>15665</v>
      </c>
      <c r="AL1340" t="s">
        <v>8926</v>
      </c>
      <c r="AM1340" t="s">
        <v>5323</v>
      </c>
    </row>
    <row r="1341" spans="1:42" x14ac:dyDescent="0.2">
      <c r="A1341" t="s">
        <v>5322</v>
      </c>
      <c r="B1341" t="s">
        <v>5322</v>
      </c>
      <c r="D1341" t="s">
        <v>15661</v>
      </c>
      <c r="E1341" t="s">
        <v>15666</v>
      </c>
      <c r="F1341" t="s">
        <v>21008</v>
      </c>
      <c r="G1341" t="s">
        <v>5323</v>
      </c>
      <c r="H1341" t="s">
        <v>5322</v>
      </c>
      <c r="I1341" t="s">
        <v>15667</v>
      </c>
      <c r="J1341" t="s">
        <v>15668</v>
      </c>
      <c r="K1341" t="s">
        <v>5325</v>
      </c>
      <c r="L1341" t="s">
        <v>32</v>
      </c>
      <c r="M1341" t="s">
        <v>7982</v>
      </c>
      <c r="N1341" t="s">
        <v>2039</v>
      </c>
      <c r="O1341" t="s">
        <v>8887</v>
      </c>
      <c r="P1341" t="s">
        <v>15669</v>
      </c>
      <c r="R1341" t="b">
        <v>1</v>
      </c>
      <c r="T1341" t="s">
        <v>85</v>
      </c>
      <c r="Y1341" t="s">
        <v>5329</v>
      </c>
      <c r="Z1341" t="s">
        <v>8890</v>
      </c>
      <c r="AA1341" t="s">
        <v>8887</v>
      </c>
      <c r="AB1341" t="s">
        <v>12239</v>
      </c>
      <c r="AC1341" t="s">
        <v>8973</v>
      </c>
      <c r="AD1341" t="b">
        <v>0</v>
      </c>
      <c r="AE1341" t="b">
        <v>0</v>
      </c>
      <c r="AF1341" t="s">
        <v>9186</v>
      </c>
      <c r="AG1341" t="s">
        <v>9187</v>
      </c>
      <c r="AH1341" t="s">
        <v>8942</v>
      </c>
      <c r="AJ1341" t="s">
        <v>15670</v>
      </c>
      <c r="AK1341" t="s">
        <v>15671</v>
      </c>
      <c r="AL1341" t="s">
        <v>9048</v>
      </c>
      <c r="AM1341" t="s">
        <v>5323</v>
      </c>
    </row>
    <row r="1342" spans="1:42" x14ac:dyDescent="0.2">
      <c r="A1342" t="s">
        <v>5330</v>
      </c>
      <c r="B1342" t="s">
        <v>5331</v>
      </c>
      <c r="D1342" t="s">
        <v>7337</v>
      </c>
      <c r="E1342" t="s">
        <v>15672</v>
      </c>
      <c r="F1342" t="s">
        <v>9090</v>
      </c>
      <c r="G1342" t="s">
        <v>5332</v>
      </c>
      <c r="H1342" t="s">
        <v>5330</v>
      </c>
      <c r="J1342" t="s">
        <v>5333</v>
      </c>
      <c r="K1342" t="s">
        <v>15673</v>
      </c>
      <c r="L1342" t="s">
        <v>5334</v>
      </c>
      <c r="M1342" t="s">
        <v>7982</v>
      </c>
      <c r="N1342" t="s">
        <v>2039</v>
      </c>
      <c r="O1342" t="s">
        <v>8887</v>
      </c>
      <c r="P1342" t="s">
        <v>15674</v>
      </c>
      <c r="R1342" t="b">
        <v>1</v>
      </c>
      <c r="T1342" t="s">
        <v>112</v>
      </c>
      <c r="Z1342" t="s">
        <v>8890</v>
      </c>
      <c r="AA1342" t="s">
        <v>8887</v>
      </c>
      <c r="AB1342" t="s">
        <v>11681</v>
      </c>
      <c r="AC1342" t="s">
        <v>8891</v>
      </c>
      <c r="AD1342" t="b">
        <v>0</v>
      </c>
      <c r="AE1342" t="b">
        <v>0</v>
      </c>
      <c r="AF1342" t="s">
        <v>15675</v>
      </c>
      <c r="AG1342" t="s">
        <v>15676</v>
      </c>
      <c r="AH1342" t="s">
        <v>8942</v>
      </c>
      <c r="AI1342" t="s">
        <v>15677</v>
      </c>
      <c r="AJ1342" t="s">
        <v>5332</v>
      </c>
      <c r="AK1342" t="s">
        <v>15678</v>
      </c>
      <c r="AL1342" t="s">
        <v>8935</v>
      </c>
      <c r="AM1342" t="s">
        <v>5336</v>
      </c>
    </row>
    <row r="1343" spans="1:42" x14ac:dyDescent="0.2">
      <c r="A1343" t="s">
        <v>5339</v>
      </c>
      <c r="B1343" t="s">
        <v>5340</v>
      </c>
      <c r="D1343" t="s">
        <v>15679</v>
      </c>
      <c r="E1343" t="s">
        <v>15680</v>
      </c>
      <c r="F1343" t="s">
        <v>8994</v>
      </c>
      <c r="G1343" t="s">
        <v>15681</v>
      </c>
      <c r="H1343" t="s">
        <v>5339</v>
      </c>
      <c r="J1343" t="s">
        <v>5342</v>
      </c>
      <c r="K1343" t="s">
        <v>15682</v>
      </c>
      <c r="L1343" t="s">
        <v>429</v>
      </c>
      <c r="M1343" t="s">
        <v>7982</v>
      </c>
      <c r="N1343" t="s">
        <v>7486</v>
      </c>
      <c r="O1343" t="s">
        <v>8887</v>
      </c>
      <c r="P1343" t="s">
        <v>15683</v>
      </c>
      <c r="R1343" t="b">
        <v>1</v>
      </c>
      <c r="T1343" t="s">
        <v>112</v>
      </c>
      <c r="Z1343" t="s">
        <v>8890</v>
      </c>
      <c r="AA1343" t="s">
        <v>8887</v>
      </c>
      <c r="AB1343" t="s">
        <v>15684</v>
      </c>
      <c r="AC1343" t="s">
        <v>9457</v>
      </c>
      <c r="AD1343" t="b">
        <v>0</v>
      </c>
      <c r="AE1343" t="b">
        <v>0</v>
      </c>
      <c r="AF1343" t="s">
        <v>9113</v>
      </c>
      <c r="AG1343" t="s">
        <v>9113</v>
      </c>
      <c r="AJ1343" t="s">
        <v>15681</v>
      </c>
      <c r="AL1343" t="s">
        <v>7302</v>
      </c>
      <c r="AM1343" t="s">
        <v>5346</v>
      </c>
    </row>
    <row r="1344" spans="1:42" x14ac:dyDescent="0.2">
      <c r="A1344" t="s">
        <v>5350</v>
      </c>
      <c r="B1344" t="s">
        <v>5351</v>
      </c>
      <c r="D1344" t="s">
        <v>8646</v>
      </c>
      <c r="E1344" t="s">
        <v>15685</v>
      </c>
      <c r="F1344" t="s">
        <v>9216</v>
      </c>
      <c r="G1344" t="s">
        <v>15686</v>
      </c>
      <c r="H1344" t="s">
        <v>5350</v>
      </c>
      <c r="J1344" t="s">
        <v>5353</v>
      </c>
      <c r="K1344" t="s">
        <v>5354</v>
      </c>
      <c r="L1344" t="s">
        <v>5355</v>
      </c>
      <c r="M1344" t="s">
        <v>7982</v>
      </c>
      <c r="N1344" t="s">
        <v>2039</v>
      </c>
      <c r="O1344" t="s">
        <v>8887</v>
      </c>
      <c r="P1344" t="s">
        <v>15687</v>
      </c>
      <c r="R1344" t="b">
        <v>1</v>
      </c>
      <c r="T1344" t="s">
        <v>60</v>
      </c>
      <c r="Z1344" t="s">
        <v>8890</v>
      </c>
      <c r="AA1344" t="s">
        <v>8887</v>
      </c>
      <c r="AB1344" t="s">
        <v>15688</v>
      </c>
      <c r="AC1344" t="s">
        <v>8973</v>
      </c>
      <c r="AD1344" t="b">
        <v>0</v>
      </c>
      <c r="AE1344" t="b">
        <v>0</v>
      </c>
      <c r="AF1344" t="s">
        <v>9006</v>
      </c>
      <c r="AG1344" t="s">
        <v>9007</v>
      </c>
      <c r="AH1344" t="s">
        <v>8942</v>
      </c>
      <c r="AJ1344" t="s">
        <v>15689</v>
      </c>
      <c r="AK1344" t="s">
        <v>15690</v>
      </c>
      <c r="AL1344" t="s">
        <v>9232</v>
      </c>
      <c r="AM1344" t="s">
        <v>5358</v>
      </c>
    </row>
    <row r="1345" spans="1:42" x14ac:dyDescent="0.2">
      <c r="A1345" t="s">
        <v>5350</v>
      </c>
      <c r="B1345" t="s">
        <v>5351</v>
      </c>
      <c r="D1345" t="s">
        <v>8646</v>
      </c>
      <c r="E1345" t="s">
        <v>15691</v>
      </c>
      <c r="F1345" t="s">
        <v>9216</v>
      </c>
      <c r="G1345" t="s">
        <v>15686</v>
      </c>
      <c r="H1345" t="s">
        <v>5350</v>
      </c>
      <c r="M1345" t="s">
        <v>8925</v>
      </c>
      <c r="N1345" t="s">
        <v>2039</v>
      </c>
      <c r="O1345" t="s">
        <v>8887</v>
      </c>
      <c r="R1345" t="b">
        <v>1</v>
      </c>
      <c r="X1345" t="s">
        <v>2039</v>
      </c>
      <c r="Z1345" t="s">
        <v>8890</v>
      </c>
      <c r="AA1345" t="s">
        <v>8887</v>
      </c>
      <c r="AC1345" t="s">
        <v>8973</v>
      </c>
      <c r="AD1345" t="b">
        <v>0</v>
      </c>
      <c r="AE1345" t="b">
        <v>0</v>
      </c>
      <c r="AL1345" t="s">
        <v>9232</v>
      </c>
      <c r="AM1345" t="s">
        <v>5358</v>
      </c>
    </row>
    <row r="1346" spans="1:42" x14ac:dyDescent="0.2">
      <c r="A1346" t="s">
        <v>5350</v>
      </c>
      <c r="B1346" t="s">
        <v>5351</v>
      </c>
      <c r="D1346" t="s">
        <v>8646</v>
      </c>
      <c r="E1346" t="s">
        <v>15692</v>
      </c>
      <c r="F1346" t="s">
        <v>9216</v>
      </c>
      <c r="G1346" t="s">
        <v>15686</v>
      </c>
      <c r="H1346" t="s">
        <v>5350</v>
      </c>
      <c r="M1346" t="s">
        <v>8925</v>
      </c>
      <c r="N1346" t="s">
        <v>2039</v>
      </c>
      <c r="O1346" t="s">
        <v>8887</v>
      </c>
      <c r="R1346" t="b">
        <v>1</v>
      </c>
      <c r="X1346" t="s">
        <v>2039</v>
      </c>
      <c r="Z1346" t="s">
        <v>8890</v>
      </c>
      <c r="AA1346" t="s">
        <v>8887</v>
      </c>
      <c r="AC1346" t="s">
        <v>8973</v>
      </c>
      <c r="AD1346" t="b">
        <v>0</v>
      </c>
      <c r="AE1346" t="b">
        <v>0</v>
      </c>
      <c r="AL1346" t="s">
        <v>7302</v>
      </c>
      <c r="AM1346" t="s">
        <v>15686</v>
      </c>
    </row>
    <row r="1347" spans="1:42" x14ac:dyDescent="0.2">
      <c r="A1347" t="s">
        <v>5360</v>
      </c>
      <c r="B1347" t="s">
        <v>5360</v>
      </c>
      <c r="D1347" t="s">
        <v>15693</v>
      </c>
      <c r="E1347" t="s">
        <v>15694</v>
      </c>
      <c r="F1347" t="s">
        <v>9090</v>
      </c>
      <c r="G1347" t="s">
        <v>5361</v>
      </c>
      <c r="H1347" t="s">
        <v>5360</v>
      </c>
      <c r="I1347" t="s">
        <v>15695</v>
      </c>
      <c r="J1347" t="s">
        <v>5362</v>
      </c>
      <c r="K1347" t="s">
        <v>5363</v>
      </c>
      <c r="L1347" t="s">
        <v>32</v>
      </c>
      <c r="M1347" t="s">
        <v>7982</v>
      </c>
      <c r="N1347" t="s">
        <v>2039</v>
      </c>
      <c r="O1347" t="s">
        <v>8887</v>
      </c>
      <c r="P1347" t="s">
        <v>5364</v>
      </c>
      <c r="R1347" t="b">
        <v>1</v>
      </c>
      <c r="T1347" t="s">
        <v>112</v>
      </c>
      <c r="Y1347" t="s">
        <v>381</v>
      </c>
      <c r="Z1347" t="s">
        <v>8890</v>
      </c>
      <c r="AA1347" t="s">
        <v>8887</v>
      </c>
      <c r="AB1347" t="s">
        <v>9125</v>
      </c>
      <c r="AC1347" t="s">
        <v>8891</v>
      </c>
      <c r="AD1347" t="b">
        <v>0</v>
      </c>
      <c r="AE1347" t="b">
        <v>0</v>
      </c>
      <c r="AF1347" t="s">
        <v>9046</v>
      </c>
      <c r="AG1347" t="s">
        <v>9046</v>
      </c>
      <c r="AJ1347" t="s">
        <v>5361</v>
      </c>
      <c r="AK1347" t="s">
        <v>15696</v>
      </c>
      <c r="AL1347" t="s">
        <v>9266</v>
      </c>
      <c r="AM1347" t="s">
        <v>5365</v>
      </c>
      <c r="AN1347" t="s">
        <v>649</v>
      </c>
      <c r="AO1347" t="s">
        <v>379</v>
      </c>
      <c r="AP1347" t="s">
        <v>737</v>
      </c>
    </row>
    <row r="1348" spans="1:42" x14ac:dyDescent="0.2">
      <c r="A1348" t="s">
        <v>5360</v>
      </c>
      <c r="B1348" t="s">
        <v>5360</v>
      </c>
      <c r="D1348" t="s">
        <v>15693</v>
      </c>
      <c r="E1348" t="s">
        <v>15697</v>
      </c>
      <c r="F1348" t="s">
        <v>9090</v>
      </c>
      <c r="G1348" t="s">
        <v>5361</v>
      </c>
      <c r="H1348" t="s">
        <v>5360</v>
      </c>
      <c r="I1348" t="s">
        <v>15698</v>
      </c>
      <c r="J1348" t="s">
        <v>15699</v>
      </c>
      <c r="K1348" t="s">
        <v>5363</v>
      </c>
      <c r="L1348" t="s">
        <v>32</v>
      </c>
      <c r="M1348" t="s">
        <v>7982</v>
      </c>
      <c r="N1348" t="s">
        <v>2039</v>
      </c>
      <c r="O1348" t="s">
        <v>8887</v>
      </c>
      <c r="P1348" t="s">
        <v>15700</v>
      </c>
      <c r="R1348" t="b">
        <v>1</v>
      </c>
      <c r="T1348" t="s">
        <v>112</v>
      </c>
      <c r="Y1348" t="s">
        <v>7413</v>
      </c>
      <c r="Z1348" t="s">
        <v>8890</v>
      </c>
      <c r="AA1348" t="s">
        <v>8887</v>
      </c>
      <c r="AB1348" t="s">
        <v>15701</v>
      </c>
      <c r="AC1348" t="s">
        <v>8891</v>
      </c>
      <c r="AD1348" t="b">
        <v>0</v>
      </c>
      <c r="AE1348" t="b">
        <v>0</v>
      </c>
      <c r="AF1348" t="s">
        <v>8941</v>
      </c>
      <c r="AG1348" t="s">
        <v>8941</v>
      </c>
      <c r="AH1348" t="s">
        <v>8942</v>
      </c>
      <c r="AJ1348" t="s">
        <v>5361</v>
      </c>
      <c r="AK1348" t="s">
        <v>15702</v>
      </c>
      <c r="AL1348" t="s">
        <v>9048</v>
      </c>
      <c r="AM1348" t="s">
        <v>15703</v>
      </c>
      <c r="AN1348" t="s">
        <v>15704</v>
      </c>
      <c r="AO1348" t="s">
        <v>355</v>
      </c>
      <c r="AP1348" t="s">
        <v>15705</v>
      </c>
    </row>
    <row r="1349" spans="1:42" x14ac:dyDescent="0.2">
      <c r="A1349" t="s">
        <v>5366</v>
      </c>
      <c r="B1349" t="s">
        <v>5366</v>
      </c>
      <c r="D1349" t="s">
        <v>15706</v>
      </c>
      <c r="E1349" t="s">
        <v>15707</v>
      </c>
      <c r="F1349" t="s">
        <v>9090</v>
      </c>
      <c r="G1349" t="s">
        <v>5367</v>
      </c>
      <c r="H1349" t="s">
        <v>5366</v>
      </c>
      <c r="J1349" t="s">
        <v>5368</v>
      </c>
      <c r="K1349" t="s">
        <v>5369</v>
      </c>
      <c r="L1349" t="s">
        <v>180</v>
      </c>
      <c r="M1349" t="s">
        <v>7982</v>
      </c>
      <c r="N1349" t="s">
        <v>2039</v>
      </c>
      <c r="O1349" t="s">
        <v>8887</v>
      </c>
      <c r="P1349" t="s">
        <v>5370</v>
      </c>
      <c r="R1349" t="b">
        <v>1</v>
      </c>
      <c r="T1349" t="s">
        <v>112</v>
      </c>
      <c r="Z1349" t="s">
        <v>8890</v>
      </c>
      <c r="AA1349" t="s">
        <v>8887</v>
      </c>
      <c r="AB1349" t="s">
        <v>15708</v>
      </c>
      <c r="AC1349" t="s">
        <v>8891</v>
      </c>
      <c r="AD1349" t="b">
        <v>0</v>
      </c>
      <c r="AE1349" t="b">
        <v>0</v>
      </c>
      <c r="AF1349" t="s">
        <v>9038</v>
      </c>
      <c r="AG1349" t="s">
        <v>9038</v>
      </c>
      <c r="AH1349" t="s">
        <v>8942</v>
      </c>
      <c r="AJ1349" t="s">
        <v>5367</v>
      </c>
      <c r="AK1349" t="s">
        <v>15709</v>
      </c>
      <c r="AL1349" t="s">
        <v>8935</v>
      </c>
      <c r="AM1349" t="s">
        <v>5371</v>
      </c>
      <c r="AO1349" t="s">
        <v>109</v>
      </c>
      <c r="AP1349" t="s">
        <v>343</v>
      </c>
    </row>
    <row r="1350" spans="1:42" x14ac:dyDescent="0.2">
      <c r="A1350" t="s">
        <v>5372</v>
      </c>
      <c r="B1350" t="s">
        <v>5372</v>
      </c>
      <c r="D1350" t="s">
        <v>15710</v>
      </c>
      <c r="E1350" t="s">
        <v>15711</v>
      </c>
      <c r="F1350" t="s">
        <v>8889</v>
      </c>
      <c r="G1350" t="s">
        <v>5373</v>
      </c>
      <c r="H1350" t="s">
        <v>5372</v>
      </c>
      <c r="J1350" t="s">
        <v>5374</v>
      </c>
      <c r="K1350" t="s">
        <v>5375</v>
      </c>
      <c r="L1350" t="s">
        <v>32</v>
      </c>
      <c r="M1350" t="s">
        <v>7982</v>
      </c>
      <c r="N1350" t="s">
        <v>7842</v>
      </c>
      <c r="O1350" t="s">
        <v>8887</v>
      </c>
      <c r="P1350" t="s">
        <v>5377</v>
      </c>
      <c r="T1350" t="s">
        <v>85</v>
      </c>
      <c r="Z1350" t="s">
        <v>8890</v>
      </c>
      <c r="AA1350" t="s">
        <v>8887</v>
      </c>
      <c r="AB1350" t="s">
        <v>15712</v>
      </c>
      <c r="AC1350" t="s">
        <v>9037</v>
      </c>
      <c r="AD1350" t="b">
        <v>0</v>
      </c>
      <c r="AE1350" t="b">
        <v>0</v>
      </c>
      <c r="AF1350" t="s">
        <v>9144</v>
      </c>
      <c r="AG1350" t="s">
        <v>9144</v>
      </c>
      <c r="AH1350" t="s">
        <v>8893</v>
      </c>
      <c r="AJ1350" t="s">
        <v>15713</v>
      </c>
      <c r="AK1350" t="s">
        <v>15714</v>
      </c>
      <c r="AL1350" t="s">
        <v>8897</v>
      </c>
      <c r="AM1350" t="s">
        <v>5373</v>
      </c>
    </row>
    <row r="1351" spans="1:42" x14ac:dyDescent="0.2">
      <c r="A1351" t="s">
        <v>5379</v>
      </c>
      <c r="B1351" t="s">
        <v>5379</v>
      </c>
      <c r="D1351" t="s">
        <v>15715</v>
      </c>
      <c r="E1351" t="s">
        <v>15716</v>
      </c>
      <c r="F1351" t="s">
        <v>9090</v>
      </c>
      <c r="G1351" t="s">
        <v>5380</v>
      </c>
      <c r="H1351" t="s">
        <v>5379</v>
      </c>
      <c r="J1351" t="s">
        <v>5381</v>
      </c>
      <c r="K1351" t="s">
        <v>5382</v>
      </c>
      <c r="L1351" t="s">
        <v>32</v>
      </c>
      <c r="M1351" t="s">
        <v>7982</v>
      </c>
      <c r="N1351" t="s">
        <v>2039</v>
      </c>
      <c r="O1351" t="s">
        <v>8887</v>
      </c>
      <c r="P1351" t="s">
        <v>5383</v>
      </c>
      <c r="R1351" t="b">
        <v>1</v>
      </c>
      <c r="T1351" t="s">
        <v>112</v>
      </c>
      <c r="Z1351" t="s">
        <v>8890</v>
      </c>
      <c r="AA1351" t="s">
        <v>8887</v>
      </c>
      <c r="AB1351" t="s">
        <v>15717</v>
      </c>
      <c r="AC1351" t="s">
        <v>8891</v>
      </c>
      <c r="AD1351" t="b">
        <v>0</v>
      </c>
      <c r="AE1351" t="b">
        <v>0</v>
      </c>
      <c r="AF1351" t="s">
        <v>9006</v>
      </c>
      <c r="AG1351" t="s">
        <v>9007</v>
      </c>
      <c r="AH1351" t="s">
        <v>8942</v>
      </c>
      <c r="AJ1351" t="s">
        <v>5380</v>
      </c>
      <c r="AK1351" t="s">
        <v>15718</v>
      </c>
      <c r="AL1351" t="s">
        <v>8935</v>
      </c>
      <c r="AM1351" t="s">
        <v>5384</v>
      </c>
      <c r="AN1351" t="s">
        <v>108</v>
      </c>
      <c r="AO1351" t="s">
        <v>109</v>
      </c>
      <c r="AP1351" t="s">
        <v>335</v>
      </c>
    </row>
    <row r="1352" spans="1:42" x14ac:dyDescent="0.2">
      <c r="A1352" t="s">
        <v>5385</v>
      </c>
      <c r="B1352" t="s">
        <v>5385</v>
      </c>
      <c r="D1352" t="s">
        <v>15719</v>
      </c>
      <c r="E1352" t="s">
        <v>15720</v>
      </c>
      <c r="F1352" t="s">
        <v>8994</v>
      </c>
      <c r="G1352" t="s">
        <v>5386</v>
      </c>
      <c r="H1352" t="s">
        <v>5385</v>
      </c>
      <c r="J1352" t="s">
        <v>5387</v>
      </c>
      <c r="K1352" t="s">
        <v>5388</v>
      </c>
      <c r="L1352" t="s">
        <v>5389</v>
      </c>
      <c r="M1352" t="s">
        <v>7982</v>
      </c>
      <c r="N1352" t="s">
        <v>2039</v>
      </c>
      <c r="O1352" t="s">
        <v>8887</v>
      </c>
      <c r="P1352" t="s">
        <v>5390</v>
      </c>
      <c r="R1352" t="b">
        <v>1</v>
      </c>
      <c r="T1352" t="s">
        <v>112</v>
      </c>
      <c r="Z1352" t="s">
        <v>8890</v>
      </c>
      <c r="AA1352" t="s">
        <v>8887</v>
      </c>
      <c r="AB1352" t="s">
        <v>15721</v>
      </c>
      <c r="AC1352" t="s">
        <v>9457</v>
      </c>
      <c r="AD1352" t="b">
        <v>0</v>
      </c>
      <c r="AE1352" t="b">
        <v>0</v>
      </c>
      <c r="AF1352" t="s">
        <v>8941</v>
      </c>
      <c r="AG1352" t="s">
        <v>8941</v>
      </c>
      <c r="AH1352" t="s">
        <v>8942</v>
      </c>
      <c r="AJ1352" t="s">
        <v>5386</v>
      </c>
      <c r="AK1352" t="s">
        <v>15722</v>
      </c>
      <c r="AL1352" t="s">
        <v>8926</v>
      </c>
      <c r="AM1352" t="s">
        <v>5391</v>
      </c>
      <c r="AN1352" t="s">
        <v>148</v>
      </c>
      <c r="AO1352" t="s">
        <v>99</v>
      </c>
      <c r="AP1352" t="s">
        <v>5392</v>
      </c>
    </row>
    <row r="1353" spans="1:42" x14ac:dyDescent="0.2">
      <c r="A1353" t="s">
        <v>5393</v>
      </c>
      <c r="B1353" t="s">
        <v>5393</v>
      </c>
      <c r="D1353" t="s">
        <v>15723</v>
      </c>
      <c r="E1353" t="s">
        <v>15724</v>
      </c>
      <c r="F1353" t="s">
        <v>9118</v>
      </c>
      <c r="G1353" t="s">
        <v>5394</v>
      </c>
      <c r="H1353" t="s">
        <v>5393</v>
      </c>
      <c r="J1353" t="s">
        <v>5395</v>
      </c>
      <c r="K1353" t="s">
        <v>5396</v>
      </c>
      <c r="L1353" t="s">
        <v>32</v>
      </c>
      <c r="M1353" t="s">
        <v>8984</v>
      </c>
      <c r="N1353" t="s">
        <v>2039</v>
      </c>
      <c r="O1353" t="s">
        <v>8887</v>
      </c>
      <c r="P1353" t="s">
        <v>5397</v>
      </c>
      <c r="R1353" t="b">
        <v>1</v>
      </c>
      <c r="T1353" t="s">
        <v>112</v>
      </c>
      <c r="X1353" t="s">
        <v>7601</v>
      </c>
      <c r="Z1353" t="s">
        <v>8890</v>
      </c>
      <c r="AA1353" t="s">
        <v>8887</v>
      </c>
      <c r="AB1353" t="s">
        <v>15725</v>
      </c>
      <c r="AD1353" t="b">
        <v>0</v>
      </c>
      <c r="AF1353" t="s">
        <v>9144</v>
      </c>
      <c r="AG1353" t="s">
        <v>9144</v>
      </c>
      <c r="AI1353" t="s">
        <v>9145</v>
      </c>
      <c r="AJ1353" t="s">
        <v>7338</v>
      </c>
      <c r="AK1353" t="s">
        <v>15726</v>
      </c>
      <c r="AL1353" t="s">
        <v>8897</v>
      </c>
      <c r="AM1353" t="s">
        <v>5398</v>
      </c>
      <c r="AN1353" t="s">
        <v>40</v>
      </c>
      <c r="AO1353" t="s">
        <v>41</v>
      </c>
      <c r="AP1353" t="s">
        <v>5399</v>
      </c>
    </row>
    <row r="1354" spans="1:42" x14ac:dyDescent="0.2">
      <c r="A1354" t="s">
        <v>5393</v>
      </c>
      <c r="B1354" t="s">
        <v>5393</v>
      </c>
      <c r="E1354" t="s">
        <v>15727</v>
      </c>
      <c r="F1354" t="s">
        <v>9118</v>
      </c>
      <c r="G1354" t="s">
        <v>7338</v>
      </c>
      <c r="H1354" t="s">
        <v>5393</v>
      </c>
      <c r="J1354" t="s">
        <v>5395</v>
      </c>
      <c r="K1354" t="s">
        <v>15728</v>
      </c>
      <c r="L1354" t="s">
        <v>32</v>
      </c>
      <c r="M1354" t="s">
        <v>7982</v>
      </c>
      <c r="N1354" t="s">
        <v>7539</v>
      </c>
      <c r="O1354" t="s">
        <v>8887</v>
      </c>
      <c r="P1354" t="s">
        <v>15729</v>
      </c>
      <c r="R1354" t="b">
        <v>1</v>
      </c>
      <c r="T1354" t="s">
        <v>112</v>
      </c>
      <c r="Z1354" t="s">
        <v>8890</v>
      </c>
      <c r="AA1354" t="s">
        <v>8887</v>
      </c>
      <c r="AC1354" t="s">
        <v>14873</v>
      </c>
      <c r="AD1354" t="b">
        <v>1</v>
      </c>
      <c r="AE1354" t="b">
        <v>0</v>
      </c>
      <c r="AF1354" t="s">
        <v>10490</v>
      </c>
      <c r="AG1354" t="s">
        <v>15730</v>
      </c>
      <c r="AH1354" t="s">
        <v>8893</v>
      </c>
      <c r="AJ1354" t="s">
        <v>7338</v>
      </c>
      <c r="AL1354" t="s">
        <v>8897</v>
      </c>
      <c r="AM1354" t="s">
        <v>15731</v>
      </c>
    </row>
    <row r="1355" spans="1:42" x14ac:dyDescent="0.2">
      <c r="A1355" t="s">
        <v>5400</v>
      </c>
      <c r="B1355" t="s">
        <v>5401</v>
      </c>
      <c r="D1355" t="s">
        <v>8650</v>
      </c>
      <c r="E1355" t="s">
        <v>15732</v>
      </c>
      <c r="F1355" t="s">
        <v>9216</v>
      </c>
      <c r="G1355" t="s">
        <v>5402</v>
      </c>
      <c r="H1355" t="s">
        <v>5400</v>
      </c>
      <c r="J1355" t="s">
        <v>5403</v>
      </c>
      <c r="K1355" t="s">
        <v>5404</v>
      </c>
      <c r="L1355" t="s">
        <v>180</v>
      </c>
      <c r="M1355" t="s">
        <v>7982</v>
      </c>
      <c r="N1355" t="s">
        <v>2039</v>
      </c>
      <c r="O1355" t="s">
        <v>8887</v>
      </c>
      <c r="P1355" t="s">
        <v>15733</v>
      </c>
      <c r="R1355" t="b">
        <v>1</v>
      </c>
      <c r="T1355" t="s">
        <v>45</v>
      </c>
      <c r="Z1355" t="s">
        <v>8890</v>
      </c>
      <c r="AA1355" t="s">
        <v>8887</v>
      </c>
      <c r="AC1355" t="s">
        <v>9387</v>
      </c>
      <c r="AD1355" t="b">
        <v>0</v>
      </c>
      <c r="AE1355" t="b">
        <v>0</v>
      </c>
      <c r="AF1355" t="s">
        <v>10631</v>
      </c>
      <c r="AG1355" t="s">
        <v>7604</v>
      </c>
      <c r="AH1355" t="s">
        <v>8893</v>
      </c>
      <c r="AI1355" t="s">
        <v>8932</v>
      </c>
      <c r="AJ1355" t="s">
        <v>7339</v>
      </c>
      <c r="AK1355" t="s">
        <v>15734</v>
      </c>
      <c r="AL1355" t="s">
        <v>9232</v>
      </c>
      <c r="AM1355" t="s">
        <v>5407</v>
      </c>
    </row>
    <row r="1356" spans="1:42" x14ac:dyDescent="0.2">
      <c r="A1356" t="s">
        <v>5400</v>
      </c>
      <c r="B1356" t="s">
        <v>5401</v>
      </c>
      <c r="D1356" t="s">
        <v>8650</v>
      </c>
      <c r="E1356" t="s">
        <v>15735</v>
      </c>
      <c r="F1356" t="s">
        <v>9216</v>
      </c>
      <c r="G1356" t="s">
        <v>5402</v>
      </c>
      <c r="H1356" t="s">
        <v>5400</v>
      </c>
      <c r="J1356" t="s">
        <v>15736</v>
      </c>
      <c r="K1356" t="s">
        <v>15737</v>
      </c>
      <c r="L1356" t="s">
        <v>15738</v>
      </c>
      <c r="M1356" t="s">
        <v>7982</v>
      </c>
      <c r="N1356" t="s">
        <v>7071</v>
      </c>
      <c r="O1356" t="s">
        <v>8887</v>
      </c>
      <c r="P1356" t="s">
        <v>15739</v>
      </c>
      <c r="R1356" t="b">
        <v>1</v>
      </c>
      <c r="T1356" t="s">
        <v>45</v>
      </c>
      <c r="Z1356" t="s">
        <v>8890</v>
      </c>
      <c r="AA1356" t="s">
        <v>8887</v>
      </c>
      <c r="AC1356" t="s">
        <v>8973</v>
      </c>
      <c r="AD1356" t="b">
        <v>0</v>
      </c>
      <c r="AE1356" t="b">
        <v>0</v>
      </c>
      <c r="AF1356" t="s">
        <v>8892</v>
      </c>
      <c r="AG1356" t="s">
        <v>8892</v>
      </c>
      <c r="AH1356" t="s">
        <v>8893</v>
      </c>
      <c r="AI1356" t="s">
        <v>8932</v>
      </c>
      <c r="AJ1356" t="s">
        <v>15740</v>
      </c>
      <c r="AK1356" t="s">
        <v>15741</v>
      </c>
      <c r="AL1356" t="s">
        <v>7302</v>
      </c>
      <c r="AM1356" t="s">
        <v>5402</v>
      </c>
    </row>
    <row r="1357" spans="1:42" x14ac:dyDescent="0.2">
      <c r="A1357" t="s">
        <v>5408</v>
      </c>
      <c r="B1357" t="s">
        <v>5409</v>
      </c>
      <c r="D1357" t="s">
        <v>8653</v>
      </c>
      <c r="E1357" t="s">
        <v>15742</v>
      </c>
      <c r="F1357" t="s">
        <v>21008</v>
      </c>
      <c r="G1357" t="s">
        <v>15743</v>
      </c>
      <c r="H1357" t="s">
        <v>5408</v>
      </c>
      <c r="J1357" t="s">
        <v>5411</v>
      </c>
      <c r="K1357" t="s">
        <v>15744</v>
      </c>
      <c r="L1357" t="s">
        <v>32</v>
      </c>
      <c r="M1357" t="s">
        <v>7982</v>
      </c>
      <c r="N1357" t="s">
        <v>2039</v>
      </c>
      <c r="O1357" t="s">
        <v>8887</v>
      </c>
      <c r="P1357" t="s">
        <v>15745</v>
      </c>
      <c r="R1357" t="b">
        <v>1</v>
      </c>
      <c r="T1357" t="s">
        <v>45</v>
      </c>
      <c r="Z1357" t="s">
        <v>8890</v>
      </c>
      <c r="AA1357" t="s">
        <v>8887</v>
      </c>
      <c r="AC1357" t="s">
        <v>8973</v>
      </c>
      <c r="AD1357" t="b">
        <v>0</v>
      </c>
      <c r="AE1357" t="b">
        <v>0</v>
      </c>
      <c r="AF1357" t="s">
        <v>7604</v>
      </c>
      <c r="AG1357" t="s">
        <v>7604</v>
      </c>
      <c r="AH1357" t="s">
        <v>8893</v>
      </c>
      <c r="AI1357" t="s">
        <v>15746</v>
      </c>
      <c r="AJ1357" t="s">
        <v>15747</v>
      </c>
      <c r="AK1357" t="s">
        <v>15748</v>
      </c>
      <c r="AL1357" t="s">
        <v>8923</v>
      </c>
      <c r="AM1357" t="s">
        <v>5415</v>
      </c>
    </row>
    <row r="1358" spans="1:42" x14ac:dyDescent="0.2">
      <c r="A1358" t="s">
        <v>5417</v>
      </c>
      <c r="B1358" t="s">
        <v>5417</v>
      </c>
      <c r="D1358" t="s">
        <v>15749</v>
      </c>
      <c r="E1358" t="s">
        <v>15750</v>
      </c>
      <c r="F1358" t="s">
        <v>8994</v>
      </c>
      <c r="G1358" t="s">
        <v>5418</v>
      </c>
      <c r="H1358" t="s">
        <v>5417</v>
      </c>
      <c r="J1358" t="s">
        <v>5419</v>
      </c>
      <c r="K1358" t="s">
        <v>5420</v>
      </c>
      <c r="L1358" t="s">
        <v>32</v>
      </c>
      <c r="M1358" t="s">
        <v>7982</v>
      </c>
      <c r="N1358" t="s">
        <v>2039</v>
      </c>
      <c r="O1358" t="s">
        <v>8887</v>
      </c>
      <c r="P1358" t="s">
        <v>5422</v>
      </c>
      <c r="R1358" t="b">
        <v>1</v>
      </c>
      <c r="T1358" t="s">
        <v>112</v>
      </c>
      <c r="Z1358" t="s">
        <v>8890</v>
      </c>
      <c r="AA1358" t="s">
        <v>8887</v>
      </c>
      <c r="AB1358" t="s">
        <v>15751</v>
      </c>
      <c r="AD1358" t="b">
        <v>0</v>
      </c>
      <c r="AE1358" t="b">
        <v>0</v>
      </c>
      <c r="AF1358" t="s">
        <v>8968</v>
      </c>
      <c r="AG1358" t="s">
        <v>8968</v>
      </c>
      <c r="AH1358" t="s">
        <v>9100</v>
      </c>
      <c r="AJ1358" t="s">
        <v>5418</v>
      </c>
      <c r="AK1358" t="s">
        <v>15752</v>
      </c>
      <c r="AL1358" t="s">
        <v>8923</v>
      </c>
      <c r="AM1358" t="s">
        <v>5423</v>
      </c>
    </row>
    <row r="1359" spans="1:42" x14ac:dyDescent="0.2">
      <c r="A1359" t="s">
        <v>5424</v>
      </c>
      <c r="B1359" t="s">
        <v>5424</v>
      </c>
      <c r="D1359" t="s">
        <v>15753</v>
      </c>
      <c r="E1359" t="s">
        <v>15754</v>
      </c>
      <c r="F1359" t="s">
        <v>8889</v>
      </c>
      <c r="G1359" t="s">
        <v>5425</v>
      </c>
      <c r="H1359" t="s">
        <v>5424</v>
      </c>
      <c r="J1359" t="s">
        <v>5426</v>
      </c>
      <c r="K1359" t="s">
        <v>5427</v>
      </c>
      <c r="L1359" t="s">
        <v>5428</v>
      </c>
      <c r="M1359" t="s">
        <v>7982</v>
      </c>
      <c r="N1359" t="s">
        <v>2039</v>
      </c>
      <c r="O1359" t="s">
        <v>8887</v>
      </c>
      <c r="P1359" t="s">
        <v>5429</v>
      </c>
      <c r="R1359" t="b">
        <v>1</v>
      </c>
      <c r="T1359" t="s">
        <v>112</v>
      </c>
      <c r="Z1359" t="s">
        <v>8890</v>
      </c>
      <c r="AA1359" t="s">
        <v>8887</v>
      </c>
      <c r="AB1359" t="s">
        <v>15755</v>
      </c>
      <c r="AC1359" t="s">
        <v>8973</v>
      </c>
      <c r="AD1359" t="b">
        <v>0</v>
      </c>
      <c r="AE1359" t="b">
        <v>0</v>
      </c>
      <c r="AF1359" t="s">
        <v>9046</v>
      </c>
      <c r="AG1359" t="s">
        <v>9046</v>
      </c>
      <c r="AH1359" t="s">
        <v>9100</v>
      </c>
      <c r="AJ1359" t="s">
        <v>5425</v>
      </c>
      <c r="AK1359" t="s">
        <v>15756</v>
      </c>
      <c r="AL1359" t="s">
        <v>9232</v>
      </c>
      <c r="AM1359" t="s">
        <v>5430</v>
      </c>
      <c r="AN1359" t="s">
        <v>573</v>
      </c>
      <c r="AO1359" t="s">
        <v>574</v>
      </c>
      <c r="AP1359" t="s">
        <v>5431</v>
      </c>
    </row>
    <row r="1360" spans="1:42" x14ac:dyDescent="0.2">
      <c r="A1360" t="s">
        <v>5432</v>
      </c>
      <c r="B1360" t="s">
        <v>5432</v>
      </c>
      <c r="D1360" t="s">
        <v>15757</v>
      </c>
      <c r="E1360" t="s">
        <v>15758</v>
      </c>
      <c r="F1360" t="s">
        <v>9118</v>
      </c>
      <c r="G1360" t="s">
        <v>5433</v>
      </c>
      <c r="H1360" t="s">
        <v>5432</v>
      </c>
      <c r="J1360" t="s">
        <v>5434</v>
      </c>
      <c r="K1360" t="s">
        <v>3308</v>
      </c>
      <c r="L1360" t="s">
        <v>32</v>
      </c>
      <c r="M1360" t="s">
        <v>7982</v>
      </c>
      <c r="N1360" t="s">
        <v>2039</v>
      </c>
      <c r="O1360" t="s">
        <v>8887</v>
      </c>
      <c r="P1360" t="s">
        <v>5436</v>
      </c>
      <c r="R1360" t="b">
        <v>1</v>
      </c>
      <c r="T1360" t="s">
        <v>112</v>
      </c>
      <c r="Z1360" t="s">
        <v>8890</v>
      </c>
      <c r="AA1360" t="s">
        <v>8887</v>
      </c>
      <c r="AB1360" t="s">
        <v>15759</v>
      </c>
      <c r="AC1360" t="s">
        <v>8996</v>
      </c>
      <c r="AD1360" t="b">
        <v>0</v>
      </c>
      <c r="AE1360" t="b">
        <v>0</v>
      </c>
      <c r="AF1360" t="s">
        <v>9144</v>
      </c>
      <c r="AG1360" t="s">
        <v>9144</v>
      </c>
      <c r="AJ1360" t="s">
        <v>5433</v>
      </c>
      <c r="AK1360" t="s">
        <v>15760</v>
      </c>
      <c r="AL1360" t="s">
        <v>8923</v>
      </c>
      <c r="AM1360" t="s">
        <v>5437</v>
      </c>
    </row>
    <row r="1361" spans="1:42" x14ac:dyDescent="0.2">
      <c r="A1361" t="s">
        <v>5438</v>
      </c>
      <c r="B1361" t="s">
        <v>5439</v>
      </c>
      <c r="D1361" t="s">
        <v>8657</v>
      </c>
      <c r="E1361" t="s">
        <v>15761</v>
      </c>
      <c r="F1361" t="s">
        <v>9216</v>
      </c>
      <c r="G1361" t="s">
        <v>5440</v>
      </c>
      <c r="H1361" t="s">
        <v>5438</v>
      </c>
      <c r="J1361" t="s">
        <v>5441</v>
      </c>
      <c r="K1361" t="s">
        <v>7341</v>
      </c>
      <c r="L1361" t="s">
        <v>5443</v>
      </c>
      <c r="M1361" t="s">
        <v>7982</v>
      </c>
      <c r="N1361" t="s">
        <v>7599</v>
      </c>
      <c r="O1361" t="s">
        <v>8887</v>
      </c>
      <c r="P1361" t="s">
        <v>15762</v>
      </c>
      <c r="R1361" t="b">
        <v>1</v>
      </c>
      <c r="T1361" t="s">
        <v>60</v>
      </c>
      <c r="Z1361" t="s">
        <v>8890</v>
      </c>
      <c r="AA1361" t="s">
        <v>8887</v>
      </c>
      <c r="AB1361" t="s">
        <v>15763</v>
      </c>
      <c r="AC1361" t="s">
        <v>8940</v>
      </c>
      <c r="AD1361" t="b">
        <v>0</v>
      </c>
      <c r="AE1361" t="b">
        <v>0</v>
      </c>
      <c r="AF1361" t="s">
        <v>8951</v>
      </c>
      <c r="AG1361" t="s">
        <v>9007</v>
      </c>
      <c r="AH1361" t="s">
        <v>8942</v>
      </c>
      <c r="AJ1361" t="s">
        <v>15764</v>
      </c>
      <c r="AK1361" t="s">
        <v>15765</v>
      </c>
      <c r="AL1361" t="s">
        <v>8945</v>
      </c>
      <c r="AM1361" t="s">
        <v>5440</v>
      </c>
    </row>
    <row r="1362" spans="1:42" x14ac:dyDescent="0.2">
      <c r="A1362" t="s">
        <v>5448</v>
      </c>
      <c r="B1362" t="s">
        <v>5448</v>
      </c>
      <c r="D1362" t="s">
        <v>15766</v>
      </c>
      <c r="E1362" t="s">
        <v>15767</v>
      </c>
      <c r="F1362" t="s">
        <v>8994</v>
      </c>
      <c r="G1362" t="s">
        <v>5449</v>
      </c>
      <c r="H1362" t="s">
        <v>5448</v>
      </c>
      <c r="J1362" t="s">
        <v>5450</v>
      </c>
      <c r="K1362" t="s">
        <v>5451</v>
      </c>
      <c r="L1362" t="s">
        <v>32</v>
      </c>
      <c r="M1362" t="s">
        <v>7982</v>
      </c>
      <c r="N1362" t="s">
        <v>2039</v>
      </c>
      <c r="O1362" t="s">
        <v>8887</v>
      </c>
      <c r="P1362" t="s">
        <v>5452</v>
      </c>
      <c r="R1362" t="b">
        <v>1</v>
      </c>
      <c r="T1362" t="s">
        <v>85</v>
      </c>
      <c r="Z1362" t="s">
        <v>8890</v>
      </c>
      <c r="AA1362" t="s">
        <v>8887</v>
      </c>
      <c r="AC1362" t="s">
        <v>15026</v>
      </c>
      <c r="AD1362" t="b">
        <v>0</v>
      </c>
      <c r="AE1362" t="b">
        <v>0</v>
      </c>
      <c r="AF1362" t="s">
        <v>15768</v>
      </c>
      <c r="AG1362" t="s">
        <v>15769</v>
      </c>
      <c r="AH1362" t="s">
        <v>8893</v>
      </c>
      <c r="AI1362" t="s">
        <v>8932</v>
      </c>
      <c r="AJ1362" t="s">
        <v>15770</v>
      </c>
      <c r="AK1362" t="s">
        <v>15771</v>
      </c>
      <c r="AL1362" t="s">
        <v>8907</v>
      </c>
      <c r="AM1362" t="s">
        <v>5453</v>
      </c>
    </row>
    <row r="1363" spans="1:42" x14ac:dyDescent="0.2">
      <c r="A1363" t="s">
        <v>5455</v>
      </c>
      <c r="B1363" t="s">
        <v>5455</v>
      </c>
      <c r="D1363" t="s">
        <v>15772</v>
      </c>
      <c r="E1363" t="s">
        <v>15773</v>
      </c>
      <c r="F1363" t="s">
        <v>9118</v>
      </c>
      <c r="G1363" t="s">
        <v>5456</v>
      </c>
      <c r="H1363" t="s">
        <v>5455</v>
      </c>
      <c r="J1363" t="s">
        <v>5457</v>
      </c>
      <c r="K1363" t="s">
        <v>5458</v>
      </c>
      <c r="L1363" t="s">
        <v>180</v>
      </c>
      <c r="M1363" t="s">
        <v>7982</v>
      </c>
      <c r="N1363" t="s">
        <v>2039</v>
      </c>
      <c r="O1363" t="s">
        <v>8887</v>
      </c>
      <c r="P1363" t="s">
        <v>5460</v>
      </c>
      <c r="R1363" t="b">
        <v>1</v>
      </c>
      <c r="T1363" t="s">
        <v>112</v>
      </c>
      <c r="Z1363" t="s">
        <v>8890</v>
      </c>
      <c r="AA1363" t="s">
        <v>8887</v>
      </c>
      <c r="AC1363" t="s">
        <v>8891</v>
      </c>
      <c r="AD1363" t="b">
        <v>0</v>
      </c>
      <c r="AE1363" t="b">
        <v>0</v>
      </c>
      <c r="AF1363" t="s">
        <v>7604</v>
      </c>
      <c r="AG1363" t="s">
        <v>7604</v>
      </c>
      <c r="AH1363" t="s">
        <v>8893</v>
      </c>
      <c r="AI1363" t="s">
        <v>15416</v>
      </c>
      <c r="AJ1363" t="s">
        <v>5456</v>
      </c>
      <c r="AK1363" t="s">
        <v>15774</v>
      </c>
      <c r="AL1363" t="s">
        <v>8935</v>
      </c>
      <c r="AM1363" t="s">
        <v>5461</v>
      </c>
      <c r="AN1363" t="s">
        <v>108</v>
      </c>
      <c r="AO1363" t="s">
        <v>109</v>
      </c>
      <c r="AP1363" t="s">
        <v>3811</v>
      </c>
    </row>
    <row r="1364" spans="1:42" x14ac:dyDescent="0.2">
      <c r="A1364" t="s">
        <v>5462</v>
      </c>
      <c r="B1364" t="s">
        <v>5462</v>
      </c>
      <c r="D1364" t="s">
        <v>15775</v>
      </c>
      <c r="E1364" t="s">
        <v>15776</v>
      </c>
      <c r="F1364" t="s">
        <v>9118</v>
      </c>
      <c r="G1364" t="s">
        <v>5463</v>
      </c>
      <c r="H1364" t="s">
        <v>5462</v>
      </c>
      <c r="I1364" t="s">
        <v>15777</v>
      </c>
      <c r="J1364" t="s">
        <v>5464</v>
      </c>
      <c r="K1364" t="s">
        <v>5465</v>
      </c>
      <c r="L1364" t="s">
        <v>32</v>
      </c>
      <c r="M1364" t="s">
        <v>7982</v>
      </c>
      <c r="N1364" t="s">
        <v>2039</v>
      </c>
      <c r="O1364" t="s">
        <v>8887</v>
      </c>
      <c r="P1364" t="s">
        <v>5466</v>
      </c>
      <c r="R1364" t="b">
        <v>1</v>
      </c>
      <c r="T1364" t="s">
        <v>112</v>
      </c>
      <c r="Y1364" t="s">
        <v>5468</v>
      </c>
      <c r="Z1364" t="s">
        <v>8890</v>
      </c>
      <c r="AA1364" t="s">
        <v>8887</v>
      </c>
      <c r="AB1364" t="s">
        <v>15778</v>
      </c>
      <c r="AC1364" t="s">
        <v>8996</v>
      </c>
      <c r="AD1364" t="b">
        <v>0</v>
      </c>
      <c r="AE1364" t="b">
        <v>0</v>
      </c>
      <c r="AF1364" t="s">
        <v>15779</v>
      </c>
      <c r="AG1364" t="s">
        <v>15780</v>
      </c>
      <c r="AH1364" t="s">
        <v>8942</v>
      </c>
      <c r="AJ1364" t="s">
        <v>5463</v>
      </c>
      <c r="AK1364" t="s">
        <v>15781</v>
      </c>
      <c r="AL1364" t="s">
        <v>8935</v>
      </c>
      <c r="AM1364" t="s">
        <v>5467</v>
      </c>
      <c r="AN1364" t="s">
        <v>132</v>
      </c>
      <c r="AO1364" t="s">
        <v>109</v>
      </c>
      <c r="AP1364" t="s">
        <v>3544</v>
      </c>
    </row>
    <row r="1365" spans="1:42" x14ac:dyDescent="0.2">
      <c r="A1365" t="s">
        <v>5469</v>
      </c>
      <c r="B1365" t="s">
        <v>5469</v>
      </c>
      <c r="D1365" t="s">
        <v>15782</v>
      </c>
      <c r="E1365" t="s">
        <v>15783</v>
      </c>
      <c r="F1365" t="s">
        <v>21008</v>
      </c>
      <c r="G1365" t="s">
        <v>5470</v>
      </c>
      <c r="H1365" t="s">
        <v>5469</v>
      </c>
      <c r="J1365" t="s">
        <v>5471</v>
      </c>
      <c r="K1365" t="s">
        <v>5472</v>
      </c>
      <c r="L1365" t="s">
        <v>32</v>
      </c>
      <c r="M1365" t="s">
        <v>7982</v>
      </c>
      <c r="N1365" t="s">
        <v>2039</v>
      </c>
      <c r="O1365" t="s">
        <v>8887</v>
      </c>
      <c r="P1365" t="s">
        <v>5474</v>
      </c>
      <c r="R1365" t="b">
        <v>1</v>
      </c>
      <c r="T1365" t="s">
        <v>85</v>
      </c>
      <c r="Z1365" t="s">
        <v>8890</v>
      </c>
      <c r="AA1365" t="s">
        <v>8887</v>
      </c>
      <c r="AB1365" t="s">
        <v>15784</v>
      </c>
      <c r="AC1365" t="s">
        <v>8891</v>
      </c>
      <c r="AD1365" t="b">
        <v>0</v>
      </c>
      <c r="AE1365" t="b">
        <v>0</v>
      </c>
      <c r="AF1365" t="s">
        <v>12763</v>
      </c>
      <c r="AG1365" t="s">
        <v>12764</v>
      </c>
      <c r="AH1365" t="s">
        <v>8893</v>
      </c>
      <c r="AJ1365" t="s">
        <v>15785</v>
      </c>
      <c r="AK1365" t="s">
        <v>15786</v>
      </c>
      <c r="AL1365" t="s">
        <v>8926</v>
      </c>
      <c r="AM1365" t="s">
        <v>5470</v>
      </c>
    </row>
    <row r="1366" spans="1:42" x14ac:dyDescent="0.2">
      <c r="A1366" t="s">
        <v>5476</v>
      </c>
      <c r="B1366" t="s">
        <v>5477</v>
      </c>
      <c r="D1366" t="s">
        <v>8660</v>
      </c>
      <c r="E1366" t="s">
        <v>15787</v>
      </c>
      <c r="F1366" t="s">
        <v>21008</v>
      </c>
      <c r="G1366" t="s">
        <v>5478</v>
      </c>
      <c r="H1366" t="s">
        <v>5476</v>
      </c>
      <c r="I1366" t="s">
        <v>15788</v>
      </c>
      <c r="J1366" t="s">
        <v>5480</v>
      </c>
      <c r="K1366" t="s">
        <v>15789</v>
      </c>
      <c r="L1366" t="s">
        <v>418</v>
      </c>
      <c r="M1366" t="s">
        <v>7982</v>
      </c>
      <c r="N1366" t="s">
        <v>2039</v>
      </c>
      <c r="O1366" t="s">
        <v>8887</v>
      </c>
      <c r="P1366" t="s">
        <v>15790</v>
      </c>
      <c r="R1366" t="b">
        <v>1</v>
      </c>
      <c r="T1366" t="s">
        <v>45</v>
      </c>
      <c r="Y1366" t="s">
        <v>5487</v>
      </c>
      <c r="Z1366" t="s">
        <v>8890</v>
      </c>
      <c r="AA1366" t="s">
        <v>8887</v>
      </c>
      <c r="AB1366" t="s">
        <v>15791</v>
      </c>
      <c r="AC1366" t="s">
        <v>8973</v>
      </c>
      <c r="AD1366" t="b">
        <v>0</v>
      </c>
      <c r="AE1366" t="b">
        <v>0</v>
      </c>
      <c r="AF1366" t="s">
        <v>9038</v>
      </c>
      <c r="AG1366" t="s">
        <v>9038</v>
      </c>
      <c r="AH1366" t="s">
        <v>9031</v>
      </c>
      <c r="AJ1366" t="s">
        <v>15792</v>
      </c>
      <c r="AK1366" t="s">
        <v>15793</v>
      </c>
      <c r="AL1366" t="s">
        <v>9229</v>
      </c>
      <c r="AM1366" t="s">
        <v>5484</v>
      </c>
    </row>
    <row r="1367" spans="1:42" x14ac:dyDescent="0.2">
      <c r="A1367" t="s">
        <v>5476</v>
      </c>
      <c r="B1367" t="s">
        <v>5477</v>
      </c>
      <c r="D1367" t="s">
        <v>8660</v>
      </c>
      <c r="E1367" t="s">
        <v>15794</v>
      </c>
      <c r="F1367" t="s">
        <v>21008</v>
      </c>
      <c r="G1367" t="s">
        <v>5478</v>
      </c>
      <c r="H1367" t="s">
        <v>5476</v>
      </c>
      <c r="J1367" t="s">
        <v>15795</v>
      </c>
      <c r="K1367" t="s">
        <v>15796</v>
      </c>
      <c r="L1367" t="s">
        <v>418</v>
      </c>
      <c r="M1367" t="s">
        <v>7982</v>
      </c>
      <c r="N1367" t="s">
        <v>2039</v>
      </c>
      <c r="O1367" t="s">
        <v>8887</v>
      </c>
      <c r="P1367" t="s">
        <v>15797</v>
      </c>
      <c r="R1367" t="b">
        <v>1</v>
      </c>
      <c r="T1367" t="s">
        <v>45</v>
      </c>
      <c r="Z1367" t="s">
        <v>8890</v>
      </c>
      <c r="AA1367" t="s">
        <v>8887</v>
      </c>
      <c r="AB1367" t="s">
        <v>15798</v>
      </c>
      <c r="AC1367" t="s">
        <v>8973</v>
      </c>
      <c r="AD1367" t="b">
        <v>0</v>
      </c>
      <c r="AE1367" t="b">
        <v>0</v>
      </c>
      <c r="AF1367" t="s">
        <v>10086</v>
      </c>
      <c r="AG1367" t="s">
        <v>10091</v>
      </c>
      <c r="AH1367" t="s">
        <v>9031</v>
      </c>
      <c r="AJ1367" t="s">
        <v>15799</v>
      </c>
      <c r="AK1367" t="s">
        <v>15800</v>
      </c>
      <c r="AL1367" t="s">
        <v>9232</v>
      </c>
      <c r="AM1367" t="s">
        <v>15801</v>
      </c>
    </row>
    <row r="1368" spans="1:42" x14ac:dyDescent="0.2">
      <c r="A1368" t="s">
        <v>5476</v>
      </c>
      <c r="B1368" t="s">
        <v>5477</v>
      </c>
      <c r="D1368" t="s">
        <v>8660</v>
      </c>
      <c r="E1368" t="s">
        <v>15802</v>
      </c>
      <c r="F1368" t="s">
        <v>21008</v>
      </c>
      <c r="G1368" t="s">
        <v>5478</v>
      </c>
      <c r="H1368" t="s">
        <v>5476</v>
      </c>
      <c r="I1368" t="s">
        <v>15803</v>
      </c>
      <c r="J1368" t="s">
        <v>5480</v>
      </c>
      <c r="K1368" t="s">
        <v>15796</v>
      </c>
      <c r="L1368" t="s">
        <v>418</v>
      </c>
      <c r="M1368" t="s">
        <v>7982</v>
      </c>
      <c r="N1368" t="s">
        <v>2039</v>
      </c>
      <c r="O1368" t="s">
        <v>8887</v>
      </c>
      <c r="P1368" t="s">
        <v>15804</v>
      </c>
      <c r="R1368" t="b">
        <v>1</v>
      </c>
      <c r="T1368" t="s">
        <v>45</v>
      </c>
      <c r="Y1368" t="s">
        <v>15805</v>
      </c>
      <c r="Z1368" t="s">
        <v>8890</v>
      </c>
      <c r="AA1368" t="s">
        <v>8887</v>
      </c>
      <c r="AB1368" t="s">
        <v>15806</v>
      </c>
      <c r="AC1368" t="s">
        <v>8973</v>
      </c>
      <c r="AD1368" t="b">
        <v>0</v>
      </c>
      <c r="AE1368" t="b">
        <v>0</v>
      </c>
      <c r="AF1368" t="s">
        <v>15807</v>
      </c>
      <c r="AG1368" t="s">
        <v>11442</v>
      </c>
      <c r="AH1368" t="s">
        <v>9031</v>
      </c>
      <c r="AI1368" t="s">
        <v>12022</v>
      </c>
      <c r="AJ1368" t="s">
        <v>15808</v>
      </c>
      <c r="AK1368" t="s">
        <v>15800</v>
      </c>
      <c r="AL1368" t="s">
        <v>7302</v>
      </c>
      <c r="AM1368" t="s">
        <v>15809</v>
      </c>
    </row>
    <row r="1369" spans="1:42" x14ac:dyDescent="0.2">
      <c r="A1369" t="s">
        <v>5476</v>
      </c>
      <c r="B1369" t="s">
        <v>5477</v>
      </c>
      <c r="D1369" t="s">
        <v>8660</v>
      </c>
      <c r="E1369" t="s">
        <v>15810</v>
      </c>
      <c r="F1369" t="s">
        <v>21008</v>
      </c>
      <c r="G1369" t="s">
        <v>5478</v>
      </c>
      <c r="H1369" t="s">
        <v>5476</v>
      </c>
      <c r="J1369" t="s">
        <v>5480</v>
      </c>
      <c r="K1369" t="s">
        <v>15796</v>
      </c>
      <c r="L1369" t="s">
        <v>418</v>
      </c>
      <c r="M1369" t="s">
        <v>7982</v>
      </c>
      <c r="N1369" t="s">
        <v>7267</v>
      </c>
      <c r="O1369" t="s">
        <v>8887</v>
      </c>
      <c r="P1369" t="s">
        <v>15811</v>
      </c>
      <c r="R1369" t="b">
        <v>1</v>
      </c>
      <c r="T1369" t="s">
        <v>45</v>
      </c>
      <c r="Z1369" t="s">
        <v>8890</v>
      </c>
      <c r="AA1369" t="s">
        <v>8887</v>
      </c>
      <c r="AB1369" t="s">
        <v>15812</v>
      </c>
      <c r="AC1369" t="s">
        <v>8973</v>
      </c>
      <c r="AD1369" t="b">
        <v>0</v>
      </c>
      <c r="AE1369" t="b">
        <v>0</v>
      </c>
      <c r="AF1369" t="s">
        <v>15813</v>
      </c>
      <c r="AG1369" t="s">
        <v>15814</v>
      </c>
      <c r="AH1369" t="s">
        <v>9031</v>
      </c>
      <c r="AI1369" t="s">
        <v>15815</v>
      </c>
      <c r="AJ1369" t="s">
        <v>15799</v>
      </c>
      <c r="AK1369" t="s">
        <v>15816</v>
      </c>
      <c r="AL1369" t="s">
        <v>8935</v>
      </c>
      <c r="AM1369" t="s">
        <v>5478</v>
      </c>
    </row>
    <row r="1370" spans="1:42" x14ac:dyDescent="0.2">
      <c r="A1370" t="s">
        <v>5476</v>
      </c>
      <c r="B1370" t="s">
        <v>5477</v>
      </c>
      <c r="D1370" t="s">
        <v>15817</v>
      </c>
      <c r="E1370" t="s">
        <v>15818</v>
      </c>
      <c r="F1370" t="s">
        <v>21008</v>
      </c>
      <c r="G1370" t="s">
        <v>5478</v>
      </c>
      <c r="H1370" t="s">
        <v>5476</v>
      </c>
      <c r="J1370" t="s">
        <v>5480</v>
      </c>
      <c r="K1370" t="s">
        <v>15789</v>
      </c>
      <c r="L1370" t="s">
        <v>418</v>
      </c>
      <c r="M1370" t="s">
        <v>7982</v>
      </c>
      <c r="N1370" t="s">
        <v>7127</v>
      </c>
      <c r="O1370" t="s">
        <v>8887</v>
      </c>
      <c r="P1370" t="s">
        <v>15819</v>
      </c>
      <c r="R1370" t="b">
        <v>1</v>
      </c>
      <c r="T1370" t="s">
        <v>45</v>
      </c>
      <c r="Z1370" t="s">
        <v>8890</v>
      </c>
      <c r="AA1370" t="s">
        <v>8887</v>
      </c>
      <c r="AB1370" t="s">
        <v>15812</v>
      </c>
      <c r="AC1370" t="s">
        <v>8973</v>
      </c>
      <c r="AD1370" t="b">
        <v>0</v>
      </c>
      <c r="AE1370" t="b">
        <v>0</v>
      </c>
      <c r="AF1370" t="s">
        <v>15820</v>
      </c>
      <c r="AG1370" t="s">
        <v>15821</v>
      </c>
      <c r="AH1370" t="s">
        <v>9031</v>
      </c>
      <c r="AI1370" t="s">
        <v>15822</v>
      </c>
      <c r="AJ1370" t="s">
        <v>7347</v>
      </c>
      <c r="AL1370" t="s">
        <v>9136</v>
      </c>
      <c r="AM1370" t="s">
        <v>5478</v>
      </c>
    </row>
    <row r="1371" spans="1:42" x14ac:dyDescent="0.2">
      <c r="A1371" t="s">
        <v>5488</v>
      </c>
      <c r="B1371" t="s">
        <v>5488</v>
      </c>
      <c r="D1371" t="s">
        <v>15823</v>
      </c>
      <c r="E1371" t="s">
        <v>15824</v>
      </c>
      <c r="F1371" t="s">
        <v>9090</v>
      </c>
      <c r="G1371" t="s">
        <v>5489</v>
      </c>
      <c r="H1371" t="s">
        <v>5488</v>
      </c>
      <c r="I1371" t="s">
        <v>15825</v>
      </c>
      <c r="J1371" t="s">
        <v>5490</v>
      </c>
      <c r="K1371" t="s">
        <v>5491</v>
      </c>
      <c r="L1371" t="s">
        <v>32</v>
      </c>
      <c r="M1371" t="s">
        <v>7982</v>
      </c>
      <c r="N1371" t="s">
        <v>2039</v>
      </c>
      <c r="O1371" t="s">
        <v>8887</v>
      </c>
      <c r="P1371" t="s">
        <v>5492</v>
      </c>
      <c r="R1371" t="b">
        <v>1</v>
      </c>
      <c r="T1371" t="s">
        <v>112</v>
      </c>
      <c r="Y1371" t="s">
        <v>381</v>
      </c>
      <c r="Z1371" t="s">
        <v>8890</v>
      </c>
      <c r="AA1371" t="s">
        <v>8887</v>
      </c>
      <c r="AB1371" t="s">
        <v>15826</v>
      </c>
      <c r="AC1371" t="s">
        <v>8996</v>
      </c>
      <c r="AD1371" t="b">
        <v>0</v>
      </c>
      <c r="AE1371" t="b">
        <v>0</v>
      </c>
      <c r="AF1371" t="s">
        <v>15827</v>
      </c>
      <c r="AG1371" t="s">
        <v>9038</v>
      </c>
      <c r="AJ1371" t="s">
        <v>5489</v>
      </c>
      <c r="AK1371" t="s">
        <v>15828</v>
      </c>
      <c r="AL1371" t="s">
        <v>9266</v>
      </c>
      <c r="AM1371" t="s">
        <v>5493</v>
      </c>
      <c r="AN1371" t="s">
        <v>378</v>
      </c>
      <c r="AO1371" t="s">
        <v>379</v>
      </c>
      <c r="AP1371" t="s">
        <v>5494</v>
      </c>
    </row>
    <row r="1372" spans="1:42" x14ac:dyDescent="0.2">
      <c r="A1372" t="s">
        <v>5495</v>
      </c>
      <c r="B1372" t="s">
        <v>5495</v>
      </c>
      <c r="D1372" t="s">
        <v>15829</v>
      </c>
      <c r="E1372" t="s">
        <v>15830</v>
      </c>
      <c r="F1372" t="s">
        <v>9118</v>
      </c>
      <c r="G1372" t="s">
        <v>5496</v>
      </c>
      <c r="H1372" t="s">
        <v>5495</v>
      </c>
      <c r="I1372" t="s">
        <v>15831</v>
      </c>
      <c r="J1372" t="s">
        <v>5497</v>
      </c>
      <c r="K1372" t="s">
        <v>5498</v>
      </c>
      <c r="L1372" t="s">
        <v>32</v>
      </c>
      <c r="M1372" t="s">
        <v>7982</v>
      </c>
      <c r="N1372" t="s">
        <v>2039</v>
      </c>
      <c r="O1372" t="s">
        <v>8887</v>
      </c>
      <c r="P1372" t="s">
        <v>5499</v>
      </c>
      <c r="R1372" t="b">
        <v>1</v>
      </c>
      <c r="T1372" t="s">
        <v>112</v>
      </c>
      <c r="Y1372" t="s">
        <v>5501</v>
      </c>
      <c r="Z1372" t="s">
        <v>8890</v>
      </c>
      <c r="AA1372" t="s">
        <v>8887</v>
      </c>
      <c r="AB1372" t="s">
        <v>15832</v>
      </c>
      <c r="AD1372" t="b">
        <v>0</v>
      </c>
      <c r="AE1372" t="b">
        <v>0</v>
      </c>
      <c r="AF1372" t="s">
        <v>10521</v>
      </c>
      <c r="AG1372" t="s">
        <v>10522</v>
      </c>
      <c r="AH1372" t="s">
        <v>9031</v>
      </c>
      <c r="AJ1372" t="s">
        <v>5496</v>
      </c>
      <c r="AK1372" t="s">
        <v>15833</v>
      </c>
      <c r="AL1372" t="s">
        <v>9266</v>
      </c>
      <c r="AM1372" t="s">
        <v>5500</v>
      </c>
      <c r="AN1372" t="s">
        <v>378</v>
      </c>
      <c r="AO1372" t="s">
        <v>379</v>
      </c>
      <c r="AP1372" t="s">
        <v>2286</v>
      </c>
    </row>
    <row r="1373" spans="1:42" x14ac:dyDescent="0.2">
      <c r="A1373" t="s">
        <v>5502</v>
      </c>
      <c r="B1373" t="s">
        <v>5503</v>
      </c>
      <c r="D1373" t="s">
        <v>8663</v>
      </c>
      <c r="E1373" t="s">
        <v>15834</v>
      </c>
      <c r="F1373" t="s">
        <v>9216</v>
      </c>
      <c r="G1373" t="s">
        <v>15835</v>
      </c>
      <c r="H1373" t="s">
        <v>5502</v>
      </c>
      <c r="J1373" t="s">
        <v>5505</v>
      </c>
      <c r="K1373" t="s">
        <v>5506</v>
      </c>
      <c r="L1373" t="s">
        <v>5507</v>
      </c>
      <c r="M1373" t="s">
        <v>7982</v>
      </c>
      <c r="N1373" t="s">
        <v>2039</v>
      </c>
      <c r="O1373" t="s">
        <v>8887</v>
      </c>
      <c r="P1373" t="s">
        <v>15836</v>
      </c>
      <c r="R1373" t="b">
        <v>1</v>
      </c>
      <c r="T1373" t="s">
        <v>45</v>
      </c>
      <c r="Z1373" t="s">
        <v>8890</v>
      </c>
      <c r="AA1373" t="s">
        <v>8887</v>
      </c>
      <c r="AB1373" t="s">
        <v>15837</v>
      </c>
      <c r="AC1373" t="s">
        <v>8973</v>
      </c>
      <c r="AD1373" t="b">
        <v>0</v>
      </c>
      <c r="AE1373" t="b">
        <v>0</v>
      </c>
      <c r="AF1373" t="s">
        <v>15838</v>
      </c>
      <c r="AG1373" t="s">
        <v>15839</v>
      </c>
      <c r="AH1373" t="s">
        <v>8942</v>
      </c>
      <c r="AJ1373" t="s">
        <v>15840</v>
      </c>
      <c r="AK1373" t="s">
        <v>15841</v>
      </c>
      <c r="AL1373" t="s">
        <v>9238</v>
      </c>
      <c r="AM1373" t="s">
        <v>5510</v>
      </c>
    </row>
    <row r="1374" spans="1:42" x14ac:dyDescent="0.2">
      <c r="A1374" t="s">
        <v>5502</v>
      </c>
      <c r="B1374" t="s">
        <v>5503</v>
      </c>
      <c r="D1374" t="s">
        <v>8663</v>
      </c>
      <c r="E1374" t="s">
        <v>15842</v>
      </c>
      <c r="F1374" t="s">
        <v>9216</v>
      </c>
      <c r="G1374" t="s">
        <v>15835</v>
      </c>
      <c r="H1374" t="s">
        <v>5502</v>
      </c>
      <c r="I1374" t="s">
        <v>15843</v>
      </c>
      <c r="M1374" t="s">
        <v>8920</v>
      </c>
      <c r="N1374" t="s">
        <v>2039</v>
      </c>
      <c r="O1374" t="s">
        <v>8887</v>
      </c>
      <c r="R1374" t="b">
        <v>1</v>
      </c>
      <c r="Y1374" t="s">
        <v>5513</v>
      </c>
      <c r="Z1374" t="s">
        <v>8890</v>
      </c>
      <c r="AA1374" t="s">
        <v>8887</v>
      </c>
      <c r="AC1374" t="s">
        <v>8973</v>
      </c>
      <c r="AD1374" t="b">
        <v>0</v>
      </c>
      <c r="AE1374" t="b">
        <v>0</v>
      </c>
      <c r="AL1374" t="s">
        <v>9250</v>
      </c>
      <c r="AM1374" t="s">
        <v>15835</v>
      </c>
    </row>
    <row r="1375" spans="1:42" x14ac:dyDescent="0.2">
      <c r="A1375" t="s">
        <v>5502</v>
      </c>
      <c r="B1375" t="s">
        <v>5503</v>
      </c>
      <c r="D1375" t="s">
        <v>8663</v>
      </c>
      <c r="E1375" t="s">
        <v>15844</v>
      </c>
      <c r="F1375" t="s">
        <v>9216</v>
      </c>
      <c r="G1375" t="s">
        <v>15835</v>
      </c>
      <c r="H1375" t="s">
        <v>5502</v>
      </c>
      <c r="J1375" t="s">
        <v>15845</v>
      </c>
      <c r="K1375" t="s">
        <v>15846</v>
      </c>
      <c r="L1375" t="s">
        <v>15847</v>
      </c>
      <c r="M1375" t="s">
        <v>8925</v>
      </c>
      <c r="N1375" t="s">
        <v>2039</v>
      </c>
      <c r="O1375" t="s">
        <v>8887</v>
      </c>
      <c r="P1375" t="s">
        <v>15848</v>
      </c>
      <c r="R1375" t="b">
        <v>1</v>
      </c>
      <c r="T1375" t="s">
        <v>45</v>
      </c>
      <c r="X1375" t="s">
        <v>7565</v>
      </c>
      <c r="Z1375" t="s">
        <v>8890</v>
      </c>
      <c r="AA1375" t="s">
        <v>8887</v>
      </c>
      <c r="AB1375" t="s">
        <v>15849</v>
      </c>
      <c r="AC1375" t="s">
        <v>8973</v>
      </c>
      <c r="AD1375" t="b">
        <v>0</v>
      </c>
      <c r="AE1375" t="b">
        <v>0</v>
      </c>
      <c r="AF1375" t="s">
        <v>9046</v>
      </c>
      <c r="AG1375" t="s">
        <v>9046</v>
      </c>
      <c r="AJ1375" t="s">
        <v>15850</v>
      </c>
      <c r="AK1375" t="s">
        <v>15851</v>
      </c>
      <c r="AL1375" t="s">
        <v>8926</v>
      </c>
      <c r="AM1375" t="s">
        <v>5510</v>
      </c>
    </row>
    <row r="1376" spans="1:42" x14ac:dyDescent="0.2">
      <c r="A1376" t="s">
        <v>5502</v>
      </c>
      <c r="B1376" t="s">
        <v>5503</v>
      </c>
      <c r="D1376" t="s">
        <v>8663</v>
      </c>
      <c r="E1376" t="s">
        <v>15852</v>
      </c>
      <c r="F1376" t="s">
        <v>9216</v>
      </c>
      <c r="G1376" t="s">
        <v>15835</v>
      </c>
      <c r="H1376" t="s">
        <v>5502</v>
      </c>
      <c r="J1376" t="s">
        <v>15853</v>
      </c>
      <c r="K1376" t="s">
        <v>15854</v>
      </c>
      <c r="L1376" t="s">
        <v>32</v>
      </c>
      <c r="M1376" t="s">
        <v>7982</v>
      </c>
      <c r="N1376" t="s">
        <v>2039</v>
      </c>
      <c r="O1376" t="s">
        <v>8887</v>
      </c>
      <c r="P1376" t="s">
        <v>15855</v>
      </c>
      <c r="R1376" t="b">
        <v>1</v>
      </c>
      <c r="T1376" t="s">
        <v>45</v>
      </c>
      <c r="Z1376" t="s">
        <v>8890</v>
      </c>
      <c r="AA1376" t="s">
        <v>8887</v>
      </c>
      <c r="AB1376" t="s">
        <v>15755</v>
      </c>
      <c r="AC1376" t="s">
        <v>8973</v>
      </c>
      <c r="AD1376" t="b">
        <v>0</v>
      </c>
      <c r="AE1376" t="b">
        <v>0</v>
      </c>
      <c r="AF1376" t="s">
        <v>11987</v>
      </c>
      <c r="AG1376" t="s">
        <v>8941</v>
      </c>
      <c r="AH1376" t="s">
        <v>8893</v>
      </c>
      <c r="AJ1376" t="s">
        <v>15856</v>
      </c>
      <c r="AK1376" t="s">
        <v>15857</v>
      </c>
      <c r="AL1376" t="s">
        <v>8935</v>
      </c>
      <c r="AM1376" t="s">
        <v>15835</v>
      </c>
    </row>
    <row r="1377" spans="1:42" x14ac:dyDescent="0.2">
      <c r="A1377" t="s">
        <v>5514</v>
      </c>
      <c r="B1377" t="s">
        <v>5514</v>
      </c>
      <c r="D1377" t="s">
        <v>15858</v>
      </c>
      <c r="E1377" t="s">
        <v>15859</v>
      </c>
      <c r="F1377" t="s">
        <v>9090</v>
      </c>
      <c r="G1377" t="s">
        <v>5515</v>
      </c>
      <c r="H1377" t="s">
        <v>5514</v>
      </c>
      <c r="J1377" t="s">
        <v>5516</v>
      </c>
      <c r="K1377" t="s">
        <v>5517</v>
      </c>
      <c r="L1377" t="s">
        <v>180</v>
      </c>
      <c r="M1377" t="s">
        <v>7982</v>
      </c>
      <c r="N1377" t="s">
        <v>2039</v>
      </c>
      <c r="O1377" t="s">
        <v>8887</v>
      </c>
      <c r="P1377" t="s">
        <v>5519</v>
      </c>
      <c r="R1377" t="b">
        <v>1</v>
      </c>
      <c r="T1377" t="s">
        <v>112</v>
      </c>
      <c r="Z1377" t="s">
        <v>8890</v>
      </c>
      <c r="AA1377" t="s">
        <v>8887</v>
      </c>
      <c r="AB1377" t="s">
        <v>15860</v>
      </c>
      <c r="AC1377" t="s">
        <v>9037</v>
      </c>
      <c r="AD1377" t="b">
        <v>0</v>
      </c>
      <c r="AE1377" t="b">
        <v>0</v>
      </c>
      <c r="AF1377" t="s">
        <v>15861</v>
      </c>
      <c r="AG1377" t="s">
        <v>15862</v>
      </c>
      <c r="AH1377" t="s">
        <v>9031</v>
      </c>
      <c r="AJ1377" t="s">
        <v>5515</v>
      </c>
      <c r="AK1377" t="s">
        <v>15863</v>
      </c>
      <c r="AL1377" t="s">
        <v>9244</v>
      </c>
      <c r="AM1377" t="s">
        <v>5520</v>
      </c>
      <c r="AO1377" t="s">
        <v>978</v>
      </c>
      <c r="AP1377" t="s">
        <v>5521</v>
      </c>
    </row>
    <row r="1378" spans="1:42" x14ac:dyDescent="0.2">
      <c r="A1378" t="s">
        <v>5514</v>
      </c>
      <c r="B1378" t="s">
        <v>5514</v>
      </c>
      <c r="D1378" t="s">
        <v>15858</v>
      </c>
      <c r="E1378" t="s">
        <v>15864</v>
      </c>
      <c r="F1378" t="s">
        <v>9090</v>
      </c>
      <c r="G1378" t="s">
        <v>5515</v>
      </c>
      <c r="H1378" t="s">
        <v>5514</v>
      </c>
      <c r="M1378" t="s">
        <v>8920</v>
      </c>
      <c r="N1378" t="s">
        <v>2039</v>
      </c>
      <c r="O1378" t="s">
        <v>8887</v>
      </c>
      <c r="R1378" t="b">
        <v>1</v>
      </c>
      <c r="Z1378" t="s">
        <v>8890</v>
      </c>
      <c r="AA1378" t="s">
        <v>8887</v>
      </c>
      <c r="AC1378" t="s">
        <v>9037</v>
      </c>
      <c r="AD1378" t="b">
        <v>0</v>
      </c>
      <c r="AE1378" t="b">
        <v>0</v>
      </c>
      <c r="AL1378" t="s">
        <v>9244</v>
      </c>
      <c r="AM1378" t="s">
        <v>5520</v>
      </c>
    </row>
    <row r="1379" spans="1:42" x14ac:dyDescent="0.2">
      <c r="A1379" t="s">
        <v>5514</v>
      </c>
      <c r="B1379" t="s">
        <v>5514</v>
      </c>
      <c r="D1379" t="s">
        <v>15865</v>
      </c>
      <c r="E1379" t="s">
        <v>15866</v>
      </c>
      <c r="F1379" t="s">
        <v>9090</v>
      </c>
      <c r="G1379" t="s">
        <v>5515</v>
      </c>
      <c r="H1379" t="s">
        <v>5514</v>
      </c>
      <c r="M1379" t="s">
        <v>8920</v>
      </c>
      <c r="N1379" t="s">
        <v>2039</v>
      </c>
      <c r="O1379" t="s">
        <v>8887</v>
      </c>
      <c r="R1379" t="b">
        <v>1</v>
      </c>
      <c r="Z1379" t="s">
        <v>8890</v>
      </c>
      <c r="AA1379" t="s">
        <v>8887</v>
      </c>
      <c r="AC1379" t="s">
        <v>9037</v>
      </c>
      <c r="AD1379" t="b">
        <v>0</v>
      </c>
      <c r="AE1379" t="b">
        <v>0</v>
      </c>
      <c r="AL1379" t="s">
        <v>9244</v>
      </c>
      <c r="AM1379" t="s">
        <v>15867</v>
      </c>
    </row>
    <row r="1380" spans="1:42" x14ac:dyDescent="0.2">
      <c r="A1380" t="s">
        <v>5522</v>
      </c>
      <c r="B1380" t="s">
        <v>5522</v>
      </c>
      <c r="D1380" t="s">
        <v>15868</v>
      </c>
      <c r="E1380" t="s">
        <v>15869</v>
      </c>
      <c r="F1380" t="s">
        <v>8994</v>
      </c>
      <c r="G1380" t="s">
        <v>5523</v>
      </c>
      <c r="H1380" t="s">
        <v>5522</v>
      </c>
      <c r="J1380" t="s">
        <v>5524</v>
      </c>
      <c r="K1380" t="s">
        <v>5525</v>
      </c>
      <c r="L1380" t="s">
        <v>32</v>
      </c>
      <c r="M1380" t="s">
        <v>7982</v>
      </c>
      <c r="N1380" t="s">
        <v>2039</v>
      </c>
      <c r="O1380" t="s">
        <v>8887</v>
      </c>
      <c r="P1380" t="s">
        <v>5526</v>
      </c>
      <c r="R1380" t="b">
        <v>1</v>
      </c>
      <c r="T1380" t="s">
        <v>112</v>
      </c>
      <c r="Z1380" t="s">
        <v>8890</v>
      </c>
      <c r="AA1380" t="s">
        <v>8887</v>
      </c>
      <c r="AB1380" t="s">
        <v>15870</v>
      </c>
      <c r="AC1380" t="s">
        <v>9037</v>
      </c>
      <c r="AD1380" t="b">
        <v>0</v>
      </c>
      <c r="AE1380" t="b">
        <v>0</v>
      </c>
      <c r="AF1380" t="s">
        <v>10950</v>
      </c>
      <c r="AG1380" t="s">
        <v>10951</v>
      </c>
      <c r="AI1380" t="s">
        <v>9145</v>
      </c>
      <c r="AJ1380" t="s">
        <v>5523</v>
      </c>
      <c r="AK1380" t="s">
        <v>15871</v>
      </c>
      <c r="AL1380" t="s">
        <v>8907</v>
      </c>
      <c r="AM1380" t="s">
        <v>5527</v>
      </c>
      <c r="AN1380" t="s">
        <v>5528</v>
      </c>
      <c r="AO1380" t="s">
        <v>2111</v>
      </c>
      <c r="AP1380" t="s">
        <v>5529</v>
      </c>
    </row>
    <row r="1381" spans="1:42" x14ac:dyDescent="0.2">
      <c r="A1381" t="s">
        <v>5530</v>
      </c>
      <c r="B1381" t="s">
        <v>5530</v>
      </c>
      <c r="D1381" t="s">
        <v>15872</v>
      </c>
      <c r="E1381" t="s">
        <v>15873</v>
      </c>
      <c r="F1381" t="s">
        <v>8889</v>
      </c>
      <c r="G1381" t="s">
        <v>5531</v>
      </c>
      <c r="H1381" t="s">
        <v>5530</v>
      </c>
      <c r="I1381" t="s">
        <v>15874</v>
      </c>
      <c r="J1381" t="s">
        <v>5532</v>
      </c>
      <c r="K1381" t="s">
        <v>5533</v>
      </c>
      <c r="L1381" t="s">
        <v>32</v>
      </c>
      <c r="M1381" t="s">
        <v>7982</v>
      </c>
      <c r="N1381" t="s">
        <v>2039</v>
      </c>
      <c r="O1381" t="s">
        <v>8887</v>
      </c>
      <c r="P1381" t="s">
        <v>5534</v>
      </c>
      <c r="R1381" t="b">
        <v>1</v>
      </c>
      <c r="T1381" t="s">
        <v>112</v>
      </c>
      <c r="Y1381" t="s">
        <v>5536</v>
      </c>
      <c r="Z1381" t="s">
        <v>8890</v>
      </c>
      <c r="AA1381" t="s">
        <v>8887</v>
      </c>
      <c r="AB1381" t="s">
        <v>15875</v>
      </c>
      <c r="AC1381" t="s">
        <v>8891</v>
      </c>
      <c r="AD1381" t="b">
        <v>0</v>
      </c>
      <c r="AE1381" t="b">
        <v>0</v>
      </c>
      <c r="AF1381" t="s">
        <v>8941</v>
      </c>
      <c r="AG1381" t="s">
        <v>8941</v>
      </c>
      <c r="AH1381" t="s">
        <v>8942</v>
      </c>
      <c r="AJ1381" t="s">
        <v>5531</v>
      </c>
      <c r="AK1381" t="s">
        <v>15876</v>
      </c>
      <c r="AL1381" t="s">
        <v>9229</v>
      </c>
      <c r="AM1381" t="s">
        <v>5535</v>
      </c>
      <c r="AO1381" t="s">
        <v>790</v>
      </c>
      <c r="AP1381" t="s">
        <v>791</v>
      </c>
    </row>
    <row r="1382" spans="1:42" x14ac:dyDescent="0.2">
      <c r="A1382" t="s">
        <v>5537</v>
      </c>
      <c r="B1382" t="s">
        <v>5537</v>
      </c>
      <c r="D1382" t="s">
        <v>15877</v>
      </c>
      <c r="E1382" t="s">
        <v>15878</v>
      </c>
      <c r="F1382" t="s">
        <v>9118</v>
      </c>
      <c r="G1382" t="s">
        <v>5538</v>
      </c>
      <c r="H1382" t="s">
        <v>5537</v>
      </c>
      <c r="I1382" t="s">
        <v>15879</v>
      </c>
      <c r="J1382" t="s">
        <v>5539</v>
      </c>
      <c r="K1382" t="s">
        <v>5540</v>
      </c>
      <c r="L1382" t="s">
        <v>429</v>
      </c>
      <c r="M1382" t="s">
        <v>7982</v>
      </c>
      <c r="N1382" t="s">
        <v>2039</v>
      </c>
      <c r="O1382" t="s">
        <v>8887</v>
      </c>
      <c r="P1382" t="s">
        <v>5541</v>
      </c>
      <c r="R1382" t="b">
        <v>1</v>
      </c>
      <c r="T1382" t="s">
        <v>112</v>
      </c>
      <c r="Y1382" t="s">
        <v>5543</v>
      </c>
      <c r="Z1382" t="s">
        <v>8890</v>
      </c>
      <c r="AA1382" t="s">
        <v>8887</v>
      </c>
      <c r="AB1382" t="s">
        <v>15880</v>
      </c>
      <c r="AC1382" t="s">
        <v>8996</v>
      </c>
      <c r="AD1382" t="b">
        <v>0</v>
      </c>
      <c r="AE1382" t="b">
        <v>0</v>
      </c>
      <c r="AF1382" t="s">
        <v>9046</v>
      </c>
      <c r="AG1382" t="s">
        <v>9046</v>
      </c>
      <c r="AJ1382" t="s">
        <v>5538</v>
      </c>
      <c r="AK1382" t="s">
        <v>15881</v>
      </c>
      <c r="AL1382" t="s">
        <v>8935</v>
      </c>
      <c r="AM1382" t="s">
        <v>5542</v>
      </c>
      <c r="AN1382" t="s">
        <v>463</v>
      </c>
      <c r="AO1382" t="s">
        <v>109</v>
      </c>
      <c r="AP1382" t="s">
        <v>1659</v>
      </c>
    </row>
    <row r="1383" spans="1:42" x14ac:dyDescent="0.2">
      <c r="A1383" t="s">
        <v>5544</v>
      </c>
      <c r="B1383" t="s">
        <v>5544</v>
      </c>
      <c r="D1383" t="s">
        <v>15882</v>
      </c>
      <c r="E1383" t="s">
        <v>15883</v>
      </c>
      <c r="F1383" t="s">
        <v>8889</v>
      </c>
      <c r="G1383" t="s">
        <v>5545</v>
      </c>
      <c r="H1383" t="s">
        <v>5544</v>
      </c>
      <c r="J1383" t="s">
        <v>5546</v>
      </c>
      <c r="K1383" t="s">
        <v>5547</v>
      </c>
      <c r="L1383" t="s">
        <v>32</v>
      </c>
      <c r="M1383" t="s">
        <v>7982</v>
      </c>
      <c r="N1383" t="s">
        <v>2039</v>
      </c>
      <c r="O1383" t="s">
        <v>9002</v>
      </c>
      <c r="P1383" t="s">
        <v>5548</v>
      </c>
      <c r="R1383" t="b">
        <v>1</v>
      </c>
      <c r="T1383" t="s">
        <v>112</v>
      </c>
      <c r="V1383" t="s">
        <v>7862</v>
      </c>
      <c r="Z1383" t="s">
        <v>8890</v>
      </c>
      <c r="AA1383" t="s">
        <v>9004</v>
      </c>
      <c r="AC1383" t="s">
        <v>8891</v>
      </c>
      <c r="AD1383" t="b">
        <v>0</v>
      </c>
      <c r="AE1383" t="b">
        <v>0</v>
      </c>
      <c r="AF1383" t="s">
        <v>8931</v>
      </c>
      <c r="AG1383" t="s">
        <v>8931</v>
      </c>
      <c r="AH1383" t="s">
        <v>8893</v>
      </c>
      <c r="AI1383" t="s">
        <v>8932</v>
      </c>
      <c r="AJ1383" t="s">
        <v>5545</v>
      </c>
      <c r="AL1383" t="s">
        <v>9229</v>
      </c>
      <c r="AM1383" t="s">
        <v>5549</v>
      </c>
      <c r="AN1383" t="s">
        <v>789</v>
      </c>
      <c r="AO1383" t="s">
        <v>790</v>
      </c>
      <c r="AP1383" t="s">
        <v>791</v>
      </c>
    </row>
    <row r="1384" spans="1:42" x14ac:dyDescent="0.2">
      <c r="A1384" t="s">
        <v>5550</v>
      </c>
      <c r="B1384" t="s">
        <v>5550</v>
      </c>
      <c r="D1384" t="s">
        <v>15884</v>
      </c>
      <c r="E1384" t="s">
        <v>15885</v>
      </c>
      <c r="F1384" t="s">
        <v>9118</v>
      </c>
      <c r="G1384" t="s">
        <v>5551</v>
      </c>
      <c r="H1384" t="s">
        <v>5550</v>
      </c>
      <c r="I1384" t="s">
        <v>15886</v>
      </c>
      <c r="J1384" t="s">
        <v>5552</v>
      </c>
      <c r="K1384" t="s">
        <v>5553</v>
      </c>
      <c r="L1384" t="s">
        <v>32</v>
      </c>
      <c r="M1384" t="s">
        <v>7982</v>
      </c>
      <c r="N1384" t="s">
        <v>2039</v>
      </c>
      <c r="O1384" t="s">
        <v>8887</v>
      </c>
      <c r="P1384" t="s">
        <v>5554</v>
      </c>
      <c r="R1384" t="b">
        <v>1</v>
      </c>
      <c r="T1384" t="s">
        <v>112</v>
      </c>
      <c r="Y1384" t="s">
        <v>134</v>
      </c>
      <c r="Z1384" t="s">
        <v>8890</v>
      </c>
      <c r="AA1384" t="s">
        <v>8887</v>
      </c>
      <c r="AB1384" t="s">
        <v>15887</v>
      </c>
      <c r="AC1384" t="s">
        <v>8891</v>
      </c>
      <c r="AD1384" t="b">
        <v>0</v>
      </c>
      <c r="AE1384" t="b">
        <v>0</v>
      </c>
      <c r="AF1384" t="s">
        <v>9186</v>
      </c>
      <c r="AG1384" t="s">
        <v>9187</v>
      </c>
      <c r="AH1384" t="s">
        <v>8942</v>
      </c>
      <c r="AJ1384" t="s">
        <v>5551</v>
      </c>
      <c r="AK1384" t="s">
        <v>15888</v>
      </c>
      <c r="AL1384" t="s">
        <v>8935</v>
      </c>
      <c r="AM1384" t="s">
        <v>5555</v>
      </c>
      <c r="AN1384" t="s">
        <v>108</v>
      </c>
      <c r="AO1384" t="s">
        <v>109</v>
      </c>
      <c r="AP1384" t="s">
        <v>3363</v>
      </c>
    </row>
    <row r="1385" spans="1:42" x14ac:dyDescent="0.2">
      <c r="A1385" t="s">
        <v>5556</v>
      </c>
      <c r="B1385" t="s">
        <v>5557</v>
      </c>
      <c r="D1385" t="s">
        <v>8666</v>
      </c>
      <c r="E1385" t="s">
        <v>15889</v>
      </c>
      <c r="F1385" t="s">
        <v>9216</v>
      </c>
      <c r="G1385" t="s">
        <v>5564</v>
      </c>
      <c r="H1385" t="s">
        <v>5556</v>
      </c>
      <c r="M1385" t="s">
        <v>8920</v>
      </c>
      <c r="N1385" t="s">
        <v>2039</v>
      </c>
      <c r="O1385" t="s">
        <v>8887</v>
      </c>
      <c r="R1385" t="b">
        <v>1</v>
      </c>
      <c r="Z1385" t="s">
        <v>8890</v>
      </c>
      <c r="AA1385" t="s">
        <v>8887</v>
      </c>
      <c r="AC1385" t="s">
        <v>8973</v>
      </c>
      <c r="AD1385" t="b">
        <v>0</v>
      </c>
      <c r="AE1385" t="b">
        <v>0</v>
      </c>
      <c r="AL1385" t="s">
        <v>8945</v>
      </c>
      <c r="AM1385" t="s">
        <v>5564</v>
      </c>
    </row>
    <row r="1386" spans="1:42" x14ac:dyDescent="0.2">
      <c r="A1386" t="s">
        <v>5556</v>
      </c>
      <c r="B1386" t="s">
        <v>5557</v>
      </c>
      <c r="D1386" t="s">
        <v>8666</v>
      </c>
      <c r="E1386" t="s">
        <v>15890</v>
      </c>
      <c r="F1386" t="s">
        <v>9216</v>
      </c>
      <c r="G1386" t="s">
        <v>15891</v>
      </c>
      <c r="H1386" t="s">
        <v>5556</v>
      </c>
      <c r="M1386" t="s">
        <v>8920</v>
      </c>
      <c r="N1386" t="s">
        <v>2039</v>
      </c>
      <c r="O1386" t="s">
        <v>8887</v>
      </c>
      <c r="R1386" t="b">
        <v>1</v>
      </c>
      <c r="Z1386" t="s">
        <v>8890</v>
      </c>
      <c r="AA1386" t="s">
        <v>8887</v>
      </c>
      <c r="AC1386" t="s">
        <v>8973</v>
      </c>
      <c r="AD1386" t="b">
        <v>0</v>
      </c>
      <c r="AE1386" t="b">
        <v>0</v>
      </c>
      <c r="AL1386" t="s">
        <v>11348</v>
      </c>
      <c r="AM1386" t="s">
        <v>15891</v>
      </c>
    </row>
    <row r="1387" spans="1:42" x14ac:dyDescent="0.2">
      <c r="A1387" t="s">
        <v>5556</v>
      </c>
      <c r="B1387" t="s">
        <v>5557</v>
      </c>
      <c r="D1387" t="s">
        <v>8666</v>
      </c>
      <c r="E1387" t="s">
        <v>15892</v>
      </c>
      <c r="F1387" t="s">
        <v>9216</v>
      </c>
      <c r="G1387" t="s">
        <v>5564</v>
      </c>
      <c r="H1387" t="s">
        <v>5556</v>
      </c>
      <c r="J1387" t="s">
        <v>5559</v>
      </c>
      <c r="K1387" t="s">
        <v>15893</v>
      </c>
      <c r="L1387" t="s">
        <v>5561</v>
      </c>
      <c r="M1387" t="s">
        <v>7982</v>
      </c>
      <c r="N1387" t="s">
        <v>2039</v>
      </c>
      <c r="O1387" t="s">
        <v>8887</v>
      </c>
      <c r="P1387" t="s">
        <v>15894</v>
      </c>
      <c r="R1387" t="b">
        <v>1</v>
      </c>
      <c r="T1387" t="s">
        <v>45</v>
      </c>
      <c r="Z1387" t="s">
        <v>8890</v>
      </c>
      <c r="AA1387" t="s">
        <v>8887</v>
      </c>
      <c r="AB1387" t="s">
        <v>15895</v>
      </c>
      <c r="AC1387" t="s">
        <v>8973</v>
      </c>
      <c r="AD1387" t="b">
        <v>0</v>
      </c>
      <c r="AE1387" t="b">
        <v>0</v>
      </c>
      <c r="AF1387" t="s">
        <v>8941</v>
      </c>
      <c r="AG1387" t="s">
        <v>8941</v>
      </c>
      <c r="AH1387" t="s">
        <v>8942</v>
      </c>
      <c r="AJ1387" t="s">
        <v>7348</v>
      </c>
      <c r="AK1387" t="s">
        <v>15896</v>
      </c>
      <c r="AL1387" t="s">
        <v>8926</v>
      </c>
      <c r="AM1387" t="s">
        <v>15897</v>
      </c>
    </row>
    <row r="1388" spans="1:42" x14ac:dyDescent="0.2">
      <c r="A1388" t="s">
        <v>5556</v>
      </c>
      <c r="B1388" t="s">
        <v>5557</v>
      </c>
      <c r="D1388" t="s">
        <v>8666</v>
      </c>
      <c r="E1388" t="s">
        <v>15898</v>
      </c>
      <c r="F1388" t="s">
        <v>9216</v>
      </c>
      <c r="G1388" t="s">
        <v>5564</v>
      </c>
      <c r="H1388" t="s">
        <v>5556</v>
      </c>
      <c r="I1388" t="s">
        <v>15899</v>
      </c>
      <c r="J1388" t="s">
        <v>15900</v>
      </c>
      <c r="K1388" t="s">
        <v>15901</v>
      </c>
      <c r="L1388" t="s">
        <v>5561</v>
      </c>
      <c r="M1388" t="s">
        <v>7982</v>
      </c>
      <c r="N1388" t="s">
        <v>2039</v>
      </c>
      <c r="O1388" t="s">
        <v>8887</v>
      </c>
      <c r="P1388" t="s">
        <v>15902</v>
      </c>
      <c r="R1388" t="b">
        <v>1</v>
      </c>
      <c r="T1388" t="s">
        <v>45</v>
      </c>
      <c r="Y1388" t="s">
        <v>5565</v>
      </c>
      <c r="Z1388" t="s">
        <v>8890</v>
      </c>
      <c r="AA1388" t="s">
        <v>8887</v>
      </c>
      <c r="AB1388" t="s">
        <v>15903</v>
      </c>
      <c r="AC1388" t="s">
        <v>8973</v>
      </c>
      <c r="AD1388" t="b">
        <v>0</v>
      </c>
      <c r="AE1388" t="b">
        <v>0</v>
      </c>
      <c r="AF1388" t="s">
        <v>8941</v>
      </c>
      <c r="AG1388" t="s">
        <v>8941</v>
      </c>
      <c r="AH1388" t="s">
        <v>8942</v>
      </c>
      <c r="AI1388" t="s">
        <v>8932</v>
      </c>
      <c r="AJ1388" t="s">
        <v>15904</v>
      </c>
      <c r="AK1388" t="s">
        <v>15905</v>
      </c>
      <c r="AL1388" t="s">
        <v>9193</v>
      </c>
      <c r="AM1388" t="s">
        <v>15906</v>
      </c>
    </row>
    <row r="1389" spans="1:42" x14ac:dyDescent="0.2">
      <c r="A1389" t="s">
        <v>5556</v>
      </c>
      <c r="B1389" t="s">
        <v>5557</v>
      </c>
      <c r="D1389" t="s">
        <v>8666</v>
      </c>
      <c r="E1389" t="s">
        <v>15907</v>
      </c>
      <c r="F1389" t="s">
        <v>9216</v>
      </c>
      <c r="G1389" t="s">
        <v>5564</v>
      </c>
      <c r="H1389" t="s">
        <v>5556</v>
      </c>
      <c r="J1389" t="s">
        <v>15908</v>
      </c>
      <c r="K1389" t="s">
        <v>15909</v>
      </c>
      <c r="L1389" t="s">
        <v>5561</v>
      </c>
      <c r="M1389" t="s">
        <v>7982</v>
      </c>
      <c r="N1389" t="s">
        <v>2039</v>
      </c>
      <c r="O1389" t="s">
        <v>8887</v>
      </c>
      <c r="P1389" t="s">
        <v>15910</v>
      </c>
      <c r="R1389" t="b">
        <v>1</v>
      </c>
      <c r="T1389" t="s">
        <v>45</v>
      </c>
      <c r="Z1389" t="s">
        <v>8890</v>
      </c>
      <c r="AA1389" t="s">
        <v>8887</v>
      </c>
      <c r="AB1389" t="s">
        <v>15911</v>
      </c>
      <c r="AC1389" t="s">
        <v>8973</v>
      </c>
      <c r="AD1389" t="b">
        <v>0</v>
      </c>
      <c r="AE1389" t="b">
        <v>0</v>
      </c>
      <c r="AF1389" t="s">
        <v>15912</v>
      </c>
      <c r="AG1389" t="s">
        <v>9113</v>
      </c>
      <c r="AH1389" t="s">
        <v>9031</v>
      </c>
      <c r="AJ1389" t="s">
        <v>15913</v>
      </c>
      <c r="AK1389" t="s">
        <v>15914</v>
      </c>
      <c r="AL1389" t="s">
        <v>8935</v>
      </c>
      <c r="AM1389" t="s">
        <v>5564</v>
      </c>
    </row>
    <row r="1390" spans="1:42" x14ac:dyDescent="0.2">
      <c r="A1390" t="s">
        <v>5556</v>
      </c>
      <c r="B1390" t="s">
        <v>5557</v>
      </c>
      <c r="D1390" t="s">
        <v>8666</v>
      </c>
      <c r="E1390" t="s">
        <v>15915</v>
      </c>
      <c r="F1390" t="s">
        <v>9216</v>
      </c>
      <c r="G1390" t="s">
        <v>5564</v>
      </c>
      <c r="H1390" t="s">
        <v>5556</v>
      </c>
      <c r="I1390" t="s">
        <v>15916</v>
      </c>
      <c r="M1390" t="s">
        <v>8925</v>
      </c>
      <c r="N1390" t="s">
        <v>2039</v>
      </c>
      <c r="O1390" t="s">
        <v>8887</v>
      </c>
      <c r="R1390" t="b">
        <v>1</v>
      </c>
      <c r="X1390" t="s">
        <v>2039</v>
      </c>
      <c r="Y1390" t="s">
        <v>5487</v>
      </c>
      <c r="Z1390" t="s">
        <v>8890</v>
      </c>
      <c r="AA1390" t="s">
        <v>8887</v>
      </c>
      <c r="AC1390" t="s">
        <v>8973</v>
      </c>
      <c r="AD1390" t="b">
        <v>0</v>
      </c>
      <c r="AE1390" t="b">
        <v>0</v>
      </c>
      <c r="AL1390" t="s">
        <v>8897</v>
      </c>
      <c r="AM1390" t="s">
        <v>15917</v>
      </c>
    </row>
    <row r="1391" spans="1:42" x14ac:dyDescent="0.2">
      <c r="A1391" t="s">
        <v>5556</v>
      </c>
      <c r="B1391" t="s">
        <v>5557</v>
      </c>
      <c r="D1391" t="s">
        <v>8666</v>
      </c>
      <c r="E1391" t="s">
        <v>15918</v>
      </c>
      <c r="F1391" t="s">
        <v>9216</v>
      </c>
      <c r="G1391" t="s">
        <v>5564</v>
      </c>
      <c r="H1391" t="s">
        <v>5556</v>
      </c>
      <c r="M1391" t="s">
        <v>8920</v>
      </c>
      <c r="N1391" t="s">
        <v>2039</v>
      </c>
      <c r="O1391" t="s">
        <v>8887</v>
      </c>
      <c r="R1391" t="b">
        <v>1</v>
      </c>
      <c r="Z1391" t="s">
        <v>8890</v>
      </c>
      <c r="AA1391" t="s">
        <v>8887</v>
      </c>
      <c r="AC1391" t="s">
        <v>8973</v>
      </c>
      <c r="AD1391" t="b">
        <v>0</v>
      </c>
      <c r="AE1391" t="b">
        <v>0</v>
      </c>
      <c r="AL1391" t="s">
        <v>8897</v>
      </c>
      <c r="AM1391" t="s">
        <v>5564</v>
      </c>
    </row>
    <row r="1392" spans="1:42" x14ac:dyDescent="0.2">
      <c r="A1392" t="s">
        <v>5556</v>
      </c>
      <c r="B1392" t="s">
        <v>5557</v>
      </c>
      <c r="D1392" t="s">
        <v>8666</v>
      </c>
      <c r="E1392" t="s">
        <v>15919</v>
      </c>
      <c r="F1392" t="s">
        <v>9216</v>
      </c>
      <c r="G1392" t="s">
        <v>5564</v>
      </c>
      <c r="H1392" t="s">
        <v>5556</v>
      </c>
      <c r="J1392" t="s">
        <v>15920</v>
      </c>
      <c r="K1392" t="s">
        <v>15921</v>
      </c>
      <c r="L1392" t="s">
        <v>5561</v>
      </c>
      <c r="M1392" t="s">
        <v>7982</v>
      </c>
      <c r="N1392" t="s">
        <v>7807</v>
      </c>
      <c r="O1392" t="s">
        <v>8887</v>
      </c>
      <c r="P1392" t="s">
        <v>15922</v>
      </c>
      <c r="R1392" t="b">
        <v>1</v>
      </c>
      <c r="T1392" t="s">
        <v>45</v>
      </c>
      <c r="Z1392" t="s">
        <v>8890</v>
      </c>
      <c r="AA1392" t="s">
        <v>8887</v>
      </c>
      <c r="AB1392" t="s">
        <v>12973</v>
      </c>
      <c r="AC1392" t="s">
        <v>12811</v>
      </c>
      <c r="AD1392" t="b">
        <v>0</v>
      </c>
      <c r="AE1392" t="b">
        <v>0</v>
      </c>
      <c r="AF1392" t="s">
        <v>15923</v>
      </c>
      <c r="AG1392" t="s">
        <v>15924</v>
      </c>
      <c r="AH1392" t="s">
        <v>9031</v>
      </c>
      <c r="AI1392" t="s">
        <v>15925</v>
      </c>
      <c r="AJ1392" t="s">
        <v>15926</v>
      </c>
      <c r="AK1392" t="s">
        <v>15927</v>
      </c>
      <c r="AL1392" t="s">
        <v>8935</v>
      </c>
      <c r="AM1392" t="s">
        <v>15928</v>
      </c>
    </row>
    <row r="1393" spans="1:42" x14ac:dyDescent="0.2">
      <c r="A1393" t="s">
        <v>5556</v>
      </c>
      <c r="B1393" t="s">
        <v>5557</v>
      </c>
      <c r="D1393" t="s">
        <v>8666</v>
      </c>
      <c r="E1393" t="s">
        <v>15929</v>
      </c>
      <c r="F1393" t="s">
        <v>9216</v>
      </c>
      <c r="G1393" t="s">
        <v>5564</v>
      </c>
      <c r="H1393" t="s">
        <v>5556</v>
      </c>
      <c r="M1393" t="s">
        <v>8920</v>
      </c>
      <c r="N1393" t="s">
        <v>15930</v>
      </c>
      <c r="O1393" t="s">
        <v>8887</v>
      </c>
      <c r="R1393" t="b">
        <v>1</v>
      </c>
      <c r="T1393" t="s">
        <v>45</v>
      </c>
      <c r="Z1393" t="s">
        <v>13207</v>
      </c>
      <c r="AA1393" t="s">
        <v>8887</v>
      </c>
      <c r="AC1393" t="s">
        <v>8973</v>
      </c>
      <c r="AD1393" t="b">
        <v>0</v>
      </c>
      <c r="AE1393" t="b">
        <v>0</v>
      </c>
      <c r="AK1393" t="s">
        <v>15931</v>
      </c>
      <c r="AL1393" t="s">
        <v>7302</v>
      </c>
      <c r="AM1393" t="s">
        <v>15928</v>
      </c>
    </row>
    <row r="1394" spans="1:42" x14ac:dyDescent="0.2">
      <c r="A1394" t="s">
        <v>5556</v>
      </c>
      <c r="B1394" t="s">
        <v>5557</v>
      </c>
      <c r="D1394" t="s">
        <v>8666</v>
      </c>
      <c r="E1394" t="s">
        <v>15932</v>
      </c>
      <c r="F1394" t="s">
        <v>9216</v>
      </c>
      <c r="G1394" t="s">
        <v>5564</v>
      </c>
      <c r="H1394" t="s">
        <v>5556</v>
      </c>
      <c r="J1394" t="s">
        <v>15933</v>
      </c>
      <c r="K1394" t="s">
        <v>15934</v>
      </c>
      <c r="L1394" t="s">
        <v>32</v>
      </c>
      <c r="M1394" t="s">
        <v>8925</v>
      </c>
      <c r="N1394" t="s">
        <v>15930</v>
      </c>
      <c r="O1394" t="s">
        <v>8887</v>
      </c>
      <c r="P1394" t="s">
        <v>15935</v>
      </c>
      <c r="R1394" t="b">
        <v>1</v>
      </c>
      <c r="T1394" t="s">
        <v>45</v>
      </c>
      <c r="X1394" t="s">
        <v>15936</v>
      </c>
      <c r="Z1394" t="s">
        <v>13207</v>
      </c>
      <c r="AA1394" t="s">
        <v>8887</v>
      </c>
      <c r="AB1394" t="s">
        <v>15937</v>
      </c>
      <c r="AC1394" t="s">
        <v>8973</v>
      </c>
      <c r="AD1394" t="b">
        <v>0</v>
      </c>
      <c r="AE1394" t="b">
        <v>0</v>
      </c>
      <c r="AF1394" t="s">
        <v>10866</v>
      </c>
      <c r="AG1394" t="s">
        <v>10867</v>
      </c>
      <c r="AJ1394" t="s">
        <v>15926</v>
      </c>
      <c r="AK1394" t="s">
        <v>15938</v>
      </c>
      <c r="AL1394" t="s">
        <v>7302</v>
      </c>
      <c r="AM1394" t="s">
        <v>15928</v>
      </c>
    </row>
    <row r="1395" spans="1:42" x14ac:dyDescent="0.2">
      <c r="A1395" t="s">
        <v>5556</v>
      </c>
      <c r="B1395" t="s">
        <v>5557</v>
      </c>
      <c r="D1395" t="s">
        <v>8666</v>
      </c>
      <c r="E1395" t="s">
        <v>15939</v>
      </c>
      <c r="F1395" t="s">
        <v>9216</v>
      </c>
      <c r="G1395" t="s">
        <v>5564</v>
      </c>
      <c r="H1395" t="s">
        <v>5556</v>
      </c>
      <c r="J1395" t="s">
        <v>15908</v>
      </c>
      <c r="K1395" t="s">
        <v>15940</v>
      </c>
      <c r="L1395" t="s">
        <v>32</v>
      </c>
      <c r="M1395" t="s">
        <v>7982</v>
      </c>
      <c r="N1395" t="s">
        <v>7515</v>
      </c>
      <c r="O1395" t="s">
        <v>8887</v>
      </c>
      <c r="P1395" t="s">
        <v>15941</v>
      </c>
      <c r="R1395" t="b">
        <v>1</v>
      </c>
      <c r="T1395" t="s">
        <v>45</v>
      </c>
      <c r="Z1395" t="s">
        <v>8890</v>
      </c>
      <c r="AA1395" t="s">
        <v>8887</v>
      </c>
      <c r="AB1395" t="s">
        <v>15942</v>
      </c>
      <c r="AC1395" t="s">
        <v>8973</v>
      </c>
      <c r="AD1395" t="b">
        <v>0</v>
      </c>
      <c r="AE1395" t="b">
        <v>0</v>
      </c>
      <c r="AF1395" t="s">
        <v>9651</v>
      </c>
      <c r="AG1395" t="s">
        <v>9652</v>
      </c>
      <c r="AH1395" t="s">
        <v>8942</v>
      </c>
      <c r="AJ1395" t="s">
        <v>15943</v>
      </c>
      <c r="AK1395" t="s">
        <v>15944</v>
      </c>
      <c r="AL1395" t="s">
        <v>9238</v>
      </c>
      <c r="AM1395" t="s">
        <v>5564</v>
      </c>
    </row>
    <row r="1396" spans="1:42" x14ac:dyDescent="0.2">
      <c r="A1396" t="s">
        <v>5566</v>
      </c>
      <c r="B1396" t="s">
        <v>5566</v>
      </c>
      <c r="D1396" t="s">
        <v>15945</v>
      </c>
      <c r="E1396" t="s">
        <v>15946</v>
      </c>
      <c r="F1396" t="s">
        <v>9090</v>
      </c>
      <c r="G1396" t="s">
        <v>5567</v>
      </c>
      <c r="H1396" t="s">
        <v>5566</v>
      </c>
      <c r="J1396" t="s">
        <v>5568</v>
      </c>
      <c r="K1396" t="s">
        <v>5569</v>
      </c>
      <c r="L1396" t="s">
        <v>5570</v>
      </c>
      <c r="M1396" t="s">
        <v>7982</v>
      </c>
      <c r="N1396" t="s">
        <v>2039</v>
      </c>
      <c r="O1396" t="s">
        <v>8887</v>
      </c>
      <c r="P1396" t="s">
        <v>5571</v>
      </c>
      <c r="R1396" t="b">
        <v>1</v>
      </c>
      <c r="T1396" t="s">
        <v>112</v>
      </c>
      <c r="Z1396" t="s">
        <v>8890</v>
      </c>
      <c r="AA1396" t="s">
        <v>8887</v>
      </c>
      <c r="AB1396" t="s">
        <v>15947</v>
      </c>
      <c r="AC1396" t="s">
        <v>8891</v>
      </c>
      <c r="AD1396" t="b">
        <v>0</v>
      </c>
      <c r="AE1396" t="b">
        <v>0</v>
      </c>
      <c r="AF1396" t="s">
        <v>15948</v>
      </c>
      <c r="AG1396" t="s">
        <v>15949</v>
      </c>
      <c r="AI1396" t="s">
        <v>11688</v>
      </c>
      <c r="AJ1396" t="s">
        <v>5567</v>
      </c>
      <c r="AK1396" t="s">
        <v>15950</v>
      </c>
      <c r="AL1396" t="s">
        <v>8926</v>
      </c>
      <c r="AM1396" t="s">
        <v>5572</v>
      </c>
      <c r="AN1396" t="s">
        <v>4630</v>
      </c>
      <c r="AO1396" t="s">
        <v>99</v>
      </c>
      <c r="AP1396" t="s">
        <v>4631</v>
      </c>
    </row>
    <row r="1397" spans="1:42" x14ac:dyDescent="0.2">
      <c r="A1397" t="s">
        <v>5573</v>
      </c>
      <c r="B1397" t="s">
        <v>5574</v>
      </c>
      <c r="D1397" t="s">
        <v>7349</v>
      </c>
      <c r="E1397" t="s">
        <v>15951</v>
      </c>
      <c r="F1397" t="s">
        <v>8889</v>
      </c>
      <c r="G1397" t="s">
        <v>5575</v>
      </c>
      <c r="H1397" t="s">
        <v>5573</v>
      </c>
      <c r="I1397" t="s">
        <v>15952</v>
      </c>
      <c r="J1397" t="s">
        <v>5576</v>
      </c>
      <c r="K1397" t="s">
        <v>15953</v>
      </c>
      <c r="L1397" t="s">
        <v>32</v>
      </c>
      <c r="M1397" t="s">
        <v>7982</v>
      </c>
      <c r="N1397" t="s">
        <v>2039</v>
      </c>
      <c r="O1397" t="s">
        <v>8887</v>
      </c>
      <c r="P1397" t="s">
        <v>15954</v>
      </c>
      <c r="R1397" t="b">
        <v>1</v>
      </c>
      <c r="T1397" t="s">
        <v>112</v>
      </c>
      <c r="Y1397" t="s">
        <v>5581</v>
      </c>
      <c r="Z1397" t="s">
        <v>8890</v>
      </c>
      <c r="AA1397" t="s">
        <v>8887</v>
      </c>
      <c r="AB1397" t="s">
        <v>15955</v>
      </c>
      <c r="AC1397" t="s">
        <v>8891</v>
      </c>
      <c r="AD1397" t="b">
        <v>0</v>
      </c>
      <c r="AE1397" t="b">
        <v>0</v>
      </c>
      <c r="AF1397" t="s">
        <v>15956</v>
      </c>
      <c r="AG1397" t="s">
        <v>15957</v>
      </c>
      <c r="AH1397" t="s">
        <v>9031</v>
      </c>
      <c r="AJ1397" t="s">
        <v>5575</v>
      </c>
      <c r="AK1397" t="s">
        <v>15958</v>
      </c>
      <c r="AL1397" t="s">
        <v>8935</v>
      </c>
      <c r="AM1397" t="s">
        <v>5579</v>
      </c>
    </row>
    <row r="1398" spans="1:42" x14ac:dyDescent="0.2">
      <c r="A1398" t="s">
        <v>5584</v>
      </c>
      <c r="B1398" t="s">
        <v>5584</v>
      </c>
      <c r="D1398" t="s">
        <v>15959</v>
      </c>
      <c r="E1398" t="s">
        <v>15960</v>
      </c>
      <c r="F1398" t="s">
        <v>9090</v>
      </c>
      <c r="G1398" t="s">
        <v>5585</v>
      </c>
      <c r="H1398" t="s">
        <v>5584</v>
      </c>
      <c r="I1398" t="s">
        <v>15961</v>
      </c>
      <c r="J1398" t="s">
        <v>5586</v>
      </c>
      <c r="K1398" t="s">
        <v>5587</v>
      </c>
      <c r="L1398" t="s">
        <v>233</v>
      </c>
      <c r="M1398" t="s">
        <v>7982</v>
      </c>
      <c r="N1398" t="s">
        <v>2039</v>
      </c>
      <c r="O1398" t="s">
        <v>8887</v>
      </c>
      <c r="P1398" t="s">
        <v>5589</v>
      </c>
      <c r="R1398" t="b">
        <v>1</v>
      </c>
      <c r="T1398" t="s">
        <v>85</v>
      </c>
      <c r="Y1398" t="s">
        <v>5590</v>
      </c>
      <c r="Z1398" t="s">
        <v>8890</v>
      </c>
      <c r="AA1398" t="s">
        <v>8887</v>
      </c>
      <c r="AB1398" t="s">
        <v>15962</v>
      </c>
      <c r="AC1398" t="s">
        <v>8891</v>
      </c>
      <c r="AD1398" t="b">
        <v>0</v>
      </c>
      <c r="AE1398" t="b">
        <v>0</v>
      </c>
      <c r="AF1398" t="s">
        <v>15963</v>
      </c>
      <c r="AG1398" t="s">
        <v>8941</v>
      </c>
      <c r="AH1398" t="s">
        <v>8942</v>
      </c>
      <c r="AJ1398" t="s">
        <v>7350</v>
      </c>
      <c r="AK1398" t="s">
        <v>15964</v>
      </c>
      <c r="AL1398" t="s">
        <v>9048</v>
      </c>
      <c r="AM1398" t="s">
        <v>5585</v>
      </c>
    </row>
    <row r="1399" spans="1:42" x14ac:dyDescent="0.2">
      <c r="A1399" t="s">
        <v>5591</v>
      </c>
      <c r="B1399" t="s">
        <v>5591</v>
      </c>
      <c r="D1399" t="s">
        <v>15965</v>
      </c>
      <c r="E1399" t="s">
        <v>15966</v>
      </c>
      <c r="F1399" t="s">
        <v>9216</v>
      </c>
      <c r="G1399" t="s">
        <v>5592</v>
      </c>
      <c r="H1399" t="s">
        <v>5591</v>
      </c>
      <c r="M1399" t="s">
        <v>8920</v>
      </c>
      <c r="N1399" t="s">
        <v>2039</v>
      </c>
      <c r="O1399" t="s">
        <v>8887</v>
      </c>
      <c r="R1399" t="b">
        <v>1</v>
      </c>
      <c r="Z1399" t="s">
        <v>8890</v>
      </c>
      <c r="AA1399" t="s">
        <v>8887</v>
      </c>
      <c r="AC1399" t="s">
        <v>8973</v>
      </c>
      <c r="AD1399" t="b">
        <v>0</v>
      </c>
      <c r="AE1399" t="b">
        <v>0</v>
      </c>
      <c r="AL1399" t="s">
        <v>9244</v>
      </c>
      <c r="AM1399" t="s">
        <v>5595</v>
      </c>
    </row>
    <row r="1400" spans="1:42" x14ac:dyDescent="0.2">
      <c r="A1400" t="s">
        <v>5591</v>
      </c>
      <c r="B1400" t="s">
        <v>5591</v>
      </c>
      <c r="D1400" t="s">
        <v>15967</v>
      </c>
      <c r="E1400" t="s">
        <v>15968</v>
      </c>
      <c r="F1400" t="s">
        <v>9216</v>
      </c>
      <c r="G1400" t="s">
        <v>7351</v>
      </c>
      <c r="H1400" t="s">
        <v>5591</v>
      </c>
      <c r="J1400" t="s">
        <v>5593</v>
      </c>
      <c r="K1400" t="s">
        <v>15969</v>
      </c>
      <c r="L1400" t="s">
        <v>5594</v>
      </c>
      <c r="M1400" t="s">
        <v>7982</v>
      </c>
      <c r="N1400" t="s">
        <v>2039</v>
      </c>
      <c r="O1400" t="s">
        <v>8887</v>
      </c>
      <c r="P1400" t="s">
        <v>7352</v>
      </c>
      <c r="R1400" t="b">
        <v>1</v>
      </c>
      <c r="T1400" t="s">
        <v>112</v>
      </c>
      <c r="Z1400" t="s">
        <v>8890</v>
      </c>
      <c r="AA1400" t="s">
        <v>8887</v>
      </c>
      <c r="AC1400" t="s">
        <v>8973</v>
      </c>
      <c r="AD1400" t="b">
        <v>0</v>
      </c>
      <c r="AE1400" t="b">
        <v>0</v>
      </c>
      <c r="AF1400" t="s">
        <v>9224</v>
      </c>
      <c r="AG1400" t="s">
        <v>9225</v>
      </c>
      <c r="AH1400" t="s">
        <v>8893</v>
      </c>
      <c r="AI1400" t="s">
        <v>15970</v>
      </c>
      <c r="AJ1400" t="s">
        <v>7351</v>
      </c>
      <c r="AK1400" t="s">
        <v>15971</v>
      </c>
      <c r="AL1400" t="s">
        <v>9048</v>
      </c>
      <c r="AM1400" t="s">
        <v>15972</v>
      </c>
      <c r="AO1400" t="s">
        <v>355</v>
      </c>
      <c r="AP1400" t="s">
        <v>772</v>
      </c>
    </row>
    <row r="1401" spans="1:42" x14ac:dyDescent="0.2">
      <c r="A1401" t="s">
        <v>5596</v>
      </c>
      <c r="B1401" t="s">
        <v>5597</v>
      </c>
      <c r="D1401" t="s">
        <v>8669</v>
      </c>
      <c r="E1401" t="s">
        <v>15973</v>
      </c>
      <c r="F1401" t="s">
        <v>9216</v>
      </c>
      <c r="G1401" t="s">
        <v>15974</v>
      </c>
      <c r="H1401" t="s">
        <v>5596</v>
      </c>
      <c r="I1401" t="s">
        <v>15975</v>
      </c>
      <c r="J1401" t="s">
        <v>5599</v>
      </c>
      <c r="K1401" t="s">
        <v>15976</v>
      </c>
      <c r="L1401" t="s">
        <v>32</v>
      </c>
      <c r="M1401" t="s">
        <v>7982</v>
      </c>
      <c r="N1401" t="s">
        <v>2039</v>
      </c>
      <c r="O1401" t="s">
        <v>8887</v>
      </c>
      <c r="P1401" t="s">
        <v>15977</v>
      </c>
      <c r="R1401" t="b">
        <v>1</v>
      </c>
      <c r="T1401" t="s">
        <v>45</v>
      </c>
      <c r="Y1401" t="s">
        <v>5606</v>
      </c>
      <c r="Z1401" t="s">
        <v>8890</v>
      </c>
      <c r="AA1401" t="s">
        <v>8887</v>
      </c>
      <c r="AB1401" t="s">
        <v>15978</v>
      </c>
      <c r="AC1401" t="s">
        <v>8973</v>
      </c>
      <c r="AD1401" t="b">
        <v>0</v>
      </c>
      <c r="AE1401" t="b">
        <v>0</v>
      </c>
      <c r="AF1401" t="s">
        <v>8941</v>
      </c>
      <c r="AG1401" t="s">
        <v>8941</v>
      </c>
      <c r="AH1401" t="s">
        <v>8942</v>
      </c>
      <c r="AJ1401" t="s">
        <v>15979</v>
      </c>
      <c r="AK1401" t="s">
        <v>15980</v>
      </c>
      <c r="AL1401" t="s">
        <v>9226</v>
      </c>
      <c r="AM1401" t="s">
        <v>5604</v>
      </c>
    </row>
    <row r="1402" spans="1:42" x14ac:dyDescent="0.2">
      <c r="A1402" t="s">
        <v>5596</v>
      </c>
      <c r="B1402" t="s">
        <v>5597</v>
      </c>
      <c r="D1402" t="s">
        <v>8669</v>
      </c>
      <c r="E1402" t="s">
        <v>15981</v>
      </c>
      <c r="F1402" t="s">
        <v>9216</v>
      </c>
      <c r="G1402" t="s">
        <v>15974</v>
      </c>
      <c r="H1402" t="s">
        <v>5596</v>
      </c>
      <c r="J1402" t="s">
        <v>7353</v>
      </c>
      <c r="K1402" t="s">
        <v>15982</v>
      </c>
      <c r="L1402" t="s">
        <v>5601</v>
      </c>
      <c r="M1402" t="s">
        <v>7982</v>
      </c>
      <c r="N1402" t="s">
        <v>2039</v>
      </c>
      <c r="O1402" t="s">
        <v>8887</v>
      </c>
      <c r="P1402" t="s">
        <v>15983</v>
      </c>
      <c r="R1402" t="b">
        <v>1</v>
      </c>
      <c r="T1402" t="s">
        <v>45</v>
      </c>
      <c r="Z1402" t="s">
        <v>8890</v>
      </c>
      <c r="AA1402" t="s">
        <v>8887</v>
      </c>
      <c r="AB1402" t="s">
        <v>15984</v>
      </c>
      <c r="AC1402" t="s">
        <v>8973</v>
      </c>
      <c r="AD1402" t="b">
        <v>0</v>
      </c>
      <c r="AE1402" t="b">
        <v>0</v>
      </c>
      <c r="AF1402" t="s">
        <v>15985</v>
      </c>
      <c r="AG1402" t="s">
        <v>11137</v>
      </c>
      <c r="AH1402" t="s">
        <v>8942</v>
      </c>
      <c r="AJ1402" t="s">
        <v>15986</v>
      </c>
      <c r="AK1402" t="s">
        <v>15987</v>
      </c>
      <c r="AL1402" t="s">
        <v>8926</v>
      </c>
      <c r="AM1402" t="s">
        <v>5604</v>
      </c>
    </row>
    <row r="1403" spans="1:42" x14ac:dyDescent="0.2">
      <c r="A1403" t="s">
        <v>5596</v>
      </c>
      <c r="B1403" t="s">
        <v>5597</v>
      </c>
      <c r="D1403" t="s">
        <v>8669</v>
      </c>
      <c r="E1403" t="s">
        <v>15988</v>
      </c>
      <c r="F1403" t="s">
        <v>9216</v>
      </c>
      <c r="G1403" t="s">
        <v>5598</v>
      </c>
      <c r="H1403" t="s">
        <v>5596</v>
      </c>
      <c r="J1403" t="s">
        <v>7354</v>
      </c>
      <c r="K1403" t="s">
        <v>15989</v>
      </c>
      <c r="L1403" t="s">
        <v>5601</v>
      </c>
      <c r="M1403" t="s">
        <v>7982</v>
      </c>
      <c r="N1403" t="s">
        <v>2039</v>
      </c>
      <c r="O1403" t="s">
        <v>8887</v>
      </c>
      <c r="P1403" t="s">
        <v>15990</v>
      </c>
      <c r="R1403" t="b">
        <v>1</v>
      </c>
      <c r="T1403" t="s">
        <v>45</v>
      </c>
      <c r="Z1403" t="s">
        <v>8890</v>
      </c>
      <c r="AA1403" t="s">
        <v>8887</v>
      </c>
      <c r="AB1403" t="s">
        <v>15991</v>
      </c>
      <c r="AC1403" t="s">
        <v>10997</v>
      </c>
      <c r="AD1403" t="b">
        <v>0</v>
      </c>
      <c r="AE1403" t="b">
        <v>0</v>
      </c>
      <c r="AF1403" t="s">
        <v>15992</v>
      </c>
      <c r="AG1403" t="s">
        <v>10149</v>
      </c>
      <c r="AH1403" t="s">
        <v>8942</v>
      </c>
      <c r="AJ1403" t="s">
        <v>15993</v>
      </c>
      <c r="AK1403" t="s">
        <v>15994</v>
      </c>
      <c r="AL1403" t="s">
        <v>8935</v>
      </c>
      <c r="AM1403" t="s">
        <v>5598</v>
      </c>
    </row>
    <row r="1404" spans="1:42" x14ac:dyDescent="0.2">
      <c r="A1404" t="s">
        <v>5607</v>
      </c>
      <c r="B1404" t="s">
        <v>5607</v>
      </c>
      <c r="D1404" t="s">
        <v>15995</v>
      </c>
      <c r="E1404" t="s">
        <v>15996</v>
      </c>
      <c r="F1404" t="s">
        <v>9090</v>
      </c>
      <c r="G1404" t="s">
        <v>5608</v>
      </c>
      <c r="H1404" t="s">
        <v>5607</v>
      </c>
      <c r="J1404" t="s">
        <v>5609</v>
      </c>
      <c r="K1404" t="s">
        <v>5610</v>
      </c>
      <c r="L1404" t="s">
        <v>32</v>
      </c>
      <c r="M1404" t="s">
        <v>7982</v>
      </c>
      <c r="N1404" t="s">
        <v>2039</v>
      </c>
      <c r="O1404" t="s">
        <v>8887</v>
      </c>
      <c r="P1404" t="s">
        <v>5612</v>
      </c>
      <c r="R1404" t="b">
        <v>1</v>
      </c>
      <c r="T1404" t="s">
        <v>85</v>
      </c>
      <c r="Z1404" t="s">
        <v>8890</v>
      </c>
      <c r="AA1404" t="s">
        <v>8887</v>
      </c>
      <c r="AC1404" t="s">
        <v>8891</v>
      </c>
      <c r="AD1404" t="b">
        <v>0</v>
      </c>
      <c r="AE1404" t="b">
        <v>0</v>
      </c>
      <c r="AF1404" t="s">
        <v>9144</v>
      </c>
      <c r="AG1404" t="s">
        <v>9144</v>
      </c>
      <c r="AH1404" t="s">
        <v>8893</v>
      </c>
      <c r="AI1404" t="s">
        <v>9145</v>
      </c>
      <c r="AJ1404" t="s">
        <v>7356</v>
      </c>
      <c r="AK1404" t="s">
        <v>15997</v>
      </c>
      <c r="AL1404" t="s">
        <v>8923</v>
      </c>
      <c r="AM1404" t="s">
        <v>5608</v>
      </c>
    </row>
    <row r="1405" spans="1:42" x14ac:dyDescent="0.2">
      <c r="A1405" t="s">
        <v>5613</v>
      </c>
      <c r="B1405" t="s">
        <v>5613</v>
      </c>
      <c r="D1405" t="s">
        <v>15998</v>
      </c>
      <c r="E1405" t="s">
        <v>15999</v>
      </c>
      <c r="F1405" t="s">
        <v>9118</v>
      </c>
      <c r="G1405" t="s">
        <v>5614</v>
      </c>
      <c r="H1405" t="s">
        <v>5613</v>
      </c>
      <c r="I1405" t="s">
        <v>16000</v>
      </c>
      <c r="J1405" t="s">
        <v>5615</v>
      </c>
      <c r="K1405" t="s">
        <v>5616</v>
      </c>
      <c r="L1405" t="s">
        <v>233</v>
      </c>
      <c r="M1405" t="s">
        <v>7982</v>
      </c>
      <c r="N1405" t="s">
        <v>2039</v>
      </c>
      <c r="O1405" t="s">
        <v>8887</v>
      </c>
      <c r="P1405" t="s">
        <v>5617</v>
      </c>
      <c r="R1405" t="b">
        <v>1</v>
      </c>
      <c r="T1405" t="s">
        <v>112</v>
      </c>
      <c r="Y1405" t="s">
        <v>381</v>
      </c>
      <c r="Z1405" t="s">
        <v>8890</v>
      </c>
      <c r="AA1405" t="s">
        <v>8887</v>
      </c>
      <c r="AB1405" t="s">
        <v>16001</v>
      </c>
      <c r="AC1405" t="s">
        <v>9037</v>
      </c>
      <c r="AD1405" t="b">
        <v>0</v>
      </c>
      <c r="AE1405" t="b">
        <v>0</v>
      </c>
      <c r="AF1405" t="s">
        <v>9038</v>
      </c>
      <c r="AG1405" t="s">
        <v>9038</v>
      </c>
      <c r="AH1405" t="s">
        <v>8942</v>
      </c>
      <c r="AJ1405" t="s">
        <v>5614</v>
      </c>
      <c r="AK1405" t="s">
        <v>16002</v>
      </c>
      <c r="AL1405" t="s">
        <v>9266</v>
      </c>
      <c r="AM1405" t="s">
        <v>5618</v>
      </c>
      <c r="AN1405" t="s">
        <v>378</v>
      </c>
      <c r="AO1405" t="s">
        <v>379</v>
      </c>
      <c r="AP1405" t="s">
        <v>1812</v>
      </c>
    </row>
    <row r="1406" spans="1:42" x14ac:dyDescent="0.2">
      <c r="A1406" t="s">
        <v>5619</v>
      </c>
      <c r="B1406" t="s">
        <v>5619</v>
      </c>
      <c r="D1406" t="s">
        <v>16003</v>
      </c>
      <c r="E1406" t="s">
        <v>16004</v>
      </c>
      <c r="F1406" t="s">
        <v>8889</v>
      </c>
      <c r="G1406" t="s">
        <v>5620</v>
      </c>
      <c r="H1406" t="s">
        <v>5619</v>
      </c>
      <c r="M1406" t="s">
        <v>8920</v>
      </c>
      <c r="N1406" t="s">
        <v>2039</v>
      </c>
      <c r="O1406" t="s">
        <v>8887</v>
      </c>
      <c r="R1406" t="b">
        <v>1</v>
      </c>
      <c r="Z1406" t="s">
        <v>8890</v>
      </c>
      <c r="AA1406" t="s">
        <v>8887</v>
      </c>
      <c r="AC1406" t="s">
        <v>10056</v>
      </c>
      <c r="AD1406" t="b">
        <v>0</v>
      </c>
      <c r="AE1406" t="b">
        <v>0</v>
      </c>
      <c r="AL1406" t="s">
        <v>9050</v>
      </c>
      <c r="AM1406" t="s">
        <v>5622</v>
      </c>
    </row>
    <row r="1407" spans="1:42" x14ac:dyDescent="0.2">
      <c r="A1407" t="s">
        <v>5619</v>
      </c>
      <c r="B1407" t="s">
        <v>5619</v>
      </c>
      <c r="D1407" t="s">
        <v>16003</v>
      </c>
      <c r="E1407" t="s">
        <v>16005</v>
      </c>
      <c r="F1407" t="s">
        <v>8889</v>
      </c>
      <c r="G1407" t="s">
        <v>5620</v>
      </c>
      <c r="H1407" t="s">
        <v>5619</v>
      </c>
      <c r="J1407" t="s">
        <v>5621</v>
      </c>
      <c r="K1407" t="s">
        <v>16006</v>
      </c>
      <c r="L1407" t="s">
        <v>32</v>
      </c>
      <c r="M1407" t="s">
        <v>7982</v>
      </c>
      <c r="N1407" t="s">
        <v>2039</v>
      </c>
      <c r="O1407" t="s">
        <v>8887</v>
      </c>
      <c r="P1407" t="s">
        <v>16007</v>
      </c>
      <c r="R1407" t="b">
        <v>1</v>
      </c>
      <c r="T1407" t="s">
        <v>85</v>
      </c>
      <c r="Z1407" t="s">
        <v>8890</v>
      </c>
      <c r="AA1407" t="s">
        <v>8887</v>
      </c>
      <c r="AC1407" t="s">
        <v>10056</v>
      </c>
      <c r="AD1407" t="b">
        <v>0</v>
      </c>
      <c r="AE1407" t="b">
        <v>0</v>
      </c>
      <c r="AF1407" t="s">
        <v>11353</v>
      </c>
      <c r="AG1407" t="s">
        <v>11354</v>
      </c>
      <c r="AH1407" t="s">
        <v>8893</v>
      </c>
      <c r="AI1407" t="s">
        <v>16008</v>
      </c>
      <c r="AJ1407" t="s">
        <v>16009</v>
      </c>
      <c r="AK1407" t="s">
        <v>16010</v>
      </c>
      <c r="AL1407" t="s">
        <v>8923</v>
      </c>
      <c r="AM1407" t="s">
        <v>5620</v>
      </c>
    </row>
    <row r="1408" spans="1:42" x14ac:dyDescent="0.2">
      <c r="A1408" t="s">
        <v>5623</v>
      </c>
      <c r="B1408" t="s">
        <v>5623</v>
      </c>
      <c r="D1408" t="s">
        <v>16011</v>
      </c>
      <c r="E1408" t="s">
        <v>16012</v>
      </c>
      <c r="F1408" t="s">
        <v>9090</v>
      </c>
      <c r="G1408" t="s">
        <v>5624</v>
      </c>
      <c r="H1408" t="s">
        <v>5623</v>
      </c>
      <c r="J1408" t="s">
        <v>5625</v>
      </c>
      <c r="K1408" t="s">
        <v>5626</v>
      </c>
      <c r="L1408" t="s">
        <v>32</v>
      </c>
      <c r="M1408" t="s">
        <v>7982</v>
      </c>
      <c r="N1408" t="s">
        <v>2039</v>
      </c>
      <c r="O1408" t="s">
        <v>8887</v>
      </c>
      <c r="P1408" t="s">
        <v>5628</v>
      </c>
      <c r="R1408" t="b">
        <v>1</v>
      </c>
      <c r="T1408" t="s">
        <v>85</v>
      </c>
      <c r="Z1408" t="s">
        <v>8890</v>
      </c>
      <c r="AA1408" t="s">
        <v>8887</v>
      </c>
      <c r="AB1408" t="s">
        <v>16013</v>
      </c>
      <c r="AC1408" t="s">
        <v>8996</v>
      </c>
      <c r="AD1408" t="b">
        <v>0</v>
      </c>
      <c r="AE1408" t="b">
        <v>0</v>
      </c>
      <c r="AF1408" t="s">
        <v>16014</v>
      </c>
      <c r="AG1408" t="s">
        <v>16015</v>
      </c>
      <c r="AH1408" t="s">
        <v>9031</v>
      </c>
      <c r="AI1408" t="s">
        <v>12266</v>
      </c>
      <c r="AJ1408" t="s">
        <v>16016</v>
      </c>
      <c r="AK1408" t="s">
        <v>16017</v>
      </c>
      <c r="AL1408" t="s">
        <v>8926</v>
      </c>
      <c r="AM1408" t="s">
        <v>5624</v>
      </c>
    </row>
    <row r="1409" spans="1:42" x14ac:dyDescent="0.2">
      <c r="A1409" t="s">
        <v>5630</v>
      </c>
      <c r="B1409" t="s">
        <v>5630</v>
      </c>
      <c r="D1409" t="s">
        <v>16018</v>
      </c>
      <c r="E1409" t="s">
        <v>16019</v>
      </c>
      <c r="F1409" t="s">
        <v>9118</v>
      </c>
      <c r="G1409" t="s">
        <v>5631</v>
      </c>
      <c r="H1409" t="s">
        <v>5630</v>
      </c>
      <c r="J1409" t="s">
        <v>5632</v>
      </c>
      <c r="K1409" t="s">
        <v>5633</v>
      </c>
      <c r="L1409" t="s">
        <v>32</v>
      </c>
      <c r="M1409" t="s">
        <v>7982</v>
      </c>
      <c r="N1409" t="s">
        <v>2039</v>
      </c>
      <c r="O1409" t="s">
        <v>8887</v>
      </c>
      <c r="P1409" t="s">
        <v>5634</v>
      </c>
      <c r="R1409" t="b">
        <v>1</v>
      </c>
      <c r="T1409" t="s">
        <v>112</v>
      </c>
      <c r="Z1409" t="s">
        <v>8890</v>
      </c>
      <c r="AA1409" t="s">
        <v>8887</v>
      </c>
      <c r="AB1409" t="s">
        <v>16020</v>
      </c>
      <c r="AC1409" t="s">
        <v>8996</v>
      </c>
      <c r="AD1409" t="b">
        <v>0</v>
      </c>
      <c r="AE1409" t="b">
        <v>0</v>
      </c>
      <c r="AF1409" t="s">
        <v>9046</v>
      </c>
      <c r="AG1409" t="s">
        <v>9046</v>
      </c>
      <c r="AJ1409" t="s">
        <v>5631</v>
      </c>
      <c r="AK1409" t="s">
        <v>16021</v>
      </c>
      <c r="AL1409" t="s">
        <v>8926</v>
      </c>
      <c r="AM1409" t="s">
        <v>5635</v>
      </c>
      <c r="AN1409" t="s">
        <v>1393</v>
      </c>
      <c r="AO1409" t="s">
        <v>99</v>
      </c>
      <c r="AP1409" t="s">
        <v>5636</v>
      </c>
    </row>
    <row r="1410" spans="1:42" x14ac:dyDescent="0.2">
      <c r="A1410" t="s">
        <v>5637</v>
      </c>
      <c r="B1410" t="s">
        <v>5637</v>
      </c>
      <c r="D1410" t="s">
        <v>16022</v>
      </c>
      <c r="E1410" t="s">
        <v>16023</v>
      </c>
      <c r="F1410" t="s">
        <v>8889</v>
      </c>
      <c r="G1410" t="s">
        <v>5638</v>
      </c>
      <c r="H1410" t="s">
        <v>5637</v>
      </c>
      <c r="M1410" t="s">
        <v>8920</v>
      </c>
      <c r="N1410" t="s">
        <v>2039</v>
      </c>
      <c r="O1410" t="s">
        <v>8887</v>
      </c>
      <c r="R1410" t="b">
        <v>1</v>
      </c>
      <c r="Z1410" t="s">
        <v>8890</v>
      </c>
      <c r="AA1410" t="s">
        <v>8887</v>
      </c>
      <c r="AC1410" t="s">
        <v>9686</v>
      </c>
      <c r="AD1410" t="b">
        <v>0</v>
      </c>
      <c r="AE1410" t="b">
        <v>0</v>
      </c>
      <c r="AL1410" t="s">
        <v>9050</v>
      </c>
      <c r="AM1410" t="s">
        <v>5641</v>
      </c>
    </row>
    <row r="1411" spans="1:42" x14ac:dyDescent="0.2">
      <c r="A1411" t="s">
        <v>5637</v>
      </c>
      <c r="B1411" t="s">
        <v>5637</v>
      </c>
      <c r="D1411" t="s">
        <v>16022</v>
      </c>
      <c r="E1411" t="s">
        <v>16024</v>
      </c>
      <c r="F1411" t="s">
        <v>8889</v>
      </c>
      <c r="G1411" t="s">
        <v>5638</v>
      </c>
      <c r="H1411" t="s">
        <v>5637</v>
      </c>
      <c r="M1411" t="s">
        <v>8920</v>
      </c>
      <c r="N1411" t="s">
        <v>2039</v>
      </c>
      <c r="O1411" t="s">
        <v>8887</v>
      </c>
      <c r="R1411" t="b">
        <v>1</v>
      </c>
      <c r="Z1411" t="s">
        <v>8890</v>
      </c>
      <c r="AA1411" t="s">
        <v>8887</v>
      </c>
      <c r="AC1411" t="s">
        <v>9686</v>
      </c>
      <c r="AD1411" t="b">
        <v>0</v>
      </c>
      <c r="AE1411" t="b">
        <v>0</v>
      </c>
      <c r="AL1411" t="s">
        <v>8923</v>
      </c>
      <c r="AM1411" t="s">
        <v>16025</v>
      </c>
    </row>
    <row r="1412" spans="1:42" x14ac:dyDescent="0.2">
      <c r="A1412" t="s">
        <v>5637</v>
      </c>
      <c r="B1412" t="s">
        <v>5637</v>
      </c>
      <c r="D1412" t="s">
        <v>16022</v>
      </c>
      <c r="E1412" t="s">
        <v>16026</v>
      </c>
      <c r="F1412" t="s">
        <v>8889</v>
      </c>
      <c r="G1412" t="s">
        <v>5638</v>
      </c>
      <c r="H1412" t="s">
        <v>5637</v>
      </c>
      <c r="J1412" t="s">
        <v>5639</v>
      </c>
      <c r="K1412" t="s">
        <v>16027</v>
      </c>
      <c r="L1412" t="s">
        <v>429</v>
      </c>
      <c r="M1412" t="s">
        <v>7982</v>
      </c>
      <c r="N1412" t="s">
        <v>7869</v>
      </c>
      <c r="O1412" t="s">
        <v>8887</v>
      </c>
      <c r="P1412" t="s">
        <v>16028</v>
      </c>
      <c r="R1412" t="b">
        <v>1</v>
      </c>
      <c r="T1412" t="s">
        <v>112</v>
      </c>
      <c r="Z1412" t="s">
        <v>8890</v>
      </c>
      <c r="AA1412" t="s">
        <v>8887</v>
      </c>
      <c r="AC1412" t="s">
        <v>9686</v>
      </c>
      <c r="AD1412" t="b">
        <v>0</v>
      </c>
      <c r="AE1412" t="b">
        <v>0</v>
      </c>
      <c r="AF1412" t="s">
        <v>7604</v>
      </c>
      <c r="AG1412" t="s">
        <v>7604</v>
      </c>
      <c r="AH1412" t="s">
        <v>8893</v>
      </c>
      <c r="AI1412" t="s">
        <v>11953</v>
      </c>
      <c r="AJ1412" t="s">
        <v>5638</v>
      </c>
      <c r="AK1412" t="s">
        <v>16029</v>
      </c>
      <c r="AL1412" t="s">
        <v>8923</v>
      </c>
      <c r="AM1412" t="s">
        <v>5641</v>
      </c>
    </row>
    <row r="1413" spans="1:42" x14ac:dyDescent="0.2">
      <c r="A1413" t="s">
        <v>5642</v>
      </c>
      <c r="B1413" t="s">
        <v>5643</v>
      </c>
      <c r="D1413" t="s">
        <v>8673</v>
      </c>
      <c r="E1413" t="s">
        <v>16030</v>
      </c>
      <c r="F1413" t="s">
        <v>8889</v>
      </c>
      <c r="G1413" t="s">
        <v>5644</v>
      </c>
      <c r="H1413" t="s">
        <v>5642</v>
      </c>
      <c r="I1413" t="s">
        <v>16031</v>
      </c>
      <c r="J1413" t="s">
        <v>5645</v>
      </c>
      <c r="K1413" t="s">
        <v>16032</v>
      </c>
      <c r="L1413" t="s">
        <v>5647</v>
      </c>
      <c r="M1413" t="s">
        <v>7982</v>
      </c>
      <c r="N1413" t="s">
        <v>2039</v>
      </c>
      <c r="O1413" t="s">
        <v>8887</v>
      </c>
      <c r="P1413" t="s">
        <v>16033</v>
      </c>
      <c r="R1413" t="b">
        <v>1</v>
      </c>
      <c r="T1413" t="s">
        <v>45</v>
      </c>
      <c r="Y1413" t="s">
        <v>412</v>
      </c>
      <c r="Z1413" t="s">
        <v>8890</v>
      </c>
      <c r="AA1413" t="s">
        <v>8887</v>
      </c>
      <c r="AB1413" t="s">
        <v>16034</v>
      </c>
      <c r="AC1413" t="s">
        <v>8973</v>
      </c>
      <c r="AD1413" t="b">
        <v>0</v>
      </c>
      <c r="AE1413" t="b">
        <v>0</v>
      </c>
      <c r="AF1413" t="s">
        <v>8941</v>
      </c>
      <c r="AG1413" t="s">
        <v>8941</v>
      </c>
      <c r="AH1413" t="s">
        <v>8942</v>
      </c>
      <c r="AI1413" t="s">
        <v>16035</v>
      </c>
      <c r="AJ1413" t="s">
        <v>16036</v>
      </c>
      <c r="AK1413" t="s">
        <v>16037</v>
      </c>
      <c r="AL1413" t="s">
        <v>8918</v>
      </c>
      <c r="AM1413" t="s">
        <v>5650</v>
      </c>
    </row>
    <row r="1414" spans="1:42" x14ac:dyDescent="0.2">
      <c r="A1414" t="s">
        <v>5642</v>
      </c>
      <c r="B1414" t="s">
        <v>5643</v>
      </c>
      <c r="D1414" t="s">
        <v>8673</v>
      </c>
      <c r="E1414" t="s">
        <v>16038</v>
      </c>
      <c r="F1414" t="s">
        <v>8889</v>
      </c>
      <c r="G1414" t="s">
        <v>5644</v>
      </c>
      <c r="H1414" t="s">
        <v>5642</v>
      </c>
      <c r="J1414" t="s">
        <v>16039</v>
      </c>
      <c r="K1414" t="s">
        <v>16040</v>
      </c>
      <c r="L1414" t="s">
        <v>418</v>
      </c>
      <c r="M1414" t="s">
        <v>9202</v>
      </c>
      <c r="N1414" t="s">
        <v>2039</v>
      </c>
      <c r="O1414" t="s">
        <v>8887</v>
      </c>
      <c r="P1414" t="s">
        <v>16041</v>
      </c>
      <c r="R1414" t="b">
        <v>1</v>
      </c>
      <c r="T1414" t="s">
        <v>45</v>
      </c>
      <c r="X1414" t="s">
        <v>7469</v>
      </c>
      <c r="Z1414" t="s">
        <v>8890</v>
      </c>
      <c r="AA1414" t="s">
        <v>8887</v>
      </c>
      <c r="AB1414" t="s">
        <v>16042</v>
      </c>
      <c r="AC1414" t="s">
        <v>8973</v>
      </c>
      <c r="AD1414" t="b">
        <v>0</v>
      </c>
      <c r="AE1414" t="b">
        <v>0</v>
      </c>
      <c r="AF1414" t="s">
        <v>10521</v>
      </c>
      <c r="AG1414" t="s">
        <v>10522</v>
      </c>
      <c r="AJ1414" t="s">
        <v>16043</v>
      </c>
      <c r="AK1414" t="s">
        <v>16044</v>
      </c>
      <c r="AL1414" t="s">
        <v>8913</v>
      </c>
      <c r="AM1414" t="s">
        <v>5650</v>
      </c>
    </row>
    <row r="1415" spans="1:42" x14ac:dyDescent="0.2">
      <c r="A1415" t="s">
        <v>5652</v>
      </c>
      <c r="B1415" t="s">
        <v>5652</v>
      </c>
      <c r="D1415" t="s">
        <v>16045</v>
      </c>
      <c r="E1415" t="s">
        <v>16046</v>
      </c>
      <c r="F1415" t="s">
        <v>9090</v>
      </c>
      <c r="G1415" t="s">
        <v>5653</v>
      </c>
      <c r="H1415" t="s">
        <v>5652</v>
      </c>
      <c r="J1415" t="s">
        <v>5654</v>
      </c>
      <c r="K1415" t="s">
        <v>5655</v>
      </c>
      <c r="L1415" t="s">
        <v>32</v>
      </c>
      <c r="M1415" t="s">
        <v>7982</v>
      </c>
      <c r="N1415" t="s">
        <v>7420</v>
      </c>
      <c r="O1415" t="s">
        <v>8887</v>
      </c>
      <c r="P1415" t="s">
        <v>5657</v>
      </c>
      <c r="R1415" t="b">
        <v>1</v>
      </c>
      <c r="T1415" t="s">
        <v>85</v>
      </c>
      <c r="Z1415" t="s">
        <v>8890</v>
      </c>
      <c r="AA1415" t="s">
        <v>8887</v>
      </c>
      <c r="AB1415" t="s">
        <v>16047</v>
      </c>
      <c r="AC1415" t="s">
        <v>8921</v>
      </c>
      <c r="AD1415" t="b">
        <v>0</v>
      </c>
      <c r="AE1415" t="b">
        <v>0</v>
      </c>
      <c r="AF1415" t="s">
        <v>16048</v>
      </c>
      <c r="AG1415" t="s">
        <v>16049</v>
      </c>
      <c r="AH1415" t="s">
        <v>8942</v>
      </c>
      <c r="AJ1415" t="s">
        <v>16050</v>
      </c>
      <c r="AK1415" t="s">
        <v>16051</v>
      </c>
      <c r="AL1415" t="s">
        <v>8926</v>
      </c>
      <c r="AM1415" t="s">
        <v>5653</v>
      </c>
    </row>
    <row r="1416" spans="1:42" x14ac:dyDescent="0.2">
      <c r="A1416" t="s">
        <v>5658</v>
      </c>
      <c r="B1416" t="s">
        <v>5658</v>
      </c>
      <c r="D1416" t="s">
        <v>16052</v>
      </c>
      <c r="E1416" t="s">
        <v>16053</v>
      </c>
      <c r="F1416" t="s">
        <v>9090</v>
      </c>
      <c r="G1416" t="s">
        <v>5659</v>
      </c>
      <c r="H1416" t="s">
        <v>5658</v>
      </c>
      <c r="J1416" t="s">
        <v>5660</v>
      </c>
      <c r="K1416" t="s">
        <v>5661</v>
      </c>
      <c r="L1416" t="s">
        <v>32</v>
      </c>
      <c r="M1416" t="s">
        <v>7982</v>
      </c>
      <c r="N1416" t="s">
        <v>9870</v>
      </c>
      <c r="O1416" t="s">
        <v>8887</v>
      </c>
      <c r="P1416" t="s">
        <v>5662</v>
      </c>
      <c r="R1416" t="b">
        <v>1</v>
      </c>
      <c r="T1416" t="s">
        <v>112</v>
      </c>
      <c r="Z1416" t="s">
        <v>8890</v>
      </c>
      <c r="AA1416" t="s">
        <v>8887</v>
      </c>
      <c r="AB1416" t="s">
        <v>16054</v>
      </c>
      <c r="AC1416" t="s">
        <v>8996</v>
      </c>
      <c r="AD1416" t="b">
        <v>0</v>
      </c>
      <c r="AE1416" t="b">
        <v>0</v>
      </c>
      <c r="AF1416" t="s">
        <v>9046</v>
      </c>
      <c r="AG1416" t="s">
        <v>9046</v>
      </c>
      <c r="AH1416" t="s">
        <v>9100</v>
      </c>
      <c r="AJ1416" t="s">
        <v>5659</v>
      </c>
      <c r="AK1416" t="s">
        <v>16055</v>
      </c>
      <c r="AL1416" t="s">
        <v>8945</v>
      </c>
      <c r="AM1416" t="s">
        <v>5663</v>
      </c>
      <c r="AN1416" t="s">
        <v>73</v>
      </c>
      <c r="AO1416" t="s">
        <v>74</v>
      </c>
      <c r="AP1416" t="s">
        <v>75</v>
      </c>
    </row>
    <row r="1417" spans="1:42" x14ac:dyDescent="0.2">
      <c r="A1417" t="s">
        <v>5664</v>
      </c>
      <c r="B1417" t="s">
        <v>5664</v>
      </c>
      <c r="D1417" t="s">
        <v>16056</v>
      </c>
      <c r="E1417" t="s">
        <v>16057</v>
      </c>
      <c r="F1417" t="s">
        <v>9090</v>
      </c>
      <c r="G1417" t="s">
        <v>5665</v>
      </c>
      <c r="H1417" t="s">
        <v>5664</v>
      </c>
      <c r="I1417" t="s">
        <v>16058</v>
      </c>
      <c r="J1417" t="s">
        <v>5666</v>
      </c>
      <c r="K1417" t="s">
        <v>5667</v>
      </c>
      <c r="L1417" t="s">
        <v>5668</v>
      </c>
      <c r="M1417" t="s">
        <v>7982</v>
      </c>
      <c r="N1417" t="s">
        <v>2039</v>
      </c>
      <c r="O1417" t="s">
        <v>8887</v>
      </c>
      <c r="P1417" t="s">
        <v>5670</v>
      </c>
      <c r="R1417" t="b">
        <v>1</v>
      </c>
      <c r="T1417" t="s">
        <v>85</v>
      </c>
      <c r="Y1417" t="s">
        <v>134</v>
      </c>
      <c r="Z1417" t="s">
        <v>8890</v>
      </c>
      <c r="AA1417" t="s">
        <v>8887</v>
      </c>
      <c r="AB1417" t="s">
        <v>16059</v>
      </c>
      <c r="AC1417" t="s">
        <v>8996</v>
      </c>
      <c r="AD1417" t="b">
        <v>0</v>
      </c>
      <c r="AE1417" t="b">
        <v>0</v>
      </c>
      <c r="AF1417" t="s">
        <v>9046</v>
      </c>
      <c r="AG1417" t="s">
        <v>9046</v>
      </c>
      <c r="AH1417" t="s">
        <v>9100</v>
      </c>
      <c r="AJ1417" t="s">
        <v>16060</v>
      </c>
      <c r="AK1417" t="s">
        <v>16061</v>
      </c>
      <c r="AL1417" t="s">
        <v>8935</v>
      </c>
      <c r="AM1417" t="s">
        <v>5671</v>
      </c>
    </row>
    <row r="1418" spans="1:42" x14ac:dyDescent="0.2">
      <c r="A1418" t="s">
        <v>5672</v>
      </c>
      <c r="B1418" t="s">
        <v>5672</v>
      </c>
      <c r="D1418" t="s">
        <v>16062</v>
      </c>
      <c r="E1418" t="s">
        <v>16063</v>
      </c>
      <c r="F1418" t="s">
        <v>9090</v>
      </c>
      <c r="G1418" t="s">
        <v>5673</v>
      </c>
      <c r="H1418" t="s">
        <v>5672</v>
      </c>
      <c r="J1418" t="s">
        <v>7361</v>
      </c>
      <c r="K1418" t="s">
        <v>16064</v>
      </c>
      <c r="L1418" t="s">
        <v>32</v>
      </c>
      <c r="M1418" t="s">
        <v>8925</v>
      </c>
      <c r="N1418" t="s">
        <v>2039</v>
      </c>
      <c r="O1418" t="s">
        <v>8887</v>
      </c>
      <c r="P1418" t="s">
        <v>7362</v>
      </c>
      <c r="R1418" t="b">
        <v>1</v>
      </c>
      <c r="T1418" t="s">
        <v>112</v>
      </c>
      <c r="X1418" t="s">
        <v>10260</v>
      </c>
      <c r="Z1418" t="s">
        <v>8890</v>
      </c>
      <c r="AA1418" t="s">
        <v>8887</v>
      </c>
      <c r="AB1418" t="s">
        <v>16065</v>
      </c>
      <c r="AC1418" t="s">
        <v>8996</v>
      </c>
      <c r="AD1418" t="b">
        <v>0</v>
      </c>
      <c r="AE1418" t="b">
        <v>0</v>
      </c>
      <c r="AF1418" t="s">
        <v>10521</v>
      </c>
      <c r="AG1418" t="s">
        <v>10522</v>
      </c>
      <c r="AJ1418" t="s">
        <v>7360</v>
      </c>
      <c r="AK1418" t="s">
        <v>16066</v>
      </c>
      <c r="AL1418" t="s">
        <v>8945</v>
      </c>
      <c r="AM1418" t="s">
        <v>16067</v>
      </c>
      <c r="AN1418" t="s">
        <v>73</v>
      </c>
      <c r="AO1418" t="s">
        <v>74</v>
      </c>
      <c r="AP1418" t="s">
        <v>75</v>
      </c>
    </row>
    <row r="1419" spans="1:42" x14ac:dyDescent="0.2">
      <c r="A1419" t="s">
        <v>5672</v>
      </c>
      <c r="B1419" t="s">
        <v>5672</v>
      </c>
      <c r="D1419" t="s">
        <v>16062</v>
      </c>
      <c r="E1419" t="s">
        <v>16068</v>
      </c>
      <c r="F1419" t="s">
        <v>9090</v>
      </c>
      <c r="G1419" t="s">
        <v>5673</v>
      </c>
      <c r="H1419" t="s">
        <v>5672</v>
      </c>
      <c r="J1419" t="s">
        <v>5674</v>
      </c>
      <c r="K1419" t="s">
        <v>5675</v>
      </c>
      <c r="L1419" t="s">
        <v>32</v>
      </c>
      <c r="M1419" t="s">
        <v>7982</v>
      </c>
      <c r="N1419" t="s">
        <v>2039</v>
      </c>
      <c r="O1419" t="s">
        <v>8887</v>
      </c>
      <c r="P1419" t="s">
        <v>5676</v>
      </c>
      <c r="R1419" t="b">
        <v>1</v>
      </c>
      <c r="T1419" t="s">
        <v>112</v>
      </c>
      <c r="Z1419" t="s">
        <v>8890</v>
      </c>
      <c r="AA1419" t="s">
        <v>8887</v>
      </c>
      <c r="AB1419" t="s">
        <v>16069</v>
      </c>
      <c r="AC1419" t="s">
        <v>8996</v>
      </c>
      <c r="AD1419" t="b">
        <v>0</v>
      </c>
      <c r="AE1419" t="b">
        <v>0</v>
      </c>
      <c r="AF1419" t="s">
        <v>10521</v>
      </c>
      <c r="AG1419" t="s">
        <v>10522</v>
      </c>
      <c r="AH1419" t="s">
        <v>9031</v>
      </c>
      <c r="AJ1419" t="s">
        <v>16070</v>
      </c>
      <c r="AK1419" t="s">
        <v>16071</v>
      </c>
      <c r="AL1419" t="s">
        <v>8945</v>
      </c>
      <c r="AM1419" t="s">
        <v>5677</v>
      </c>
      <c r="AN1419" t="s">
        <v>73</v>
      </c>
      <c r="AO1419" t="s">
        <v>74</v>
      </c>
      <c r="AP1419" t="s">
        <v>75</v>
      </c>
    </row>
    <row r="1420" spans="1:42" x14ac:dyDescent="0.2">
      <c r="A1420" t="s">
        <v>5678</v>
      </c>
      <c r="B1420" t="s">
        <v>5679</v>
      </c>
      <c r="D1420" t="s">
        <v>8676</v>
      </c>
      <c r="E1420" t="s">
        <v>16072</v>
      </c>
      <c r="F1420" t="s">
        <v>8889</v>
      </c>
      <c r="G1420" t="s">
        <v>5680</v>
      </c>
      <c r="H1420" t="s">
        <v>5678</v>
      </c>
      <c r="J1420" t="s">
        <v>5681</v>
      </c>
      <c r="K1420" t="s">
        <v>7363</v>
      </c>
      <c r="L1420" t="s">
        <v>5683</v>
      </c>
      <c r="M1420" t="s">
        <v>7982</v>
      </c>
      <c r="N1420" t="s">
        <v>2039</v>
      </c>
      <c r="O1420" t="s">
        <v>8887</v>
      </c>
      <c r="P1420" t="s">
        <v>16073</v>
      </c>
      <c r="R1420" t="b">
        <v>1</v>
      </c>
      <c r="T1420" t="s">
        <v>45</v>
      </c>
      <c r="Z1420" t="s">
        <v>8890</v>
      </c>
      <c r="AA1420" t="s">
        <v>8887</v>
      </c>
      <c r="AB1420" t="s">
        <v>16074</v>
      </c>
      <c r="AC1420" t="s">
        <v>8973</v>
      </c>
      <c r="AD1420" t="b">
        <v>0</v>
      </c>
      <c r="AE1420" t="b">
        <v>0</v>
      </c>
      <c r="AF1420" t="s">
        <v>16075</v>
      </c>
      <c r="AG1420" t="s">
        <v>16076</v>
      </c>
      <c r="AI1420" t="s">
        <v>16077</v>
      </c>
      <c r="AJ1420" t="s">
        <v>16078</v>
      </c>
      <c r="AK1420" t="s">
        <v>16079</v>
      </c>
      <c r="AL1420" t="s">
        <v>8935</v>
      </c>
      <c r="AM1420" t="s">
        <v>5680</v>
      </c>
    </row>
    <row r="1421" spans="1:42" x14ac:dyDescent="0.2">
      <c r="A1421" t="s">
        <v>5687</v>
      </c>
      <c r="B1421" t="s">
        <v>5687</v>
      </c>
      <c r="D1421" t="s">
        <v>16080</v>
      </c>
      <c r="E1421" t="s">
        <v>16081</v>
      </c>
      <c r="F1421" t="s">
        <v>9090</v>
      </c>
      <c r="G1421" t="s">
        <v>5688</v>
      </c>
      <c r="H1421" t="s">
        <v>5687</v>
      </c>
      <c r="J1421" t="s">
        <v>5689</v>
      </c>
      <c r="K1421" t="s">
        <v>5690</v>
      </c>
      <c r="L1421" t="s">
        <v>32</v>
      </c>
      <c r="M1421" t="s">
        <v>7982</v>
      </c>
      <c r="N1421" t="s">
        <v>2039</v>
      </c>
      <c r="O1421" t="s">
        <v>8887</v>
      </c>
      <c r="P1421" t="s">
        <v>5691</v>
      </c>
      <c r="R1421" t="b">
        <v>1</v>
      </c>
      <c r="T1421" t="s">
        <v>85</v>
      </c>
      <c r="Z1421" t="s">
        <v>8890</v>
      </c>
      <c r="AA1421" t="s">
        <v>8887</v>
      </c>
      <c r="AB1421" t="s">
        <v>16082</v>
      </c>
      <c r="AC1421" t="s">
        <v>9037</v>
      </c>
      <c r="AD1421" t="b">
        <v>0</v>
      </c>
      <c r="AE1421" t="b">
        <v>0</v>
      </c>
      <c r="AF1421" t="s">
        <v>11441</v>
      </c>
      <c r="AG1421" t="s">
        <v>11442</v>
      </c>
      <c r="AH1421" t="s">
        <v>9031</v>
      </c>
      <c r="AJ1421" t="s">
        <v>16083</v>
      </c>
      <c r="AK1421" t="s">
        <v>16084</v>
      </c>
      <c r="AL1421" t="s">
        <v>8945</v>
      </c>
      <c r="AM1421" t="s">
        <v>5688</v>
      </c>
    </row>
    <row r="1422" spans="1:42" x14ac:dyDescent="0.2">
      <c r="A1422" t="s">
        <v>5692</v>
      </c>
      <c r="B1422" t="s">
        <v>5692</v>
      </c>
      <c r="D1422" t="s">
        <v>16085</v>
      </c>
      <c r="E1422" t="s">
        <v>16086</v>
      </c>
      <c r="F1422" t="s">
        <v>9090</v>
      </c>
      <c r="G1422" t="s">
        <v>5693</v>
      </c>
      <c r="H1422" t="s">
        <v>5692</v>
      </c>
      <c r="J1422" t="s">
        <v>5694</v>
      </c>
      <c r="K1422" t="s">
        <v>5695</v>
      </c>
      <c r="L1422" t="s">
        <v>5696</v>
      </c>
      <c r="M1422" t="s">
        <v>7982</v>
      </c>
      <c r="N1422" t="s">
        <v>2039</v>
      </c>
      <c r="O1422" t="s">
        <v>8887</v>
      </c>
      <c r="P1422" t="s">
        <v>5698</v>
      </c>
      <c r="R1422" t="b">
        <v>1</v>
      </c>
      <c r="T1422" t="s">
        <v>85</v>
      </c>
      <c r="Z1422" t="s">
        <v>8890</v>
      </c>
      <c r="AA1422" t="s">
        <v>8887</v>
      </c>
      <c r="AB1422" t="s">
        <v>16087</v>
      </c>
      <c r="AC1422" t="s">
        <v>8921</v>
      </c>
      <c r="AD1422" t="b">
        <v>0</v>
      </c>
      <c r="AE1422" t="b">
        <v>0</v>
      </c>
      <c r="AF1422" t="s">
        <v>16088</v>
      </c>
      <c r="AG1422" t="s">
        <v>16089</v>
      </c>
      <c r="AH1422" t="s">
        <v>8942</v>
      </c>
      <c r="AJ1422" t="s">
        <v>16090</v>
      </c>
      <c r="AK1422" t="s">
        <v>16091</v>
      </c>
      <c r="AL1422" t="s">
        <v>8926</v>
      </c>
      <c r="AM1422" t="s">
        <v>5699</v>
      </c>
    </row>
    <row r="1423" spans="1:42" x14ac:dyDescent="0.2">
      <c r="A1423" t="s">
        <v>5701</v>
      </c>
      <c r="B1423" t="s">
        <v>5702</v>
      </c>
      <c r="D1423" t="s">
        <v>7364</v>
      </c>
      <c r="E1423" t="s">
        <v>16092</v>
      </c>
      <c r="F1423" t="s">
        <v>9118</v>
      </c>
      <c r="G1423" t="s">
        <v>5703</v>
      </c>
      <c r="H1423" t="s">
        <v>5701</v>
      </c>
      <c r="J1423" t="s">
        <v>5704</v>
      </c>
      <c r="K1423" t="s">
        <v>16093</v>
      </c>
      <c r="L1423" t="s">
        <v>32</v>
      </c>
      <c r="M1423" t="s">
        <v>8925</v>
      </c>
      <c r="N1423" t="s">
        <v>2039</v>
      </c>
      <c r="O1423" t="s">
        <v>8887</v>
      </c>
      <c r="P1423" t="s">
        <v>16094</v>
      </c>
      <c r="R1423" t="b">
        <v>1</v>
      </c>
      <c r="T1423" t="s">
        <v>112</v>
      </c>
      <c r="X1423" t="s">
        <v>7941</v>
      </c>
      <c r="Z1423" t="s">
        <v>8890</v>
      </c>
      <c r="AA1423" t="s">
        <v>8887</v>
      </c>
      <c r="AC1423" t="s">
        <v>8996</v>
      </c>
      <c r="AD1423" t="b">
        <v>0</v>
      </c>
      <c r="AE1423" t="b">
        <v>0</v>
      </c>
      <c r="AF1423" t="s">
        <v>16095</v>
      </c>
      <c r="AG1423" t="s">
        <v>16096</v>
      </c>
      <c r="AI1423" t="s">
        <v>16097</v>
      </c>
      <c r="AJ1423" t="s">
        <v>5703</v>
      </c>
      <c r="AK1423" t="s">
        <v>16098</v>
      </c>
      <c r="AL1423" t="s">
        <v>7302</v>
      </c>
      <c r="AM1423" t="s">
        <v>5707</v>
      </c>
    </row>
    <row r="1424" spans="1:42" x14ac:dyDescent="0.2">
      <c r="A1424" t="s">
        <v>5701</v>
      </c>
      <c r="B1424" t="s">
        <v>5702</v>
      </c>
      <c r="D1424" t="s">
        <v>7364</v>
      </c>
      <c r="E1424" t="s">
        <v>16099</v>
      </c>
      <c r="F1424" t="s">
        <v>9118</v>
      </c>
      <c r="G1424" t="s">
        <v>5703</v>
      </c>
      <c r="H1424" t="s">
        <v>5701</v>
      </c>
      <c r="J1424" t="s">
        <v>5704</v>
      </c>
      <c r="K1424" t="s">
        <v>16093</v>
      </c>
      <c r="L1424" t="s">
        <v>32</v>
      </c>
      <c r="M1424" t="s">
        <v>8984</v>
      </c>
      <c r="N1424" t="s">
        <v>6474</v>
      </c>
      <c r="O1424" t="s">
        <v>8887</v>
      </c>
      <c r="P1424" t="s">
        <v>16100</v>
      </c>
      <c r="R1424" t="b">
        <v>1</v>
      </c>
      <c r="T1424" t="s">
        <v>112</v>
      </c>
      <c r="X1424" t="s">
        <v>16101</v>
      </c>
      <c r="Z1424" t="s">
        <v>8890</v>
      </c>
      <c r="AA1424" t="s">
        <v>8887</v>
      </c>
      <c r="AC1424" t="s">
        <v>8996</v>
      </c>
      <c r="AD1424" t="b">
        <v>0</v>
      </c>
      <c r="AE1424" t="b">
        <v>0</v>
      </c>
      <c r="AF1424" t="s">
        <v>16102</v>
      </c>
      <c r="AG1424" t="s">
        <v>16103</v>
      </c>
      <c r="AH1424" t="s">
        <v>8893</v>
      </c>
      <c r="AI1424" t="s">
        <v>16104</v>
      </c>
      <c r="AJ1424" t="s">
        <v>5703</v>
      </c>
      <c r="AK1424" t="s">
        <v>16105</v>
      </c>
      <c r="AL1424" t="s">
        <v>9136</v>
      </c>
      <c r="AM1424" t="s">
        <v>5707</v>
      </c>
    </row>
    <row r="1425" spans="1:42" x14ac:dyDescent="0.2">
      <c r="A1425" t="s">
        <v>5701</v>
      </c>
      <c r="B1425" t="s">
        <v>5702</v>
      </c>
      <c r="D1425" t="s">
        <v>7364</v>
      </c>
      <c r="E1425" t="s">
        <v>16106</v>
      </c>
      <c r="F1425" t="s">
        <v>9118</v>
      </c>
      <c r="G1425" t="s">
        <v>5703</v>
      </c>
      <c r="H1425" t="s">
        <v>5701</v>
      </c>
      <c r="J1425" t="s">
        <v>5704</v>
      </c>
      <c r="K1425" t="s">
        <v>16107</v>
      </c>
      <c r="L1425" t="s">
        <v>16108</v>
      </c>
      <c r="M1425" t="s">
        <v>9202</v>
      </c>
      <c r="N1425" t="s">
        <v>7537</v>
      </c>
      <c r="O1425" t="s">
        <v>8887</v>
      </c>
      <c r="P1425" t="s">
        <v>16109</v>
      </c>
      <c r="R1425" t="b">
        <v>1</v>
      </c>
      <c r="T1425" t="s">
        <v>112</v>
      </c>
      <c r="X1425" t="s">
        <v>7133</v>
      </c>
      <c r="Z1425" t="s">
        <v>8890</v>
      </c>
      <c r="AA1425" t="s">
        <v>8887</v>
      </c>
      <c r="AC1425" t="s">
        <v>8996</v>
      </c>
      <c r="AD1425" t="b">
        <v>0</v>
      </c>
      <c r="AE1425" t="b">
        <v>0</v>
      </c>
      <c r="AF1425" t="s">
        <v>9144</v>
      </c>
      <c r="AG1425" t="s">
        <v>9144</v>
      </c>
      <c r="AI1425" t="s">
        <v>16110</v>
      </c>
      <c r="AJ1425" t="s">
        <v>5703</v>
      </c>
      <c r="AK1425" t="s">
        <v>16111</v>
      </c>
      <c r="AL1425" t="s">
        <v>9136</v>
      </c>
      <c r="AM1425" t="s">
        <v>5707</v>
      </c>
    </row>
    <row r="1426" spans="1:42" x14ac:dyDescent="0.2">
      <c r="A1426" t="s">
        <v>5701</v>
      </c>
      <c r="B1426" t="s">
        <v>5702</v>
      </c>
      <c r="E1426" t="s">
        <v>16112</v>
      </c>
      <c r="F1426" t="s">
        <v>9118</v>
      </c>
      <c r="G1426" t="s">
        <v>5703</v>
      </c>
      <c r="H1426" t="s">
        <v>5701</v>
      </c>
      <c r="J1426" t="s">
        <v>16113</v>
      </c>
      <c r="K1426" t="s">
        <v>16114</v>
      </c>
      <c r="L1426" t="s">
        <v>32</v>
      </c>
      <c r="M1426" t="s">
        <v>7982</v>
      </c>
      <c r="N1426" t="s">
        <v>7720</v>
      </c>
      <c r="O1426" t="s">
        <v>9002</v>
      </c>
      <c r="P1426" t="s">
        <v>16115</v>
      </c>
      <c r="R1426" t="b">
        <v>1</v>
      </c>
      <c r="T1426" t="s">
        <v>112</v>
      </c>
      <c r="V1426" t="s">
        <v>7894</v>
      </c>
      <c r="Z1426" t="s">
        <v>8890</v>
      </c>
      <c r="AA1426" t="s">
        <v>9004</v>
      </c>
      <c r="AD1426" t="b">
        <v>0</v>
      </c>
      <c r="AE1426" t="b">
        <v>0</v>
      </c>
      <c r="AF1426" t="s">
        <v>9910</v>
      </c>
      <c r="AG1426" t="s">
        <v>9911</v>
      </c>
      <c r="AH1426" t="s">
        <v>8893</v>
      </c>
      <c r="AJ1426" t="s">
        <v>5703</v>
      </c>
      <c r="AL1426" t="s">
        <v>9136</v>
      </c>
      <c r="AM1426" t="s">
        <v>16116</v>
      </c>
    </row>
    <row r="1427" spans="1:42" x14ac:dyDescent="0.2">
      <c r="A1427" t="s">
        <v>5710</v>
      </c>
      <c r="B1427" t="s">
        <v>5710</v>
      </c>
      <c r="D1427" t="s">
        <v>16117</v>
      </c>
      <c r="E1427" t="s">
        <v>16118</v>
      </c>
      <c r="F1427" t="s">
        <v>8889</v>
      </c>
      <c r="G1427" t="s">
        <v>5711</v>
      </c>
      <c r="H1427" t="s">
        <v>5710</v>
      </c>
      <c r="I1427" t="s">
        <v>16119</v>
      </c>
      <c r="J1427" t="s">
        <v>5712</v>
      </c>
      <c r="K1427" t="s">
        <v>5713</v>
      </c>
      <c r="L1427" t="s">
        <v>32</v>
      </c>
      <c r="M1427" t="s">
        <v>7982</v>
      </c>
      <c r="N1427" t="s">
        <v>2039</v>
      </c>
      <c r="O1427" t="s">
        <v>8887</v>
      </c>
      <c r="P1427" t="s">
        <v>5715</v>
      </c>
      <c r="R1427" t="b">
        <v>1</v>
      </c>
      <c r="T1427" t="s">
        <v>112</v>
      </c>
      <c r="Y1427" t="s">
        <v>5718</v>
      </c>
      <c r="Z1427" t="s">
        <v>8890</v>
      </c>
      <c r="AA1427" t="s">
        <v>8887</v>
      </c>
      <c r="AB1427" t="s">
        <v>16120</v>
      </c>
      <c r="AC1427" t="s">
        <v>8973</v>
      </c>
      <c r="AD1427" t="b">
        <v>0</v>
      </c>
      <c r="AE1427" t="b">
        <v>0</v>
      </c>
      <c r="AF1427" t="s">
        <v>7604</v>
      </c>
      <c r="AG1427" t="s">
        <v>7604</v>
      </c>
      <c r="AJ1427" t="s">
        <v>5711</v>
      </c>
      <c r="AK1427" t="s">
        <v>16121</v>
      </c>
      <c r="AL1427" t="s">
        <v>9266</v>
      </c>
      <c r="AM1427" t="s">
        <v>5716</v>
      </c>
    </row>
    <row r="1428" spans="1:42" x14ac:dyDescent="0.2">
      <c r="A1428" t="s">
        <v>5719</v>
      </c>
      <c r="B1428" t="s">
        <v>5720</v>
      </c>
      <c r="D1428" t="s">
        <v>8679</v>
      </c>
      <c r="E1428" t="s">
        <v>16122</v>
      </c>
      <c r="F1428" t="s">
        <v>21008</v>
      </c>
      <c r="G1428" t="s">
        <v>5721</v>
      </c>
      <c r="H1428" t="s">
        <v>5719</v>
      </c>
      <c r="J1428" t="s">
        <v>5722</v>
      </c>
      <c r="K1428" t="s">
        <v>7366</v>
      </c>
      <c r="L1428" t="s">
        <v>32</v>
      </c>
      <c r="M1428" t="s">
        <v>7982</v>
      </c>
      <c r="N1428" t="s">
        <v>2039</v>
      </c>
      <c r="O1428" t="s">
        <v>8887</v>
      </c>
      <c r="P1428" t="s">
        <v>16123</v>
      </c>
      <c r="R1428" t="b">
        <v>1</v>
      </c>
      <c r="T1428" t="s">
        <v>45</v>
      </c>
      <c r="Z1428" t="s">
        <v>8890</v>
      </c>
      <c r="AA1428" t="s">
        <v>8887</v>
      </c>
      <c r="AB1428" t="s">
        <v>16124</v>
      </c>
      <c r="AC1428" t="s">
        <v>8891</v>
      </c>
      <c r="AD1428" t="b">
        <v>0</v>
      </c>
      <c r="AE1428" t="b">
        <v>0</v>
      </c>
      <c r="AF1428" t="s">
        <v>8968</v>
      </c>
      <c r="AG1428" t="s">
        <v>8968</v>
      </c>
      <c r="AH1428" t="s">
        <v>8893</v>
      </c>
      <c r="AI1428" t="s">
        <v>16125</v>
      </c>
      <c r="AJ1428" t="s">
        <v>7365</v>
      </c>
      <c r="AK1428" t="s">
        <v>16126</v>
      </c>
      <c r="AL1428" t="s">
        <v>8935</v>
      </c>
      <c r="AM1428" t="s">
        <v>5721</v>
      </c>
    </row>
    <row r="1429" spans="1:42" x14ac:dyDescent="0.2">
      <c r="A1429" t="s">
        <v>5726</v>
      </c>
      <c r="B1429" t="s">
        <v>5727</v>
      </c>
      <c r="D1429" t="s">
        <v>8682</v>
      </c>
      <c r="E1429" t="s">
        <v>16127</v>
      </c>
      <c r="F1429" t="s">
        <v>21008</v>
      </c>
      <c r="G1429" t="s">
        <v>16128</v>
      </c>
      <c r="H1429" t="s">
        <v>5726</v>
      </c>
      <c r="J1429" t="s">
        <v>5729</v>
      </c>
      <c r="K1429" t="s">
        <v>16129</v>
      </c>
      <c r="L1429" t="s">
        <v>32</v>
      </c>
      <c r="M1429" t="s">
        <v>8925</v>
      </c>
      <c r="N1429" t="s">
        <v>2039</v>
      </c>
      <c r="O1429" t="s">
        <v>8887</v>
      </c>
      <c r="P1429" t="s">
        <v>16130</v>
      </c>
      <c r="R1429" t="b">
        <v>1</v>
      </c>
      <c r="T1429" t="s">
        <v>45</v>
      </c>
      <c r="X1429" t="s">
        <v>7658</v>
      </c>
      <c r="Z1429" t="s">
        <v>8890</v>
      </c>
      <c r="AA1429" t="s">
        <v>8887</v>
      </c>
      <c r="AB1429" t="s">
        <v>16131</v>
      </c>
      <c r="AC1429" t="s">
        <v>8973</v>
      </c>
      <c r="AD1429" t="b">
        <v>0</v>
      </c>
      <c r="AE1429" t="b">
        <v>0</v>
      </c>
      <c r="AF1429" t="s">
        <v>16132</v>
      </c>
      <c r="AG1429" t="s">
        <v>16133</v>
      </c>
      <c r="AJ1429" t="s">
        <v>16134</v>
      </c>
      <c r="AK1429" t="s">
        <v>16135</v>
      </c>
      <c r="AL1429" t="s">
        <v>9136</v>
      </c>
      <c r="AM1429" t="s">
        <v>5734</v>
      </c>
    </row>
    <row r="1430" spans="1:42" x14ac:dyDescent="0.2">
      <c r="A1430" t="s">
        <v>5726</v>
      </c>
      <c r="B1430" t="s">
        <v>5727</v>
      </c>
      <c r="D1430" t="s">
        <v>8682</v>
      </c>
      <c r="E1430" t="s">
        <v>16136</v>
      </c>
      <c r="F1430" t="s">
        <v>21008</v>
      </c>
      <c r="G1430" t="s">
        <v>5728</v>
      </c>
      <c r="H1430" t="s">
        <v>5726</v>
      </c>
      <c r="I1430" t="s">
        <v>16137</v>
      </c>
      <c r="J1430" t="s">
        <v>16138</v>
      </c>
      <c r="K1430" t="s">
        <v>5730</v>
      </c>
      <c r="L1430" t="s">
        <v>5731</v>
      </c>
      <c r="M1430" t="s">
        <v>7982</v>
      </c>
      <c r="N1430" t="s">
        <v>2039</v>
      </c>
      <c r="O1430" t="s">
        <v>8887</v>
      </c>
      <c r="P1430" t="s">
        <v>16139</v>
      </c>
      <c r="R1430" t="b">
        <v>1</v>
      </c>
      <c r="T1430" t="s">
        <v>45</v>
      </c>
      <c r="Y1430" t="s">
        <v>134</v>
      </c>
      <c r="Z1430" t="s">
        <v>8890</v>
      </c>
      <c r="AA1430" t="s">
        <v>8887</v>
      </c>
      <c r="AB1430" t="s">
        <v>16140</v>
      </c>
      <c r="AC1430" t="s">
        <v>8973</v>
      </c>
      <c r="AD1430" t="b">
        <v>0</v>
      </c>
      <c r="AE1430" t="b">
        <v>0</v>
      </c>
      <c r="AF1430" t="s">
        <v>16141</v>
      </c>
      <c r="AG1430" t="s">
        <v>16142</v>
      </c>
      <c r="AH1430" t="s">
        <v>8942</v>
      </c>
      <c r="AI1430" t="s">
        <v>16143</v>
      </c>
      <c r="AJ1430" t="s">
        <v>7367</v>
      </c>
      <c r="AK1430" t="s">
        <v>16144</v>
      </c>
      <c r="AL1430" t="s">
        <v>8935</v>
      </c>
      <c r="AM1430" t="s">
        <v>16145</v>
      </c>
    </row>
    <row r="1431" spans="1:42" x14ac:dyDescent="0.2">
      <c r="A1431" t="s">
        <v>5735</v>
      </c>
      <c r="B1431" t="s">
        <v>5735</v>
      </c>
      <c r="D1431" t="s">
        <v>16146</v>
      </c>
      <c r="E1431" t="s">
        <v>16147</v>
      </c>
      <c r="F1431" t="s">
        <v>8994</v>
      </c>
      <c r="G1431" t="s">
        <v>5736</v>
      </c>
      <c r="H1431" t="s">
        <v>5735</v>
      </c>
      <c r="I1431" t="s">
        <v>16148</v>
      </c>
      <c r="J1431" t="s">
        <v>5737</v>
      </c>
      <c r="K1431" t="s">
        <v>5738</v>
      </c>
      <c r="L1431" t="s">
        <v>32</v>
      </c>
      <c r="M1431" t="s">
        <v>7982</v>
      </c>
      <c r="N1431" t="s">
        <v>2039</v>
      </c>
      <c r="O1431" t="s">
        <v>8887</v>
      </c>
      <c r="P1431" t="s">
        <v>5740</v>
      </c>
      <c r="R1431" t="b">
        <v>1</v>
      </c>
      <c r="T1431" t="s">
        <v>112</v>
      </c>
      <c r="Y1431" t="s">
        <v>5743</v>
      </c>
      <c r="Z1431" t="s">
        <v>8890</v>
      </c>
      <c r="AA1431" t="s">
        <v>8887</v>
      </c>
      <c r="AB1431" t="s">
        <v>16149</v>
      </c>
      <c r="AD1431" t="b">
        <v>0</v>
      </c>
      <c r="AE1431" t="b">
        <v>0</v>
      </c>
      <c r="AF1431" t="s">
        <v>10521</v>
      </c>
      <c r="AG1431" t="s">
        <v>10522</v>
      </c>
      <c r="AH1431" t="s">
        <v>9100</v>
      </c>
      <c r="AJ1431" t="s">
        <v>5736</v>
      </c>
      <c r="AK1431" t="s">
        <v>16150</v>
      </c>
      <c r="AL1431" t="s">
        <v>9087</v>
      </c>
      <c r="AM1431" t="s">
        <v>5741</v>
      </c>
      <c r="AN1431" t="s">
        <v>283</v>
      </c>
      <c r="AO1431" t="s">
        <v>185</v>
      </c>
      <c r="AP1431" t="s">
        <v>5742</v>
      </c>
    </row>
    <row r="1432" spans="1:42" x14ac:dyDescent="0.2">
      <c r="A1432" t="s">
        <v>5744</v>
      </c>
      <c r="B1432" t="s">
        <v>5745</v>
      </c>
      <c r="D1432" t="s">
        <v>8685</v>
      </c>
      <c r="E1432" t="s">
        <v>16151</v>
      </c>
      <c r="F1432" t="s">
        <v>9216</v>
      </c>
      <c r="G1432" t="s">
        <v>5746</v>
      </c>
      <c r="H1432" t="s">
        <v>5744</v>
      </c>
      <c r="I1432" t="s">
        <v>16152</v>
      </c>
      <c r="J1432" t="s">
        <v>5747</v>
      </c>
      <c r="K1432" t="s">
        <v>16153</v>
      </c>
      <c r="L1432" t="s">
        <v>5749</v>
      </c>
      <c r="M1432" t="s">
        <v>7982</v>
      </c>
      <c r="N1432" t="s">
        <v>2039</v>
      </c>
      <c r="O1432" t="s">
        <v>8887</v>
      </c>
      <c r="P1432" t="s">
        <v>16154</v>
      </c>
      <c r="R1432" t="b">
        <v>1</v>
      </c>
      <c r="T1432" t="s">
        <v>60</v>
      </c>
      <c r="Y1432" t="s">
        <v>5754</v>
      </c>
      <c r="Z1432" t="s">
        <v>8890</v>
      </c>
      <c r="AA1432" t="s">
        <v>8887</v>
      </c>
      <c r="AB1432" t="s">
        <v>16155</v>
      </c>
      <c r="AC1432" t="s">
        <v>8973</v>
      </c>
      <c r="AD1432" t="b">
        <v>0</v>
      </c>
      <c r="AE1432" t="b">
        <v>0</v>
      </c>
      <c r="AF1432" t="s">
        <v>8941</v>
      </c>
      <c r="AG1432" t="s">
        <v>8941</v>
      </c>
      <c r="AH1432" t="s">
        <v>8942</v>
      </c>
      <c r="AJ1432" t="s">
        <v>16156</v>
      </c>
      <c r="AK1432" t="s">
        <v>16157</v>
      </c>
      <c r="AL1432" t="s">
        <v>9050</v>
      </c>
      <c r="AM1432" t="s">
        <v>5746</v>
      </c>
    </row>
    <row r="1433" spans="1:42" x14ac:dyDescent="0.2">
      <c r="A1433" t="s">
        <v>5744</v>
      </c>
      <c r="B1433" t="s">
        <v>5745</v>
      </c>
      <c r="D1433" t="s">
        <v>8685</v>
      </c>
      <c r="E1433" t="s">
        <v>16158</v>
      </c>
      <c r="F1433" t="s">
        <v>9216</v>
      </c>
      <c r="G1433" t="s">
        <v>5746</v>
      </c>
      <c r="H1433" t="s">
        <v>5744</v>
      </c>
      <c r="J1433" t="s">
        <v>16159</v>
      </c>
      <c r="K1433" t="s">
        <v>5748</v>
      </c>
      <c r="L1433" t="s">
        <v>5749</v>
      </c>
      <c r="M1433" t="s">
        <v>7982</v>
      </c>
      <c r="N1433" t="s">
        <v>2039</v>
      </c>
      <c r="O1433" t="s">
        <v>8887</v>
      </c>
      <c r="P1433" t="s">
        <v>16160</v>
      </c>
      <c r="R1433" t="b">
        <v>1</v>
      </c>
      <c r="T1433" t="s">
        <v>60</v>
      </c>
      <c r="Z1433" t="s">
        <v>8890</v>
      </c>
      <c r="AA1433" t="s">
        <v>8887</v>
      </c>
      <c r="AB1433" t="s">
        <v>16161</v>
      </c>
      <c r="AC1433" t="s">
        <v>8973</v>
      </c>
      <c r="AD1433" t="b">
        <v>0</v>
      </c>
      <c r="AE1433" t="b">
        <v>0</v>
      </c>
      <c r="AF1433" t="s">
        <v>16162</v>
      </c>
      <c r="AG1433" t="s">
        <v>16163</v>
      </c>
      <c r="AH1433" t="s">
        <v>8942</v>
      </c>
      <c r="AI1433" t="s">
        <v>16164</v>
      </c>
      <c r="AJ1433" t="s">
        <v>16165</v>
      </c>
      <c r="AK1433" t="s">
        <v>16166</v>
      </c>
      <c r="AL1433" t="s">
        <v>8926</v>
      </c>
      <c r="AM1433" t="s">
        <v>5746</v>
      </c>
    </row>
    <row r="1434" spans="1:42" x14ac:dyDescent="0.2">
      <c r="A1434" t="s">
        <v>5744</v>
      </c>
      <c r="B1434" t="s">
        <v>5745</v>
      </c>
      <c r="D1434" t="s">
        <v>8685</v>
      </c>
      <c r="E1434" t="s">
        <v>16167</v>
      </c>
      <c r="F1434" t="s">
        <v>9216</v>
      </c>
      <c r="G1434" t="s">
        <v>5746</v>
      </c>
      <c r="H1434" t="s">
        <v>5744</v>
      </c>
      <c r="J1434" t="s">
        <v>16159</v>
      </c>
      <c r="K1434" t="s">
        <v>16168</v>
      </c>
      <c r="L1434" t="s">
        <v>5749</v>
      </c>
      <c r="M1434" t="s">
        <v>7982</v>
      </c>
      <c r="N1434" t="s">
        <v>7716</v>
      </c>
      <c r="O1434" t="s">
        <v>8887</v>
      </c>
      <c r="P1434" t="s">
        <v>16169</v>
      </c>
      <c r="R1434" t="b">
        <v>1</v>
      </c>
      <c r="T1434" t="s">
        <v>60</v>
      </c>
      <c r="Z1434" t="s">
        <v>8890</v>
      </c>
      <c r="AA1434" t="s">
        <v>8887</v>
      </c>
      <c r="AC1434" t="s">
        <v>8973</v>
      </c>
      <c r="AD1434" t="b">
        <v>0</v>
      </c>
      <c r="AE1434" t="b">
        <v>0</v>
      </c>
      <c r="AF1434" t="s">
        <v>10060</v>
      </c>
      <c r="AG1434" t="s">
        <v>10061</v>
      </c>
      <c r="AH1434" t="s">
        <v>8893</v>
      </c>
      <c r="AI1434" t="s">
        <v>13961</v>
      </c>
      <c r="AJ1434" t="s">
        <v>16170</v>
      </c>
      <c r="AK1434" t="s">
        <v>16171</v>
      </c>
      <c r="AL1434" t="s">
        <v>8935</v>
      </c>
      <c r="AM1434" t="s">
        <v>5746</v>
      </c>
    </row>
    <row r="1435" spans="1:42" x14ac:dyDescent="0.2">
      <c r="A1435" t="s">
        <v>5755</v>
      </c>
      <c r="B1435" t="s">
        <v>5756</v>
      </c>
      <c r="D1435" t="s">
        <v>8688</v>
      </c>
      <c r="E1435" t="s">
        <v>16172</v>
      </c>
      <c r="F1435" t="s">
        <v>8889</v>
      </c>
      <c r="G1435" t="s">
        <v>5757</v>
      </c>
      <c r="H1435" t="s">
        <v>5755</v>
      </c>
      <c r="J1435" t="s">
        <v>5758</v>
      </c>
      <c r="K1435" t="s">
        <v>5759</v>
      </c>
      <c r="L1435" t="s">
        <v>5760</v>
      </c>
      <c r="M1435" t="s">
        <v>7982</v>
      </c>
      <c r="N1435" t="s">
        <v>2039</v>
      </c>
      <c r="O1435" t="s">
        <v>8887</v>
      </c>
      <c r="P1435" t="s">
        <v>16173</v>
      </c>
      <c r="R1435" t="b">
        <v>1</v>
      </c>
      <c r="T1435" t="s">
        <v>45</v>
      </c>
      <c r="Z1435" t="s">
        <v>8890</v>
      </c>
      <c r="AA1435" t="s">
        <v>8887</v>
      </c>
      <c r="AC1435" t="s">
        <v>8973</v>
      </c>
      <c r="AD1435" t="b">
        <v>0</v>
      </c>
      <c r="AE1435" t="b">
        <v>0</v>
      </c>
      <c r="AF1435" t="s">
        <v>8931</v>
      </c>
      <c r="AG1435" t="s">
        <v>8931</v>
      </c>
      <c r="AH1435" t="s">
        <v>8893</v>
      </c>
      <c r="AI1435" t="s">
        <v>16174</v>
      </c>
      <c r="AJ1435" t="s">
        <v>16175</v>
      </c>
      <c r="AK1435" t="s">
        <v>16176</v>
      </c>
      <c r="AL1435" t="s">
        <v>7302</v>
      </c>
      <c r="AM1435" t="s">
        <v>5757</v>
      </c>
    </row>
    <row r="1436" spans="1:42" x14ac:dyDescent="0.2">
      <c r="A1436" t="s">
        <v>5755</v>
      </c>
      <c r="B1436" t="s">
        <v>5756</v>
      </c>
      <c r="D1436" t="s">
        <v>8688</v>
      </c>
      <c r="E1436" t="s">
        <v>16177</v>
      </c>
      <c r="F1436" t="s">
        <v>8889</v>
      </c>
      <c r="G1436" t="s">
        <v>5757</v>
      </c>
      <c r="H1436" t="s">
        <v>5755</v>
      </c>
      <c r="J1436" t="s">
        <v>5758</v>
      </c>
      <c r="K1436" t="s">
        <v>5759</v>
      </c>
      <c r="L1436" t="s">
        <v>5760</v>
      </c>
      <c r="M1436" t="s">
        <v>7982</v>
      </c>
      <c r="N1436" t="s">
        <v>2039</v>
      </c>
      <c r="O1436" t="s">
        <v>8887</v>
      </c>
      <c r="P1436" t="s">
        <v>16178</v>
      </c>
      <c r="R1436" t="b">
        <v>1</v>
      </c>
      <c r="T1436" t="s">
        <v>45</v>
      </c>
      <c r="Z1436" t="s">
        <v>8890</v>
      </c>
      <c r="AA1436" t="s">
        <v>8887</v>
      </c>
      <c r="AB1436" t="s">
        <v>15400</v>
      </c>
      <c r="AC1436" t="s">
        <v>8973</v>
      </c>
      <c r="AD1436" t="b">
        <v>0</v>
      </c>
      <c r="AE1436" t="b">
        <v>0</v>
      </c>
      <c r="AF1436" t="s">
        <v>7604</v>
      </c>
      <c r="AG1436" t="s">
        <v>7604</v>
      </c>
      <c r="AH1436" t="s">
        <v>8893</v>
      </c>
      <c r="AI1436" t="s">
        <v>16179</v>
      </c>
      <c r="AJ1436" t="s">
        <v>16175</v>
      </c>
      <c r="AK1436" t="s">
        <v>16176</v>
      </c>
      <c r="AL1436" t="s">
        <v>9136</v>
      </c>
      <c r="AM1436" t="s">
        <v>5757</v>
      </c>
    </row>
    <row r="1437" spans="1:42" x14ac:dyDescent="0.2">
      <c r="A1437" t="s">
        <v>5755</v>
      </c>
      <c r="B1437" t="s">
        <v>5756</v>
      </c>
      <c r="D1437" t="s">
        <v>8688</v>
      </c>
      <c r="E1437" t="s">
        <v>16180</v>
      </c>
      <c r="F1437" t="s">
        <v>8889</v>
      </c>
      <c r="G1437" t="s">
        <v>5757</v>
      </c>
      <c r="H1437" t="s">
        <v>5755</v>
      </c>
      <c r="J1437" t="s">
        <v>5758</v>
      </c>
      <c r="K1437" t="s">
        <v>5759</v>
      </c>
      <c r="L1437" t="s">
        <v>5760</v>
      </c>
      <c r="M1437" t="s">
        <v>9202</v>
      </c>
      <c r="N1437" t="s">
        <v>2039</v>
      </c>
      <c r="O1437" t="s">
        <v>8887</v>
      </c>
      <c r="P1437" t="s">
        <v>16181</v>
      </c>
      <c r="R1437" t="b">
        <v>1</v>
      </c>
      <c r="T1437" t="s">
        <v>45</v>
      </c>
      <c r="X1437" t="s">
        <v>7839</v>
      </c>
      <c r="Z1437" t="s">
        <v>8890</v>
      </c>
      <c r="AA1437" t="s">
        <v>8887</v>
      </c>
      <c r="AC1437" t="s">
        <v>8973</v>
      </c>
      <c r="AD1437" t="b">
        <v>0</v>
      </c>
      <c r="AE1437" t="b">
        <v>0</v>
      </c>
      <c r="AF1437" t="s">
        <v>8931</v>
      </c>
      <c r="AG1437" t="s">
        <v>8931</v>
      </c>
      <c r="AH1437" t="s">
        <v>8893</v>
      </c>
      <c r="AI1437" t="s">
        <v>16174</v>
      </c>
      <c r="AJ1437" t="s">
        <v>16182</v>
      </c>
      <c r="AK1437" t="s">
        <v>16183</v>
      </c>
      <c r="AL1437" t="s">
        <v>8935</v>
      </c>
      <c r="AM1437" t="s">
        <v>5757</v>
      </c>
    </row>
    <row r="1438" spans="1:42" x14ac:dyDescent="0.2">
      <c r="A1438" t="s">
        <v>5755</v>
      </c>
      <c r="B1438" t="s">
        <v>5756</v>
      </c>
      <c r="D1438" t="s">
        <v>8688</v>
      </c>
      <c r="E1438" t="s">
        <v>16184</v>
      </c>
      <c r="F1438" t="s">
        <v>8889</v>
      </c>
      <c r="G1438" t="s">
        <v>5757</v>
      </c>
      <c r="H1438" t="s">
        <v>5755</v>
      </c>
      <c r="J1438" t="s">
        <v>5758</v>
      </c>
      <c r="K1438" t="s">
        <v>5759</v>
      </c>
      <c r="L1438" t="s">
        <v>5760</v>
      </c>
      <c r="M1438" t="s">
        <v>9202</v>
      </c>
      <c r="N1438" t="s">
        <v>2039</v>
      </c>
      <c r="O1438" t="s">
        <v>8887</v>
      </c>
      <c r="P1438" t="s">
        <v>16185</v>
      </c>
      <c r="R1438" t="b">
        <v>1</v>
      </c>
      <c r="T1438" t="s">
        <v>45</v>
      </c>
      <c r="X1438" t="s">
        <v>7436</v>
      </c>
      <c r="Z1438" t="s">
        <v>8890</v>
      </c>
      <c r="AA1438" t="s">
        <v>8887</v>
      </c>
      <c r="AC1438" t="s">
        <v>8973</v>
      </c>
      <c r="AD1438" t="b">
        <v>0</v>
      </c>
      <c r="AE1438" t="b">
        <v>0</v>
      </c>
      <c r="AF1438" t="s">
        <v>8931</v>
      </c>
      <c r="AG1438" t="s">
        <v>8931</v>
      </c>
      <c r="AH1438" t="s">
        <v>8893</v>
      </c>
      <c r="AI1438" t="s">
        <v>16174</v>
      </c>
      <c r="AJ1438" t="s">
        <v>16186</v>
      </c>
      <c r="AK1438" t="s">
        <v>16176</v>
      </c>
      <c r="AL1438" t="s">
        <v>9266</v>
      </c>
      <c r="AM1438" t="s">
        <v>5757</v>
      </c>
    </row>
    <row r="1439" spans="1:42" x14ac:dyDescent="0.2">
      <c r="A1439" t="s">
        <v>5763</v>
      </c>
      <c r="B1439" t="s">
        <v>5763</v>
      </c>
      <c r="D1439" t="s">
        <v>16187</v>
      </c>
      <c r="E1439" t="s">
        <v>16188</v>
      </c>
      <c r="F1439" t="s">
        <v>9090</v>
      </c>
      <c r="G1439" t="s">
        <v>5764</v>
      </c>
      <c r="H1439" t="s">
        <v>5763</v>
      </c>
      <c r="J1439" t="s">
        <v>5765</v>
      </c>
      <c r="K1439" t="s">
        <v>5766</v>
      </c>
      <c r="L1439" t="s">
        <v>429</v>
      </c>
      <c r="M1439" t="s">
        <v>7982</v>
      </c>
      <c r="N1439" t="s">
        <v>2039</v>
      </c>
      <c r="O1439" t="s">
        <v>8887</v>
      </c>
      <c r="P1439" t="s">
        <v>5768</v>
      </c>
      <c r="R1439" t="b">
        <v>1</v>
      </c>
      <c r="T1439" t="s">
        <v>85</v>
      </c>
      <c r="Z1439" t="s">
        <v>8890</v>
      </c>
      <c r="AA1439" t="s">
        <v>8887</v>
      </c>
      <c r="AB1439" t="s">
        <v>16189</v>
      </c>
      <c r="AC1439" t="s">
        <v>8891</v>
      </c>
      <c r="AD1439" t="b">
        <v>0</v>
      </c>
      <c r="AE1439" t="b">
        <v>0</v>
      </c>
      <c r="AF1439" t="s">
        <v>16190</v>
      </c>
      <c r="AG1439" t="s">
        <v>16191</v>
      </c>
      <c r="AH1439" t="s">
        <v>8893</v>
      </c>
      <c r="AI1439" t="s">
        <v>9312</v>
      </c>
      <c r="AJ1439" t="s">
        <v>16192</v>
      </c>
      <c r="AK1439" t="s">
        <v>16193</v>
      </c>
      <c r="AL1439" t="s">
        <v>8935</v>
      </c>
      <c r="AM1439" t="s">
        <v>5769</v>
      </c>
    </row>
    <row r="1440" spans="1:42" x14ac:dyDescent="0.2">
      <c r="A1440" t="s">
        <v>5770</v>
      </c>
      <c r="B1440" t="s">
        <v>5771</v>
      </c>
      <c r="D1440" t="s">
        <v>7369</v>
      </c>
      <c r="E1440" t="s">
        <v>16194</v>
      </c>
      <c r="F1440" t="s">
        <v>8889</v>
      </c>
      <c r="G1440" t="s">
        <v>5772</v>
      </c>
      <c r="H1440" t="s">
        <v>5770</v>
      </c>
      <c r="J1440" t="s">
        <v>5773</v>
      </c>
      <c r="K1440" t="s">
        <v>16195</v>
      </c>
      <c r="L1440" t="s">
        <v>32</v>
      </c>
      <c r="M1440" t="s">
        <v>7982</v>
      </c>
      <c r="N1440" t="s">
        <v>2039</v>
      </c>
      <c r="O1440" t="s">
        <v>8887</v>
      </c>
      <c r="P1440" t="s">
        <v>16196</v>
      </c>
      <c r="R1440" t="b">
        <v>1</v>
      </c>
      <c r="T1440" t="s">
        <v>112</v>
      </c>
      <c r="Z1440" t="s">
        <v>8890</v>
      </c>
      <c r="AA1440" t="s">
        <v>8887</v>
      </c>
      <c r="AB1440" t="s">
        <v>14567</v>
      </c>
      <c r="AC1440" t="s">
        <v>8973</v>
      </c>
      <c r="AD1440" t="b">
        <v>0</v>
      </c>
      <c r="AE1440" t="b">
        <v>0</v>
      </c>
      <c r="AF1440" t="s">
        <v>16197</v>
      </c>
      <c r="AG1440" t="s">
        <v>16198</v>
      </c>
      <c r="AH1440" t="s">
        <v>8893</v>
      </c>
      <c r="AJ1440" t="s">
        <v>5772</v>
      </c>
      <c r="AK1440" t="s">
        <v>16199</v>
      </c>
      <c r="AL1440" t="s">
        <v>8935</v>
      </c>
      <c r="AM1440" t="s">
        <v>5775</v>
      </c>
    </row>
    <row r="1441" spans="1:39" x14ac:dyDescent="0.2">
      <c r="A1441" t="s">
        <v>5770</v>
      </c>
      <c r="B1441" t="s">
        <v>5771</v>
      </c>
      <c r="D1441" t="s">
        <v>7369</v>
      </c>
      <c r="E1441" t="s">
        <v>16200</v>
      </c>
      <c r="F1441" t="s">
        <v>8889</v>
      </c>
      <c r="G1441" t="s">
        <v>5772</v>
      </c>
      <c r="H1441" t="s">
        <v>5770</v>
      </c>
      <c r="J1441" t="s">
        <v>5773</v>
      </c>
      <c r="K1441" t="s">
        <v>16195</v>
      </c>
      <c r="L1441" t="s">
        <v>32</v>
      </c>
      <c r="M1441" t="s">
        <v>9202</v>
      </c>
      <c r="N1441" t="s">
        <v>2039</v>
      </c>
      <c r="O1441" t="s">
        <v>8887</v>
      </c>
      <c r="P1441" t="s">
        <v>16201</v>
      </c>
      <c r="R1441" t="b">
        <v>1</v>
      </c>
      <c r="T1441" t="s">
        <v>112</v>
      </c>
      <c r="X1441" t="s">
        <v>7553</v>
      </c>
      <c r="Z1441" t="s">
        <v>8890</v>
      </c>
      <c r="AA1441" t="s">
        <v>8887</v>
      </c>
      <c r="AB1441" t="s">
        <v>16202</v>
      </c>
      <c r="AC1441" t="s">
        <v>8973</v>
      </c>
      <c r="AD1441" t="b">
        <v>0</v>
      </c>
      <c r="AE1441" t="b">
        <v>0</v>
      </c>
      <c r="AF1441" t="s">
        <v>8997</v>
      </c>
      <c r="AG1441" t="s">
        <v>8998</v>
      </c>
      <c r="AJ1441" t="s">
        <v>5772</v>
      </c>
      <c r="AK1441" t="s">
        <v>16203</v>
      </c>
      <c r="AL1441" t="s">
        <v>9266</v>
      </c>
      <c r="AM1441" t="s">
        <v>16204</v>
      </c>
    </row>
    <row r="1442" spans="1:39" x14ac:dyDescent="0.2">
      <c r="A1442" t="s">
        <v>5770</v>
      </c>
      <c r="B1442" t="s">
        <v>5771</v>
      </c>
      <c r="D1442" t="s">
        <v>7369</v>
      </c>
      <c r="E1442" t="s">
        <v>16205</v>
      </c>
      <c r="F1442" t="s">
        <v>8889</v>
      </c>
      <c r="G1442" t="s">
        <v>5772</v>
      </c>
      <c r="H1442" t="s">
        <v>5770</v>
      </c>
      <c r="J1442" t="s">
        <v>16206</v>
      </c>
      <c r="K1442" t="s">
        <v>16207</v>
      </c>
      <c r="L1442" t="s">
        <v>16208</v>
      </c>
      <c r="M1442" t="s">
        <v>9202</v>
      </c>
      <c r="N1442" t="s">
        <v>7487</v>
      </c>
      <c r="O1442" t="s">
        <v>8887</v>
      </c>
      <c r="P1442" t="s">
        <v>16209</v>
      </c>
      <c r="R1442" t="b">
        <v>1</v>
      </c>
      <c r="T1442" t="s">
        <v>112</v>
      </c>
      <c r="X1442" t="s">
        <v>7281</v>
      </c>
      <c r="Z1442" t="s">
        <v>8890</v>
      </c>
      <c r="AA1442" t="s">
        <v>8887</v>
      </c>
      <c r="AB1442" t="s">
        <v>16210</v>
      </c>
      <c r="AC1442" t="s">
        <v>8973</v>
      </c>
      <c r="AD1442" t="b">
        <v>0</v>
      </c>
      <c r="AE1442" t="b">
        <v>0</v>
      </c>
      <c r="AF1442" t="s">
        <v>9910</v>
      </c>
      <c r="AG1442" t="s">
        <v>9911</v>
      </c>
      <c r="AI1442" t="s">
        <v>14286</v>
      </c>
      <c r="AJ1442" t="s">
        <v>5772</v>
      </c>
      <c r="AK1442" t="s">
        <v>16211</v>
      </c>
      <c r="AL1442" t="s">
        <v>8902</v>
      </c>
      <c r="AM1442" t="s">
        <v>16212</v>
      </c>
    </row>
    <row r="1443" spans="1:39" x14ac:dyDescent="0.2">
      <c r="A1443" t="s">
        <v>5770</v>
      </c>
      <c r="B1443" t="s">
        <v>5771</v>
      </c>
      <c r="D1443" t="s">
        <v>7369</v>
      </c>
      <c r="E1443" t="s">
        <v>16213</v>
      </c>
      <c r="F1443" t="s">
        <v>8889</v>
      </c>
      <c r="G1443" t="s">
        <v>16214</v>
      </c>
      <c r="H1443" t="s">
        <v>5770</v>
      </c>
      <c r="J1443" t="s">
        <v>16215</v>
      </c>
      <c r="K1443" t="s">
        <v>16216</v>
      </c>
      <c r="L1443" t="s">
        <v>32</v>
      </c>
      <c r="M1443" t="s">
        <v>7982</v>
      </c>
      <c r="N1443" t="s">
        <v>16217</v>
      </c>
      <c r="O1443" t="s">
        <v>8887</v>
      </c>
      <c r="P1443" t="s">
        <v>16218</v>
      </c>
      <c r="R1443" t="b">
        <v>1</v>
      </c>
      <c r="T1443" t="s">
        <v>112</v>
      </c>
      <c r="Z1443" t="s">
        <v>8890</v>
      </c>
      <c r="AA1443" t="s">
        <v>8887</v>
      </c>
      <c r="AB1443" t="s">
        <v>16219</v>
      </c>
      <c r="AC1443" t="s">
        <v>8973</v>
      </c>
      <c r="AD1443" t="b">
        <v>0</v>
      </c>
      <c r="AE1443" t="b">
        <v>0</v>
      </c>
      <c r="AF1443" t="s">
        <v>16220</v>
      </c>
      <c r="AG1443" t="s">
        <v>16221</v>
      </c>
      <c r="AH1443" t="s">
        <v>8893</v>
      </c>
      <c r="AI1443" t="s">
        <v>16222</v>
      </c>
      <c r="AJ1443" t="s">
        <v>16214</v>
      </c>
      <c r="AK1443" t="s">
        <v>16223</v>
      </c>
      <c r="AL1443" t="s">
        <v>9295</v>
      </c>
      <c r="AM1443" t="s">
        <v>16212</v>
      </c>
    </row>
    <row r="1444" spans="1:39" x14ac:dyDescent="0.2">
      <c r="A1444" t="s">
        <v>5770</v>
      </c>
      <c r="B1444" t="s">
        <v>5771</v>
      </c>
      <c r="D1444" t="s">
        <v>7369</v>
      </c>
      <c r="E1444" t="s">
        <v>16224</v>
      </c>
      <c r="F1444" t="s">
        <v>8889</v>
      </c>
      <c r="G1444" t="s">
        <v>5772</v>
      </c>
      <c r="H1444" t="s">
        <v>5770</v>
      </c>
      <c r="J1444" t="s">
        <v>16225</v>
      </c>
      <c r="K1444" t="s">
        <v>16226</v>
      </c>
      <c r="L1444" t="s">
        <v>32</v>
      </c>
      <c r="M1444" t="s">
        <v>7982</v>
      </c>
      <c r="N1444" t="s">
        <v>7406</v>
      </c>
      <c r="O1444" t="s">
        <v>8887</v>
      </c>
      <c r="P1444" t="s">
        <v>16227</v>
      </c>
      <c r="R1444" t="b">
        <v>1</v>
      </c>
      <c r="T1444" t="s">
        <v>112</v>
      </c>
      <c r="Z1444" t="s">
        <v>8890</v>
      </c>
      <c r="AA1444" t="s">
        <v>8887</v>
      </c>
      <c r="AC1444" t="s">
        <v>8973</v>
      </c>
      <c r="AD1444" t="b">
        <v>0</v>
      </c>
      <c r="AE1444" t="b">
        <v>0</v>
      </c>
      <c r="AF1444" t="s">
        <v>10731</v>
      </c>
      <c r="AG1444" t="s">
        <v>10732</v>
      </c>
      <c r="AI1444" t="s">
        <v>16228</v>
      </c>
      <c r="AJ1444" t="s">
        <v>5772</v>
      </c>
      <c r="AK1444" t="s">
        <v>16229</v>
      </c>
      <c r="AL1444" t="s">
        <v>9229</v>
      </c>
      <c r="AM1444" t="s">
        <v>5775</v>
      </c>
    </row>
    <row r="1445" spans="1:39" x14ac:dyDescent="0.2">
      <c r="A1445" t="s">
        <v>5770</v>
      </c>
      <c r="B1445" t="s">
        <v>5771</v>
      </c>
      <c r="D1445" t="s">
        <v>7369</v>
      </c>
      <c r="E1445" t="s">
        <v>16230</v>
      </c>
      <c r="F1445" t="s">
        <v>8889</v>
      </c>
      <c r="G1445" t="s">
        <v>5772</v>
      </c>
      <c r="H1445" t="s">
        <v>5770</v>
      </c>
      <c r="J1445" t="s">
        <v>16231</v>
      </c>
      <c r="K1445" t="s">
        <v>16207</v>
      </c>
      <c r="L1445" t="s">
        <v>16208</v>
      </c>
      <c r="M1445" t="s">
        <v>9202</v>
      </c>
      <c r="N1445" t="s">
        <v>7345</v>
      </c>
      <c r="O1445" t="s">
        <v>8887</v>
      </c>
      <c r="P1445" t="s">
        <v>16232</v>
      </c>
      <c r="R1445" t="b">
        <v>1</v>
      </c>
      <c r="T1445" t="s">
        <v>112</v>
      </c>
      <c r="X1445" t="s">
        <v>7268</v>
      </c>
      <c r="Z1445" t="s">
        <v>8890</v>
      </c>
      <c r="AA1445" t="s">
        <v>8887</v>
      </c>
      <c r="AC1445" t="s">
        <v>8973</v>
      </c>
      <c r="AD1445" t="b">
        <v>0</v>
      </c>
      <c r="AE1445" t="b">
        <v>0</v>
      </c>
      <c r="AF1445" t="s">
        <v>8892</v>
      </c>
      <c r="AG1445" t="s">
        <v>8892</v>
      </c>
      <c r="AH1445" t="s">
        <v>8893</v>
      </c>
      <c r="AI1445" t="s">
        <v>16233</v>
      </c>
      <c r="AJ1445" t="s">
        <v>5772</v>
      </c>
      <c r="AL1445" t="s">
        <v>9087</v>
      </c>
      <c r="AM1445" t="s">
        <v>5775</v>
      </c>
    </row>
    <row r="1446" spans="1:39" x14ac:dyDescent="0.2">
      <c r="A1446" t="s">
        <v>5770</v>
      </c>
      <c r="B1446" t="s">
        <v>5771</v>
      </c>
      <c r="E1446" t="s">
        <v>16234</v>
      </c>
      <c r="F1446" t="s">
        <v>8889</v>
      </c>
      <c r="G1446" t="s">
        <v>5772</v>
      </c>
      <c r="H1446" t="s">
        <v>5770</v>
      </c>
      <c r="M1446" t="s">
        <v>7982</v>
      </c>
      <c r="N1446" t="s">
        <v>7036</v>
      </c>
      <c r="O1446" t="s">
        <v>9002</v>
      </c>
      <c r="P1446" t="s">
        <v>16235</v>
      </c>
      <c r="R1446" t="b">
        <v>1</v>
      </c>
      <c r="T1446" t="s">
        <v>112</v>
      </c>
      <c r="V1446" t="s">
        <v>7036</v>
      </c>
      <c r="Z1446" t="s">
        <v>8890</v>
      </c>
      <c r="AA1446" t="s">
        <v>9004</v>
      </c>
      <c r="AC1446" t="s">
        <v>10630</v>
      </c>
      <c r="AD1446" t="b">
        <v>0</v>
      </c>
      <c r="AE1446" t="b">
        <v>0</v>
      </c>
      <c r="AF1446" t="s">
        <v>16236</v>
      </c>
      <c r="AG1446" t="s">
        <v>16237</v>
      </c>
      <c r="AH1446" t="s">
        <v>8893</v>
      </c>
      <c r="AJ1446" t="s">
        <v>5772</v>
      </c>
      <c r="AL1446" t="s">
        <v>7302</v>
      </c>
      <c r="AM1446" t="s">
        <v>5775</v>
      </c>
    </row>
    <row r="1447" spans="1:39" x14ac:dyDescent="0.2">
      <c r="A1447" t="s">
        <v>5779</v>
      </c>
      <c r="B1447" t="s">
        <v>5779</v>
      </c>
      <c r="D1447" t="s">
        <v>16238</v>
      </c>
      <c r="E1447" t="s">
        <v>16239</v>
      </c>
      <c r="F1447" t="s">
        <v>8889</v>
      </c>
      <c r="G1447" t="s">
        <v>5780</v>
      </c>
      <c r="H1447" t="s">
        <v>5779</v>
      </c>
      <c r="J1447" t="s">
        <v>5781</v>
      </c>
      <c r="K1447" t="s">
        <v>5782</v>
      </c>
      <c r="L1447" t="s">
        <v>233</v>
      </c>
      <c r="M1447" t="s">
        <v>7982</v>
      </c>
      <c r="N1447" t="s">
        <v>2039</v>
      </c>
      <c r="O1447" t="s">
        <v>8887</v>
      </c>
      <c r="P1447" t="s">
        <v>5784</v>
      </c>
      <c r="R1447" t="b">
        <v>1</v>
      </c>
      <c r="T1447" t="s">
        <v>85</v>
      </c>
      <c r="Z1447" t="s">
        <v>8890</v>
      </c>
      <c r="AA1447" t="s">
        <v>8887</v>
      </c>
      <c r="AC1447" t="s">
        <v>8891</v>
      </c>
      <c r="AD1447" t="b">
        <v>0</v>
      </c>
      <c r="AE1447" t="b">
        <v>0</v>
      </c>
      <c r="AF1447" t="s">
        <v>9144</v>
      </c>
      <c r="AG1447" t="s">
        <v>9144</v>
      </c>
      <c r="AH1447" t="s">
        <v>8893</v>
      </c>
      <c r="AI1447" t="s">
        <v>9145</v>
      </c>
      <c r="AJ1447" t="s">
        <v>7370</v>
      </c>
      <c r="AK1447" t="s">
        <v>16240</v>
      </c>
      <c r="AL1447" t="s">
        <v>8923</v>
      </c>
      <c r="AM1447" t="s">
        <v>5785</v>
      </c>
    </row>
    <row r="1448" spans="1:39" x14ac:dyDescent="0.2">
      <c r="A1448" t="s">
        <v>5786</v>
      </c>
      <c r="B1448" t="s">
        <v>5786</v>
      </c>
      <c r="D1448" t="s">
        <v>16241</v>
      </c>
      <c r="E1448" t="s">
        <v>16242</v>
      </c>
      <c r="F1448" t="s">
        <v>9118</v>
      </c>
      <c r="G1448" t="s">
        <v>5787</v>
      </c>
      <c r="H1448" t="s">
        <v>5786</v>
      </c>
      <c r="J1448" t="s">
        <v>5788</v>
      </c>
      <c r="K1448" t="s">
        <v>5789</v>
      </c>
      <c r="L1448" t="s">
        <v>32</v>
      </c>
      <c r="M1448" t="s">
        <v>7982</v>
      </c>
      <c r="N1448" t="s">
        <v>5790</v>
      </c>
      <c r="O1448" t="s">
        <v>8887</v>
      </c>
      <c r="P1448" t="s">
        <v>5791</v>
      </c>
      <c r="R1448" t="b">
        <v>1</v>
      </c>
      <c r="T1448" t="s">
        <v>112</v>
      </c>
      <c r="Z1448" t="s">
        <v>8890</v>
      </c>
      <c r="AA1448" t="s">
        <v>8887</v>
      </c>
      <c r="AB1448" t="s">
        <v>16243</v>
      </c>
      <c r="AD1448" t="b">
        <v>0</v>
      </c>
      <c r="AE1448" t="b">
        <v>0</v>
      </c>
      <c r="AF1448" t="s">
        <v>7604</v>
      </c>
      <c r="AG1448" t="s">
        <v>7604</v>
      </c>
      <c r="AH1448" t="s">
        <v>8893</v>
      </c>
      <c r="AI1448" t="s">
        <v>16244</v>
      </c>
      <c r="AJ1448" t="s">
        <v>5787</v>
      </c>
      <c r="AK1448" t="s">
        <v>16245</v>
      </c>
      <c r="AL1448" t="s">
        <v>8935</v>
      </c>
      <c r="AM1448" t="s">
        <v>5792</v>
      </c>
    </row>
    <row r="1449" spans="1:39" x14ac:dyDescent="0.2">
      <c r="A1449" t="s">
        <v>5793</v>
      </c>
      <c r="B1449" t="s">
        <v>5794</v>
      </c>
      <c r="D1449" t="s">
        <v>8691</v>
      </c>
      <c r="E1449" t="s">
        <v>16246</v>
      </c>
      <c r="F1449" t="s">
        <v>9216</v>
      </c>
      <c r="G1449" t="s">
        <v>16247</v>
      </c>
      <c r="H1449" t="s">
        <v>5793</v>
      </c>
      <c r="I1449" t="s">
        <v>16248</v>
      </c>
      <c r="J1449" t="s">
        <v>5796</v>
      </c>
      <c r="K1449" t="s">
        <v>7371</v>
      </c>
      <c r="L1449" t="s">
        <v>5798</v>
      </c>
      <c r="M1449" t="s">
        <v>9765</v>
      </c>
      <c r="N1449" t="s">
        <v>2039</v>
      </c>
      <c r="O1449" t="s">
        <v>8887</v>
      </c>
      <c r="P1449" t="s">
        <v>16249</v>
      </c>
      <c r="Q1449" t="s">
        <v>10671</v>
      </c>
      <c r="R1449" t="b">
        <v>1</v>
      </c>
      <c r="T1449" t="s">
        <v>45</v>
      </c>
      <c r="Y1449" t="s">
        <v>7927</v>
      </c>
      <c r="Z1449" t="s">
        <v>8890</v>
      </c>
      <c r="AA1449" t="s">
        <v>8887</v>
      </c>
      <c r="AB1449" t="s">
        <v>16250</v>
      </c>
      <c r="AC1449" t="s">
        <v>8973</v>
      </c>
      <c r="AD1449" t="b">
        <v>0</v>
      </c>
      <c r="AE1449" t="b">
        <v>0</v>
      </c>
      <c r="AF1449" t="s">
        <v>10282</v>
      </c>
      <c r="AG1449" t="s">
        <v>8931</v>
      </c>
      <c r="AH1449" t="s">
        <v>8893</v>
      </c>
      <c r="AI1449" t="s">
        <v>16251</v>
      </c>
      <c r="AJ1449" t="s">
        <v>16252</v>
      </c>
      <c r="AK1449" t="s">
        <v>16253</v>
      </c>
      <c r="AL1449" t="s">
        <v>9226</v>
      </c>
      <c r="AM1449" t="s">
        <v>5801</v>
      </c>
    </row>
    <row r="1450" spans="1:39" x14ac:dyDescent="0.2">
      <c r="A1450" t="s">
        <v>5793</v>
      </c>
      <c r="B1450" t="s">
        <v>5794</v>
      </c>
      <c r="D1450" t="s">
        <v>8691</v>
      </c>
      <c r="E1450" t="s">
        <v>16254</v>
      </c>
      <c r="F1450" t="s">
        <v>9216</v>
      </c>
      <c r="G1450" t="s">
        <v>16247</v>
      </c>
      <c r="H1450" t="s">
        <v>5793</v>
      </c>
      <c r="J1450" t="s">
        <v>16255</v>
      </c>
      <c r="K1450" t="s">
        <v>16256</v>
      </c>
      <c r="L1450" t="s">
        <v>5798</v>
      </c>
      <c r="M1450" t="s">
        <v>9765</v>
      </c>
      <c r="N1450" t="s">
        <v>2039</v>
      </c>
      <c r="O1450" t="s">
        <v>8887</v>
      </c>
      <c r="P1450" t="s">
        <v>16257</v>
      </c>
      <c r="Q1450" t="s">
        <v>10671</v>
      </c>
      <c r="R1450" t="b">
        <v>1</v>
      </c>
      <c r="T1450" t="s">
        <v>45</v>
      </c>
      <c r="Z1450" t="s">
        <v>8890</v>
      </c>
      <c r="AA1450" t="s">
        <v>8887</v>
      </c>
      <c r="AB1450" t="s">
        <v>16258</v>
      </c>
      <c r="AC1450" t="s">
        <v>8973</v>
      </c>
      <c r="AD1450" t="b">
        <v>0</v>
      </c>
      <c r="AE1450" t="b">
        <v>0</v>
      </c>
      <c r="AF1450" t="s">
        <v>16259</v>
      </c>
      <c r="AG1450" t="s">
        <v>16260</v>
      </c>
      <c r="AH1450" t="s">
        <v>8893</v>
      </c>
      <c r="AI1450" t="s">
        <v>16261</v>
      </c>
      <c r="AJ1450" t="s">
        <v>16262</v>
      </c>
      <c r="AK1450" t="s">
        <v>16263</v>
      </c>
      <c r="AL1450" t="s">
        <v>9136</v>
      </c>
      <c r="AM1450" t="s">
        <v>16264</v>
      </c>
    </row>
    <row r="1451" spans="1:39" x14ac:dyDescent="0.2">
      <c r="A1451" t="s">
        <v>5793</v>
      </c>
      <c r="B1451" t="s">
        <v>5794</v>
      </c>
      <c r="D1451" t="s">
        <v>8691</v>
      </c>
      <c r="E1451" t="s">
        <v>16265</v>
      </c>
      <c r="F1451" t="s">
        <v>9216</v>
      </c>
      <c r="G1451" t="s">
        <v>16247</v>
      </c>
      <c r="H1451" t="s">
        <v>5793</v>
      </c>
      <c r="J1451" t="s">
        <v>16266</v>
      </c>
      <c r="K1451" t="s">
        <v>16267</v>
      </c>
      <c r="L1451" t="s">
        <v>5798</v>
      </c>
      <c r="M1451" t="s">
        <v>9765</v>
      </c>
      <c r="N1451" t="s">
        <v>2039</v>
      </c>
      <c r="O1451" t="s">
        <v>8887</v>
      </c>
      <c r="P1451" t="s">
        <v>16268</v>
      </c>
      <c r="Q1451" t="s">
        <v>10671</v>
      </c>
      <c r="R1451" t="b">
        <v>1</v>
      </c>
      <c r="T1451" t="s">
        <v>45</v>
      </c>
      <c r="Z1451" t="s">
        <v>8890</v>
      </c>
      <c r="AA1451" t="s">
        <v>8887</v>
      </c>
      <c r="AB1451" t="s">
        <v>16250</v>
      </c>
      <c r="AC1451" t="s">
        <v>8973</v>
      </c>
      <c r="AD1451" t="b">
        <v>0</v>
      </c>
      <c r="AE1451" t="b">
        <v>0</v>
      </c>
      <c r="AF1451" t="s">
        <v>16269</v>
      </c>
      <c r="AG1451" t="s">
        <v>16270</v>
      </c>
      <c r="AH1451" t="s">
        <v>8893</v>
      </c>
      <c r="AI1451" t="s">
        <v>16271</v>
      </c>
      <c r="AJ1451" t="s">
        <v>16272</v>
      </c>
      <c r="AK1451" t="s">
        <v>16273</v>
      </c>
      <c r="AL1451" t="s">
        <v>8923</v>
      </c>
      <c r="AM1451" t="s">
        <v>16247</v>
      </c>
    </row>
    <row r="1452" spans="1:39" x14ac:dyDescent="0.2">
      <c r="A1452" t="s">
        <v>5793</v>
      </c>
      <c r="B1452" t="s">
        <v>5794</v>
      </c>
      <c r="D1452" t="s">
        <v>8691</v>
      </c>
      <c r="E1452" t="s">
        <v>16274</v>
      </c>
      <c r="F1452" t="s">
        <v>9216</v>
      </c>
      <c r="G1452" t="s">
        <v>16247</v>
      </c>
      <c r="H1452" t="s">
        <v>5793</v>
      </c>
      <c r="I1452" t="s">
        <v>16275</v>
      </c>
      <c r="J1452" t="s">
        <v>16266</v>
      </c>
      <c r="K1452" t="s">
        <v>16267</v>
      </c>
      <c r="L1452" t="s">
        <v>5798</v>
      </c>
      <c r="M1452" t="s">
        <v>9765</v>
      </c>
      <c r="N1452" t="s">
        <v>2039</v>
      </c>
      <c r="O1452" t="s">
        <v>8887</v>
      </c>
      <c r="P1452" t="s">
        <v>16276</v>
      </c>
      <c r="Q1452" t="s">
        <v>10671</v>
      </c>
      <c r="R1452" t="b">
        <v>1</v>
      </c>
      <c r="T1452" t="s">
        <v>45</v>
      </c>
      <c r="Y1452" t="s">
        <v>7516</v>
      </c>
      <c r="Z1452" t="s">
        <v>8890</v>
      </c>
      <c r="AA1452" t="s">
        <v>8887</v>
      </c>
      <c r="AB1452" t="s">
        <v>16250</v>
      </c>
      <c r="AC1452" t="s">
        <v>8973</v>
      </c>
      <c r="AD1452" t="b">
        <v>0</v>
      </c>
      <c r="AE1452" t="b">
        <v>0</v>
      </c>
      <c r="AF1452" t="s">
        <v>16277</v>
      </c>
      <c r="AG1452" t="s">
        <v>16278</v>
      </c>
      <c r="AH1452" t="s">
        <v>8893</v>
      </c>
      <c r="AI1452" t="s">
        <v>16271</v>
      </c>
      <c r="AJ1452" t="s">
        <v>16272</v>
      </c>
      <c r="AK1452" t="s">
        <v>16253</v>
      </c>
      <c r="AL1452" t="s">
        <v>9087</v>
      </c>
      <c r="AM1452" t="s">
        <v>16279</v>
      </c>
    </row>
    <row r="1453" spans="1:39" x14ac:dyDescent="0.2">
      <c r="A1453" t="s">
        <v>5793</v>
      </c>
      <c r="B1453" t="s">
        <v>5794</v>
      </c>
      <c r="D1453" t="s">
        <v>8691</v>
      </c>
      <c r="E1453" t="s">
        <v>16280</v>
      </c>
      <c r="F1453" t="s">
        <v>9216</v>
      </c>
      <c r="G1453" t="s">
        <v>16247</v>
      </c>
      <c r="H1453" t="s">
        <v>5793</v>
      </c>
      <c r="J1453" t="s">
        <v>5796</v>
      </c>
      <c r="K1453" t="s">
        <v>16267</v>
      </c>
      <c r="L1453" t="s">
        <v>5798</v>
      </c>
      <c r="M1453" t="s">
        <v>7982</v>
      </c>
      <c r="N1453" t="s">
        <v>2039</v>
      </c>
      <c r="O1453" t="s">
        <v>8887</v>
      </c>
      <c r="P1453" t="s">
        <v>16281</v>
      </c>
      <c r="R1453" t="b">
        <v>1</v>
      </c>
      <c r="T1453" t="s">
        <v>45</v>
      </c>
      <c r="Z1453" t="s">
        <v>8890</v>
      </c>
      <c r="AA1453" t="s">
        <v>8887</v>
      </c>
      <c r="AB1453" t="s">
        <v>16282</v>
      </c>
      <c r="AC1453" t="s">
        <v>8973</v>
      </c>
      <c r="AD1453" t="b">
        <v>0</v>
      </c>
      <c r="AE1453" t="b">
        <v>0</v>
      </c>
      <c r="AF1453" t="s">
        <v>16283</v>
      </c>
      <c r="AG1453" t="s">
        <v>16284</v>
      </c>
      <c r="AH1453" t="s">
        <v>8893</v>
      </c>
      <c r="AI1453" t="s">
        <v>16285</v>
      </c>
      <c r="AJ1453" t="s">
        <v>16286</v>
      </c>
      <c r="AK1453" t="s">
        <v>16287</v>
      </c>
      <c r="AL1453" t="s">
        <v>8926</v>
      </c>
      <c r="AM1453" t="s">
        <v>16288</v>
      </c>
    </row>
    <row r="1454" spans="1:39" x14ac:dyDescent="0.2">
      <c r="A1454" t="s">
        <v>5793</v>
      </c>
      <c r="B1454" t="s">
        <v>5794</v>
      </c>
      <c r="D1454" t="s">
        <v>8691</v>
      </c>
      <c r="E1454" t="s">
        <v>16289</v>
      </c>
      <c r="F1454" t="s">
        <v>9216</v>
      </c>
      <c r="G1454" t="s">
        <v>16247</v>
      </c>
      <c r="H1454" t="s">
        <v>5793</v>
      </c>
      <c r="J1454" t="s">
        <v>16290</v>
      </c>
      <c r="K1454" t="s">
        <v>16291</v>
      </c>
      <c r="L1454" t="s">
        <v>5798</v>
      </c>
      <c r="M1454" t="s">
        <v>7982</v>
      </c>
      <c r="N1454" t="s">
        <v>2039</v>
      </c>
      <c r="O1454" t="s">
        <v>8887</v>
      </c>
      <c r="P1454" t="s">
        <v>16292</v>
      </c>
      <c r="R1454" t="b">
        <v>1</v>
      </c>
      <c r="T1454" t="s">
        <v>45</v>
      </c>
      <c r="Z1454" t="s">
        <v>8890</v>
      </c>
      <c r="AA1454" t="s">
        <v>8887</v>
      </c>
      <c r="AB1454" t="s">
        <v>16293</v>
      </c>
      <c r="AC1454" t="s">
        <v>8973</v>
      </c>
      <c r="AD1454" t="b">
        <v>0</v>
      </c>
      <c r="AE1454" t="b">
        <v>0</v>
      </c>
      <c r="AF1454" t="s">
        <v>14573</v>
      </c>
      <c r="AG1454" t="s">
        <v>9144</v>
      </c>
      <c r="AH1454" t="s">
        <v>8893</v>
      </c>
      <c r="AI1454" t="s">
        <v>14208</v>
      </c>
      <c r="AJ1454" t="s">
        <v>16294</v>
      </c>
      <c r="AK1454" t="s">
        <v>16295</v>
      </c>
      <c r="AL1454" t="s">
        <v>8935</v>
      </c>
      <c r="AM1454" t="s">
        <v>16296</v>
      </c>
    </row>
    <row r="1455" spans="1:39" x14ac:dyDescent="0.2">
      <c r="A1455" t="s">
        <v>5793</v>
      </c>
      <c r="B1455" t="s">
        <v>5794</v>
      </c>
      <c r="D1455" t="s">
        <v>8691</v>
      </c>
      <c r="E1455" t="s">
        <v>16297</v>
      </c>
      <c r="F1455" t="s">
        <v>9216</v>
      </c>
      <c r="G1455" t="s">
        <v>16247</v>
      </c>
      <c r="H1455" t="s">
        <v>5793</v>
      </c>
      <c r="I1455" t="s">
        <v>16298</v>
      </c>
      <c r="J1455" t="s">
        <v>16290</v>
      </c>
      <c r="K1455" t="s">
        <v>16267</v>
      </c>
      <c r="L1455" t="s">
        <v>5798</v>
      </c>
      <c r="M1455" t="s">
        <v>9202</v>
      </c>
      <c r="N1455" t="s">
        <v>2039</v>
      </c>
      <c r="O1455" t="s">
        <v>8887</v>
      </c>
      <c r="P1455" t="s">
        <v>16299</v>
      </c>
      <c r="R1455" t="b">
        <v>1</v>
      </c>
      <c r="T1455" t="s">
        <v>45</v>
      </c>
      <c r="X1455" t="s">
        <v>7553</v>
      </c>
      <c r="Y1455" t="s">
        <v>5804</v>
      </c>
      <c r="Z1455" t="s">
        <v>8890</v>
      </c>
      <c r="AA1455" t="s">
        <v>8887</v>
      </c>
      <c r="AB1455" t="s">
        <v>16300</v>
      </c>
      <c r="AC1455" t="s">
        <v>8973</v>
      </c>
      <c r="AD1455" t="b">
        <v>0</v>
      </c>
      <c r="AE1455" t="b">
        <v>0</v>
      </c>
      <c r="AF1455" t="s">
        <v>16301</v>
      </c>
      <c r="AG1455" t="s">
        <v>16302</v>
      </c>
      <c r="AH1455" t="s">
        <v>8893</v>
      </c>
      <c r="AI1455" t="s">
        <v>16271</v>
      </c>
      <c r="AJ1455" t="s">
        <v>16303</v>
      </c>
      <c r="AK1455" t="s">
        <v>16253</v>
      </c>
      <c r="AL1455" t="s">
        <v>9266</v>
      </c>
      <c r="AM1455" t="s">
        <v>16304</v>
      </c>
    </row>
    <row r="1456" spans="1:39" x14ac:dyDescent="0.2">
      <c r="A1456" t="s">
        <v>5793</v>
      </c>
      <c r="B1456" t="s">
        <v>5794</v>
      </c>
      <c r="D1456" t="s">
        <v>8691</v>
      </c>
      <c r="E1456" t="s">
        <v>16305</v>
      </c>
      <c r="F1456" t="s">
        <v>9216</v>
      </c>
      <c r="G1456" t="s">
        <v>16247</v>
      </c>
      <c r="H1456" t="s">
        <v>5793</v>
      </c>
      <c r="I1456" t="s">
        <v>16306</v>
      </c>
      <c r="J1456" t="s">
        <v>16266</v>
      </c>
      <c r="K1456" t="s">
        <v>16267</v>
      </c>
      <c r="L1456" t="s">
        <v>5798</v>
      </c>
      <c r="M1456" t="s">
        <v>9765</v>
      </c>
      <c r="N1456" t="s">
        <v>2039</v>
      </c>
      <c r="O1456" t="s">
        <v>8887</v>
      </c>
      <c r="P1456" t="s">
        <v>16307</v>
      </c>
      <c r="Q1456" t="s">
        <v>10671</v>
      </c>
      <c r="R1456" t="b">
        <v>1</v>
      </c>
      <c r="T1456" t="s">
        <v>45</v>
      </c>
      <c r="Y1456" t="s">
        <v>7562</v>
      </c>
      <c r="Z1456" t="s">
        <v>8890</v>
      </c>
      <c r="AA1456" t="s">
        <v>8887</v>
      </c>
      <c r="AB1456" t="s">
        <v>16308</v>
      </c>
      <c r="AC1456" t="s">
        <v>8973</v>
      </c>
      <c r="AD1456" t="b">
        <v>0</v>
      </c>
      <c r="AE1456" t="b">
        <v>0</v>
      </c>
      <c r="AF1456" t="s">
        <v>16309</v>
      </c>
      <c r="AG1456" t="s">
        <v>11341</v>
      </c>
      <c r="AH1456" t="s">
        <v>8893</v>
      </c>
      <c r="AI1456" t="s">
        <v>16310</v>
      </c>
      <c r="AJ1456" t="s">
        <v>16311</v>
      </c>
      <c r="AK1456" t="s">
        <v>16287</v>
      </c>
      <c r="AL1456" t="s">
        <v>8907</v>
      </c>
      <c r="AM1456" t="s">
        <v>5795</v>
      </c>
    </row>
    <row r="1457" spans="1:42" x14ac:dyDescent="0.2">
      <c r="A1457" t="s">
        <v>5793</v>
      </c>
      <c r="B1457" t="s">
        <v>5794</v>
      </c>
      <c r="D1457" t="s">
        <v>8691</v>
      </c>
      <c r="E1457" t="s">
        <v>16312</v>
      </c>
      <c r="F1457" t="s">
        <v>9216</v>
      </c>
      <c r="G1457" t="s">
        <v>16247</v>
      </c>
      <c r="H1457" t="s">
        <v>5793</v>
      </c>
      <c r="I1457" t="s">
        <v>16313</v>
      </c>
      <c r="J1457" t="s">
        <v>16314</v>
      </c>
      <c r="K1457" t="s">
        <v>16315</v>
      </c>
      <c r="L1457" t="s">
        <v>5798</v>
      </c>
      <c r="M1457" t="s">
        <v>9019</v>
      </c>
      <c r="N1457" t="s">
        <v>2039</v>
      </c>
      <c r="O1457" t="s">
        <v>8887</v>
      </c>
      <c r="P1457" t="s">
        <v>16316</v>
      </c>
      <c r="Q1457" t="s">
        <v>10671</v>
      </c>
      <c r="R1457" t="b">
        <v>1</v>
      </c>
      <c r="T1457" t="s">
        <v>45</v>
      </c>
      <c r="X1457" t="s">
        <v>7480</v>
      </c>
      <c r="Y1457" t="s">
        <v>7831</v>
      </c>
      <c r="Z1457" t="s">
        <v>8890</v>
      </c>
      <c r="AA1457" t="s">
        <v>8887</v>
      </c>
      <c r="AB1457" t="s">
        <v>16317</v>
      </c>
      <c r="AC1457" t="s">
        <v>8973</v>
      </c>
      <c r="AD1457" t="b">
        <v>0</v>
      </c>
      <c r="AE1457" t="b">
        <v>0</v>
      </c>
      <c r="AF1457" t="s">
        <v>16318</v>
      </c>
      <c r="AG1457" t="s">
        <v>16319</v>
      </c>
      <c r="AH1457" t="s">
        <v>8893</v>
      </c>
      <c r="AJ1457" t="s">
        <v>16294</v>
      </c>
      <c r="AK1457" t="s">
        <v>16320</v>
      </c>
      <c r="AL1457" t="s">
        <v>8897</v>
      </c>
      <c r="AM1457" t="s">
        <v>16247</v>
      </c>
    </row>
    <row r="1458" spans="1:42" x14ac:dyDescent="0.2">
      <c r="A1458" t="s">
        <v>5793</v>
      </c>
      <c r="B1458" t="s">
        <v>5794</v>
      </c>
      <c r="D1458" t="s">
        <v>8691</v>
      </c>
      <c r="E1458" t="s">
        <v>16321</v>
      </c>
      <c r="F1458" t="s">
        <v>9216</v>
      </c>
      <c r="G1458" t="s">
        <v>16247</v>
      </c>
      <c r="H1458" t="s">
        <v>5793</v>
      </c>
      <c r="J1458" t="s">
        <v>16314</v>
      </c>
      <c r="K1458" t="s">
        <v>16315</v>
      </c>
      <c r="L1458" t="s">
        <v>5798</v>
      </c>
      <c r="M1458" t="s">
        <v>9765</v>
      </c>
      <c r="N1458" t="s">
        <v>11643</v>
      </c>
      <c r="O1458" t="s">
        <v>8887</v>
      </c>
      <c r="P1458" t="s">
        <v>16322</v>
      </c>
      <c r="Q1458" t="s">
        <v>10671</v>
      </c>
      <c r="R1458" t="b">
        <v>1</v>
      </c>
      <c r="T1458" t="s">
        <v>45</v>
      </c>
      <c r="Z1458" t="s">
        <v>8890</v>
      </c>
      <c r="AA1458" t="s">
        <v>8887</v>
      </c>
      <c r="AB1458" t="s">
        <v>16323</v>
      </c>
      <c r="AC1458" t="s">
        <v>8973</v>
      </c>
      <c r="AD1458" t="b">
        <v>0</v>
      </c>
      <c r="AE1458" t="b">
        <v>0</v>
      </c>
      <c r="AF1458" t="s">
        <v>16324</v>
      </c>
      <c r="AG1458" t="s">
        <v>16325</v>
      </c>
      <c r="AH1458" t="s">
        <v>8893</v>
      </c>
      <c r="AI1458" t="s">
        <v>16271</v>
      </c>
      <c r="AJ1458" t="s">
        <v>16272</v>
      </c>
      <c r="AK1458" t="s">
        <v>16253</v>
      </c>
      <c r="AL1458" t="s">
        <v>9232</v>
      </c>
      <c r="AM1458" t="s">
        <v>16247</v>
      </c>
    </row>
    <row r="1459" spans="1:42" x14ac:dyDescent="0.2">
      <c r="A1459" t="s">
        <v>5793</v>
      </c>
      <c r="B1459" t="s">
        <v>5794</v>
      </c>
      <c r="D1459" t="s">
        <v>8691</v>
      </c>
      <c r="E1459" t="s">
        <v>16326</v>
      </c>
      <c r="F1459" t="s">
        <v>9216</v>
      </c>
      <c r="G1459" t="s">
        <v>16247</v>
      </c>
      <c r="H1459" t="s">
        <v>5793</v>
      </c>
      <c r="J1459" t="s">
        <v>16266</v>
      </c>
      <c r="K1459" t="s">
        <v>16327</v>
      </c>
      <c r="L1459" t="s">
        <v>5798</v>
      </c>
      <c r="M1459" t="s">
        <v>9202</v>
      </c>
      <c r="N1459" t="s">
        <v>7793</v>
      </c>
      <c r="O1459" t="s">
        <v>8887</v>
      </c>
      <c r="P1459" t="s">
        <v>16328</v>
      </c>
      <c r="R1459" t="b">
        <v>1</v>
      </c>
      <c r="T1459" t="s">
        <v>45</v>
      </c>
      <c r="X1459" t="s">
        <v>7553</v>
      </c>
      <c r="Z1459" t="s">
        <v>8890</v>
      </c>
      <c r="AA1459" t="s">
        <v>8887</v>
      </c>
      <c r="AB1459" t="s">
        <v>16323</v>
      </c>
      <c r="AC1459" t="s">
        <v>8973</v>
      </c>
      <c r="AD1459" t="b">
        <v>0</v>
      </c>
      <c r="AE1459" t="b">
        <v>0</v>
      </c>
      <c r="AF1459" t="s">
        <v>16329</v>
      </c>
      <c r="AG1459" t="s">
        <v>16330</v>
      </c>
      <c r="AI1459" t="s">
        <v>16331</v>
      </c>
      <c r="AJ1459" t="s">
        <v>16272</v>
      </c>
      <c r="AK1459" t="s">
        <v>16332</v>
      </c>
      <c r="AL1459" t="s">
        <v>9295</v>
      </c>
      <c r="AM1459" t="s">
        <v>16247</v>
      </c>
    </row>
    <row r="1460" spans="1:42" x14ac:dyDescent="0.2">
      <c r="A1460" t="s">
        <v>5793</v>
      </c>
      <c r="B1460" t="s">
        <v>5794</v>
      </c>
      <c r="D1460" t="s">
        <v>8691</v>
      </c>
      <c r="E1460" t="s">
        <v>16333</v>
      </c>
      <c r="F1460" t="s">
        <v>9216</v>
      </c>
      <c r="G1460" t="s">
        <v>16247</v>
      </c>
      <c r="H1460" t="s">
        <v>5793</v>
      </c>
      <c r="J1460" t="s">
        <v>16334</v>
      </c>
      <c r="K1460" t="s">
        <v>16335</v>
      </c>
      <c r="L1460" t="s">
        <v>5798</v>
      </c>
      <c r="M1460" t="s">
        <v>7982</v>
      </c>
      <c r="N1460" t="s">
        <v>7432</v>
      </c>
      <c r="O1460" t="s">
        <v>8887</v>
      </c>
      <c r="P1460" t="s">
        <v>16336</v>
      </c>
      <c r="R1460" t="b">
        <v>1</v>
      </c>
      <c r="T1460" t="s">
        <v>45</v>
      </c>
      <c r="Z1460" t="s">
        <v>8890</v>
      </c>
      <c r="AA1460" t="s">
        <v>8887</v>
      </c>
      <c r="AB1460" t="s">
        <v>16323</v>
      </c>
      <c r="AC1460" t="s">
        <v>8973</v>
      </c>
      <c r="AD1460" t="b">
        <v>0</v>
      </c>
      <c r="AE1460" t="b">
        <v>0</v>
      </c>
      <c r="AF1460" t="s">
        <v>16324</v>
      </c>
      <c r="AG1460" t="s">
        <v>16325</v>
      </c>
      <c r="AH1460" t="s">
        <v>8893</v>
      </c>
      <c r="AI1460" t="s">
        <v>16271</v>
      </c>
      <c r="AJ1460" t="s">
        <v>16337</v>
      </c>
      <c r="AK1460" t="s">
        <v>16338</v>
      </c>
      <c r="AL1460" t="s">
        <v>9238</v>
      </c>
      <c r="AM1460" t="s">
        <v>16247</v>
      </c>
    </row>
    <row r="1461" spans="1:42" x14ac:dyDescent="0.2">
      <c r="A1461" t="s">
        <v>5793</v>
      </c>
      <c r="B1461" t="s">
        <v>5794</v>
      </c>
      <c r="D1461" t="s">
        <v>8691</v>
      </c>
      <c r="E1461" t="s">
        <v>16339</v>
      </c>
      <c r="F1461" t="s">
        <v>9216</v>
      </c>
      <c r="G1461" t="s">
        <v>16340</v>
      </c>
      <c r="H1461" t="s">
        <v>5793</v>
      </c>
      <c r="J1461" t="s">
        <v>16266</v>
      </c>
      <c r="K1461" t="s">
        <v>16341</v>
      </c>
      <c r="L1461" t="s">
        <v>5798</v>
      </c>
      <c r="M1461" t="s">
        <v>9765</v>
      </c>
      <c r="N1461" t="s">
        <v>16342</v>
      </c>
      <c r="O1461" t="s">
        <v>8887</v>
      </c>
      <c r="P1461" t="s">
        <v>16343</v>
      </c>
      <c r="Q1461" t="s">
        <v>10671</v>
      </c>
      <c r="R1461" t="b">
        <v>1</v>
      </c>
      <c r="T1461" t="s">
        <v>45</v>
      </c>
      <c r="Z1461" t="s">
        <v>8890</v>
      </c>
      <c r="AA1461" t="s">
        <v>8887</v>
      </c>
      <c r="AC1461" t="s">
        <v>8973</v>
      </c>
      <c r="AD1461" t="b">
        <v>0</v>
      </c>
      <c r="AE1461" t="b">
        <v>0</v>
      </c>
      <c r="AF1461" t="s">
        <v>8892</v>
      </c>
      <c r="AG1461" t="s">
        <v>8892</v>
      </c>
      <c r="AH1461" t="s">
        <v>8893</v>
      </c>
      <c r="AI1461" t="s">
        <v>16344</v>
      </c>
      <c r="AJ1461" t="s">
        <v>16252</v>
      </c>
      <c r="AK1461" t="s">
        <v>16345</v>
      </c>
      <c r="AL1461" t="s">
        <v>9253</v>
      </c>
      <c r="AM1461" t="s">
        <v>16279</v>
      </c>
    </row>
    <row r="1462" spans="1:42" x14ac:dyDescent="0.2">
      <c r="A1462" t="s">
        <v>5793</v>
      </c>
      <c r="B1462" t="s">
        <v>5794</v>
      </c>
      <c r="D1462" t="s">
        <v>8691</v>
      </c>
      <c r="E1462" t="s">
        <v>16346</v>
      </c>
      <c r="F1462" t="s">
        <v>9216</v>
      </c>
      <c r="G1462" t="s">
        <v>16247</v>
      </c>
      <c r="H1462" t="s">
        <v>5793</v>
      </c>
      <c r="J1462" t="s">
        <v>16314</v>
      </c>
      <c r="K1462" t="s">
        <v>16267</v>
      </c>
      <c r="L1462" t="s">
        <v>5798</v>
      </c>
      <c r="M1462" t="s">
        <v>9202</v>
      </c>
      <c r="N1462" t="s">
        <v>7944</v>
      </c>
      <c r="O1462" t="s">
        <v>8887</v>
      </c>
      <c r="P1462" t="s">
        <v>16347</v>
      </c>
      <c r="R1462" t="b">
        <v>1</v>
      </c>
      <c r="T1462" t="s">
        <v>45</v>
      </c>
      <c r="X1462" t="s">
        <v>7553</v>
      </c>
      <c r="Z1462" t="s">
        <v>8890</v>
      </c>
      <c r="AA1462" t="s">
        <v>8887</v>
      </c>
      <c r="AC1462" t="s">
        <v>8973</v>
      </c>
      <c r="AD1462" t="b">
        <v>0</v>
      </c>
      <c r="AE1462" t="b">
        <v>0</v>
      </c>
      <c r="AF1462" t="s">
        <v>10060</v>
      </c>
      <c r="AG1462" t="s">
        <v>10061</v>
      </c>
      <c r="AH1462" t="s">
        <v>8893</v>
      </c>
      <c r="AI1462" t="s">
        <v>16348</v>
      </c>
      <c r="AJ1462" t="s">
        <v>16349</v>
      </c>
      <c r="AK1462" t="s">
        <v>16350</v>
      </c>
      <c r="AL1462" t="s">
        <v>8913</v>
      </c>
      <c r="AM1462" t="s">
        <v>16247</v>
      </c>
    </row>
    <row r="1463" spans="1:42" x14ac:dyDescent="0.2">
      <c r="A1463" t="s">
        <v>5793</v>
      </c>
      <c r="B1463" t="s">
        <v>5794</v>
      </c>
      <c r="D1463" t="s">
        <v>8691</v>
      </c>
      <c r="E1463" t="s">
        <v>16351</v>
      </c>
      <c r="F1463" t="s">
        <v>9216</v>
      </c>
      <c r="G1463" t="s">
        <v>16247</v>
      </c>
      <c r="H1463" t="s">
        <v>5793</v>
      </c>
      <c r="J1463" t="s">
        <v>16314</v>
      </c>
      <c r="K1463" t="s">
        <v>16335</v>
      </c>
      <c r="L1463" t="s">
        <v>5798</v>
      </c>
      <c r="M1463" t="s">
        <v>9019</v>
      </c>
      <c r="N1463" t="s">
        <v>16352</v>
      </c>
      <c r="O1463" t="s">
        <v>8887</v>
      </c>
      <c r="P1463" t="s">
        <v>16353</v>
      </c>
      <c r="Q1463" t="s">
        <v>10671</v>
      </c>
      <c r="R1463" t="b">
        <v>1</v>
      </c>
      <c r="T1463" t="s">
        <v>45</v>
      </c>
      <c r="X1463" t="s">
        <v>7294</v>
      </c>
      <c r="Z1463" t="s">
        <v>8890</v>
      </c>
      <c r="AA1463" t="s">
        <v>8887</v>
      </c>
      <c r="AB1463" t="s">
        <v>16354</v>
      </c>
      <c r="AC1463" t="s">
        <v>8973</v>
      </c>
      <c r="AD1463" t="b">
        <v>0</v>
      </c>
      <c r="AE1463" t="b">
        <v>0</v>
      </c>
      <c r="AF1463" t="s">
        <v>16355</v>
      </c>
      <c r="AG1463" t="s">
        <v>16356</v>
      </c>
      <c r="AH1463" t="s">
        <v>8893</v>
      </c>
      <c r="AI1463" t="s">
        <v>16357</v>
      </c>
      <c r="AJ1463" t="s">
        <v>16286</v>
      </c>
      <c r="AK1463" t="s">
        <v>16358</v>
      </c>
      <c r="AL1463" t="s">
        <v>9244</v>
      </c>
      <c r="AM1463" t="s">
        <v>16359</v>
      </c>
    </row>
    <row r="1464" spans="1:42" x14ac:dyDescent="0.2">
      <c r="A1464" t="s">
        <v>5793</v>
      </c>
      <c r="B1464" t="s">
        <v>5794</v>
      </c>
      <c r="D1464" t="s">
        <v>8691</v>
      </c>
      <c r="E1464" t="s">
        <v>16360</v>
      </c>
      <c r="F1464" t="s">
        <v>9216</v>
      </c>
      <c r="G1464" t="s">
        <v>16247</v>
      </c>
      <c r="H1464" t="s">
        <v>5793</v>
      </c>
      <c r="J1464" t="s">
        <v>16266</v>
      </c>
      <c r="K1464" t="s">
        <v>16315</v>
      </c>
      <c r="L1464" t="s">
        <v>5798</v>
      </c>
      <c r="M1464" t="s">
        <v>9765</v>
      </c>
      <c r="N1464" t="s">
        <v>16361</v>
      </c>
      <c r="O1464" t="s">
        <v>8887</v>
      </c>
      <c r="P1464" t="s">
        <v>16362</v>
      </c>
      <c r="R1464" t="b">
        <v>1</v>
      </c>
      <c r="T1464" t="s">
        <v>45</v>
      </c>
      <c r="Z1464" t="s">
        <v>8890</v>
      </c>
      <c r="AA1464" t="s">
        <v>8887</v>
      </c>
      <c r="AB1464" t="s">
        <v>16354</v>
      </c>
      <c r="AC1464" t="s">
        <v>8973</v>
      </c>
      <c r="AD1464" t="b">
        <v>0</v>
      </c>
      <c r="AE1464" t="b">
        <v>0</v>
      </c>
      <c r="AF1464" t="s">
        <v>16363</v>
      </c>
      <c r="AG1464" t="s">
        <v>16364</v>
      </c>
      <c r="AH1464" t="s">
        <v>8893</v>
      </c>
      <c r="AJ1464" t="s">
        <v>16252</v>
      </c>
      <c r="AK1464" t="s">
        <v>16273</v>
      </c>
      <c r="AL1464" t="s">
        <v>8918</v>
      </c>
      <c r="AM1464" t="s">
        <v>16340</v>
      </c>
    </row>
    <row r="1465" spans="1:42" x14ac:dyDescent="0.2">
      <c r="A1465" t="s">
        <v>5805</v>
      </c>
      <c r="B1465" t="s">
        <v>5806</v>
      </c>
      <c r="D1465" t="s">
        <v>8694</v>
      </c>
      <c r="E1465" t="s">
        <v>16365</v>
      </c>
      <c r="F1465" t="s">
        <v>21008</v>
      </c>
      <c r="G1465" t="s">
        <v>5807</v>
      </c>
      <c r="H1465" t="s">
        <v>5805</v>
      </c>
      <c r="M1465" t="s">
        <v>8920</v>
      </c>
      <c r="N1465" t="s">
        <v>2039</v>
      </c>
      <c r="O1465" t="s">
        <v>8887</v>
      </c>
      <c r="R1465" t="b">
        <v>1</v>
      </c>
      <c r="Z1465" t="s">
        <v>8890</v>
      </c>
      <c r="AA1465" t="s">
        <v>8887</v>
      </c>
      <c r="AC1465" t="s">
        <v>8973</v>
      </c>
      <c r="AD1465" t="b">
        <v>0</v>
      </c>
      <c r="AE1465" t="b">
        <v>0</v>
      </c>
      <c r="AL1465" t="s">
        <v>8918</v>
      </c>
      <c r="AM1465" t="s">
        <v>5807</v>
      </c>
    </row>
    <row r="1466" spans="1:42" x14ac:dyDescent="0.2">
      <c r="A1466" t="s">
        <v>5805</v>
      </c>
      <c r="B1466" t="s">
        <v>5806</v>
      </c>
      <c r="D1466" t="s">
        <v>8694</v>
      </c>
      <c r="E1466" t="s">
        <v>16366</v>
      </c>
      <c r="F1466" t="s">
        <v>21008</v>
      </c>
      <c r="G1466" t="s">
        <v>5807</v>
      </c>
      <c r="H1466" t="s">
        <v>5805</v>
      </c>
      <c r="J1466" t="s">
        <v>5808</v>
      </c>
      <c r="K1466" t="s">
        <v>5809</v>
      </c>
      <c r="L1466" t="s">
        <v>32</v>
      </c>
      <c r="M1466" t="s">
        <v>7982</v>
      </c>
      <c r="N1466" t="s">
        <v>2039</v>
      </c>
      <c r="O1466" t="s">
        <v>8887</v>
      </c>
      <c r="P1466" t="s">
        <v>16367</v>
      </c>
      <c r="R1466" t="b">
        <v>1</v>
      </c>
      <c r="T1466" t="s">
        <v>45</v>
      </c>
      <c r="Z1466" t="s">
        <v>8890</v>
      </c>
      <c r="AA1466" t="s">
        <v>8887</v>
      </c>
      <c r="AB1466" t="s">
        <v>16368</v>
      </c>
      <c r="AC1466" t="s">
        <v>8973</v>
      </c>
      <c r="AD1466" t="b">
        <v>0</v>
      </c>
      <c r="AE1466" t="b">
        <v>0</v>
      </c>
      <c r="AF1466" t="s">
        <v>8941</v>
      </c>
      <c r="AG1466" t="s">
        <v>8941</v>
      </c>
      <c r="AH1466" t="s">
        <v>8942</v>
      </c>
      <c r="AJ1466" t="s">
        <v>16369</v>
      </c>
      <c r="AK1466" t="s">
        <v>16370</v>
      </c>
      <c r="AL1466" t="s">
        <v>8913</v>
      </c>
      <c r="AM1466" t="s">
        <v>16371</v>
      </c>
    </row>
    <row r="1467" spans="1:42" x14ac:dyDescent="0.2">
      <c r="A1467" t="s">
        <v>5814</v>
      </c>
      <c r="B1467" t="s">
        <v>5814</v>
      </c>
      <c r="D1467" t="s">
        <v>16372</v>
      </c>
      <c r="E1467" t="s">
        <v>16373</v>
      </c>
      <c r="F1467" t="s">
        <v>9118</v>
      </c>
      <c r="G1467" t="s">
        <v>5815</v>
      </c>
      <c r="H1467" t="s">
        <v>5814</v>
      </c>
      <c r="J1467" t="s">
        <v>5816</v>
      </c>
      <c r="K1467" t="s">
        <v>5817</v>
      </c>
      <c r="L1467" t="s">
        <v>32</v>
      </c>
      <c r="M1467" t="s">
        <v>7982</v>
      </c>
      <c r="N1467" t="s">
        <v>2039</v>
      </c>
      <c r="O1467" t="s">
        <v>8887</v>
      </c>
      <c r="P1467" t="s">
        <v>5818</v>
      </c>
      <c r="R1467" t="b">
        <v>1</v>
      </c>
      <c r="T1467" t="s">
        <v>112</v>
      </c>
      <c r="Z1467" t="s">
        <v>8890</v>
      </c>
      <c r="AA1467" t="s">
        <v>8887</v>
      </c>
      <c r="AB1467" t="s">
        <v>16374</v>
      </c>
      <c r="AC1467" t="s">
        <v>8891</v>
      </c>
      <c r="AD1467" t="b">
        <v>0</v>
      </c>
      <c r="AE1467" t="b">
        <v>0</v>
      </c>
      <c r="AF1467" t="s">
        <v>16375</v>
      </c>
      <c r="AG1467" t="s">
        <v>10653</v>
      </c>
      <c r="AH1467" t="s">
        <v>8942</v>
      </c>
      <c r="AJ1467" t="s">
        <v>7372</v>
      </c>
      <c r="AK1467" t="s">
        <v>16376</v>
      </c>
      <c r="AL1467" t="s">
        <v>8935</v>
      </c>
      <c r="AM1467" t="s">
        <v>5819</v>
      </c>
      <c r="AN1467" t="s">
        <v>108</v>
      </c>
      <c r="AO1467" t="s">
        <v>109</v>
      </c>
      <c r="AP1467" t="s">
        <v>5820</v>
      </c>
    </row>
    <row r="1468" spans="1:42" x14ac:dyDescent="0.2">
      <c r="A1468" t="s">
        <v>5821</v>
      </c>
      <c r="B1468" t="s">
        <v>5821</v>
      </c>
      <c r="D1468" t="s">
        <v>16377</v>
      </c>
      <c r="E1468" t="s">
        <v>16378</v>
      </c>
      <c r="F1468" t="s">
        <v>8889</v>
      </c>
      <c r="G1468" t="s">
        <v>4770</v>
      </c>
      <c r="H1468" t="s">
        <v>5821</v>
      </c>
      <c r="I1468" t="s">
        <v>16379</v>
      </c>
      <c r="J1468" t="s">
        <v>5822</v>
      </c>
      <c r="K1468" t="s">
        <v>5823</v>
      </c>
      <c r="L1468" t="s">
        <v>32</v>
      </c>
      <c r="M1468" t="s">
        <v>7982</v>
      </c>
      <c r="N1468" t="s">
        <v>2039</v>
      </c>
      <c r="O1468" t="s">
        <v>8887</v>
      </c>
      <c r="P1468" t="s">
        <v>5825</v>
      </c>
      <c r="R1468" t="b">
        <v>1</v>
      </c>
      <c r="T1468" t="s">
        <v>85</v>
      </c>
      <c r="Y1468" t="s">
        <v>381</v>
      </c>
      <c r="Z1468" t="s">
        <v>8890</v>
      </c>
      <c r="AA1468" t="s">
        <v>8887</v>
      </c>
      <c r="AB1468" t="s">
        <v>16380</v>
      </c>
      <c r="AC1468" t="s">
        <v>8921</v>
      </c>
      <c r="AD1468" t="b">
        <v>0</v>
      </c>
      <c r="AE1468" t="b">
        <v>0</v>
      </c>
      <c r="AF1468" t="s">
        <v>8941</v>
      </c>
      <c r="AG1468" t="s">
        <v>8941</v>
      </c>
      <c r="AH1468" t="s">
        <v>8942</v>
      </c>
      <c r="AJ1468" t="s">
        <v>7373</v>
      </c>
      <c r="AK1468" t="s">
        <v>16381</v>
      </c>
      <c r="AL1468" t="s">
        <v>9048</v>
      </c>
      <c r="AM1468" t="s">
        <v>4770</v>
      </c>
    </row>
    <row r="1469" spans="1:42" x14ac:dyDescent="0.2">
      <c r="A1469" t="s">
        <v>5826</v>
      </c>
      <c r="B1469" t="s">
        <v>5827</v>
      </c>
      <c r="D1469" t="s">
        <v>8698</v>
      </c>
      <c r="E1469" t="s">
        <v>16382</v>
      </c>
      <c r="F1469" t="s">
        <v>10382</v>
      </c>
      <c r="G1469" t="s">
        <v>5828</v>
      </c>
      <c r="H1469" t="s">
        <v>5826</v>
      </c>
      <c r="J1469" t="s">
        <v>5829</v>
      </c>
      <c r="K1469" t="s">
        <v>16383</v>
      </c>
      <c r="L1469" t="s">
        <v>5831</v>
      </c>
      <c r="M1469" t="s">
        <v>7982</v>
      </c>
      <c r="N1469" t="s">
        <v>2039</v>
      </c>
      <c r="O1469" t="s">
        <v>8887</v>
      </c>
      <c r="P1469" t="s">
        <v>16384</v>
      </c>
      <c r="R1469" t="b">
        <v>1</v>
      </c>
      <c r="T1469" t="s">
        <v>60</v>
      </c>
      <c r="Z1469" t="s">
        <v>8890</v>
      </c>
      <c r="AA1469" t="s">
        <v>8887</v>
      </c>
      <c r="AB1469" t="s">
        <v>16385</v>
      </c>
      <c r="AC1469" t="s">
        <v>9330</v>
      </c>
      <c r="AD1469" t="b">
        <v>0</v>
      </c>
      <c r="AE1469" t="b">
        <v>1</v>
      </c>
      <c r="AF1469" t="s">
        <v>16386</v>
      </c>
      <c r="AG1469" t="s">
        <v>16387</v>
      </c>
      <c r="AI1469" t="s">
        <v>16388</v>
      </c>
      <c r="AJ1469" t="s">
        <v>16389</v>
      </c>
      <c r="AK1469" t="s">
        <v>16390</v>
      </c>
      <c r="AL1469" t="s">
        <v>8945</v>
      </c>
      <c r="AM1469" t="s">
        <v>5828</v>
      </c>
    </row>
    <row r="1470" spans="1:42" x14ac:dyDescent="0.2">
      <c r="A1470" t="s">
        <v>5826</v>
      </c>
      <c r="B1470" t="s">
        <v>5827</v>
      </c>
      <c r="D1470" t="s">
        <v>8698</v>
      </c>
      <c r="E1470" t="s">
        <v>16391</v>
      </c>
      <c r="F1470" t="s">
        <v>10382</v>
      </c>
      <c r="G1470" t="s">
        <v>5828</v>
      </c>
      <c r="H1470" t="s">
        <v>5826</v>
      </c>
      <c r="I1470" t="s">
        <v>16392</v>
      </c>
      <c r="J1470" t="s">
        <v>16393</v>
      </c>
      <c r="K1470" t="s">
        <v>16394</v>
      </c>
      <c r="L1470" t="s">
        <v>5831</v>
      </c>
      <c r="M1470" t="s">
        <v>7982</v>
      </c>
      <c r="N1470" t="s">
        <v>2039</v>
      </c>
      <c r="O1470" t="s">
        <v>8887</v>
      </c>
      <c r="P1470" t="s">
        <v>16395</v>
      </c>
      <c r="R1470" t="b">
        <v>1</v>
      </c>
      <c r="T1470" t="s">
        <v>60</v>
      </c>
      <c r="Y1470" t="s">
        <v>7866</v>
      </c>
      <c r="Z1470" t="s">
        <v>8890</v>
      </c>
      <c r="AA1470" t="s">
        <v>8887</v>
      </c>
      <c r="AB1470" t="s">
        <v>16396</v>
      </c>
      <c r="AC1470" t="s">
        <v>9330</v>
      </c>
      <c r="AD1470" t="b">
        <v>0</v>
      </c>
      <c r="AE1470" t="b">
        <v>1</v>
      </c>
      <c r="AF1470" t="s">
        <v>16397</v>
      </c>
      <c r="AG1470" t="s">
        <v>16398</v>
      </c>
      <c r="AJ1470" t="s">
        <v>16399</v>
      </c>
      <c r="AK1470" t="s">
        <v>16400</v>
      </c>
      <c r="AL1470" t="s">
        <v>9226</v>
      </c>
      <c r="AM1470" t="s">
        <v>5828</v>
      </c>
    </row>
    <row r="1471" spans="1:42" x14ac:dyDescent="0.2">
      <c r="A1471" t="s">
        <v>5826</v>
      </c>
      <c r="B1471" t="s">
        <v>5827</v>
      </c>
      <c r="D1471" t="s">
        <v>8698</v>
      </c>
      <c r="E1471" t="s">
        <v>16401</v>
      </c>
      <c r="F1471" t="s">
        <v>10382</v>
      </c>
      <c r="G1471" t="s">
        <v>5828</v>
      </c>
      <c r="H1471" t="s">
        <v>5826</v>
      </c>
      <c r="J1471" t="s">
        <v>16393</v>
      </c>
      <c r="K1471" t="s">
        <v>16394</v>
      </c>
      <c r="L1471" t="s">
        <v>5831</v>
      </c>
      <c r="M1471" t="s">
        <v>7982</v>
      </c>
      <c r="N1471" t="s">
        <v>2039</v>
      </c>
      <c r="O1471" t="s">
        <v>8887</v>
      </c>
      <c r="P1471" t="s">
        <v>16402</v>
      </c>
      <c r="R1471" t="b">
        <v>1</v>
      </c>
      <c r="T1471" t="s">
        <v>60</v>
      </c>
      <c r="Z1471" t="s">
        <v>8890</v>
      </c>
      <c r="AA1471" t="s">
        <v>8887</v>
      </c>
      <c r="AB1471" t="s">
        <v>16403</v>
      </c>
      <c r="AC1471" t="s">
        <v>8973</v>
      </c>
      <c r="AD1471" t="b">
        <v>0</v>
      </c>
      <c r="AE1471" t="b">
        <v>1</v>
      </c>
      <c r="AF1471" t="s">
        <v>16404</v>
      </c>
      <c r="AG1471" t="s">
        <v>16405</v>
      </c>
      <c r="AI1471" t="s">
        <v>16406</v>
      </c>
      <c r="AJ1471" t="s">
        <v>16407</v>
      </c>
      <c r="AK1471" t="s">
        <v>16408</v>
      </c>
      <c r="AL1471" t="s">
        <v>9816</v>
      </c>
      <c r="AM1471" t="s">
        <v>16409</v>
      </c>
    </row>
    <row r="1472" spans="1:42" x14ac:dyDescent="0.2">
      <c r="A1472" t="s">
        <v>5826</v>
      </c>
      <c r="B1472" t="s">
        <v>5827</v>
      </c>
      <c r="D1472" t="s">
        <v>8698</v>
      </c>
      <c r="E1472" t="s">
        <v>16410</v>
      </c>
      <c r="F1472" t="s">
        <v>10382</v>
      </c>
      <c r="G1472" t="s">
        <v>16411</v>
      </c>
      <c r="H1472" t="s">
        <v>5826</v>
      </c>
      <c r="M1472" t="s">
        <v>8925</v>
      </c>
      <c r="N1472" t="s">
        <v>2039</v>
      </c>
      <c r="O1472" t="s">
        <v>8887</v>
      </c>
      <c r="R1472" t="b">
        <v>1</v>
      </c>
      <c r="X1472" t="s">
        <v>2039</v>
      </c>
      <c r="Z1472" t="s">
        <v>8890</v>
      </c>
      <c r="AA1472" t="s">
        <v>8887</v>
      </c>
      <c r="AC1472" t="s">
        <v>8973</v>
      </c>
      <c r="AD1472" t="b">
        <v>0</v>
      </c>
      <c r="AE1472" t="b">
        <v>1</v>
      </c>
      <c r="AL1472" t="s">
        <v>9816</v>
      </c>
      <c r="AM1472" t="s">
        <v>16412</v>
      </c>
    </row>
    <row r="1473" spans="1:39" x14ac:dyDescent="0.2">
      <c r="A1473" t="s">
        <v>5826</v>
      </c>
      <c r="B1473" t="s">
        <v>5827</v>
      </c>
      <c r="D1473" t="s">
        <v>8698</v>
      </c>
      <c r="E1473" t="s">
        <v>16413</v>
      </c>
      <c r="F1473" t="s">
        <v>10382</v>
      </c>
      <c r="G1473" t="s">
        <v>5828</v>
      </c>
      <c r="H1473" t="s">
        <v>5826</v>
      </c>
      <c r="I1473" t="s">
        <v>16414</v>
      </c>
      <c r="J1473" t="s">
        <v>5829</v>
      </c>
      <c r="K1473" t="s">
        <v>16383</v>
      </c>
      <c r="L1473" t="s">
        <v>5831</v>
      </c>
      <c r="M1473" t="s">
        <v>7982</v>
      </c>
      <c r="N1473" t="s">
        <v>2039</v>
      </c>
      <c r="O1473" t="s">
        <v>8887</v>
      </c>
      <c r="P1473" t="s">
        <v>16415</v>
      </c>
      <c r="R1473" t="b">
        <v>1</v>
      </c>
      <c r="T1473" t="s">
        <v>60</v>
      </c>
      <c r="Y1473" t="s">
        <v>5588</v>
      </c>
      <c r="Z1473" t="s">
        <v>8890</v>
      </c>
      <c r="AA1473" t="s">
        <v>8887</v>
      </c>
      <c r="AB1473" t="s">
        <v>16416</v>
      </c>
      <c r="AC1473" t="s">
        <v>8973</v>
      </c>
      <c r="AD1473" t="b">
        <v>0</v>
      </c>
      <c r="AE1473" t="b">
        <v>1</v>
      </c>
      <c r="AF1473" t="s">
        <v>9046</v>
      </c>
      <c r="AG1473" t="s">
        <v>9046</v>
      </c>
      <c r="AI1473" t="s">
        <v>16417</v>
      </c>
      <c r="AJ1473" t="s">
        <v>16407</v>
      </c>
      <c r="AK1473" t="s">
        <v>16400</v>
      </c>
      <c r="AL1473" t="s">
        <v>9229</v>
      </c>
      <c r="AM1473" t="s">
        <v>5828</v>
      </c>
    </row>
    <row r="1474" spans="1:39" x14ac:dyDescent="0.2">
      <c r="A1474" t="s">
        <v>5826</v>
      </c>
      <c r="B1474" t="s">
        <v>5827</v>
      </c>
      <c r="D1474" t="s">
        <v>8698</v>
      </c>
      <c r="E1474" t="s">
        <v>16418</v>
      </c>
      <c r="F1474" t="s">
        <v>10382</v>
      </c>
      <c r="G1474" t="s">
        <v>5828</v>
      </c>
      <c r="H1474" t="s">
        <v>5826</v>
      </c>
      <c r="J1474" t="s">
        <v>5829</v>
      </c>
      <c r="K1474" t="s">
        <v>16383</v>
      </c>
      <c r="L1474" t="s">
        <v>5831</v>
      </c>
      <c r="M1474" t="s">
        <v>7982</v>
      </c>
      <c r="N1474" t="s">
        <v>2039</v>
      </c>
      <c r="O1474" t="s">
        <v>8887</v>
      </c>
      <c r="P1474" t="s">
        <v>16419</v>
      </c>
      <c r="R1474" t="b">
        <v>1</v>
      </c>
      <c r="T1474" t="s">
        <v>60</v>
      </c>
      <c r="Z1474" t="s">
        <v>8890</v>
      </c>
      <c r="AA1474" t="s">
        <v>8887</v>
      </c>
      <c r="AB1474" t="s">
        <v>16420</v>
      </c>
      <c r="AC1474" t="s">
        <v>8973</v>
      </c>
      <c r="AD1474" t="b">
        <v>0</v>
      </c>
      <c r="AE1474" t="b">
        <v>1</v>
      </c>
      <c r="AF1474" t="s">
        <v>16421</v>
      </c>
      <c r="AG1474" t="s">
        <v>15957</v>
      </c>
      <c r="AI1474" t="s">
        <v>16422</v>
      </c>
      <c r="AJ1474" t="s">
        <v>16407</v>
      </c>
      <c r="AK1474" t="s">
        <v>16390</v>
      </c>
      <c r="AL1474" t="s">
        <v>9232</v>
      </c>
      <c r="AM1474" t="s">
        <v>16423</v>
      </c>
    </row>
    <row r="1475" spans="1:39" x14ac:dyDescent="0.2">
      <c r="A1475" t="s">
        <v>5826</v>
      </c>
      <c r="B1475" t="s">
        <v>5827</v>
      </c>
      <c r="D1475" t="s">
        <v>8698</v>
      </c>
      <c r="E1475" t="s">
        <v>16424</v>
      </c>
      <c r="F1475" t="s">
        <v>10382</v>
      </c>
      <c r="G1475" t="s">
        <v>5828</v>
      </c>
      <c r="H1475" t="s">
        <v>5826</v>
      </c>
      <c r="I1475" t="s">
        <v>16425</v>
      </c>
      <c r="J1475" t="s">
        <v>5829</v>
      </c>
      <c r="K1475" t="s">
        <v>16383</v>
      </c>
      <c r="L1475" t="s">
        <v>5831</v>
      </c>
      <c r="M1475" t="s">
        <v>7982</v>
      </c>
      <c r="N1475" t="s">
        <v>2039</v>
      </c>
      <c r="O1475" t="s">
        <v>8887</v>
      </c>
      <c r="P1475" t="s">
        <v>16426</v>
      </c>
      <c r="R1475" t="b">
        <v>1</v>
      </c>
      <c r="T1475" t="s">
        <v>60</v>
      </c>
      <c r="Y1475" t="s">
        <v>7815</v>
      </c>
      <c r="Z1475" t="s">
        <v>8890</v>
      </c>
      <c r="AA1475" t="s">
        <v>8887</v>
      </c>
      <c r="AB1475" t="s">
        <v>16427</v>
      </c>
      <c r="AC1475" t="s">
        <v>9330</v>
      </c>
      <c r="AD1475" t="b">
        <v>0</v>
      </c>
      <c r="AE1475" t="b">
        <v>1</v>
      </c>
      <c r="AF1475" t="s">
        <v>16428</v>
      </c>
      <c r="AG1475" t="s">
        <v>16429</v>
      </c>
      <c r="AH1475" t="s">
        <v>8893</v>
      </c>
      <c r="AI1475" t="s">
        <v>16430</v>
      </c>
      <c r="AJ1475" t="s">
        <v>16399</v>
      </c>
      <c r="AK1475" t="s">
        <v>16390</v>
      </c>
      <c r="AL1475" t="s">
        <v>7302</v>
      </c>
      <c r="AM1475" t="s">
        <v>5828</v>
      </c>
    </row>
    <row r="1476" spans="1:39" x14ac:dyDescent="0.2">
      <c r="A1476" t="s">
        <v>5826</v>
      </c>
      <c r="B1476" t="s">
        <v>5827</v>
      </c>
      <c r="D1476" t="s">
        <v>8698</v>
      </c>
      <c r="E1476" t="s">
        <v>16431</v>
      </c>
      <c r="F1476" t="s">
        <v>10382</v>
      </c>
      <c r="G1476" t="s">
        <v>5828</v>
      </c>
      <c r="H1476" t="s">
        <v>5826</v>
      </c>
      <c r="I1476" t="s">
        <v>16432</v>
      </c>
      <c r="J1476" t="s">
        <v>5829</v>
      </c>
      <c r="K1476" t="s">
        <v>16383</v>
      </c>
      <c r="L1476" t="s">
        <v>5831</v>
      </c>
      <c r="M1476" t="s">
        <v>7982</v>
      </c>
      <c r="N1476" t="s">
        <v>2039</v>
      </c>
      <c r="O1476" t="s">
        <v>8887</v>
      </c>
      <c r="P1476" t="s">
        <v>16433</v>
      </c>
      <c r="R1476" t="b">
        <v>1</v>
      </c>
      <c r="T1476" t="s">
        <v>45</v>
      </c>
      <c r="Y1476" t="s">
        <v>16434</v>
      </c>
      <c r="Z1476" t="s">
        <v>8890</v>
      </c>
      <c r="AA1476" t="s">
        <v>8887</v>
      </c>
      <c r="AB1476" t="s">
        <v>16435</v>
      </c>
      <c r="AC1476" t="s">
        <v>9330</v>
      </c>
      <c r="AD1476" t="b">
        <v>0</v>
      </c>
      <c r="AE1476" t="b">
        <v>1</v>
      </c>
      <c r="AF1476" t="s">
        <v>16436</v>
      </c>
      <c r="AG1476" t="s">
        <v>16437</v>
      </c>
      <c r="AI1476" t="s">
        <v>16422</v>
      </c>
      <c r="AJ1476" t="s">
        <v>16399</v>
      </c>
      <c r="AK1476" t="s">
        <v>16390</v>
      </c>
      <c r="AL1476" t="s">
        <v>9238</v>
      </c>
      <c r="AM1476" t="s">
        <v>5828</v>
      </c>
    </row>
    <row r="1477" spans="1:39" x14ac:dyDescent="0.2">
      <c r="A1477" t="s">
        <v>5826</v>
      </c>
      <c r="B1477" t="s">
        <v>5827</v>
      </c>
      <c r="D1477" t="s">
        <v>8698</v>
      </c>
      <c r="E1477" t="s">
        <v>16438</v>
      </c>
      <c r="F1477" t="s">
        <v>10382</v>
      </c>
      <c r="G1477" t="s">
        <v>5828</v>
      </c>
      <c r="H1477" t="s">
        <v>5826</v>
      </c>
      <c r="J1477" t="s">
        <v>5829</v>
      </c>
      <c r="K1477" t="s">
        <v>16383</v>
      </c>
      <c r="L1477" t="s">
        <v>5831</v>
      </c>
      <c r="M1477" t="s">
        <v>7982</v>
      </c>
      <c r="N1477" t="s">
        <v>2039</v>
      </c>
      <c r="O1477" t="s">
        <v>8887</v>
      </c>
      <c r="P1477" t="s">
        <v>16439</v>
      </c>
      <c r="R1477" t="b">
        <v>1</v>
      </c>
      <c r="T1477" t="s">
        <v>60</v>
      </c>
      <c r="Z1477" t="s">
        <v>8890</v>
      </c>
      <c r="AA1477" t="s">
        <v>8887</v>
      </c>
      <c r="AB1477" t="s">
        <v>16440</v>
      </c>
      <c r="AC1477" t="s">
        <v>9330</v>
      </c>
      <c r="AD1477" t="b">
        <v>0</v>
      </c>
      <c r="AE1477" t="b">
        <v>1</v>
      </c>
      <c r="AF1477" t="s">
        <v>16441</v>
      </c>
      <c r="AG1477" t="s">
        <v>16442</v>
      </c>
      <c r="AI1477" t="s">
        <v>16388</v>
      </c>
      <c r="AJ1477" t="s">
        <v>16407</v>
      </c>
      <c r="AK1477" t="s">
        <v>16390</v>
      </c>
      <c r="AL1477" t="s">
        <v>9136</v>
      </c>
      <c r="AM1477" t="s">
        <v>16443</v>
      </c>
    </row>
    <row r="1478" spans="1:39" x14ac:dyDescent="0.2">
      <c r="A1478" t="s">
        <v>5826</v>
      </c>
      <c r="B1478" t="s">
        <v>5827</v>
      </c>
      <c r="D1478" t="s">
        <v>8698</v>
      </c>
      <c r="E1478" t="s">
        <v>16444</v>
      </c>
      <c r="F1478" t="s">
        <v>10382</v>
      </c>
      <c r="G1478" t="s">
        <v>5828</v>
      </c>
      <c r="H1478" t="s">
        <v>5826</v>
      </c>
      <c r="I1478" t="s">
        <v>16445</v>
      </c>
      <c r="J1478" t="s">
        <v>16393</v>
      </c>
      <c r="K1478" t="s">
        <v>16394</v>
      </c>
      <c r="L1478" t="s">
        <v>5831</v>
      </c>
      <c r="M1478" t="s">
        <v>7982</v>
      </c>
      <c r="N1478" t="s">
        <v>2039</v>
      </c>
      <c r="O1478" t="s">
        <v>8887</v>
      </c>
      <c r="P1478" t="s">
        <v>16446</v>
      </c>
      <c r="R1478" t="b">
        <v>1</v>
      </c>
      <c r="T1478" t="s">
        <v>60</v>
      </c>
      <c r="Y1478" t="s">
        <v>16447</v>
      </c>
      <c r="Z1478" t="s">
        <v>8890</v>
      </c>
      <c r="AA1478" t="s">
        <v>8887</v>
      </c>
      <c r="AB1478" t="s">
        <v>16448</v>
      </c>
      <c r="AC1478" t="s">
        <v>9330</v>
      </c>
      <c r="AD1478" t="b">
        <v>0</v>
      </c>
      <c r="AE1478" t="b">
        <v>1</v>
      </c>
      <c r="AF1478" t="s">
        <v>16449</v>
      </c>
      <c r="AG1478" t="s">
        <v>16450</v>
      </c>
      <c r="AI1478" t="s">
        <v>16451</v>
      </c>
      <c r="AJ1478" t="s">
        <v>16399</v>
      </c>
      <c r="AK1478" t="s">
        <v>16400</v>
      </c>
      <c r="AL1478" t="s">
        <v>9295</v>
      </c>
      <c r="AM1478" t="s">
        <v>5828</v>
      </c>
    </row>
    <row r="1479" spans="1:39" x14ac:dyDescent="0.2">
      <c r="A1479" t="s">
        <v>5826</v>
      </c>
      <c r="B1479" t="s">
        <v>5827</v>
      </c>
      <c r="D1479" t="s">
        <v>8698</v>
      </c>
      <c r="E1479" t="s">
        <v>16452</v>
      </c>
      <c r="F1479" t="s">
        <v>10382</v>
      </c>
      <c r="G1479" t="s">
        <v>5828</v>
      </c>
      <c r="H1479" t="s">
        <v>5826</v>
      </c>
      <c r="I1479" t="s">
        <v>16453</v>
      </c>
      <c r="J1479" t="s">
        <v>16393</v>
      </c>
      <c r="K1479" t="s">
        <v>16454</v>
      </c>
      <c r="L1479" t="s">
        <v>16455</v>
      </c>
      <c r="M1479" t="s">
        <v>7982</v>
      </c>
      <c r="N1479" t="s">
        <v>2039</v>
      </c>
      <c r="O1479" t="s">
        <v>8887</v>
      </c>
      <c r="P1479" t="s">
        <v>16456</v>
      </c>
      <c r="R1479" t="b">
        <v>1</v>
      </c>
      <c r="T1479" t="s">
        <v>60</v>
      </c>
      <c r="Y1479" t="s">
        <v>16457</v>
      </c>
      <c r="Z1479" t="s">
        <v>8890</v>
      </c>
      <c r="AA1479" t="s">
        <v>8887</v>
      </c>
      <c r="AB1479" t="s">
        <v>16458</v>
      </c>
      <c r="AC1479" t="s">
        <v>9330</v>
      </c>
      <c r="AD1479" t="b">
        <v>0</v>
      </c>
      <c r="AE1479" t="b">
        <v>1</v>
      </c>
      <c r="AF1479" t="s">
        <v>9046</v>
      </c>
      <c r="AG1479" t="s">
        <v>9046</v>
      </c>
      <c r="AI1479" t="s">
        <v>16417</v>
      </c>
      <c r="AJ1479" t="s">
        <v>16399</v>
      </c>
      <c r="AK1479" t="s">
        <v>16408</v>
      </c>
      <c r="AL1479" t="s">
        <v>9050</v>
      </c>
      <c r="AM1479" t="s">
        <v>5828</v>
      </c>
    </row>
    <row r="1480" spans="1:39" x14ac:dyDescent="0.2">
      <c r="A1480" t="s">
        <v>5826</v>
      </c>
      <c r="B1480" t="s">
        <v>5827</v>
      </c>
      <c r="D1480" t="s">
        <v>8698</v>
      </c>
      <c r="E1480" t="s">
        <v>16459</v>
      </c>
      <c r="F1480" t="s">
        <v>10382</v>
      </c>
      <c r="G1480" t="s">
        <v>5828</v>
      </c>
      <c r="H1480" t="s">
        <v>5826</v>
      </c>
      <c r="I1480" t="s">
        <v>16460</v>
      </c>
      <c r="J1480" t="s">
        <v>5829</v>
      </c>
      <c r="K1480" t="s">
        <v>16383</v>
      </c>
      <c r="L1480" t="s">
        <v>5831</v>
      </c>
      <c r="M1480" t="s">
        <v>7982</v>
      </c>
      <c r="N1480" t="s">
        <v>2039</v>
      </c>
      <c r="O1480" t="s">
        <v>8887</v>
      </c>
      <c r="P1480" t="s">
        <v>16461</v>
      </c>
      <c r="R1480" t="b">
        <v>1</v>
      </c>
      <c r="T1480" t="s">
        <v>60</v>
      </c>
      <c r="Y1480" t="s">
        <v>16462</v>
      </c>
      <c r="Z1480" t="s">
        <v>8890</v>
      </c>
      <c r="AA1480" t="s">
        <v>8887</v>
      </c>
      <c r="AB1480" t="s">
        <v>16435</v>
      </c>
      <c r="AC1480" t="s">
        <v>9330</v>
      </c>
      <c r="AD1480" t="b">
        <v>0</v>
      </c>
      <c r="AE1480" t="b">
        <v>1</v>
      </c>
      <c r="AF1480" t="s">
        <v>16463</v>
      </c>
      <c r="AG1480" t="s">
        <v>16464</v>
      </c>
      <c r="AI1480" t="s">
        <v>16422</v>
      </c>
      <c r="AJ1480" t="s">
        <v>16399</v>
      </c>
      <c r="AK1480" t="s">
        <v>16390</v>
      </c>
      <c r="AL1480" t="s">
        <v>9287</v>
      </c>
      <c r="AM1480" t="s">
        <v>5828</v>
      </c>
    </row>
    <row r="1481" spans="1:39" x14ac:dyDescent="0.2">
      <c r="A1481" t="s">
        <v>5826</v>
      </c>
      <c r="B1481" t="s">
        <v>5827</v>
      </c>
      <c r="D1481" t="s">
        <v>8698</v>
      </c>
      <c r="E1481" t="s">
        <v>16465</v>
      </c>
      <c r="F1481" t="s">
        <v>10382</v>
      </c>
      <c r="G1481" t="s">
        <v>5828</v>
      </c>
      <c r="H1481" t="s">
        <v>5826</v>
      </c>
      <c r="I1481" t="s">
        <v>16466</v>
      </c>
      <c r="J1481" t="s">
        <v>16467</v>
      </c>
      <c r="K1481" t="s">
        <v>16468</v>
      </c>
      <c r="L1481" t="s">
        <v>5831</v>
      </c>
      <c r="M1481" t="s">
        <v>7982</v>
      </c>
      <c r="N1481" t="s">
        <v>2039</v>
      </c>
      <c r="O1481" t="s">
        <v>8887</v>
      </c>
      <c r="P1481" t="s">
        <v>16469</v>
      </c>
      <c r="R1481" t="b">
        <v>1</v>
      </c>
      <c r="T1481" t="s">
        <v>60</v>
      </c>
      <c r="Y1481" t="s">
        <v>16470</v>
      </c>
      <c r="Z1481" t="s">
        <v>8890</v>
      </c>
      <c r="AA1481" t="s">
        <v>8887</v>
      </c>
      <c r="AB1481" t="s">
        <v>16471</v>
      </c>
      <c r="AC1481" t="s">
        <v>9330</v>
      </c>
      <c r="AD1481" t="b">
        <v>0</v>
      </c>
      <c r="AE1481" t="b">
        <v>1</v>
      </c>
      <c r="AF1481" t="s">
        <v>9046</v>
      </c>
      <c r="AG1481" t="s">
        <v>9046</v>
      </c>
      <c r="AI1481" t="s">
        <v>16472</v>
      </c>
      <c r="AJ1481" t="s">
        <v>16399</v>
      </c>
      <c r="AK1481" t="s">
        <v>16400</v>
      </c>
      <c r="AL1481" t="s">
        <v>11132</v>
      </c>
      <c r="AM1481" t="s">
        <v>16473</v>
      </c>
    </row>
    <row r="1482" spans="1:39" x14ac:dyDescent="0.2">
      <c r="A1482" t="s">
        <v>5826</v>
      </c>
      <c r="B1482" t="s">
        <v>5827</v>
      </c>
      <c r="D1482" t="s">
        <v>8698</v>
      </c>
      <c r="E1482" t="s">
        <v>16474</v>
      </c>
      <c r="F1482" t="s">
        <v>10382</v>
      </c>
      <c r="G1482" t="s">
        <v>5828</v>
      </c>
      <c r="H1482" t="s">
        <v>5826</v>
      </c>
      <c r="J1482" t="s">
        <v>16467</v>
      </c>
      <c r="K1482" t="s">
        <v>16468</v>
      </c>
      <c r="L1482" t="s">
        <v>5831</v>
      </c>
      <c r="M1482" t="s">
        <v>7982</v>
      </c>
      <c r="N1482" t="s">
        <v>2039</v>
      </c>
      <c r="O1482" t="s">
        <v>8887</v>
      </c>
      <c r="P1482" t="s">
        <v>16475</v>
      </c>
      <c r="R1482" t="b">
        <v>1</v>
      </c>
      <c r="T1482" t="s">
        <v>60</v>
      </c>
      <c r="Z1482" t="s">
        <v>8890</v>
      </c>
      <c r="AA1482" t="s">
        <v>8887</v>
      </c>
      <c r="AB1482" t="s">
        <v>16476</v>
      </c>
      <c r="AC1482" t="s">
        <v>9330</v>
      </c>
      <c r="AD1482" t="b">
        <v>0</v>
      </c>
      <c r="AE1482" t="b">
        <v>1</v>
      </c>
      <c r="AF1482" t="s">
        <v>9046</v>
      </c>
      <c r="AG1482" t="s">
        <v>9046</v>
      </c>
      <c r="AI1482" t="s">
        <v>16417</v>
      </c>
      <c r="AJ1482" t="s">
        <v>16399</v>
      </c>
      <c r="AK1482" t="s">
        <v>16400</v>
      </c>
      <c r="AL1482" t="s">
        <v>9244</v>
      </c>
      <c r="AM1482" t="s">
        <v>5828</v>
      </c>
    </row>
    <row r="1483" spans="1:39" x14ac:dyDescent="0.2">
      <c r="A1483" t="s">
        <v>5826</v>
      </c>
      <c r="B1483" t="s">
        <v>5827</v>
      </c>
      <c r="D1483" t="s">
        <v>8698</v>
      </c>
      <c r="E1483" t="s">
        <v>16477</v>
      </c>
      <c r="F1483" t="s">
        <v>10382</v>
      </c>
      <c r="G1483" t="s">
        <v>5828</v>
      </c>
      <c r="H1483" t="s">
        <v>5826</v>
      </c>
      <c r="M1483" t="s">
        <v>8920</v>
      </c>
      <c r="N1483" t="s">
        <v>2039</v>
      </c>
      <c r="O1483" t="s">
        <v>8887</v>
      </c>
      <c r="R1483" t="b">
        <v>1</v>
      </c>
      <c r="Z1483" t="s">
        <v>8890</v>
      </c>
      <c r="AA1483" t="s">
        <v>8887</v>
      </c>
      <c r="AC1483" t="s">
        <v>8973</v>
      </c>
      <c r="AD1483" t="b">
        <v>0</v>
      </c>
      <c r="AE1483" t="b">
        <v>1</v>
      </c>
      <c r="AL1483" t="s">
        <v>9244</v>
      </c>
      <c r="AM1483" t="s">
        <v>16443</v>
      </c>
    </row>
    <row r="1484" spans="1:39" x14ac:dyDescent="0.2">
      <c r="A1484" t="s">
        <v>5826</v>
      </c>
      <c r="B1484" t="s">
        <v>5827</v>
      </c>
      <c r="D1484" t="s">
        <v>8698</v>
      </c>
      <c r="E1484" t="s">
        <v>16478</v>
      </c>
      <c r="F1484" t="s">
        <v>10382</v>
      </c>
      <c r="G1484" t="s">
        <v>5828</v>
      </c>
      <c r="H1484" t="s">
        <v>5826</v>
      </c>
      <c r="J1484" t="s">
        <v>16479</v>
      </c>
      <c r="K1484" t="s">
        <v>16480</v>
      </c>
      <c r="L1484" t="s">
        <v>5831</v>
      </c>
      <c r="M1484" t="s">
        <v>7982</v>
      </c>
      <c r="N1484" t="s">
        <v>2039</v>
      </c>
      <c r="O1484" t="s">
        <v>8887</v>
      </c>
      <c r="P1484" t="s">
        <v>16481</v>
      </c>
      <c r="R1484" t="b">
        <v>1</v>
      </c>
      <c r="T1484" t="s">
        <v>60</v>
      </c>
      <c r="Z1484" t="s">
        <v>8890</v>
      </c>
      <c r="AA1484" t="s">
        <v>8887</v>
      </c>
      <c r="AB1484" t="s">
        <v>16435</v>
      </c>
      <c r="AC1484" t="s">
        <v>9330</v>
      </c>
      <c r="AD1484" t="b">
        <v>0</v>
      </c>
      <c r="AE1484" t="b">
        <v>1</v>
      </c>
      <c r="AF1484" t="s">
        <v>16482</v>
      </c>
      <c r="AG1484" t="s">
        <v>16483</v>
      </c>
      <c r="AI1484" t="s">
        <v>16422</v>
      </c>
      <c r="AJ1484" t="s">
        <v>16399</v>
      </c>
      <c r="AK1484" t="s">
        <v>16390</v>
      </c>
      <c r="AL1484" t="s">
        <v>8923</v>
      </c>
      <c r="AM1484" t="s">
        <v>5828</v>
      </c>
    </row>
    <row r="1485" spans="1:39" x14ac:dyDescent="0.2">
      <c r="A1485" t="s">
        <v>5826</v>
      </c>
      <c r="B1485" t="s">
        <v>5827</v>
      </c>
      <c r="D1485" t="s">
        <v>8698</v>
      </c>
      <c r="E1485" t="s">
        <v>16484</v>
      </c>
      <c r="F1485" t="s">
        <v>10382</v>
      </c>
      <c r="G1485" t="s">
        <v>5828</v>
      </c>
      <c r="H1485" t="s">
        <v>5826</v>
      </c>
      <c r="I1485" t="s">
        <v>16485</v>
      </c>
      <c r="M1485" t="s">
        <v>8920</v>
      </c>
      <c r="N1485" t="s">
        <v>2039</v>
      </c>
      <c r="O1485" t="s">
        <v>8887</v>
      </c>
      <c r="R1485" t="b">
        <v>1</v>
      </c>
      <c r="Y1485" t="s">
        <v>7590</v>
      </c>
      <c r="Z1485" t="s">
        <v>8890</v>
      </c>
      <c r="AA1485" t="s">
        <v>8887</v>
      </c>
      <c r="AC1485" t="s">
        <v>8973</v>
      </c>
      <c r="AD1485" t="b">
        <v>0</v>
      </c>
      <c r="AE1485" t="b">
        <v>1</v>
      </c>
      <c r="AL1485" t="s">
        <v>9250</v>
      </c>
      <c r="AM1485" t="s">
        <v>5828</v>
      </c>
    </row>
    <row r="1486" spans="1:39" x14ac:dyDescent="0.2">
      <c r="A1486" t="s">
        <v>5826</v>
      </c>
      <c r="B1486" t="s">
        <v>5827</v>
      </c>
      <c r="D1486" t="s">
        <v>8698</v>
      </c>
      <c r="E1486" t="s">
        <v>16486</v>
      </c>
      <c r="F1486" t="s">
        <v>10382</v>
      </c>
      <c r="G1486" t="s">
        <v>5828</v>
      </c>
      <c r="H1486" t="s">
        <v>5826</v>
      </c>
      <c r="I1486" t="s">
        <v>16487</v>
      </c>
      <c r="J1486" t="s">
        <v>16467</v>
      </c>
      <c r="K1486" t="s">
        <v>16468</v>
      </c>
      <c r="L1486" t="s">
        <v>5831</v>
      </c>
      <c r="M1486" t="s">
        <v>7982</v>
      </c>
      <c r="N1486" t="s">
        <v>2039</v>
      </c>
      <c r="O1486" t="s">
        <v>8887</v>
      </c>
      <c r="P1486" t="s">
        <v>16488</v>
      </c>
      <c r="R1486" t="b">
        <v>1</v>
      </c>
      <c r="T1486" t="s">
        <v>60</v>
      </c>
      <c r="Y1486" t="s">
        <v>7937</v>
      </c>
      <c r="Z1486" t="s">
        <v>8890</v>
      </c>
      <c r="AA1486" t="s">
        <v>8887</v>
      </c>
      <c r="AB1486" t="s">
        <v>16416</v>
      </c>
      <c r="AC1486" t="s">
        <v>9330</v>
      </c>
      <c r="AD1486" t="b">
        <v>0</v>
      </c>
      <c r="AE1486" t="b">
        <v>1</v>
      </c>
      <c r="AF1486" t="s">
        <v>9046</v>
      </c>
      <c r="AG1486" t="s">
        <v>9046</v>
      </c>
      <c r="AI1486" t="s">
        <v>16417</v>
      </c>
      <c r="AJ1486" t="s">
        <v>16407</v>
      </c>
      <c r="AK1486" t="s">
        <v>16400</v>
      </c>
      <c r="AL1486" t="s">
        <v>9250</v>
      </c>
      <c r="AM1486" t="s">
        <v>5828</v>
      </c>
    </row>
    <row r="1487" spans="1:39" x14ac:dyDescent="0.2">
      <c r="A1487" t="s">
        <v>5826</v>
      </c>
      <c r="B1487" t="s">
        <v>5827</v>
      </c>
      <c r="D1487" t="s">
        <v>8698</v>
      </c>
      <c r="E1487" t="s">
        <v>16489</v>
      </c>
      <c r="F1487" t="s">
        <v>10382</v>
      </c>
      <c r="G1487" t="s">
        <v>5828</v>
      </c>
      <c r="H1487" t="s">
        <v>5826</v>
      </c>
      <c r="I1487" t="s">
        <v>16490</v>
      </c>
      <c r="M1487" t="s">
        <v>8920</v>
      </c>
      <c r="N1487" t="s">
        <v>2039</v>
      </c>
      <c r="O1487" t="s">
        <v>8887</v>
      </c>
      <c r="R1487" t="b">
        <v>1</v>
      </c>
      <c r="Y1487" t="s">
        <v>16491</v>
      </c>
      <c r="Z1487" t="s">
        <v>8890</v>
      </c>
      <c r="AA1487" t="s">
        <v>8887</v>
      </c>
      <c r="AC1487" t="s">
        <v>8973</v>
      </c>
      <c r="AD1487" t="b">
        <v>0</v>
      </c>
      <c r="AE1487" t="b">
        <v>1</v>
      </c>
      <c r="AL1487" t="s">
        <v>9250</v>
      </c>
      <c r="AM1487" t="s">
        <v>16443</v>
      </c>
    </row>
    <row r="1488" spans="1:39" x14ac:dyDescent="0.2">
      <c r="A1488" t="s">
        <v>5826</v>
      </c>
      <c r="B1488" t="s">
        <v>5827</v>
      </c>
      <c r="D1488" t="s">
        <v>8698</v>
      </c>
      <c r="E1488" t="s">
        <v>16492</v>
      </c>
      <c r="F1488" t="s">
        <v>10382</v>
      </c>
      <c r="G1488" t="s">
        <v>5828</v>
      </c>
      <c r="H1488" t="s">
        <v>5826</v>
      </c>
      <c r="I1488" t="s">
        <v>16493</v>
      </c>
      <c r="J1488" t="s">
        <v>16393</v>
      </c>
      <c r="K1488" t="s">
        <v>16394</v>
      </c>
      <c r="L1488" t="s">
        <v>5831</v>
      </c>
      <c r="M1488" t="s">
        <v>7982</v>
      </c>
      <c r="N1488" t="s">
        <v>2039</v>
      </c>
      <c r="O1488" t="s">
        <v>8887</v>
      </c>
      <c r="P1488" t="s">
        <v>16494</v>
      </c>
      <c r="R1488" t="b">
        <v>1</v>
      </c>
      <c r="T1488" t="s">
        <v>60</v>
      </c>
      <c r="Y1488" t="s">
        <v>7632</v>
      </c>
      <c r="Z1488" t="s">
        <v>8890</v>
      </c>
      <c r="AA1488" t="s">
        <v>8887</v>
      </c>
      <c r="AB1488" t="s">
        <v>16495</v>
      </c>
      <c r="AC1488" t="s">
        <v>9330</v>
      </c>
      <c r="AD1488" t="b">
        <v>0</v>
      </c>
      <c r="AE1488" t="b">
        <v>1</v>
      </c>
      <c r="AF1488" t="s">
        <v>16496</v>
      </c>
      <c r="AG1488" t="s">
        <v>16387</v>
      </c>
      <c r="AJ1488" t="s">
        <v>16399</v>
      </c>
      <c r="AK1488" t="s">
        <v>16400</v>
      </c>
      <c r="AL1488" t="s">
        <v>9253</v>
      </c>
      <c r="AM1488" t="s">
        <v>5828</v>
      </c>
    </row>
    <row r="1489" spans="1:42" x14ac:dyDescent="0.2">
      <c r="A1489" t="s">
        <v>5826</v>
      </c>
      <c r="B1489" t="s">
        <v>5827</v>
      </c>
      <c r="D1489" t="s">
        <v>8698</v>
      </c>
      <c r="E1489" t="s">
        <v>16497</v>
      </c>
      <c r="F1489" t="s">
        <v>10382</v>
      </c>
      <c r="G1489" t="s">
        <v>5828</v>
      </c>
      <c r="H1489" t="s">
        <v>5826</v>
      </c>
      <c r="I1489" t="s">
        <v>16498</v>
      </c>
      <c r="J1489" t="s">
        <v>16467</v>
      </c>
      <c r="K1489" t="s">
        <v>16468</v>
      </c>
      <c r="L1489" t="s">
        <v>5831</v>
      </c>
      <c r="M1489" t="s">
        <v>7982</v>
      </c>
      <c r="N1489" t="s">
        <v>2039</v>
      </c>
      <c r="O1489" t="s">
        <v>8887</v>
      </c>
      <c r="P1489" t="s">
        <v>16499</v>
      </c>
      <c r="R1489" t="b">
        <v>1</v>
      </c>
      <c r="T1489" t="s">
        <v>60</v>
      </c>
      <c r="Y1489" t="s">
        <v>2441</v>
      </c>
      <c r="Z1489" t="s">
        <v>8890</v>
      </c>
      <c r="AA1489" t="s">
        <v>8887</v>
      </c>
      <c r="AB1489" t="s">
        <v>16500</v>
      </c>
      <c r="AC1489" t="s">
        <v>9330</v>
      </c>
      <c r="AD1489" t="b">
        <v>0</v>
      </c>
      <c r="AE1489" t="b">
        <v>1</v>
      </c>
      <c r="AF1489" t="s">
        <v>14215</v>
      </c>
      <c r="AG1489" t="s">
        <v>9046</v>
      </c>
      <c r="AI1489" t="s">
        <v>16501</v>
      </c>
      <c r="AJ1489" t="s">
        <v>16399</v>
      </c>
      <c r="AK1489" t="s">
        <v>16400</v>
      </c>
      <c r="AL1489" t="s">
        <v>9016</v>
      </c>
      <c r="AM1489" t="s">
        <v>5828</v>
      </c>
    </row>
    <row r="1490" spans="1:42" x14ac:dyDescent="0.2">
      <c r="A1490" t="s">
        <v>5826</v>
      </c>
      <c r="B1490" t="s">
        <v>5827</v>
      </c>
      <c r="D1490" t="s">
        <v>8698</v>
      </c>
      <c r="E1490" t="s">
        <v>16502</v>
      </c>
      <c r="F1490" t="s">
        <v>10382</v>
      </c>
      <c r="G1490" t="s">
        <v>5828</v>
      </c>
      <c r="H1490" t="s">
        <v>5826</v>
      </c>
      <c r="I1490" t="s">
        <v>16503</v>
      </c>
      <c r="J1490" t="s">
        <v>5829</v>
      </c>
      <c r="K1490" t="s">
        <v>16383</v>
      </c>
      <c r="L1490" t="s">
        <v>5831</v>
      </c>
      <c r="M1490" t="s">
        <v>7982</v>
      </c>
      <c r="N1490" t="s">
        <v>2039</v>
      </c>
      <c r="O1490" t="s">
        <v>8887</v>
      </c>
      <c r="P1490" t="s">
        <v>16504</v>
      </c>
      <c r="R1490" t="b">
        <v>1</v>
      </c>
      <c r="T1490" t="s">
        <v>60</v>
      </c>
      <c r="Y1490" t="s">
        <v>16505</v>
      </c>
      <c r="Z1490" t="s">
        <v>8890</v>
      </c>
      <c r="AA1490" t="s">
        <v>8887</v>
      </c>
      <c r="AB1490" t="s">
        <v>16506</v>
      </c>
      <c r="AC1490" t="s">
        <v>9330</v>
      </c>
      <c r="AD1490" t="b">
        <v>0</v>
      </c>
      <c r="AE1490" t="b">
        <v>1</v>
      </c>
      <c r="AF1490" t="s">
        <v>16507</v>
      </c>
      <c r="AG1490" t="s">
        <v>16464</v>
      </c>
      <c r="AI1490" t="s">
        <v>16508</v>
      </c>
      <c r="AJ1490" t="s">
        <v>16399</v>
      </c>
      <c r="AK1490" t="s">
        <v>16390</v>
      </c>
      <c r="AL1490" t="s">
        <v>9087</v>
      </c>
      <c r="AM1490" t="s">
        <v>5828</v>
      </c>
    </row>
    <row r="1491" spans="1:42" x14ac:dyDescent="0.2">
      <c r="A1491" t="s">
        <v>5826</v>
      </c>
      <c r="B1491" t="s">
        <v>5827</v>
      </c>
      <c r="D1491" t="s">
        <v>8698</v>
      </c>
      <c r="E1491" t="s">
        <v>16509</v>
      </c>
      <c r="F1491" t="s">
        <v>10382</v>
      </c>
      <c r="G1491" t="s">
        <v>5828</v>
      </c>
      <c r="H1491" t="s">
        <v>5826</v>
      </c>
      <c r="J1491" t="s">
        <v>16510</v>
      </c>
      <c r="K1491" t="s">
        <v>16511</v>
      </c>
      <c r="L1491" t="s">
        <v>16512</v>
      </c>
      <c r="M1491" t="s">
        <v>7982</v>
      </c>
      <c r="N1491" t="s">
        <v>2039</v>
      </c>
      <c r="O1491" t="s">
        <v>8887</v>
      </c>
      <c r="P1491" t="s">
        <v>16513</v>
      </c>
      <c r="R1491" t="b">
        <v>1</v>
      </c>
      <c r="T1491" t="s">
        <v>60</v>
      </c>
      <c r="Z1491" t="s">
        <v>8890</v>
      </c>
      <c r="AA1491" t="s">
        <v>8887</v>
      </c>
      <c r="AB1491" t="s">
        <v>16514</v>
      </c>
      <c r="AC1491" t="s">
        <v>9330</v>
      </c>
      <c r="AD1491" t="b">
        <v>0</v>
      </c>
      <c r="AE1491" t="b">
        <v>1</v>
      </c>
      <c r="AF1491" t="s">
        <v>16515</v>
      </c>
      <c r="AG1491" t="s">
        <v>9046</v>
      </c>
      <c r="AI1491" t="s">
        <v>16417</v>
      </c>
      <c r="AJ1491" t="s">
        <v>16407</v>
      </c>
      <c r="AK1491" t="s">
        <v>16516</v>
      </c>
      <c r="AL1491" t="s">
        <v>8926</v>
      </c>
      <c r="AM1491" t="s">
        <v>5828</v>
      </c>
    </row>
    <row r="1492" spans="1:42" x14ac:dyDescent="0.2">
      <c r="A1492" t="s">
        <v>5826</v>
      </c>
      <c r="B1492" t="s">
        <v>5827</v>
      </c>
      <c r="D1492" t="s">
        <v>8698</v>
      </c>
      <c r="E1492" t="s">
        <v>16517</v>
      </c>
      <c r="F1492" t="s">
        <v>10382</v>
      </c>
      <c r="G1492" t="s">
        <v>5828</v>
      </c>
      <c r="H1492" t="s">
        <v>5826</v>
      </c>
      <c r="I1492" t="s">
        <v>16518</v>
      </c>
      <c r="J1492" t="s">
        <v>16467</v>
      </c>
      <c r="K1492" t="s">
        <v>16468</v>
      </c>
      <c r="L1492" t="s">
        <v>5831</v>
      </c>
      <c r="M1492" t="s">
        <v>7982</v>
      </c>
      <c r="N1492" t="s">
        <v>2039</v>
      </c>
      <c r="O1492" t="s">
        <v>8887</v>
      </c>
      <c r="P1492" t="s">
        <v>16519</v>
      </c>
      <c r="R1492" t="b">
        <v>1</v>
      </c>
      <c r="T1492" t="s">
        <v>60</v>
      </c>
      <c r="Y1492" t="s">
        <v>7901</v>
      </c>
      <c r="Z1492" t="s">
        <v>8890</v>
      </c>
      <c r="AA1492" t="s">
        <v>8887</v>
      </c>
      <c r="AB1492" t="s">
        <v>16520</v>
      </c>
      <c r="AC1492" t="s">
        <v>9330</v>
      </c>
      <c r="AD1492" t="b">
        <v>0</v>
      </c>
      <c r="AE1492" t="b">
        <v>1</v>
      </c>
      <c r="AF1492" t="s">
        <v>9046</v>
      </c>
      <c r="AG1492" t="s">
        <v>9046</v>
      </c>
      <c r="AI1492" t="s">
        <v>16521</v>
      </c>
      <c r="AJ1492" t="s">
        <v>16399</v>
      </c>
      <c r="AK1492" t="s">
        <v>16522</v>
      </c>
      <c r="AL1492" t="s">
        <v>9193</v>
      </c>
      <c r="AM1492" t="s">
        <v>5828</v>
      </c>
    </row>
    <row r="1493" spans="1:42" x14ac:dyDescent="0.2">
      <c r="A1493" t="s">
        <v>5826</v>
      </c>
      <c r="B1493" t="s">
        <v>5827</v>
      </c>
      <c r="D1493" t="s">
        <v>8698</v>
      </c>
      <c r="E1493" t="s">
        <v>16523</v>
      </c>
      <c r="F1493" t="s">
        <v>10382</v>
      </c>
      <c r="G1493" t="s">
        <v>5828</v>
      </c>
      <c r="H1493" t="s">
        <v>5826</v>
      </c>
      <c r="I1493" t="s">
        <v>16524</v>
      </c>
      <c r="J1493" t="s">
        <v>5829</v>
      </c>
      <c r="K1493" t="s">
        <v>16383</v>
      </c>
      <c r="L1493" t="s">
        <v>5831</v>
      </c>
      <c r="M1493" t="s">
        <v>7982</v>
      </c>
      <c r="N1493" t="s">
        <v>2039</v>
      </c>
      <c r="O1493" t="s">
        <v>8887</v>
      </c>
      <c r="P1493" t="s">
        <v>16525</v>
      </c>
      <c r="R1493" t="b">
        <v>1</v>
      </c>
      <c r="T1493" t="s">
        <v>60</v>
      </c>
      <c r="Y1493" t="s">
        <v>134</v>
      </c>
      <c r="Z1493" t="s">
        <v>8890</v>
      </c>
      <c r="AA1493" t="s">
        <v>8887</v>
      </c>
      <c r="AB1493" t="s">
        <v>16435</v>
      </c>
      <c r="AC1493" t="s">
        <v>9330</v>
      </c>
      <c r="AD1493" t="b">
        <v>0</v>
      </c>
      <c r="AE1493" t="b">
        <v>1</v>
      </c>
      <c r="AF1493" t="s">
        <v>16526</v>
      </c>
      <c r="AG1493" t="s">
        <v>16464</v>
      </c>
      <c r="AI1493" t="s">
        <v>16422</v>
      </c>
      <c r="AJ1493" t="s">
        <v>16399</v>
      </c>
      <c r="AK1493" t="s">
        <v>16390</v>
      </c>
      <c r="AL1493" t="s">
        <v>8935</v>
      </c>
      <c r="AM1493" t="s">
        <v>5828</v>
      </c>
    </row>
    <row r="1494" spans="1:42" x14ac:dyDescent="0.2">
      <c r="A1494" t="s">
        <v>5826</v>
      </c>
      <c r="B1494" t="s">
        <v>5827</v>
      </c>
      <c r="D1494" t="s">
        <v>8698</v>
      </c>
      <c r="E1494" t="s">
        <v>16527</v>
      </c>
      <c r="F1494" t="s">
        <v>10382</v>
      </c>
      <c r="G1494" t="s">
        <v>5828</v>
      </c>
      <c r="H1494" t="s">
        <v>5826</v>
      </c>
      <c r="I1494" t="s">
        <v>16528</v>
      </c>
      <c r="J1494" t="s">
        <v>16529</v>
      </c>
      <c r="K1494" t="s">
        <v>16394</v>
      </c>
      <c r="L1494" t="s">
        <v>5831</v>
      </c>
      <c r="M1494" t="s">
        <v>7982</v>
      </c>
      <c r="N1494" t="s">
        <v>2039</v>
      </c>
      <c r="O1494" t="s">
        <v>8887</v>
      </c>
      <c r="P1494" t="s">
        <v>16530</v>
      </c>
      <c r="R1494" t="b">
        <v>1</v>
      </c>
      <c r="T1494" t="s">
        <v>60</v>
      </c>
      <c r="Y1494" t="s">
        <v>381</v>
      </c>
      <c r="Z1494" t="s">
        <v>8890</v>
      </c>
      <c r="AA1494" t="s">
        <v>8887</v>
      </c>
      <c r="AB1494" t="s">
        <v>16531</v>
      </c>
      <c r="AC1494" t="s">
        <v>9330</v>
      </c>
      <c r="AD1494" t="b">
        <v>0</v>
      </c>
      <c r="AE1494" t="b">
        <v>1</v>
      </c>
      <c r="AF1494" t="s">
        <v>16532</v>
      </c>
      <c r="AG1494" t="s">
        <v>16533</v>
      </c>
      <c r="AI1494" t="s">
        <v>16534</v>
      </c>
      <c r="AJ1494" t="s">
        <v>16399</v>
      </c>
      <c r="AK1494" t="s">
        <v>16400</v>
      </c>
      <c r="AL1494" t="s">
        <v>9266</v>
      </c>
      <c r="AM1494" t="s">
        <v>5828</v>
      </c>
    </row>
    <row r="1495" spans="1:42" x14ac:dyDescent="0.2">
      <c r="A1495" t="s">
        <v>5826</v>
      </c>
      <c r="B1495" t="s">
        <v>5827</v>
      </c>
      <c r="D1495" t="s">
        <v>8698</v>
      </c>
      <c r="E1495" t="s">
        <v>16535</v>
      </c>
      <c r="F1495" t="s">
        <v>10382</v>
      </c>
      <c r="G1495" t="s">
        <v>5828</v>
      </c>
      <c r="H1495" t="s">
        <v>5826</v>
      </c>
      <c r="I1495" t="s">
        <v>16536</v>
      </c>
      <c r="J1495" t="s">
        <v>16393</v>
      </c>
      <c r="K1495" t="s">
        <v>16394</v>
      </c>
      <c r="L1495" t="s">
        <v>5831</v>
      </c>
      <c r="M1495" t="s">
        <v>7982</v>
      </c>
      <c r="N1495" t="s">
        <v>2039</v>
      </c>
      <c r="O1495" t="s">
        <v>8887</v>
      </c>
      <c r="P1495" t="s">
        <v>16537</v>
      </c>
      <c r="R1495" t="b">
        <v>1</v>
      </c>
      <c r="T1495" t="s">
        <v>60</v>
      </c>
      <c r="Y1495" t="s">
        <v>381</v>
      </c>
      <c r="Z1495" t="s">
        <v>8890</v>
      </c>
      <c r="AA1495" t="s">
        <v>8887</v>
      </c>
      <c r="AB1495" t="s">
        <v>16538</v>
      </c>
      <c r="AC1495" t="s">
        <v>9330</v>
      </c>
      <c r="AD1495" t="b">
        <v>0</v>
      </c>
      <c r="AE1495" t="b">
        <v>1</v>
      </c>
      <c r="AF1495" t="s">
        <v>16539</v>
      </c>
      <c r="AG1495" t="s">
        <v>16540</v>
      </c>
      <c r="AI1495" t="s">
        <v>16541</v>
      </c>
      <c r="AJ1495" t="s">
        <v>16399</v>
      </c>
      <c r="AK1495" t="s">
        <v>16400</v>
      </c>
      <c r="AL1495" t="s">
        <v>9048</v>
      </c>
      <c r="AM1495" t="s">
        <v>5828</v>
      </c>
    </row>
    <row r="1496" spans="1:42" x14ac:dyDescent="0.2">
      <c r="A1496" t="s">
        <v>5826</v>
      </c>
      <c r="B1496" t="s">
        <v>5827</v>
      </c>
      <c r="D1496" t="s">
        <v>8698</v>
      </c>
      <c r="E1496" t="s">
        <v>16542</v>
      </c>
      <c r="F1496" t="s">
        <v>10382</v>
      </c>
      <c r="G1496" t="s">
        <v>5828</v>
      </c>
      <c r="H1496" t="s">
        <v>5826</v>
      </c>
      <c r="I1496" t="s">
        <v>16543</v>
      </c>
      <c r="J1496" t="s">
        <v>16544</v>
      </c>
      <c r="K1496" t="s">
        <v>16545</v>
      </c>
      <c r="L1496" t="s">
        <v>16546</v>
      </c>
      <c r="M1496" t="s">
        <v>7982</v>
      </c>
      <c r="N1496" t="s">
        <v>2039</v>
      </c>
      <c r="O1496" t="s">
        <v>8887</v>
      </c>
      <c r="P1496" t="s">
        <v>16547</v>
      </c>
      <c r="R1496" t="b">
        <v>1</v>
      </c>
      <c r="T1496" t="s">
        <v>60</v>
      </c>
      <c r="Y1496" t="s">
        <v>7631</v>
      </c>
      <c r="Z1496" t="s">
        <v>8890</v>
      </c>
      <c r="AA1496" t="s">
        <v>8887</v>
      </c>
      <c r="AB1496" t="s">
        <v>16548</v>
      </c>
      <c r="AC1496" t="s">
        <v>9330</v>
      </c>
      <c r="AD1496" t="b">
        <v>0</v>
      </c>
      <c r="AE1496" t="b">
        <v>1</v>
      </c>
      <c r="AF1496" t="s">
        <v>16549</v>
      </c>
      <c r="AG1496" t="s">
        <v>9868</v>
      </c>
      <c r="AI1496" t="s">
        <v>16417</v>
      </c>
      <c r="AJ1496" t="s">
        <v>16399</v>
      </c>
      <c r="AK1496" t="s">
        <v>16390</v>
      </c>
      <c r="AL1496" t="s">
        <v>8907</v>
      </c>
      <c r="AM1496" t="s">
        <v>16423</v>
      </c>
    </row>
    <row r="1497" spans="1:42" x14ac:dyDescent="0.2">
      <c r="A1497" t="s">
        <v>5826</v>
      </c>
      <c r="B1497" t="s">
        <v>5827</v>
      </c>
      <c r="D1497" t="s">
        <v>8698</v>
      </c>
      <c r="E1497" t="s">
        <v>16550</v>
      </c>
      <c r="F1497" t="s">
        <v>10382</v>
      </c>
      <c r="G1497" t="s">
        <v>5828</v>
      </c>
      <c r="H1497" t="s">
        <v>5826</v>
      </c>
      <c r="M1497" t="s">
        <v>8925</v>
      </c>
      <c r="N1497" t="s">
        <v>2039</v>
      </c>
      <c r="O1497" t="s">
        <v>8887</v>
      </c>
      <c r="R1497" t="b">
        <v>1</v>
      </c>
      <c r="X1497" t="s">
        <v>2039</v>
      </c>
      <c r="Z1497" t="s">
        <v>8890</v>
      </c>
      <c r="AA1497" t="s">
        <v>8887</v>
      </c>
      <c r="AC1497" t="s">
        <v>8973</v>
      </c>
      <c r="AD1497" t="b">
        <v>0</v>
      </c>
      <c r="AE1497" t="b">
        <v>1</v>
      </c>
      <c r="AL1497" t="s">
        <v>8897</v>
      </c>
      <c r="AM1497" t="s">
        <v>16551</v>
      </c>
    </row>
    <row r="1498" spans="1:42" x14ac:dyDescent="0.2">
      <c r="A1498" t="s">
        <v>5826</v>
      </c>
      <c r="B1498" t="s">
        <v>5827</v>
      </c>
      <c r="D1498" t="s">
        <v>8698</v>
      </c>
      <c r="E1498" t="s">
        <v>16552</v>
      </c>
      <c r="F1498" t="s">
        <v>10382</v>
      </c>
      <c r="G1498" t="s">
        <v>5828</v>
      </c>
      <c r="H1498" t="s">
        <v>5826</v>
      </c>
      <c r="J1498" t="s">
        <v>16553</v>
      </c>
      <c r="K1498" t="s">
        <v>16554</v>
      </c>
      <c r="L1498" t="s">
        <v>16512</v>
      </c>
      <c r="M1498" t="s">
        <v>7982</v>
      </c>
      <c r="N1498" t="s">
        <v>2039</v>
      </c>
      <c r="O1498" t="s">
        <v>8887</v>
      </c>
      <c r="P1498" t="s">
        <v>16555</v>
      </c>
      <c r="R1498" t="b">
        <v>1</v>
      </c>
      <c r="T1498" t="s">
        <v>60</v>
      </c>
      <c r="Z1498" t="s">
        <v>8890</v>
      </c>
      <c r="AA1498" t="s">
        <v>8887</v>
      </c>
      <c r="AB1498" t="s">
        <v>16556</v>
      </c>
      <c r="AC1498" t="s">
        <v>9330</v>
      </c>
      <c r="AD1498" t="b">
        <v>0</v>
      </c>
      <c r="AE1498" t="b">
        <v>1</v>
      </c>
      <c r="AF1498" t="s">
        <v>16557</v>
      </c>
      <c r="AG1498" t="s">
        <v>16387</v>
      </c>
      <c r="AI1498" t="s">
        <v>16417</v>
      </c>
      <c r="AJ1498" t="s">
        <v>16399</v>
      </c>
      <c r="AK1498" t="s">
        <v>16516</v>
      </c>
      <c r="AL1498" t="s">
        <v>8897</v>
      </c>
      <c r="AM1498" t="s">
        <v>5828</v>
      </c>
    </row>
    <row r="1499" spans="1:42" x14ac:dyDescent="0.2">
      <c r="A1499" t="s">
        <v>5826</v>
      </c>
      <c r="B1499" t="s">
        <v>5827</v>
      </c>
      <c r="D1499" t="s">
        <v>8698</v>
      </c>
      <c r="E1499" t="s">
        <v>16558</v>
      </c>
      <c r="F1499" t="s">
        <v>10382</v>
      </c>
      <c r="G1499" t="s">
        <v>5828</v>
      </c>
      <c r="H1499" t="s">
        <v>5826</v>
      </c>
      <c r="I1499" t="s">
        <v>16559</v>
      </c>
      <c r="J1499" t="s">
        <v>16553</v>
      </c>
      <c r="K1499" t="s">
        <v>16554</v>
      </c>
      <c r="L1499" t="s">
        <v>16512</v>
      </c>
      <c r="M1499" t="s">
        <v>7982</v>
      </c>
      <c r="N1499" t="s">
        <v>2039</v>
      </c>
      <c r="O1499" t="s">
        <v>8887</v>
      </c>
      <c r="P1499" t="s">
        <v>16560</v>
      </c>
      <c r="R1499" t="b">
        <v>1</v>
      </c>
      <c r="T1499" t="s">
        <v>60</v>
      </c>
      <c r="Y1499" t="s">
        <v>7751</v>
      </c>
      <c r="Z1499" t="s">
        <v>8890</v>
      </c>
      <c r="AA1499" t="s">
        <v>8887</v>
      </c>
      <c r="AB1499" t="s">
        <v>16561</v>
      </c>
      <c r="AC1499" t="s">
        <v>9330</v>
      </c>
      <c r="AD1499" t="b">
        <v>0</v>
      </c>
      <c r="AE1499" t="b">
        <v>1</v>
      </c>
      <c r="AF1499" t="s">
        <v>9046</v>
      </c>
      <c r="AG1499" t="s">
        <v>9046</v>
      </c>
      <c r="AI1499" t="s">
        <v>16417</v>
      </c>
      <c r="AJ1499" t="s">
        <v>16399</v>
      </c>
      <c r="AK1499" t="s">
        <v>16400</v>
      </c>
      <c r="AL1499" t="s">
        <v>8902</v>
      </c>
      <c r="AM1499" t="s">
        <v>5828</v>
      </c>
    </row>
    <row r="1500" spans="1:42" x14ac:dyDescent="0.2">
      <c r="A1500" t="s">
        <v>5826</v>
      </c>
      <c r="B1500" t="s">
        <v>5827</v>
      </c>
      <c r="D1500" t="s">
        <v>8698</v>
      </c>
      <c r="E1500" t="s">
        <v>16562</v>
      </c>
      <c r="F1500" t="s">
        <v>10382</v>
      </c>
      <c r="G1500" t="s">
        <v>5828</v>
      </c>
      <c r="H1500" t="s">
        <v>5826</v>
      </c>
      <c r="I1500" t="s">
        <v>16563</v>
      </c>
      <c r="J1500" t="s">
        <v>16564</v>
      </c>
      <c r="K1500" t="s">
        <v>16565</v>
      </c>
      <c r="L1500" t="s">
        <v>16512</v>
      </c>
      <c r="M1500" t="s">
        <v>7982</v>
      </c>
      <c r="N1500" t="s">
        <v>2039</v>
      </c>
      <c r="O1500" t="s">
        <v>8887</v>
      </c>
      <c r="P1500" t="s">
        <v>16566</v>
      </c>
      <c r="R1500" t="b">
        <v>1</v>
      </c>
      <c r="T1500" t="s">
        <v>60</v>
      </c>
      <c r="Y1500" t="s">
        <v>412</v>
      </c>
      <c r="Z1500" t="s">
        <v>8890</v>
      </c>
      <c r="AA1500" t="s">
        <v>8887</v>
      </c>
      <c r="AB1500" t="s">
        <v>16567</v>
      </c>
      <c r="AC1500" t="s">
        <v>9330</v>
      </c>
      <c r="AD1500" t="b">
        <v>0</v>
      </c>
      <c r="AE1500" t="b">
        <v>1</v>
      </c>
      <c r="AF1500" t="s">
        <v>16568</v>
      </c>
      <c r="AG1500" t="s">
        <v>9113</v>
      </c>
      <c r="AI1500" t="s">
        <v>16417</v>
      </c>
      <c r="AJ1500" t="s">
        <v>16399</v>
      </c>
      <c r="AK1500" t="s">
        <v>16516</v>
      </c>
      <c r="AL1500" t="s">
        <v>8918</v>
      </c>
      <c r="AM1500" t="s">
        <v>5828</v>
      </c>
    </row>
    <row r="1501" spans="1:42" x14ac:dyDescent="0.2">
      <c r="A1501" t="s">
        <v>5826</v>
      </c>
      <c r="B1501" t="s">
        <v>5827</v>
      </c>
      <c r="D1501" t="s">
        <v>8698</v>
      </c>
      <c r="E1501" t="s">
        <v>16569</v>
      </c>
      <c r="F1501" t="s">
        <v>10382</v>
      </c>
      <c r="G1501" t="s">
        <v>5828</v>
      </c>
      <c r="H1501" t="s">
        <v>5826</v>
      </c>
      <c r="J1501" t="s">
        <v>16570</v>
      </c>
      <c r="K1501" t="s">
        <v>16468</v>
      </c>
      <c r="L1501" t="s">
        <v>5831</v>
      </c>
      <c r="M1501" t="s">
        <v>7982</v>
      </c>
      <c r="N1501" t="s">
        <v>2039</v>
      </c>
      <c r="O1501" t="s">
        <v>8887</v>
      </c>
      <c r="P1501" t="s">
        <v>16571</v>
      </c>
      <c r="R1501" t="b">
        <v>1</v>
      </c>
      <c r="T1501" t="s">
        <v>60</v>
      </c>
      <c r="Z1501" t="s">
        <v>8890</v>
      </c>
      <c r="AA1501" t="s">
        <v>8887</v>
      </c>
      <c r="AB1501" t="s">
        <v>16471</v>
      </c>
      <c r="AC1501" t="s">
        <v>9330</v>
      </c>
      <c r="AD1501" t="b">
        <v>0</v>
      </c>
      <c r="AE1501" t="b">
        <v>1</v>
      </c>
      <c r="AF1501" t="s">
        <v>16568</v>
      </c>
      <c r="AG1501" t="s">
        <v>15957</v>
      </c>
      <c r="AI1501" t="s">
        <v>16417</v>
      </c>
      <c r="AJ1501" t="s">
        <v>16399</v>
      </c>
      <c r="AK1501" t="s">
        <v>16516</v>
      </c>
      <c r="AL1501" t="s">
        <v>8913</v>
      </c>
      <c r="AM1501" t="s">
        <v>5828</v>
      </c>
    </row>
    <row r="1502" spans="1:42" x14ac:dyDescent="0.2">
      <c r="A1502" t="s">
        <v>5826</v>
      </c>
      <c r="B1502" t="s">
        <v>5827</v>
      </c>
      <c r="D1502" t="s">
        <v>8698</v>
      </c>
      <c r="E1502" t="s">
        <v>16572</v>
      </c>
      <c r="F1502" t="s">
        <v>10382</v>
      </c>
      <c r="G1502" t="s">
        <v>5828</v>
      </c>
      <c r="H1502" t="s">
        <v>5826</v>
      </c>
      <c r="J1502" t="s">
        <v>5829</v>
      </c>
      <c r="K1502" t="s">
        <v>16383</v>
      </c>
      <c r="L1502" t="s">
        <v>5831</v>
      </c>
      <c r="M1502" t="s">
        <v>7982</v>
      </c>
      <c r="N1502" t="s">
        <v>9870</v>
      </c>
      <c r="O1502" t="s">
        <v>8887</v>
      </c>
      <c r="P1502" t="s">
        <v>16573</v>
      </c>
      <c r="R1502" t="b">
        <v>1</v>
      </c>
      <c r="T1502" t="s">
        <v>60</v>
      </c>
      <c r="Z1502" t="s">
        <v>8890</v>
      </c>
      <c r="AA1502" t="s">
        <v>8887</v>
      </c>
      <c r="AB1502" t="s">
        <v>16574</v>
      </c>
      <c r="AC1502" t="s">
        <v>9330</v>
      </c>
      <c r="AD1502" t="b">
        <v>0</v>
      </c>
      <c r="AE1502" t="b">
        <v>1</v>
      </c>
      <c r="AF1502" t="s">
        <v>16575</v>
      </c>
      <c r="AG1502" t="s">
        <v>16429</v>
      </c>
      <c r="AI1502" t="s">
        <v>16576</v>
      </c>
      <c r="AJ1502" t="s">
        <v>16399</v>
      </c>
      <c r="AK1502" t="s">
        <v>16390</v>
      </c>
      <c r="AL1502" t="s">
        <v>9872</v>
      </c>
      <c r="AM1502" t="s">
        <v>16443</v>
      </c>
    </row>
    <row r="1503" spans="1:42" x14ac:dyDescent="0.2">
      <c r="A1503" t="s">
        <v>5836</v>
      </c>
      <c r="B1503" t="s">
        <v>5836</v>
      </c>
      <c r="D1503" t="s">
        <v>16577</v>
      </c>
      <c r="E1503" t="s">
        <v>16578</v>
      </c>
      <c r="F1503" t="s">
        <v>9090</v>
      </c>
      <c r="G1503" t="s">
        <v>5837</v>
      </c>
      <c r="H1503" t="s">
        <v>5836</v>
      </c>
      <c r="J1503" t="s">
        <v>5838</v>
      </c>
      <c r="K1503" t="s">
        <v>5839</v>
      </c>
      <c r="L1503" t="s">
        <v>32</v>
      </c>
      <c r="M1503" t="s">
        <v>7982</v>
      </c>
      <c r="N1503" t="s">
        <v>2039</v>
      </c>
      <c r="O1503" t="s">
        <v>8887</v>
      </c>
      <c r="P1503" t="s">
        <v>5840</v>
      </c>
      <c r="R1503" t="b">
        <v>1</v>
      </c>
      <c r="T1503" t="s">
        <v>85</v>
      </c>
      <c r="Z1503" t="s">
        <v>8890</v>
      </c>
      <c r="AA1503" t="s">
        <v>8887</v>
      </c>
      <c r="AB1503" t="s">
        <v>16579</v>
      </c>
      <c r="AC1503" t="s">
        <v>9037</v>
      </c>
      <c r="AD1503" t="b">
        <v>0</v>
      </c>
      <c r="AE1503" t="b">
        <v>0</v>
      </c>
      <c r="AF1503" t="s">
        <v>10521</v>
      </c>
      <c r="AG1503" t="s">
        <v>10522</v>
      </c>
      <c r="AH1503" t="s">
        <v>9031</v>
      </c>
      <c r="AJ1503" t="s">
        <v>16580</v>
      </c>
      <c r="AK1503" t="s">
        <v>16581</v>
      </c>
      <c r="AL1503" t="s">
        <v>8926</v>
      </c>
      <c r="AM1503" t="s">
        <v>5837</v>
      </c>
    </row>
    <row r="1504" spans="1:42" x14ac:dyDescent="0.2">
      <c r="A1504" t="s">
        <v>5842</v>
      </c>
      <c r="B1504" t="s">
        <v>5842</v>
      </c>
      <c r="D1504" t="s">
        <v>16582</v>
      </c>
      <c r="E1504" t="s">
        <v>16583</v>
      </c>
      <c r="F1504" t="s">
        <v>9090</v>
      </c>
      <c r="G1504" t="s">
        <v>5843</v>
      </c>
      <c r="H1504" t="s">
        <v>5842</v>
      </c>
      <c r="I1504" t="s">
        <v>16584</v>
      </c>
      <c r="J1504" t="s">
        <v>4448</v>
      </c>
      <c r="K1504" t="s">
        <v>5844</v>
      </c>
      <c r="L1504" t="s">
        <v>261</v>
      </c>
      <c r="M1504" t="s">
        <v>7982</v>
      </c>
      <c r="N1504" t="s">
        <v>2039</v>
      </c>
      <c r="O1504" t="s">
        <v>8887</v>
      </c>
      <c r="P1504" t="s">
        <v>5845</v>
      </c>
      <c r="R1504" t="b">
        <v>1</v>
      </c>
      <c r="T1504" t="s">
        <v>112</v>
      </c>
      <c r="Y1504" t="s">
        <v>5849</v>
      </c>
      <c r="Z1504" t="s">
        <v>8890</v>
      </c>
      <c r="AA1504" t="s">
        <v>8887</v>
      </c>
      <c r="AB1504" t="s">
        <v>16585</v>
      </c>
      <c r="AC1504" t="s">
        <v>8996</v>
      </c>
      <c r="AD1504" t="b">
        <v>0</v>
      </c>
      <c r="AE1504" t="b">
        <v>0</v>
      </c>
      <c r="AF1504" t="s">
        <v>10521</v>
      </c>
      <c r="AG1504" t="s">
        <v>10522</v>
      </c>
      <c r="AH1504" t="s">
        <v>8942</v>
      </c>
      <c r="AJ1504" t="s">
        <v>5843</v>
      </c>
      <c r="AK1504" t="s">
        <v>16586</v>
      </c>
      <c r="AL1504" t="s">
        <v>9229</v>
      </c>
      <c r="AM1504" t="s">
        <v>5846</v>
      </c>
      <c r="AN1504" t="s">
        <v>5847</v>
      </c>
      <c r="AO1504" t="s">
        <v>790</v>
      </c>
      <c r="AP1504" t="s">
        <v>5848</v>
      </c>
    </row>
    <row r="1505" spans="1:42" x14ac:dyDescent="0.2">
      <c r="A1505" t="s">
        <v>5850</v>
      </c>
      <c r="B1505" t="s">
        <v>5850</v>
      </c>
      <c r="D1505" t="s">
        <v>16587</v>
      </c>
      <c r="E1505" t="s">
        <v>16588</v>
      </c>
      <c r="F1505" t="s">
        <v>9090</v>
      </c>
      <c r="G1505" t="s">
        <v>5851</v>
      </c>
      <c r="H1505" t="s">
        <v>5850</v>
      </c>
      <c r="M1505" t="s">
        <v>8925</v>
      </c>
      <c r="N1505" t="s">
        <v>2039</v>
      </c>
      <c r="O1505" t="s">
        <v>8887</v>
      </c>
      <c r="R1505" t="b">
        <v>1</v>
      </c>
      <c r="X1505" t="s">
        <v>2039</v>
      </c>
      <c r="Z1505" t="s">
        <v>8890</v>
      </c>
      <c r="AA1505" t="s">
        <v>8887</v>
      </c>
      <c r="AC1505" t="s">
        <v>8891</v>
      </c>
      <c r="AD1505" t="b">
        <v>0</v>
      </c>
      <c r="AE1505" t="b">
        <v>0</v>
      </c>
      <c r="AL1505" t="s">
        <v>8926</v>
      </c>
      <c r="AM1505" t="s">
        <v>5855</v>
      </c>
    </row>
    <row r="1506" spans="1:42" x14ac:dyDescent="0.2">
      <c r="A1506" t="s">
        <v>5850</v>
      </c>
      <c r="B1506" t="s">
        <v>5850</v>
      </c>
      <c r="D1506" t="s">
        <v>16587</v>
      </c>
      <c r="E1506" t="s">
        <v>16589</v>
      </c>
      <c r="F1506" t="s">
        <v>9090</v>
      </c>
      <c r="G1506" t="s">
        <v>5851</v>
      </c>
      <c r="H1506" t="s">
        <v>5850</v>
      </c>
      <c r="J1506" t="s">
        <v>5852</v>
      </c>
      <c r="K1506" t="s">
        <v>5853</v>
      </c>
      <c r="L1506" t="s">
        <v>32</v>
      </c>
      <c r="M1506" t="s">
        <v>7982</v>
      </c>
      <c r="N1506" t="s">
        <v>7625</v>
      </c>
      <c r="O1506" t="s">
        <v>9002</v>
      </c>
      <c r="P1506" t="s">
        <v>5854</v>
      </c>
      <c r="R1506" t="b">
        <v>1</v>
      </c>
      <c r="T1506" t="s">
        <v>112</v>
      </c>
      <c r="V1506" t="s">
        <v>16590</v>
      </c>
      <c r="Z1506" t="s">
        <v>8890</v>
      </c>
      <c r="AA1506" t="s">
        <v>9004</v>
      </c>
      <c r="AC1506" t="s">
        <v>9627</v>
      </c>
      <c r="AD1506" t="b">
        <v>0</v>
      </c>
      <c r="AE1506" t="b">
        <v>0</v>
      </c>
      <c r="AF1506" t="s">
        <v>8892</v>
      </c>
      <c r="AG1506" t="s">
        <v>8892</v>
      </c>
      <c r="AI1506" t="s">
        <v>8932</v>
      </c>
      <c r="AJ1506" t="s">
        <v>7375</v>
      </c>
      <c r="AK1506" t="s">
        <v>16591</v>
      </c>
      <c r="AL1506" t="s">
        <v>8926</v>
      </c>
      <c r="AM1506" t="s">
        <v>5855</v>
      </c>
    </row>
    <row r="1507" spans="1:42" x14ac:dyDescent="0.2">
      <c r="A1507" t="s">
        <v>5856</v>
      </c>
      <c r="B1507" t="s">
        <v>5856</v>
      </c>
      <c r="D1507" t="s">
        <v>16592</v>
      </c>
      <c r="E1507" t="s">
        <v>16593</v>
      </c>
      <c r="F1507" t="s">
        <v>8889</v>
      </c>
      <c r="G1507" t="s">
        <v>5857</v>
      </c>
      <c r="H1507" t="s">
        <v>5856</v>
      </c>
      <c r="I1507" t="s">
        <v>16594</v>
      </c>
      <c r="J1507" t="s">
        <v>5858</v>
      </c>
      <c r="K1507" t="s">
        <v>5859</v>
      </c>
      <c r="L1507" t="s">
        <v>32</v>
      </c>
      <c r="M1507" t="s">
        <v>7982</v>
      </c>
      <c r="N1507" t="s">
        <v>2039</v>
      </c>
      <c r="O1507" t="s">
        <v>8887</v>
      </c>
      <c r="P1507" t="s">
        <v>5861</v>
      </c>
      <c r="R1507" t="b">
        <v>1</v>
      </c>
      <c r="T1507" t="s">
        <v>112</v>
      </c>
      <c r="Y1507" t="s">
        <v>5864</v>
      </c>
      <c r="Z1507" t="s">
        <v>8890</v>
      </c>
      <c r="AA1507" t="s">
        <v>8887</v>
      </c>
      <c r="AB1507" t="s">
        <v>16595</v>
      </c>
      <c r="AC1507" t="s">
        <v>8891</v>
      </c>
      <c r="AD1507" t="b">
        <v>0</v>
      </c>
      <c r="AE1507" t="b">
        <v>0</v>
      </c>
      <c r="AF1507" t="s">
        <v>9651</v>
      </c>
      <c r="AG1507" t="s">
        <v>9652</v>
      </c>
      <c r="AH1507" t="s">
        <v>8942</v>
      </c>
      <c r="AI1507" t="s">
        <v>8932</v>
      </c>
      <c r="AJ1507" t="s">
        <v>16596</v>
      </c>
      <c r="AK1507" t="s">
        <v>16597</v>
      </c>
      <c r="AL1507" t="s">
        <v>8897</v>
      </c>
      <c r="AM1507" t="s">
        <v>5862</v>
      </c>
    </row>
    <row r="1508" spans="1:42" x14ac:dyDescent="0.2">
      <c r="A1508" t="s">
        <v>5865</v>
      </c>
      <c r="B1508" t="s">
        <v>5865</v>
      </c>
      <c r="D1508" t="s">
        <v>16598</v>
      </c>
      <c r="E1508" t="s">
        <v>16599</v>
      </c>
      <c r="F1508" t="s">
        <v>9216</v>
      </c>
      <c r="G1508" t="s">
        <v>5866</v>
      </c>
      <c r="H1508" t="s">
        <v>5865</v>
      </c>
      <c r="J1508" t="s">
        <v>5867</v>
      </c>
      <c r="K1508" t="s">
        <v>5868</v>
      </c>
      <c r="L1508" t="s">
        <v>5869</v>
      </c>
      <c r="M1508" t="s">
        <v>7982</v>
      </c>
      <c r="N1508" t="s">
        <v>2039</v>
      </c>
      <c r="O1508" t="s">
        <v>8887</v>
      </c>
      <c r="P1508" t="s">
        <v>5870</v>
      </c>
      <c r="R1508" t="b">
        <v>1</v>
      </c>
      <c r="T1508" t="s">
        <v>85</v>
      </c>
      <c r="Z1508" t="s">
        <v>8890</v>
      </c>
      <c r="AA1508" t="s">
        <v>8887</v>
      </c>
      <c r="AB1508" t="s">
        <v>16600</v>
      </c>
      <c r="AC1508" t="s">
        <v>8973</v>
      </c>
      <c r="AD1508" t="b">
        <v>0</v>
      </c>
      <c r="AE1508" t="b">
        <v>0</v>
      </c>
      <c r="AF1508" t="s">
        <v>16601</v>
      </c>
      <c r="AG1508" t="s">
        <v>12638</v>
      </c>
      <c r="AH1508" t="s">
        <v>9031</v>
      </c>
      <c r="AI1508" t="s">
        <v>16602</v>
      </c>
      <c r="AJ1508" t="s">
        <v>7376</v>
      </c>
      <c r="AK1508" t="s">
        <v>16603</v>
      </c>
      <c r="AL1508" t="s">
        <v>8926</v>
      </c>
      <c r="AM1508" t="s">
        <v>5866</v>
      </c>
    </row>
    <row r="1509" spans="1:42" x14ac:dyDescent="0.2">
      <c r="A1509" t="s">
        <v>5871</v>
      </c>
      <c r="B1509" t="s">
        <v>5872</v>
      </c>
      <c r="D1509" t="s">
        <v>8701</v>
      </c>
      <c r="E1509" t="s">
        <v>16604</v>
      </c>
      <c r="F1509" t="s">
        <v>9118</v>
      </c>
      <c r="G1509" t="s">
        <v>5879</v>
      </c>
      <c r="H1509" t="s">
        <v>5871</v>
      </c>
      <c r="J1509" t="s">
        <v>5874</v>
      </c>
      <c r="K1509" t="s">
        <v>16605</v>
      </c>
      <c r="L1509" t="s">
        <v>16606</v>
      </c>
      <c r="M1509" t="s">
        <v>7982</v>
      </c>
      <c r="N1509" t="s">
        <v>7479</v>
      </c>
      <c r="O1509" t="s">
        <v>8887</v>
      </c>
      <c r="P1509" t="s">
        <v>16607</v>
      </c>
      <c r="R1509" t="b">
        <v>1</v>
      </c>
      <c r="T1509" t="s">
        <v>45</v>
      </c>
      <c r="Z1509" t="s">
        <v>8890</v>
      </c>
      <c r="AA1509" t="s">
        <v>8887</v>
      </c>
      <c r="AB1509" t="s">
        <v>16608</v>
      </c>
      <c r="AD1509" t="b">
        <v>0</v>
      </c>
      <c r="AE1509" t="b">
        <v>0</v>
      </c>
      <c r="AF1509" t="s">
        <v>16609</v>
      </c>
      <c r="AG1509" t="s">
        <v>16610</v>
      </c>
      <c r="AH1509" t="s">
        <v>8942</v>
      </c>
      <c r="AJ1509" t="s">
        <v>16611</v>
      </c>
      <c r="AL1509" t="s">
        <v>8926</v>
      </c>
      <c r="AM1509" t="s">
        <v>5879</v>
      </c>
    </row>
    <row r="1510" spans="1:42" x14ac:dyDescent="0.2">
      <c r="A1510" t="s">
        <v>5871</v>
      </c>
      <c r="B1510" t="s">
        <v>5872</v>
      </c>
      <c r="D1510" t="s">
        <v>8701</v>
      </c>
      <c r="E1510" t="s">
        <v>16612</v>
      </c>
      <c r="F1510" t="s">
        <v>9118</v>
      </c>
      <c r="G1510" t="s">
        <v>5873</v>
      </c>
      <c r="H1510" t="s">
        <v>5871</v>
      </c>
      <c r="J1510" t="s">
        <v>16613</v>
      </c>
      <c r="K1510" t="s">
        <v>16605</v>
      </c>
      <c r="L1510" t="s">
        <v>16606</v>
      </c>
      <c r="M1510" t="s">
        <v>7982</v>
      </c>
      <c r="N1510" t="s">
        <v>10800</v>
      </c>
      <c r="O1510" t="s">
        <v>8887</v>
      </c>
      <c r="P1510" t="s">
        <v>16614</v>
      </c>
      <c r="R1510" t="b">
        <v>1</v>
      </c>
      <c r="T1510" t="s">
        <v>45</v>
      </c>
      <c r="Z1510" t="s">
        <v>8890</v>
      </c>
      <c r="AA1510" t="s">
        <v>8887</v>
      </c>
      <c r="AB1510" t="s">
        <v>16615</v>
      </c>
      <c r="AD1510" t="b">
        <v>0</v>
      </c>
      <c r="AE1510" t="b">
        <v>0</v>
      </c>
      <c r="AF1510" t="s">
        <v>16616</v>
      </c>
      <c r="AG1510" t="s">
        <v>16617</v>
      </c>
      <c r="AH1510" t="s">
        <v>8942</v>
      </c>
      <c r="AJ1510" t="s">
        <v>16611</v>
      </c>
      <c r="AL1510" t="s">
        <v>8935</v>
      </c>
      <c r="AM1510" t="s">
        <v>5873</v>
      </c>
    </row>
    <row r="1511" spans="1:42" x14ac:dyDescent="0.2">
      <c r="A1511" t="s">
        <v>5871</v>
      </c>
      <c r="B1511" t="s">
        <v>5872</v>
      </c>
      <c r="D1511" t="s">
        <v>8701</v>
      </c>
      <c r="E1511" t="s">
        <v>16618</v>
      </c>
      <c r="F1511" t="s">
        <v>9118</v>
      </c>
      <c r="G1511" t="s">
        <v>5873</v>
      </c>
      <c r="H1511" t="s">
        <v>5871</v>
      </c>
      <c r="J1511" t="s">
        <v>16613</v>
      </c>
      <c r="K1511" t="s">
        <v>16605</v>
      </c>
      <c r="L1511" t="s">
        <v>16606</v>
      </c>
      <c r="M1511" t="s">
        <v>7982</v>
      </c>
      <c r="N1511" t="s">
        <v>7440</v>
      </c>
      <c r="O1511" t="s">
        <v>9002</v>
      </c>
      <c r="P1511" t="s">
        <v>16619</v>
      </c>
      <c r="R1511" t="b">
        <v>1</v>
      </c>
      <c r="T1511" t="s">
        <v>45</v>
      </c>
      <c r="V1511" t="s">
        <v>7862</v>
      </c>
      <c r="Z1511" t="s">
        <v>8890</v>
      </c>
      <c r="AA1511" t="s">
        <v>9004</v>
      </c>
      <c r="AB1511" t="s">
        <v>16615</v>
      </c>
      <c r="AD1511" t="b">
        <v>0</v>
      </c>
      <c r="AE1511" t="b">
        <v>0</v>
      </c>
      <c r="AF1511" t="s">
        <v>16620</v>
      </c>
      <c r="AG1511" t="s">
        <v>16621</v>
      </c>
      <c r="AH1511" t="s">
        <v>8942</v>
      </c>
      <c r="AJ1511" t="s">
        <v>16611</v>
      </c>
      <c r="AL1511" t="s">
        <v>8945</v>
      </c>
      <c r="AM1511" t="s">
        <v>5873</v>
      </c>
    </row>
    <row r="1512" spans="1:42" x14ac:dyDescent="0.2">
      <c r="A1512" t="s">
        <v>5871</v>
      </c>
      <c r="B1512" t="s">
        <v>5872</v>
      </c>
      <c r="D1512" t="s">
        <v>8701</v>
      </c>
      <c r="E1512" t="s">
        <v>16622</v>
      </c>
      <c r="F1512" t="s">
        <v>9118</v>
      </c>
      <c r="G1512" t="s">
        <v>5873</v>
      </c>
      <c r="H1512" t="s">
        <v>5871</v>
      </c>
      <c r="J1512" t="s">
        <v>16613</v>
      </c>
      <c r="K1512" t="s">
        <v>16605</v>
      </c>
      <c r="L1512" t="s">
        <v>16606</v>
      </c>
      <c r="M1512" t="s">
        <v>7982</v>
      </c>
      <c r="N1512" t="s">
        <v>7627</v>
      </c>
      <c r="O1512" t="s">
        <v>8887</v>
      </c>
      <c r="P1512" t="s">
        <v>16623</v>
      </c>
      <c r="R1512" t="b">
        <v>1</v>
      </c>
      <c r="T1512" t="s">
        <v>45</v>
      </c>
      <c r="Z1512" t="s">
        <v>8890</v>
      </c>
      <c r="AA1512" t="s">
        <v>8887</v>
      </c>
      <c r="AB1512" t="s">
        <v>16624</v>
      </c>
      <c r="AD1512" t="b">
        <v>0</v>
      </c>
      <c r="AE1512" t="b">
        <v>0</v>
      </c>
      <c r="AF1512" t="s">
        <v>9566</v>
      </c>
      <c r="AG1512" t="s">
        <v>9566</v>
      </c>
      <c r="AH1512" t="s">
        <v>8942</v>
      </c>
      <c r="AJ1512" t="s">
        <v>16611</v>
      </c>
      <c r="AL1512" t="s">
        <v>8923</v>
      </c>
      <c r="AM1512" t="s">
        <v>5873</v>
      </c>
    </row>
    <row r="1513" spans="1:42" x14ac:dyDescent="0.2">
      <c r="A1513" t="s">
        <v>5871</v>
      </c>
      <c r="B1513" t="s">
        <v>5872</v>
      </c>
      <c r="D1513" t="s">
        <v>8701</v>
      </c>
      <c r="E1513" t="s">
        <v>16625</v>
      </c>
      <c r="F1513" t="s">
        <v>9118</v>
      </c>
      <c r="G1513" t="s">
        <v>5873</v>
      </c>
      <c r="H1513" t="s">
        <v>5871</v>
      </c>
      <c r="J1513" t="s">
        <v>16626</v>
      </c>
      <c r="K1513" t="s">
        <v>16605</v>
      </c>
      <c r="L1513" t="s">
        <v>16606</v>
      </c>
      <c r="M1513" t="s">
        <v>7982</v>
      </c>
      <c r="N1513" t="s">
        <v>7260</v>
      </c>
      <c r="O1513" t="s">
        <v>9002</v>
      </c>
      <c r="P1513" t="s">
        <v>16627</v>
      </c>
      <c r="R1513" t="b">
        <v>1</v>
      </c>
      <c r="T1513" t="s">
        <v>45</v>
      </c>
      <c r="V1513" t="s">
        <v>7260</v>
      </c>
      <c r="Z1513" t="s">
        <v>8890</v>
      </c>
      <c r="AA1513" t="s">
        <v>9004</v>
      </c>
      <c r="AB1513" t="s">
        <v>16608</v>
      </c>
      <c r="AD1513" t="b">
        <v>0</v>
      </c>
      <c r="AE1513" t="b">
        <v>0</v>
      </c>
      <c r="AF1513" t="s">
        <v>16628</v>
      </c>
      <c r="AG1513" t="s">
        <v>16629</v>
      </c>
      <c r="AH1513" t="s">
        <v>8942</v>
      </c>
      <c r="AJ1513" t="s">
        <v>16630</v>
      </c>
      <c r="AL1513" t="s">
        <v>9229</v>
      </c>
    </row>
    <row r="1514" spans="1:42" x14ac:dyDescent="0.2">
      <c r="A1514" t="s">
        <v>5880</v>
      </c>
      <c r="B1514" t="s">
        <v>5880</v>
      </c>
      <c r="D1514" t="s">
        <v>16631</v>
      </c>
      <c r="E1514" t="s">
        <v>16632</v>
      </c>
      <c r="F1514" t="s">
        <v>8889</v>
      </c>
      <c r="G1514" t="s">
        <v>5881</v>
      </c>
      <c r="H1514" t="s">
        <v>5880</v>
      </c>
      <c r="I1514" t="s">
        <v>16633</v>
      </c>
      <c r="J1514" t="s">
        <v>5882</v>
      </c>
      <c r="K1514" t="s">
        <v>5883</v>
      </c>
      <c r="L1514" t="s">
        <v>5884</v>
      </c>
      <c r="M1514" t="s">
        <v>7982</v>
      </c>
      <c r="N1514" t="s">
        <v>2039</v>
      </c>
      <c r="O1514" t="s">
        <v>8887</v>
      </c>
      <c r="P1514" t="s">
        <v>5885</v>
      </c>
      <c r="R1514" t="b">
        <v>1</v>
      </c>
      <c r="T1514" t="s">
        <v>112</v>
      </c>
      <c r="Y1514" t="s">
        <v>134</v>
      </c>
      <c r="Z1514" t="s">
        <v>8890</v>
      </c>
      <c r="AA1514" t="s">
        <v>8887</v>
      </c>
      <c r="AB1514" t="s">
        <v>16634</v>
      </c>
      <c r="AC1514" t="s">
        <v>8973</v>
      </c>
      <c r="AD1514" t="b">
        <v>0</v>
      </c>
      <c r="AE1514" t="b">
        <v>0</v>
      </c>
      <c r="AF1514" t="s">
        <v>9046</v>
      </c>
      <c r="AG1514" t="s">
        <v>9046</v>
      </c>
      <c r="AH1514" t="s">
        <v>9100</v>
      </c>
      <c r="AJ1514" t="s">
        <v>5881</v>
      </c>
      <c r="AK1514" t="s">
        <v>16635</v>
      </c>
      <c r="AL1514" t="s">
        <v>8935</v>
      </c>
      <c r="AM1514" t="s">
        <v>5886</v>
      </c>
      <c r="AN1514" t="s">
        <v>108</v>
      </c>
      <c r="AO1514" t="s">
        <v>109</v>
      </c>
      <c r="AP1514" t="s">
        <v>1300</v>
      </c>
    </row>
    <row r="1515" spans="1:42" x14ac:dyDescent="0.2">
      <c r="A1515" t="s">
        <v>5880</v>
      </c>
      <c r="B1515" t="s">
        <v>5880</v>
      </c>
      <c r="D1515" t="s">
        <v>16631</v>
      </c>
      <c r="E1515" t="s">
        <v>16636</v>
      </c>
      <c r="F1515" t="s">
        <v>8889</v>
      </c>
      <c r="G1515" t="s">
        <v>5881</v>
      </c>
      <c r="H1515" t="s">
        <v>5880</v>
      </c>
      <c r="I1515" t="s">
        <v>16637</v>
      </c>
      <c r="J1515" t="s">
        <v>5882</v>
      </c>
      <c r="K1515" t="s">
        <v>5883</v>
      </c>
      <c r="L1515" t="s">
        <v>5884</v>
      </c>
      <c r="M1515" t="s">
        <v>7982</v>
      </c>
      <c r="N1515" t="s">
        <v>2039</v>
      </c>
      <c r="O1515" t="s">
        <v>8887</v>
      </c>
      <c r="P1515" t="s">
        <v>16638</v>
      </c>
      <c r="R1515" t="b">
        <v>1</v>
      </c>
      <c r="T1515" t="s">
        <v>112</v>
      </c>
      <c r="Y1515" t="s">
        <v>16639</v>
      </c>
      <c r="Z1515" t="s">
        <v>8890</v>
      </c>
      <c r="AA1515" t="s">
        <v>8887</v>
      </c>
      <c r="AB1515" t="s">
        <v>16640</v>
      </c>
      <c r="AC1515" t="s">
        <v>8973</v>
      </c>
      <c r="AD1515" t="b">
        <v>0</v>
      </c>
      <c r="AE1515" t="b">
        <v>0</v>
      </c>
      <c r="AF1515" t="s">
        <v>9046</v>
      </c>
      <c r="AG1515" t="s">
        <v>9046</v>
      </c>
      <c r="AH1515" t="s">
        <v>9100</v>
      </c>
      <c r="AJ1515" t="s">
        <v>5881</v>
      </c>
      <c r="AK1515" t="s">
        <v>16635</v>
      </c>
      <c r="AL1515" t="s">
        <v>9048</v>
      </c>
      <c r="AM1515" t="s">
        <v>5886</v>
      </c>
      <c r="AO1515" t="s">
        <v>355</v>
      </c>
      <c r="AP1515" t="s">
        <v>16641</v>
      </c>
    </row>
    <row r="1516" spans="1:42" x14ac:dyDescent="0.2">
      <c r="A1516" t="s">
        <v>5887</v>
      </c>
      <c r="B1516" t="s">
        <v>5888</v>
      </c>
      <c r="D1516" t="s">
        <v>8705</v>
      </c>
      <c r="E1516" t="s">
        <v>16642</v>
      </c>
      <c r="F1516" t="s">
        <v>8889</v>
      </c>
      <c r="G1516" t="s">
        <v>5895</v>
      </c>
      <c r="H1516" t="s">
        <v>5887</v>
      </c>
      <c r="J1516" t="s">
        <v>5890</v>
      </c>
      <c r="K1516" t="s">
        <v>16643</v>
      </c>
      <c r="L1516" t="s">
        <v>233</v>
      </c>
      <c r="M1516" t="s">
        <v>7982</v>
      </c>
      <c r="N1516" t="s">
        <v>2039</v>
      </c>
      <c r="O1516" t="s">
        <v>8887</v>
      </c>
      <c r="P1516" t="s">
        <v>16644</v>
      </c>
      <c r="R1516" t="b">
        <v>1</v>
      </c>
      <c r="T1516" t="s">
        <v>45</v>
      </c>
      <c r="Z1516" t="s">
        <v>8890</v>
      </c>
      <c r="AA1516" t="s">
        <v>8887</v>
      </c>
      <c r="AB1516" t="s">
        <v>16645</v>
      </c>
      <c r="AC1516" t="s">
        <v>8921</v>
      </c>
      <c r="AD1516" t="b">
        <v>0</v>
      </c>
      <c r="AE1516" t="b">
        <v>0</v>
      </c>
      <c r="AF1516" t="s">
        <v>9046</v>
      </c>
      <c r="AG1516" t="s">
        <v>9046</v>
      </c>
      <c r="AH1516" t="s">
        <v>8942</v>
      </c>
      <c r="AJ1516" t="s">
        <v>16646</v>
      </c>
      <c r="AK1516" t="s">
        <v>16647</v>
      </c>
      <c r="AL1516" t="s">
        <v>8926</v>
      </c>
      <c r="AM1516" t="s">
        <v>5895</v>
      </c>
    </row>
    <row r="1517" spans="1:42" x14ac:dyDescent="0.2">
      <c r="A1517" t="s">
        <v>5897</v>
      </c>
      <c r="B1517" t="s">
        <v>5897</v>
      </c>
      <c r="D1517" t="s">
        <v>16648</v>
      </c>
      <c r="E1517" t="s">
        <v>16649</v>
      </c>
      <c r="F1517" t="s">
        <v>9090</v>
      </c>
      <c r="G1517" t="s">
        <v>5898</v>
      </c>
      <c r="H1517" t="s">
        <v>5897</v>
      </c>
      <c r="J1517" t="s">
        <v>5899</v>
      </c>
      <c r="K1517" t="s">
        <v>5900</v>
      </c>
      <c r="L1517" t="s">
        <v>32</v>
      </c>
      <c r="M1517" t="s">
        <v>7982</v>
      </c>
      <c r="N1517" t="s">
        <v>2039</v>
      </c>
      <c r="O1517" t="s">
        <v>8887</v>
      </c>
      <c r="P1517" t="s">
        <v>5901</v>
      </c>
      <c r="R1517" t="b">
        <v>1</v>
      </c>
      <c r="T1517" t="s">
        <v>112</v>
      </c>
      <c r="Z1517" t="s">
        <v>8890</v>
      </c>
      <c r="AA1517" t="s">
        <v>8887</v>
      </c>
      <c r="AB1517" t="s">
        <v>16650</v>
      </c>
      <c r="AC1517" t="s">
        <v>8891</v>
      </c>
      <c r="AD1517" t="b">
        <v>0</v>
      </c>
      <c r="AE1517" t="b">
        <v>0</v>
      </c>
      <c r="AF1517" t="s">
        <v>8941</v>
      </c>
      <c r="AG1517" t="s">
        <v>8941</v>
      </c>
      <c r="AH1517" t="s">
        <v>9100</v>
      </c>
      <c r="AJ1517" t="s">
        <v>5898</v>
      </c>
      <c r="AK1517" t="s">
        <v>16651</v>
      </c>
      <c r="AL1517" t="s">
        <v>8935</v>
      </c>
      <c r="AM1517" t="s">
        <v>5902</v>
      </c>
      <c r="AN1517" t="s">
        <v>108</v>
      </c>
      <c r="AO1517" t="s">
        <v>109</v>
      </c>
      <c r="AP1517" t="s">
        <v>213</v>
      </c>
    </row>
    <row r="1518" spans="1:42" x14ac:dyDescent="0.2">
      <c r="A1518" t="s">
        <v>5903</v>
      </c>
      <c r="B1518" t="s">
        <v>5904</v>
      </c>
      <c r="D1518" t="s">
        <v>8708</v>
      </c>
      <c r="E1518" t="s">
        <v>16652</v>
      </c>
      <c r="F1518" t="s">
        <v>9118</v>
      </c>
      <c r="G1518" t="s">
        <v>5905</v>
      </c>
      <c r="H1518" t="s">
        <v>5903</v>
      </c>
      <c r="J1518" t="s">
        <v>5906</v>
      </c>
      <c r="K1518" t="s">
        <v>5907</v>
      </c>
      <c r="L1518" t="s">
        <v>32</v>
      </c>
      <c r="M1518" t="s">
        <v>7982</v>
      </c>
      <c r="N1518" t="s">
        <v>7000</v>
      </c>
      <c r="O1518" t="s">
        <v>8887</v>
      </c>
      <c r="P1518" t="s">
        <v>16653</v>
      </c>
      <c r="R1518" t="b">
        <v>1</v>
      </c>
      <c r="T1518" t="s">
        <v>45</v>
      </c>
      <c r="Z1518" t="s">
        <v>8890</v>
      </c>
      <c r="AA1518" t="s">
        <v>8887</v>
      </c>
      <c r="AC1518" t="s">
        <v>9037</v>
      </c>
      <c r="AD1518" t="b">
        <v>0</v>
      </c>
      <c r="AE1518" t="b">
        <v>0</v>
      </c>
      <c r="AF1518" t="s">
        <v>8892</v>
      </c>
      <c r="AG1518" t="s">
        <v>8892</v>
      </c>
      <c r="AH1518" t="s">
        <v>8893</v>
      </c>
      <c r="AI1518" t="s">
        <v>16654</v>
      </c>
      <c r="AJ1518" t="s">
        <v>7380</v>
      </c>
      <c r="AK1518" t="s">
        <v>16655</v>
      </c>
      <c r="AL1518" t="s">
        <v>8897</v>
      </c>
      <c r="AM1518" t="s">
        <v>5905</v>
      </c>
    </row>
    <row r="1519" spans="1:42" x14ac:dyDescent="0.2">
      <c r="A1519" t="s">
        <v>5910</v>
      </c>
      <c r="B1519" t="s">
        <v>5910</v>
      </c>
      <c r="D1519" t="s">
        <v>16656</v>
      </c>
      <c r="E1519" t="s">
        <v>16657</v>
      </c>
      <c r="F1519" t="s">
        <v>8889</v>
      </c>
      <c r="G1519" t="s">
        <v>5911</v>
      </c>
      <c r="H1519" t="s">
        <v>5910</v>
      </c>
      <c r="J1519" t="s">
        <v>5912</v>
      </c>
      <c r="K1519" t="s">
        <v>5913</v>
      </c>
      <c r="L1519" t="s">
        <v>32</v>
      </c>
      <c r="M1519" t="s">
        <v>8984</v>
      </c>
      <c r="N1519" t="s">
        <v>2039</v>
      </c>
      <c r="O1519" t="s">
        <v>8887</v>
      </c>
      <c r="P1519" t="s">
        <v>5915</v>
      </c>
      <c r="R1519" t="b">
        <v>1</v>
      </c>
      <c r="T1519" t="s">
        <v>85</v>
      </c>
      <c r="X1519" t="s">
        <v>16658</v>
      </c>
      <c r="Z1519" t="s">
        <v>8890</v>
      </c>
      <c r="AA1519" t="s">
        <v>8887</v>
      </c>
      <c r="AB1519" t="s">
        <v>9329</v>
      </c>
      <c r="AC1519" t="s">
        <v>10056</v>
      </c>
      <c r="AD1519" t="b">
        <v>0</v>
      </c>
      <c r="AE1519" t="b">
        <v>0</v>
      </c>
      <c r="AF1519" t="s">
        <v>8941</v>
      </c>
      <c r="AG1519" t="s">
        <v>8941</v>
      </c>
      <c r="AJ1519" t="s">
        <v>16659</v>
      </c>
      <c r="AK1519" t="s">
        <v>16660</v>
      </c>
      <c r="AL1519" t="s">
        <v>8945</v>
      </c>
      <c r="AM1519" t="s">
        <v>5911</v>
      </c>
    </row>
    <row r="1520" spans="1:42" x14ac:dyDescent="0.2">
      <c r="A1520" t="s">
        <v>5910</v>
      </c>
      <c r="B1520" t="s">
        <v>5910</v>
      </c>
      <c r="D1520" t="s">
        <v>16656</v>
      </c>
      <c r="E1520" t="s">
        <v>16661</v>
      </c>
      <c r="F1520" t="s">
        <v>8889</v>
      </c>
      <c r="G1520" t="s">
        <v>5911</v>
      </c>
      <c r="H1520" t="s">
        <v>5910</v>
      </c>
      <c r="J1520" t="s">
        <v>16662</v>
      </c>
      <c r="K1520" t="s">
        <v>5913</v>
      </c>
      <c r="L1520" t="s">
        <v>32</v>
      </c>
      <c r="M1520" t="s">
        <v>7982</v>
      </c>
      <c r="N1520" t="s">
        <v>2039</v>
      </c>
      <c r="O1520" t="s">
        <v>8887</v>
      </c>
      <c r="P1520" t="s">
        <v>16663</v>
      </c>
      <c r="R1520" t="b">
        <v>1</v>
      </c>
      <c r="T1520" t="s">
        <v>85</v>
      </c>
      <c r="Z1520" t="s">
        <v>8890</v>
      </c>
      <c r="AA1520" t="s">
        <v>8887</v>
      </c>
      <c r="AB1520" t="s">
        <v>16664</v>
      </c>
      <c r="AC1520" t="s">
        <v>10056</v>
      </c>
      <c r="AD1520" t="b">
        <v>0</v>
      </c>
      <c r="AE1520" t="b">
        <v>0</v>
      </c>
      <c r="AF1520" t="s">
        <v>8941</v>
      </c>
      <c r="AG1520" t="s">
        <v>8941</v>
      </c>
      <c r="AH1520" t="s">
        <v>8942</v>
      </c>
      <c r="AJ1520" t="s">
        <v>16659</v>
      </c>
      <c r="AK1520" t="s">
        <v>16665</v>
      </c>
      <c r="AL1520" t="s">
        <v>8945</v>
      </c>
      <c r="AM1520" t="s">
        <v>5911</v>
      </c>
    </row>
    <row r="1521" spans="1:42" x14ac:dyDescent="0.2">
      <c r="A1521" t="s">
        <v>5910</v>
      </c>
      <c r="B1521" t="s">
        <v>5910</v>
      </c>
      <c r="D1521" t="s">
        <v>16656</v>
      </c>
      <c r="E1521" t="s">
        <v>16666</v>
      </c>
      <c r="F1521" t="s">
        <v>8889</v>
      </c>
      <c r="G1521" t="s">
        <v>5911</v>
      </c>
      <c r="H1521" t="s">
        <v>5910</v>
      </c>
      <c r="J1521" t="s">
        <v>16667</v>
      </c>
      <c r="K1521" t="s">
        <v>5913</v>
      </c>
      <c r="L1521" t="s">
        <v>32</v>
      </c>
      <c r="M1521" t="s">
        <v>7982</v>
      </c>
      <c r="N1521" t="s">
        <v>2039</v>
      </c>
      <c r="O1521" t="s">
        <v>8887</v>
      </c>
      <c r="P1521" t="s">
        <v>16668</v>
      </c>
      <c r="R1521" t="b">
        <v>1</v>
      </c>
      <c r="T1521" t="s">
        <v>85</v>
      </c>
      <c r="Z1521" t="s">
        <v>8890</v>
      </c>
      <c r="AA1521" t="s">
        <v>8887</v>
      </c>
      <c r="AB1521" t="s">
        <v>16669</v>
      </c>
      <c r="AC1521" t="s">
        <v>10056</v>
      </c>
      <c r="AD1521" t="b">
        <v>0</v>
      </c>
      <c r="AE1521" t="b">
        <v>0</v>
      </c>
      <c r="AF1521" t="s">
        <v>8941</v>
      </c>
      <c r="AG1521" t="s">
        <v>8941</v>
      </c>
      <c r="AH1521" t="s">
        <v>8942</v>
      </c>
      <c r="AJ1521" t="s">
        <v>16670</v>
      </c>
      <c r="AK1521" t="s">
        <v>16671</v>
      </c>
      <c r="AL1521" t="s">
        <v>9244</v>
      </c>
      <c r="AM1521" t="s">
        <v>5911</v>
      </c>
    </row>
    <row r="1522" spans="1:42" x14ac:dyDescent="0.2">
      <c r="A1522" t="s">
        <v>5910</v>
      </c>
      <c r="B1522" t="s">
        <v>5910</v>
      </c>
      <c r="D1522" t="s">
        <v>16656</v>
      </c>
      <c r="E1522" t="s">
        <v>16672</v>
      </c>
      <c r="F1522" t="s">
        <v>8889</v>
      </c>
      <c r="G1522" t="s">
        <v>5911</v>
      </c>
      <c r="H1522" t="s">
        <v>5910</v>
      </c>
      <c r="M1522" t="s">
        <v>8920</v>
      </c>
      <c r="N1522" t="s">
        <v>2039</v>
      </c>
      <c r="O1522" t="s">
        <v>8887</v>
      </c>
      <c r="R1522" t="b">
        <v>1</v>
      </c>
      <c r="Z1522" t="s">
        <v>8890</v>
      </c>
      <c r="AA1522" t="s">
        <v>8887</v>
      </c>
      <c r="AC1522" t="s">
        <v>10056</v>
      </c>
      <c r="AD1522" t="b">
        <v>0</v>
      </c>
      <c r="AE1522" t="b">
        <v>0</v>
      </c>
      <c r="AL1522" t="s">
        <v>9244</v>
      </c>
      <c r="AM1522" t="s">
        <v>5911</v>
      </c>
    </row>
    <row r="1523" spans="1:42" x14ac:dyDescent="0.2">
      <c r="A1523" t="s">
        <v>5916</v>
      </c>
      <c r="B1523" t="s">
        <v>5916</v>
      </c>
      <c r="D1523" t="s">
        <v>16673</v>
      </c>
      <c r="E1523" t="s">
        <v>16674</v>
      </c>
      <c r="F1523" t="s">
        <v>8994</v>
      </c>
      <c r="G1523" t="s">
        <v>5917</v>
      </c>
      <c r="H1523" t="s">
        <v>5916</v>
      </c>
      <c r="I1523" t="s">
        <v>16675</v>
      </c>
      <c r="J1523" t="s">
        <v>5918</v>
      </c>
      <c r="K1523" t="s">
        <v>5919</v>
      </c>
      <c r="L1523" t="s">
        <v>32</v>
      </c>
      <c r="M1523" t="s">
        <v>7982</v>
      </c>
      <c r="N1523" t="s">
        <v>2039</v>
      </c>
      <c r="O1523" t="s">
        <v>8887</v>
      </c>
      <c r="P1523" t="s">
        <v>5920</v>
      </c>
      <c r="R1523" t="b">
        <v>1</v>
      </c>
      <c r="T1523" t="s">
        <v>112</v>
      </c>
      <c r="Y1523" t="s">
        <v>5922</v>
      </c>
      <c r="Z1523" t="s">
        <v>8890</v>
      </c>
      <c r="AA1523" t="s">
        <v>8887</v>
      </c>
      <c r="AB1523" t="s">
        <v>16676</v>
      </c>
      <c r="AC1523" t="s">
        <v>8973</v>
      </c>
      <c r="AD1523" t="b">
        <v>0</v>
      </c>
      <c r="AE1523" t="b">
        <v>0</v>
      </c>
      <c r="AF1523" t="s">
        <v>12637</v>
      </c>
      <c r="AG1523" t="s">
        <v>12638</v>
      </c>
      <c r="AH1523" t="s">
        <v>9100</v>
      </c>
      <c r="AJ1523" t="s">
        <v>5917</v>
      </c>
      <c r="AK1523" t="s">
        <v>16677</v>
      </c>
      <c r="AL1523" t="s">
        <v>8935</v>
      </c>
      <c r="AM1523" t="s">
        <v>5921</v>
      </c>
      <c r="AN1523" t="s">
        <v>132</v>
      </c>
      <c r="AO1523" t="s">
        <v>109</v>
      </c>
      <c r="AP1523" t="s">
        <v>2973</v>
      </c>
    </row>
    <row r="1524" spans="1:42" x14ac:dyDescent="0.2">
      <c r="A1524" t="s">
        <v>5923</v>
      </c>
      <c r="B1524" t="s">
        <v>5924</v>
      </c>
      <c r="D1524" t="s">
        <v>8711</v>
      </c>
      <c r="E1524" t="s">
        <v>16678</v>
      </c>
      <c r="F1524" t="s">
        <v>10382</v>
      </c>
      <c r="G1524" t="s">
        <v>16679</v>
      </c>
      <c r="H1524" t="s">
        <v>5923</v>
      </c>
      <c r="J1524" t="s">
        <v>5926</v>
      </c>
      <c r="K1524" t="s">
        <v>16680</v>
      </c>
      <c r="L1524" t="s">
        <v>5928</v>
      </c>
      <c r="M1524" t="s">
        <v>7982</v>
      </c>
      <c r="N1524" t="s">
        <v>2039</v>
      </c>
      <c r="O1524" t="s">
        <v>8887</v>
      </c>
      <c r="P1524" t="s">
        <v>16681</v>
      </c>
      <c r="R1524" t="b">
        <v>1</v>
      </c>
      <c r="T1524" t="s">
        <v>45</v>
      </c>
      <c r="Z1524" t="s">
        <v>8890</v>
      </c>
      <c r="AA1524" t="s">
        <v>8887</v>
      </c>
      <c r="AB1524" t="s">
        <v>16682</v>
      </c>
      <c r="AC1524" t="s">
        <v>8973</v>
      </c>
      <c r="AD1524" t="b">
        <v>0</v>
      </c>
      <c r="AE1524" t="b">
        <v>1</v>
      </c>
      <c r="AF1524" t="s">
        <v>16683</v>
      </c>
      <c r="AG1524" t="s">
        <v>16684</v>
      </c>
      <c r="AH1524" t="s">
        <v>9031</v>
      </c>
      <c r="AJ1524" t="s">
        <v>16685</v>
      </c>
      <c r="AK1524" t="s">
        <v>16686</v>
      </c>
      <c r="AL1524" t="s">
        <v>8926</v>
      </c>
      <c r="AM1524" t="s">
        <v>5931</v>
      </c>
    </row>
    <row r="1525" spans="1:42" x14ac:dyDescent="0.2">
      <c r="A1525" t="s">
        <v>5923</v>
      </c>
      <c r="B1525" t="s">
        <v>5924</v>
      </c>
      <c r="D1525" t="s">
        <v>8711</v>
      </c>
      <c r="E1525" t="s">
        <v>16687</v>
      </c>
      <c r="F1525" t="s">
        <v>10382</v>
      </c>
      <c r="G1525" t="s">
        <v>16679</v>
      </c>
      <c r="H1525" t="s">
        <v>5923</v>
      </c>
      <c r="I1525" t="s">
        <v>16688</v>
      </c>
      <c r="J1525" t="s">
        <v>5926</v>
      </c>
      <c r="K1525" t="s">
        <v>16680</v>
      </c>
      <c r="L1525" t="s">
        <v>5928</v>
      </c>
      <c r="M1525" t="s">
        <v>7982</v>
      </c>
      <c r="N1525" t="s">
        <v>2039</v>
      </c>
      <c r="O1525" t="s">
        <v>8887</v>
      </c>
      <c r="P1525" t="s">
        <v>16689</v>
      </c>
      <c r="R1525" t="b">
        <v>1</v>
      </c>
      <c r="T1525" t="s">
        <v>45</v>
      </c>
      <c r="Y1525" t="s">
        <v>134</v>
      </c>
      <c r="Z1525" t="s">
        <v>8890</v>
      </c>
      <c r="AA1525" t="s">
        <v>8887</v>
      </c>
      <c r="AB1525" t="s">
        <v>16682</v>
      </c>
      <c r="AC1525" t="s">
        <v>8973</v>
      </c>
      <c r="AD1525" t="b">
        <v>0</v>
      </c>
      <c r="AE1525" t="b">
        <v>1</v>
      </c>
      <c r="AF1525" t="s">
        <v>16690</v>
      </c>
      <c r="AG1525" t="s">
        <v>16691</v>
      </c>
      <c r="AH1525" t="s">
        <v>9031</v>
      </c>
      <c r="AI1525" t="s">
        <v>16692</v>
      </c>
      <c r="AJ1525" t="s">
        <v>16685</v>
      </c>
      <c r="AK1525" t="s">
        <v>16686</v>
      </c>
      <c r="AL1525" t="s">
        <v>8935</v>
      </c>
      <c r="AM1525" t="s">
        <v>16693</v>
      </c>
    </row>
    <row r="1526" spans="1:42" x14ac:dyDescent="0.2">
      <c r="A1526" t="s">
        <v>5923</v>
      </c>
      <c r="B1526" t="s">
        <v>5924</v>
      </c>
      <c r="D1526" t="s">
        <v>8711</v>
      </c>
      <c r="E1526" t="s">
        <v>16694</v>
      </c>
      <c r="F1526" t="s">
        <v>10382</v>
      </c>
      <c r="G1526" t="s">
        <v>16679</v>
      </c>
      <c r="H1526" t="s">
        <v>5923</v>
      </c>
      <c r="I1526" t="s">
        <v>16695</v>
      </c>
      <c r="J1526" t="s">
        <v>16696</v>
      </c>
      <c r="K1526" t="s">
        <v>16680</v>
      </c>
      <c r="L1526" t="s">
        <v>5928</v>
      </c>
      <c r="M1526" t="s">
        <v>7982</v>
      </c>
      <c r="N1526" t="s">
        <v>2039</v>
      </c>
      <c r="O1526" t="s">
        <v>8887</v>
      </c>
      <c r="P1526" t="s">
        <v>16697</v>
      </c>
      <c r="R1526" t="b">
        <v>1</v>
      </c>
      <c r="T1526" t="s">
        <v>45</v>
      </c>
      <c r="Y1526" t="s">
        <v>381</v>
      </c>
      <c r="Z1526" t="s">
        <v>8890</v>
      </c>
      <c r="AA1526" t="s">
        <v>8887</v>
      </c>
      <c r="AB1526" t="s">
        <v>16682</v>
      </c>
      <c r="AC1526" t="s">
        <v>8973</v>
      </c>
      <c r="AD1526" t="b">
        <v>0</v>
      </c>
      <c r="AE1526" t="b">
        <v>1</v>
      </c>
      <c r="AF1526" t="s">
        <v>16698</v>
      </c>
      <c r="AG1526" t="s">
        <v>15467</v>
      </c>
      <c r="AH1526" t="s">
        <v>9031</v>
      </c>
      <c r="AJ1526" t="s">
        <v>16699</v>
      </c>
      <c r="AK1526" t="s">
        <v>16686</v>
      </c>
      <c r="AL1526" t="s">
        <v>9266</v>
      </c>
      <c r="AM1526" t="s">
        <v>5925</v>
      </c>
    </row>
    <row r="1527" spans="1:42" x14ac:dyDescent="0.2">
      <c r="A1527" t="s">
        <v>5923</v>
      </c>
      <c r="B1527" t="s">
        <v>5924</v>
      </c>
      <c r="D1527" t="s">
        <v>8711</v>
      </c>
      <c r="E1527" t="s">
        <v>16700</v>
      </c>
      <c r="F1527" t="s">
        <v>10382</v>
      </c>
      <c r="G1527" t="s">
        <v>16679</v>
      </c>
      <c r="H1527" t="s">
        <v>5923</v>
      </c>
      <c r="J1527" t="s">
        <v>5926</v>
      </c>
      <c r="K1527" t="s">
        <v>16680</v>
      </c>
      <c r="L1527" t="s">
        <v>5928</v>
      </c>
      <c r="M1527" t="s">
        <v>7982</v>
      </c>
      <c r="N1527" t="s">
        <v>2039</v>
      </c>
      <c r="O1527" t="s">
        <v>8887</v>
      </c>
      <c r="P1527" t="s">
        <v>16701</v>
      </c>
      <c r="R1527" t="b">
        <v>1</v>
      </c>
      <c r="T1527" t="s">
        <v>45</v>
      </c>
      <c r="Z1527" t="s">
        <v>8890</v>
      </c>
      <c r="AA1527" t="s">
        <v>8887</v>
      </c>
      <c r="AB1527" t="s">
        <v>16682</v>
      </c>
      <c r="AC1527" t="s">
        <v>8973</v>
      </c>
      <c r="AD1527" t="b">
        <v>0</v>
      </c>
      <c r="AE1527" t="b">
        <v>1</v>
      </c>
      <c r="AF1527" t="s">
        <v>16702</v>
      </c>
      <c r="AG1527" t="s">
        <v>16684</v>
      </c>
      <c r="AH1527" t="s">
        <v>9031</v>
      </c>
      <c r="AJ1527" t="s">
        <v>16699</v>
      </c>
      <c r="AK1527" t="s">
        <v>16686</v>
      </c>
      <c r="AL1527" t="s">
        <v>8907</v>
      </c>
      <c r="AM1527" t="s">
        <v>16703</v>
      </c>
    </row>
    <row r="1528" spans="1:42" x14ac:dyDescent="0.2">
      <c r="A1528" t="s">
        <v>5923</v>
      </c>
      <c r="B1528" t="s">
        <v>5924</v>
      </c>
      <c r="D1528" t="s">
        <v>8711</v>
      </c>
      <c r="E1528" t="s">
        <v>16704</v>
      </c>
      <c r="F1528" t="s">
        <v>10382</v>
      </c>
      <c r="G1528" t="s">
        <v>16679</v>
      </c>
      <c r="H1528" t="s">
        <v>5923</v>
      </c>
      <c r="I1528" t="s">
        <v>16705</v>
      </c>
      <c r="J1528" t="s">
        <v>5926</v>
      </c>
      <c r="K1528" t="s">
        <v>16680</v>
      </c>
      <c r="L1528" t="s">
        <v>5928</v>
      </c>
      <c r="M1528" t="s">
        <v>8925</v>
      </c>
      <c r="N1528" t="s">
        <v>2039</v>
      </c>
      <c r="O1528" t="s">
        <v>8887</v>
      </c>
      <c r="P1528" t="s">
        <v>16706</v>
      </c>
      <c r="R1528" t="b">
        <v>1</v>
      </c>
      <c r="T1528" t="s">
        <v>45</v>
      </c>
      <c r="X1528" t="s">
        <v>7443</v>
      </c>
      <c r="Y1528" t="s">
        <v>7558</v>
      </c>
      <c r="Z1528" t="s">
        <v>8890</v>
      </c>
      <c r="AA1528" t="s">
        <v>8887</v>
      </c>
      <c r="AB1528" t="s">
        <v>16682</v>
      </c>
      <c r="AC1528" t="s">
        <v>8973</v>
      </c>
      <c r="AD1528" t="b">
        <v>0</v>
      </c>
      <c r="AE1528" t="b">
        <v>1</v>
      </c>
      <c r="AF1528" t="s">
        <v>16707</v>
      </c>
      <c r="AG1528" t="s">
        <v>16708</v>
      </c>
      <c r="AJ1528" t="s">
        <v>16699</v>
      </c>
      <c r="AK1528" t="s">
        <v>16709</v>
      </c>
      <c r="AL1528" t="s">
        <v>8918</v>
      </c>
      <c r="AM1528" t="s">
        <v>16703</v>
      </c>
    </row>
    <row r="1529" spans="1:42" x14ac:dyDescent="0.2">
      <c r="A1529" t="s">
        <v>5923</v>
      </c>
      <c r="B1529" t="s">
        <v>5924</v>
      </c>
      <c r="D1529" t="s">
        <v>8711</v>
      </c>
      <c r="E1529" t="s">
        <v>16710</v>
      </c>
      <c r="F1529" t="e">
        <v>#N/A</v>
      </c>
      <c r="G1529" t="s">
        <v>16679</v>
      </c>
      <c r="H1529" t="s">
        <v>5923</v>
      </c>
      <c r="J1529" t="s">
        <v>16711</v>
      </c>
      <c r="K1529" t="s">
        <v>16712</v>
      </c>
      <c r="L1529" t="s">
        <v>5928</v>
      </c>
      <c r="M1529" t="s">
        <v>7982</v>
      </c>
      <c r="N1529" t="s">
        <v>7781</v>
      </c>
      <c r="O1529" t="s">
        <v>8887</v>
      </c>
      <c r="P1529" t="s">
        <v>16713</v>
      </c>
      <c r="T1529" t="s">
        <v>45</v>
      </c>
      <c r="Z1529" t="s">
        <v>8967</v>
      </c>
      <c r="AA1529" t="s">
        <v>8887</v>
      </c>
      <c r="AD1529" t="b">
        <v>0</v>
      </c>
      <c r="AF1529" t="s">
        <v>8968</v>
      </c>
      <c r="AG1529" t="s">
        <v>8968</v>
      </c>
      <c r="AH1529" t="s">
        <v>8893</v>
      </c>
      <c r="AI1529" t="s">
        <v>16714</v>
      </c>
      <c r="AJ1529" t="s">
        <v>16685</v>
      </c>
      <c r="AK1529" t="s">
        <v>16686</v>
      </c>
      <c r="AL1529" t="s">
        <v>8935</v>
      </c>
      <c r="AM1529" t="s">
        <v>16679</v>
      </c>
    </row>
    <row r="1530" spans="1:42" x14ac:dyDescent="0.2">
      <c r="A1530" t="s">
        <v>5923</v>
      </c>
      <c r="B1530" t="s">
        <v>5924</v>
      </c>
      <c r="D1530" t="s">
        <v>8711</v>
      </c>
      <c r="E1530" t="s">
        <v>16715</v>
      </c>
      <c r="F1530" t="s">
        <v>10382</v>
      </c>
      <c r="G1530" t="s">
        <v>16679</v>
      </c>
      <c r="H1530" t="s">
        <v>5923</v>
      </c>
      <c r="J1530" t="s">
        <v>5926</v>
      </c>
      <c r="K1530" t="s">
        <v>16680</v>
      </c>
      <c r="L1530" t="s">
        <v>5928</v>
      </c>
      <c r="M1530" t="s">
        <v>7982</v>
      </c>
      <c r="N1530" t="s">
        <v>7555</v>
      </c>
      <c r="O1530" t="s">
        <v>9002</v>
      </c>
      <c r="P1530" t="s">
        <v>16716</v>
      </c>
      <c r="R1530" t="b">
        <v>1</v>
      </c>
      <c r="T1530" t="s">
        <v>45</v>
      </c>
      <c r="V1530" t="s">
        <v>7555</v>
      </c>
      <c r="Z1530" t="s">
        <v>8890</v>
      </c>
      <c r="AA1530" t="s">
        <v>9004</v>
      </c>
      <c r="AB1530" t="s">
        <v>16682</v>
      </c>
      <c r="AD1530" t="b">
        <v>0</v>
      </c>
      <c r="AE1530" t="b">
        <v>1</v>
      </c>
      <c r="AF1530" t="s">
        <v>16717</v>
      </c>
      <c r="AG1530" t="s">
        <v>16718</v>
      </c>
      <c r="AH1530" t="s">
        <v>9031</v>
      </c>
      <c r="AI1530" t="s">
        <v>16719</v>
      </c>
      <c r="AJ1530" t="s">
        <v>16720</v>
      </c>
      <c r="AL1530" t="s">
        <v>8913</v>
      </c>
      <c r="AM1530" t="s">
        <v>16679</v>
      </c>
    </row>
    <row r="1531" spans="1:42" x14ac:dyDescent="0.2">
      <c r="A1531" t="s">
        <v>5932</v>
      </c>
      <c r="B1531" t="s">
        <v>5932</v>
      </c>
      <c r="D1531" t="s">
        <v>16721</v>
      </c>
      <c r="E1531" t="s">
        <v>16722</v>
      </c>
      <c r="F1531" t="s">
        <v>9118</v>
      </c>
      <c r="G1531" t="s">
        <v>5933</v>
      </c>
      <c r="H1531" t="s">
        <v>5932</v>
      </c>
      <c r="J1531" t="s">
        <v>5934</v>
      </c>
      <c r="K1531" t="s">
        <v>5935</v>
      </c>
      <c r="L1531" t="s">
        <v>180</v>
      </c>
      <c r="M1531" t="s">
        <v>7982</v>
      </c>
      <c r="N1531" t="s">
        <v>2039</v>
      </c>
      <c r="O1531" t="s">
        <v>8887</v>
      </c>
      <c r="P1531" t="s">
        <v>5936</v>
      </c>
      <c r="R1531" t="b">
        <v>1</v>
      </c>
      <c r="T1531" t="s">
        <v>112</v>
      </c>
      <c r="Z1531" t="s">
        <v>8890</v>
      </c>
      <c r="AA1531" t="s">
        <v>8887</v>
      </c>
      <c r="AB1531" t="s">
        <v>16723</v>
      </c>
      <c r="AC1531" t="s">
        <v>8996</v>
      </c>
      <c r="AD1531" t="b">
        <v>0</v>
      </c>
      <c r="AE1531" t="b">
        <v>0</v>
      </c>
      <c r="AF1531" t="s">
        <v>8931</v>
      </c>
      <c r="AG1531" t="s">
        <v>8931</v>
      </c>
      <c r="AH1531" t="s">
        <v>8893</v>
      </c>
      <c r="AJ1531" t="s">
        <v>5933</v>
      </c>
      <c r="AK1531" t="s">
        <v>16724</v>
      </c>
      <c r="AL1531" t="s">
        <v>8923</v>
      </c>
      <c r="AM1531" t="s">
        <v>5937</v>
      </c>
      <c r="AN1531" t="s">
        <v>57</v>
      </c>
      <c r="AO1531" t="s">
        <v>58</v>
      </c>
      <c r="AP1531" t="s">
        <v>5938</v>
      </c>
    </row>
    <row r="1532" spans="1:42" x14ac:dyDescent="0.2">
      <c r="A1532" t="s">
        <v>5939</v>
      </c>
      <c r="B1532" t="s">
        <v>5940</v>
      </c>
      <c r="D1532" t="s">
        <v>7382</v>
      </c>
      <c r="E1532" t="s">
        <v>16725</v>
      </c>
      <c r="F1532" t="s">
        <v>8994</v>
      </c>
      <c r="G1532" t="s">
        <v>5941</v>
      </c>
      <c r="H1532" t="s">
        <v>5939</v>
      </c>
      <c r="J1532" t="s">
        <v>5942</v>
      </c>
      <c r="K1532" t="s">
        <v>16726</v>
      </c>
      <c r="L1532" t="s">
        <v>32</v>
      </c>
      <c r="M1532" t="s">
        <v>7982</v>
      </c>
      <c r="N1532" t="s">
        <v>7658</v>
      </c>
      <c r="O1532" t="s">
        <v>8887</v>
      </c>
      <c r="P1532" t="s">
        <v>16727</v>
      </c>
      <c r="R1532" t="b">
        <v>1</v>
      </c>
      <c r="T1532" t="s">
        <v>112</v>
      </c>
      <c r="Z1532" t="s">
        <v>8890</v>
      </c>
      <c r="AA1532" t="s">
        <v>8887</v>
      </c>
      <c r="AC1532" t="s">
        <v>8996</v>
      </c>
      <c r="AD1532" t="b">
        <v>0</v>
      </c>
      <c r="AE1532" t="b">
        <v>0</v>
      </c>
      <c r="AF1532" t="s">
        <v>8892</v>
      </c>
      <c r="AG1532" t="s">
        <v>8892</v>
      </c>
      <c r="AH1532" t="s">
        <v>8893</v>
      </c>
      <c r="AI1532" t="s">
        <v>8894</v>
      </c>
      <c r="AJ1532" t="s">
        <v>5941</v>
      </c>
      <c r="AK1532" t="s">
        <v>16728</v>
      </c>
      <c r="AL1532" t="s">
        <v>8918</v>
      </c>
      <c r="AM1532" t="s">
        <v>5945</v>
      </c>
    </row>
    <row r="1533" spans="1:42" x14ac:dyDescent="0.2">
      <c r="A1533" t="s">
        <v>5949</v>
      </c>
      <c r="B1533" t="s">
        <v>5949</v>
      </c>
      <c r="D1533" t="s">
        <v>16729</v>
      </c>
      <c r="E1533" t="s">
        <v>16730</v>
      </c>
      <c r="F1533" t="s">
        <v>8994</v>
      </c>
      <c r="G1533" t="s">
        <v>5950</v>
      </c>
      <c r="H1533" t="s">
        <v>5949</v>
      </c>
      <c r="J1533" t="s">
        <v>5951</v>
      </c>
      <c r="K1533" t="s">
        <v>5952</v>
      </c>
      <c r="L1533" t="s">
        <v>5953</v>
      </c>
      <c r="M1533" t="s">
        <v>7982</v>
      </c>
      <c r="N1533" t="s">
        <v>2039</v>
      </c>
      <c r="O1533" t="s">
        <v>8887</v>
      </c>
      <c r="P1533" t="s">
        <v>5954</v>
      </c>
      <c r="R1533" t="b">
        <v>1</v>
      </c>
      <c r="T1533" t="s">
        <v>112</v>
      </c>
      <c r="Z1533" t="s">
        <v>8890</v>
      </c>
      <c r="AA1533" t="s">
        <v>8887</v>
      </c>
      <c r="AC1533" t="s">
        <v>8891</v>
      </c>
      <c r="AD1533" t="b">
        <v>0</v>
      </c>
      <c r="AE1533" t="b">
        <v>0</v>
      </c>
      <c r="AF1533" t="s">
        <v>8931</v>
      </c>
      <c r="AG1533" t="s">
        <v>8931</v>
      </c>
      <c r="AH1533" t="s">
        <v>8893</v>
      </c>
      <c r="AI1533" t="s">
        <v>16731</v>
      </c>
      <c r="AJ1533" t="s">
        <v>5950</v>
      </c>
      <c r="AK1533" t="s">
        <v>16732</v>
      </c>
      <c r="AL1533" t="s">
        <v>7302</v>
      </c>
      <c r="AM1533" t="s">
        <v>5955</v>
      </c>
      <c r="AO1533" t="s">
        <v>365</v>
      </c>
      <c r="AP1533" t="s">
        <v>4077</v>
      </c>
    </row>
    <row r="1534" spans="1:42" x14ac:dyDescent="0.2">
      <c r="A1534" t="s">
        <v>5956</v>
      </c>
      <c r="B1534" t="s">
        <v>5956</v>
      </c>
      <c r="D1534" t="s">
        <v>16733</v>
      </c>
      <c r="E1534" t="s">
        <v>16734</v>
      </c>
      <c r="F1534" t="s">
        <v>9118</v>
      </c>
      <c r="G1534" t="s">
        <v>5957</v>
      </c>
      <c r="H1534" t="s">
        <v>5956</v>
      </c>
      <c r="J1534" t="s">
        <v>5958</v>
      </c>
      <c r="K1534" t="s">
        <v>5959</v>
      </c>
      <c r="L1534" t="s">
        <v>32</v>
      </c>
      <c r="M1534" t="s">
        <v>7982</v>
      </c>
      <c r="N1534" t="s">
        <v>2039</v>
      </c>
      <c r="O1534" t="s">
        <v>8887</v>
      </c>
      <c r="P1534" t="s">
        <v>5961</v>
      </c>
      <c r="R1534" t="b">
        <v>1</v>
      </c>
      <c r="T1534" t="s">
        <v>85</v>
      </c>
      <c r="Z1534" t="s">
        <v>8890</v>
      </c>
      <c r="AA1534" t="s">
        <v>8887</v>
      </c>
      <c r="AC1534" t="s">
        <v>8921</v>
      </c>
      <c r="AD1534" t="b">
        <v>0</v>
      </c>
      <c r="AE1534" t="b">
        <v>0</v>
      </c>
      <c r="AF1534" t="s">
        <v>16735</v>
      </c>
      <c r="AG1534" t="s">
        <v>16736</v>
      </c>
      <c r="AH1534" t="s">
        <v>8893</v>
      </c>
      <c r="AI1534" t="s">
        <v>16737</v>
      </c>
      <c r="AJ1534" t="s">
        <v>16738</v>
      </c>
      <c r="AK1534" t="s">
        <v>16739</v>
      </c>
      <c r="AL1534" t="s">
        <v>8923</v>
      </c>
      <c r="AM1534" t="s">
        <v>5957</v>
      </c>
    </row>
    <row r="1535" spans="1:42" x14ac:dyDescent="0.2">
      <c r="A1535" t="s">
        <v>5963</v>
      </c>
      <c r="B1535" t="s">
        <v>5963</v>
      </c>
      <c r="D1535" t="s">
        <v>16740</v>
      </c>
      <c r="E1535" t="s">
        <v>16741</v>
      </c>
      <c r="F1535" t="s">
        <v>9118</v>
      </c>
      <c r="G1535" t="s">
        <v>5964</v>
      </c>
      <c r="H1535" t="s">
        <v>5963</v>
      </c>
      <c r="J1535" t="s">
        <v>5965</v>
      </c>
      <c r="K1535" t="s">
        <v>5966</v>
      </c>
      <c r="L1535" t="s">
        <v>5967</v>
      </c>
      <c r="M1535" t="s">
        <v>7982</v>
      </c>
      <c r="N1535" t="s">
        <v>7547</v>
      </c>
      <c r="O1535" t="s">
        <v>8887</v>
      </c>
      <c r="P1535" t="s">
        <v>5969</v>
      </c>
      <c r="R1535" t="b">
        <v>1</v>
      </c>
      <c r="T1535" t="s">
        <v>112</v>
      </c>
      <c r="Z1535" t="s">
        <v>8890</v>
      </c>
      <c r="AA1535" t="s">
        <v>8887</v>
      </c>
      <c r="AB1535" t="s">
        <v>16742</v>
      </c>
      <c r="AC1535" t="s">
        <v>9037</v>
      </c>
      <c r="AD1535" t="b">
        <v>0</v>
      </c>
      <c r="AE1535" t="b">
        <v>0</v>
      </c>
      <c r="AF1535" t="s">
        <v>9113</v>
      </c>
      <c r="AG1535" t="s">
        <v>9113</v>
      </c>
      <c r="AH1535" t="s">
        <v>9100</v>
      </c>
      <c r="AJ1535" t="s">
        <v>5964</v>
      </c>
      <c r="AK1535" t="s">
        <v>16743</v>
      </c>
      <c r="AL1535" t="s">
        <v>8935</v>
      </c>
      <c r="AM1535" t="s">
        <v>5970</v>
      </c>
      <c r="AN1535" t="s">
        <v>659</v>
      </c>
      <c r="AO1535" t="s">
        <v>109</v>
      </c>
      <c r="AP1535" t="s">
        <v>5971</v>
      </c>
    </row>
    <row r="1536" spans="1:42" x14ac:dyDescent="0.2">
      <c r="A1536" t="s">
        <v>5972</v>
      </c>
      <c r="B1536" t="s">
        <v>5972</v>
      </c>
      <c r="D1536" t="s">
        <v>16744</v>
      </c>
      <c r="E1536" t="s">
        <v>16745</v>
      </c>
      <c r="F1536" t="s">
        <v>9090</v>
      </c>
      <c r="G1536" t="s">
        <v>5973</v>
      </c>
      <c r="H1536" t="s">
        <v>5972</v>
      </c>
      <c r="J1536" t="s">
        <v>5974</v>
      </c>
      <c r="K1536" t="s">
        <v>5975</v>
      </c>
      <c r="L1536" t="s">
        <v>233</v>
      </c>
      <c r="M1536" t="s">
        <v>7982</v>
      </c>
      <c r="N1536" t="s">
        <v>2039</v>
      </c>
      <c r="O1536" t="s">
        <v>8887</v>
      </c>
      <c r="P1536" t="s">
        <v>5976</v>
      </c>
      <c r="R1536" t="b">
        <v>1</v>
      </c>
      <c r="T1536" t="s">
        <v>112</v>
      </c>
      <c r="Z1536" t="s">
        <v>8890</v>
      </c>
      <c r="AA1536" t="s">
        <v>8887</v>
      </c>
      <c r="AC1536" t="s">
        <v>8891</v>
      </c>
      <c r="AD1536" t="b">
        <v>0</v>
      </c>
      <c r="AE1536" t="b">
        <v>0</v>
      </c>
      <c r="AF1536" t="s">
        <v>7604</v>
      </c>
      <c r="AG1536" t="s">
        <v>7604</v>
      </c>
      <c r="AH1536" t="s">
        <v>8893</v>
      </c>
      <c r="AI1536" t="s">
        <v>8932</v>
      </c>
      <c r="AJ1536" t="s">
        <v>5973</v>
      </c>
      <c r="AK1536" t="s">
        <v>16746</v>
      </c>
      <c r="AL1536" t="s">
        <v>8935</v>
      </c>
      <c r="AM1536" t="s">
        <v>5973</v>
      </c>
      <c r="AN1536" t="s">
        <v>659</v>
      </c>
      <c r="AO1536" t="s">
        <v>109</v>
      </c>
      <c r="AP1536" t="s">
        <v>1061</v>
      </c>
    </row>
    <row r="1537" spans="1:42" x14ac:dyDescent="0.2">
      <c r="A1537" t="s">
        <v>5977</v>
      </c>
      <c r="B1537" t="s">
        <v>5978</v>
      </c>
      <c r="D1537" t="s">
        <v>8714</v>
      </c>
      <c r="E1537" t="s">
        <v>16747</v>
      </c>
      <c r="F1537" t="s">
        <v>9216</v>
      </c>
      <c r="G1537" t="s">
        <v>7004</v>
      </c>
      <c r="H1537" t="s">
        <v>5977</v>
      </c>
      <c r="M1537" t="s">
        <v>8920</v>
      </c>
      <c r="N1537" t="s">
        <v>2039</v>
      </c>
      <c r="O1537" t="s">
        <v>8887</v>
      </c>
      <c r="R1537" t="b">
        <v>1</v>
      </c>
      <c r="Z1537" t="s">
        <v>8890</v>
      </c>
      <c r="AA1537" t="s">
        <v>8887</v>
      </c>
      <c r="AC1537" t="s">
        <v>8973</v>
      </c>
      <c r="AD1537" t="b">
        <v>0</v>
      </c>
      <c r="AE1537" t="b">
        <v>0</v>
      </c>
      <c r="AL1537" t="s">
        <v>7302</v>
      </c>
      <c r="AM1537" t="s">
        <v>5985</v>
      </c>
    </row>
    <row r="1538" spans="1:42" x14ac:dyDescent="0.2">
      <c r="A1538" t="s">
        <v>5977</v>
      </c>
      <c r="B1538" t="s">
        <v>5978</v>
      </c>
      <c r="D1538" t="s">
        <v>8714</v>
      </c>
      <c r="E1538" t="s">
        <v>16748</v>
      </c>
      <c r="F1538" t="s">
        <v>9216</v>
      </c>
      <c r="G1538" t="s">
        <v>7004</v>
      </c>
      <c r="H1538" t="s">
        <v>5977</v>
      </c>
      <c r="I1538" t="s">
        <v>16749</v>
      </c>
      <c r="J1538" t="s">
        <v>5980</v>
      </c>
      <c r="K1538" t="s">
        <v>7383</v>
      </c>
      <c r="L1538" t="s">
        <v>5982</v>
      </c>
      <c r="M1538" t="s">
        <v>7982</v>
      </c>
      <c r="N1538" t="s">
        <v>2039</v>
      </c>
      <c r="O1538" t="s">
        <v>8887</v>
      </c>
      <c r="P1538" t="s">
        <v>16750</v>
      </c>
      <c r="R1538" t="b">
        <v>1</v>
      </c>
      <c r="T1538" t="s">
        <v>45</v>
      </c>
      <c r="Y1538" t="s">
        <v>5987</v>
      </c>
      <c r="Z1538" t="s">
        <v>8890</v>
      </c>
      <c r="AA1538" t="s">
        <v>8887</v>
      </c>
      <c r="AB1538" t="s">
        <v>16751</v>
      </c>
      <c r="AC1538" t="s">
        <v>8973</v>
      </c>
      <c r="AD1538" t="b">
        <v>0</v>
      </c>
      <c r="AE1538" t="b">
        <v>0</v>
      </c>
      <c r="AF1538" t="s">
        <v>16752</v>
      </c>
      <c r="AG1538" t="s">
        <v>16753</v>
      </c>
      <c r="AH1538" t="s">
        <v>8893</v>
      </c>
      <c r="AJ1538" t="s">
        <v>16754</v>
      </c>
      <c r="AK1538" t="s">
        <v>16755</v>
      </c>
      <c r="AL1538" t="s">
        <v>8935</v>
      </c>
      <c r="AM1538" t="s">
        <v>7004</v>
      </c>
    </row>
    <row r="1539" spans="1:42" x14ac:dyDescent="0.2">
      <c r="A1539" t="s">
        <v>5977</v>
      </c>
      <c r="B1539" t="s">
        <v>5978</v>
      </c>
      <c r="D1539" t="s">
        <v>8714</v>
      </c>
      <c r="E1539" t="s">
        <v>16756</v>
      </c>
      <c r="F1539" t="s">
        <v>9216</v>
      </c>
      <c r="G1539" t="s">
        <v>7004</v>
      </c>
      <c r="H1539" t="s">
        <v>5977</v>
      </c>
      <c r="I1539" t="s">
        <v>16757</v>
      </c>
      <c r="M1539" t="s">
        <v>8920</v>
      </c>
      <c r="N1539" t="s">
        <v>2039</v>
      </c>
      <c r="O1539" t="s">
        <v>8887</v>
      </c>
      <c r="R1539" t="b">
        <v>1</v>
      </c>
      <c r="Y1539" t="s">
        <v>5606</v>
      </c>
      <c r="Z1539" t="s">
        <v>8890</v>
      </c>
      <c r="AA1539" t="s">
        <v>8887</v>
      </c>
      <c r="AC1539" t="s">
        <v>8973</v>
      </c>
      <c r="AD1539" t="b">
        <v>0</v>
      </c>
      <c r="AE1539" t="b">
        <v>0</v>
      </c>
      <c r="AL1539" t="s">
        <v>9266</v>
      </c>
      <c r="AM1539" t="s">
        <v>7004</v>
      </c>
    </row>
    <row r="1540" spans="1:42" x14ac:dyDescent="0.2">
      <c r="A1540" t="s">
        <v>5977</v>
      </c>
      <c r="B1540" t="s">
        <v>5978</v>
      </c>
      <c r="D1540" t="s">
        <v>8714</v>
      </c>
      <c r="E1540" t="s">
        <v>16758</v>
      </c>
      <c r="F1540" t="s">
        <v>9216</v>
      </c>
      <c r="G1540" t="s">
        <v>16759</v>
      </c>
      <c r="H1540" t="s">
        <v>5977</v>
      </c>
      <c r="J1540" t="s">
        <v>7581</v>
      </c>
      <c r="K1540" t="s">
        <v>7383</v>
      </c>
      <c r="L1540" t="s">
        <v>5982</v>
      </c>
      <c r="M1540" t="s">
        <v>7982</v>
      </c>
      <c r="N1540" t="s">
        <v>7128</v>
      </c>
      <c r="O1540" t="s">
        <v>8887</v>
      </c>
      <c r="P1540" t="s">
        <v>16760</v>
      </c>
      <c r="R1540" t="b">
        <v>1</v>
      </c>
      <c r="T1540" t="s">
        <v>45</v>
      </c>
      <c r="Z1540" t="s">
        <v>8890</v>
      </c>
      <c r="AA1540" t="s">
        <v>8887</v>
      </c>
      <c r="AB1540" t="s">
        <v>12455</v>
      </c>
      <c r="AC1540" t="s">
        <v>8973</v>
      </c>
      <c r="AD1540" t="b">
        <v>0</v>
      </c>
      <c r="AE1540" t="b">
        <v>0</v>
      </c>
      <c r="AF1540" t="s">
        <v>16761</v>
      </c>
      <c r="AG1540" t="s">
        <v>16762</v>
      </c>
      <c r="AH1540" t="s">
        <v>8893</v>
      </c>
      <c r="AI1540" t="s">
        <v>16763</v>
      </c>
      <c r="AJ1540" t="s">
        <v>16754</v>
      </c>
      <c r="AK1540" t="s">
        <v>16764</v>
      </c>
      <c r="AL1540" t="s">
        <v>9266</v>
      </c>
      <c r="AM1540" t="s">
        <v>16759</v>
      </c>
    </row>
    <row r="1541" spans="1:42" x14ac:dyDescent="0.2">
      <c r="A1541" t="s">
        <v>5977</v>
      </c>
      <c r="B1541" t="s">
        <v>5978</v>
      </c>
      <c r="D1541" t="s">
        <v>8714</v>
      </c>
      <c r="E1541" t="s">
        <v>16765</v>
      </c>
      <c r="F1541" t="e">
        <v>#N/A</v>
      </c>
      <c r="G1541" t="s">
        <v>16766</v>
      </c>
      <c r="H1541" t="s">
        <v>5977</v>
      </c>
      <c r="J1541" t="s">
        <v>5980</v>
      </c>
      <c r="K1541" t="s">
        <v>7383</v>
      </c>
      <c r="L1541" t="s">
        <v>5982</v>
      </c>
      <c r="M1541" t="s">
        <v>7982</v>
      </c>
      <c r="N1541" t="s">
        <v>16767</v>
      </c>
      <c r="O1541" t="s">
        <v>8887</v>
      </c>
      <c r="P1541" t="s">
        <v>16768</v>
      </c>
      <c r="T1541" t="s">
        <v>45</v>
      </c>
      <c r="Z1541" t="s">
        <v>8967</v>
      </c>
      <c r="AA1541" t="s">
        <v>8887</v>
      </c>
      <c r="AD1541" t="b">
        <v>0</v>
      </c>
      <c r="AF1541" t="s">
        <v>8968</v>
      </c>
      <c r="AG1541" t="s">
        <v>8968</v>
      </c>
      <c r="AH1541" t="s">
        <v>8893</v>
      </c>
      <c r="AI1541" t="s">
        <v>11376</v>
      </c>
      <c r="AJ1541" t="s">
        <v>16754</v>
      </c>
      <c r="AL1541" t="s">
        <v>7302</v>
      </c>
      <c r="AM1541" t="s">
        <v>16766</v>
      </c>
    </row>
    <row r="1542" spans="1:42" x14ac:dyDescent="0.2">
      <c r="A1542" t="s">
        <v>5977</v>
      </c>
      <c r="B1542" t="s">
        <v>5978</v>
      </c>
      <c r="D1542" t="s">
        <v>8714</v>
      </c>
      <c r="E1542" t="s">
        <v>16769</v>
      </c>
      <c r="F1542" t="e">
        <v>#N/A</v>
      </c>
      <c r="G1542" t="s">
        <v>16766</v>
      </c>
      <c r="H1542" t="s">
        <v>5977</v>
      </c>
      <c r="J1542" t="s">
        <v>5980</v>
      </c>
      <c r="K1542" t="s">
        <v>7383</v>
      </c>
      <c r="L1542" t="s">
        <v>5982</v>
      </c>
      <c r="M1542" t="s">
        <v>7982</v>
      </c>
      <c r="N1542" t="s">
        <v>7454</v>
      </c>
      <c r="O1542" t="s">
        <v>8887</v>
      </c>
      <c r="P1542" t="s">
        <v>16770</v>
      </c>
      <c r="T1542" t="s">
        <v>45</v>
      </c>
      <c r="Z1542" t="s">
        <v>8967</v>
      </c>
      <c r="AA1542" t="s">
        <v>8887</v>
      </c>
      <c r="AD1542" t="b">
        <v>0</v>
      </c>
      <c r="AF1542" t="s">
        <v>8968</v>
      </c>
      <c r="AG1542" t="s">
        <v>8968</v>
      </c>
      <c r="AH1542" t="s">
        <v>8893</v>
      </c>
      <c r="AI1542" t="s">
        <v>11376</v>
      </c>
      <c r="AJ1542" t="s">
        <v>16754</v>
      </c>
      <c r="AL1542" t="s">
        <v>9087</v>
      </c>
      <c r="AM1542" t="s">
        <v>16766</v>
      </c>
    </row>
    <row r="1543" spans="1:42" x14ac:dyDescent="0.2">
      <c r="A1543" t="s">
        <v>5988</v>
      </c>
      <c r="B1543" t="s">
        <v>5989</v>
      </c>
      <c r="D1543" t="s">
        <v>8717</v>
      </c>
      <c r="E1543" t="s">
        <v>16771</v>
      </c>
      <c r="F1543" t="s">
        <v>8889</v>
      </c>
      <c r="G1543" t="s">
        <v>5990</v>
      </c>
      <c r="H1543" t="s">
        <v>5988</v>
      </c>
      <c r="J1543" t="s">
        <v>5991</v>
      </c>
      <c r="K1543" t="s">
        <v>7384</v>
      </c>
      <c r="L1543" t="s">
        <v>5993</v>
      </c>
      <c r="M1543" t="s">
        <v>7982</v>
      </c>
      <c r="N1543" t="s">
        <v>16772</v>
      </c>
      <c r="O1543" t="s">
        <v>8887</v>
      </c>
      <c r="P1543" t="s">
        <v>16773</v>
      </c>
      <c r="R1543" t="b">
        <v>1</v>
      </c>
      <c r="T1543" t="s">
        <v>422</v>
      </c>
      <c r="Z1543" t="s">
        <v>8890</v>
      </c>
      <c r="AA1543" t="s">
        <v>8887</v>
      </c>
      <c r="AB1543" t="s">
        <v>16774</v>
      </c>
      <c r="AC1543" t="s">
        <v>8921</v>
      </c>
      <c r="AD1543" t="b">
        <v>0</v>
      </c>
      <c r="AE1543" t="b">
        <v>0</v>
      </c>
      <c r="AF1543" t="s">
        <v>16775</v>
      </c>
      <c r="AG1543" t="s">
        <v>16776</v>
      </c>
      <c r="AH1543" t="s">
        <v>8893</v>
      </c>
      <c r="AI1543" t="s">
        <v>16777</v>
      </c>
      <c r="AJ1543" t="s">
        <v>16778</v>
      </c>
      <c r="AK1543" t="s">
        <v>16779</v>
      </c>
      <c r="AL1543" t="s">
        <v>9238</v>
      </c>
      <c r="AM1543" t="s">
        <v>5990</v>
      </c>
    </row>
    <row r="1544" spans="1:42" x14ac:dyDescent="0.2">
      <c r="A1544" t="s">
        <v>5988</v>
      </c>
      <c r="B1544" t="s">
        <v>5989</v>
      </c>
      <c r="E1544" t="s">
        <v>16780</v>
      </c>
      <c r="F1544" t="s">
        <v>8889</v>
      </c>
      <c r="G1544" t="s">
        <v>5990</v>
      </c>
      <c r="H1544" t="s">
        <v>5988</v>
      </c>
      <c r="J1544" t="s">
        <v>5991</v>
      </c>
      <c r="K1544" t="s">
        <v>7384</v>
      </c>
      <c r="L1544" t="s">
        <v>5993</v>
      </c>
      <c r="M1544" t="s">
        <v>7982</v>
      </c>
      <c r="N1544" t="s">
        <v>7425</v>
      </c>
      <c r="O1544" t="s">
        <v>9002</v>
      </c>
      <c r="P1544" t="s">
        <v>16781</v>
      </c>
      <c r="R1544" t="b">
        <v>1</v>
      </c>
      <c r="T1544" t="s">
        <v>422</v>
      </c>
      <c r="V1544" t="s">
        <v>7293</v>
      </c>
      <c r="Z1544" t="s">
        <v>8890</v>
      </c>
      <c r="AA1544" t="s">
        <v>9004</v>
      </c>
      <c r="AD1544" t="b">
        <v>0</v>
      </c>
      <c r="AE1544" t="b">
        <v>0</v>
      </c>
      <c r="AF1544" t="s">
        <v>9718</v>
      </c>
      <c r="AG1544" t="s">
        <v>9719</v>
      </c>
      <c r="AH1544" t="s">
        <v>8942</v>
      </c>
      <c r="AJ1544" t="s">
        <v>16778</v>
      </c>
      <c r="AL1544" t="s">
        <v>9238</v>
      </c>
      <c r="AM1544" t="s">
        <v>5990</v>
      </c>
    </row>
    <row r="1545" spans="1:42" x14ac:dyDescent="0.2">
      <c r="A1545" t="s">
        <v>5998</v>
      </c>
      <c r="B1545" t="s">
        <v>5998</v>
      </c>
      <c r="D1545" t="s">
        <v>16782</v>
      </c>
      <c r="E1545" t="s">
        <v>16783</v>
      </c>
      <c r="F1545" t="s">
        <v>8994</v>
      </c>
      <c r="G1545" t="s">
        <v>5999</v>
      </c>
      <c r="H1545" t="s">
        <v>5998</v>
      </c>
      <c r="J1545" t="s">
        <v>6000</v>
      </c>
      <c r="K1545" t="s">
        <v>6001</v>
      </c>
      <c r="L1545" t="s">
        <v>32</v>
      </c>
      <c r="M1545" t="s">
        <v>7982</v>
      </c>
      <c r="N1545" t="s">
        <v>11058</v>
      </c>
      <c r="O1545" t="s">
        <v>8887</v>
      </c>
      <c r="P1545" t="s">
        <v>6002</v>
      </c>
      <c r="R1545" t="b">
        <v>1</v>
      </c>
      <c r="T1545" t="s">
        <v>112</v>
      </c>
      <c r="Z1545" t="s">
        <v>8890</v>
      </c>
      <c r="AA1545" t="s">
        <v>8887</v>
      </c>
      <c r="AC1545" t="s">
        <v>8996</v>
      </c>
      <c r="AD1545" t="b">
        <v>0</v>
      </c>
      <c r="AE1545" t="b">
        <v>0</v>
      </c>
      <c r="AF1545" t="s">
        <v>7604</v>
      </c>
      <c r="AG1545" t="s">
        <v>7604</v>
      </c>
      <c r="AI1545" t="s">
        <v>8932</v>
      </c>
      <c r="AJ1545" t="s">
        <v>5999</v>
      </c>
      <c r="AK1545" t="s">
        <v>16784</v>
      </c>
      <c r="AL1545" t="s">
        <v>8897</v>
      </c>
      <c r="AM1545" t="s">
        <v>6003</v>
      </c>
      <c r="AN1545" t="s">
        <v>40</v>
      </c>
      <c r="AO1545" t="s">
        <v>41</v>
      </c>
      <c r="AP1545" t="s">
        <v>271</v>
      </c>
    </row>
    <row r="1546" spans="1:42" x14ac:dyDescent="0.2">
      <c r="A1546" t="s">
        <v>6004</v>
      </c>
      <c r="B1546" t="s">
        <v>6005</v>
      </c>
      <c r="D1546" t="s">
        <v>8719</v>
      </c>
      <c r="E1546" t="s">
        <v>16785</v>
      </c>
      <c r="F1546" t="s">
        <v>9216</v>
      </c>
      <c r="G1546" t="s">
        <v>6006</v>
      </c>
      <c r="H1546" t="s">
        <v>6004</v>
      </c>
      <c r="J1546" t="s">
        <v>6008</v>
      </c>
      <c r="K1546" t="s">
        <v>7385</v>
      </c>
      <c r="L1546" t="s">
        <v>6010</v>
      </c>
      <c r="M1546" t="s">
        <v>7982</v>
      </c>
      <c r="N1546" t="s">
        <v>2039</v>
      </c>
      <c r="O1546" t="s">
        <v>8887</v>
      </c>
      <c r="P1546" t="s">
        <v>16786</v>
      </c>
      <c r="R1546" t="b">
        <v>1</v>
      </c>
      <c r="T1546" t="s">
        <v>45</v>
      </c>
      <c r="Z1546" t="s">
        <v>8890</v>
      </c>
      <c r="AA1546" t="s">
        <v>8887</v>
      </c>
      <c r="AB1546" t="s">
        <v>16787</v>
      </c>
      <c r="AC1546" t="s">
        <v>8973</v>
      </c>
      <c r="AD1546" t="b">
        <v>0</v>
      </c>
      <c r="AE1546" t="b">
        <v>0</v>
      </c>
      <c r="AF1546" t="s">
        <v>15827</v>
      </c>
      <c r="AG1546" t="s">
        <v>16684</v>
      </c>
      <c r="AH1546" t="s">
        <v>9031</v>
      </c>
      <c r="AJ1546" t="s">
        <v>16788</v>
      </c>
      <c r="AK1546" t="s">
        <v>16789</v>
      </c>
      <c r="AL1546" t="s">
        <v>8935</v>
      </c>
      <c r="AM1546" t="s">
        <v>6006</v>
      </c>
    </row>
    <row r="1547" spans="1:42" x14ac:dyDescent="0.2">
      <c r="A1547" t="s">
        <v>6013</v>
      </c>
      <c r="B1547" t="s">
        <v>6013</v>
      </c>
      <c r="D1547" t="s">
        <v>16790</v>
      </c>
      <c r="E1547" t="s">
        <v>16791</v>
      </c>
      <c r="F1547" t="s">
        <v>9090</v>
      </c>
      <c r="G1547" t="s">
        <v>7386</v>
      </c>
      <c r="H1547" t="s">
        <v>6013</v>
      </c>
      <c r="M1547" t="s">
        <v>8925</v>
      </c>
      <c r="N1547" t="s">
        <v>2039</v>
      </c>
      <c r="O1547" t="s">
        <v>8887</v>
      </c>
      <c r="R1547" t="b">
        <v>1</v>
      </c>
      <c r="X1547" t="s">
        <v>2039</v>
      </c>
      <c r="Z1547" t="s">
        <v>8890</v>
      </c>
      <c r="AA1547" t="s">
        <v>8887</v>
      </c>
      <c r="AC1547" t="s">
        <v>8891</v>
      </c>
      <c r="AD1547" t="b">
        <v>0</v>
      </c>
      <c r="AE1547" t="b">
        <v>0</v>
      </c>
      <c r="AL1547" t="s">
        <v>9087</v>
      </c>
      <c r="AM1547" t="s">
        <v>6018</v>
      </c>
    </row>
    <row r="1548" spans="1:42" x14ac:dyDescent="0.2">
      <c r="A1548" t="s">
        <v>6013</v>
      </c>
      <c r="B1548" t="s">
        <v>6013</v>
      </c>
      <c r="D1548" t="s">
        <v>16790</v>
      </c>
      <c r="E1548" t="s">
        <v>16792</v>
      </c>
      <c r="F1548" t="s">
        <v>9090</v>
      </c>
      <c r="G1548" t="s">
        <v>6014</v>
      </c>
      <c r="H1548" t="s">
        <v>6013</v>
      </c>
      <c r="J1548" t="s">
        <v>6015</v>
      </c>
      <c r="K1548" t="s">
        <v>6016</v>
      </c>
      <c r="L1548" t="s">
        <v>32</v>
      </c>
      <c r="M1548" t="s">
        <v>7982</v>
      </c>
      <c r="N1548" t="s">
        <v>7616</v>
      </c>
      <c r="O1548" t="s">
        <v>8887</v>
      </c>
      <c r="P1548" t="s">
        <v>6017</v>
      </c>
      <c r="R1548" t="b">
        <v>1</v>
      </c>
      <c r="T1548" t="s">
        <v>112</v>
      </c>
      <c r="Z1548" t="s">
        <v>8890</v>
      </c>
      <c r="AA1548" t="s">
        <v>8887</v>
      </c>
      <c r="AC1548" t="s">
        <v>8891</v>
      </c>
      <c r="AD1548" t="b">
        <v>0</v>
      </c>
      <c r="AE1548" t="b">
        <v>0</v>
      </c>
      <c r="AF1548" t="s">
        <v>8892</v>
      </c>
      <c r="AG1548" t="s">
        <v>8892</v>
      </c>
      <c r="AH1548" t="s">
        <v>8893</v>
      </c>
      <c r="AI1548" t="s">
        <v>16793</v>
      </c>
      <c r="AJ1548" t="s">
        <v>7387</v>
      </c>
      <c r="AK1548" t="s">
        <v>16794</v>
      </c>
      <c r="AL1548" t="s">
        <v>9087</v>
      </c>
      <c r="AN1548" t="s">
        <v>5189</v>
      </c>
      <c r="AO1548" t="s">
        <v>185</v>
      </c>
      <c r="AP1548" t="s">
        <v>5190</v>
      </c>
    </row>
    <row r="1549" spans="1:42" x14ac:dyDescent="0.2">
      <c r="A1549" t="s">
        <v>6019</v>
      </c>
      <c r="B1549" t="s">
        <v>6020</v>
      </c>
      <c r="D1549" t="s">
        <v>8722</v>
      </c>
      <c r="E1549" t="s">
        <v>16795</v>
      </c>
      <c r="F1549" t="s">
        <v>21008</v>
      </c>
      <c r="G1549" t="s">
        <v>6021</v>
      </c>
      <c r="H1549" t="s">
        <v>6019</v>
      </c>
      <c r="M1549" t="s">
        <v>8920</v>
      </c>
      <c r="N1549" t="s">
        <v>2039</v>
      </c>
      <c r="O1549" t="s">
        <v>8887</v>
      </c>
      <c r="R1549" t="b">
        <v>1</v>
      </c>
      <c r="Z1549" t="s">
        <v>8890</v>
      </c>
      <c r="AA1549" t="s">
        <v>8887</v>
      </c>
      <c r="AC1549" t="s">
        <v>8921</v>
      </c>
      <c r="AD1549" t="b">
        <v>0</v>
      </c>
      <c r="AE1549" t="b">
        <v>0</v>
      </c>
      <c r="AL1549" t="s">
        <v>8923</v>
      </c>
      <c r="AM1549" t="s">
        <v>6021</v>
      </c>
    </row>
    <row r="1550" spans="1:42" x14ac:dyDescent="0.2">
      <c r="A1550" t="s">
        <v>6019</v>
      </c>
      <c r="B1550" t="s">
        <v>6020</v>
      </c>
      <c r="D1550" t="s">
        <v>8722</v>
      </c>
      <c r="E1550" t="s">
        <v>16796</v>
      </c>
      <c r="F1550" t="s">
        <v>21008</v>
      </c>
      <c r="G1550" t="s">
        <v>6021</v>
      </c>
      <c r="H1550" t="s">
        <v>6019</v>
      </c>
      <c r="J1550" t="s">
        <v>6022</v>
      </c>
      <c r="K1550" t="s">
        <v>7389</v>
      </c>
      <c r="L1550" t="s">
        <v>6024</v>
      </c>
      <c r="M1550" t="s">
        <v>7982</v>
      </c>
      <c r="N1550" t="s">
        <v>2039</v>
      </c>
      <c r="O1550" t="s">
        <v>8887</v>
      </c>
      <c r="P1550" t="s">
        <v>16797</v>
      </c>
      <c r="R1550" t="b">
        <v>1</v>
      </c>
      <c r="T1550" t="s">
        <v>45</v>
      </c>
      <c r="Z1550" t="s">
        <v>8890</v>
      </c>
      <c r="AA1550" t="s">
        <v>8887</v>
      </c>
      <c r="AB1550" t="s">
        <v>16798</v>
      </c>
      <c r="AC1550" t="s">
        <v>8921</v>
      </c>
      <c r="AD1550" t="b">
        <v>0</v>
      </c>
      <c r="AE1550" t="b">
        <v>0</v>
      </c>
      <c r="AF1550" t="s">
        <v>16799</v>
      </c>
      <c r="AG1550" t="s">
        <v>11288</v>
      </c>
      <c r="AH1550" t="s">
        <v>8893</v>
      </c>
      <c r="AI1550" t="s">
        <v>16800</v>
      </c>
      <c r="AJ1550" t="s">
        <v>16801</v>
      </c>
      <c r="AK1550" t="s">
        <v>16802</v>
      </c>
      <c r="AL1550" t="s">
        <v>8926</v>
      </c>
      <c r="AM1550" t="s">
        <v>16803</v>
      </c>
    </row>
    <row r="1551" spans="1:42" x14ac:dyDescent="0.2">
      <c r="A1551" t="s">
        <v>6019</v>
      </c>
      <c r="B1551" t="s">
        <v>6020</v>
      </c>
      <c r="D1551" t="s">
        <v>8722</v>
      </c>
      <c r="E1551" t="s">
        <v>16804</v>
      </c>
      <c r="F1551" t="s">
        <v>21008</v>
      </c>
      <c r="G1551" t="s">
        <v>6021</v>
      </c>
      <c r="H1551" t="s">
        <v>6019</v>
      </c>
      <c r="M1551" t="s">
        <v>8920</v>
      </c>
      <c r="N1551" t="s">
        <v>2039</v>
      </c>
      <c r="O1551" t="s">
        <v>8887</v>
      </c>
      <c r="R1551" t="b">
        <v>1</v>
      </c>
      <c r="Z1551" t="s">
        <v>8890</v>
      </c>
      <c r="AA1551" t="s">
        <v>8887</v>
      </c>
      <c r="AC1551" t="s">
        <v>8921</v>
      </c>
      <c r="AD1551" t="b">
        <v>0</v>
      </c>
      <c r="AE1551" t="b">
        <v>0</v>
      </c>
      <c r="AL1551" t="s">
        <v>8935</v>
      </c>
      <c r="AM1551" t="s">
        <v>6021</v>
      </c>
    </row>
    <row r="1552" spans="1:42" x14ac:dyDescent="0.2">
      <c r="A1552" t="s">
        <v>6019</v>
      </c>
      <c r="B1552" t="s">
        <v>6020</v>
      </c>
      <c r="D1552" t="s">
        <v>8722</v>
      </c>
      <c r="E1552" t="s">
        <v>16805</v>
      </c>
      <c r="F1552" t="s">
        <v>21008</v>
      </c>
      <c r="G1552" t="s">
        <v>6021</v>
      </c>
      <c r="H1552" t="s">
        <v>6019</v>
      </c>
      <c r="M1552" t="s">
        <v>8920</v>
      </c>
      <c r="N1552" t="s">
        <v>2039</v>
      </c>
      <c r="O1552" t="s">
        <v>8887</v>
      </c>
      <c r="R1552" t="b">
        <v>1</v>
      </c>
      <c r="Z1552" t="s">
        <v>8890</v>
      </c>
      <c r="AA1552" t="s">
        <v>8887</v>
      </c>
      <c r="AC1552" t="s">
        <v>8921</v>
      </c>
      <c r="AD1552" t="b">
        <v>0</v>
      </c>
      <c r="AE1552" t="b">
        <v>0</v>
      </c>
      <c r="AL1552" t="s">
        <v>9266</v>
      </c>
      <c r="AM1552" t="s">
        <v>6021</v>
      </c>
    </row>
    <row r="1553" spans="1:39" x14ac:dyDescent="0.2">
      <c r="A1553" t="s">
        <v>6019</v>
      </c>
      <c r="B1553" t="s">
        <v>6020</v>
      </c>
      <c r="D1553" t="s">
        <v>8722</v>
      </c>
      <c r="E1553" t="s">
        <v>16806</v>
      </c>
      <c r="F1553" t="s">
        <v>21008</v>
      </c>
      <c r="G1553" t="s">
        <v>6021</v>
      </c>
      <c r="H1553" t="s">
        <v>6019</v>
      </c>
      <c r="J1553" t="s">
        <v>16807</v>
      </c>
      <c r="K1553" t="s">
        <v>16808</v>
      </c>
      <c r="L1553" t="s">
        <v>6024</v>
      </c>
      <c r="M1553" t="s">
        <v>7982</v>
      </c>
      <c r="N1553" t="s">
        <v>7625</v>
      </c>
      <c r="O1553" t="s">
        <v>8887</v>
      </c>
      <c r="P1553" t="s">
        <v>16809</v>
      </c>
      <c r="R1553" t="b">
        <v>1</v>
      </c>
      <c r="T1553" t="s">
        <v>45</v>
      </c>
      <c r="Z1553" t="s">
        <v>8890</v>
      </c>
      <c r="AA1553" t="s">
        <v>8887</v>
      </c>
      <c r="AB1553" t="s">
        <v>16810</v>
      </c>
      <c r="AC1553" t="s">
        <v>8921</v>
      </c>
      <c r="AD1553" t="b">
        <v>0</v>
      </c>
      <c r="AE1553" t="b">
        <v>0</v>
      </c>
      <c r="AF1553" t="s">
        <v>11295</v>
      </c>
      <c r="AG1553" t="s">
        <v>11296</v>
      </c>
      <c r="AH1553" t="s">
        <v>8893</v>
      </c>
      <c r="AI1553" t="s">
        <v>16800</v>
      </c>
      <c r="AJ1553" t="s">
        <v>16811</v>
      </c>
      <c r="AK1553" t="s">
        <v>16812</v>
      </c>
      <c r="AL1553" t="s">
        <v>8923</v>
      </c>
      <c r="AM1553" t="s">
        <v>6021</v>
      </c>
    </row>
    <row r="1554" spans="1:39" x14ac:dyDescent="0.2">
      <c r="A1554" t="s">
        <v>6019</v>
      </c>
      <c r="B1554" t="s">
        <v>6020</v>
      </c>
      <c r="D1554" t="s">
        <v>8722</v>
      </c>
      <c r="E1554" t="s">
        <v>16813</v>
      </c>
      <c r="F1554" t="s">
        <v>21008</v>
      </c>
      <c r="G1554" t="s">
        <v>6021</v>
      </c>
      <c r="H1554" t="s">
        <v>6019</v>
      </c>
      <c r="J1554" t="s">
        <v>16807</v>
      </c>
      <c r="K1554" t="s">
        <v>16814</v>
      </c>
      <c r="L1554" t="s">
        <v>6024</v>
      </c>
      <c r="M1554" t="s">
        <v>7982</v>
      </c>
      <c r="N1554" t="s">
        <v>7634</v>
      </c>
      <c r="O1554" t="s">
        <v>8887</v>
      </c>
      <c r="P1554" t="s">
        <v>16815</v>
      </c>
      <c r="R1554" t="b">
        <v>1</v>
      </c>
      <c r="T1554" t="s">
        <v>45</v>
      </c>
      <c r="Z1554" t="s">
        <v>8890</v>
      </c>
      <c r="AA1554" t="s">
        <v>8887</v>
      </c>
      <c r="AB1554" t="s">
        <v>16810</v>
      </c>
      <c r="AC1554" t="s">
        <v>8921</v>
      </c>
      <c r="AD1554" t="b">
        <v>0</v>
      </c>
      <c r="AE1554" t="b">
        <v>0</v>
      </c>
      <c r="AF1554" t="s">
        <v>10731</v>
      </c>
      <c r="AG1554" t="s">
        <v>10732</v>
      </c>
      <c r="AH1554" t="s">
        <v>8893</v>
      </c>
      <c r="AI1554" t="s">
        <v>16800</v>
      </c>
      <c r="AJ1554" t="s">
        <v>16811</v>
      </c>
      <c r="AK1554" t="s">
        <v>16816</v>
      </c>
      <c r="AL1554" t="s">
        <v>9266</v>
      </c>
      <c r="AM1554" t="s">
        <v>6021</v>
      </c>
    </row>
    <row r="1555" spans="1:39" x14ac:dyDescent="0.2">
      <c r="A1555" t="s">
        <v>6019</v>
      </c>
      <c r="B1555" t="s">
        <v>6020</v>
      </c>
      <c r="D1555" t="s">
        <v>8722</v>
      </c>
      <c r="E1555" t="s">
        <v>16817</v>
      </c>
      <c r="F1555" t="s">
        <v>21008</v>
      </c>
      <c r="G1555" t="s">
        <v>6021</v>
      </c>
      <c r="H1555" t="s">
        <v>6019</v>
      </c>
      <c r="J1555" t="s">
        <v>16807</v>
      </c>
      <c r="K1555" t="s">
        <v>16818</v>
      </c>
      <c r="L1555" t="s">
        <v>6024</v>
      </c>
      <c r="M1555" t="s">
        <v>7982</v>
      </c>
      <c r="N1555" t="s">
        <v>16819</v>
      </c>
      <c r="O1555" t="s">
        <v>8887</v>
      </c>
      <c r="P1555" t="s">
        <v>16820</v>
      </c>
      <c r="R1555" t="b">
        <v>1</v>
      </c>
      <c r="T1555" t="s">
        <v>45</v>
      </c>
      <c r="Z1555" t="s">
        <v>8890</v>
      </c>
      <c r="AA1555" t="s">
        <v>8887</v>
      </c>
      <c r="AB1555" t="s">
        <v>16821</v>
      </c>
      <c r="AC1555" t="s">
        <v>8921</v>
      </c>
      <c r="AD1555" t="b">
        <v>0</v>
      </c>
      <c r="AE1555" t="b">
        <v>0</v>
      </c>
      <c r="AF1555" t="s">
        <v>13905</v>
      </c>
      <c r="AG1555" t="s">
        <v>10732</v>
      </c>
      <c r="AH1555" t="s">
        <v>8893</v>
      </c>
      <c r="AI1555" t="s">
        <v>16344</v>
      </c>
      <c r="AJ1555" t="s">
        <v>16811</v>
      </c>
      <c r="AK1555" t="s">
        <v>16822</v>
      </c>
      <c r="AL1555" t="s">
        <v>8935</v>
      </c>
      <c r="AM1555" t="s">
        <v>6021</v>
      </c>
    </row>
    <row r="1556" spans="1:39" x14ac:dyDescent="0.2">
      <c r="A1556" t="s">
        <v>6019</v>
      </c>
      <c r="B1556" t="s">
        <v>6020</v>
      </c>
      <c r="D1556" t="s">
        <v>8722</v>
      </c>
      <c r="E1556" t="s">
        <v>16823</v>
      </c>
      <c r="F1556" t="s">
        <v>21008</v>
      </c>
      <c r="G1556" t="s">
        <v>6021</v>
      </c>
      <c r="H1556" t="s">
        <v>6019</v>
      </c>
      <c r="J1556" t="s">
        <v>16824</v>
      </c>
      <c r="K1556" t="s">
        <v>16808</v>
      </c>
      <c r="L1556" t="s">
        <v>6024</v>
      </c>
      <c r="M1556" t="s">
        <v>7982</v>
      </c>
      <c r="N1556" t="s">
        <v>7525</v>
      </c>
      <c r="O1556" t="s">
        <v>9002</v>
      </c>
      <c r="P1556" t="s">
        <v>16825</v>
      </c>
      <c r="R1556" t="b">
        <v>1</v>
      </c>
      <c r="T1556" t="s">
        <v>45</v>
      </c>
      <c r="V1556" t="s">
        <v>7619</v>
      </c>
      <c r="Z1556" t="s">
        <v>8890</v>
      </c>
      <c r="AA1556" t="s">
        <v>9004</v>
      </c>
      <c r="AC1556" t="s">
        <v>8940</v>
      </c>
      <c r="AD1556" t="b">
        <v>0</v>
      </c>
      <c r="AE1556" t="b">
        <v>0</v>
      </c>
      <c r="AF1556" t="s">
        <v>16826</v>
      </c>
      <c r="AG1556" t="s">
        <v>9911</v>
      </c>
      <c r="AH1556" t="s">
        <v>8893</v>
      </c>
      <c r="AI1556" t="s">
        <v>16827</v>
      </c>
      <c r="AJ1556" t="s">
        <v>16828</v>
      </c>
      <c r="AL1556" t="s">
        <v>9232</v>
      </c>
      <c r="AM1556" t="s">
        <v>6021</v>
      </c>
    </row>
    <row r="1557" spans="1:39" x14ac:dyDescent="0.2">
      <c r="A1557" t="s">
        <v>6019</v>
      </c>
      <c r="B1557" t="s">
        <v>6020</v>
      </c>
      <c r="D1557" t="s">
        <v>8722</v>
      </c>
      <c r="E1557" t="s">
        <v>16829</v>
      </c>
      <c r="F1557" t="s">
        <v>21008</v>
      </c>
      <c r="G1557" t="s">
        <v>6021</v>
      </c>
      <c r="H1557" t="s">
        <v>6019</v>
      </c>
      <c r="J1557" t="s">
        <v>16824</v>
      </c>
      <c r="K1557" t="s">
        <v>16808</v>
      </c>
      <c r="L1557" t="s">
        <v>6024</v>
      </c>
      <c r="M1557" t="s">
        <v>7982</v>
      </c>
      <c r="N1557" t="s">
        <v>7636</v>
      </c>
      <c r="O1557" t="s">
        <v>8887</v>
      </c>
      <c r="P1557" t="s">
        <v>16830</v>
      </c>
      <c r="R1557" t="b">
        <v>1</v>
      </c>
      <c r="T1557" t="s">
        <v>45</v>
      </c>
      <c r="Z1557" t="s">
        <v>8890</v>
      </c>
      <c r="AA1557" t="s">
        <v>8887</v>
      </c>
      <c r="AC1557" t="s">
        <v>8921</v>
      </c>
      <c r="AD1557" t="b">
        <v>0</v>
      </c>
      <c r="AE1557" t="b">
        <v>0</v>
      </c>
      <c r="AF1557" t="s">
        <v>10939</v>
      </c>
      <c r="AG1557" t="s">
        <v>9943</v>
      </c>
      <c r="AI1557" t="s">
        <v>16827</v>
      </c>
      <c r="AJ1557" t="s">
        <v>16801</v>
      </c>
      <c r="AL1557" t="s">
        <v>9232</v>
      </c>
      <c r="AM1557" t="s">
        <v>6021</v>
      </c>
    </row>
    <row r="1558" spans="1:39" x14ac:dyDescent="0.2">
      <c r="A1558" t="s">
        <v>6019</v>
      </c>
      <c r="B1558" t="s">
        <v>6020</v>
      </c>
      <c r="D1558" t="s">
        <v>8722</v>
      </c>
      <c r="E1558" t="s">
        <v>16831</v>
      </c>
      <c r="F1558" t="s">
        <v>21008</v>
      </c>
      <c r="G1558" t="s">
        <v>6021</v>
      </c>
      <c r="H1558" t="s">
        <v>6019</v>
      </c>
      <c r="J1558" t="s">
        <v>16824</v>
      </c>
      <c r="K1558" t="s">
        <v>16808</v>
      </c>
      <c r="L1558" t="s">
        <v>6024</v>
      </c>
      <c r="M1558" t="s">
        <v>7982</v>
      </c>
      <c r="N1558" t="s">
        <v>7273</v>
      </c>
      <c r="O1558" t="s">
        <v>8887</v>
      </c>
      <c r="P1558" t="s">
        <v>16832</v>
      </c>
      <c r="R1558" t="b">
        <v>1</v>
      </c>
      <c r="T1558" t="s">
        <v>45</v>
      </c>
      <c r="Z1558" t="s">
        <v>8890</v>
      </c>
      <c r="AA1558" t="s">
        <v>8887</v>
      </c>
      <c r="AB1558" t="s">
        <v>16821</v>
      </c>
      <c r="AC1558" t="s">
        <v>8921</v>
      </c>
      <c r="AD1558" t="b">
        <v>1</v>
      </c>
      <c r="AE1558" t="b">
        <v>0</v>
      </c>
      <c r="AF1558" t="s">
        <v>14000</v>
      </c>
      <c r="AG1558" t="s">
        <v>16833</v>
      </c>
      <c r="AH1558" t="s">
        <v>8893</v>
      </c>
      <c r="AJ1558" t="s">
        <v>16801</v>
      </c>
      <c r="AL1558" t="s">
        <v>8918</v>
      </c>
      <c r="AM1558" t="s">
        <v>6021</v>
      </c>
    </row>
    <row r="1559" spans="1:39" x14ac:dyDescent="0.2">
      <c r="A1559" t="s">
        <v>6029</v>
      </c>
      <c r="B1559" t="s">
        <v>6030</v>
      </c>
      <c r="D1559" t="s">
        <v>7390</v>
      </c>
      <c r="E1559" t="s">
        <v>16834</v>
      </c>
      <c r="F1559" t="s">
        <v>9090</v>
      </c>
      <c r="G1559" t="s">
        <v>6031</v>
      </c>
      <c r="H1559" t="s">
        <v>6029</v>
      </c>
      <c r="I1559" t="s">
        <v>16835</v>
      </c>
      <c r="J1559" t="s">
        <v>6032</v>
      </c>
      <c r="K1559" t="s">
        <v>16836</v>
      </c>
      <c r="L1559" t="s">
        <v>6034</v>
      </c>
      <c r="M1559" t="s">
        <v>7982</v>
      </c>
      <c r="N1559" t="s">
        <v>2039</v>
      </c>
      <c r="O1559" t="s">
        <v>8887</v>
      </c>
      <c r="P1559" t="s">
        <v>16837</v>
      </c>
      <c r="R1559" t="b">
        <v>1</v>
      </c>
      <c r="T1559" t="s">
        <v>112</v>
      </c>
      <c r="Y1559" t="s">
        <v>6038</v>
      </c>
      <c r="Z1559" t="s">
        <v>8890</v>
      </c>
      <c r="AA1559" t="s">
        <v>8887</v>
      </c>
      <c r="AB1559" t="s">
        <v>16838</v>
      </c>
      <c r="AC1559" t="s">
        <v>8891</v>
      </c>
      <c r="AD1559" t="b">
        <v>0</v>
      </c>
      <c r="AE1559" t="b">
        <v>0</v>
      </c>
      <c r="AF1559" t="s">
        <v>8941</v>
      </c>
      <c r="AG1559" t="s">
        <v>8941</v>
      </c>
      <c r="AH1559" t="s">
        <v>8942</v>
      </c>
      <c r="AJ1559" t="s">
        <v>6031</v>
      </c>
      <c r="AK1559" t="s">
        <v>16839</v>
      </c>
      <c r="AL1559" t="s">
        <v>8935</v>
      </c>
      <c r="AM1559" t="s">
        <v>6036</v>
      </c>
    </row>
    <row r="1560" spans="1:39" x14ac:dyDescent="0.2">
      <c r="A1560" t="s">
        <v>6041</v>
      </c>
      <c r="B1560" t="s">
        <v>6042</v>
      </c>
      <c r="D1560" t="s">
        <v>8726</v>
      </c>
      <c r="E1560" t="s">
        <v>16840</v>
      </c>
      <c r="F1560" t="s">
        <v>8994</v>
      </c>
      <c r="G1560" t="s">
        <v>6043</v>
      </c>
      <c r="H1560" t="s">
        <v>6041</v>
      </c>
      <c r="J1560" t="s">
        <v>6044</v>
      </c>
      <c r="K1560" t="s">
        <v>16841</v>
      </c>
      <c r="L1560" t="s">
        <v>6046</v>
      </c>
      <c r="M1560" t="s">
        <v>7982</v>
      </c>
      <c r="N1560" t="s">
        <v>2039</v>
      </c>
      <c r="O1560" t="s">
        <v>8887</v>
      </c>
      <c r="P1560" t="s">
        <v>16842</v>
      </c>
      <c r="R1560" t="b">
        <v>1</v>
      </c>
      <c r="T1560" t="s">
        <v>45</v>
      </c>
      <c r="Z1560" t="s">
        <v>8890</v>
      </c>
      <c r="AA1560" t="s">
        <v>8887</v>
      </c>
      <c r="AC1560" t="s">
        <v>9037</v>
      </c>
      <c r="AD1560" t="b">
        <v>0</v>
      </c>
      <c r="AE1560" t="b">
        <v>0</v>
      </c>
      <c r="AF1560" t="s">
        <v>8931</v>
      </c>
      <c r="AG1560" t="s">
        <v>8931</v>
      </c>
      <c r="AH1560" t="s">
        <v>8893</v>
      </c>
      <c r="AI1560" t="s">
        <v>9555</v>
      </c>
      <c r="AJ1560" t="s">
        <v>16843</v>
      </c>
      <c r="AK1560" t="s">
        <v>16844</v>
      </c>
      <c r="AL1560" t="s">
        <v>8926</v>
      </c>
      <c r="AM1560" t="s">
        <v>6043</v>
      </c>
    </row>
    <row r="1561" spans="1:39" x14ac:dyDescent="0.2">
      <c r="A1561" t="s">
        <v>6049</v>
      </c>
      <c r="B1561" t="s">
        <v>6049</v>
      </c>
      <c r="D1561" t="s">
        <v>16845</v>
      </c>
      <c r="E1561" t="s">
        <v>16846</v>
      </c>
      <c r="F1561" t="s">
        <v>8994</v>
      </c>
      <c r="G1561" t="s">
        <v>6050</v>
      </c>
      <c r="H1561" t="s">
        <v>6049</v>
      </c>
      <c r="J1561" t="s">
        <v>6051</v>
      </c>
      <c r="K1561" t="s">
        <v>6052</v>
      </c>
      <c r="L1561" t="s">
        <v>32</v>
      </c>
      <c r="M1561" t="s">
        <v>7982</v>
      </c>
      <c r="N1561" t="s">
        <v>2039</v>
      </c>
      <c r="O1561" t="s">
        <v>8887</v>
      </c>
      <c r="P1561" t="s">
        <v>6053</v>
      </c>
      <c r="R1561" t="b">
        <v>1</v>
      </c>
      <c r="T1561" t="s">
        <v>85</v>
      </c>
      <c r="Z1561" t="s">
        <v>8890</v>
      </c>
      <c r="AA1561" t="s">
        <v>8887</v>
      </c>
      <c r="AB1561" t="s">
        <v>16847</v>
      </c>
      <c r="AC1561" t="s">
        <v>8921</v>
      </c>
      <c r="AD1561" t="b">
        <v>0</v>
      </c>
      <c r="AE1561" t="b">
        <v>0</v>
      </c>
      <c r="AF1561" t="s">
        <v>16848</v>
      </c>
      <c r="AG1561" t="s">
        <v>16849</v>
      </c>
      <c r="AH1561" t="s">
        <v>8893</v>
      </c>
      <c r="AI1561" t="s">
        <v>16850</v>
      </c>
      <c r="AJ1561" t="s">
        <v>16851</v>
      </c>
      <c r="AK1561" t="s">
        <v>16852</v>
      </c>
      <c r="AL1561" t="s">
        <v>8897</v>
      </c>
      <c r="AM1561" t="s">
        <v>6050</v>
      </c>
    </row>
    <row r="1562" spans="1:39" x14ac:dyDescent="0.2">
      <c r="A1562" t="s">
        <v>6056</v>
      </c>
      <c r="B1562" t="s">
        <v>6056</v>
      </c>
      <c r="D1562" t="s">
        <v>16853</v>
      </c>
      <c r="E1562" t="s">
        <v>16854</v>
      </c>
      <c r="F1562" t="s">
        <v>9118</v>
      </c>
      <c r="G1562" t="s">
        <v>6057</v>
      </c>
      <c r="H1562" t="s">
        <v>6056</v>
      </c>
      <c r="I1562" t="s">
        <v>16855</v>
      </c>
      <c r="J1562" t="s">
        <v>6058</v>
      </c>
      <c r="K1562" t="s">
        <v>6059</v>
      </c>
      <c r="L1562" t="s">
        <v>233</v>
      </c>
      <c r="M1562" t="s">
        <v>7982</v>
      </c>
      <c r="N1562" t="s">
        <v>2039</v>
      </c>
      <c r="O1562" t="s">
        <v>8887</v>
      </c>
      <c r="P1562" t="s">
        <v>6060</v>
      </c>
      <c r="R1562" t="b">
        <v>0</v>
      </c>
      <c r="T1562" t="s">
        <v>85</v>
      </c>
      <c r="Y1562" t="s">
        <v>134</v>
      </c>
      <c r="Z1562" t="s">
        <v>8890</v>
      </c>
      <c r="AA1562" t="s">
        <v>8887</v>
      </c>
      <c r="AB1562" t="s">
        <v>16856</v>
      </c>
      <c r="AC1562" t="s">
        <v>16857</v>
      </c>
      <c r="AD1562" t="b">
        <v>0</v>
      </c>
      <c r="AE1562" t="b">
        <v>0</v>
      </c>
      <c r="AF1562" t="s">
        <v>8941</v>
      </c>
      <c r="AG1562" t="s">
        <v>8941</v>
      </c>
      <c r="AH1562" t="s">
        <v>8893</v>
      </c>
      <c r="AJ1562" t="s">
        <v>7392</v>
      </c>
      <c r="AK1562" t="s">
        <v>16858</v>
      </c>
      <c r="AL1562" t="s">
        <v>9266</v>
      </c>
      <c r="AM1562" t="s">
        <v>6057</v>
      </c>
    </row>
    <row r="1563" spans="1:39" x14ac:dyDescent="0.2">
      <c r="A1563" t="s">
        <v>6061</v>
      </c>
      <c r="B1563" t="s">
        <v>6062</v>
      </c>
      <c r="D1563" t="s">
        <v>8728</v>
      </c>
      <c r="E1563" t="s">
        <v>16859</v>
      </c>
      <c r="F1563" t="s">
        <v>21008</v>
      </c>
      <c r="G1563" t="s">
        <v>6063</v>
      </c>
      <c r="H1563" t="s">
        <v>6061</v>
      </c>
      <c r="I1563" t="s">
        <v>16860</v>
      </c>
      <c r="M1563" t="s">
        <v>8920</v>
      </c>
      <c r="N1563" t="s">
        <v>2039</v>
      </c>
      <c r="O1563" t="s">
        <v>8887</v>
      </c>
      <c r="R1563" t="b">
        <v>1</v>
      </c>
      <c r="Y1563" t="s">
        <v>6069</v>
      </c>
      <c r="Z1563" t="s">
        <v>8890</v>
      </c>
      <c r="AA1563" t="s">
        <v>8887</v>
      </c>
      <c r="AC1563" t="s">
        <v>8891</v>
      </c>
      <c r="AD1563" t="b">
        <v>0</v>
      </c>
      <c r="AE1563" t="b">
        <v>0</v>
      </c>
      <c r="AL1563" t="s">
        <v>9050</v>
      </c>
      <c r="AM1563" t="s">
        <v>6063</v>
      </c>
    </row>
    <row r="1564" spans="1:39" x14ac:dyDescent="0.2">
      <c r="A1564" t="s">
        <v>6061</v>
      </c>
      <c r="B1564" t="s">
        <v>6062</v>
      </c>
      <c r="D1564" t="s">
        <v>8728</v>
      </c>
      <c r="E1564" t="s">
        <v>16861</v>
      </c>
      <c r="F1564" t="s">
        <v>21008</v>
      </c>
      <c r="G1564" t="s">
        <v>6063</v>
      </c>
      <c r="H1564" t="s">
        <v>6061</v>
      </c>
      <c r="J1564" t="s">
        <v>6064</v>
      </c>
      <c r="K1564" t="s">
        <v>7393</v>
      </c>
      <c r="L1564" t="s">
        <v>6066</v>
      </c>
      <c r="M1564" t="s">
        <v>8925</v>
      </c>
      <c r="N1564" t="s">
        <v>2039</v>
      </c>
      <c r="O1564" t="s">
        <v>8887</v>
      </c>
      <c r="P1564" t="s">
        <v>16862</v>
      </c>
      <c r="R1564" t="b">
        <v>1</v>
      </c>
      <c r="T1564" t="s">
        <v>45</v>
      </c>
      <c r="X1564" t="s">
        <v>7941</v>
      </c>
      <c r="Z1564" t="s">
        <v>8890</v>
      </c>
      <c r="AA1564" t="s">
        <v>8887</v>
      </c>
      <c r="AC1564" t="s">
        <v>8891</v>
      </c>
      <c r="AD1564" t="b">
        <v>0</v>
      </c>
      <c r="AE1564" t="b">
        <v>0</v>
      </c>
      <c r="AF1564" t="s">
        <v>8931</v>
      </c>
      <c r="AG1564" t="s">
        <v>8931</v>
      </c>
      <c r="AI1564" t="s">
        <v>16863</v>
      </c>
      <c r="AJ1564" t="s">
        <v>16864</v>
      </c>
      <c r="AK1564" t="s">
        <v>16865</v>
      </c>
      <c r="AL1564" t="s">
        <v>9244</v>
      </c>
      <c r="AM1564" t="s">
        <v>6063</v>
      </c>
    </row>
    <row r="1565" spans="1:39" x14ac:dyDescent="0.2">
      <c r="A1565" t="s">
        <v>6061</v>
      </c>
      <c r="B1565" t="s">
        <v>6062</v>
      </c>
      <c r="D1565" t="s">
        <v>8728</v>
      </c>
      <c r="E1565" t="s">
        <v>16866</v>
      </c>
      <c r="F1565" t="s">
        <v>21008</v>
      </c>
      <c r="G1565" t="s">
        <v>6063</v>
      </c>
      <c r="H1565" t="s">
        <v>6061</v>
      </c>
      <c r="J1565" t="s">
        <v>6064</v>
      </c>
      <c r="K1565" t="s">
        <v>7393</v>
      </c>
      <c r="L1565" t="s">
        <v>6066</v>
      </c>
      <c r="M1565" t="s">
        <v>8925</v>
      </c>
      <c r="N1565" t="s">
        <v>2039</v>
      </c>
      <c r="O1565" t="s">
        <v>8887</v>
      </c>
      <c r="P1565" t="s">
        <v>16867</v>
      </c>
      <c r="R1565" t="b">
        <v>1</v>
      </c>
      <c r="T1565" t="s">
        <v>45</v>
      </c>
      <c r="X1565" t="s">
        <v>7754</v>
      </c>
      <c r="Z1565" t="s">
        <v>8890</v>
      </c>
      <c r="AA1565" t="s">
        <v>8887</v>
      </c>
      <c r="AC1565" t="s">
        <v>8891</v>
      </c>
      <c r="AD1565" t="b">
        <v>0</v>
      </c>
      <c r="AE1565" t="b">
        <v>0</v>
      </c>
      <c r="AF1565" t="s">
        <v>8931</v>
      </c>
      <c r="AG1565" t="s">
        <v>8931</v>
      </c>
      <c r="AI1565" t="s">
        <v>16863</v>
      </c>
      <c r="AJ1565" t="s">
        <v>16864</v>
      </c>
      <c r="AK1565" t="s">
        <v>16865</v>
      </c>
      <c r="AL1565" t="s">
        <v>8923</v>
      </c>
      <c r="AM1565" t="s">
        <v>6063</v>
      </c>
    </row>
    <row r="1566" spans="1:39" x14ac:dyDescent="0.2">
      <c r="A1566" t="s">
        <v>6061</v>
      </c>
      <c r="B1566" t="s">
        <v>6062</v>
      </c>
      <c r="D1566" t="s">
        <v>8728</v>
      </c>
      <c r="E1566" t="s">
        <v>16868</v>
      </c>
      <c r="F1566" t="s">
        <v>21008</v>
      </c>
      <c r="G1566" t="s">
        <v>6063</v>
      </c>
      <c r="H1566" t="s">
        <v>6061</v>
      </c>
      <c r="J1566" t="s">
        <v>6064</v>
      </c>
      <c r="K1566" t="s">
        <v>16869</v>
      </c>
      <c r="L1566" t="s">
        <v>6066</v>
      </c>
      <c r="M1566" t="s">
        <v>7982</v>
      </c>
      <c r="N1566" t="s">
        <v>7024</v>
      </c>
      <c r="O1566" t="s">
        <v>8887</v>
      </c>
      <c r="P1566" t="s">
        <v>16870</v>
      </c>
      <c r="R1566" t="b">
        <v>1</v>
      </c>
      <c r="T1566" t="s">
        <v>45</v>
      </c>
      <c r="Z1566" t="s">
        <v>8890</v>
      </c>
      <c r="AA1566" t="s">
        <v>8887</v>
      </c>
      <c r="AC1566" t="s">
        <v>8891</v>
      </c>
      <c r="AD1566" t="b">
        <v>0</v>
      </c>
      <c r="AE1566" t="b">
        <v>0</v>
      </c>
      <c r="AF1566" t="s">
        <v>8892</v>
      </c>
      <c r="AG1566" t="s">
        <v>8892</v>
      </c>
      <c r="AH1566" t="s">
        <v>8893</v>
      </c>
      <c r="AI1566" t="s">
        <v>9154</v>
      </c>
      <c r="AJ1566" t="s">
        <v>16864</v>
      </c>
      <c r="AK1566" t="s">
        <v>16871</v>
      </c>
      <c r="AL1566" t="s">
        <v>8923</v>
      </c>
      <c r="AM1566" t="s">
        <v>6063</v>
      </c>
    </row>
    <row r="1567" spans="1:39" x14ac:dyDescent="0.2">
      <c r="A1567" t="s">
        <v>6070</v>
      </c>
      <c r="B1567" t="s">
        <v>6071</v>
      </c>
      <c r="D1567" t="s">
        <v>8731</v>
      </c>
      <c r="E1567" t="s">
        <v>16872</v>
      </c>
      <c r="F1567" t="s">
        <v>9216</v>
      </c>
      <c r="G1567" t="s">
        <v>16873</v>
      </c>
      <c r="H1567" t="s">
        <v>6070</v>
      </c>
      <c r="M1567" t="s">
        <v>8925</v>
      </c>
      <c r="N1567" t="s">
        <v>2039</v>
      </c>
      <c r="O1567" t="s">
        <v>8887</v>
      </c>
      <c r="R1567" t="b">
        <v>1</v>
      </c>
      <c r="X1567" t="s">
        <v>2039</v>
      </c>
      <c r="Z1567" t="s">
        <v>8890</v>
      </c>
      <c r="AA1567" t="s">
        <v>8887</v>
      </c>
      <c r="AC1567" t="s">
        <v>8973</v>
      </c>
      <c r="AD1567" t="b">
        <v>0</v>
      </c>
      <c r="AE1567" t="b">
        <v>0</v>
      </c>
      <c r="AL1567" t="s">
        <v>8935</v>
      </c>
      <c r="AM1567" t="s">
        <v>6078</v>
      </c>
    </row>
    <row r="1568" spans="1:39" x14ac:dyDescent="0.2">
      <c r="A1568" t="s">
        <v>6070</v>
      </c>
      <c r="B1568" t="s">
        <v>6071</v>
      </c>
      <c r="D1568" t="s">
        <v>8731</v>
      </c>
      <c r="E1568" t="s">
        <v>16874</v>
      </c>
      <c r="F1568" t="s">
        <v>9216</v>
      </c>
      <c r="G1568" t="s">
        <v>16873</v>
      </c>
      <c r="H1568" t="s">
        <v>6070</v>
      </c>
      <c r="M1568" t="s">
        <v>8920</v>
      </c>
      <c r="N1568" t="s">
        <v>2039</v>
      </c>
      <c r="O1568" t="s">
        <v>8887</v>
      </c>
      <c r="R1568" t="b">
        <v>1</v>
      </c>
      <c r="Z1568" t="s">
        <v>8890</v>
      </c>
      <c r="AA1568" t="s">
        <v>8887</v>
      </c>
      <c r="AC1568" t="s">
        <v>8973</v>
      </c>
      <c r="AD1568" t="b">
        <v>0</v>
      </c>
      <c r="AE1568" t="b">
        <v>0</v>
      </c>
      <c r="AL1568" t="s">
        <v>8935</v>
      </c>
      <c r="AM1568" t="s">
        <v>16875</v>
      </c>
    </row>
    <row r="1569" spans="1:39" x14ac:dyDescent="0.2">
      <c r="A1569" t="s">
        <v>6070</v>
      </c>
      <c r="B1569" t="s">
        <v>6071</v>
      </c>
      <c r="D1569" t="s">
        <v>8731</v>
      </c>
      <c r="E1569" t="s">
        <v>16876</v>
      </c>
      <c r="F1569" t="s">
        <v>9216</v>
      </c>
      <c r="G1569" t="s">
        <v>16875</v>
      </c>
      <c r="H1569" t="s">
        <v>6070</v>
      </c>
      <c r="J1569" t="s">
        <v>6073</v>
      </c>
      <c r="K1569" t="s">
        <v>16877</v>
      </c>
      <c r="L1569" t="s">
        <v>6075</v>
      </c>
      <c r="M1569" t="s">
        <v>8925</v>
      </c>
      <c r="N1569" t="s">
        <v>2039</v>
      </c>
      <c r="O1569" t="s">
        <v>8887</v>
      </c>
      <c r="P1569" t="s">
        <v>16878</v>
      </c>
      <c r="R1569" t="b">
        <v>1</v>
      </c>
      <c r="T1569" t="s">
        <v>45</v>
      </c>
      <c r="X1569" t="s">
        <v>7854</v>
      </c>
      <c r="Z1569" t="s">
        <v>8890</v>
      </c>
      <c r="AA1569" t="s">
        <v>8887</v>
      </c>
      <c r="AC1569" t="s">
        <v>8973</v>
      </c>
      <c r="AD1569" t="b">
        <v>0</v>
      </c>
      <c r="AE1569" t="b">
        <v>0</v>
      </c>
      <c r="AF1569" t="s">
        <v>8931</v>
      </c>
      <c r="AG1569" t="s">
        <v>8931</v>
      </c>
      <c r="AI1569" t="s">
        <v>16879</v>
      </c>
      <c r="AJ1569" t="s">
        <v>16880</v>
      </c>
      <c r="AK1569" t="s">
        <v>16881</v>
      </c>
      <c r="AL1569" t="s">
        <v>9266</v>
      </c>
      <c r="AM1569" t="s">
        <v>16875</v>
      </c>
    </row>
    <row r="1570" spans="1:39" x14ac:dyDescent="0.2">
      <c r="A1570" t="s">
        <v>6070</v>
      </c>
      <c r="B1570" t="s">
        <v>6071</v>
      </c>
      <c r="D1570" t="s">
        <v>8731</v>
      </c>
      <c r="E1570" t="s">
        <v>16882</v>
      </c>
      <c r="F1570" t="s">
        <v>9216</v>
      </c>
      <c r="G1570" t="s">
        <v>16873</v>
      </c>
      <c r="H1570" t="s">
        <v>6070</v>
      </c>
      <c r="M1570" t="s">
        <v>8920</v>
      </c>
      <c r="N1570" t="s">
        <v>2039</v>
      </c>
      <c r="O1570" t="s">
        <v>8887</v>
      </c>
      <c r="R1570" t="b">
        <v>1</v>
      </c>
      <c r="Z1570" t="s">
        <v>8890</v>
      </c>
      <c r="AA1570" t="s">
        <v>8887</v>
      </c>
      <c r="AC1570" t="s">
        <v>8973</v>
      </c>
      <c r="AD1570" t="b">
        <v>0</v>
      </c>
      <c r="AE1570" t="b">
        <v>0</v>
      </c>
      <c r="AL1570" t="s">
        <v>8907</v>
      </c>
      <c r="AM1570" t="s">
        <v>16883</v>
      </c>
    </row>
    <row r="1571" spans="1:39" x14ac:dyDescent="0.2">
      <c r="A1571" t="s">
        <v>6070</v>
      </c>
      <c r="B1571" t="s">
        <v>6071</v>
      </c>
      <c r="D1571" t="s">
        <v>8731</v>
      </c>
      <c r="E1571" t="s">
        <v>16884</v>
      </c>
      <c r="F1571" t="s">
        <v>9216</v>
      </c>
      <c r="G1571" t="s">
        <v>16875</v>
      </c>
      <c r="H1571" t="s">
        <v>6070</v>
      </c>
      <c r="J1571" t="s">
        <v>16885</v>
      </c>
      <c r="K1571" t="s">
        <v>16886</v>
      </c>
      <c r="L1571" t="s">
        <v>6075</v>
      </c>
      <c r="M1571" t="s">
        <v>8925</v>
      </c>
      <c r="N1571" t="s">
        <v>2039</v>
      </c>
      <c r="O1571" t="s">
        <v>8887</v>
      </c>
      <c r="P1571" t="s">
        <v>16887</v>
      </c>
      <c r="R1571" t="b">
        <v>1</v>
      </c>
      <c r="T1571" t="s">
        <v>45</v>
      </c>
      <c r="X1571" t="s">
        <v>7628</v>
      </c>
      <c r="Z1571" t="s">
        <v>8890</v>
      </c>
      <c r="AA1571" t="s">
        <v>8887</v>
      </c>
      <c r="AC1571" t="s">
        <v>8973</v>
      </c>
      <c r="AD1571" t="b">
        <v>0</v>
      </c>
      <c r="AE1571" t="b">
        <v>0</v>
      </c>
      <c r="AF1571" t="s">
        <v>8931</v>
      </c>
      <c r="AG1571" t="s">
        <v>8931</v>
      </c>
      <c r="AI1571" t="s">
        <v>16888</v>
      </c>
      <c r="AJ1571" t="s">
        <v>16880</v>
      </c>
      <c r="AK1571" t="s">
        <v>16881</v>
      </c>
      <c r="AL1571" t="s">
        <v>8897</v>
      </c>
      <c r="AM1571" t="s">
        <v>16875</v>
      </c>
    </row>
    <row r="1572" spans="1:39" x14ac:dyDescent="0.2">
      <c r="A1572" t="s">
        <v>6070</v>
      </c>
      <c r="B1572" t="s">
        <v>6071</v>
      </c>
      <c r="D1572" t="s">
        <v>8731</v>
      </c>
      <c r="E1572" t="s">
        <v>16889</v>
      </c>
      <c r="F1572" t="s">
        <v>9216</v>
      </c>
      <c r="G1572" t="s">
        <v>6072</v>
      </c>
      <c r="H1572" t="s">
        <v>6070</v>
      </c>
      <c r="J1572" t="s">
        <v>16890</v>
      </c>
      <c r="K1572" t="s">
        <v>16891</v>
      </c>
      <c r="L1572" t="s">
        <v>16892</v>
      </c>
      <c r="M1572" t="s">
        <v>7982</v>
      </c>
      <c r="N1572" t="s">
        <v>7701</v>
      </c>
      <c r="O1572" t="s">
        <v>8887</v>
      </c>
      <c r="P1572" t="s">
        <v>16893</v>
      </c>
      <c r="R1572" t="b">
        <v>1</v>
      </c>
      <c r="T1572" t="s">
        <v>60</v>
      </c>
      <c r="Z1572" t="s">
        <v>8890</v>
      </c>
      <c r="AA1572" t="s">
        <v>8887</v>
      </c>
      <c r="AC1572" t="s">
        <v>8973</v>
      </c>
      <c r="AD1572" t="b">
        <v>0</v>
      </c>
      <c r="AE1572" t="b">
        <v>0</v>
      </c>
      <c r="AF1572" t="s">
        <v>8892</v>
      </c>
      <c r="AG1572" t="s">
        <v>8892</v>
      </c>
      <c r="AI1572" t="s">
        <v>13167</v>
      </c>
      <c r="AJ1572" t="s">
        <v>7394</v>
      </c>
      <c r="AK1572" t="s">
        <v>16894</v>
      </c>
      <c r="AL1572" t="s">
        <v>7302</v>
      </c>
      <c r="AM1572" t="s">
        <v>6072</v>
      </c>
    </row>
    <row r="1573" spans="1:39" x14ac:dyDescent="0.2">
      <c r="A1573" t="s">
        <v>6070</v>
      </c>
      <c r="B1573" t="s">
        <v>6071</v>
      </c>
      <c r="D1573" t="s">
        <v>8731</v>
      </c>
      <c r="E1573" t="s">
        <v>16895</v>
      </c>
      <c r="F1573" t="s">
        <v>9216</v>
      </c>
      <c r="G1573" t="s">
        <v>6072</v>
      </c>
      <c r="H1573" t="s">
        <v>6070</v>
      </c>
      <c r="J1573" t="s">
        <v>6073</v>
      </c>
      <c r="K1573" t="s">
        <v>16896</v>
      </c>
      <c r="L1573" t="s">
        <v>16897</v>
      </c>
      <c r="M1573" t="s">
        <v>7982</v>
      </c>
      <c r="N1573" t="s">
        <v>7024</v>
      </c>
      <c r="O1573" t="s">
        <v>9002</v>
      </c>
      <c r="P1573" t="s">
        <v>16898</v>
      </c>
      <c r="R1573" t="b">
        <v>1</v>
      </c>
      <c r="T1573" t="s">
        <v>60</v>
      </c>
      <c r="V1573" t="s">
        <v>7862</v>
      </c>
      <c r="Z1573" t="s">
        <v>8890</v>
      </c>
      <c r="AA1573" t="s">
        <v>9004</v>
      </c>
      <c r="AC1573" t="s">
        <v>8973</v>
      </c>
      <c r="AD1573" t="b">
        <v>0</v>
      </c>
      <c r="AE1573" t="b">
        <v>0</v>
      </c>
      <c r="AF1573" t="s">
        <v>10731</v>
      </c>
      <c r="AG1573" t="s">
        <v>10732</v>
      </c>
      <c r="AI1573" t="s">
        <v>10787</v>
      </c>
      <c r="AJ1573" t="s">
        <v>16899</v>
      </c>
      <c r="AK1573" t="s">
        <v>16900</v>
      </c>
      <c r="AL1573" t="s">
        <v>9229</v>
      </c>
      <c r="AM1573" t="s">
        <v>6072</v>
      </c>
    </row>
    <row r="1574" spans="1:39" x14ac:dyDescent="0.2">
      <c r="A1574" t="s">
        <v>6070</v>
      </c>
      <c r="B1574" t="s">
        <v>6071</v>
      </c>
      <c r="D1574" t="s">
        <v>8731</v>
      </c>
      <c r="E1574" t="s">
        <v>16901</v>
      </c>
      <c r="F1574" t="s">
        <v>9216</v>
      </c>
      <c r="G1574" t="s">
        <v>6072</v>
      </c>
      <c r="H1574" t="s">
        <v>6070</v>
      </c>
      <c r="J1574" t="s">
        <v>16902</v>
      </c>
      <c r="K1574" t="s">
        <v>16903</v>
      </c>
      <c r="L1574" t="s">
        <v>16897</v>
      </c>
      <c r="M1574" t="s">
        <v>7982</v>
      </c>
      <c r="N1574" t="s">
        <v>7024</v>
      </c>
      <c r="O1574" t="s">
        <v>8887</v>
      </c>
      <c r="P1574" t="s">
        <v>16904</v>
      </c>
      <c r="R1574" t="b">
        <v>1</v>
      </c>
      <c r="T1574" t="s">
        <v>60</v>
      </c>
      <c r="Z1574" t="s">
        <v>8890</v>
      </c>
      <c r="AA1574" t="s">
        <v>8887</v>
      </c>
      <c r="AC1574" t="s">
        <v>8973</v>
      </c>
      <c r="AD1574" t="b">
        <v>0</v>
      </c>
      <c r="AE1574" t="b">
        <v>0</v>
      </c>
      <c r="AF1574" t="s">
        <v>8892</v>
      </c>
      <c r="AG1574" t="s">
        <v>8892</v>
      </c>
      <c r="AI1574" t="s">
        <v>10787</v>
      </c>
      <c r="AJ1574" t="s">
        <v>16905</v>
      </c>
      <c r="AK1574" t="s">
        <v>16906</v>
      </c>
      <c r="AL1574" t="s">
        <v>8923</v>
      </c>
      <c r="AM1574" t="s">
        <v>6072</v>
      </c>
    </row>
    <row r="1575" spans="1:39" x14ac:dyDescent="0.2">
      <c r="A1575" t="s">
        <v>6070</v>
      </c>
      <c r="B1575" t="s">
        <v>6071</v>
      </c>
      <c r="D1575" t="s">
        <v>8731</v>
      </c>
      <c r="E1575" t="s">
        <v>16907</v>
      </c>
      <c r="F1575" t="s">
        <v>9216</v>
      </c>
      <c r="G1575" t="s">
        <v>6072</v>
      </c>
      <c r="H1575" t="s">
        <v>6070</v>
      </c>
      <c r="J1575" t="s">
        <v>16908</v>
      </c>
      <c r="K1575" t="s">
        <v>16909</v>
      </c>
      <c r="L1575" t="s">
        <v>6075</v>
      </c>
      <c r="M1575" t="s">
        <v>7982</v>
      </c>
      <c r="N1575" t="s">
        <v>7024</v>
      </c>
      <c r="O1575" t="s">
        <v>8887</v>
      </c>
      <c r="P1575" t="s">
        <v>16910</v>
      </c>
      <c r="R1575" t="b">
        <v>1</v>
      </c>
      <c r="T1575" t="s">
        <v>60</v>
      </c>
      <c r="Z1575" t="s">
        <v>8890</v>
      </c>
      <c r="AA1575" t="s">
        <v>8887</v>
      </c>
      <c r="AC1575" t="s">
        <v>8973</v>
      </c>
      <c r="AD1575" t="b">
        <v>0</v>
      </c>
      <c r="AE1575" t="b">
        <v>0</v>
      </c>
      <c r="AF1575" t="s">
        <v>8892</v>
      </c>
      <c r="AG1575" t="s">
        <v>8892</v>
      </c>
      <c r="AI1575" t="s">
        <v>10787</v>
      </c>
      <c r="AJ1575" t="s">
        <v>16905</v>
      </c>
      <c r="AK1575" t="s">
        <v>16911</v>
      </c>
      <c r="AL1575" t="s">
        <v>9087</v>
      </c>
      <c r="AM1575" t="s">
        <v>6072</v>
      </c>
    </row>
    <row r="1576" spans="1:39" x14ac:dyDescent="0.2">
      <c r="A1576" t="s">
        <v>6070</v>
      </c>
      <c r="B1576" t="s">
        <v>6071</v>
      </c>
      <c r="D1576" t="s">
        <v>8731</v>
      </c>
      <c r="E1576" t="s">
        <v>16912</v>
      </c>
      <c r="F1576" t="s">
        <v>9216</v>
      </c>
      <c r="G1576" t="s">
        <v>6072</v>
      </c>
      <c r="H1576" t="s">
        <v>6070</v>
      </c>
      <c r="J1576" t="s">
        <v>16913</v>
      </c>
      <c r="K1576" t="s">
        <v>16914</v>
      </c>
      <c r="L1576" t="s">
        <v>6075</v>
      </c>
      <c r="M1576" t="s">
        <v>7982</v>
      </c>
      <c r="N1576" t="s">
        <v>7024</v>
      </c>
      <c r="O1576" t="s">
        <v>8887</v>
      </c>
      <c r="P1576" t="s">
        <v>16915</v>
      </c>
      <c r="R1576" t="b">
        <v>1</v>
      </c>
      <c r="T1576" t="s">
        <v>60</v>
      </c>
      <c r="Z1576" t="s">
        <v>8890</v>
      </c>
      <c r="AA1576" t="s">
        <v>8887</v>
      </c>
      <c r="AC1576" t="s">
        <v>8973</v>
      </c>
      <c r="AD1576" t="b">
        <v>0</v>
      </c>
      <c r="AE1576" t="b">
        <v>0</v>
      </c>
      <c r="AF1576" t="s">
        <v>8892</v>
      </c>
      <c r="AG1576" t="s">
        <v>8892</v>
      </c>
      <c r="AI1576" t="s">
        <v>10787</v>
      </c>
      <c r="AJ1576" t="s">
        <v>16905</v>
      </c>
      <c r="AK1576" t="s">
        <v>16916</v>
      </c>
      <c r="AL1576" t="s">
        <v>8926</v>
      </c>
      <c r="AM1576" t="s">
        <v>6072</v>
      </c>
    </row>
    <row r="1577" spans="1:39" x14ac:dyDescent="0.2">
      <c r="A1577" t="s">
        <v>6070</v>
      </c>
      <c r="B1577" t="s">
        <v>6071</v>
      </c>
      <c r="D1577" t="s">
        <v>8731</v>
      </c>
      <c r="E1577" t="s">
        <v>16917</v>
      </c>
      <c r="F1577" t="s">
        <v>9216</v>
      </c>
      <c r="G1577" t="s">
        <v>6072</v>
      </c>
      <c r="H1577" t="s">
        <v>6070</v>
      </c>
      <c r="J1577" t="s">
        <v>7395</v>
      </c>
      <c r="K1577" t="s">
        <v>7396</v>
      </c>
      <c r="L1577" t="s">
        <v>6075</v>
      </c>
      <c r="M1577" t="s">
        <v>7982</v>
      </c>
      <c r="N1577" t="s">
        <v>7024</v>
      </c>
      <c r="O1577" t="s">
        <v>8887</v>
      </c>
      <c r="P1577" t="s">
        <v>16918</v>
      </c>
      <c r="R1577" t="b">
        <v>1</v>
      </c>
      <c r="T1577" t="s">
        <v>60</v>
      </c>
      <c r="Z1577" t="s">
        <v>8890</v>
      </c>
      <c r="AA1577" t="s">
        <v>8887</v>
      </c>
      <c r="AC1577" t="s">
        <v>8973</v>
      </c>
      <c r="AD1577" t="b">
        <v>0</v>
      </c>
      <c r="AE1577" t="b">
        <v>0</v>
      </c>
      <c r="AF1577" t="s">
        <v>12179</v>
      </c>
      <c r="AG1577" t="s">
        <v>8892</v>
      </c>
      <c r="AH1577" t="s">
        <v>8893</v>
      </c>
      <c r="AI1577" t="s">
        <v>10787</v>
      </c>
      <c r="AJ1577" t="s">
        <v>16905</v>
      </c>
      <c r="AK1577" t="s">
        <v>16919</v>
      </c>
      <c r="AL1577" t="s">
        <v>8935</v>
      </c>
      <c r="AM1577" t="s">
        <v>6072</v>
      </c>
    </row>
    <row r="1578" spans="1:39" x14ac:dyDescent="0.2">
      <c r="A1578" t="s">
        <v>6070</v>
      </c>
      <c r="B1578" t="s">
        <v>6071</v>
      </c>
      <c r="D1578" t="s">
        <v>8731</v>
      </c>
      <c r="E1578" t="s">
        <v>16920</v>
      </c>
      <c r="F1578" t="s">
        <v>9216</v>
      </c>
      <c r="G1578" t="s">
        <v>6072</v>
      </c>
      <c r="H1578" t="s">
        <v>6070</v>
      </c>
      <c r="J1578" t="s">
        <v>6073</v>
      </c>
      <c r="K1578" t="s">
        <v>16921</v>
      </c>
      <c r="L1578" t="s">
        <v>16897</v>
      </c>
      <c r="M1578" t="s">
        <v>7982</v>
      </c>
      <c r="N1578" t="s">
        <v>7024</v>
      </c>
      <c r="O1578" t="s">
        <v>8887</v>
      </c>
      <c r="P1578" t="s">
        <v>16922</v>
      </c>
      <c r="R1578" t="b">
        <v>1</v>
      </c>
      <c r="T1578" t="s">
        <v>60</v>
      </c>
      <c r="Z1578" t="s">
        <v>8890</v>
      </c>
      <c r="AA1578" t="s">
        <v>8887</v>
      </c>
      <c r="AC1578" t="s">
        <v>8973</v>
      </c>
      <c r="AD1578" t="b">
        <v>0</v>
      </c>
      <c r="AE1578" t="b">
        <v>0</v>
      </c>
      <c r="AF1578" t="s">
        <v>8892</v>
      </c>
      <c r="AG1578" t="s">
        <v>8892</v>
      </c>
      <c r="AH1578" t="s">
        <v>8893</v>
      </c>
      <c r="AI1578" t="s">
        <v>10787</v>
      </c>
      <c r="AJ1578" t="s">
        <v>16905</v>
      </c>
      <c r="AK1578" t="s">
        <v>16923</v>
      </c>
      <c r="AL1578" t="s">
        <v>9266</v>
      </c>
      <c r="AM1578" t="s">
        <v>6072</v>
      </c>
    </row>
    <row r="1579" spans="1:39" x14ac:dyDescent="0.2">
      <c r="A1579" t="s">
        <v>6070</v>
      </c>
      <c r="B1579" t="s">
        <v>6071</v>
      </c>
      <c r="D1579" t="s">
        <v>8731</v>
      </c>
      <c r="E1579" t="s">
        <v>16924</v>
      </c>
      <c r="F1579" t="s">
        <v>9216</v>
      </c>
      <c r="G1579" t="s">
        <v>6072</v>
      </c>
      <c r="H1579" t="s">
        <v>6070</v>
      </c>
      <c r="J1579" t="s">
        <v>16885</v>
      </c>
      <c r="K1579" t="s">
        <v>16886</v>
      </c>
      <c r="L1579" t="s">
        <v>6075</v>
      </c>
      <c r="M1579" t="s">
        <v>7982</v>
      </c>
      <c r="N1579" t="s">
        <v>7024</v>
      </c>
      <c r="O1579" t="s">
        <v>8887</v>
      </c>
      <c r="P1579" t="s">
        <v>16925</v>
      </c>
      <c r="R1579" t="b">
        <v>1</v>
      </c>
      <c r="T1579" t="s">
        <v>60</v>
      </c>
      <c r="Z1579" t="s">
        <v>8890</v>
      </c>
      <c r="AA1579" t="s">
        <v>8887</v>
      </c>
      <c r="AC1579" t="s">
        <v>8973</v>
      </c>
      <c r="AD1579" t="b">
        <v>0</v>
      </c>
      <c r="AE1579" t="b">
        <v>0</v>
      </c>
      <c r="AF1579" t="s">
        <v>8892</v>
      </c>
      <c r="AG1579" t="s">
        <v>8892</v>
      </c>
      <c r="AI1579" t="s">
        <v>10787</v>
      </c>
      <c r="AJ1579" t="s">
        <v>16926</v>
      </c>
      <c r="AK1579" t="s">
        <v>16927</v>
      </c>
      <c r="AL1579" t="s">
        <v>8897</v>
      </c>
      <c r="AM1579" t="s">
        <v>6072</v>
      </c>
    </row>
    <row r="1580" spans="1:39" x14ac:dyDescent="0.2">
      <c r="A1580" t="s">
        <v>6070</v>
      </c>
      <c r="B1580" t="s">
        <v>6071</v>
      </c>
      <c r="D1580" t="s">
        <v>8731</v>
      </c>
      <c r="E1580" t="s">
        <v>16928</v>
      </c>
      <c r="F1580" t="s">
        <v>9216</v>
      </c>
      <c r="G1580" t="s">
        <v>6072</v>
      </c>
      <c r="H1580" t="s">
        <v>6070</v>
      </c>
      <c r="J1580" t="s">
        <v>16929</v>
      </c>
      <c r="K1580" t="s">
        <v>16921</v>
      </c>
      <c r="L1580" t="s">
        <v>16897</v>
      </c>
      <c r="M1580" t="s">
        <v>7982</v>
      </c>
      <c r="N1580" t="s">
        <v>7024</v>
      </c>
      <c r="O1580" t="s">
        <v>8887</v>
      </c>
      <c r="P1580" t="s">
        <v>16930</v>
      </c>
      <c r="R1580" t="b">
        <v>1</v>
      </c>
      <c r="T1580" t="s">
        <v>60</v>
      </c>
      <c r="Z1580" t="s">
        <v>8890</v>
      </c>
      <c r="AA1580" t="s">
        <v>8887</v>
      </c>
      <c r="AC1580" t="s">
        <v>8973</v>
      </c>
      <c r="AD1580" t="b">
        <v>0</v>
      </c>
      <c r="AE1580" t="b">
        <v>0</v>
      </c>
      <c r="AF1580" t="s">
        <v>11295</v>
      </c>
      <c r="AG1580" t="s">
        <v>11296</v>
      </c>
      <c r="AI1580" t="s">
        <v>10787</v>
      </c>
      <c r="AJ1580" t="s">
        <v>16899</v>
      </c>
      <c r="AK1580" t="s">
        <v>16931</v>
      </c>
      <c r="AL1580" t="s">
        <v>8918</v>
      </c>
      <c r="AM1580" t="s">
        <v>6072</v>
      </c>
    </row>
    <row r="1581" spans="1:39" x14ac:dyDescent="0.2">
      <c r="A1581" t="s">
        <v>6079</v>
      </c>
      <c r="B1581" t="s">
        <v>6080</v>
      </c>
      <c r="D1581" t="s">
        <v>8734</v>
      </c>
      <c r="E1581" t="s">
        <v>16932</v>
      </c>
      <c r="F1581" t="s">
        <v>21008</v>
      </c>
      <c r="G1581" t="s">
        <v>6081</v>
      </c>
      <c r="H1581" t="s">
        <v>6079</v>
      </c>
      <c r="J1581" t="s">
        <v>6082</v>
      </c>
      <c r="K1581" t="s">
        <v>16933</v>
      </c>
      <c r="L1581" t="s">
        <v>6084</v>
      </c>
      <c r="M1581" t="s">
        <v>7982</v>
      </c>
      <c r="N1581" t="s">
        <v>2039</v>
      </c>
      <c r="O1581" t="s">
        <v>8887</v>
      </c>
      <c r="P1581" t="s">
        <v>16934</v>
      </c>
      <c r="R1581" t="b">
        <v>1</v>
      </c>
      <c r="T1581" t="s">
        <v>45</v>
      </c>
      <c r="Z1581" t="s">
        <v>8890</v>
      </c>
      <c r="AA1581" t="s">
        <v>8887</v>
      </c>
      <c r="AB1581" t="s">
        <v>16935</v>
      </c>
      <c r="AC1581" t="s">
        <v>8973</v>
      </c>
      <c r="AD1581" t="b">
        <v>0</v>
      </c>
      <c r="AE1581" t="b">
        <v>0</v>
      </c>
      <c r="AF1581" t="s">
        <v>16936</v>
      </c>
      <c r="AG1581" t="s">
        <v>16937</v>
      </c>
      <c r="AH1581" t="s">
        <v>8942</v>
      </c>
      <c r="AI1581" t="s">
        <v>16164</v>
      </c>
      <c r="AJ1581" t="s">
        <v>16938</v>
      </c>
      <c r="AK1581" t="s">
        <v>16939</v>
      </c>
      <c r="AL1581" t="s">
        <v>8935</v>
      </c>
      <c r="AM1581" t="s">
        <v>6087</v>
      </c>
    </row>
    <row r="1582" spans="1:39" x14ac:dyDescent="0.2">
      <c r="A1582" t="s">
        <v>6088</v>
      </c>
      <c r="B1582" t="s">
        <v>6088</v>
      </c>
      <c r="D1582" t="s">
        <v>16940</v>
      </c>
      <c r="E1582" t="s">
        <v>16941</v>
      </c>
      <c r="F1582" t="s">
        <v>21008</v>
      </c>
      <c r="G1582" t="s">
        <v>6089</v>
      </c>
      <c r="H1582" t="s">
        <v>6088</v>
      </c>
      <c r="J1582" t="s">
        <v>6090</v>
      </c>
      <c r="K1582" t="s">
        <v>3738</v>
      </c>
      <c r="L1582" t="s">
        <v>3739</v>
      </c>
      <c r="M1582" t="s">
        <v>8984</v>
      </c>
      <c r="N1582" t="s">
        <v>2039</v>
      </c>
      <c r="O1582" t="s">
        <v>8887</v>
      </c>
      <c r="P1582" t="s">
        <v>6092</v>
      </c>
      <c r="R1582" t="b">
        <v>1</v>
      </c>
      <c r="T1582" t="s">
        <v>85</v>
      </c>
      <c r="X1582" t="s">
        <v>7021</v>
      </c>
      <c r="Z1582" t="s">
        <v>8890</v>
      </c>
      <c r="AA1582" t="s">
        <v>8887</v>
      </c>
      <c r="AB1582" t="s">
        <v>16942</v>
      </c>
      <c r="AC1582" t="s">
        <v>8973</v>
      </c>
      <c r="AD1582" t="b">
        <v>1</v>
      </c>
      <c r="AE1582" t="b">
        <v>0</v>
      </c>
      <c r="AF1582" t="s">
        <v>8941</v>
      </c>
      <c r="AG1582" t="s">
        <v>8941</v>
      </c>
      <c r="AH1582" t="s">
        <v>8942</v>
      </c>
      <c r="AJ1582" t="s">
        <v>16943</v>
      </c>
      <c r="AK1582" t="s">
        <v>16944</v>
      </c>
      <c r="AL1582" t="s">
        <v>9375</v>
      </c>
      <c r="AM1582" t="s">
        <v>6089</v>
      </c>
    </row>
    <row r="1583" spans="1:39" x14ac:dyDescent="0.2">
      <c r="A1583" t="s">
        <v>6088</v>
      </c>
      <c r="B1583" t="s">
        <v>6088</v>
      </c>
      <c r="D1583" t="s">
        <v>16940</v>
      </c>
      <c r="E1583" t="s">
        <v>16945</v>
      </c>
      <c r="F1583" t="s">
        <v>21008</v>
      </c>
      <c r="G1583" t="s">
        <v>6089</v>
      </c>
      <c r="H1583" t="s">
        <v>6088</v>
      </c>
      <c r="J1583" t="s">
        <v>6090</v>
      </c>
      <c r="K1583" t="s">
        <v>3738</v>
      </c>
      <c r="L1583" t="s">
        <v>3739</v>
      </c>
      <c r="M1583" t="s">
        <v>7982</v>
      </c>
      <c r="N1583" t="s">
        <v>7079</v>
      </c>
      <c r="O1583" t="s">
        <v>8887</v>
      </c>
      <c r="P1583" t="s">
        <v>16946</v>
      </c>
      <c r="R1583" t="b">
        <v>1</v>
      </c>
      <c r="T1583" t="s">
        <v>85</v>
      </c>
      <c r="Z1583" t="s">
        <v>8890</v>
      </c>
      <c r="AA1583" t="s">
        <v>8887</v>
      </c>
      <c r="AB1583" t="s">
        <v>16947</v>
      </c>
      <c r="AC1583" t="s">
        <v>8973</v>
      </c>
      <c r="AD1583" t="b">
        <v>0</v>
      </c>
      <c r="AE1583" t="b">
        <v>0</v>
      </c>
      <c r="AF1583" t="s">
        <v>8941</v>
      </c>
      <c r="AG1583" t="s">
        <v>8941</v>
      </c>
      <c r="AH1583" t="s">
        <v>8942</v>
      </c>
      <c r="AJ1583" t="s">
        <v>16943</v>
      </c>
      <c r="AL1583" t="s">
        <v>9193</v>
      </c>
      <c r="AM1583" t="s">
        <v>6089</v>
      </c>
    </row>
    <row r="1584" spans="1:39" x14ac:dyDescent="0.2">
      <c r="A1584" t="s">
        <v>6093</v>
      </c>
      <c r="B1584" t="s">
        <v>6093</v>
      </c>
      <c r="D1584" t="s">
        <v>16948</v>
      </c>
      <c r="E1584" t="s">
        <v>16949</v>
      </c>
      <c r="F1584" t="s">
        <v>9090</v>
      </c>
      <c r="G1584" t="s">
        <v>6094</v>
      </c>
      <c r="H1584" t="s">
        <v>6093</v>
      </c>
      <c r="J1584" t="s">
        <v>6095</v>
      </c>
      <c r="K1584" t="s">
        <v>6096</v>
      </c>
      <c r="L1584" t="s">
        <v>32</v>
      </c>
      <c r="M1584" t="s">
        <v>7982</v>
      </c>
      <c r="N1584" t="s">
        <v>2039</v>
      </c>
      <c r="O1584" t="s">
        <v>8887</v>
      </c>
      <c r="P1584" t="s">
        <v>6098</v>
      </c>
      <c r="R1584" t="b">
        <v>1</v>
      </c>
      <c r="T1584" t="s">
        <v>85</v>
      </c>
      <c r="Z1584" t="s">
        <v>8890</v>
      </c>
      <c r="AA1584" t="s">
        <v>8887</v>
      </c>
      <c r="AB1584" t="s">
        <v>16950</v>
      </c>
      <c r="AC1584" t="s">
        <v>8891</v>
      </c>
      <c r="AD1584" t="b">
        <v>0</v>
      </c>
      <c r="AE1584" t="b">
        <v>0</v>
      </c>
      <c r="AF1584" t="s">
        <v>14170</v>
      </c>
      <c r="AG1584" t="s">
        <v>14171</v>
      </c>
      <c r="AH1584" t="s">
        <v>8942</v>
      </c>
      <c r="AJ1584" t="s">
        <v>16951</v>
      </c>
      <c r="AK1584" t="s">
        <v>16952</v>
      </c>
      <c r="AL1584" t="s">
        <v>8897</v>
      </c>
      <c r="AM1584" t="s">
        <v>6099</v>
      </c>
    </row>
    <row r="1585" spans="1:42" x14ac:dyDescent="0.2">
      <c r="A1585" t="s">
        <v>6101</v>
      </c>
      <c r="B1585" t="s">
        <v>6101</v>
      </c>
      <c r="D1585" t="s">
        <v>16953</v>
      </c>
      <c r="E1585" t="s">
        <v>16954</v>
      </c>
      <c r="F1585" t="s">
        <v>9090</v>
      </c>
      <c r="G1585" t="s">
        <v>6102</v>
      </c>
      <c r="H1585" t="s">
        <v>6101</v>
      </c>
      <c r="J1585" t="s">
        <v>6103</v>
      </c>
      <c r="K1585" t="s">
        <v>6104</v>
      </c>
      <c r="L1585" t="s">
        <v>429</v>
      </c>
      <c r="M1585" t="s">
        <v>7982</v>
      </c>
      <c r="N1585" t="s">
        <v>2039</v>
      </c>
      <c r="O1585" t="s">
        <v>8887</v>
      </c>
      <c r="P1585" t="s">
        <v>6106</v>
      </c>
      <c r="R1585" t="b">
        <v>1</v>
      </c>
      <c r="T1585" t="s">
        <v>85</v>
      </c>
      <c r="Z1585" t="s">
        <v>8890</v>
      </c>
      <c r="AA1585" t="s">
        <v>8887</v>
      </c>
      <c r="AB1585" t="s">
        <v>16955</v>
      </c>
      <c r="AC1585" t="s">
        <v>8891</v>
      </c>
      <c r="AD1585" t="b">
        <v>0</v>
      </c>
      <c r="AE1585" t="b">
        <v>0</v>
      </c>
      <c r="AF1585" t="s">
        <v>7604</v>
      </c>
      <c r="AG1585" t="s">
        <v>7604</v>
      </c>
      <c r="AH1585" t="s">
        <v>8942</v>
      </c>
      <c r="AJ1585" t="s">
        <v>16956</v>
      </c>
      <c r="AK1585" t="s">
        <v>16957</v>
      </c>
      <c r="AL1585" t="s">
        <v>8935</v>
      </c>
      <c r="AM1585" t="s">
        <v>6102</v>
      </c>
    </row>
    <row r="1586" spans="1:42" x14ac:dyDescent="0.2">
      <c r="A1586" t="s">
        <v>6109</v>
      </c>
      <c r="B1586" t="s">
        <v>6109</v>
      </c>
      <c r="D1586" t="s">
        <v>16958</v>
      </c>
      <c r="E1586" t="s">
        <v>16959</v>
      </c>
      <c r="F1586" t="s">
        <v>21008</v>
      </c>
      <c r="G1586" t="s">
        <v>6110</v>
      </c>
      <c r="H1586" t="s">
        <v>6109</v>
      </c>
      <c r="J1586" t="s">
        <v>6111</v>
      </c>
      <c r="K1586" t="s">
        <v>6112</v>
      </c>
      <c r="L1586" t="s">
        <v>32</v>
      </c>
      <c r="M1586" t="s">
        <v>7982</v>
      </c>
      <c r="N1586" t="s">
        <v>2039</v>
      </c>
      <c r="O1586" t="s">
        <v>8887</v>
      </c>
      <c r="P1586" t="s">
        <v>6113</v>
      </c>
      <c r="R1586" t="b">
        <v>1</v>
      </c>
      <c r="T1586" t="s">
        <v>112</v>
      </c>
      <c r="Z1586" t="s">
        <v>8890</v>
      </c>
      <c r="AA1586" t="s">
        <v>8887</v>
      </c>
      <c r="AC1586" t="s">
        <v>8973</v>
      </c>
      <c r="AD1586" t="b">
        <v>0</v>
      </c>
      <c r="AE1586" t="b">
        <v>0</v>
      </c>
      <c r="AF1586" t="s">
        <v>8931</v>
      </c>
      <c r="AG1586" t="s">
        <v>8931</v>
      </c>
      <c r="AH1586" t="s">
        <v>8893</v>
      </c>
      <c r="AI1586" t="s">
        <v>8932</v>
      </c>
      <c r="AJ1586" t="s">
        <v>6110</v>
      </c>
      <c r="AK1586" t="s">
        <v>16960</v>
      </c>
      <c r="AL1586" t="s">
        <v>9266</v>
      </c>
      <c r="AM1586" t="s">
        <v>6114</v>
      </c>
      <c r="AN1586" t="s">
        <v>378</v>
      </c>
      <c r="AO1586" t="s">
        <v>379</v>
      </c>
      <c r="AP1586" t="s">
        <v>6115</v>
      </c>
    </row>
    <row r="1587" spans="1:42" x14ac:dyDescent="0.2">
      <c r="A1587" t="s">
        <v>6109</v>
      </c>
      <c r="B1587" t="s">
        <v>6109</v>
      </c>
      <c r="D1587" t="s">
        <v>16961</v>
      </c>
      <c r="E1587" t="s">
        <v>16962</v>
      </c>
      <c r="F1587" t="s">
        <v>21008</v>
      </c>
      <c r="G1587" t="s">
        <v>6110</v>
      </c>
      <c r="H1587" t="s">
        <v>6109</v>
      </c>
      <c r="M1587" t="s">
        <v>8920</v>
      </c>
      <c r="N1587" t="s">
        <v>16963</v>
      </c>
      <c r="O1587" t="s">
        <v>8887</v>
      </c>
      <c r="R1587" t="b">
        <v>1</v>
      </c>
      <c r="T1587" t="s">
        <v>112</v>
      </c>
      <c r="Z1587" t="s">
        <v>13207</v>
      </c>
      <c r="AA1587" t="s">
        <v>8887</v>
      </c>
      <c r="AC1587" t="s">
        <v>8973</v>
      </c>
      <c r="AD1587" t="b">
        <v>0</v>
      </c>
      <c r="AE1587" t="b">
        <v>0</v>
      </c>
      <c r="AL1587" t="s">
        <v>8913</v>
      </c>
      <c r="AM1587" t="s">
        <v>16964</v>
      </c>
    </row>
    <row r="1588" spans="1:42" x14ac:dyDescent="0.2">
      <c r="A1588" t="s">
        <v>6116</v>
      </c>
      <c r="B1588" t="s">
        <v>6117</v>
      </c>
      <c r="D1588" t="s">
        <v>8737</v>
      </c>
      <c r="E1588" t="s">
        <v>16965</v>
      </c>
      <c r="F1588" t="s">
        <v>9216</v>
      </c>
      <c r="G1588" t="s">
        <v>6124</v>
      </c>
      <c r="H1588" t="s">
        <v>6116</v>
      </c>
      <c r="I1588" t="s">
        <v>16966</v>
      </c>
      <c r="M1588" t="s">
        <v>8925</v>
      </c>
      <c r="N1588" t="s">
        <v>2039</v>
      </c>
      <c r="O1588" t="s">
        <v>8887</v>
      </c>
      <c r="R1588" t="b">
        <v>1</v>
      </c>
      <c r="X1588" t="s">
        <v>2039</v>
      </c>
      <c r="Y1588" t="s">
        <v>7893</v>
      </c>
      <c r="Z1588" t="s">
        <v>8890</v>
      </c>
      <c r="AA1588" t="s">
        <v>8887</v>
      </c>
      <c r="AC1588" t="s">
        <v>8973</v>
      </c>
      <c r="AD1588" t="b">
        <v>0</v>
      </c>
      <c r="AE1588" t="b">
        <v>0</v>
      </c>
      <c r="AL1588" t="s">
        <v>9238</v>
      </c>
      <c r="AM1588" t="s">
        <v>6124</v>
      </c>
    </row>
    <row r="1589" spans="1:42" x14ac:dyDescent="0.2">
      <c r="A1589" t="s">
        <v>6116</v>
      </c>
      <c r="B1589" t="s">
        <v>6117</v>
      </c>
      <c r="D1589" t="s">
        <v>8737</v>
      </c>
      <c r="E1589" t="s">
        <v>16967</v>
      </c>
      <c r="F1589" t="s">
        <v>9216</v>
      </c>
      <c r="G1589" t="s">
        <v>6124</v>
      </c>
      <c r="H1589" t="s">
        <v>6116</v>
      </c>
      <c r="I1589" t="s">
        <v>16968</v>
      </c>
      <c r="M1589" t="s">
        <v>8925</v>
      </c>
      <c r="N1589" t="s">
        <v>2039</v>
      </c>
      <c r="O1589" t="s">
        <v>8887</v>
      </c>
      <c r="R1589" t="b">
        <v>1</v>
      </c>
      <c r="X1589" t="s">
        <v>2039</v>
      </c>
      <c r="Y1589" t="s">
        <v>16969</v>
      </c>
      <c r="Z1589" t="s">
        <v>8890</v>
      </c>
      <c r="AA1589" t="s">
        <v>8887</v>
      </c>
      <c r="AC1589" t="s">
        <v>8973</v>
      </c>
      <c r="AD1589" t="b">
        <v>0</v>
      </c>
      <c r="AE1589" t="b">
        <v>0</v>
      </c>
      <c r="AL1589" t="s">
        <v>9253</v>
      </c>
      <c r="AM1589" t="s">
        <v>16970</v>
      </c>
    </row>
    <row r="1590" spans="1:42" x14ac:dyDescent="0.2">
      <c r="A1590" t="s">
        <v>6116</v>
      </c>
      <c r="B1590" t="s">
        <v>6117</v>
      </c>
      <c r="D1590" t="s">
        <v>8737</v>
      </c>
      <c r="E1590" t="s">
        <v>16971</v>
      </c>
      <c r="F1590" t="s">
        <v>9216</v>
      </c>
      <c r="G1590" t="s">
        <v>6124</v>
      </c>
      <c r="H1590" t="s">
        <v>6116</v>
      </c>
      <c r="J1590" t="s">
        <v>6119</v>
      </c>
      <c r="K1590" t="s">
        <v>16972</v>
      </c>
      <c r="L1590" t="s">
        <v>6121</v>
      </c>
      <c r="M1590" t="s">
        <v>7982</v>
      </c>
      <c r="N1590" t="s">
        <v>2039</v>
      </c>
      <c r="O1590" t="s">
        <v>8887</v>
      </c>
      <c r="P1590" t="s">
        <v>16973</v>
      </c>
      <c r="R1590" t="b">
        <v>1</v>
      </c>
      <c r="T1590" t="s">
        <v>45</v>
      </c>
      <c r="Z1590" t="s">
        <v>8890</v>
      </c>
      <c r="AA1590" t="s">
        <v>8887</v>
      </c>
      <c r="AC1590" t="s">
        <v>8973</v>
      </c>
      <c r="AD1590" t="b">
        <v>0</v>
      </c>
      <c r="AE1590" t="b">
        <v>0</v>
      </c>
      <c r="AF1590" t="s">
        <v>16974</v>
      </c>
      <c r="AG1590" t="s">
        <v>16975</v>
      </c>
      <c r="AH1590" t="s">
        <v>8893</v>
      </c>
      <c r="AI1590" t="s">
        <v>16976</v>
      </c>
      <c r="AJ1590" t="s">
        <v>16977</v>
      </c>
      <c r="AK1590" t="s">
        <v>16978</v>
      </c>
      <c r="AL1590" t="s">
        <v>8926</v>
      </c>
      <c r="AM1590" t="s">
        <v>16979</v>
      </c>
    </row>
    <row r="1591" spans="1:42" x14ac:dyDescent="0.2">
      <c r="A1591" t="s">
        <v>6116</v>
      </c>
      <c r="B1591" t="s">
        <v>6117</v>
      </c>
      <c r="D1591" t="s">
        <v>8737</v>
      </c>
      <c r="E1591" t="s">
        <v>16980</v>
      </c>
      <c r="F1591" t="s">
        <v>9216</v>
      </c>
      <c r="G1591" t="s">
        <v>6124</v>
      </c>
      <c r="H1591" t="s">
        <v>6116</v>
      </c>
      <c r="I1591" t="s">
        <v>16981</v>
      </c>
      <c r="M1591" t="s">
        <v>8920</v>
      </c>
      <c r="N1591" t="s">
        <v>2039</v>
      </c>
      <c r="O1591" t="s">
        <v>8887</v>
      </c>
      <c r="R1591" t="b">
        <v>1</v>
      </c>
      <c r="Y1591" t="s">
        <v>7550</v>
      </c>
      <c r="Z1591" t="s">
        <v>8890</v>
      </c>
      <c r="AA1591" t="s">
        <v>8887</v>
      </c>
      <c r="AC1591" t="s">
        <v>8973</v>
      </c>
      <c r="AD1591" t="b">
        <v>0</v>
      </c>
      <c r="AE1591" t="b">
        <v>0</v>
      </c>
      <c r="AL1591" t="s">
        <v>9193</v>
      </c>
      <c r="AM1591" t="s">
        <v>16982</v>
      </c>
    </row>
    <row r="1592" spans="1:42" x14ac:dyDescent="0.2">
      <c r="A1592" t="s">
        <v>6116</v>
      </c>
      <c r="B1592" t="s">
        <v>6117</v>
      </c>
      <c r="D1592" t="s">
        <v>8737</v>
      </c>
      <c r="E1592" t="s">
        <v>16983</v>
      </c>
      <c r="F1592" t="s">
        <v>9216</v>
      </c>
      <c r="G1592" t="s">
        <v>6124</v>
      </c>
      <c r="H1592" t="s">
        <v>6116</v>
      </c>
      <c r="I1592" t="s">
        <v>16984</v>
      </c>
      <c r="J1592" t="s">
        <v>6119</v>
      </c>
      <c r="K1592" t="s">
        <v>16972</v>
      </c>
      <c r="L1592" t="s">
        <v>6121</v>
      </c>
      <c r="M1592" t="s">
        <v>7982</v>
      </c>
      <c r="N1592" t="s">
        <v>2039</v>
      </c>
      <c r="O1592" t="s">
        <v>8887</v>
      </c>
      <c r="P1592" t="s">
        <v>16985</v>
      </c>
      <c r="R1592" t="b">
        <v>1</v>
      </c>
      <c r="T1592" t="s">
        <v>45</v>
      </c>
      <c r="Y1592" t="s">
        <v>134</v>
      </c>
      <c r="Z1592" t="s">
        <v>8890</v>
      </c>
      <c r="AA1592" t="s">
        <v>8887</v>
      </c>
      <c r="AB1592" t="s">
        <v>16986</v>
      </c>
      <c r="AC1592" t="s">
        <v>8973</v>
      </c>
      <c r="AD1592" t="b">
        <v>0</v>
      </c>
      <c r="AE1592" t="b">
        <v>0</v>
      </c>
      <c r="AF1592" t="s">
        <v>16987</v>
      </c>
      <c r="AG1592" t="s">
        <v>16988</v>
      </c>
      <c r="AH1592" t="s">
        <v>8893</v>
      </c>
      <c r="AI1592" t="s">
        <v>16989</v>
      </c>
      <c r="AJ1592" t="s">
        <v>16990</v>
      </c>
      <c r="AK1592" t="s">
        <v>16991</v>
      </c>
      <c r="AL1592" t="s">
        <v>8935</v>
      </c>
      <c r="AM1592" t="s">
        <v>16992</v>
      </c>
    </row>
    <row r="1593" spans="1:42" x14ac:dyDescent="0.2">
      <c r="A1593" t="s">
        <v>6116</v>
      </c>
      <c r="B1593" t="s">
        <v>6117</v>
      </c>
      <c r="D1593" t="s">
        <v>8737</v>
      </c>
      <c r="E1593" t="s">
        <v>16993</v>
      </c>
      <c r="F1593" t="s">
        <v>9216</v>
      </c>
      <c r="G1593" t="s">
        <v>6124</v>
      </c>
      <c r="H1593" t="s">
        <v>6116</v>
      </c>
      <c r="I1593" t="s">
        <v>16994</v>
      </c>
      <c r="M1593" t="s">
        <v>8920</v>
      </c>
      <c r="N1593" t="s">
        <v>2039</v>
      </c>
      <c r="O1593" t="s">
        <v>8887</v>
      </c>
      <c r="R1593" t="b">
        <v>1</v>
      </c>
      <c r="Y1593" t="s">
        <v>16995</v>
      </c>
      <c r="Z1593" t="s">
        <v>8890</v>
      </c>
      <c r="AA1593" t="s">
        <v>8887</v>
      </c>
      <c r="AC1593" t="s">
        <v>8973</v>
      </c>
      <c r="AD1593" t="b">
        <v>0</v>
      </c>
      <c r="AE1593" t="b">
        <v>0</v>
      </c>
      <c r="AL1593" t="s">
        <v>9266</v>
      </c>
      <c r="AM1593" t="s">
        <v>16992</v>
      </c>
    </row>
    <row r="1594" spans="1:42" x14ac:dyDescent="0.2">
      <c r="A1594" t="s">
        <v>6116</v>
      </c>
      <c r="B1594" t="s">
        <v>6117</v>
      </c>
      <c r="D1594" t="s">
        <v>8737</v>
      </c>
      <c r="E1594" t="s">
        <v>16996</v>
      </c>
      <c r="F1594" t="s">
        <v>9216</v>
      </c>
      <c r="G1594" t="s">
        <v>6124</v>
      </c>
      <c r="H1594" t="s">
        <v>6116</v>
      </c>
      <c r="I1594" t="s">
        <v>16997</v>
      </c>
      <c r="J1594" t="s">
        <v>16998</v>
      </c>
      <c r="K1594" t="s">
        <v>16972</v>
      </c>
      <c r="L1594" t="s">
        <v>6121</v>
      </c>
      <c r="M1594" t="s">
        <v>7982</v>
      </c>
      <c r="N1594" t="s">
        <v>2039</v>
      </c>
      <c r="O1594" t="s">
        <v>8887</v>
      </c>
      <c r="P1594" t="s">
        <v>16999</v>
      </c>
      <c r="R1594" t="b">
        <v>1</v>
      </c>
      <c r="T1594" t="s">
        <v>45</v>
      </c>
      <c r="Y1594" t="s">
        <v>7513</v>
      </c>
      <c r="Z1594" t="s">
        <v>8890</v>
      </c>
      <c r="AA1594" t="s">
        <v>8887</v>
      </c>
      <c r="AB1594" t="s">
        <v>16308</v>
      </c>
      <c r="AC1594" t="s">
        <v>8973</v>
      </c>
      <c r="AD1594" t="b">
        <v>0</v>
      </c>
      <c r="AE1594" t="b">
        <v>0</v>
      </c>
      <c r="AF1594" t="s">
        <v>11340</v>
      </c>
      <c r="AG1594" t="s">
        <v>11341</v>
      </c>
      <c r="AH1594" t="s">
        <v>8893</v>
      </c>
      <c r="AI1594" t="s">
        <v>17000</v>
      </c>
      <c r="AJ1594" t="s">
        <v>16990</v>
      </c>
      <c r="AK1594" t="s">
        <v>17001</v>
      </c>
      <c r="AL1594" t="s">
        <v>8907</v>
      </c>
      <c r="AM1594" t="s">
        <v>17002</v>
      </c>
    </row>
    <row r="1595" spans="1:42" x14ac:dyDescent="0.2">
      <c r="A1595" t="s">
        <v>6116</v>
      </c>
      <c r="B1595" t="s">
        <v>6117</v>
      </c>
      <c r="D1595" t="s">
        <v>8737</v>
      </c>
      <c r="E1595" t="s">
        <v>17003</v>
      </c>
      <c r="F1595" t="s">
        <v>9216</v>
      </c>
      <c r="G1595" t="s">
        <v>6124</v>
      </c>
      <c r="H1595" t="s">
        <v>6116</v>
      </c>
      <c r="I1595" t="s">
        <v>17004</v>
      </c>
      <c r="M1595" t="s">
        <v>8925</v>
      </c>
      <c r="N1595" t="s">
        <v>2039</v>
      </c>
      <c r="O1595" t="s">
        <v>8887</v>
      </c>
      <c r="R1595" t="b">
        <v>1</v>
      </c>
      <c r="X1595" t="s">
        <v>2039</v>
      </c>
      <c r="Y1595" t="s">
        <v>7571</v>
      </c>
      <c r="Z1595" t="s">
        <v>8890</v>
      </c>
      <c r="AA1595" t="s">
        <v>8887</v>
      </c>
      <c r="AC1595" t="s">
        <v>8973</v>
      </c>
      <c r="AD1595" t="b">
        <v>0</v>
      </c>
      <c r="AE1595" t="b">
        <v>0</v>
      </c>
      <c r="AL1595" t="s">
        <v>8897</v>
      </c>
      <c r="AM1595" t="s">
        <v>6118</v>
      </c>
    </row>
    <row r="1596" spans="1:42" x14ac:dyDescent="0.2">
      <c r="A1596" t="s">
        <v>6116</v>
      </c>
      <c r="B1596" t="s">
        <v>6117</v>
      </c>
      <c r="D1596" t="s">
        <v>8737</v>
      </c>
      <c r="E1596" t="s">
        <v>17005</v>
      </c>
      <c r="F1596" t="s">
        <v>9216</v>
      </c>
      <c r="G1596" t="s">
        <v>6124</v>
      </c>
      <c r="H1596" t="s">
        <v>6116</v>
      </c>
      <c r="I1596" t="s">
        <v>17006</v>
      </c>
      <c r="J1596" t="s">
        <v>6119</v>
      </c>
      <c r="K1596" t="s">
        <v>16972</v>
      </c>
      <c r="L1596" t="s">
        <v>6121</v>
      </c>
      <c r="M1596" t="s">
        <v>7982</v>
      </c>
      <c r="N1596" t="s">
        <v>2039</v>
      </c>
      <c r="O1596" t="s">
        <v>8887</v>
      </c>
      <c r="P1596" t="s">
        <v>17007</v>
      </c>
      <c r="R1596" t="b">
        <v>1</v>
      </c>
      <c r="T1596" t="s">
        <v>45</v>
      </c>
      <c r="Y1596" t="s">
        <v>7917</v>
      </c>
      <c r="Z1596" t="s">
        <v>8890</v>
      </c>
      <c r="AA1596" t="s">
        <v>8887</v>
      </c>
      <c r="AC1596" t="s">
        <v>8973</v>
      </c>
      <c r="AD1596" t="b">
        <v>0</v>
      </c>
      <c r="AE1596" t="b">
        <v>0</v>
      </c>
      <c r="AF1596" t="s">
        <v>9144</v>
      </c>
      <c r="AG1596" t="s">
        <v>9144</v>
      </c>
      <c r="AH1596" t="s">
        <v>8893</v>
      </c>
      <c r="AI1596" t="s">
        <v>17000</v>
      </c>
      <c r="AJ1596" t="s">
        <v>16977</v>
      </c>
      <c r="AK1596" t="s">
        <v>17008</v>
      </c>
      <c r="AL1596" t="s">
        <v>8897</v>
      </c>
    </row>
    <row r="1597" spans="1:42" x14ac:dyDescent="0.2">
      <c r="A1597" t="s">
        <v>6116</v>
      </c>
      <c r="B1597" t="s">
        <v>6117</v>
      </c>
      <c r="D1597" t="s">
        <v>8737</v>
      </c>
      <c r="E1597" t="s">
        <v>17009</v>
      </c>
      <c r="F1597" t="s">
        <v>9216</v>
      </c>
      <c r="G1597" t="s">
        <v>6124</v>
      </c>
      <c r="H1597" t="s">
        <v>6116</v>
      </c>
      <c r="J1597" t="s">
        <v>7401</v>
      </c>
      <c r="K1597" t="s">
        <v>16972</v>
      </c>
      <c r="L1597" t="s">
        <v>6121</v>
      </c>
      <c r="M1597" t="s">
        <v>7982</v>
      </c>
      <c r="N1597" t="s">
        <v>2039</v>
      </c>
      <c r="O1597" t="s">
        <v>8887</v>
      </c>
      <c r="P1597" t="s">
        <v>17010</v>
      </c>
      <c r="R1597" t="b">
        <v>1</v>
      </c>
      <c r="T1597" t="s">
        <v>45</v>
      </c>
      <c r="Z1597" t="s">
        <v>8890</v>
      </c>
      <c r="AA1597" t="s">
        <v>8887</v>
      </c>
      <c r="AB1597" t="s">
        <v>17011</v>
      </c>
      <c r="AC1597" t="s">
        <v>8973</v>
      </c>
      <c r="AD1597" t="b">
        <v>0</v>
      </c>
      <c r="AE1597" t="b">
        <v>0</v>
      </c>
      <c r="AF1597" t="s">
        <v>9144</v>
      </c>
      <c r="AG1597" t="s">
        <v>9144</v>
      </c>
      <c r="AH1597" t="s">
        <v>8893</v>
      </c>
      <c r="AJ1597" t="s">
        <v>7400</v>
      </c>
      <c r="AK1597" t="s">
        <v>17012</v>
      </c>
      <c r="AL1597" t="s">
        <v>8913</v>
      </c>
      <c r="AM1597" t="s">
        <v>17002</v>
      </c>
    </row>
    <row r="1598" spans="1:42" x14ac:dyDescent="0.2">
      <c r="A1598" t="s">
        <v>6127</v>
      </c>
      <c r="B1598" t="s">
        <v>6127</v>
      </c>
      <c r="D1598" t="s">
        <v>17013</v>
      </c>
      <c r="E1598" t="s">
        <v>17014</v>
      </c>
      <c r="F1598" t="s">
        <v>9216</v>
      </c>
      <c r="G1598" t="s">
        <v>6128</v>
      </c>
      <c r="H1598" t="s">
        <v>6127</v>
      </c>
      <c r="I1598" t="s">
        <v>17015</v>
      </c>
      <c r="J1598" t="s">
        <v>6129</v>
      </c>
      <c r="K1598" t="s">
        <v>6130</v>
      </c>
      <c r="L1598" t="s">
        <v>32</v>
      </c>
      <c r="M1598" t="s">
        <v>7982</v>
      </c>
      <c r="N1598" t="s">
        <v>2039</v>
      </c>
      <c r="O1598" t="s">
        <v>8887</v>
      </c>
      <c r="P1598" t="s">
        <v>6131</v>
      </c>
      <c r="R1598" t="b">
        <v>1</v>
      </c>
      <c r="T1598" t="s">
        <v>85</v>
      </c>
      <c r="Y1598" t="s">
        <v>4170</v>
      </c>
      <c r="Z1598" t="s">
        <v>8890</v>
      </c>
      <c r="AA1598" t="s">
        <v>8887</v>
      </c>
      <c r="AB1598" t="s">
        <v>17016</v>
      </c>
      <c r="AC1598" t="s">
        <v>8973</v>
      </c>
      <c r="AD1598" t="b">
        <v>0</v>
      </c>
      <c r="AE1598" t="b">
        <v>0</v>
      </c>
      <c r="AF1598" t="s">
        <v>9113</v>
      </c>
      <c r="AG1598" t="s">
        <v>9113</v>
      </c>
      <c r="AH1598" t="s">
        <v>9031</v>
      </c>
      <c r="AJ1598" t="s">
        <v>17017</v>
      </c>
      <c r="AK1598" t="s">
        <v>17018</v>
      </c>
      <c r="AL1598" t="s">
        <v>8935</v>
      </c>
      <c r="AM1598" t="s">
        <v>6128</v>
      </c>
    </row>
    <row r="1599" spans="1:42" x14ac:dyDescent="0.2">
      <c r="A1599" t="s">
        <v>6132</v>
      </c>
      <c r="B1599" t="s">
        <v>6132</v>
      </c>
      <c r="D1599" t="s">
        <v>17019</v>
      </c>
      <c r="E1599" t="s">
        <v>17020</v>
      </c>
      <c r="F1599" t="s">
        <v>21008</v>
      </c>
      <c r="G1599" t="s">
        <v>6133</v>
      </c>
      <c r="H1599" t="s">
        <v>6132</v>
      </c>
      <c r="J1599" t="s">
        <v>6134</v>
      </c>
      <c r="K1599" t="s">
        <v>6135</v>
      </c>
      <c r="L1599" t="s">
        <v>6136</v>
      </c>
      <c r="M1599" t="s">
        <v>7982</v>
      </c>
      <c r="N1599" t="s">
        <v>2039</v>
      </c>
      <c r="O1599" t="s">
        <v>8887</v>
      </c>
      <c r="P1599" t="s">
        <v>6138</v>
      </c>
      <c r="R1599" t="b">
        <v>1</v>
      </c>
      <c r="T1599" t="s">
        <v>85</v>
      </c>
      <c r="Z1599" t="s">
        <v>8890</v>
      </c>
      <c r="AA1599" t="s">
        <v>8887</v>
      </c>
      <c r="AB1599" t="s">
        <v>17021</v>
      </c>
      <c r="AC1599" t="s">
        <v>8973</v>
      </c>
      <c r="AD1599" t="b">
        <v>0</v>
      </c>
      <c r="AE1599" t="b">
        <v>0</v>
      </c>
      <c r="AF1599" t="s">
        <v>9113</v>
      </c>
      <c r="AG1599" t="s">
        <v>9113</v>
      </c>
      <c r="AH1599" t="s">
        <v>9031</v>
      </c>
      <c r="AJ1599" t="s">
        <v>17022</v>
      </c>
      <c r="AK1599" t="s">
        <v>17023</v>
      </c>
      <c r="AL1599" t="s">
        <v>8923</v>
      </c>
      <c r="AM1599" t="s">
        <v>6139</v>
      </c>
    </row>
    <row r="1600" spans="1:42" x14ac:dyDescent="0.2">
      <c r="A1600" t="s">
        <v>6140</v>
      </c>
      <c r="B1600" t="s">
        <v>6140</v>
      </c>
      <c r="D1600" t="s">
        <v>17024</v>
      </c>
      <c r="E1600" t="s">
        <v>17025</v>
      </c>
      <c r="F1600" t="s">
        <v>8994</v>
      </c>
      <c r="G1600" t="s">
        <v>6141</v>
      </c>
      <c r="H1600" t="s">
        <v>6140</v>
      </c>
      <c r="J1600" t="s">
        <v>6142</v>
      </c>
      <c r="K1600" t="s">
        <v>6143</v>
      </c>
      <c r="L1600" t="s">
        <v>32</v>
      </c>
      <c r="M1600" t="s">
        <v>7982</v>
      </c>
      <c r="N1600" t="s">
        <v>2039</v>
      </c>
      <c r="O1600" t="s">
        <v>8887</v>
      </c>
      <c r="P1600" t="s">
        <v>6145</v>
      </c>
      <c r="R1600" t="b">
        <v>1</v>
      </c>
      <c r="T1600" t="s">
        <v>85</v>
      </c>
      <c r="Z1600" t="s">
        <v>8890</v>
      </c>
      <c r="AA1600" t="s">
        <v>8887</v>
      </c>
      <c r="AB1600" t="s">
        <v>17026</v>
      </c>
      <c r="AC1600" t="s">
        <v>8921</v>
      </c>
      <c r="AD1600" t="b">
        <v>0</v>
      </c>
      <c r="AE1600" t="b">
        <v>0</v>
      </c>
      <c r="AF1600" t="s">
        <v>10521</v>
      </c>
      <c r="AG1600" t="s">
        <v>10522</v>
      </c>
      <c r="AH1600" t="s">
        <v>9100</v>
      </c>
      <c r="AJ1600" t="s">
        <v>17027</v>
      </c>
      <c r="AK1600" t="s">
        <v>17028</v>
      </c>
      <c r="AL1600" t="s">
        <v>8935</v>
      </c>
      <c r="AM1600" t="s">
        <v>6141</v>
      </c>
    </row>
    <row r="1601" spans="1:42" x14ac:dyDescent="0.2">
      <c r="A1601" t="s">
        <v>6146</v>
      </c>
      <c r="B1601" t="s">
        <v>6146</v>
      </c>
      <c r="D1601" t="s">
        <v>17029</v>
      </c>
      <c r="E1601" t="s">
        <v>17030</v>
      </c>
      <c r="F1601" t="s">
        <v>9090</v>
      </c>
      <c r="G1601" t="s">
        <v>6147</v>
      </c>
      <c r="H1601" t="s">
        <v>6146</v>
      </c>
      <c r="J1601" t="s">
        <v>6148</v>
      </c>
      <c r="K1601" t="s">
        <v>6149</v>
      </c>
      <c r="L1601" t="s">
        <v>32</v>
      </c>
      <c r="M1601" t="s">
        <v>8984</v>
      </c>
      <c r="N1601" t="s">
        <v>14189</v>
      </c>
      <c r="O1601" t="s">
        <v>8887</v>
      </c>
      <c r="P1601" t="s">
        <v>6150</v>
      </c>
      <c r="R1601" t="b">
        <v>1</v>
      </c>
      <c r="T1601" t="s">
        <v>112</v>
      </c>
      <c r="X1601" t="s">
        <v>7024</v>
      </c>
      <c r="Z1601" t="s">
        <v>8890</v>
      </c>
      <c r="AA1601" t="s">
        <v>8887</v>
      </c>
      <c r="AB1601" t="s">
        <v>17031</v>
      </c>
      <c r="AC1601" t="s">
        <v>8996</v>
      </c>
      <c r="AD1601" t="b">
        <v>0</v>
      </c>
      <c r="AE1601" t="b">
        <v>0</v>
      </c>
      <c r="AF1601" t="s">
        <v>17032</v>
      </c>
      <c r="AG1601" t="s">
        <v>17033</v>
      </c>
      <c r="AI1601" t="s">
        <v>17034</v>
      </c>
      <c r="AJ1601" t="s">
        <v>6147</v>
      </c>
      <c r="AL1601" t="s">
        <v>9232</v>
      </c>
      <c r="AM1601" t="s">
        <v>6151</v>
      </c>
      <c r="AN1601" t="s">
        <v>1335</v>
      </c>
      <c r="AO1601" t="s">
        <v>574</v>
      </c>
      <c r="AP1601" t="s">
        <v>6152</v>
      </c>
    </row>
    <row r="1602" spans="1:42" x14ac:dyDescent="0.2">
      <c r="A1602" t="s">
        <v>6146</v>
      </c>
      <c r="B1602" t="s">
        <v>6146</v>
      </c>
      <c r="D1602" t="s">
        <v>17029</v>
      </c>
      <c r="E1602" t="s">
        <v>17035</v>
      </c>
      <c r="F1602" t="s">
        <v>9090</v>
      </c>
      <c r="G1602" t="s">
        <v>6147</v>
      </c>
      <c r="H1602" t="s">
        <v>6146</v>
      </c>
      <c r="J1602" t="s">
        <v>17036</v>
      </c>
      <c r="K1602" t="s">
        <v>6149</v>
      </c>
      <c r="L1602" t="s">
        <v>32</v>
      </c>
      <c r="M1602" t="s">
        <v>7982</v>
      </c>
      <c r="N1602" t="s">
        <v>7548</v>
      </c>
      <c r="O1602" t="s">
        <v>8887</v>
      </c>
      <c r="P1602" t="s">
        <v>6150</v>
      </c>
      <c r="R1602" t="b">
        <v>1</v>
      </c>
      <c r="T1602" t="s">
        <v>112</v>
      </c>
      <c r="Z1602" t="s">
        <v>8890</v>
      </c>
      <c r="AA1602" t="s">
        <v>8887</v>
      </c>
      <c r="AB1602" t="s">
        <v>17031</v>
      </c>
      <c r="AC1602" t="s">
        <v>8996</v>
      </c>
      <c r="AD1602" t="b">
        <v>0</v>
      </c>
      <c r="AE1602" t="b">
        <v>0</v>
      </c>
      <c r="AF1602" t="s">
        <v>10060</v>
      </c>
      <c r="AG1602" t="s">
        <v>10061</v>
      </c>
      <c r="AH1602" t="s">
        <v>8893</v>
      </c>
      <c r="AI1602" t="s">
        <v>17037</v>
      </c>
      <c r="AJ1602" t="s">
        <v>6147</v>
      </c>
      <c r="AL1602" t="s">
        <v>9232</v>
      </c>
      <c r="AM1602" t="s">
        <v>6151</v>
      </c>
      <c r="AN1602" t="s">
        <v>1335</v>
      </c>
      <c r="AO1602" t="s">
        <v>574</v>
      </c>
      <c r="AP1602" t="s">
        <v>6152</v>
      </c>
    </row>
    <row r="1603" spans="1:42" x14ac:dyDescent="0.2">
      <c r="A1603" t="s">
        <v>6146</v>
      </c>
      <c r="B1603" t="s">
        <v>6146</v>
      </c>
      <c r="D1603" t="s">
        <v>17038</v>
      </c>
      <c r="E1603" t="s">
        <v>17039</v>
      </c>
      <c r="F1603" t="s">
        <v>9090</v>
      </c>
      <c r="G1603" t="s">
        <v>6147</v>
      </c>
      <c r="H1603" t="s">
        <v>6146</v>
      </c>
      <c r="J1603" t="s">
        <v>17036</v>
      </c>
      <c r="K1603" t="s">
        <v>17040</v>
      </c>
      <c r="L1603" t="s">
        <v>32</v>
      </c>
      <c r="M1603" t="s">
        <v>7982</v>
      </c>
      <c r="N1603" t="s">
        <v>7763</v>
      </c>
      <c r="O1603" t="s">
        <v>8887</v>
      </c>
      <c r="P1603" t="s">
        <v>17041</v>
      </c>
      <c r="R1603" t="b">
        <v>1</v>
      </c>
      <c r="T1603" t="s">
        <v>112</v>
      </c>
      <c r="Z1603" t="s">
        <v>8890</v>
      </c>
      <c r="AA1603" t="s">
        <v>8887</v>
      </c>
      <c r="AC1603" t="s">
        <v>8996</v>
      </c>
      <c r="AD1603" t="b">
        <v>0</v>
      </c>
      <c r="AE1603" t="b">
        <v>0</v>
      </c>
      <c r="AF1603" t="s">
        <v>8892</v>
      </c>
      <c r="AG1603" t="s">
        <v>8892</v>
      </c>
      <c r="AH1603" t="s">
        <v>8893</v>
      </c>
      <c r="AI1603" t="s">
        <v>17042</v>
      </c>
      <c r="AJ1603" t="s">
        <v>6147</v>
      </c>
      <c r="AK1603" t="s">
        <v>17043</v>
      </c>
      <c r="AL1603" t="s">
        <v>9232</v>
      </c>
      <c r="AM1603" t="s">
        <v>17044</v>
      </c>
    </row>
    <row r="1604" spans="1:42" x14ac:dyDescent="0.2">
      <c r="A1604" t="s">
        <v>6153</v>
      </c>
      <c r="B1604" t="s">
        <v>6153</v>
      </c>
      <c r="D1604" t="s">
        <v>17045</v>
      </c>
      <c r="E1604" t="s">
        <v>17046</v>
      </c>
      <c r="F1604" t="s">
        <v>8889</v>
      </c>
      <c r="G1604" t="s">
        <v>6154</v>
      </c>
      <c r="H1604" t="s">
        <v>6153</v>
      </c>
      <c r="I1604" t="s">
        <v>17047</v>
      </c>
      <c r="J1604" t="s">
        <v>6155</v>
      </c>
      <c r="K1604" t="s">
        <v>6156</v>
      </c>
      <c r="L1604" t="s">
        <v>233</v>
      </c>
      <c r="M1604" t="s">
        <v>7982</v>
      </c>
      <c r="N1604" t="s">
        <v>2039</v>
      </c>
      <c r="O1604" t="s">
        <v>8887</v>
      </c>
      <c r="P1604" t="s">
        <v>6157</v>
      </c>
      <c r="R1604" t="b">
        <v>1</v>
      </c>
      <c r="T1604" t="s">
        <v>85</v>
      </c>
      <c r="Y1604" t="s">
        <v>6159</v>
      </c>
      <c r="Z1604" t="s">
        <v>8890</v>
      </c>
      <c r="AA1604" t="s">
        <v>8887</v>
      </c>
      <c r="AB1604" t="s">
        <v>17048</v>
      </c>
      <c r="AC1604" t="s">
        <v>8891</v>
      </c>
      <c r="AD1604" t="b">
        <v>0</v>
      </c>
      <c r="AE1604" t="b">
        <v>0</v>
      </c>
      <c r="AF1604" t="s">
        <v>9566</v>
      </c>
      <c r="AG1604" t="s">
        <v>9566</v>
      </c>
      <c r="AH1604" t="s">
        <v>9031</v>
      </c>
      <c r="AJ1604" t="s">
        <v>7402</v>
      </c>
      <c r="AK1604" t="s">
        <v>17049</v>
      </c>
      <c r="AL1604" t="s">
        <v>9266</v>
      </c>
      <c r="AM1604" t="s">
        <v>6158</v>
      </c>
    </row>
    <row r="1605" spans="1:42" x14ac:dyDescent="0.2">
      <c r="A1605" t="s">
        <v>6160</v>
      </c>
      <c r="B1605" t="s">
        <v>6160</v>
      </c>
      <c r="D1605" t="s">
        <v>17050</v>
      </c>
      <c r="E1605" t="s">
        <v>17051</v>
      </c>
      <c r="F1605" t="s">
        <v>9118</v>
      </c>
      <c r="G1605" t="s">
        <v>6161</v>
      </c>
      <c r="H1605" t="s">
        <v>6160</v>
      </c>
      <c r="J1605" t="s">
        <v>6162</v>
      </c>
      <c r="K1605" t="s">
        <v>6163</v>
      </c>
      <c r="L1605" t="s">
        <v>32</v>
      </c>
      <c r="M1605" t="s">
        <v>7982</v>
      </c>
      <c r="N1605" t="s">
        <v>2039</v>
      </c>
      <c r="O1605" t="s">
        <v>8887</v>
      </c>
      <c r="P1605" t="s">
        <v>6164</v>
      </c>
      <c r="R1605" t="b">
        <v>1</v>
      </c>
      <c r="T1605" t="s">
        <v>112</v>
      </c>
      <c r="Z1605" t="s">
        <v>8890</v>
      </c>
      <c r="AA1605" t="s">
        <v>8887</v>
      </c>
      <c r="AB1605" t="s">
        <v>15010</v>
      </c>
      <c r="AC1605" t="s">
        <v>8996</v>
      </c>
      <c r="AD1605" t="b">
        <v>0</v>
      </c>
      <c r="AE1605" t="b">
        <v>0</v>
      </c>
      <c r="AF1605" t="s">
        <v>9046</v>
      </c>
      <c r="AG1605" t="s">
        <v>9046</v>
      </c>
      <c r="AH1605" t="s">
        <v>9100</v>
      </c>
      <c r="AJ1605" t="s">
        <v>6161</v>
      </c>
      <c r="AL1605" t="s">
        <v>9266</v>
      </c>
      <c r="AM1605" t="s">
        <v>6165</v>
      </c>
      <c r="AN1605" t="s">
        <v>378</v>
      </c>
      <c r="AO1605" t="s">
        <v>379</v>
      </c>
      <c r="AP1605" t="s">
        <v>6166</v>
      </c>
    </row>
    <row r="1606" spans="1:42" x14ac:dyDescent="0.2">
      <c r="A1606" t="s">
        <v>6167</v>
      </c>
      <c r="B1606" t="s">
        <v>6167</v>
      </c>
      <c r="D1606" t="s">
        <v>17052</v>
      </c>
      <c r="E1606" t="s">
        <v>17053</v>
      </c>
      <c r="F1606" t="s">
        <v>9118</v>
      </c>
      <c r="G1606" t="s">
        <v>6168</v>
      </c>
      <c r="H1606" t="s">
        <v>6167</v>
      </c>
      <c r="J1606" t="s">
        <v>6169</v>
      </c>
      <c r="K1606" t="s">
        <v>6170</v>
      </c>
      <c r="L1606" t="s">
        <v>32</v>
      </c>
      <c r="M1606" t="s">
        <v>7982</v>
      </c>
      <c r="N1606" t="s">
        <v>7688</v>
      </c>
      <c r="O1606" t="s">
        <v>8887</v>
      </c>
      <c r="P1606" t="s">
        <v>6171</v>
      </c>
      <c r="R1606" t="b">
        <v>1</v>
      </c>
      <c r="T1606" t="s">
        <v>112</v>
      </c>
      <c r="Z1606" t="s">
        <v>8890</v>
      </c>
      <c r="AA1606" t="s">
        <v>8887</v>
      </c>
      <c r="AB1606" t="s">
        <v>17054</v>
      </c>
      <c r="AD1606" t="b">
        <v>0</v>
      </c>
      <c r="AE1606" t="b">
        <v>0</v>
      </c>
      <c r="AF1606" t="s">
        <v>10498</v>
      </c>
      <c r="AG1606" t="s">
        <v>10499</v>
      </c>
      <c r="AH1606" t="s">
        <v>9100</v>
      </c>
      <c r="AJ1606" t="s">
        <v>6168</v>
      </c>
      <c r="AK1606" t="s">
        <v>17055</v>
      </c>
      <c r="AL1606" t="s">
        <v>9266</v>
      </c>
      <c r="AM1606" t="s">
        <v>6172</v>
      </c>
      <c r="AN1606" t="s">
        <v>378</v>
      </c>
      <c r="AO1606" t="s">
        <v>379</v>
      </c>
      <c r="AP1606" t="s">
        <v>1002</v>
      </c>
    </row>
    <row r="1607" spans="1:42" x14ac:dyDescent="0.2">
      <c r="A1607" t="s">
        <v>6167</v>
      </c>
      <c r="B1607" t="s">
        <v>6167</v>
      </c>
      <c r="D1607" t="s">
        <v>17056</v>
      </c>
      <c r="E1607" t="s">
        <v>17057</v>
      </c>
      <c r="F1607" t="s">
        <v>9118</v>
      </c>
      <c r="G1607" t="s">
        <v>6168</v>
      </c>
      <c r="H1607" t="s">
        <v>6167</v>
      </c>
      <c r="J1607" t="s">
        <v>6169</v>
      </c>
      <c r="K1607" t="s">
        <v>17058</v>
      </c>
      <c r="L1607" t="s">
        <v>32</v>
      </c>
      <c r="M1607" t="s">
        <v>7982</v>
      </c>
      <c r="N1607" t="s">
        <v>17059</v>
      </c>
      <c r="O1607" t="s">
        <v>8887</v>
      </c>
      <c r="P1607" t="s">
        <v>17060</v>
      </c>
      <c r="R1607" t="b">
        <v>1</v>
      </c>
      <c r="T1607" t="s">
        <v>112</v>
      </c>
      <c r="Z1607" t="s">
        <v>8890</v>
      </c>
      <c r="AA1607" t="s">
        <v>8887</v>
      </c>
      <c r="AB1607" t="s">
        <v>17061</v>
      </c>
      <c r="AC1607" t="s">
        <v>9983</v>
      </c>
      <c r="AD1607" t="b">
        <v>0</v>
      </c>
      <c r="AE1607" t="b">
        <v>0</v>
      </c>
      <c r="AF1607" t="s">
        <v>17062</v>
      </c>
      <c r="AG1607" t="s">
        <v>17063</v>
      </c>
      <c r="AH1607" t="s">
        <v>9100</v>
      </c>
      <c r="AI1607" t="s">
        <v>9778</v>
      </c>
      <c r="AJ1607" t="s">
        <v>6168</v>
      </c>
      <c r="AL1607" t="s">
        <v>9266</v>
      </c>
      <c r="AM1607" t="s">
        <v>17064</v>
      </c>
    </row>
    <row r="1608" spans="1:42" x14ac:dyDescent="0.2">
      <c r="A1608" t="s">
        <v>6173</v>
      </c>
      <c r="B1608" t="s">
        <v>6173</v>
      </c>
      <c r="D1608" t="s">
        <v>17065</v>
      </c>
      <c r="E1608" t="s">
        <v>17066</v>
      </c>
      <c r="F1608" t="s">
        <v>9118</v>
      </c>
      <c r="G1608" t="s">
        <v>6174</v>
      </c>
      <c r="H1608" t="s">
        <v>6173</v>
      </c>
      <c r="J1608" t="s">
        <v>6175</v>
      </c>
      <c r="K1608" t="s">
        <v>6176</v>
      </c>
      <c r="L1608" t="s">
        <v>32</v>
      </c>
      <c r="M1608" t="s">
        <v>7982</v>
      </c>
      <c r="N1608" t="s">
        <v>7532</v>
      </c>
      <c r="O1608" t="s">
        <v>8887</v>
      </c>
      <c r="P1608" t="s">
        <v>6177</v>
      </c>
      <c r="R1608" t="b">
        <v>1</v>
      </c>
      <c r="T1608" t="s">
        <v>112</v>
      </c>
      <c r="Z1608" t="s">
        <v>8890</v>
      </c>
      <c r="AA1608" t="s">
        <v>8887</v>
      </c>
      <c r="AC1608" t="s">
        <v>8996</v>
      </c>
      <c r="AD1608" t="b">
        <v>0</v>
      </c>
      <c r="AE1608" t="b">
        <v>0</v>
      </c>
      <c r="AF1608" t="s">
        <v>10631</v>
      </c>
      <c r="AG1608" t="s">
        <v>10632</v>
      </c>
      <c r="AH1608" t="s">
        <v>8893</v>
      </c>
      <c r="AI1608" t="s">
        <v>17067</v>
      </c>
      <c r="AJ1608" t="s">
        <v>6174</v>
      </c>
      <c r="AK1608" t="s">
        <v>17068</v>
      </c>
      <c r="AL1608" t="s">
        <v>8935</v>
      </c>
      <c r="AM1608" t="s">
        <v>6178</v>
      </c>
      <c r="AN1608" t="s">
        <v>659</v>
      </c>
      <c r="AO1608" t="s">
        <v>109</v>
      </c>
      <c r="AP1608" t="s">
        <v>1273</v>
      </c>
    </row>
    <row r="1609" spans="1:42" x14ac:dyDescent="0.2">
      <c r="A1609" t="s">
        <v>6179</v>
      </c>
      <c r="B1609" t="s">
        <v>6179</v>
      </c>
      <c r="D1609" t="s">
        <v>17069</v>
      </c>
      <c r="E1609" t="s">
        <v>17070</v>
      </c>
      <c r="F1609" t="s">
        <v>9118</v>
      </c>
      <c r="G1609" t="s">
        <v>6180</v>
      </c>
      <c r="H1609" t="s">
        <v>6179</v>
      </c>
      <c r="J1609" t="s">
        <v>6181</v>
      </c>
      <c r="K1609" t="s">
        <v>6182</v>
      </c>
      <c r="L1609" t="s">
        <v>180</v>
      </c>
      <c r="M1609" t="s">
        <v>7982</v>
      </c>
      <c r="N1609" t="s">
        <v>7781</v>
      </c>
      <c r="O1609" t="s">
        <v>8887</v>
      </c>
      <c r="P1609" t="s">
        <v>6183</v>
      </c>
      <c r="R1609" t="b">
        <v>1</v>
      </c>
      <c r="T1609" t="s">
        <v>85</v>
      </c>
      <c r="Z1609" t="s">
        <v>8890</v>
      </c>
      <c r="AA1609" t="s">
        <v>8887</v>
      </c>
      <c r="AC1609" t="s">
        <v>8921</v>
      </c>
      <c r="AD1609" t="b">
        <v>0</v>
      </c>
      <c r="AE1609" t="b">
        <v>0</v>
      </c>
      <c r="AF1609" t="s">
        <v>8892</v>
      </c>
      <c r="AG1609" t="s">
        <v>8892</v>
      </c>
      <c r="AH1609" t="s">
        <v>8893</v>
      </c>
      <c r="AI1609" t="s">
        <v>8932</v>
      </c>
      <c r="AJ1609" t="s">
        <v>17071</v>
      </c>
      <c r="AK1609" t="s">
        <v>17072</v>
      </c>
      <c r="AL1609" t="s">
        <v>9226</v>
      </c>
      <c r="AM1609" t="s">
        <v>6180</v>
      </c>
    </row>
    <row r="1610" spans="1:42" x14ac:dyDescent="0.2">
      <c r="A1610" t="s">
        <v>6186</v>
      </c>
      <c r="B1610" t="s">
        <v>6186</v>
      </c>
      <c r="D1610" t="s">
        <v>17073</v>
      </c>
      <c r="E1610" t="s">
        <v>17074</v>
      </c>
      <c r="F1610" t="s">
        <v>8994</v>
      </c>
      <c r="G1610" t="s">
        <v>6187</v>
      </c>
      <c r="H1610" t="s">
        <v>6186</v>
      </c>
      <c r="J1610" t="s">
        <v>6188</v>
      </c>
      <c r="K1610" t="s">
        <v>6189</v>
      </c>
      <c r="L1610" t="s">
        <v>32</v>
      </c>
      <c r="M1610" t="s">
        <v>7982</v>
      </c>
      <c r="N1610" t="s">
        <v>7475</v>
      </c>
      <c r="O1610" t="s">
        <v>8887</v>
      </c>
      <c r="P1610" t="s">
        <v>6190</v>
      </c>
      <c r="R1610" t="b">
        <v>1</v>
      </c>
      <c r="T1610" t="s">
        <v>112</v>
      </c>
      <c r="Z1610" t="s">
        <v>8890</v>
      </c>
      <c r="AA1610" t="s">
        <v>8887</v>
      </c>
      <c r="AC1610" t="s">
        <v>9037</v>
      </c>
      <c r="AD1610" t="b">
        <v>0</v>
      </c>
      <c r="AE1610" t="b">
        <v>0</v>
      </c>
      <c r="AF1610" t="s">
        <v>9022</v>
      </c>
      <c r="AG1610" t="s">
        <v>9023</v>
      </c>
      <c r="AH1610" t="s">
        <v>8893</v>
      </c>
      <c r="AI1610" t="s">
        <v>17075</v>
      </c>
      <c r="AJ1610" t="s">
        <v>6187</v>
      </c>
      <c r="AK1610" t="s">
        <v>17076</v>
      </c>
      <c r="AL1610" t="s">
        <v>9266</v>
      </c>
      <c r="AM1610" t="s">
        <v>6191</v>
      </c>
      <c r="AN1610" t="s">
        <v>378</v>
      </c>
      <c r="AO1610" t="s">
        <v>379</v>
      </c>
      <c r="AP1610" t="s">
        <v>6192</v>
      </c>
    </row>
    <row r="1611" spans="1:42" x14ac:dyDescent="0.2">
      <c r="A1611" t="s">
        <v>6193</v>
      </c>
      <c r="B1611" t="s">
        <v>6193</v>
      </c>
      <c r="D1611" t="s">
        <v>17077</v>
      </c>
      <c r="E1611" t="s">
        <v>17078</v>
      </c>
      <c r="F1611" t="s">
        <v>9090</v>
      </c>
      <c r="G1611" t="s">
        <v>6194</v>
      </c>
      <c r="H1611" t="s">
        <v>6193</v>
      </c>
      <c r="J1611" t="s">
        <v>6195</v>
      </c>
      <c r="K1611" t="s">
        <v>6196</v>
      </c>
      <c r="L1611" t="s">
        <v>615</v>
      </c>
      <c r="M1611" t="s">
        <v>7982</v>
      </c>
      <c r="N1611" t="s">
        <v>3044</v>
      </c>
      <c r="O1611" t="s">
        <v>8887</v>
      </c>
      <c r="P1611" t="s">
        <v>6197</v>
      </c>
      <c r="R1611" t="b">
        <v>1</v>
      </c>
      <c r="T1611" t="s">
        <v>85</v>
      </c>
      <c r="Z1611" t="s">
        <v>8890</v>
      </c>
      <c r="AA1611" t="s">
        <v>8887</v>
      </c>
      <c r="AC1611" t="s">
        <v>9037</v>
      </c>
      <c r="AD1611" t="b">
        <v>0</v>
      </c>
      <c r="AE1611" t="b">
        <v>0</v>
      </c>
      <c r="AF1611" t="s">
        <v>7604</v>
      </c>
      <c r="AG1611" t="s">
        <v>7604</v>
      </c>
      <c r="AH1611" t="s">
        <v>8893</v>
      </c>
      <c r="AI1611" t="s">
        <v>8932</v>
      </c>
      <c r="AJ1611" t="s">
        <v>7403</v>
      </c>
      <c r="AK1611" t="s">
        <v>17079</v>
      </c>
      <c r="AL1611" t="s">
        <v>9266</v>
      </c>
      <c r="AM1611" t="s">
        <v>6198</v>
      </c>
    </row>
    <row r="1612" spans="1:42" x14ac:dyDescent="0.2">
      <c r="A1612" t="s">
        <v>6193</v>
      </c>
      <c r="B1612" t="s">
        <v>6193</v>
      </c>
      <c r="D1612" t="s">
        <v>17077</v>
      </c>
      <c r="E1612" t="s">
        <v>17080</v>
      </c>
      <c r="F1612" t="s">
        <v>9090</v>
      </c>
      <c r="G1612" t="s">
        <v>6194</v>
      </c>
      <c r="H1612" t="s">
        <v>6193</v>
      </c>
      <c r="M1612" t="s">
        <v>8925</v>
      </c>
      <c r="N1612" t="s">
        <v>2039</v>
      </c>
      <c r="O1612" t="s">
        <v>8887</v>
      </c>
      <c r="R1612" t="b">
        <v>1</v>
      </c>
      <c r="X1612" t="s">
        <v>2039</v>
      </c>
      <c r="Z1612" t="s">
        <v>8890</v>
      </c>
      <c r="AA1612" t="s">
        <v>8887</v>
      </c>
      <c r="AC1612" t="s">
        <v>9037</v>
      </c>
      <c r="AD1612" t="b">
        <v>0</v>
      </c>
      <c r="AE1612" t="b">
        <v>0</v>
      </c>
      <c r="AL1612" t="s">
        <v>9266</v>
      </c>
      <c r="AM1612" t="s">
        <v>17081</v>
      </c>
    </row>
    <row r="1613" spans="1:42" x14ac:dyDescent="0.2">
      <c r="A1613" t="s">
        <v>6200</v>
      </c>
      <c r="B1613" t="s">
        <v>6201</v>
      </c>
      <c r="D1613" t="s">
        <v>17082</v>
      </c>
      <c r="E1613" t="s">
        <v>17083</v>
      </c>
      <c r="F1613" t="s">
        <v>8889</v>
      </c>
      <c r="G1613" t="s">
        <v>6202</v>
      </c>
      <c r="H1613" t="s">
        <v>6200</v>
      </c>
      <c r="J1613" t="s">
        <v>6203</v>
      </c>
      <c r="K1613" t="s">
        <v>17084</v>
      </c>
      <c r="L1613" t="s">
        <v>32</v>
      </c>
      <c r="M1613" t="s">
        <v>7982</v>
      </c>
      <c r="N1613" t="s">
        <v>2039</v>
      </c>
      <c r="O1613" t="s">
        <v>8887</v>
      </c>
      <c r="P1613" t="s">
        <v>17085</v>
      </c>
      <c r="R1613" t="b">
        <v>1</v>
      </c>
      <c r="T1613" t="s">
        <v>112</v>
      </c>
      <c r="Z1613" t="s">
        <v>8890</v>
      </c>
      <c r="AA1613" t="s">
        <v>8887</v>
      </c>
      <c r="AC1613" t="s">
        <v>8891</v>
      </c>
      <c r="AD1613" t="b">
        <v>0</v>
      </c>
      <c r="AE1613" t="b">
        <v>0</v>
      </c>
      <c r="AF1613" t="s">
        <v>7604</v>
      </c>
      <c r="AG1613" t="s">
        <v>7604</v>
      </c>
      <c r="AH1613" t="s">
        <v>8893</v>
      </c>
      <c r="AI1613" t="s">
        <v>9205</v>
      </c>
      <c r="AJ1613" t="s">
        <v>6202</v>
      </c>
      <c r="AK1613" t="s">
        <v>17086</v>
      </c>
      <c r="AL1613" t="s">
        <v>9232</v>
      </c>
      <c r="AM1613" t="s">
        <v>6204</v>
      </c>
    </row>
    <row r="1614" spans="1:42" x14ac:dyDescent="0.2">
      <c r="A1614" t="s">
        <v>6207</v>
      </c>
      <c r="B1614" t="s">
        <v>6207</v>
      </c>
      <c r="D1614" t="s">
        <v>17087</v>
      </c>
      <c r="E1614" t="s">
        <v>17088</v>
      </c>
      <c r="F1614" t="s">
        <v>8994</v>
      </c>
      <c r="G1614" t="s">
        <v>6208</v>
      </c>
      <c r="H1614" t="s">
        <v>6207</v>
      </c>
      <c r="J1614" t="s">
        <v>6209</v>
      </c>
      <c r="K1614" t="s">
        <v>6210</v>
      </c>
      <c r="L1614" t="s">
        <v>32</v>
      </c>
      <c r="M1614" t="s">
        <v>7982</v>
      </c>
      <c r="N1614" t="s">
        <v>7874</v>
      </c>
      <c r="O1614" t="s">
        <v>8887</v>
      </c>
      <c r="P1614" t="s">
        <v>6211</v>
      </c>
      <c r="R1614" t="b">
        <v>1</v>
      </c>
      <c r="T1614" t="s">
        <v>112</v>
      </c>
      <c r="Z1614" t="s">
        <v>8890</v>
      </c>
      <c r="AA1614" t="s">
        <v>8887</v>
      </c>
      <c r="AC1614" t="s">
        <v>9983</v>
      </c>
      <c r="AD1614" t="b">
        <v>0</v>
      </c>
      <c r="AE1614" t="b">
        <v>0</v>
      </c>
      <c r="AF1614" t="s">
        <v>8892</v>
      </c>
      <c r="AG1614" t="s">
        <v>8892</v>
      </c>
      <c r="AH1614" t="s">
        <v>8893</v>
      </c>
      <c r="AI1614" t="s">
        <v>17089</v>
      </c>
      <c r="AJ1614" t="s">
        <v>6208</v>
      </c>
      <c r="AL1614" t="s">
        <v>8897</v>
      </c>
      <c r="AM1614" t="s">
        <v>6212</v>
      </c>
    </row>
    <row r="1615" spans="1:42" x14ac:dyDescent="0.2">
      <c r="A1615" t="s">
        <v>6213</v>
      </c>
      <c r="B1615" t="s">
        <v>6214</v>
      </c>
      <c r="D1615" t="s">
        <v>7404</v>
      </c>
      <c r="E1615" t="s">
        <v>17090</v>
      </c>
      <c r="F1615" t="s">
        <v>8994</v>
      </c>
      <c r="G1615" t="s">
        <v>6215</v>
      </c>
      <c r="H1615" t="s">
        <v>6213</v>
      </c>
      <c r="I1615" t="s">
        <v>17091</v>
      </c>
      <c r="J1615" t="s">
        <v>17092</v>
      </c>
      <c r="K1615" t="s">
        <v>17093</v>
      </c>
      <c r="L1615" t="s">
        <v>32</v>
      </c>
      <c r="M1615" t="s">
        <v>7982</v>
      </c>
      <c r="N1615" t="s">
        <v>2039</v>
      </c>
      <c r="O1615" t="s">
        <v>8887</v>
      </c>
      <c r="P1615" t="s">
        <v>17094</v>
      </c>
      <c r="R1615" t="b">
        <v>1</v>
      </c>
      <c r="T1615" t="s">
        <v>112</v>
      </c>
      <c r="Y1615" t="s">
        <v>6223</v>
      </c>
      <c r="Z1615" t="s">
        <v>8890</v>
      </c>
      <c r="AA1615" t="s">
        <v>8887</v>
      </c>
      <c r="AB1615" t="s">
        <v>17095</v>
      </c>
      <c r="AC1615" t="s">
        <v>8891</v>
      </c>
      <c r="AD1615" t="b">
        <v>0</v>
      </c>
      <c r="AE1615" t="b">
        <v>0</v>
      </c>
      <c r="AF1615" t="s">
        <v>17096</v>
      </c>
      <c r="AG1615" t="s">
        <v>17097</v>
      </c>
      <c r="AH1615" t="s">
        <v>9100</v>
      </c>
      <c r="AJ1615" t="s">
        <v>6215</v>
      </c>
      <c r="AK1615" t="s">
        <v>17098</v>
      </c>
      <c r="AL1615" t="s">
        <v>9250</v>
      </c>
      <c r="AM1615" t="s">
        <v>6219</v>
      </c>
    </row>
    <row r="1616" spans="1:42" x14ac:dyDescent="0.2">
      <c r="A1616" t="s">
        <v>6226</v>
      </c>
      <c r="B1616" t="s">
        <v>6226</v>
      </c>
      <c r="D1616" t="s">
        <v>17099</v>
      </c>
      <c r="E1616" t="s">
        <v>17100</v>
      </c>
      <c r="F1616" t="s">
        <v>8889</v>
      </c>
      <c r="G1616" t="s">
        <v>6227</v>
      </c>
      <c r="H1616" t="s">
        <v>6226</v>
      </c>
      <c r="J1616" t="s">
        <v>6228</v>
      </c>
      <c r="K1616" t="s">
        <v>6229</v>
      </c>
      <c r="L1616" t="s">
        <v>429</v>
      </c>
      <c r="M1616" t="s">
        <v>7982</v>
      </c>
      <c r="N1616" t="s">
        <v>2039</v>
      </c>
      <c r="O1616" t="s">
        <v>8887</v>
      </c>
      <c r="P1616" t="s">
        <v>6231</v>
      </c>
      <c r="R1616" t="b">
        <v>1</v>
      </c>
      <c r="T1616" t="s">
        <v>112</v>
      </c>
      <c r="Z1616" t="s">
        <v>8890</v>
      </c>
      <c r="AA1616" t="s">
        <v>8887</v>
      </c>
      <c r="AC1616" t="s">
        <v>8973</v>
      </c>
      <c r="AD1616" t="b">
        <v>0</v>
      </c>
      <c r="AE1616" t="b">
        <v>0</v>
      </c>
      <c r="AF1616" t="s">
        <v>9144</v>
      </c>
      <c r="AG1616" t="s">
        <v>9144</v>
      </c>
      <c r="AH1616" t="s">
        <v>8893</v>
      </c>
      <c r="AI1616" t="s">
        <v>9145</v>
      </c>
      <c r="AJ1616" t="s">
        <v>6227</v>
      </c>
      <c r="AK1616" t="s">
        <v>17101</v>
      </c>
      <c r="AL1616" t="s">
        <v>8923</v>
      </c>
      <c r="AM1616" t="s">
        <v>6232</v>
      </c>
    </row>
    <row r="1617" spans="1:42" x14ac:dyDescent="0.2">
      <c r="A1617" t="s">
        <v>6233</v>
      </c>
      <c r="B1617" t="s">
        <v>6233</v>
      </c>
      <c r="D1617" t="s">
        <v>17102</v>
      </c>
      <c r="E1617" t="s">
        <v>17103</v>
      </c>
      <c r="F1617" t="s">
        <v>9090</v>
      </c>
      <c r="G1617" t="s">
        <v>6234</v>
      </c>
      <c r="H1617" t="s">
        <v>6233</v>
      </c>
      <c r="I1617" t="s">
        <v>17104</v>
      </c>
      <c r="J1617" t="s">
        <v>6235</v>
      </c>
      <c r="K1617" t="s">
        <v>6236</v>
      </c>
      <c r="L1617" t="s">
        <v>418</v>
      </c>
      <c r="M1617" t="s">
        <v>7982</v>
      </c>
      <c r="N1617" t="s">
        <v>2039</v>
      </c>
      <c r="O1617" t="s">
        <v>8887</v>
      </c>
      <c r="P1617" t="s">
        <v>6237</v>
      </c>
      <c r="R1617" t="b">
        <v>1</v>
      </c>
      <c r="T1617" t="s">
        <v>112</v>
      </c>
      <c r="Y1617" t="s">
        <v>6241</v>
      </c>
      <c r="Z1617" t="s">
        <v>8890</v>
      </c>
      <c r="AA1617" t="s">
        <v>8887</v>
      </c>
      <c r="AB1617" t="s">
        <v>17105</v>
      </c>
      <c r="AC1617" t="s">
        <v>8891</v>
      </c>
      <c r="AD1617" t="b">
        <v>0</v>
      </c>
      <c r="AE1617" t="b">
        <v>0</v>
      </c>
      <c r="AF1617" t="s">
        <v>10828</v>
      </c>
      <c r="AG1617" t="s">
        <v>10829</v>
      </c>
      <c r="AH1617" t="s">
        <v>9100</v>
      </c>
      <c r="AJ1617" t="s">
        <v>6234</v>
      </c>
      <c r="AK1617" t="s">
        <v>17106</v>
      </c>
      <c r="AL1617" t="s">
        <v>9087</v>
      </c>
      <c r="AM1617" t="s">
        <v>6238</v>
      </c>
      <c r="AN1617" t="s">
        <v>6239</v>
      </c>
      <c r="AO1617" t="s">
        <v>185</v>
      </c>
      <c r="AP1617" t="s">
        <v>6240</v>
      </c>
    </row>
    <row r="1618" spans="1:42" x14ac:dyDescent="0.2">
      <c r="A1618" t="s">
        <v>6242</v>
      </c>
      <c r="B1618" t="s">
        <v>6243</v>
      </c>
      <c r="D1618" t="s">
        <v>17107</v>
      </c>
      <c r="E1618" t="s">
        <v>17108</v>
      </c>
      <c r="F1618" t="s">
        <v>9118</v>
      </c>
      <c r="G1618" t="s">
        <v>6244</v>
      </c>
      <c r="H1618" t="s">
        <v>6242</v>
      </c>
      <c r="J1618" t="s">
        <v>6245</v>
      </c>
      <c r="K1618" t="s">
        <v>17109</v>
      </c>
      <c r="L1618" t="s">
        <v>32</v>
      </c>
      <c r="M1618" t="s">
        <v>7982</v>
      </c>
      <c r="N1618" t="s">
        <v>11058</v>
      </c>
      <c r="O1618" t="s">
        <v>8887</v>
      </c>
      <c r="P1618" t="s">
        <v>17110</v>
      </c>
      <c r="R1618" t="b">
        <v>1</v>
      </c>
      <c r="T1618" t="s">
        <v>112</v>
      </c>
      <c r="Z1618" t="s">
        <v>8890</v>
      </c>
      <c r="AA1618" t="s">
        <v>8887</v>
      </c>
      <c r="AC1618" t="s">
        <v>8996</v>
      </c>
      <c r="AD1618" t="b">
        <v>0</v>
      </c>
      <c r="AE1618" t="b">
        <v>0</v>
      </c>
      <c r="AF1618" t="s">
        <v>9113</v>
      </c>
      <c r="AG1618" t="s">
        <v>9113</v>
      </c>
      <c r="AI1618" t="s">
        <v>8932</v>
      </c>
      <c r="AJ1618" t="s">
        <v>6244</v>
      </c>
      <c r="AK1618" t="s">
        <v>17111</v>
      </c>
      <c r="AL1618" t="s">
        <v>8897</v>
      </c>
      <c r="AM1618" t="s">
        <v>6248</v>
      </c>
    </row>
    <row r="1619" spans="1:42" x14ac:dyDescent="0.2">
      <c r="A1619" t="s">
        <v>6242</v>
      </c>
      <c r="B1619" t="s">
        <v>6243</v>
      </c>
      <c r="D1619" t="s">
        <v>17112</v>
      </c>
      <c r="E1619" t="s">
        <v>17113</v>
      </c>
      <c r="F1619" t="s">
        <v>9118</v>
      </c>
      <c r="G1619" t="s">
        <v>6244</v>
      </c>
      <c r="H1619" t="s">
        <v>6242</v>
      </c>
      <c r="J1619" t="s">
        <v>17114</v>
      </c>
      <c r="K1619" t="s">
        <v>17115</v>
      </c>
      <c r="L1619" t="s">
        <v>32</v>
      </c>
      <c r="M1619" t="s">
        <v>7982</v>
      </c>
      <c r="N1619" t="s">
        <v>13158</v>
      </c>
      <c r="O1619" t="s">
        <v>8887</v>
      </c>
      <c r="P1619" t="s">
        <v>17116</v>
      </c>
      <c r="R1619" t="b">
        <v>1</v>
      </c>
      <c r="T1619" t="s">
        <v>112</v>
      </c>
      <c r="Z1619" t="s">
        <v>8890</v>
      </c>
      <c r="AA1619" t="s">
        <v>8887</v>
      </c>
      <c r="AB1619" t="s">
        <v>17117</v>
      </c>
      <c r="AC1619" t="s">
        <v>8996</v>
      </c>
      <c r="AD1619" t="b">
        <v>0</v>
      </c>
      <c r="AE1619" t="b">
        <v>0</v>
      </c>
      <c r="AF1619" t="s">
        <v>12654</v>
      </c>
      <c r="AG1619" t="s">
        <v>12655</v>
      </c>
      <c r="AJ1619" t="s">
        <v>6244</v>
      </c>
      <c r="AK1619" t="s">
        <v>17118</v>
      </c>
      <c r="AL1619" t="s">
        <v>8897</v>
      </c>
      <c r="AM1619" t="s">
        <v>17119</v>
      </c>
    </row>
    <row r="1620" spans="1:42" x14ac:dyDescent="0.2">
      <c r="A1620" t="s">
        <v>6251</v>
      </c>
      <c r="B1620" t="s">
        <v>6251</v>
      </c>
      <c r="D1620" t="s">
        <v>17120</v>
      </c>
      <c r="E1620" t="s">
        <v>17121</v>
      </c>
      <c r="F1620" t="s">
        <v>21008</v>
      </c>
      <c r="G1620" t="s">
        <v>6252</v>
      </c>
      <c r="H1620" t="s">
        <v>6251</v>
      </c>
      <c r="J1620" t="s">
        <v>6253</v>
      </c>
      <c r="K1620" t="s">
        <v>6254</v>
      </c>
      <c r="L1620" t="s">
        <v>6255</v>
      </c>
      <c r="M1620" t="s">
        <v>7982</v>
      </c>
      <c r="N1620" t="s">
        <v>2039</v>
      </c>
      <c r="O1620" t="s">
        <v>8887</v>
      </c>
      <c r="P1620" t="s">
        <v>6257</v>
      </c>
      <c r="R1620" t="b">
        <v>1</v>
      </c>
      <c r="T1620" t="s">
        <v>85</v>
      </c>
      <c r="Z1620" t="s">
        <v>8890</v>
      </c>
      <c r="AA1620" t="s">
        <v>8887</v>
      </c>
      <c r="AC1620" t="s">
        <v>8973</v>
      </c>
      <c r="AD1620" t="b">
        <v>0</v>
      </c>
      <c r="AE1620" t="b">
        <v>0</v>
      </c>
      <c r="AF1620" t="s">
        <v>8931</v>
      </c>
      <c r="AG1620" t="s">
        <v>8931</v>
      </c>
      <c r="AH1620" t="s">
        <v>8893</v>
      </c>
      <c r="AI1620" t="s">
        <v>17122</v>
      </c>
      <c r="AJ1620" t="s">
        <v>17123</v>
      </c>
      <c r="AK1620" t="s">
        <v>17124</v>
      </c>
      <c r="AL1620" t="s">
        <v>7302</v>
      </c>
      <c r="AM1620" t="s">
        <v>6252</v>
      </c>
    </row>
    <row r="1621" spans="1:42" x14ac:dyDescent="0.2">
      <c r="A1621" t="s">
        <v>6258</v>
      </c>
      <c r="B1621" t="s">
        <v>6258</v>
      </c>
      <c r="D1621" t="s">
        <v>17125</v>
      </c>
      <c r="E1621" t="s">
        <v>17126</v>
      </c>
      <c r="F1621" t="s">
        <v>9090</v>
      </c>
      <c r="G1621" t="s">
        <v>6259</v>
      </c>
      <c r="H1621" t="s">
        <v>6258</v>
      </c>
      <c r="J1621" t="s">
        <v>6260</v>
      </c>
      <c r="K1621" t="s">
        <v>6261</v>
      </c>
      <c r="L1621" t="s">
        <v>32</v>
      </c>
      <c r="M1621" t="s">
        <v>7982</v>
      </c>
      <c r="N1621" t="s">
        <v>7485</v>
      </c>
      <c r="O1621" t="s">
        <v>8887</v>
      </c>
      <c r="P1621" t="s">
        <v>6262</v>
      </c>
      <c r="R1621" t="b">
        <v>1</v>
      </c>
      <c r="T1621" t="s">
        <v>112</v>
      </c>
      <c r="Z1621" t="s">
        <v>8890</v>
      </c>
      <c r="AA1621" t="s">
        <v>8887</v>
      </c>
      <c r="AB1621" t="s">
        <v>17127</v>
      </c>
      <c r="AC1621" t="s">
        <v>9037</v>
      </c>
      <c r="AD1621" t="b">
        <v>0</v>
      </c>
      <c r="AE1621" t="b">
        <v>0</v>
      </c>
      <c r="AF1621" t="s">
        <v>9038</v>
      </c>
      <c r="AG1621" t="s">
        <v>9038</v>
      </c>
      <c r="AH1621" t="s">
        <v>9031</v>
      </c>
      <c r="AJ1621" t="s">
        <v>6259</v>
      </c>
      <c r="AK1621" t="s">
        <v>17128</v>
      </c>
      <c r="AL1621" t="s">
        <v>8926</v>
      </c>
      <c r="AM1621" t="s">
        <v>6263</v>
      </c>
      <c r="AN1621" t="s">
        <v>1846</v>
      </c>
      <c r="AO1621" t="s">
        <v>99</v>
      </c>
      <c r="AP1621" t="s">
        <v>1847</v>
      </c>
    </row>
    <row r="1622" spans="1:42" x14ac:dyDescent="0.2">
      <c r="A1622" t="s">
        <v>6258</v>
      </c>
      <c r="B1622" t="s">
        <v>6258</v>
      </c>
      <c r="D1622" t="s">
        <v>17125</v>
      </c>
      <c r="E1622" t="s">
        <v>17129</v>
      </c>
      <c r="F1622" t="s">
        <v>9090</v>
      </c>
      <c r="G1622" t="s">
        <v>6259</v>
      </c>
      <c r="H1622" t="s">
        <v>6258</v>
      </c>
      <c r="J1622" t="s">
        <v>17130</v>
      </c>
      <c r="K1622" t="s">
        <v>17131</v>
      </c>
      <c r="L1622" t="s">
        <v>32</v>
      </c>
      <c r="M1622" t="s">
        <v>7982</v>
      </c>
      <c r="N1622" t="s">
        <v>7673</v>
      </c>
      <c r="O1622" t="s">
        <v>8887</v>
      </c>
      <c r="P1622" t="s">
        <v>17132</v>
      </c>
      <c r="R1622" t="b">
        <v>1</v>
      </c>
      <c r="T1622" t="s">
        <v>112</v>
      </c>
      <c r="Z1622" t="s">
        <v>8890</v>
      </c>
      <c r="AA1622" t="s">
        <v>8887</v>
      </c>
      <c r="AB1622" t="s">
        <v>17133</v>
      </c>
      <c r="AC1622" t="s">
        <v>9037</v>
      </c>
      <c r="AD1622" t="b">
        <v>0</v>
      </c>
      <c r="AE1622" t="b">
        <v>0</v>
      </c>
      <c r="AF1622" t="s">
        <v>9046</v>
      </c>
      <c r="AG1622" t="s">
        <v>9046</v>
      </c>
      <c r="AH1622" t="s">
        <v>9031</v>
      </c>
      <c r="AJ1622" t="s">
        <v>6259</v>
      </c>
      <c r="AK1622" t="s">
        <v>17134</v>
      </c>
      <c r="AL1622" t="s">
        <v>8935</v>
      </c>
      <c r="AM1622" t="s">
        <v>17135</v>
      </c>
      <c r="AN1622" t="s">
        <v>17136</v>
      </c>
      <c r="AO1622" t="s">
        <v>109</v>
      </c>
      <c r="AP1622" t="s">
        <v>17137</v>
      </c>
    </row>
    <row r="1623" spans="1:42" x14ac:dyDescent="0.2">
      <c r="A1623" t="s">
        <v>6264</v>
      </c>
      <c r="B1623" t="s">
        <v>6264</v>
      </c>
      <c r="D1623" t="s">
        <v>17138</v>
      </c>
      <c r="E1623" t="s">
        <v>17139</v>
      </c>
      <c r="F1623" t="s">
        <v>21008</v>
      </c>
      <c r="G1623" t="s">
        <v>6265</v>
      </c>
      <c r="H1623" t="s">
        <v>6264</v>
      </c>
      <c r="J1623" t="s">
        <v>6266</v>
      </c>
      <c r="K1623" t="s">
        <v>6267</v>
      </c>
      <c r="L1623" t="s">
        <v>6268</v>
      </c>
      <c r="M1623" t="s">
        <v>7982</v>
      </c>
      <c r="N1623" t="s">
        <v>2039</v>
      </c>
      <c r="O1623" t="s">
        <v>8887</v>
      </c>
      <c r="P1623" t="s">
        <v>6270</v>
      </c>
      <c r="R1623" t="b">
        <v>1</v>
      </c>
      <c r="T1623" t="s">
        <v>85</v>
      </c>
      <c r="Z1623" t="s">
        <v>8890</v>
      </c>
      <c r="AA1623" t="s">
        <v>8887</v>
      </c>
      <c r="AB1623" t="s">
        <v>17140</v>
      </c>
      <c r="AC1623" t="s">
        <v>8891</v>
      </c>
      <c r="AD1623" t="b">
        <v>0</v>
      </c>
      <c r="AE1623" t="b">
        <v>0</v>
      </c>
      <c r="AF1623" t="s">
        <v>17141</v>
      </c>
      <c r="AG1623" t="s">
        <v>17142</v>
      </c>
      <c r="AH1623" t="s">
        <v>8942</v>
      </c>
      <c r="AJ1623" t="s">
        <v>17143</v>
      </c>
      <c r="AK1623" t="s">
        <v>17144</v>
      </c>
      <c r="AL1623" t="s">
        <v>8926</v>
      </c>
      <c r="AM1623" t="s">
        <v>6265</v>
      </c>
    </row>
    <row r="1624" spans="1:42" x14ac:dyDescent="0.2">
      <c r="A1624" t="s">
        <v>6272</v>
      </c>
      <c r="B1624" t="s">
        <v>6273</v>
      </c>
      <c r="D1624" t="s">
        <v>17145</v>
      </c>
      <c r="E1624" t="s">
        <v>17146</v>
      </c>
      <c r="F1624" t="s">
        <v>8994</v>
      </c>
      <c r="G1624" t="s">
        <v>6274</v>
      </c>
      <c r="H1624" t="s">
        <v>6272</v>
      </c>
      <c r="J1624" t="s">
        <v>17147</v>
      </c>
      <c r="K1624" t="s">
        <v>6276</v>
      </c>
      <c r="L1624" t="s">
        <v>32</v>
      </c>
      <c r="M1624" t="s">
        <v>9202</v>
      </c>
      <c r="N1624" t="s">
        <v>7616</v>
      </c>
      <c r="O1624" t="s">
        <v>8887</v>
      </c>
      <c r="P1624" t="s">
        <v>17148</v>
      </c>
      <c r="R1624" t="b">
        <v>1</v>
      </c>
      <c r="T1624" t="s">
        <v>112</v>
      </c>
      <c r="X1624" t="s">
        <v>7124</v>
      </c>
      <c r="Z1624" t="s">
        <v>8890</v>
      </c>
      <c r="AA1624" t="s">
        <v>8887</v>
      </c>
      <c r="AC1624" t="s">
        <v>8891</v>
      </c>
      <c r="AD1624" t="b">
        <v>0</v>
      </c>
      <c r="AE1624" t="b">
        <v>0</v>
      </c>
      <c r="AF1624" t="s">
        <v>8892</v>
      </c>
      <c r="AG1624" t="s">
        <v>8892</v>
      </c>
      <c r="AH1624" t="s">
        <v>8893</v>
      </c>
      <c r="AI1624" t="s">
        <v>8932</v>
      </c>
      <c r="AJ1624" t="s">
        <v>6274</v>
      </c>
      <c r="AL1624" t="s">
        <v>9087</v>
      </c>
      <c r="AM1624" t="s">
        <v>6278</v>
      </c>
    </row>
    <row r="1625" spans="1:42" x14ac:dyDescent="0.2">
      <c r="A1625" t="s">
        <v>6272</v>
      </c>
      <c r="B1625" t="s">
        <v>6273</v>
      </c>
      <c r="D1625" t="s">
        <v>17145</v>
      </c>
      <c r="E1625" t="s">
        <v>17149</v>
      </c>
      <c r="F1625" t="s">
        <v>8994</v>
      </c>
      <c r="G1625" t="s">
        <v>6274</v>
      </c>
      <c r="H1625" t="s">
        <v>6272</v>
      </c>
      <c r="J1625" t="s">
        <v>6275</v>
      </c>
      <c r="K1625" t="s">
        <v>6276</v>
      </c>
      <c r="L1625" t="s">
        <v>32</v>
      </c>
      <c r="M1625" t="s">
        <v>7982</v>
      </c>
      <c r="N1625" t="s">
        <v>7669</v>
      </c>
      <c r="O1625" t="s">
        <v>9002</v>
      </c>
      <c r="P1625" t="s">
        <v>17150</v>
      </c>
      <c r="R1625" t="b">
        <v>1</v>
      </c>
      <c r="T1625" t="s">
        <v>112</v>
      </c>
      <c r="V1625" t="s">
        <v>7038</v>
      </c>
      <c r="Z1625" t="s">
        <v>8890</v>
      </c>
      <c r="AA1625" t="s">
        <v>9004</v>
      </c>
      <c r="AB1625" t="s">
        <v>17151</v>
      </c>
      <c r="AC1625" t="s">
        <v>8891</v>
      </c>
      <c r="AD1625" t="b">
        <v>0</v>
      </c>
      <c r="AE1625" t="b">
        <v>0</v>
      </c>
      <c r="AF1625" t="s">
        <v>8892</v>
      </c>
      <c r="AG1625" t="s">
        <v>8892</v>
      </c>
      <c r="AH1625" t="s">
        <v>8893</v>
      </c>
      <c r="AI1625" t="s">
        <v>9154</v>
      </c>
      <c r="AJ1625" t="s">
        <v>6274</v>
      </c>
      <c r="AL1625" t="s">
        <v>8935</v>
      </c>
      <c r="AM1625" t="s">
        <v>6278</v>
      </c>
    </row>
    <row r="1626" spans="1:42" x14ac:dyDescent="0.2">
      <c r="A1626" t="s">
        <v>6281</v>
      </c>
      <c r="B1626" t="s">
        <v>6281</v>
      </c>
      <c r="D1626" t="s">
        <v>17152</v>
      </c>
      <c r="E1626" t="s">
        <v>17153</v>
      </c>
      <c r="F1626" t="s">
        <v>8994</v>
      </c>
      <c r="G1626" t="s">
        <v>6282</v>
      </c>
      <c r="H1626" t="s">
        <v>6281</v>
      </c>
      <c r="J1626" t="s">
        <v>6283</v>
      </c>
      <c r="K1626" t="s">
        <v>6284</v>
      </c>
      <c r="L1626" t="s">
        <v>6285</v>
      </c>
      <c r="M1626" t="s">
        <v>7982</v>
      </c>
      <c r="N1626" t="s">
        <v>2039</v>
      </c>
      <c r="O1626" t="s">
        <v>8887</v>
      </c>
      <c r="P1626" t="s">
        <v>6286</v>
      </c>
      <c r="R1626" t="b">
        <v>1</v>
      </c>
      <c r="T1626" t="s">
        <v>112</v>
      </c>
      <c r="Z1626" t="s">
        <v>8890</v>
      </c>
      <c r="AA1626" t="s">
        <v>8887</v>
      </c>
      <c r="AB1626" t="s">
        <v>14567</v>
      </c>
      <c r="AC1626" t="s">
        <v>8891</v>
      </c>
      <c r="AD1626" t="b">
        <v>0</v>
      </c>
      <c r="AE1626" t="b">
        <v>0</v>
      </c>
      <c r="AF1626" t="s">
        <v>11686</v>
      </c>
      <c r="AG1626" t="s">
        <v>11687</v>
      </c>
      <c r="AH1626" t="s">
        <v>9031</v>
      </c>
      <c r="AI1626" t="s">
        <v>9145</v>
      </c>
      <c r="AJ1626" t="s">
        <v>6282</v>
      </c>
      <c r="AK1626" t="s">
        <v>17154</v>
      </c>
      <c r="AL1626" t="s">
        <v>8897</v>
      </c>
      <c r="AM1626" t="s">
        <v>6287</v>
      </c>
      <c r="AN1626" t="s">
        <v>40</v>
      </c>
      <c r="AO1626" t="s">
        <v>41</v>
      </c>
      <c r="AP1626" t="s">
        <v>6288</v>
      </c>
    </row>
    <row r="1627" spans="1:42" x14ac:dyDescent="0.2">
      <c r="A1627" t="s">
        <v>6289</v>
      </c>
      <c r="B1627" t="s">
        <v>6290</v>
      </c>
      <c r="D1627" t="s">
        <v>8740</v>
      </c>
      <c r="E1627" t="s">
        <v>17155</v>
      </c>
      <c r="F1627" t="s">
        <v>8889</v>
      </c>
      <c r="G1627" t="s">
        <v>17156</v>
      </c>
      <c r="H1627" t="s">
        <v>6289</v>
      </c>
      <c r="I1627" t="s">
        <v>17157</v>
      </c>
      <c r="J1627" t="s">
        <v>6292</v>
      </c>
      <c r="K1627" t="s">
        <v>6293</v>
      </c>
      <c r="L1627" t="s">
        <v>6294</v>
      </c>
      <c r="M1627" t="s">
        <v>7982</v>
      </c>
      <c r="N1627" t="s">
        <v>2039</v>
      </c>
      <c r="O1627" t="s">
        <v>8887</v>
      </c>
      <c r="P1627" t="s">
        <v>17158</v>
      </c>
      <c r="R1627" t="b">
        <v>1</v>
      </c>
      <c r="T1627" t="s">
        <v>45</v>
      </c>
      <c r="Y1627" t="s">
        <v>381</v>
      </c>
      <c r="Z1627" t="s">
        <v>8890</v>
      </c>
      <c r="AA1627" t="s">
        <v>8887</v>
      </c>
      <c r="AB1627" t="s">
        <v>17159</v>
      </c>
      <c r="AC1627" t="s">
        <v>9387</v>
      </c>
      <c r="AD1627" t="b">
        <v>0</v>
      </c>
      <c r="AE1627" t="b">
        <v>0</v>
      </c>
      <c r="AF1627" t="s">
        <v>8941</v>
      </c>
      <c r="AG1627" t="s">
        <v>8941</v>
      </c>
      <c r="AH1627" t="s">
        <v>8942</v>
      </c>
      <c r="AJ1627" t="s">
        <v>17160</v>
      </c>
      <c r="AK1627" t="s">
        <v>17161</v>
      </c>
      <c r="AL1627" t="s">
        <v>9266</v>
      </c>
      <c r="AM1627" t="s">
        <v>6291</v>
      </c>
    </row>
    <row r="1628" spans="1:42" x14ac:dyDescent="0.2">
      <c r="A1628" t="s">
        <v>6298</v>
      </c>
      <c r="B1628" t="s">
        <v>6298</v>
      </c>
      <c r="D1628" t="s">
        <v>17162</v>
      </c>
      <c r="E1628" t="s">
        <v>17163</v>
      </c>
      <c r="F1628" t="s">
        <v>21008</v>
      </c>
      <c r="G1628" t="s">
        <v>6299</v>
      </c>
      <c r="H1628" t="s">
        <v>6298</v>
      </c>
      <c r="I1628" t="s">
        <v>17164</v>
      </c>
      <c r="J1628" t="s">
        <v>6300</v>
      </c>
      <c r="K1628" t="s">
        <v>6301</v>
      </c>
      <c r="L1628" t="s">
        <v>32</v>
      </c>
      <c r="M1628" t="s">
        <v>7982</v>
      </c>
      <c r="N1628" t="s">
        <v>2039</v>
      </c>
      <c r="O1628" t="s">
        <v>8887</v>
      </c>
      <c r="P1628" t="s">
        <v>6303</v>
      </c>
      <c r="R1628" t="b">
        <v>1</v>
      </c>
      <c r="T1628" t="s">
        <v>85</v>
      </c>
      <c r="Y1628" t="s">
        <v>7912</v>
      </c>
      <c r="Z1628" t="s">
        <v>8890</v>
      </c>
      <c r="AA1628" t="s">
        <v>8887</v>
      </c>
      <c r="AB1628" t="s">
        <v>17165</v>
      </c>
      <c r="AC1628" t="s">
        <v>8973</v>
      </c>
      <c r="AD1628" t="b">
        <v>0</v>
      </c>
      <c r="AE1628" t="b">
        <v>0</v>
      </c>
      <c r="AF1628" t="s">
        <v>8941</v>
      </c>
      <c r="AG1628" t="s">
        <v>8941</v>
      </c>
      <c r="AH1628" t="s">
        <v>8942</v>
      </c>
      <c r="AI1628" t="s">
        <v>17166</v>
      </c>
      <c r="AJ1628" t="s">
        <v>17167</v>
      </c>
      <c r="AK1628" t="s">
        <v>17168</v>
      </c>
      <c r="AL1628" t="s">
        <v>9266</v>
      </c>
      <c r="AM1628" t="s">
        <v>6304</v>
      </c>
    </row>
    <row r="1629" spans="1:42" x14ac:dyDescent="0.2">
      <c r="A1629" t="s">
        <v>6298</v>
      </c>
      <c r="B1629" t="s">
        <v>6298</v>
      </c>
      <c r="D1629" t="s">
        <v>17162</v>
      </c>
      <c r="E1629" t="s">
        <v>17169</v>
      </c>
      <c r="F1629" t="s">
        <v>21008</v>
      </c>
      <c r="G1629" t="s">
        <v>6299</v>
      </c>
      <c r="H1629" t="s">
        <v>6298</v>
      </c>
      <c r="I1629" t="s">
        <v>17170</v>
      </c>
      <c r="J1629" t="s">
        <v>17171</v>
      </c>
      <c r="K1629" t="s">
        <v>17172</v>
      </c>
      <c r="L1629" t="s">
        <v>32</v>
      </c>
      <c r="M1629" t="s">
        <v>7982</v>
      </c>
      <c r="N1629" t="s">
        <v>2039</v>
      </c>
      <c r="O1629" t="s">
        <v>8887</v>
      </c>
      <c r="P1629" t="s">
        <v>17173</v>
      </c>
      <c r="R1629" t="b">
        <v>1</v>
      </c>
      <c r="T1629" t="s">
        <v>85</v>
      </c>
      <c r="Y1629" t="s">
        <v>6306</v>
      </c>
      <c r="Z1629" t="s">
        <v>8890</v>
      </c>
      <c r="AA1629" t="s">
        <v>8887</v>
      </c>
      <c r="AB1629" t="s">
        <v>17174</v>
      </c>
      <c r="AC1629" t="s">
        <v>8973</v>
      </c>
      <c r="AD1629" t="b">
        <v>0</v>
      </c>
      <c r="AE1629" t="b">
        <v>0</v>
      </c>
      <c r="AF1629" t="s">
        <v>17175</v>
      </c>
      <c r="AG1629" t="s">
        <v>17176</v>
      </c>
      <c r="AH1629" t="s">
        <v>8942</v>
      </c>
      <c r="AJ1629" t="s">
        <v>17177</v>
      </c>
      <c r="AK1629" t="s">
        <v>17178</v>
      </c>
      <c r="AL1629" t="s">
        <v>8897</v>
      </c>
      <c r="AM1629" t="s">
        <v>6299</v>
      </c>
    </row>
    <row r="1630" spans="1:42" x14ac:dyDescent="0.2">
      <c r="A1630" t="s">
        <v>6307</v>
      </c>
      <c r="B1630" t="s">
        <v>6308</v>
      </c>
      <c r="D1630" t="s">
        <v>8743</v>
      </c>
      <c r="E1630" t="s">
        <v>17179</v>
      </c>
      <c r="F1630" t="s">
        <v>9090</v>
      </c>
      <c r="G1630" t="s">
        <v>6309</v>
      </c>
      <c r="H1630" t="s">
        <v>6307</v>
      </c>
      <c r="J1630" t="s">
        <v>6310</v>
      </c>
      <c r="K1630" t="s">
        <v>7587</v>
      </c>
      <c r="L1630" t="s">
        <v>6312</v>
      </c>
      <c r="M1630" t="s">
        <v>7982</v>
      </c>
      <c r="N1630" t="s">
        <v>2039</v>
      </c>
      <c r="O1630" t="s">
        <v>8887</v>
      </c>
      <c r="P1630" t="s">
        <v>17180</v>
      </c>
      <c r="R1630" t="b">
        <v>1</v>
      </c>
      <c r="T1630" t="s">
        <v>45</v>
      </c>
      <c r="Z1630" t="s">
        <v>8890</v>
      </c>
      <c r="AA1630" t="s">
        <v>8887</v>
      </c>
      <c r="AC1630" t="s">
        <v>8891</v>
      </c>
      <c r="AD1630" t="b">
        <v>0</v>
      </c>
      <c r="AE1630" t="b">
        <v>0</v>
      </c>
      <c r="AF1630" t="s">
        <v>17181</v>
      </c>
      <c r="AG1630" t="s">
        <v>17182</v>
      </c>
      <c r="AH1630" t="s">
        <v>8893</v>
      </c>
      <c r="AI1630" t="s">
        <v>9419</v>
      </c>
      <c r="AJ1630" t="s">
        <v>17183</v>
      </c>
      <c r="AK1630" t="s">
        <v>17184</v>
      </c>
      <c r="AL1630" t="s">
        <v>8923</v>
      </c>
      <c r="AM1630" t="s">
        <v>6315</v>
      </c>
    </row>
    <row r="1631" spans="1:42" x14ac:dyDescent="0.2">
      <c r="A1631" t="s">
        <v>6318</v>
      </c>
      <c r="B1631" t="s">
        <v>6319</v>
      </c>
      <c r="D1631" t="s">
        <v>17185</v>
      </c>
      <c r="E1631" t="s">
        <v>17186</v>
      </c>
      <c r="F1631" t="s">
        <v>9090</v>
      </c>
      <c r="G1631" t="s">
        <v>17187</v>
      </c>
      <c r="H1631" t="s">
        <v>6318</v>
      </c>
      <c r="J1631" t="s">
        <v>6321</v>
      </c>
      <c r="K1631" t="s">
        <v>17188</v>
      </c>
      <c r="L1631" t="s">
        <v>32</v>
      </c>
      <c r="M1631" t="s">
        <v>7982</v>
      </c>
      <c r="N1631" t="s">
        <v>2039</v>
      </c>
      <c r="O1631" t="s">
        <v>8887</v>
      </c>
      <c r="P1631" t="s">
        <v>17189</v>
      </c>
      <c r="R1631" t="b">
        <v>1</v>
      </c>
      <c r="T1631" t="s">
        <v>112</v>
      </c>
      <c r="Z1631" t="s">
        <v>8890</v>
      </c>
      <c r="AA1631" t="s">
        <v>8887</v>
      </c>
      <c r="AC1631" t="s">
        <v>8891</v>
      </c>
      <c r="AD1631" t="b">
        <v>0</v>
      </c>
      <c r="AE1631" t="b">
        <v>0</v>
      </c>
      <c r="AF1631" t="s">
        <v>8931</v>
      </c>
      <c r="AG1631" t="s">
        <v>8931</v>
      </c>
      <c r="AH1631" t="s">
        <v>8893</v>
      </c>
      <c r="AI1631" t="s">
        <v>8932</v>
      </c>
      <c r="AJ1631" t="s">
        <v>17187</v>
      </c>
      <c r="AK1631" t="s">
        <v>17190</v>
      </c>
      <c r="AL1631" t="s">
        <v>9266</v>
      </c>
      <c r="AM1631" t="s">
        <v>6324</v>
      </c>
    </row>
    <row r="1632" spans="1:42" x14ac:dyDescent="0.2">
      <c r="A1632" t="s">
        <v>6327</v>
      </c>
      <c r="B1632" t="s">
        <v>6328</v>
      </c>
      <c r="D1632" t="s">
        <v>8746</v>
      </c>
      <c r="E1632" t="s">
        <v>17191</v>
      </c>
      <c r="F1632" t="s">
        <v>8889</v>
      </c>
      <c r="G1632" t="s">
        <v>6329</v>
      </c>
      <c r="H1632" t="s">
        <v>6327</v>
      </c>
      <c r="J1632" t="s">
        <v>6330</v>
      </c>
      <c r="K1632" t="s">
        <v>7409</v>
      </c>
      <c r="L1632" t="s">
        <v>6332</v>
      </c>
      <c r="M1632" t="s">
        <v>7982</v>
      </c>
      <c r="N1632" t="s">
        <v>2039</v>
      </c>
      <c r="O1632" t="s">
        <v>8887</v>
      </c>
      <c r="P1632" t="s">
        <v>17192</v>
      </c>
      <c r="R1632" t="b">
        <v>1</v>
      </c>
      <c r="T1632" t="s">
        <v>45</v>
      </c>
      <c r="Z1632" t="s">
        <v>8890</v>
      </c>
      <c r="AA1632" t="s">
        <v>8887</v>
      </c>
      <c r="AB1632" t="s">
        <v>17193</v>
      </c>
      <c r="AC1632" t="s">
        <v>8891</v>
      </c>
      <c r="AD1632" t="b">
        <v>0</v>
      </c>
      <c r="AE1632" t="b">
        <v>0</v>
      </c>
      <c r="AF1632" t="s">
        <v>17194</v>
      </c>
      <c r="AG1632" t="s">
        <v>17195</v>
      </c>
      <c r="AH1632" t="s">
        <v>9031</v>
      </c>
      <c r="AJ1632" t="s">
        <v>17196</v>
      </c>
      <c r="AK1632" t="s">
        <v>17197</v>
      </c>
      <c r="AL1632" t="s">
        <v>9244</v>
      </c>
      <c r="AM1632" t="s">
        <v>6329</v>
      </c>
    </row>
    <row r="1633" spans="1:42" x14ac:dyDescent="0.2">
      <c r="A1633" t="s">
        <v>6327</v>
      </c>
      <c r="B1633" t="s">
        <v>6328</v>
      </c>
      <c r="D1633" t="s">
        <v>8746</v>
      </c>
      <c r="E1633" t="s">
        <v>17198</v>
      </c>
      <c r="F1633" t="s">
        <v>8889</v>
      </c>
      <c r="G1633" t="s">
        <v>6329</v>
      </c>
      <c r="H1633" t="s">
        <v>6327</v>
      </c>
      <c r="J1633" t="s">
        <v>7408</v>
      </c>
      <c r="K1633" t="s">
        <v>6331</v>
      </c>
      <c r="L1633" t="s">
        <v>6332</v>
      </c>
      <c r="M1633" t="s">
        <v>7982</v>
      </c>
      <c r="N1633" t="s">
        <v>2039</v>
      </c>
      <c r="O1633" t="s">
        <v>8887</v>
      </c>
      <c r="P1633" t="s">
        <v>17199</v>
      </c>
      <c r="R1633" t="b">
        <v>1</v>
      </c>
      <c r="T1633" t="s">
        <v>45</v>
      </c>
      <c r="Z1633" t="s">
        <v>8890</v>
      </c>
      <c r="AA1633" t="s">
        <v>8887</v>
      </c>
      <c r="AC1633" t="s">
        <v>8891</v>
      </c>
      <c r="AD1633" t="b">
        <v>0</v>
      </c>
      <c r="AE1633" t="b">
        <v>0</v>
      </c>
      <c r="AF1633" t="s">
        <v>17200</v>
      </c>
      <c r="AG1633" t="s">
        <v>7604</v>
      </c>
      <c r="AH1633" t="s">
        <v>9031</v>
      </c>
      <c r="AI1633" t="s">
        <v>11688</v>
      </c>
      <c r="AJ1633" t="s">
        <v>7407</v>
      </c>
      <c r="AK1633" t="s">
        <v>17201</v>
      </c>
      <c r="AL1633" t="s">
        <v>8923</v>
      </c>
      <c r="AM1633" t="s">
        <v>17202</v>
      </c>
    </row>
    <row r="1634" spans="1:42" x14ac:dyDescent="0.2">
      <c r="A1634" t="s">
        <v>6327</v>
      </c>
      <c r="B1634" t="s">
        <v>6328</v>
      </c>
      <c r="D1634" t="s">
        <v>8746</v>
      </c>
      <c r="E1634" t="s">
        <v>17203</v>
      </c>
      <c r="F1634" t="s">
        <v>8889</v>
      </c>
      <c r="G1634" t="s">
        <v>6329</v>
      </c>
      <c r="H1634" t="s">
        <v>6327</v>
      </c>
      <c r="I1634" t="s">
        <v>17204</v>
      </c>
      <c r="J1634" t="s">
        <v>7408</v>
      </c>
      <c r="K1634" t="s">
        <v>17205</v>
      </c>
      <c r="L1634" t="s">
        <v>6332</v>
      </c>
      <c r="M1634" t="s">
        <v>7982</v>
      </c>
      <c r="N1634" t="s">
        <v>2039</v>
      </c>
      <c r="O1634" t="s">
        <v>8887</v>
      </c>
      <c r="P1634" t="s">
        <v>17206</v>
      </c>
      <c r="R1634" t="b">
        <v>1</v>
      </c>
      <c r="T1634" t="s">
        <v>45</v>
      </c>
      <c r="Y1634" t="s">
        <v>1098</v>
      </c>
      <c r="Z1634" t="s">
        <v>8890</v>
      </c>
      <c r="AA1634" t="s">
        <v>8887</v>
      </c>
      <c r="AB1634" t="s">
        <v>17207</v>
      </c>
      <c r="AC1634" t="s">
        <v>8891</v>
      </c>
      <c r="AD1634" t="b">
        <v>0</v>
      </c>
      <c r="AE1634" t="b">
        <v>0</v>
      </c>
      <c r="AF1634" t="s">
        <v>15861</v>
      </c>
      <c r="AG1634" t="s">
        <v>15862</v>
      </c>
      <c r="AJ1634" t="s">
        <v>17208</v>
      </c>
      <c r="AK1634" t="s">
        <v>17209</v>
      </c>
      <c r="AL1634" t="s">
        <v>9253</v>
      </c>
      <c r="AM1634" t="s">
        <v>6329</v>
      </c>
    </row>
    <row r="1635" spans="1:42" x14ac:dyDescent="0.2">
      <c r="A1635" t="s">
        <v>6327</v>
      </c>
      <c r="B1635" t="s">
        <v>6328</v>
      </c>
      <c r="D1635" t="s">
        <v>8746</v>
      </c>
      <c r="E1635" t="s">
        <v>17210</v>
      </c>
      <c r="F1635" t="s">
        <v>8889</v>
      </c>
      <c r="G1635" t="s">
        <v>6329</v>
      </c>
      <c r="H1635" t="s">
        <v>6327</v>
      </c>
      <c r="M1635" t="s">
        <v>8925</v>
      </c>
      <c r="N1635" t="s">
        <v>2039</v>
      </c>
      <c r="O1635" t="s">
        <v>8887</v>
      </c>
      <c r="R1635" t="b">
        <v>1</v>
      </c>
      <c r="X1635" t="s">
        <v>2039</v>
      </c>
      <c r="Z1635" t="s">
        <v>8890</v>
      </c>
      <c r="AA1635" t="s">
        <v>8887</v>
      </c>
      <c r="AC1635" t="s">
        <v>8891</v>
      </c>
      <c r="AD1635" t="b">
        <v>0</v>
      </c>
      <c r="AE1635" t="b">
        <v>0</v>
      </c>
      <c r="AL1635" t="s">
        <v>8935</v>
      </c>
      <c r="AM1635" t="s">
        <v>6329</v>
      </c>
    </row>
    <row r="1636" spans="1:42" x14ac:dyDescent="0.2">
      <c r="A1636" t="s">
        <v>6327</v>
      </c>
      <c r="B1636" t="s">
        <v>6328</v>
      </c>
      <c r="D1636" t="s">
        <v>8746</v>
      </c>
      <c r="E1636" t="s">
        <v>17211</v>
      </c>
      <c r="F1636" t="s">
        <v>8889</v>
      </c>
      <c r="G1636" t="s">
        <v>6329</v>
      </c>
      <c r="H1636" t="s">
        <v>6327</v>
      </c>
      <c r="I1636" t="s">
        <v>17212</v>
      </c>
      <c r="M1636" t="s">
        <v>8925</v>
      </c>
      <c r="N1636" t="s">
        <v>2039</v>
      </c>
      <c r="O1636" t="s">
        <v>8887</v>
      </c>
      <c r="R1636" t="b">
        <v>1</v>
      </c>
      <c r="X1636" t="s">
        <v>2039</v>
      </c>
      <c r="Y1636" t="s">
        <v>7737</v>
      </c>
      <c r="Z1636" t="s">
        <v>8890</v>
      </c>
      <c r="AA1636" t="s">
        <v>8887</v>
      </c>
      <c r="AC1636" t="s">
        <v>8891</v>
      </c>
      <c r="AD1636" t="b">
        <v>0</v>
      </c>
      <c r="AE1636" t="b">
        <v>0</v>
      </c>
      <c r="AL1636" t="s">
        <v>8897</v>
      </c>
      <c r="AM1636" t="s">
        <v>6329</v>
      </c>
    </row>
    <row r="1637" spans="1:42" x14ac:dyDescent="0.2">
      <c r="A1637" t="s">
        <v>6327</v>
      </c>
      <c r="B1637" t="s">
        <v>6328</v>
      </c>
      <c r="D1637" t="s">
        <v>8746</v>
      </c>
      <c r="E1637" t="s">
        <v>17213</v>
      </c>
      <c r="F1637" t="s">
        <v>8889</v>
      </c>
      <c r="G1637" t="s">
        <v>6329</v>
      </c>
      <c r="H1637" t="s">
        <v>6327</v>
      </c>
      <c r="M1637" t="s">
        <v>8920</v>
      </c>
      <c r="N1637" t="s">
        <v>2039</v>
      </c>
      <c r="O1637" t="s">
        <v>8887</v>
      </c>
      <c r="R1637" t="b">
        <v>1</v>
      </c>
      <c r="Z1637" t="s">
        <v>8890</v>
      </c>
      <c r="AA1637" t="s">
        <v>8887</v>
      </c>
      <c r="AC1637" t="s">
        <v>8891</v>
      </c>
      <c r="AD1637" t="b">
        <v>0</v>
      </c>
      <c r="AE1637" t="b">
        <v>0</v>
      </c>
      <c r="AL1637" t="s">
        <v>8897</v>
      </c>
      <c r="AM1637" t="s">
        <v>6329</v>
      </c>
    </row>
    <row r="1638" spans="1:42" x14ac:dyDescent="0.2">
      <c r="A1638" t="s">
        <v>6327</v>
      </c>
      <c r="B1638" t="s">
        <v>6328</v>
      </c>
      <c r="D1638" t="s">
        <v>8746</v>
      </c>
      <c r="E1638" t="s">
        <v>17214</v>
      </c>
      <c r="F1638" t="s">
        <v>8889</v>
      </c>
      <c r="G1638" t="s">
        <v>6329</v>
      </c>
      <c r="H1638" t="s">
        <v>6327</v>
      </c>
      <c r="M1638" t="s">
        <v>8920</v>
      </c>
      <c r="N1638" t="s">
        <v>2039</v>
      </c>
      <c r="O1638" t="s">
        <v>8887</v>
      </c>
      <c r="R1638" t="b">
        <v>1</v>
      </c>
      <c r="Z1638" t="s">
        <v>8890</v>
      </c>
      <c r="AA1638" t="s">
        <v>8887</v>
      </c>
      <c r="AC1638" t="s">
        <v>8891</v>
      </c>
      <c r="AD1638" t="b">
        <v>0</v>
      </c>
      <c r="AE1638" t="b">
        <v>0</v>
      </c>
      <c r="AL1638" t="s">
        <v>8918</v>
      </c>
      <c r="AM1638" t="s">
        <v>6329</v>
      </c>
    </row>
    <row r="1639" spans="1:42" x14ac:dyDescent="0.2">
      <c r="A1639" t="s">
        <v>6327</v>
      </c>
      <c r="B1639" t="s">
        <v>6328</v>
      </c>
      <c r="D1639" t="s">
        <v>8746</v>
      </c>
      <c r="E1639" t="s">
        <v>17215</v>
      </c>
      <c r="F1639" t="s">
        <v>8889</v>
      </c>
      <c r="G1639" t="s">
        <v>6329</v>
      </c>
      <c r="H1639" t="s">
        <v>6327</v>
      </c>
      <c r="I1639" t="s">
        <v>17216</v>
      </c>
      <c r="M1639" t="s">
        <v>8920</v>
      </c>
      <c r="N1639" t="s">
        <v>2039</v>
      </c>
      <c r="O1639" t="s">
        <v>8887</v>
      </c>
      <c r="R1639" t="b">
        <v>1</v>
      </c>
      <c r="Y1639" t="s">
        <v>412</v>
      </c>
      <c r="Z1639" t="s">
        <v>8890</v>
      </c>
      <c r="AA1639" t="s">
        <v>8887</v>
      </c>
      <c r="AC1639" t="s">
        <v>8891</v>
      </c>
      <c r="AD1639" t="b">
        <v>0</v>
      </c>
      <c r="AE1639" t="b">
        <v>0</v>
      </c>
      <c r="AL1639" t="s">
        <v>8918</v>
      </c>
      <c r="AM1639" t="s">
        <v>17217</v>
      </c>
    </row>
    <row r="1640" spans="1:42" x14ac:dyDescent="0.2">
      <c r="A1640" t="s">
        <v>6327</v>
      </c>
      <c r="B1640" t="s">
        <v>6328</v>
      </c>
      <c r="D1640" t="s">
        <v>8746</v>
      </c>
      <c r="E1640" t="s">
        <v>17218</v>
      </c>
      <c r="F1640" t="s">
        <v>8889</v>
      </c>
      <c r="G1640" t="s">
        <v>6329</v>
      </c>
      <c r="H1640" t="s">
        <v>6327</v>
      </c>
      <c r="I1640" t="s">
        <v>17219</v>
      </c>
      <c r="M1640" t="s">
        <v>8925</v>
      </c>
      <c r="N1640" t="s">
        <v>2039</v>
      </c>
      <c r="O1640" t="s">
        <v>8887</v>
      </c>
      <c r="R1640" t="b">
        <v>1</v>
      </c>
      <c r="X1640" t="s">
        <v>2039</v>
      </c>
      <c r="Y1640" t="s">
        <v>7445</v>
      </c>
      <c r="Z1640" t="s">
        <v>8890</v>
      </c>
      <c r="AA1640" t="s">
        <v>8887</v>
      </c>
      <c r="AC1640" t="s">
        <v>8891</v>
      </c>
      <c r="AD1640" t="b">
        <v>0</v>
      </c>
      <c r="AE1640" t="b">
        <v>0</v>
      </c>
      <c r="AL1640" t="s">
        <v>8913</v>
      </c>
      <c r="AM1640" t="s">
        <v>6329</v>
      </c>
    </row>
    <row r="1641" spans="1:42" x14ac:dyDescent="0.2">
      <c r="A1641" t="s">
        <v>6335</v>
      </c>
      <c r="B1641" t="s">
        <v>6335</v>
      </c>
      <c r="D1641" t="s">
        <v>17220</v>
      </c>
      <c r="E1641" t="s">
        <v>17221</v>
      </c>
      <c r="F1641" t="s">
        <v>9118</v>
      </c>
      <c r="G1641" t="s">
        <v>6336</v>
      </c>
      <c r="H1641" t="s">
        <v>6335</v>
      </c>
      <c r="I1641" t="s">
        <v>17222</v>
      </c>
      <c r="J1641" t="s">
        <v>6337</v>
      </c>
      <c r="K1641" t="s">
        <v>6338</v>
      </c>
      <c r="L1641" t="s">
        <v>32</v>
      </c>
      <c r="M1641" t="s">
        <v>8984</v>
      </c>
      <c r="N1641" t="s">
        <v>2039</v>
      </c>
      <c r="O1641" t="s">
        <v>8887</v>
      </c>
      <c r="P1641" t="s">
        <v>6339</v>
      </c>
      <c r="R1641" t="b">
        <v>1</v>
      </c>
      <c r="T1641" t="s">
        <v>112</v>
      </c>
      <c r="X1641" t="s">
        <v>7340</v>
      </c>
      <c r="Y1641" t="s">
        <v>134</v>
      </c>
      <c r="Z1641" t="s">
        <v>8890</v>
      </c>
      <c r="AA1641" t="s">
        <v>8887</v>
      </c>
      <c r="AB1641" t="s">
        <v>17223</v>
      </c>
      <c r="AC1641" t="s">
        <v>9457</v>
      </c>
      <c r="AD1641" t="b">
        <v>0</v>
      </c>
      <c r="AE1641" t="b">
        <v>0</v>
      </c>
      <c r="AF1641" t="s">
        <v>9651</v>
      </c>
      <c r="AG1641" t="s">
        <v>9652</v>
      </c>
      <c r="AJ1641" t="s">
        <v>6336</v>
      </c>
      <c r="AK1641" t="s">
        <v>17224</v>
      </c>
      <c r="AL1641" t="s">
        <v>8935</v>
      </c>
      <c r="AM1641" t="s">
        <v>6340</v>
      </c>
      <c r="AN1641" t="s">
        <v>108</v>
      </c>
      <c r="AO1641" t="s">
        <v>109</v>
      </c>
      <c r="AP1641" t="s">
        <v>6341</v>
      </c>
    </row>
    <row r="1642" spans="1:42" x14ac:dyDescent="0.2">
      <c r="A1642" t="s">
        <v>6342</v>
      </c>
      <c r="B1642" t="s">
        <v>6343</v>
      </c>
      <c r="D1642" t="s">
        <v>7410</v>
      </c>
      <c r="E1642" t="s">
        <v>17225</v>
      </c>
      <c r="F1642" t="s">
        <v>9216</v>
      </c>
      <c r="G1642" t="s">
        <v>6344</v>
      </c>
      <c r="H1642" t="s">
        <v>6342</v>
      </c>
      <c r="J1642" t="s">
        <v>1435</v>
      </c>
      <c r="K1642" t="s">
        <v>6345</v>
      </c>
      <c r="L1642" t="s">
        <v>1437</v>
      </c>
      <c r="M1642" t="s">
        <v>7982</v>
      </c>
      <c r="N1642" t="s">
        <v>7184</v>
      </c>
      <c r="O1642" t="s">
        <v>8887</v>
      </c>
      <c r="P1642" t="s">
        <v>17226</v>
      </c>
      <c r="R1642" t="b">
        <v>1</v>
      </c>
      <c r="T1642" t="s">
        <v>112</v>
      </c>
      <c r="Z1642" t="s">
        <v>8890</v>
      </c>
      <c r="AA1642" t="s">
        <v>8887</v>
      </c>
      <c r="AC1642" t="s">
        <v>8973</v>
      </c>
      <c r="AD1642" t="b">
        <v>0</v>
      </c>
      <c r="AE1642" t="b">
        <v>0</v>
      </c>
      <c r="AF1642" t="s">
        <v>7604</v>
      </c>
      <c r="AG1642" t="s">
        <v>7604</v>
      </c>
      <c r="AH1642" t="s">
        <v>8893</v>
      </c>
      <c r="AI1642" t="s">
        <v>13167</v>
      </c>
      <c r="AJ1642" t="s">
        <v>6344</v>
      </c>
      <c r="AK1642" t="s">
        <v>17227</v>
      </c>
      <c r="AL1642" t="s">
        <v>9232</v>
      </c>
      <c r="AM1642" t="s">
        <v>6347</v>
      </c>
    </row>
    <row r="1643" spans="1:42" x14ac:dyDescent="0.2">
      <c r="A1643" t="s">
        <v>6342</v>
      </c>
      <c r="B1643" t="s">
        <v>6343</v>
      </c>
      <c r="D1643" t="s">
        <v>7410</v>
      </c>
      <c r="E1643" t="s">
        <v>17228</v>
      </c>
      <c r="F1643" t="s">
        <v>9216</v>
      </c>
      <c r="G1643" t="s">
        <v>6344</v>
      </c>
      <c r="H1643" t="s">
        <v>6342</v>
      </c>
      <c r="M1643" t="s">
        <v>8925</v>
      </c>
      <c r="N1643" t="s">
        <v>2039</v>
      </c>
      <c r="O1643" t="s">
        <v>8887</v>
      </c>
      <c r="R1643" t="b">
        <v>1</v>
      </c>
      <c r="X1643" t="s">
        <v>2039</v>
      </c>
      <c r="Z1643" t="s">
        <v>8890</v>
      </c>
      <c r="AA1643" t="s">
        <v>8887</v>
      </c>
      <c r="AC1643" t="s">
        <v>8973</v>
      </c>
      <c r="AD1643" t="b">
        <v>0</v>
      </c>
      <c r="AE1643" t="b">
        <v>0</v>
      </c>
      <c r="AL1643" t="s">
        <v>9232</v>
      </c>
      <c r="AM1643" t="s">
        <v>17229</v>
      </c>
    </row>
    <row r="1644" spans="1:42" x14ac:dyDescent="0.2">
      <c r="A1644" t="s">
        <v>6342</v>
      </c>
      <c r="B1644" t="s">
        <v>6343</v>
      </c>
      <c r="D1644" t="s">
        <v>7410</v>
      </c>
      <c r="E1644" t="s">
        <v>17230</v>
      </c>
      <c r="F1644" t="s">
        <v>9216</v>
      </c>
      <c r="G1644" t="s">
        <v>6344</v>
      </c>
      <c r="H1644" t="s">
        <v>6342</v>
      </c>
      <c r="J1644" t="s">
        <v>17231</v>
      </c>
      <c r="K1644" t="s">
        <v>17232</v>
      </c>
      <c r="L1644" t="s">
        <v>1437</v>
      </c>
      <c r="M1644" t="s">
        <v>9202</v>
      </c>
      <c r="N1644" t="s">
        <v>7324</v>
      </c>
      <c r="O1644" t="s">
        <v>8887</v>
      </c>
      <c r="P1644" t="s">
        <v>17233</v>
      </c>
      <c r="R1644" t="b">
        <v>1</v>
      </c>
      <c r="T1644" t="s">
        <v>112</v>
      </c>
      <c r="X1644" t="s">
        <v>7281</v>
      </c>
      <c r="Z1644" t="s">
        <v>8890</v>
      </c>
      <c r="AA1644" t="s">
        <v>8887</v>
      </c>
      <c r="AC1644" t="s">
        <v>8973</v>
      </c>
      <c r="AD1644" t="b">
        <v>0</v>
      </c>
      <c r="AE1644" t="b">
        <v>0</v>
      </c>
      <c r="AF1644" t="s">
        <v>7604</v>
      </c>
      <c r="AG1644" t="s">
        <v>7604</v>
      </c>
      <c r="AI1644" t="s">
        <v>8894</v>
      </c>
      <c r="AJ1644" t="s">
        <v>6344</v>
      </c>
      <c r="AK1644" t="s">
        <v>17234</v>
      </c>
      <c r="AL1644" t="s">
        <v>9232</v>
      </c>
      <c r="AM1644" t="s">
        <v>17235</v>
      </c>
    </row>
    <row r="1645" spans="1:42" x14ac:dyDescent="0.2">
      <c r="A1645" t="s">
        <v>6342</v>
      </c>
      <c r="B1645" t="s">
        <v>6343</v>
      </c>
      <c r="D1645" t="s">
        <v>7410</v>
      </c>
      <c r="E1645" t="s">
        <v>17236</v>
      </c>
      <c r="F1645" t="s">
        <v>9216</v>
      </c>
      <c r="G1645" t="s">
        <v>6344</v>
      </c>
      <c r="H1645" t="s">
        <v>6342</v>
      </c>
      <c r="J1645" t="s">
        <v>1435</v>
      </c>
      <c r="K1645" t="s">
        <v>6345</v>
      </c>
      <c r="L1645" t="s">
        <v>1437</v>
      </c>
      <c r="M1645" t="s">
        <v>7982</v>
      </c>
      <c r="N1645" t="s">
        <v>7442</v>
      </c>
      <c r="O1645" t="s">
        <v>8887</v>
      </c>
      <c r="P1645" t="s">
        <v>17237</v>
      </c>
      <c r="R1645" t="b">
        <v>1</v>
      </c>
      <c r="T1645" t="s">
        <v>112</v>
      </c>
      <c r="Z1645" t="s">
        <v>8890</v>
      </c>
      <c r="AA1645" t="s">
        <v>8887</v>
      </c>
      <c r="AC1645" t="s">
        <v>8973</v>
      </c>
      <c r="AD1645" t="b">
        <v>0</v>
      </c>
      <c r="AE1645" t="b">
        <v>0</v>
      </c>
      <c r="AF1645" t="s">
        <v>7604</v>
      </c>
      <c r="AG1645" t="s">
        <v>7604</v>
      </c>
      <c r="AH1645" t="s">
        <v>8893</v>
      </c>
      <c r="AI1645" t="s">
        <v>17238</v>
      </c>
      <c r="AJ1645" t="s">
        <v>6344</v>
      </c>
      <c r="AL1645" t="s">
        <v>9136</v>
      </c>
      <c r="AM1645" t="s">
        <v>17239</v>
      </c>
    </row>
    <row r="1646" spans="1:42" x14ac:dyDescent="0.2">
      <c r="A1646" t="s">
        <v>6350</v>
      </c>
      <c r="B1646" t="s">
        <v>6350</v>
      </c>
      <c r="D1646" t="s">
        <v>17240</v>
      </c>
      <c r="E1646" t="s">
        <v>17241</v>
      </c>
      <c r="F1646" t="s">
        <v>9216</v>
      </c>
      <c r="G1646" t="s">
        <v>6351</v>
      </c>
      <c r="H1646" t="s">
        <v>6350</v>
      </c>
      <c r="I1646" t="s">
        <v>17242</v>
      </c>
      <c r="J1646" t="s">
        <v>6352</v>
      </c>
      <c r="K1646" t="s">
        <v>6353</v>
      </c>
      <c r="L1646" t="s">
        <v>6354</v>
      </c>
      <c r="M1646" t="s">
        <v>7982</v>
      </c>
      <c r="N1646" t="s">
        <v>2039</v>
      </c>
      <c r="O1646" t="s">
        <v>9002</v>
      </c>
      <c r="P1646" t="s">
        <v>6356</v>
      </c>
      <c r="R1646" t="b">
        <v>1</v>
      </c>
      <c r="T1646" t="s">
        <v>85</v>
      </c>
      <c r="V1646" t="s">
        <v>7862</v>
      </c>
      <c r="Y1646" t="s">
        <v>6358</v>
      </c>
      <c r="Z1646" t="s">
        <v>8890</v>
      </c>
      <c r="AA1646" t="s">
        <v>9004</v>
      </c>
      <c r="AB1646" t="s">
        <v>9329</v>
      </c>
      <c r="AC1646" t="s">
        <v>8973</v>
      </c>
      <c r="AD1646" t="b">
        <v>0</v>
      </c>
      <c r="AE1646" t="b">
        <v>0</v>
      </c>
      <c r="AF1646" t="s">
        <v>8941</v>
      </c>
      <c r="AG1646" t="s">
        <v>8941</v>
      </c>
      <c r="AH1646" t="s">
        <v>8942</v>
      </c>
      <c r="AJ1646" t="s">
        <v>17243</v>
      </c>
      <c r="AK1646" t="s">
        <v>17244</v>
      </c>
      <c r="AL1646" t="s">
        <v>9229</v>
      </c>
      <c r="AM1646" t="s">
        <v>6357</v>
      </c>
    </row>
    <row r="1647" spans="1:42" x14ac:dyDescent="0.2">
      <c r="A1647" t="s">
        <v>6350</v>
      </c>
      <c r="B1647" t="s">
        <v>6350</v>
      </c>
      <c r="D1647" t="s">
        <v>17240</v>
      </c>
      <c r="E1647" t="s">
        <v>17245</v>
      </c>
      <c r="F1647" t="s">
        <v>9216</v>
      </c>
      <c r="G1647" t="s">
        <v>6351</v>
      </c>
      <c r="H1647" t="s">
        <v>6350</v>
      </c>
      <c r="I1647" t="s">
        <v>17246</v>
      </c>
      <c r="J1647" t="s">
        <v>17247</v>
      </c>
      <c r="K1647" t="s">
        <v>17248</v>
      </c>
      <c r="L1647" t="s">
        <v>32</v>
      </c>
      <c r="M1647" t="s">
        <v>7982</v>
      </c>
      <c r="N1647" t="s">
        <v>2039</v>
      </c>
      <c r="O1647" t="s">
        <v>8887</v>
      </c>
      <c r="P1647" t="s">
        <v>17249</v>
      </c>
      <c r="R1647" t="b">
        <v>1</v>
      </c>
      <c r="T1647" t="s">
        <v>85</v>
      </c>
      <c r="Y1647" t="s">
        <v>7355</v>
      </c>
      <c r="Z1647" t="s">
        <v>8890</v>
      </c>
      <c r="AA1647" t="s">
        <v>8887</v>
      </c>
      <c r="AB1647" t="s">
        <v>10066</v>
      </c>
      <c r="AC1647" t="s">
        <v>8973</v>
      </c>
      <c r="AD1647" t="b">
        <v>0</v>
      </c>
      <c r="AE1647" t="b">
        <v>0</v>
      </c>
      <c r="AF1647" t="s">
        <v>9186</v>
      </c>
      <c r="AG1647" t="s">
        <v>9187</v>
      </c>
      <c r="AH1647" t="s">
        <v>8942</v>
      </c>
      <c r="AI1647" t="s">
        <v>9145</v>
      </c>
      <c r="AJ1647" t="s">
        <v>17243</v>
      </c>
      <c r="AK1647" t="s">
        <v>17250</v>
      </c>
      <c r="AL1647" t="s">
        <v>7302</v>
      </c>
      <c r="AM1647" t="s">
        <v>6351</v>
      </c>
    </row>
    <row r="1648" spans="1:42" x14ac:dyDescent="0.2">
      <c r="A1648" t="s">
        <v>6359</v>
      </c>
      <c r="B1648" t="s">
        <v>6360</v>
      </c>
      <c r="D1648" t="s">
        <v>8750</v>
      </c>
      <c r="E1648" t="s">
        <v>17251</v>
      </c>
      <c r="F1648" t="s">
        <v>8889</v>
      </c>
      <c r="G1648" t="s">
        <v>6361</v>
      </c>
      <c r="H1648" t="s">
        <v>6359</v>
      </c>
      <c r="J1648" t="s">
        <v>6362</v>
      </c>
      <c r="K1648" t="s">
        <v>6363</v>
      </c>
      <c r="L1648" t="s">
        <v>6364</v>
      </c>
      <c r="M1648" t="s">
        <v>7982</v>
      </c>
      <c r="N1648" t="s">
        <v>2039</v>
      </c>
      <c r="O1648" t="s">
        <v>8887</v>
      </c>
      <c r="P1648" t="s">
        <v>17252</v>
      </c>
      <c r="R1648" t="b">
        <v>1</v>
      </c>
      <c r="T1648" t="s">
        <v>45</v>
      </c>
      <c r="Z1648" t="s">
        <v>8890</v>
      </c>
      <c r="AA1648" t="s">
        <v>8887</v>
      </c>
      <c r="AB1648" t="s">
        <v>17253</v>
      </c>
      <c r="AC1648" t="s">
        <v>8973</v>
      </c>
      <c r="AD1648" t="b">
        <v>0</v>
      </c>
      <c r="AE1648" t="b">
        <v>0</v>
      </c>
      <c r="AF1648" t="s">
        <v>17254</v>
      </c>
      <c r="AG1648" t="s">
        <v>9366</v>
      </c>
      <c r="AH1648" t="s">
        <v>8942</v>
      </c>
      <c r="AI1648" t="s">
        <v>17255</v>
      </c>
      <c r="AJ1648" t="s">
        <v>17256</v>
      </c>
      <c r="AK1648" t="s">
        <v>17257</v>
      </c>
      <c r="AL1648" t="s">
        <v>9232</v>
      </c>
      <c r="AM1648" t="s">
        <v>6367</v>
      </c>
    </row>
    <row r="1649" spans="1:39" x14ac:dyDescent="0.2">
      <c r="A1649" t="s">
        <v>6359</v>
      </c>
      <c r="B1649" t="s">
        <v>6360</v>
      </c>
      <c r="D1649" t="s">
        <v>8750</v>
      </c>
      <c r="E1649" t="s">
        <v>17258</v>
      </c>
      <c r="F1649" t="s">
        <v>8889</v>
      </c>
      <c r="G1649" t="s">
        <v>17259</v>
      </c>
      <c r="H1649" t="s">
        <v>6359</v>
      </c>
      <c r="M1649" t="s">
        <v>8925</v>
      </c>
      <c r="N1649" t="s">
        <v>2039</v>
      </c>
      <c r="O1649" t="s">
        <v>8887</v>
      </c>
      <c r="R1649" t="b">
        <v>1</v>
      </c>
      <c r="X1649" t="s">
        <v>2039</v>
      </c>
      <c r="Z1649" t="s">
        <v>8890</v>
      </c>
      <c r="AA1649" t="s">
        <v>8887</v>
      </c>
      <c r="AC1649" t="s">
        <v>8973</v>
      </c>
      <c r="AD1649" t="b">
        <v>0</v>
      </c>
      <c r="AE1649" t="b">
        <v>0</v>
      </c>
      <c r="AL1649" t="s">
        <v>7302</v>
      </c>
      <c r="AM1649" t="s">
        <v>17259</v>
      </c>
    </row>
    <row r="1650" spans="1:39" x14ac:dyDescent="0.2">
      <c r="A1650" t="s">
        <v>6368</v>
      </c>
      <c r="B1650" t="s">
        <v>6368</v>
      </c>
      <c r="D1650" t="s">
        <v>17260</v>
      </c>
      <c r="E1650" t="s">
        <v>17261</v>
      </c>
      <c r="F1650" t="s">
        <v>8994</v>
      </c>
      <c r="G1650" t="s">
        <v>6369</v>
      </c>
      <c r="H1650" t="s">
        <v>6368</v>
      </c>
      <c r="J1650" t="s">
        <v>6370</v>
      </c>
      <c r="K1650" t="s">
        <v>6371</v>
      </c>
      <c r="L1650" t="s">
        <v>6372</v>
      </c>
      <c r="M1650" t="s">
        <v>7982</v>
      </c>
      <c r="N1650" t="s">
        <v>7897</v>
      </c>
      <c r="O1650" t="s">
        <v>8887</v>
      </c>
      <c r="P1650" t="s">
        <v>6374</v>
      </c>
      <c r="R1650" t="b">
        <v>1</v>
      </c>
      <c r="T1650" t="s">
        <v>85</v>
      </c>
      <c r="Z1650" t="s">
        <v>8890</v>
      </c>
      <c r="AA1650" t="s">
        <v>8887</v>
      </c>
      <c r="AB1650" t="s">
        <v>17262</v>
      </c>
      <c r="AC1650" t="s">
        <v>8921</v>
      </c>
      <c r="AD1650" t="b">
        <v>0</v>
      </c>
      <c r="AE1650" t="b">
        <v>0</v>
      </c>
      <c r="AF1650" t="s">
        <v>17263</v>
      </c>
      <c r="AG1650" t="s">
        <v>17264</v>
      </c>
      <c r="AJ1650" t="s">
        <v>17265</v>
      </c>
      <c r="AK1650" t="s">
        <v>17266</v>
      </c>
      <c r="AL1650" t="s">
        <v>8923</v>
      </c>
      <c r="AM1650" t="s">
        <v>6369</v>
      </c>
    </row>
    <row r="1651" spans="1:39" x14ac:dyDescent="0.2">
      <c r="A1651" t="s">
        <v>6375</v>
      </c>
      <c r="B1651" t="s">
        <v>6376</v>
      </c>
      <c r="D1651" t="s">
        <v>8753</v>
      </c>
      <c r="E1651" t="s">
        <v>17267</v>
      </c>
      <c r="F1651" t="s">
        <v>9216</v>
      </c>
      <c r="G1651" t="s">
        <v>6377</v>
      </c>
      <c r="H1651" t="s">
        <v>6375</v>
      </c>
      <c r="M1651" t="s">
        <v>8920</v>
      </c>
      <c r="N1651" t="s">
        <v>2039</v>
      </c>
      <c r="O1651" t="s">
        <v>8887</v>
      </c>
      <c r="R1651" t="b">
        <v>1</v>
      </c>
      <c r="Z1651" t="s">
        <v>8890</v>
      </c>
      <c r="AA1651" t="s">
        <v>8887</v>
      </c>
      <c r="AC1651" t="s">
        <v>8921</v>
      </c>
      <c r="AD1651" t="b">
        <v>0</v>
      </c>
      <c r="AE1651" t="b">
        <v>0</v>
      </c>
      <c r="AL1651" t="s">
        <v>8945</v>
      </c>
      <c r="AM1651" t="s">
        <v>6383</v>
      </c>
    </row>
    <row r="1652" spans="1:39" x14ac:dyDescent="0.2">
      <c r="A1652" t="s">
        <v>6375</v>
      </c>
      <c r="B1652" t="s">
        <v>6376</v>
      </c>
      <c r="D1652" t="s">
        <v>8753</v>
      </c>
      <c r="E1652" t="s">
        <v>17268</v>
      </c>
      <c r="F1652" t="s">
        <v>9216</v>
      </c>
      <c r="G1652" t="s">
        <v>6377</v>
      </c>
      <c r="H1652" t="s">
        <v>6375</v>
      </c>
      <c r="I1652" t="s">
        <v>17269</v>
      </c>
      <c r="M1652" t="s">
        <v>8920</v>
      </c>
      <c r="N1652" t="s">
        <v>2039</v>
      </c>
      <c r="O1652" t="s">
        <v>8887</v>
      </c>
      <c r="R1652" t="b">
        <v>1</v>
      </c>
      <c r="Y1652" t="s">
        <v>17270</v>
      </c>
      <c r="Z1652" t="s">
        <v>8890</v>
      </c>
      <c r="AA1652" t="s">
        <v>8887</v>
      </c>
      <c r="AC1652" t="s">
        <v>8921</v>
      </c>
      <c r="AD1652" t="b">
        <v>0</v>
      </c>
      <c r="AE1652" t="b">
        <v>0</v>
      </c>
      <c r="AL1652" t="s">
        <v>9229</v>
      </c>
      <c r="AM1652" t="s">
        <v>17271</v>
      </c>
    </row>
    <row r="1653" spans="1:39" x14ac:dyDescent="0.2">
      <c r="A1653" t="s">
        <v>6375</v>
      </c>
      <c r="B1653" t="s">
        <v>6376</v>
      </c>
      <c r="D1653" t="s">
        <v>8753</v>
      </c>
      <c r="E1653" t="s">
        <v>17272</v>
      </c>
      <c r="F1653" t="s">
        <v>9216</v>
      </c>
      <c r="G1653" t="s">
        <v>6377</v>
      </c>
      <c r="H1653" t="s">
        <v>6375</v>
      </c>
      <c r="M1653" t="s">
        <v>8925</v>
      </c>
      <c r="N1653" t="s">
        <v>2039</v>
      </c>
      <c r="O1653" t="s">
        <v>8887</v>
      </c>
      <c r="R1653" t="b">
        <v>1</v>
      </c>
      <c r="X1653" t="s">
        <v>2039</v>
      </c>
      <c r="Z1653" t="s">
        <v>8890</v>
      </c>
      <c r="AA1653" t="s">
        <v>8887</v>
      </c>
      <c r="AC1653" t="s">
        <v>8921</v>
      </c>
      <c r="AD1653" t="b">
        <v>0</v>
      </c>
      <c r="AE1653" t="b">
        <v>0</v>
      </c>
      <c r="AL1653" t="s">
        <v>9232</v>
      </c>
      <c r="AM1653" t="s">
        <v>6377</v>
      </c>
    </row>
    <row r="1654" spans="1:39" x14ac:dyDescent="0.2">
      <c r="A1654" t="s">
        <v>6375</v>
      </c>
      <c r="B1654" t="s">
        <v>6376</v>
      </c>
      <c r="D1654" t="s">
        <v>8753</v>
      </c>
      <c r="E1654" t="s">
        <v>17273</v>
      </c>
      <c r="F1654" t="s">
        <v>9216</v>
      </c>
      <c r="G1654" t="s">
        <v>6377</v>
      </c>
      <c r="H1654" t="s">
        <v>6375</v>
      </c>
      <c r="M1654" t="s">
        <v>8925</v>
      </c>
      <c r="N1654" t="s">
        <v>2039</v>
      </c>
      <c r="O1654" t="s">
        <v>8887</v>
      </c>
      <c r="R1654" t="b">
        <v>1</v>
      </c>
      <c r="X1654" t="s">
        <v>2039</v>
      </c>
      <c r="Z1654" t="s">
        <v>8890</v>
      </c>
      <c r="AA1654" t="s">
        <v>8887</v>
      </c>
      <c r="AC1654" t="s">
        <v>8921</v>
      </c>
      <c r="AD1654" t="b">
        <v>0</v>
      </c>
      <c r="AE1654" t="b">
        <v>0</v>
      </c>
      <c r="AL1654" t="s">
        <v>7302</v>
      </c>
      <c r="AM1654" t="s">
        <v>6377</v>
      </c>
    </row>
    <row r="1655" spans="1:39" x14ac:dyDescent="0.2">
      <c r="A1655" t="s">
        <v>6375</v>
      </c>
      <c r="B1655" t="s">
        <v>6376</v>
      </c>
      <c r="D1655" t="s">
        <v>8753</v>
      </c>
      <c r="E1655" t="s">
        <v>17274</v>
      </c>
      <c r="F1655" t="s">
        <v>9216</v>
      </c>
      <c r="G1655" t="s">
        <v>6377</v>
      </c>
      <c r="H1655" t="s">
        <v>6375</v>
      </c>
      <c r="I1655" t="s">
        <v>17275</v>
      </c>
      <c r="J1655" t="s">
        <v>6378</v>
      </c>
      <c r="K1655" t="s">
        <v>6379</v>
      </c>
      <c r="L1655" t="s">
        <v>6380</v>
      </c>
      <c r="M1655" t="s">
        <v>7982</v>
      </c>
      <c r="N1655" t="s">
        <v>2039</v>
      </c>
      <c r="O1655" t="s">
        <v>8887</v>
      </c>
      <c r="P1655" t="s">
        <v>17276</v>
      </c>
      <c r="R1655" t="b">
        <v>1</v>
      </c>
      <c r="T1655" t="s">
        <v>60</v>
      </c>
      <c r="Y1655" t="s">
        <v>486</v>
      </c>
      <c r="Z1655" t="s">
        <v>8890</v>
      </c>
      <c r="AA1655" t="s">
        <v>8887</v>
      </c>
      <c r="AB1655" t="s">
        <v>17277</v>
      </c>
      <c r="AC1655" t="s">
        <v>8940</v>
      </c>
      <c r="AD1655" t="b">
        <v>0</v>
      </c>
      <c r="AE1655" t="b">
        <v>0</v>
      </c>
      <c r="AF1655" t="s">
        <v>11987</v>
      </c>
      <c r="AG1655" t="s">
        <v>8941</v>
      </c>
      <c r="AH1655" t="s">
        <v>8942</v>
      </c>
      <c r="AJ1655" t="s">
        <v>17278</v>
      </c>
      <c r="AK1655" t="s">
        <v>17279</v>
      </c>
      <c r="AL1655" t="s">
        <v>9238</v>
      </c>
      <c r="AM1655" t="s">
        <v>6383</v>
      </c>
    </row>
    <row r="1656" spans="1:39" x14ac:dyDescent="0.2">
      <c r="A1656" t="s">
        <v>6385</v>
      </c>
      <c r="B1656" t="s">
        <v>6386</v>
      </c>
      <c r="D1656" t="s">
        <v>8756</v>
      </c>
      <c r="E1656" t="s">
        <v>17280</v>
      </c>
      <c r="F1656" t="s">
        <v>10382</v>
      </c>
      <c r="G1656" t="s">
        <v>17281</v>
      </c>
      <c r="H1656" t="s">
        <v>6385</v>
      </c>
      <c r="I1656" t="s">
        <v>17282</v>
      </c>
      <c r="J1656" t="s">
        <v>6389</v>
      </c>
      <c r="K1656" t="s">
        <v>6390</v>
      </c>
      <c r="L1656" t="s">
        <v>6391</v>
      </c>
      <c r="M1656" t="s">
        <v>7982</v>
      </c>
      <c r="N1656" t="s">
        <v>2039</v>
      </c>
      <c r="O1656" t="s">
        <v>8887</v>
      </c>
      <c r="P1656" t="s">
        <v>17283</v>
      </c>
      <c r="R1656" t="b">
        <v>1</v>
      </c>
      <c r="T1656" t="s">
        <v>45</v>
      </c>
      <c r="Y1656" t="s">
        <v>6395</v>
      </c>
      <c r="Z1656" t="s">
        <v>8890</v>
      </c>
      <c r="AA1656" t="s">
        <v>8887</v>
      </c>
      <c r="AB1656" t="s">
        <v>17284</v>
      </c>
      <c r="AC1656" t="s">
        <v>8973</v>
      </c>
      <c r="AD1656" t="b">
        <v>0</v>
      </c>
      <c r="AE1656" t="b">
        <v>1</v>
      </c>
      <c r="AF1656" t="s">
        <v>17285</v>
      </c>
      <c r="AG1656" t="s">
        <v>17286</v>
      </c>
      <c r="AH1656" t="s">
        <v>9031</v>
      </c>
      <c r="AI1656" t="s">
        <v>17287</v>
      </c>
      <c r="AJ1656" t="s">
        <v>17288</v>
      </c>
      <c r="AK1656" t="s">
        <v>17289</v>
      </c>
      <c r="AL1656" t="s">
        <v>7302</v>
      </c>
      <c r="AM1656" t="s">
        <v>6394</v>
      </c>
    </row>
    <row r="1657" spans="1:39" x14ac:dyDescent="0.2">
      <c r="A1657" t="s">
        <v>6385</v>
      </c>
      <c r="B1657" t="s">
        <v>6386</v>
      </c>
      <c r="D1657" t="s">
        <v>8756</v>
      </c>
      <c r="E1657" t="s">
        <v>17290</v>
      </c>
      <c r="F1657" t="s">
        <v>10382</v>
      </c>
      <c r="G1657" t="s">
        <v>17281</v>
      </c>
      <c r="H1657" t="s">
        <v>6385</v>
      </c>
      <c r="J1657" t="s">
        <v>6389</v>
      </c>
      <c r="K1657" t="s">
        <v>6390</v>
      </c>
      <c r="L1657" t="s">
        <v>6391</v>
      </c>
      <c r="M1657" t="s">
        <v>7982</v>
      </c>
      <c r="N1657" t="s">
        <v>2039</v>
      </c>
      <c r="O1657" t="s">
        <v>8887</v>
      </c>
      <c r="P1657" t="s">
        <v>17291</v>
      </c>
      <c r="R1657" t="b">
        <v>1</v>
      </c>
      <c r="T1657" t="s">
        <v>45</v>
      </c>
      <c r="Z1657" t="s">
        <v>8890</v>
      </c>
      <c r="AA1657" t="s">
        <v>8887</v>
      </c>
      <c r="AB1657" t="s">
        <v>17292</v>
      </c>
      <c r="AC1657" t="s">
        <v>8973</v>
      </c>
      <c r="AD1657" t="b">
        <v>0</v>
      </c>
      <c r="AE1657" t="b">
        <v>1</v>
      </c>
      <c r="AF1657" t="s">
        <v>17293</v>
      </c>
      <c r="AG1657" t="s">
        <v>17294</v>
      </c>
      <c r="AH1657" t="s">
        <v>9031</v>
      </c>
      <c r="AI1657" t="s">
        <v>17295</v>
      </c>
      <c r="AJ1657" t="s">
        <v>7412</v>
      </c>
      <c r="AK1657" t="s">
        <v>17296</v>
      </c>
      <c r="AL1657" t="s">
        <v>8923</v>
      </c>
      <c r="AM1657" t="s">
        <v>17297</v>
      </c>
    </row>
    <row r="1658" spans="1:39" x14ac:dyDescent="0.2">
      <c r="A1658" t="s">
        <v>6385</v>
      </c>
      <c r="B1658" t="s">
        <v>6386</v>
      </c>
      <c r="D1658" t="s">
        <v>8756</v>
      </c>
      <c r="E1658" t="s">
        <v>17298</v>
      </c>
      <c r="F1658" t="s">
        <v>10382</v>
      </c>
      <c r="G1658" t="s">
        <v>17281</v>
      </c>
      <c r="H1658" t="s">
        <v>6385</v>
      </c>
      <c r="I1658" t="s">
        <v>17299</v>
      </c>
      <c r="M1658" t="s">
        <v>8925</v>
      </c>
      <c r="N1658" t="s">
        <v>2039</v>
      </c>
      <c r="O1658" t="s">
        <v>8887</v>
      </c>
      <c r="R1658" t="b">
        <v>1</v>
      </c>
      <c r="X1658" t="s">
        <v>2039</v>
      </c>
      <c r="Y1658" t="s">
        <v>7630</v>
      </c>
      <c r="Z1658" t="s">
        <v>8890</v>
      </c>
      <c r="AA1658" t="s">
        <v>8887</v>
      </c>
      <c r="AC1658" t="s">
        <v>8973</v>
      </c>
      <c r="AD1658" t="b">
        <v>0</v>
      </c>
      <c r="AE1658" t="b">
        <v>1</v>
      </c>
      <c r="AL1658" t="s">
        <v>9250</v>
      </c>
      <c r="AM1658" t="s">
        <v>17300</v>
      </c>
    </row>
    <row r="1659" spans="1:39" x14ac:dyDescent="0.2">
      <c r="A1659" t="s">
        <v>6385</v>
      </c>
      <c r="B1659" t="s">
        <v>6386</v>
      </c>
      <c r="D1659" t="s">
        <v>8756</v>
      </c>
      <c r="E1659" t="s">
        <v>17301</v>
      </c>
      <c r="F1659" t="s">
        <v>10382</v>
      </c>
      <c r="G1659" t="s">
        <v>17281</v>
      </c>
      <c r="H1659" t="s">
        <v>6385</v>
      </c>
      <c r="J1659" t="s">
        <v>6389</v>
      </c>
      <c r="K1659" t="s">
        <v>6390</v>
      </c>
      <c r="L1659" t="s">
        <v>6391</v>
      </c>
      <c r="M1659" t="s">
        <v>7982</v>
      </c>
      <c r="N1659" t="s">
        <v>2039</v>
      </c>
      <c r="O1659" t="s">
        <v>8887</v>
      </c>
      <c r="P1659" t="s">
        <v>17302</v>
      </c>
      <c r="R1659" t="b">
        <v>1</v>
      </c>
      <c r="T1659" t="s">
        <v>45</v>
      </c>
      <c r="Z1659" t="s">
        <v>8890</v>
      </c>
      <c r="AA1659" t="s">
        <v>8887</v>
      </c>
      <c r="AB1659" t="s">
        <v>17303</v>
      </c>
      <c r="AC1659" t="s">
        <v>8973</v>
      </c>
      <c r="AD1659" t="b">
        <v>0</v>
      </c>
      <c r="AE1659" t="b">
        <v>1</v>
      </c>
      <c r="AF1659" t="s">
        <v>17304</v>
      </c>
      <c r="AG1659" t="s">
        <v>17305</v>
      </c>
      <c r="AH1659" t="s">
        <v>9031</v>
      </c>
      <c r="AJ1659" t="s">
        <v>17288</v>
      </c>
      <c r="AK1659" t="s">
        <v>17296</v>
      </c>
      <c r="AL1659" t="s">
        <v>8926</v>
      </c>
      <c r="AM1659" t="s">
        <v>17306</v>
      </c>
    </row>
    <row r="1660" spans="1:39" x14ac:dyDescent="0.2">
      <c r="A1660" t="s">
        <v>6385</v>
      </c>
      <c r="B1660" t="s">
        <v>6386</v>
      </c>
      <c r="D1660" t="s">
        <v>8756</v>
      </c>
      <c r="E1660" t="s">
        <v>17307</v>
      </c>
      <c r="F1660" t="s">
        <v>10382</v>
      </c>
      <c r="G1660" t="s">
        <v>17281</v>
      </c>
      <c r="H1660" t="s">
        <v>6385</v>
      </c>
      <c r="I1660" t="s">
        <v>17308</v>
      </c>
      <c r="J1660" t="s">
        <v>6389</v>
      </c>
      <c r="K1660" t="s">
        <v>6390</v>
      </c>
      <c r="L1660" t="s">
        <v>6391</v>
      </c>
      <c r="M1660" t="s">
        <v>7982</v>
      </c>
      <c r="N1660" t="s">
        <v>2039</v>
      </c>
      <c r="O1660" t="s">
        <v>8887</v>
      </c>
      <c r="P1660" t="s">
        <v>17309</v>
      </c>
      <c r="R1660" t="b">
        <v>1</v>
      </c>
      <c r="T1660" t="s">
        <v>45</v>
      </c>
      <c r="Y1660" t="s">
        <v>134</v>
      </c>
      <c r="Z1660" t="s">
        <v>8890</v>
      </c>
      <c r="AA1660" t="s">
        <v>8887</v>
      </c>
      <c r="AB1660" t="s">
        <v>17310</v>
      </c>
      <c r="AC1660" t="s">
        <v>8973</v>
      </c>
      <c r="AD1660" t="b">
        <v>0</v>
      </c>
      <c r="AE1660" t="b">
        <v>1</v>
      </c>
      <c r="AF1660" t="s">
        <v>17311</v>
      </c>
      <c r="AG1660" t="s">
        <v>9046</v>
      </c>
      <c r="AH1660" t="s">
        <v>9031</v>
      </c>
      <c r="AI1660" t="s">
        <v>17312</v>
      </c>
      <c r="AJ1660" t="s">
        <v>17313</v>
      </c>
      <c r="AK1660" t="s">
        <v>17314</v>
      </c>
      <c r="AL1660" t="s">
        <v>8935</v>
      </c>
      <c r="AM1660" t="s">
        <v>17315</v>
      </c>
    </row>
    <row r="1661" spans="1:39" x14ac:dyDescent="0.2">
      <c r="A1661" t="s">
        <v>6385</v>
      </c>
      <c r="B1661" t="s">
        <v>6386</v>
      </c>
      <c r="D1661" t="s">
        <v>8756</v>
      </c>
      <c r="E1661" t="s">
        <v>17316</v>
      </c>
      <c r="F1661" t="s">
        <v>10382</v>
      </c>
      <c r="G1661" t="s">
        <v>17281</v>
      </c>
      <c r="H1661" t="s">
        <v>6385</v>
      </c>
      <c r="I1661" t="s">
        <v>17317</v>
      </c>
      <c r="J1661" t="s">
        <v>6389</v>
      </c>
      <c r="K1661" t="s">
        <v>6390</v>
      </c>
      <c r="L1661" t="s">
        <v>6391</v>
      </c>
      <c r="M1661" t="s">
        <v>7982</v>
      </c>
      <c r="N1661" t="s">
        <v>2039</v>
      </c>
      <c r="O1661" t="s">
        <v>8887</v>
      </c>
      <c r="P1661" t="s">
        <v>17318</v>
      </c>
      <c r="R1661" t="b">
        <v>1</v>
      </c>
      <c r="T1661" t="s">
        <v>45</v>
      </c>
      <c r="Y1661" t="s">
        <v>134</v>
      </c>
      <c r="Z1661" t="s">
        <v>8890</v>
      </c>
      <c r="AA1661" t="s">
        <v>8887</v>
      </c>
      <c r="AB1661" t="s">
        <v>17319</v>
      </c>
      <c r="AC1661" t="s">
        <v>8973</v>
      </c>
      <c r="AD1661" t="b">
        <v>0</v>
      </c>
      <c r="AE1661" t="b">
        <v>1</v>
      </c>
      <c r="AF1661" t="s">
        <v>17320</v>
      </c>
      <c r="AG1661" t="s">
        <v>17321</v>
      </c>
      <c r="AH1661" t="s">
        <v>8893</v>
      </c>
      <c r="AI1661" t="s">
        <v>17322</v>
      </c>
      <c r="AJ1661" t="s">
        <v>17323</v>
      </c>
      <c r="AK1661" t="s">
        <v>17296</v>
      </c>
      <c r="AL1661" t="s">
        <v>9266</v>
      </c>
      <c r="AM1661" t="s">
        <v>17281</v>
      </c>
    </row>
    <row r="1662" spans="1:39" x14ac:dyDescent="0.2">
      <c r="A1662" t="s">
        <v>6385</v>
      </c>
      <c r="B1662" t="s">
        <v>6386</v>
      </c>
      <c r="D1662" t="s">
        <v>8756</v>
      </c>
      <c r="E1662" t="s">
        <v>17324</v>
      </c>
      <c r="F1662" t="s">
        <v>10382</v>
      </c>
      <c r="G1662" t="s">
        <v>17281</v>
      </c>
      <c r="H1662" t="s">
        <v>6385</v>
      </c>
      <c r="J1662" t="s">
        <v>17325</v>
      </c>
      <c r="K1662" t="s">
        <v>17326</v>
      </c>
      <c r="L1662" t="s">
        <v>6391</v>
      </c>
      <c r="M1662" t="s">
        <v>7982</v>
      </c>
      <c r="N1662" t="s">
        <v>2039</v>
      </c>
      <c r="O1662" t="s">
        <v>8887</v>
      </c>
      <c r="P1662" t="s">
        <v>17327</v>
      </c>
      <c r="R1662" t="b">
        <v>1</v>
      </c>
      <c r="T1662" t="s">
        <v>45</v>
      </c>
      <c r="Z1662" t="s">
        <v>8890</v>
      </c>
      <c r="AA1662" t="s">
        <v>8887</v>
      </c>
      <c r="AB1662" t="s">
        <v>17328</v>
      </c>
      <c r="AC1662" t="s">
        <v>8973</v>
      </c>
      <c r="AD1662" t="b">
        <v>0</v>
      </c>
      <c r="AE1662" t="b">
        <v>1</v>
      </c>
      <c r="AF1662" t="s">
        <v>9616</v>
      </c>
      <c r="AG1662" t="s">
        <v>9617</v>
      </c>
      <c r="AH1662" t="s">
        <v>9031</v>
      </c>
      <c r="AJ1662" t="s">
        <v>17323</v>
      </c>
      <c r="AK1662" t="s">
        <v>17329</v>
      </c>
      <c r="AL1662" t="s">
        <v>8897</v>
      </c>
      <c r="AM1662" t="s">
        <v>17330</v>
      </c>
    </row>
    <row r="1663" spans="1:39" x14ac:dyDescent="0.2">
      <c r="A1663" t="s">
        <v>6385</v>
      </c>
      <c r="B1663" t="s">
        <v>6386</v>
      </c>
      <c r="D1663" t="s">
        <v>8756</v>
      </c>
      <c r="E1663" t="s">
        <v>17331</v>
      </c>
      <c r="F1663" t="s">
        <v>10382</v>
      </c>
      <c r="G1663" t="s">
        <v>17281</v>
      </c>
      <c r="H1663" t="s">
        <v>6385</v>
      </c>
      <c r="I1663" t="s">
        <v>17332</v>
      </c>
      <c r="J1663" t="s">
        <v>17333</v>
      </c>
      <c r="K1663" t="s">
        <v>6390</v>
      </c>
      <c r="L1663" t="s">
        <v>6391</v>
      </c>
      <c r="M1663" t="s">
        <v>7982</v>
      </c>
      <c r="N1663" t="s">
        <v>2039</v>
      </c>
      <c r="O1663" t="s">
        <v>8887</v>
      </c>
      <c r="P1663" t="s">
        <v>17334</v>
      </c>
      <c r="R1663" t="b">
        <v>1</v>
      </c>
      <c r="T1663" t="s">
        <v>45</v>
      </c>
      <c r="Y1663" t="s">
        <v>412</v>
      </c>
      <c r="Z1663" t="s">
        <v>8890</v>
      </c>
      <c r="AA1663" t="s">
        <v>8887</v>
      </c>
      <c r="AB1663" t="s">
        <v>17335</v>
      </c>
      <c r="AC1663" t="s">
        <v>8973</v>
      </c>
      <c r="AD1663" t="b">
        <v>0</v>
      </c>
      <c r="AE1663" t="b">
        <v>1</v>
      </c>
      <c r="AF1663" t="s">
        <v>11686</v>
      </c>
      <c r="AG1663" t="s">
        <v>11687</v>
      </c>
      <c r="AH1663" t="s">
        <v>9031</v>
      </c>
      <c r="AI1663" t="s">
        <v>17336</v>
      </c>
      <c r="AJ1663" t="s">
        <v>17288</v>
      </c>
      <c r="AK1663" t="s">
        <v>17337</v>
      </c>
      <c r="AL1663" t="s">
        <v>8918</v>
      </c>
      <c r="AM1663" t="s">
        <v>6387</v>
      </c>
    </row>
    <row r="1664" spans="1:39" x14ac:dyDescent="0.2">
      <c r="A1664" t="s">
        <v>6385</v>
      </c>
      <c r="B1664" t="s">
        <v>6386</v>
      </c>
      <c r="D1664" t="s">
        <v>8756</v>
      </c>
      <c r="E1664" t="s">
        <v>17338</v>
      </c>
      <c r="F1664" t="s">
        <v>10382</v>
      </c>
      <c r="G1664" t="s">
        <v>17281</v>
      </c>
      <c r="H1664" t="s">
        <v>6385</v>
      </c>
      <c r="M1664" t="s">
        <v>8920</v>
      </c>
      <c r="N1664" t="s">
        <v>2039</v>
      </c>
      <c r="O1664" t="s">
        <v>8887</v>
      </c>
      <c r="R1664" t="b">
        <v>1</v>
      </c>
      <c r="Z1664" t="s">
        <v>8890</v>
      </c>
      <c r="AA1664" t="s">
        <v>8887</v>
      </c>
      <c r="AC1664" t="s">
        <v>8973</v>
      </c>
      <c r="AD1664" t="b">
        <v>0</v>
      </c>
      <c r="AE1664" t="b">
        <v>1</v>
      </c>
      <c r="AL1664" t="s">
        <v>8913</v>
      </c>
      <c r="AM1664" t="s">
        <v>17281</v>
      </c>
    </row>
    <row r="1665" spans="1:42" x14ac:dyDescent="0.2">
      <c r="A1665" t="s">
        <v>6385</v>
      </c>
      <c r="B1665" t="s">
        <v>6386</v>
      </c>
      <c r="E1665" t="s">
        <v>17339</v>
      </c>
      <c r="F1665" t="s">
        <v>10382</v>
      </c>
      <c r="G1665" t="s">
        <v>17281</v>
      </c>
      <c r="H1665" t="s">
        <v>6385</v>
      </c>
      <c r="J1665" t="s">
        <v>6389</v>
      </c>
      <c r="K1665" t="s">
        <v>6390</v>
      </c>
      <c r="L1665" t="s">
        <v>6391</v>
      </c>
      <c r="M1665" t="s">
        <v>7982</v>
      </c>
      <c r="N1665" t="s">
        <v>17340</v>
      </c>
      <c r="O1665" t="s">
        <v>9002</v>
      </c>
      <c r="P1665" t="s">
        <v>17341</v>
      </c>
      <c r="R1665" t="b">
        <v>1</v>
      </c>
      <c r="T1665" t="s">
        <v>45</v>
      </c>
      <c r="V1665" t="s">
        <v>7771</v>
      </c>
      <c r="Z1665" t="s">
        <v>8890</v>
      </c>
      <c r="AA1665" t="s">
        <v>9004</v>
      </c>
      <c r="AC1665" t="s">
        <v>13604</v>
      </c>
      <c r="AD1665" t="b">
        <v>0</v>
      </c>
      <c r="AE1665" t="b">
        <v>1</v>
      </c>
      <c r="AF1665" t="s">
        <v>10934</v>
      </c>
      <c r="AG1665" t="s">
        <v>10935</v>
      </c>
      <c r="AJ1665" t="s">
        <v>7412</v>
      </c>
      <c r="AL1665" t="s">
        <v>9232</v>
      </c>
      <c r="AM1665" t="s">
        <v>17281</v>
      </c>
    </row>
    <row r="1666" spans="1:42" x14ac:dyDescent="0.2">
      <c r="A1666" t="s">
        <v>6396</v>
      </c>
      <c r="B1666" t="s">
        <v>6396</v>
      </c>
      <c r="D1666" t="s">
        <v>17342</v>
      </c>
      <c r="E1666" t="s">
        <v>17343</v>
      </c>
      <c r="F1666" t="s">
        <v>9118</v>
      </c>
      <c r="G1666" t="s">
        <v>6397</v>
      </c>
      <c r="H1666" t="s">
        <v>6396</v>
      </c>
      <c r="I1666" t="s">
        <v>17344</v>
      </c>
      <c r="J1666" t="s">
        <v>6398</v>
      </c>
      <c r="K1666" t="s">
        <v>6399</v>
      </c>
      <c r="L1666" t="s">
        <v>32</v>
      </c>
      <c r="M1666" t="s">
        <v>7982</v>
      </c>
      <c r="N1666" t="s">
        <v>2039</v>
      </c>
      <c r="O1666" t="s">
        <v>8887</v>
      </c>
      <c r="P1666" t="s">
        <v>6401</v>
      </c>
      <c r="R1666" t="b">
        <v>1</v>
      </c>
      <c r="T1666" t="s">
        <v>112</v>
      </c>
      <c r="Y1666" t="s">
        <v>6405</v>
      </c>
      <c r="Z1666" t="s">
        <v>8890</v>
      </c>
      <c r="AA1666" t="s">
        <v>8887</v>
      </c>
      <c r="AB1666" t="s">
        <v>17345</v>
      </c>
      <c r="AC1666" t="s">
        <v>8996</v>
      </c>
      <c r="AD1666" t="b">
        <v>0</v>
      </c>
      <c r="AE1666" t="b">
        <v>0</v>
      </c>
      <c r="AF1666" t="s">
        <v>9046</v>
      </c>
      <c r="AG1666" t="s">
        <v>9046</v>
      </c>
      <c r="AJ1666" t="s">
        <v>6397</v>
      </c>
      <c r="AK1666" t="s">
        <v>17346</v>
      </c>
      <c r="AL1666" t="s">
        <v>7302</v>
      </c>
      <c r="AM1666" t="s">
        <v>6402</v>
      </c>
    </row>
    <row r="1667" spans="1:42" x14ac:dyDescent="0.2">
      <c r="A1667" t="s">
        <v>6406</v>
      </c>
      <c r="B1667" t="s">
        <v>6407</v>
      </c>
      <c r="D1667" t="s">
        <v>8759</v>
      </c>
      <c r="E1667" t="s">
        <v>17347</v>
      </c>
      <c r="F1667" t="s">
        <v>8889</v>
      </c>
      <c r="G1667" t="s">
        <v>6408</v>
      </c>
      <c r="H1667" t="s">
        <v>6406</v>
      </c>
      <c r="J1667" t="s">
        <v>6409</v>
      </c>
      <c r="K1667" t="s">
        <v>17348</v>
      </c>
      <c r="L1667" t="s">
        <v>6411</v>
      </c>
      <c r="M1667" t="s">
        <v>7982</v>
      </c>
      <c r="N1667" t="s">
        <v>2039</v>
      </c>
      <c r="O1667" t="s">
        <v>8887</v>
      </c>
      <c r="P1667" t="s">
        <v>17349</v>
      </c>
      <c r="R1667" t="b">
        <v>1</v>
      </c>
      <c r="T1667" t="s">
        <v>45</v>
      </c>
      <c r="Z1667" t="s">
        <v>8890</v>
      </c>
      <c r="AA1667" t="s">
        <v>8887</v>
      </c>
      <c r="AB1667" t="s">
        <v>17350</v>
      </c>
      <c r="AC1667" t="s">
        <v>8891</v>
      </c>
      <c r="AD1667" t="b">
        <v>0</v>
      </c>
      <c r="AE1667" t="b">
        <v>0</v>
      </c>
      <c r="AF1667" t="s">
        <v>17351</v>
      </c>
      <c r="AG1667" t="s">
        <v>17352</v>
      </c>
      <c r="AH1667" t="s">
        <v>8893</v>
      </c>
      <c r="AI1667" t="s">
        <v>11688</v>
      </c>
      <c r="AJ1667" t="s">
        <v>17353</v>
      </c>
      <c r="AK1667" t="s">
        <v>17354</v>
      </c>
      <c r="AL1667" t="s">
        <v>9266</v>
      </c>
      <c r="AM1667" t="s">
        <v>6408</v>
      </c>
    </row>
    <row r="1668" spans="1:42" x14ac:dyDescent="0.2">
      <c r="A1668" t="s">
        <v>6415</v>
      </c>
      <c r="B1668" t="s">
        <v>6416</v>
      </c>
      <c r="D1668" t="s">
        <v>8762</v>
      </c>
      <c r="E1668" t="s">
        <v>17355</v>
      </c>
      <c r="F1668" t="s">
        <v>8889</v>
      </c>
      <c r="G1668" t="s">
        <v>6417</v>
      </c>
      <c r="H1668" t="s">
        <v>6415</v>
      </c>
      <c r="I1668" t="s">
        <v>17356</v>
      </c>
      <c r="J1668" t="s">
        <v>6418</v>
      </c>
      <c r="K1668" t="s">
        <v>6419</v>
      </c>
      <c r="L1668" t="s">
        <v>180</v>
      </c>
      <c r="M1668" t="s">
        <v>7982</v>
      </c>
      <c r="N1668" t="s">
        <v>2039</v>
      </c>
      <c r="O1668" t="s">
        <v>8887</v>
      </c>
      <c r="P1668" t="s">
        <v>17357</v>
      </c>
      <c r="R1668" t="b">
        <v>1</v>
      </c>
      <c r="T1668" t="s">
        <v>45</v>
      </c>
      <c r="Y1668" t="s">
        <v>6426</v>
      </c>
      <c r="Z1668" t="s">
        <v>8890</v>
      </c>
      <c r="AA1668" t="s">
        <v>8887</v>
      </c>
      <c r="AB1668" t="s">
        <v>17358</v>
      </c>
      <c r="AC1668" t="s">
        <v>8996</v>
      </c>
      <c r="AD1668" t="b">
        <v>0</v>
      </c>
      <c r="AE1668" t="b">
        <v>0</v>
      </c>
      <c r="AF1668" t="s">
        <v>17359</v>
      </c>
      <c r="AG1668" t="s">
        <v>17360</v>
      </c>
      <c r="AJ1668" t="s">
        <v>17361</v>
      </c>
      <c r="AK1668" t="s">
        <v>17362</v>
      </c>
      <c r="AL1668" t="s">
        <v>7302</v>
      </c>
      <c r="AM1668" t="s">
        <v>6417</v>
      </c>
    </row>
    <row r="1669" spans="1:42" x14ac:dyDescent="0.2">
      <c r="A1669" t="s">
        <v>6415</v>
      </c>
      <c r="B1669" t="s">
        <v>6416</v>
      </c>
      <c r="D1669" t="s">
        <v>8762</v>
      </c>
      <c r="E1669" t="s">
        <v>17363</v>
      </c>
      <c r="F1669" t="s">
        <v>8889</v>
      </c>
      <c r="G1669" t="s">
        <v>17364</v>
      </c>
      <c r="H1669" t="s">
        <v>6415</v>
      </c>
      <c r="J1669" t="s">
        <v>17365</v>
      </c>
      <c r="K1669" t="s">
        <v>17366</v>
      </c>
      <c r="L1669" t="s">
        <v>32</v>
      </c>
      <c r="M1669" t="s">
        <v>8984</v>
      </c>
      <c r="N1669" t="s">
        <v>11399</v>
      </c>
      <c r="O1669" t="s">
        <v>8887</v>
      </c>
      <c r="P1669" t="s">
        <v>17367</v>
      </c>
      <c r="R1669" t="b">
        <v>1</v>
      </c>
      <c r="T1669" t="s">
        <v>45</v>
      </c>
      <c r="X1669" t="s">
        <v>17368</v>
      </c>
      <c r="Z1669" t="s">
        <v>8890</v>
      </c>
      <c r="AA1669" t="s">
        <v>8887</v>
      </c>
      <c r="AB1669" t="s">
        <v>17369</v>
      </c>
      <c r="AC1669" t="s">
        <v>8996</v>
      </c>
      <c r="AD1669" t="b">
        <v>0</v>
      </c>
      <c r="AE1669" t="b">
        <v>0</v>
      </c>
      <c r="AF1669" t="s">
        <v>17370</v>
      </c>
      <c r="AG1669" t="s">
        <v>17371</v>
      </c>
      <c r="AJ1669" t="s">
        <v>17372</v>
      </c>
      <c r="AK1669" t="s">
        <v>17362</v>
      </c>
      <c r="AL1669" t="s">
        <v>7302</v>
      </c>
      <c r="AM1669" t="s">
        <v>6417</v>
      </c>
    </row>
    <row r="1670" spans="1:42" x14ac:dyDescent="0.2">
      <c r="A1670" t="s">
        <v>6415</v>
      </c>
      <c r="B1670" t="s">
        <v>6416</v>
      </c>
      <c r="D1670" t="s">
        <v>8762</v>
      </c>
      <c r="E1670" t="s">
        <v>17373</v>
      </c>
      <c r="F1670" t="s">
        <v>8889</v>
      </c>
      <c r="G1670" t="s">
        <v>17364</v>
      </c>
      <c r="H1670" t="s">
        <v>6415</v>
      </c>
      <c r="J1670" t="s">
        <v>17365</v>
      </c>
      <c r="K1670" t="s">
        <v>17374</v>
      </c>
      <c r="L1670" t="s">
        <v>32</v>
      </c>
      <c r="M1670" t="s">
        <v>7982</v>
      </c>
      <c r="N1670" t="s">
        <v>7743</v>
      </c>
      <c r="O1670" t="s">
        <v>8887</v>
      </c>
      <c r="P1670" t="s">
        <v>17375</v>
      </c>
      <c r="R1670" t="b">
        <v>1</v>
      </c>
      <c r="T1670" t="s">
        <v>45</v>
      </c>
      <c r="Z1670" t="s">
        <v>8890</v>
      </c>
      <c r="AA1670" t="s">
        <v>8887</v>
      </c>
      <c r="AB1670" t="s">
        <v>17376</v>
      </c>
      <c r="AC1670" t="s">
        <v>8996</v>
      </c>
      <c r="AD1670" t="b">
        <v>0</v>
      </c>
      <c r="AE1670" t="b">
        <v>0</v>
      </c>
      <c r="AF1670" t="s">
        <v>17377</v>
      </c>
      <c r="AG1670" t="s">
        <v>17378</v>
      </c>
      <c r="AJ1670" t="s">
        <v>17361</v>
      </c>
      <c r="AK1670" t="s">
        <v>17379</v>
      </c>
      <c r="AL1670" t="s">
        <v>9232</v>
      </c>
      <c r="AM1670" t="s">
        <v>17364</v>
      </c>
    </row>
    <row r="1671" spans="1:42" x14ac:dyDescent="0.2">
      <c r="A1671" t="s">
        <v>6427</v>
      </c>
      <c r="B1671" t="s">
        <v>6427</v>
      </c>
      <c r="D1671" t="s">
        <v>17380</v>
      </c>
      <c r="E1671" t="s">
        <v>17381</v>
      </c>
      <c r="F1671" t="s">
        <v>21008</v>
      </c>
      <c r="G1671" t="s">
        <v>6428</v>
      </c>
      <c r="H1671" t="s">
        <v>6427</v>
      </c>
      <c r="I1671" t="s">
        <v>17382</v>
      </c>
      <c r="J1671" t="s">
        <v>6429</v>
      </c>
      <c r="K1671" t="s">
        <v>6430</v>
      </c>
      <c r="L1671" t="s">
        <v>233</v>
      </c>
      <c r="M1671" t="s">
        <v>7982</v>
      </c>
      <c r="N1671" t="s">
        <v>2039</v>
      </c>
      <c r="O1671" t="s">
        <v>8887</v>
      </c>
      <c r="P1671" t="s">
        <v>6432</v>
      </c>
      <c r="R1671" t="b">
        <v>1</v>
      </c>
      <c r="T1671" t="s">
        <v>85</v>
      </c>
      <c r="Y1671" t="s">
        <v>6434</v>
      </c>
      <c r="Z1671" t="s">
        <v>8890</v>
      </c>
      <c r="AA1671" t="s">
        <v>8887</v>
      </c>
      <c r="AB1671" t="s">
        <v>17383</v>
      </c>
      <c r="AC1671" t="s">
        <v>8973</v>
      </c>
      <c r="AD1671" t="b">
        <v>0</v>
      </c>
      <c r="AE1671" t="b">
        <v>0</v>
      </c>
      <c r="AF1671" t="s">
        <v>17384</v>
      </c>
      <c r="AG1671" t="s">
        <v>17385</v>
      </c>
      <c r="AH1671" t="s">
        <v>8942</v>
      </c>
      <c r="AI1671" t="s">
        <v>17386</v>
      </c>
      <c r="AJ1671" t="s">
        <v>17387</v>
      </c>
      <c r="AK1671" t="s">
        <v>17388</v>
      </c>
      <c r="AL1671" t="s">
        <v>7302</v>
      </c>
      <c r="AM1671" t="s">
        <v>6433</v>
      </c>
    </row>
    <row r="1672" spans="1:42" x14ac:dyDescent="0.2">
      <c r="A1672" t="s">
        <v>6435</v>
      </c>
      <c r="B1672" t="s">
        <v>6436</v>
      </c>
      <c r="D1672" t="s">
        <v>17389</v>
      </c>
      <c r="E1672" t="s">
        <v>17390</v>
      </c>
      <c r="F1672" t="s">
        <v>8889</v>
      </c>
      <c r="G1672" t="s">
        <v>17391</v>
      </c>
      <c r="H1672" t="s">
        <v>6435</v>
      </c>
      <c r="I1672" t="s">
        <v>17392</v>
      </c>
      <c r="J1672" t="s">
        <v>6438</v>
      </c>
      <c r="K1672" t="s">
        <v>17393</v>
      </c>
      <c r="L1672" t="s">
        <v>32</v>
      </c>
      <c r="M1672" t="s">
        <v>7982</v>
      </c>
      <c r="N1672" t="s">
        <v>2039</v>
      </c>
      <c r="O1672" t="s">
        <v>8887</v>
      </c>
      <c r="P1672" t="s">
        <v>17394</v>
      </c>
      <c r="R1672" t="b">
        <v>1</v>
      </c>
      <c r="T1672" t="s">
        <v>112</v>
      </c>
      <c r="Y1672" t="s">
        <v>6442</v>
      </c>
      <c r="Z1672" t="s">
        <v>8890</v>
      </c>
      <c r="AA1672" t="s">
        <v>8887</v>
      </c>
      <c r="AB1672" t="s">
        <v>17395</v>
      </c>
      <c r="AC1672" t="s">
        <v>8891</v>
      </c>
      <c r="AD1672" t="b">
        <v>0</v>
      </c>
      <c r="AE1672" t="b">
        <v>0</v>
      </c>
      <c r="AF1672" t="s">
        <v>12606</v>
      </c>
      <c r="AG1672" t="s">
        <v>7604</v>
      </c>
      <c r="AJ1672" t="s">
        <v>17396</v>
      </c>
      <c r="AK1672" t="s">
        <v>17397</v>
      </c>
      <c r="AL1672" t="s">
        <v>8935</v>
      </c>
      <c r="AM1672" t="s">
        <v>6441</v>
      </c>
    </row>
    <row r="1673" spans="1:42" x14ac:dyDescent="0.2">
      <c r="A1673" t="s">
        <v>6435</v>
      </c>
      <c r="B1673" t="s">
        <v>6436</v>
      </c>
      <c r="D1673" t="s">
        <v>17389</v>
      </c>
      <c r="E1673" t="s">
        <v>17398</v>
      </c>
      <c r="F1673" t="s">
        <v>8889</v>
      </c>
      <c r="G1673" t="s">
        <v>17391</v>
      </c>
      <c r="H1673" t="s">
        <v>6435</v>
      </c>
      <c r="J1673" t="s">
        <v>6438</v>
      </c>
      <c r="K1673" t="s">
        <v>17399</v>
      </c>
      <c r="L1673" t="s">
        <v>32</v>
      </c>
      <c r="M1673" t="s">
        <v>7982</v>
      </c>
      <c r="N1673" t="s">
        <v>7725</v>
      </c>
      <c r="O1673" t="s">
        <v>8887</v>
      </c>
      <c r="P1673" t="s">
        <v>17400</v>
      </c>
      <c r="R1673" t="b">
        <v>1</v>
      </c>
      <c r="T1673" t="s">
        <v>112</v>
      </c>
      <c r="Z1673" t="s">
        <v>8890</v>
      </c>
      <c r="AA1673" t="s">
        <v>8887</v>
      </c>
      <c r="AB1673" t="s">
        <v>17401</v>
      </c>
      <c r="AC1673" t="s">
        <v>8891</v>
      </c>
      <c r="AD1673" t="b">
        <v>0</v>
      </c>
      <c r="AE1673" t="b">
        <v>0</v>
      </c>
      <c r="AF1673" t="s">
        <v>11861</v>
      </c>
      <c r="AG1673" t="s">
        <v>11862</v>
      </c>
      <c r="AH1673" t="s">
        <v>8893</v>
      </c>
      <c r="AJ1673" t="s">
        <v>17391</v>
      </c>
      <c r="AK1673" t="s">
        <v>17402</v>
      </c>
      <c r="AL1673" t="s">
        <v>7302</v>
      </c>
      <c r="AM1673" t="s">
        <v>6441</v>
      </c>
    </row>
    <row r="1674" spans="1:42" x14ac:dyDescent="0.2">
      <c r="A1674" t="s">
        <v>6435</v>
      </c>
      <c r="B1674" t="s">
        <v>6436</v>
      </c>
      <c r="D1674" t="s">
        <v>17389</v>
      </c>
      <c r="E1674" t="s">
        <v>17403</v>
      </c>
      <c r="F1674" t="s">
        <v>8889</v>
      </c>
      <c r="G1674" t="s">
        <v>17391</v>
      </c>
      <c r="H1674" t="s">
        <v>6435</v>
      </c>
      <c r="J1674" t="s">
        <v>6438</v>
      </c>
      <c r="K1674" t="s">
        <v>17393</v>
      </c>
      <c r="L1674" t="s">
        <v>32</v>
      </c>
      <c r="M1674" t="s">
        <v>7982</v>
      </c>
      <c r="N1674" t="s">
        <v>7512</v>
      </c>
      <c r="O1674" t="s">
        <v>9002</v>
      </c>
      <c r="P1674" t="s">
        <v>17404</v>
      </c>
      <c r="R1674" t="b">
        <v>1</v>
      </c>
      <c r="T1674" t="s">
        <v>112</v>
      </c>
      <c r="V1674" t="s">
        <v>7710</v>
      </c>
      <c r="Z1674" t="s">
        <v>8890</v>
      </c>
      <c r="AA1674" t="s">
        <v>9004</v>
      </c>
      <c r="AB1674" t="s">
        <v>17405</v>
      </c>
      <c r="AC1674" t="s">
        <v>8891</v>
      </c>
      <c r="AD1674" t="b">
        <v>0</v>
      </c>
      <c r="AE1674" t="b">
        <v>0</v>
      </c>
      <c r="AF1674" t="s">
        <v>9467</v>
      </c>
      <c r="AG1674" t="s">
        <v>9113</v>
      </c>
      <c r="AH1674" t="s">
        <v>8893</v>
      </c>
      <c r="AJ1674" t="s">
        <v>17391</v>
      </c>
      <c r="AL1674" t="s">
        <v>8897</v>
      </c>
      <c r="AM1674" t="s">
        <v>6441</v>
      </c>
    </row>
    <row r="1675" spans="1:42" x14ac:dyDescent="0.2">
      <c r="A1675" t="s">
        <v>6445</v>
      </c>
      <c r="B1675" t="s">
        <v>6446</v>
      </c>
      <c r="D1675" t="s">
        <v>8765</v>
      </c>
      <c r="E1675" t="s">
        <v>17406</v>
      </c>
      <c r="F1675" t="s">
        <v>9216</v>
      </c>
      <c r="G1675" t="s">
        <v>6447</v>
      </c>
      <c r="H1675" t="s">
        <v>6445</v>
      </c>
      <c r="J1675" t="s">
        <v>6448</v>
      </c>
      <c r="K1675" t="s">
        <v>17407</v>
      </c>
      <c r="L1675" t="s">
        <v>6450</v>
      </c>
      <c r="M1675" t="s">
        <v>7982</v>
      </c>
      <c r="N1675" t="s">
        <v>2039</v>
      </c>
      <c r="O1675" t="s">
        <v>8887</v>
      </c>
      <c r="P1675" t="s">
        <v>17408</v>
      </c>
      <c r="R1675" t="b">
        <v>1</v>
      </c>
      <c r="T1675" t="s">
        <v>60</v>
      </c>
      <c r="Z1675" t="s">
        <v>8890</v>
      </c>
      <c r="AA1675" t="s">
        <v>8887</v>
      </c>
      <c r="AB1675" t="s">
        <v>17409</v>
      </c>
      <c r="AC1675" t="s">
        <v>8921</v>
      </c>
      <c r="AD1675" t="b">
        <v>0</v>
      </c>
      <c r="AE1675" t="b">
        <v>0</v>
      </c>
      <c r="AF1675" t="s">
        <v>17410</v>
      </c>
      <c r="AG1675" t="s">
        <v>17411</v>
      </c>
      <c r="AH1675" t="s">
        <v>8942</v>
      </c>
      <c r="AJ1675" t="s">
        <v>17412</v>
      </c>
      <c r="AK1675" t="s">
        <v>17413</v>
      </c>
      <c r="AL1675" t="s">
        <v>8945</v>
      </c>
      <c r="AM1675" t="s">
        <v>6453</v>
      </c>
    </row>
    <row r="1676" spans="1:42" x14ac:dyDescent="0.2">
      <c r="A1676" t="s">
        <v>6445</v>
      </c>
      <c r="B1676" t="s">
        <v>6446</v>
      </c>
      <c r="D1676" t="s">
        <v>8765</v>
      </c>
      <c r="E1676" t="s">
        <v>17414</v>
      </c>
      <c r="F1676" t="s">
        <v>9216</v>
      </c>
      <c r="G1676" t="s">
        <v>6447</v>
      </c>
      <c r="H1676" t="s">
        <v>6445</v>
      </c>
      <c r="M1676" t="s">
        <v>8920</v>
      </c>
      <c r="N1676" t="s">
        <v>2039</v>
      </c>
      <c r="O1676" t="s">
        <v>8887</v>
      </c>
      <c r="R1676" t="b">
        <v>1</v>
      </c>
      <c r="Z1676" t="s">
        <v>8890</v>
      </c>
      <c r="AA1676" t="s">
        <v>8887</v>
      </c>
      <c r="AC1676" t="s">
        <v>8921</v>
      </c>
      <c r="AD1676" t="b">
        <v>0</v>
      </c>
      <c r="AE1676" t="b">
        <v>0</v>
      </c>
      <c r="AL1676" t="s">
        <v>8945</v>
      </c>
      <c r="AM1676" t="s">
        <v>17415</v>
      </c>
    </row>
    <row r="1677" spans="1:42" x14ac:dyDescent="0.2">
      <c r="A1677" t="s">
        <v>6445</v>
      </c>
      <c r="B1677" t="s">
        <v>6446</v>
      </c>
      <c r="D1677" t="s">
        <v>8765</v>
      </c>
      <c r="E1677" t="s">
        <v>17416</v>
      </c>
      <c r="F1677" t="s">
        <v>9216</v>
      </c>
      <c r="G1677" t="s">
        <v>6447</v>
      </c>
      <c r="H1677" t="s">
        <v>6445</v>
      </c>
      <c r="I1677" t="s">
        <v>17417</v>
      </c>
      <c r="J1677" t="s">
        <v>17418</v>
      </c>
      <c r="K1677" t="s">
        <v>17419</v>
      </c>
      <c r="L1677" t="s">
        <v>32</v>
      </c>
      <c r="M1677" t="s">
        <v>7982</v>
      </c>
      <c r="N1677" t="s">
        <v>2039</v>
      </c>
      <c r="O1677" t="s">
        <v>8887</v>
      </c>
      <c r="P1677" t="s">
        <v>17420</v>
      </c>
      <c r="R1677" t="b">
        <v>1</v>
      </c>
      <c r="T1677" t="s">
        <v>45</v>
      </c>
      <c r="Y1677" t="s">
        <v>6455</v>
      </c>
      <c r="Z1677" t="s">
        <v>8890</v>
      </c>
      <c r="AA1677" t="s">
        <v>8887</v>
      </c>
      <c r="AB1677" t="s">
        <v>17421</v>
      </c>
      <c r="AC1677" t="s">
        <v>8921</v>
      </c>
      <c r="AD1677" t="b">
        <v>0</v>
      </c>
      <c r="AE1677" t="b">
        <v>0</v>
      </c>
      <c r="AF1677" t="s">
        <v>9566</v>
      </c>
      <c r="AG1677" t="s">
        <v>9566</v>
      </c>
      <c r="AH1677" t="s">
        <v>9100</v>
      </c>
      <c r="AJ1677" t="s">
        <v>7588</v>
      </c>
      <c r="AK1677" t="s">
        <v>17422</v>
      </c>
      <c r="AL1677" t="s">
        <v>9226</v>
      </c>
      <c r="AM1677" t="s">
        <v>6447</v>
      </c>
    </row>
    <row r="1678" spans="1:42" x14ac:dyDescent="0.2">
      <c r="A1678" t="s">
        <v>6456</v>
      </c>
      <c r="B1678" t="s">
        <v>6456</v>
      </c>
      <c r="D1678" t="s">
        <v>17423</v>
      </c>
      <c r="E1678" t="s">
        <v>17424</v>
      </c>
      <c r="F1678" t="s">
        <v>8889</v>
      </c>
      <c r="G1678" t="s">
        <v>6457</v>
      </c>
      <c r="H1678" t="s">
        <v>6456</v>
      </c>
      <c r="J1678" t="s">
        <v>6458</v>
      </c>
      <c r="K1678" t="s">
        <v>6459</v>
      </c>
      <c r="L1678" t="s">
        <v>32</v>
      </c>
      <c r="M1678" t="s">
        <v>7982</v>
      </c>
      <c r="N1678" t="s">
        <v>2039</v>
      </c>
      <c r="O1678" t="s">
        <v>8887</v>
      </c>
      <c r="P1678" t="s">
        <v>6460</v>
      </c>
      <c r="R1678" t="b">
        <v>1</v>
      </c>
      <c r="T1678" t="s">
        <v>112</v>
      </c>
      <c r="Z1678" t="s">
        <v>8890</v>
      </c>
      <c r="AA1678" t="s">
        <v>8887</v>
      </c>
      <c r="AB1678" t="s">
        <v>17425</v>
      </c>
      <c r="AC1678" t="s">
        <v>8996</v>
      </c>
      <c r="AD1678" t="b">
        <v>0</v>
      </c>
      <c r="AE1678" t="b">
        <v>0</v>
      </c>
      <c r="AF1678" t="s">
        <v>9046</v>
      </c>
      <c r="AG1678" t="s">
        <v>9046</v>
      </c>
      <c r="AH1678" t="s">
        <v>9031</v>
      </c>
      <c r="AJ1678" t="s">
        <v>6457</v>
      </c>
      <c r="AK1678" t="s">
        <v>17426</v>
      </c>
      <c r="AL1678" t="s">
        <v>9232</v>
      </c>
      <c r="AM1678" t="s">
        <v>6461</v>
      </c>
      <c r="AN1678" t="s">
        <v>956</v>
      </c>
      <c r="AO1678" t="s">
        <v>574</v>
      </c>
      <c r="AP1678" t="s">
        <v>3957</v>
      </c>
    </row>
    <row r="1679" spans="1:42" x14ac:dyDescent="0.2">
      <c r="A1679" t="s">
        <v>6462</v>
      </c>
      <c r="B1679" t="s">
        <v>6462</v>
      </c>
      <c r="D1679" t="s">
        <v>17427</v>
      </c>
      <c r="E1679" t="s">
        <v>17428</v>
      </c>
      <c r="F1679" t="s">
        <v>9118</v>
      </c>
      <c r="G1679" t="s">
        <v>6463</v>
      </c>
      <c r="H1679" t="s">
        <v>6462</v>
      </c>
      <c r="J1679" t="s">
        <v>6464</v>
      </c>
      <c r="K1679" t="s">
        <v>6465</v>
      </c>
      <c r="L1679" t="s">
        <v>180</v>
      </c>
      <c r="M1679" t="s">
        <v>7982</v>
      </c>
      <c r="N1679" t="s">
        <v>2039</v>
      </c>
      <c r="O1679" t="s">
        <v>8887</v>
      </c>
      <c r="P1679" t="s">
        <v>6466</v>
      </c>
      <c r="R1679" t="b">
        <v>1</v>
      </c>
      <c r="T1679" t="s">
        <v>112</v>
      </c>
      <c r="Z1679" t="s">
        <v>8890</v>
      </c>
      <c r="AA1679" t="s">
        <v>8887</v>
      </c>
      <c r="AB1679" t="s">
        <v>17429</v>
      </c>
      <c r="AC1679" t="s">
        <v>8996</v>
      </c>
      <c r="AD1679" t="b">
        <v>0</v>
      </c>
      <c r="AE1679" t="b">
        <v>0</v>
      </c>
      <c r="AF1679" t="s">
        <v>9718</v>
      </c>
      <c r="AG1679" t="s">
        <v>9719</v>
      </c>
      <c r="AJ1679" t="s">
        <v>6463</v>
      </c>
      <c r="AK1679" t="s">
        <v>17430</v>
      </c>
      <c r="AL1679" t="s">
        <v>8935</v>
      </c>
      <c r="AM1679" t="s">
        <v>6467</v>
      </c>
      <c r="AN1679" t="s">
        <v>108</v>
      </c>
      <c r="AO1679" t="s">
        <v>109</v>
      </c>
      <c r="AP1679" t="s">
        <v>814</v>
      </c>
    </row>
    <row r="1680" spans="1:42" x14ac:dyDescent="0.2">
      <c r="A1680" t="s">
        <v>6468</v>
      </c>
      <c r="B1680" t="s">
        <v>6469</v>
      </c>
      <c r="D1680" t="s">
        <v>8768</v>
      </c>
      <c r="E1680" t="s">
        <v>17431</v>
      </c>
      <c r="F1680" t="s">
        <v>21008</v>
      </c>
      <c r="G1680" t="s">
        <v>6470</v>
      </c>
      <c r="H1680" t="s">
        <v>6468</v>
      </c>
      <c r="J1680" t="s">
        <v>6471</v>
      </c>
      <c r="K1680" t="s">
        <v>7417</v>
      </c>
      <c r="L1680" t="s">
        <v>6473</v>
      </c>
      <c r="M1680" t="s">
        <v>7982</v>
      </c>
      <c r="N1680" t="s">
        <v>17432</v>
      </c>
      <c r="O1680" t="s">
        <v>8887</v>
      </c>
      <c r="P1680" t="s">
        <v>17433</v>
      </c>
      <c r="R1680" t="b">
        <v>1</v>
      </c>
      <c r="T1680" t="s">
        <v>60</v>
      </c>
      <c r="Z1680" t="s">
        <v>8890</v>
      </c>
      <c r="AA1680" t="s">
        <v>8887</v>
      </c>
      <c r="AB1680" t="s">
        <v>17434</v>
      </c>
      <c r="AC1680" t="s">
        <v>8973</v>
      </c>
      <c r="AD1680" t="b">
        <v>0</v>
      </c>
      <c r="AE1680" t="b">
        <v>0</v>
      </c>
      <c r="AF1680" t="s">
        <v>17435</v>
      </c>
      <c r="AG1680" t="s">
        <v>17436</v>
      </c>
      <c r="AH1680" t="s">
        <v>9031</v>
      </c>
      <c r="AJ1680" t="s">
        <v>17437</v>
      </c>
      <c r="AK1680" t="s">
        <v>17438</v>
      </c>
      <c r="AL1680" t="s">
        <v>8926</v>
      </c>
      <c r="AM1680" t="s">
        <v>6470</v>
      </c>
    </row>
    <row r="1681" spans="1:42" x14ac:dyDescent="0.2">
      <c r="A1681" t="s">
        <v>6478</v>
      </c>
      <c r="B1681" t="s">
        <v>6479</v>
      </c>
      <c r="D1681" t="s">
        <v>8771</v>
      </c>
      <c r="E1681" t="s">
        <v>17439</v>
      </c>
      <c r="F1681" t="s">
        <v>8889</v>
      </c>
      <c r="G1681" t="s">
        <v>6480</v>
      </c>
      <c r="H1681" t="s">
        <v>6478</v>
      </c>
      <c r="M1681" t="s">
        <v>8925</v>
      </c>
      <c r="N1681" t="s">
        <v>2039</v>
      </c>
      <c r="O1681" t="s">
        <v>8887</v>
      </c>
      <c r="R1681" t="b">
        <v>1</v>
      </c>
      <c r="X1681" t="s">
        <v>2039</v>
      </c>
      <c r="Z1681" t="s">
        <v>8890</v>
      </c>
      <c r="AA1681" t="s">
        <v>8887</v>
      </c>
      <c r="AC1681" t="s">
        <v>8973</v>
      </c>
      <c r="AD1681" t="b">
        <v>0</v>
      </c>
      <c r="AE1681" t="b">
        <v>0</v>
      </c>
      <c r="AL1681" t="s">
        <v>7302</v>
      </c>
      <c r="AM1681" t="s">
        <v>6480</v>
      </c>
    </row>
    <row r="1682" spans="1:42" x14ac:dyDescent="0.2">
      <c r="A1682" t="s">
        <v>6478</v>
      </c>
      <c r="B1682" t="s">
        <v>6479</v>
      </c>
      <c r="D1682" t="s">
        <v>8771</v>
      </c>
      <c r="E1682" t="s">
        <v>17440</v>
      </c>
      <c r="F1682" t="s">
        <v>8889</v>
      </c>
      <c r="G1682" t="s">
        <v>6480</v>
      </c>
      <c r="H1682" t="s">
        <v>6478</v>
      </c>
      <c r="J1682" t="s">
        <v>6481</v>
      </c>
      <c r="K1682" t="s">
        <v>17441</v>
      </c>
      <c r="L1682" t="s">
        <v>6483</v>
      </c>
      <c r="M1682" t="s">
        <v>7982</v>
      </c>
      <c r="N1682" t="s">
        <v>2039</v>
      </c>
      <c r="O1682" t="s">
        <v>8887</v>
      </c>
      <c r="P1682" t="s">
        <v>17442</v>
      </c>
      <c r="R1682" t="b">
        <v>1</v>
      </c>
      <c r="T1682" t="s">
        <v>45</v>
      </c>
      <c r="Z1682" t="s">
        <v>8890</v>
      </c>
      <c r="AA1682" t="s">
        <v>8887</v>
      </c>
      <c r="AB1682" t="s">
        <v>17443</v>
      </c>
      <c r="AC1682" t="s">
        <v>8973</v>
      </c>
      <c r="AD1682" t="b">
        <v>0</v>
      </c>
      <c r="AE1682" t="b">
        <v>0</v>
      </c>
      <c r="AF1682" t="s">
        <v>17444</v>
      </c>
      <c r="AG1682" t="s">
        <v>17445</v>
      </c>
      <c r="AH1682" t="s">
        <v>8942</v>
      </c>
      <c r="AI1682" t="s">
        <v>17446</v>
      </c>
      <c r="AJ1682" t="s">
        <v>17447</v>
      </c>
      <c r="AK1682" t="s">
        <v>17448</v>
      </c>
      <c r="AL1682" t="s">
        <v>9136</v>
      </c>
      <c r="AM1682" t="s">
        <v>6480</v>
      </c>
    </row>
    <row r="1683" spans="1:42" x14ac:dyDescent="0.2">
      <c r="A1683" t="s">
        <v>6478</v>
      </c>
      <c r="B1683" t="s">
        <v>6479</v>
      </c>
      <c r="D1683" t="s">
        <v>8771</v>
      </c>
      <c r="E1683" t="s">
        <v>17449</v>
      </c>
      <c r="F1683" t="e">
        <v>#N/A</v>
      </c>
      <c r="G1683" t="s">
        <v>6480</v>
      </c>
      <c r="H1683" t="s">
        <v>6478</v>
      </c>
      <c r="J1683" t="s">
        <v>17450</v>
      </c>
      <c r="K1683" t="s">
        <v>17441</v>
      </c>
      <c r="L1683" t="s">
        <v>6483</v>
      </c>
      <c r="M1683" t="s">
        <v>9202</v>
      </c>
      <c r="N1683" t="s">
        <v>7446</v>
      </c>
      <c r="O1683" t="s">
        <v>8887</v>
      </c>
      <c r="P1683" t="s">
        <v>17451</v>
      </c>
      <c r="T1683" t="s">
        <v>45</v>
      </c>
      <c r="X1683" t="s">
        <v>7078</v>
      </c>
      <c r="Z1683" t="s">
        <v>8967</v>
      </c>
      <c r="AA1683" t="s">
        <v>8887</v>
      </c>
      <c r="AD1683" t="b">
        <v>0</v>
      </c>
      <c r="AF1683" t="s">
        <v>8968</v>
      </c>
      <c r="AG1683" t="s">
        <v>8968</v>
      </c>
      <c r="AI1683" t="s">
        <v>17452</v>
      </c>
      <c r="AJ1683" t="s">
        <v>17447</v>
      </c>
      <c r="AK1683" t="s">
        <v>17453</v>
      </c>
      <c r="AL1683" t="s">
        <v>9238</v>
      </c>
      <c r="AM1683" t="s">
        <v>6480</v>
      </c>
    </row>
    <row r="1684" spans="1:42" x14ac:dyDescent="0.2">
      <c r="A1684" t="s">
        <v>6478</v>
      </c>
      <c r="B1684" t="s">
        <v>6479</v>
      </c>
      <c r="D1684" t="s">
        <v>8771</v>
      </c>
      <c r="E1684" t="s">
        <v>17454</v>
      </c>
      <c r="F1684" t="s">
        <v>8889</v>
      </c>
      <c r="G1684" t="s">
        <v>17455</v>
      </c>
      <c r="H1684" t="s">
        <v>6478</v>
      </c>
      <c r="J1684" t="s">
        <v>7418</v>
      </c>
      <c r="K1684" t="s">
        <v>6482</v>
      </c>
      <c r="L1684" t="s">
        <v>6483</v>
      </c>
      <c r="M1684" t="s">
        <v>9202</v>
      </c>
      <c r="N1684" t="s">
        <v>4083</v>
      </c>
      <c r="O1684" t="s">
        <v>8887</v>
      </c>
      <c r="P1684" t="s">
        <v>17456</v>
      </c>
      <c r="R1684" t="b">
        <v>1</v>
      </c>
      <c r="T1684" t="s">
        <v>45</v>
      </c>
      <c r="X1684" t="s">
        <v>7497</v>
      </c>
      <c r="Z1684" t="s">
        <v>8890</v>
      </c>
      <c r="AA1684" t="s">
        <v>8887</v>
      </c>
      <c r="AB1684" t="s">
        <v>17457</v>
      </c>
      <c r="AC1684" t="s">
        <v>8973</v>
      </c>
      <c r="AD1684" t="b">
        <v>0</v>
      </c>
      <c r="AE1684" t="b">
        <v>0</v>
      </c>
      <c r="AF1684" t="s">
        <v>9113</v>
      </c>
      <c r="AG1684" t="s">
        <v>9113</v>
      </c>
      <c r="AI1684" t="s">
        <v>17458</v>
      </c>
      <c r="AJ1684" t="s">
        <v>17447</v>
      </c>
      <c r="AK1684" t="s">
        <v>17459</v>
      </c>
      <c r="AL1684" t="s">
        <v>9232</v>
      </c>
      <c r="AM1684" t="s">
        <v>17455</v>
      </c>
    </row>
    <row r="1685" spans="1:42" x14ac:dyDescent="0.2">
      <c r="A1685" t="s">
        <v>6486</v>
      </c>
      <c r="B1685" t="s">
        <v>6486</v>
      </c>
      <c r="D1685" t="s">
        <v>17460</v>
      </c>
      <c r="E1685" t="s">
        <v>17461</v>
      </c>
      <c r="F1685" t="s">
        <v>8889</v>
      </c>
      <c r="G1685" t="s">
        <v>6487</v>
      </c>
      <c r="H1685" t="s">
        <v>6486</v>
      </c>
      <c r="I1685" t="s">
        <v>17462</v>
      </c>
      <c r="J1685" t="s">
        <v>6488</v>
      </c>
      <c r="K1685" t="s">
        <v>6489</v>
      </c>
      <c r="L1685" t="s">
        <v>233</v>
      </c>
      <c r="M1685" t="s">
        <v>7982</v>
      </c>
      <c r="N1685" t="s">
        <v>2039</v>
      </c>
      <c r="O1685" t="s">
        <v>8887</v>
      </c>
      <c r="P1685" t="s">
        <v>6490</v>
      </c>
      <c r="R1685" t="b">
        <v>1</v>
      </c>
      <c r="T1685" t="s">
        <v>112</v>
      </c>
      <c r="Y1685" t="s">
        <v>381</v>
      </c>
      <c r="Z1685" t="s">
        <v>8890</v>
      </c>
      <c r="AA1685" t="s">
        <v>8887</v>
      </c>
      <c r="AB1685" t="s">
        <v>17463</v>
      </c>
      <c r="AC1685" t="s">
        <v>8891</v>
      </c>
      <c r="AD1685" t="b">
        <v>0</v>
      </c>
      <c r="AE1685" t="b">
        <v>0</v>
      </c>
      <c r="AF1685" t="s">
        <v>8941</v>
      </c>
      <c r="AG1685" t="s">
        <v>8941</v>
      </c>
      <c r="AH1685" t="s">
        <v>8942</v>
      </c>
      <c r="AJ1685" t="s">
        <v>6487</v>
      </c>
      <c r="AK1685" t="s">
        <v>17464</v>
      </c>
      <c r="AL1685" t="s">
        <v>9266</v>
      </c>
      <c r="AM1685" t="s">
        <v>6491</v>
      </c>
      <c r="AN1685" t="s">
        <v>378</v>
      </c>
      <c r="AO1685" t="s">
        <v>379</v>
      </c>
      <c r="AP1685" t="s">
        <v>1812</v>
      </c>
    </row>
    <row r="1686" spans="1:42" x14ac:dyDescent="0.2">
      <c r="A1686" t="s">
        <v>6492</v>
      </c>
      <c r="B1686" t="s">
        <v>6492</v>
      </c>
      <c r="D1686" t="s">
        <v>17465</v>
      </c>
      <c r="E1686" t="s">
        <v>17466</v>
      </c>
      <c r="F1686" t="s">
        <v>21008</v>
      </c>
      <c r="G1686" t="s">
        <v>6493</v>
      </c>
      <c r="H1686" t="s">
        <v>6492</v>
      </c>
      <c r="J1686" t="s">
        <v>6494</v>
      </c>
      <c r="K1686" t="s">
        <v>6495</v>
      </c>
      <c r="L1686" t="s">
        <v>261</v>
      </c>
      <c r="M1686" t="s">
        <v>7982</v>
      </c>
      <c r="N1686" t="s">
        <v>17467</v>
      </c>
      <c r="O1686" t="s">
        <v>8887</v>
      </c>
      <c r="P1686" t="s">
        <v>6497</v>
      </c>
      <c r="R1686" t="b">
        <v>1</v>
      </c>
      <c r="T1686" t="s">
        <v>85</v>
      </c>
      <c r="Z1686" t="s">
        <v>8890</v>
      </c>
      <c r="AA1686" t="s">
        <v>8887</v>
      </c>
      <c r="AB1686" t="s">
        <v>17468</v>
      </c>
      <c r="AC1686" t="s">
        <v>8940</v>
      </c>
      <c r="AD1686" t="b">
        <v>0</v>
      </c>
      <c r="AE1686" t="b">
        <v>0</v>
      </c>
      <c r="AF1686" t="s">
        <v>17469</v>
      </c>
      <c r="AG1686" t="s">
        <v>17470</v>
      </c>
      <c r="AH1686" t="s">
        <v>8893</v>
      </c>
      <c r="AI1686" t="s">
        <v>17471</v>
      </c>
      <c r="AJ1686" t="s">
        <v>17472</v>
      </c>
      <c r="AK1686" t="s">
        <v>17473</v>
      </c>
      <c r="AL1686" t="s">
        <v>8926</v>
      </c>
      <c r="AM1686" t="s">
        <v>6493</v>
      </c>
    </row>
    <row r="1687" spans="1:42" x14ac:dyDescent="0.2">
      <c r="A1687" t="s">
        <v>6498</v>
      </c>
      <c r="B1687" t="s">
        <v>6499</v>
      </c>
      <c r="D1687" t="s">
        <v>8774</v>
      </c>
      <c r="E1687" t="s">
        <v>17474</v>
      </c>
      <c r="F1687" t="s">
        <v>21008</v>
      </c>
      <c r="G1687" t="s">
        <v>6500</v>
      </c>
      <c r="H1687" t="s">
        <v>6498</v>
      </c>
      <c r="J1687" t="s">
        <v>6501</v>
      </c>
      <c r="K1687" t="s">
        <v>17475</v>
      </c>
      <c r="L1687" t="s">
        <v>180</v>
      </c>
      <c r="M1687" t="s">
        <v>7982</v>
      </c>
      <c r="N1687" t="s">
        <v>2039</v>
      </c>
      <c r="O1687" t="s">
        <v>8887</v>
      </c>
      <c r="P1687" t="s">
        <v>17476</v>
      </c>
      <c r="R1687" t="b">
        <v>1</v>
      </c>
      <c r="T1687" t="s">
        <v>45</v>
      </c>
      <c r="Z1687" t="s">
        <v>8890</v>
      </c>
      <c r="AA1687" t="s">
        <v>8887</v>
      </c>
      <c r="AB1687" t="s">
        <v>17477</v>
      </c>
      <c r="AC1687" t="s">
        <v>8921</v>
      </c>
      <c r="AD1687" t="b">
        <v>0</v>
      </c>
      <c r="AE1687" t="b">
        <v>0</v>
      </c>
      <c r="AF1687" t="s">
        <v>17478</v>
      </c>
      <c r="AG1687" t="s">
        <v>14540</v>
      </c>
      <c r="AH1687" t="s">
        <v>8942</v>
      </c>
      <c r="AI1687" t="s">
        <v>10192</v>
      </c>
      <c r="AJ1687" t="s">
        <v>17479</v>
      </c>
      <c r="AK1687" t="s">
        <v>17480</v>
      </c>
      <c r="AL1687" t="s">
        <v>8926</v>
      </c>
      <c r="AM1687" t="s">
        <v>6500</v>
      </c>
    </row>
    <row r="1688" spans="1:42" x14ac:dyDescent="0.2">
      <c r="A1688" t="s">
        <v>6506</v>
      </c>
      <c r="B1688" t="s">
        <v>6507</v>
      </c>
      <c r="D1688" t="s">
        <v>8777</v>
      </c>
      <c r="E1688" t="s">
        <v>17481</v>
      </c>
      <c r="F1688" t="s">
        <v>8889</v>
      </c>
      <c r="G1688" t="s">
        <v>6508</v>
      </c>
      <c r="H1688" t="s">
        <v>6506</v>
      </c>
      <c r="I1688" t="s">
        <v>17482</v>
      </c>
      <c r="J1688" t="s">
        <v>6509</v>
      </c>
      <c r="K1688" t="s">
        <v>6510</v>
      </c>
      <c r="L1688" t="s">
        <v>32</v>
      </c>
      <c r="M1688" t="s">
        <v>9765</v>
      </c>
      <c r="N1688" t="s">
        <v>2039</v>
      </c>
      <c r="O1688" t="s">
        <v>8887</v>
      </c>
      <c r="P1688" t="s">
        <v>17483</v>
      </c>
      <c r="Q1688" t="s">
        <v>10671</v>
      </c>
      <c r="R1688" t="b">
        <v>1</v>
      </c>
      <c r="T1688" t="s">
        <v>45</v>
      </c>
      <c r="Y1688" t="s">
        <v>6514</v>
      </c>
      <c r="Z1688" t="s">
        <v>8890</v>
      </c>
      <c r="AA1688" t="s">
        <v>8887</v>
      </c>
      <c r="AB1688" t="s">
        <v>17484</v>
      </c>
      <c r="AC1688" t="s">
        <v>8996</v>
      </c>
      <c r="AD1688" t="b">
        <v>0</v>
      </c>
      <c r="AE1688" t="b">
        <v>0</v>
      </c>
      <c r="AF1688" t="s">
        <v>8941</v>
      </c>
      <c r="AG1688" t="s">
        <v>8941</v>
      </c>
      <c r="AJ1688" t="s">
        <v>17485</v>
      </c>
      <c r="AK1688" t="s">
        <v>17486</v>
      </c>
      <c r="AL1688" t="s">
        <v>7302</v>
      </c>
      <c r="AM1688" t="s">
        <v>6508</v>
      </c>
    </row>
    <row r="1689" spans="1:42" x14ac:dyDescent="0.2">
      <c r="A1689" t="s">
        <v>6506</v>
      </c>
      <c r="B1689" t="s">
        <v>6507</v>
      </c>
      <c r="D1689" t="s">
        <v>8777</v>
      </c>
      <c r="E1689" t="s">
        <v>17487</v>
      </c>
      <c r="F1689" t="s">
        <v>8889</v>
      </c>
      <c r="G1689" t="s">
        <v>6508</v>
      </c>
      <c r="H1689" t="s">
        <v>6506</v>
      </c>
      <c r="J1689" t="s">
        <v>7421</v>
      </c>
      <c r="K1689" t="s">
        <v>17488</v>
      </c>
      <c r="L1689" t="s">
        <v>32</v>
      </c>
      <c r="M1689" t="s">
        <v>7982</v>
      </c>
      <c r="N1689" t="s">
        <v>13378</v>
      </c>
      <c r="O1689" t="s">
        <v>8887</v>
      </c>
      <c r="P1689" t="s">
        <v>17489</v>
      </c>
      <c r="R1689" t="b">
        <v>1</v>
      </c>
      <c r="T1689" t="s">
        <v>45</v>
      </c>
      <c r="Z1689" t="s">
        <v>8890</v>
      </c>
      <c r="AA1689" t="s">
        <v>8887</v>
      </c>
      <c r="AB1689" t="s">
        <v>17490</v>
      </c>
      <c r="AC1689" t="s">
        <v>8996</v>
      </c>
      <c r="AD1689" t="b">
        <v>0</v>
      </c>
      <c r="AE1689" t="b">
        <v>0</v>
      </c>
      <c r="AF1689" t="s">
        <v>8941</v>
      </c>
      <c r="AG1689" t="s">
        <v>8941</v>
      </c>
      <c r="AH1689" t="s">
        <v>8942</v>
      </c>
      <c r="AJ1689" t="s">
        <v>17485</v>
      </c>
      <c r="AK1689" t="s">
        <v>17491</v>
      </c>
      <c r="AL1689" t="s">
        <v>9232</v>
      </c>
      <c r="AM1689" t="s">
        <v>6508</v>
      </c>
    </row>
    <row r="1690" spans="1:42" x14ac:dyDescent="0.2">
      <c r="A1690" t="s">
        <v>6515</v>
      </c>
      <c r="B1690" t="s">
        <v>6516</v>
      </c>
      <c r="D1690" t="s">
        <v>8780</v>
      </c>
      <c r="E1690" t="s">
        <v>17492</v>
      </c>
      <c r="F1690" t="s">
        <v>9118</v>
      </c>
      <c r="G1690" t="s">
        <v>6517</v>
      </c>
      <c r="H1690" t="s">
        <v>6515</v>
      </c>
      <c r="J1690" t="s">
        <v>6518</v>
      </c>
      <c r="K1690" t="s">
        <v>6519</v>
      </c>
      <c r="L1690" t="s">
        <v>6520</v>
      </c>
      <c r="M1690" t="s">
        <v>7982</v>
      </c>
      <c r="N1690" t="s">
        <v>2039</v>
      </c>
      <c r="O1690" t="s">
        <v>8887</v>
      </c>
      <c r="P1690" t="s">
        <v>17493</v>
      </c>
      <c r="R1690" t="b">
        <v>1</v>
      </c>
      <c r="T1690" t="s">
        <v>422</v>
      </c>
      <c r="Z1690" t="s">
        <v>8890</v>
      </c>
      <c r="AA1690" t="s">
        <v>8887</v>
      </c>
      <c r="AC1690" t="s">
        <v>9627</v>
      </c>
      <c r="AD1690" t="b">
        <v>0</v>
      </c>
      <c r="AE1690" t="b">
        <v>0</v>
      </c>
      <c r="AF1690" t="s">
        <v>10282</v>
      </c>
      <c r="AG1690" t="s">
        <v>10286</v>
      </c>
      <c r="AH1690" t="s">
        <v>8893</v>
      </c>
      <c r="AI1690" t="s">
        <v>17494</v>
      </c>
      <c r="AJ1690" t="s">
        <v>17495</v>
      </c>
      <c r="AK1690" t="s">
        <v>17496</v>
      </c>
      <c r="AL1690" t="s">
        <v>8935</v>
      </c>
      <c r="AM1690" t="s">
        <v>6517</v>
      </c>
    </row>
    <row r="1691" spans="1:42" x14ac:dyDescent="0.2">
      <c r="A1691" t="s">
        <v>6515</v>
      </c>
      <c r="B1691" t="s">
        <v>6516</v>
      </c>
      <c r="D1691" t="s">
        <v>8780</v>
      </c>
      <c r="E1691" t="s">
        <v>17497</v>
      </c>
      <c r="F1691" t="s">
        <v>9118</v>
      </c>
      <c r="G1691" t="s">
        <v>6517</v>
      </c>
      <c r="H1691" t="s">
        <v>6515</v>
      </c>
      <c r="J1691" t="s">
        <v>7422</v>
      </c>
      <c r="K1691" t="s">
        <v>17498</v>
      </c>
      <c r="L1691" t="s">
        <v>6520</v>
      </c>
      <c r="M1691" t="s">
        <v>7982</v>
      </c>
      <c r="N1691" t="s">
        <v>7813</v>
      </c>
      <c r="O1691" t="s">
        <v>8887</v>
      </c>
      <c r="P1691" t="s">
        <v>17499</v>
      </c>
      <c r="R1691" t="b">
        <v>1</v>
      </c>
      <c r="T1691" t="s">
        <v>422</v>
      </c>
      <c r="Z1691" t="s">
        <v>8890</v>
      </c>
      <c r="AA1691" t="s">
        <v>8887</v>
      </c>
      <c r="AC1691" t="s">
        <v>8891</v>
      </c>
      <c r="AD1691" t="b">
        <v>0</v>
      </c>
      <c r="AE1691" t="b">
        <v>0</v>
      </c>
      <c r="AF1691" t="s">
        <v>17500</v>
      </c>
      <c r="AG1691" t="s">
        <v>17501</v>
      </c>
      <c r="AH1691" t="s">
        <v>8893</v>
      </c>
      <c r="AI1691" t="s">
        <v>17502</v>
      </c>
      <c r="AJ1691" t="s">
        <v>17495</v>
      </c>
      <c r="AK1691" t="s">
        <v>17503</v>
      </c>
      <c r="AL1691" t="s">
        <v>7302</v>
      </c>
      <c r="AM1691" t="s">
        <v>6517</v>
      </c>
    </row>
    <row r="1692" spans="1:42" x14ac:dyDescent="0.2">
      <c r="A1692" t="s">
        <v>6524</v>
      </c>
      <c r="B1692" t="s">
        <v>6524</v>
      </c>
      <c r="D1692" t="s">
        <v>17504</v>
      </c>
      <c r="E1692" t="s">
        <v>17505</v>
      </c>
      <c r="F1692" t="s">
        <v>9090</v>
      </c>
      <c r="G1692" t="s">
        <v>6525</v>
      </c>
      <c r="H1692" t="s">
        <v>6524</v>
      </c>
      <c r="J1692" t="s">
        <v>6526</v>
      </c>
      <c r="K1692" t="s">
        <v>6527</v>
      </c>
      <c r="L1692" t="s">
        <v>32</v>
      </c>
      <c r="M1692" t="s">
        <v>7982</v>
      </c>
      <c r="N1692" t="s">
        <v>2039</v>
      </c>
      <c r="O1692" t="s">
        <v>8887</v>
      </c>
      <c r="P1692" t="s">
        <v>6528</v>
      </c>
      <c r="R1692" t="b">
        <v>1</v>
      </c>
      <c r="T1692" t="s">
        <v>85</v>
      </c>
      <c r="Z1692" t="s">
        <v>8890</v>
      </c>
      <c r="AA1692" t="s">
        <v>8887</v>
      </c>
      <c r="AB1692" t="s">
        <v>17506</v>
      </c>
      <c r="AC1692" t="s">
        <v>8891</v>
      </c>
      <c r="AD1692" t="b">
        <v>0</v>
      </c>
      <c r="AE1692" t="b">
        <v>0</v>
      </c>
      <c r="AF1692" t="s">
        <v>9006</v>
      </c>
      <c r="AG1692" t="s">
        <v>8941</v>
      </c>
      <c r="AH1692" t="s">
        <v>8942</v>
      </c>
      <c r="AJ1692" t="s">
        <v>17507</v>
      </c>
      <c r="AK1692" t="s">
        <v>17508</v>
      </c>
      <c r="AL1692" t="s">
        <v>8897</v>
      </c>
      <c r="AM1692" t="s">
        <v>6525</v>
      </c>
    </row>
    <row r="1693" spans="1:42" x14ac:dyDescent="0.2">
      <c r="A1693" t="s">
        <v>6529</v>
      </c>
      <c r="B1693" t="s">
        <v>6529</v>
      </c>
      <c r="D1693" t="s">
        <v>17509</v>
      </c>
      <c r="E1693" t="s">
        <v>17510</v>
      </c>
      <c r="F1693" t="s">
        <v>9118</v>
      </c>
      <c r="G1693" t="s">
        <v>6530</v>
      </c>
      <c r="H1693" t="s">
        <v>6529</v>
      </c>
      <c r="J1693" t="s">
        <v>6531</v>
      </c>
      <c r="K1693" t="s">
        <v>6532</v>
      </c>
      <c r="L1693" t="s">
        <v>32</v>
      </c>
      <c r="M1693" t="s">
        <v>7982</v>
      </c>
      <c r="N1693" t="s">
        <v>17511</v>
      </c>
      <c r="O1693" t="s">
        <v>8887</v>
      </c>
      <c r="P1693" t="s">
        <v>6533</v>
      </c>
      <c r="R1693" t="b">
        <v>1</v>
      </c>
      <c r="T1693" t="s">
        <v>112</v>
      </c>
      <c r="Z1693" t="s">
        <v>8890</v>
      </c>
      <c r="AA1693" t="s">
        <v>8887</v>
      </c>
      <c r="AB1693" t="s">
        <v>17512</v>
      </c>
      <c r="AC1693" t="s">
        <v>9037</v>
      </c>
      <c r="AD1693" t="b">
        <v>0</v>
      </c>
      <c r="AE1693" t="b">
        <v>0</v>
      </c>
      <c r="AF1693" t="s">
        <v>11441</v>
      </c>
      <c r="AG1693" t="s">
        <v>11442</v>
      </c>
      <c r="AH1693" t="s">
        <v>9100</v>
      </c>
      <c r="AJ1693" t="s">
        <v>6530</v>
      </c>
      <c r="AK1693" t="s">
        <v>17513</v>
      </c>
      <c r="AL1693" t="s">
        <v>9266</v>
      </c>
      <c r="AM1693" t="s">
        <v>6534</v>
      </c>
      <c r="AN1693" t="s">
        <v>378</v>
      </c>
      <c r="AO1693" t="s">
        <v>379</v>
      </c>
      <c r="AP1693" t="s">
        <v>2251</v>
      </c>
    </row>
    <row r="1694" spans="1:42" x14ac:dyDescent="0.2">
      <c r="A1694" t="s">
        <v>6535</v>
      </c>
      <c r="B1694" t="s">
        <v>6536</v>
      </c>
      <c r="D1694" t="s">
        <v>8782</v>
      </c>
      <c r="E1694" t="s">
        <v>17514</v>
      </c>
      <c r="F1694" t="s">
        <v>9090</v>
      </c>
      <c r="G1694" t="s">
        <v>6537</v>
      </c>
      <c r="H1694" t="s">
        <v>6535</v>
      </c>
      <c r="J1694" t="s">
        <v>6538</v>
      </c>
      <c r="K1694" t="s">
        <v>17515</v>
      </c>
      <c r="L1694" t="s">
        <v>32</v>
      </c>
      <c r="M1694" t="s">
        <v>7982</v>
      </c>
      <c r="N1694" t="s">
        <v>7642</v>
      </c>
      <c r="O1694" t="s">
        <v>8887</v>
      </c>
      <c r="P1694" t="s">
        <v>17516</v>
      </c>
      <c r="R1694" t="b">
        <v>1</v>
      </c>
      <c r="T1694" t="s">
        <v>45</v>
      </c>
      <c r="Z1694" t="s">
        <v>8890</v>
      </c>
      <c r="AA1694" t="s">
        <v>8887</v>
      </c>
      <c r="AC1694" t="s">
        <v>8921</v>
      </c>
      <c r="AD1694" t="b">
        <v>0</v>
      </c>
      <c r="AE1694" t="b">
        <v>0</v>
      </c>
      <c r="AF1694" t="s">
        <v>17517</v>
      </c>
      <c r="AG1694" t="s">
        <v>17518</v>
      </c>
      <c r="AI1694" t="s">
        <v>17519</v>
      </c>
      <c r="AJ1694" t="s">
        <v>17520</v>
      </c>
      <c r="AK1694" t="s">
        <v>17521</v>
      </c>
      <c r="AL1694" t="s">
        <v>7302</v>
      </c>
      <c r="AM1694" t="s">
        <v>6537</v>
      </c>
    </row>
    <row r="1695" spans="1:42" x14ac:dyDescent="0.2">
      <c r="A1695" t="s">
        <v>6535</v>
      </c>
      <c r="B1695" t="s">
        <v>6536</v>
      </c>
      <c r="D1695" t="s">
        <v>8782</v>
      </c>
      <c r="E1695" t="s">
        <v>17522</v>
      </c>
      <c r="F1695" t="s">
        <v>9090</v>
      </c>
      <c r="G1695" t="s">
        <v>6537</v>
      </c>
      <c r="H1695" t="s">
        <v>6535</v>
      </c>
      <c r="J1695" t="s">
        <v>6538</v>
      </c>
      <c r="K1695" t="s">
        <v>6539</v>
      </c>
      <c r="L1695" t="s">
        <v>32</v>
      </c>
      <c r="M1695" t="s">
        <v>7982</v>
      </c>
      <c r="N1695" t="s">
        <v>17523</v>
      </c>
      <c r="O1695" t="s">
        <v>8887</v>
      </c>
      <c r="P1695" t="s">
        <v>17524</v>
      </c>
      <c r="R1695" t="b">
        <v>1</v>
      </c>
      <c r="T1695" t="s">
        <v>45</v>
      </c>
      <c r="Z1695" t="s">
        <v>8890</v>
      </c>
      <c r="AA1695" t="s">
        <v>8887</v>
      </c>
      <c r="AC1695" t="s">
        <v>8921</v>
      </c>
      <c r="AD1695" t="b">
        <v>0</v>
      </c>
      <c r="AE1695" t="b">
        <v>0</v>
      </c>
      <c r="AF1695" t="s">
        <v>10060</v>
      </c>
      <c r="AG1695" t="s">
        <v>10061</v>
      </c>
      <c r="AH1695" t="s">
        <v>8893</v>
      </c>
      <c r="AI1695" t="s">
        <v>17525</v>
      </c>
      <c r="AJ1695" t="s">
        <v>17526</v>
      </c>
      <c r="AK1695" t="s">
        <v>17527</v>
      </c>
      <c r="AL1695" t="s">
        <v>9295</v>
      </c>
      <c r="AM1695" t="s">
        <v>6537</v>
      </c>
    </row>
    <row r="1696" spans="1:42" x14ac:dyDescent="0.2">
      <c r="A1696" t="s">
        <v>6543</v>
      </c>
      <c r="B1696" t="s">
        <v>6544</v>
      </c>
      <c r="D1696" t="s">
        <v>8785</v>
      </c>
      <c r="E1696" t="s">
        <v>17528</v>
      </c>
      <c r="F1696" t="s">
        <v>10382</v>
      </c>
      <c r="G1696" t="s">
        <v>17529</v>
      </c>
      <c r="H1696" t="s">
        <v>6543</v>
      </c>
      <c r="J1696" t="s">
        <v>6546</v>
      </c>
      <c r="K1696" t="s">
        <v>17530</v>
      </c>
      <c r="L1696" t="s">
        <v>6548</v>
      </c>
      <c r="M1696" t="s">
        <v>7982</v>
      </c>
      <c r="N1696" t="s">
        <v>2039</v>
      </c>
      <c r="O1696" t="s">
        <v>8887</v>
      </c>
      <c r="P1696" t="s">
        <v>17531</v>
      </c>
      <c r="R1696" t="b">
        <v>1</v>
      </c>
      <c r="T1696" t="s">
        <v>45</v>
      </c>
      <c r="Z1696" t="s">
        <v>8890</v>
      </c>
      <c r="AA1696" t="s">
        <v>8887</v>
      </c>
      <c r="AB1696" t="s">
        <v>17532</v>
      </c>
      <c r="AC1696" t="s">
        <v>8973</v>
      </c>
      <c r="AD1696" t="b">
        <v>0</v>
      </c>
      <c r="AE1696" t="b">
        <v>1</v>
      </c>
      <c r="AF1696" t="s">
        <v>10060</v>
      </c>
      <c r="AG1696" t="s">
        <v>10061</v>
      </c>
      <c r="AH1696" t="s">
        <v>8893</v>
      </c>
      <c r="AI1696" t="s">
        <v>17533</v>
      </c>
      <c r="AJ1696" t="s">
        <v>17534</v>
      </c>
      <c r="AK1696" t="s">
        <v>17535</v>
      </c>
      <c r="AL1696" t="s">
        <v>9816</v>
      </c>
      <c r="AM1696" t="s">
        <v>6545</v>
      </c>
    </row>
    <row r="1697" spans="1:39" x14ac:dyDescent="0.2">
      <c r="A1697" t="s">
        <v>6543</v>
      </c>
      <c r="B1697" t="s">
        <v>6544</v>
      </c>
      <c r="D1697" t="s">
        <v>8785</v>
      </c>
      <c r="E1697" t="s">
        <v>17536</v>
      </c>
      <c r="F1697" t="s">
        <v>10382</v>
      </c>
      <c r="G1697" t="s">
        <v>17529</v>
      </c>
      <c r="H1697" t="s">
        <v>6543</v>
      </c>
      <c r="M1697" t="s">
        <v>8920</v>
      </c>
      <c r="N1697" t="s">
        <v>2039</v>
      </c>
      <c r="O1697" t="s">
        <v>8887</v>
      </c>
      <c r="R1697" t="b">
        <v>1</v>
      </c>
      <c r="Z1697" t="s">
        <v>8890</v>
      </c>
      <c r="AA1697" t="s">
        <v>8887</v>
      </c>
      <c r="AC1697" t="s">
        <v>8973</v>
      </c>
      <c r="AD1697" t="b">
        <v>0</v>
      </c>
      <c r="AE1697" t="b">
        <v>1</v>
      </c>
      <c r="AL1697" t="s">
        <v>9232</v>
      </c>
      <c r="AM1697" t="s">
        <v>17537</v>
      </c>
    </row>
    <row r="1698" spans="1:39" x14ac:dyDescent="0.2">
      <c r="A1698" t="s">
        <v>6543</v>
      </c>
      <c r="B1698" t="s">
        <v>6544</v>
      </c>
      <c r="D1698" t="s">
        <v>8785</v>
      </c>
      <c r="E1698" t="s">
        <v>17538</v>
      </c>
      <c r="F1698" t="s">
        <v>10382</v>
      </c>
      <c r="G1698" t="s">
        <v>17529</v>
      </c>
      <c r="H1698" t="s">
        <v>6543</v>
      </c>
      <c r="J1698" t="s">
        <v>17539</v>
      </c>
      <c r="K1698" t="s">
        <v>17540</v>
      </c>
      <c r="L1698" t="s">
        <v>6548</v>
      </c>
      <c r="M1698" t="s">
        <v>7982</v>
      </c>
      <c r="N1698" t="s">
        <v>2039</v>
      </c>
      <c r="O1698" t="s">
        <v>8887</v>
      </c>
      <c r="P1698" t="s">
        <v>17541</v>
      </c>
      <c r="R1698" t="b">
        <v>1</v>
      </c>
      <c r="T1698" t="s">
        <v>45</v>
      </c>
      <c r="Z1698" t="s">
        <v>8890</v>
      </c>
      <c r="AA1698" t="s">
        <v>8887</v>
      </c>
      <c r="AB1698" t="s">
        <v>17542</v>
      </c>
      <c r="AC1698" t="s">
        <v>8973</v>
      </c>
      <c r="AD1698" t="b">
        <v>0</v>
      </c>
      <c r="AE1698" t="b">
        <v>1</v>
      </c>
      <c r="AF1698" t="s">
        <v>17543</v>
      </c>
      <c r="AG1698" t="s">
        <v>17544</v>
      </c>
      <c r="AH1698" t="s">
        <v>8893</v>
      </c>
      <c r="AI1698" t="s">
        <v>17533</v>
      </c>
      <c r="AJ1698" t="s">
        <v>7423</v>
      </c>
      <c r="AK1698" t="s">
        <v>17545</v>
      </c>
      <c r="AL1698" t="s">
        <v>9232</v>
      </c>
      <c r="AM1698" t="s">
        <v>6545</v>
      </c>
    </row>
    <row r="1699" spans="1:39" x14ac:dyDescent="0.2">
      <c r="A1699" t="s">
        <v>6543</v>
      </c>
      <c r="B1699" t="s">
        <v>6544</v>
      </c>
      <c r="D1699" t="s">
        <v>8785</v>
      </c>
      <c r="E1699" t="s">
        <v>17546</v>
      </c>
      <c r="F1699" t="s">
        <v>10382</v>
      </c>
      <c r="G1699" t="s">
        <v>17529</v>
      </c>
      <c r="H1699" t="s">
        <v>6543</v>
      </c>
      <c r="I1699" t="s">
        <v>17547</v>
      </c>
      <c r="J1699" t="s">
        <v>17539</v>
      </c>
      <c r="K1699" t="s">
        <v>17540</v>
      </c>
      <c r="L1699" t="s">
        <v>6548</v>
      </c>
      <c r="M1699" t="s">
        <v>7982</v>
      </c>
      <c r="N1699" t="s">
        <v>2039</v>
      </c>
      <c r="O1699" t="s">
        <v>8887</v>
      </c>
      <c r="P1699" t="s">
        <v>17548</v>
      </c>
      <c r="R1699" t="b">
        <v>1</v>
      </c>
      <c r="T1699" t="s">
        <v>45</v>
      </c>
      <c r="Y1699" t="s">
        <v>17549</v>
      </c>
      <c r="Z1699" t="s">
        <v>8890</v>
      </c>
      <c r="AA1699" t="s">
        <v>8887</v>
      </c>
      <c r="AB1699" t="s">
        <v>17550</v>
      </c>
      <c r="AC1699" t="s">
        <v>8973</v>
      </c>
      <c r="AD1699" t="b">
        <v>0</v>
      </c>
      <c r="AE1699" t="b">
        <v>1</v>
      </c>
      <c r="AF1699" t="s">
        <v>17551</v>
      </c>
      <c r="AG1699" t="s">
        <v>17552</v>
      </c>
      <c r="AH1699" t="s">
        <v>8893</v>
      </c>
      <c r="AI1699" t="s">
        <v>17553</v>
      </c>
      <c r="AJ1699" t="s">
        <v>17554</v>
      </c>
      <c r="AK1699" t="s">
        <v>17555</v>
      </c>
      <c r="AL1699" t="s">
        <v>7302</v>
      </c>
      <c r="AM1699" t="s">
        <v>17556</v>
      </c>
    </row>
    <row r="1700" spans="1:39" x14ac:dyDescent="0.2">
      <c r="A1700" t="s">
        <v>6543</v>
      </c>
      <c r="B1700" t="s">
        <v>6544</v>
      </c>
      <c r="D1700" t="s">
        <v>8785</v>
      </c>
      <c r="E1700" t="s">
        <v>17557</v>
      </c>
      <c r="F1700" t="s">
        <v>10382</v>
      </c>
      <c r="G1700" t="s">
        <v>17529</v>
      </c>
      <c r="H1700" t="s">
        <v>6543</v>
      </c>
      <c r="J1700" t="s">
        <v>17539</v>
      </c>
      <c r="K1700" t="s">
        <v>17540</v>
      </c>
      <c r="L1700" t="s">
        <v>6548</v>
      </c>
      <c r="M1700" t="s">
        <v>7982</v>
      </c>
      <c r="N1700" t="s">
        <v>2039</v>
      </c>
      <c r="O1700" t="s">
        <v>8887</v>
      </c>
      <c r="P1700" t="s">
        <v>17558</v>
      </c>
      <c r="R1700" t="b">
        <v>1</v>
      </c>
      <c r="T1700" t="s">
        <v>45</v>
      </c>
      <c r="Z1700" t="s">
        <v>8890</v>
      </c>
      <c r="AA1700" t="s">
        <v>8887</v>
      </c>
      <c r="AB1700" t="s">
        <v>17559</v>
      </c>
      <c r="AC1700" t="s">
        <v>8973</v>
      </c>
      <c r="AD1700" t="b">
        <v>0</v>
      </c>
      <c r="AE1700" t="b">
        <v>1</v>
      </c>
      <c r="AF1700" t="s">
        <v>10950</v>
      </c>
      <c r="AG1700" t="s">
        <v>10951</v>
      </c>
      <c r="AH1700" t="s">
        <v>8893</v>
      </c>
      <c r="AI1700" t="s">
        <v>17533</v>
      </c>
      <c r="AJ1700" t="s">
        <v>17560</v>
      </c>
      <c r="AK1700" t="s">
        <v>17555</v>
      </c>
      <c r="AL1700" t="s">
        <v>9136</v>
      </c>
      <c r="AM1700" t="s">
        <v>17561</v>
      </c>
    </row>
    <row r="1701" spans="1:39" x14ac:dyDescent="0.2">
      <c r="A1701" t="s">
        <v>6543</v>
      </c>
      <c r="B1701" t="s">
        <v>6544</v>
      </c>
      <c r="D1701" t="s">
        <v>8785</v>
      </c>
      <c r="E1701" t="s">
        <v>17562</v>
      </c>
      <c r="F1701" t="s">
        <v>10382</v>
      </c>
      <c r="G1701" t="s">
        <v>17529</v>
      </c>
      <c r="H1701" t="s">
        <v>6543</v>
      </c>
      <c r="J1701" t="s">
        <v>17563</v>
      </c>
      <c r="K1701" t="s">
        <v>17564</v>
      </c>
      <c r="L1701" t="s">
        <v>6548</v>
      </c>
      <c r="M1701" t="s">
        <v>7982</v>
      </c>
      <c r="N1701" t="s">
        <v>2039</v>
      </c>
      <c r="O1701" t="s">
        <v>8887</v>
      </c>
      <c r="P1701" t="s">
        <v>17565</v>
      </c>
      <c r="R1701" t="b">
        <v>1</v>
      </c>
      <c r="T1701" t="s">
        <v>45</v>
      </c>
      <c r="Z1701" t="s">
        <v>8890</v>
      </c>
      <c r="AA1701" t="s">
        <v>8887</v>
      </c>
      <c r="AB1701" t="s">
        <v>17532</v>
      </c>
      <c r="AC1701" t="s">
        <v>8973</v>
      </c>
      <c r="AD1701" t="b">
        <v>0</v>
      </c>
      <c r="AE1701" t="b">
        <v>1</v>
      </c>
      <c r="AF1701" t="s">
        <v>10060</v>
      </c>
      <c r="AG1701" t="s">
        <v>10061</v>
      </c>
      <c r="AH1701" t="s">
        <v>8893</v>
      </c>
      <c r="AI1701" t="s">
        <v>17533</v>
      </c>
      <c r="AJ1701" t="s">
        <v>17534</v>
      </c>
      <c r="AK1701" t="s">
        <v>17566</v>
      </c>
      <c r="AL1701" t="s">
        <v>9244</v>
      </c>
      <c r="AM1701" t="s">
        <v>6545</v>
      </c>
    </row>
    <row r="1702" spans="1:39" x14ac:dyDescent="0.2">
      <c r="A1702" t="s">
        <v>6543</v>
      </c>
      <c r="B1702" t="s">
        <v>6544</v>
      </c>
      <c r="D1702" t="s">
        <v>8785</v>
      </c>
      <c r="E1702" t="s">
        <v>17567</v>
      </c>
      <c r="F1702" t="s">
        <v>10382</v>
      </c>
      <c r="G1702" t="s">
        <v>17529</v>
      </c>
      <c r="H1702" t="s">
        <v>6543</v>
      </c>
      <c r="J1702" t="s">
        <v>17539</v>
      </c>
      <c r="K1702" t="s">
        <v>17540</v>
      </c>
      <c r="L1702" t="s">
        <v>6548</v>
      </c>
      <c r="M1702" t="s">
        <v>7982</v>
      </c>
      <c r="N1702" t="s">
        <v>2039</v>
      </c>
      <c r="O1702" t="s">
        <v>8887</v>
      </c>
      <c r="P1702" t="s">
        <v>17568</v>
      </c>
      <c r="R1702" t="b">
        <v>1</v>
      </c>
      <c r="T1702" t="s">
        <v>45</v>
      </c>
      <c r="Z1702" t="s">
        <v>8890</v>
      </c>
      <c r="AA1702" t="s">
        <v>8887</v>
      </c>
      <c r="AB1702" t="s">
        <v>17569</v>
      </c>
      <c r="AC1702" t="s">
        <v>8973</v>
      </c>
      <c r="AD1702" t="b">
        <v>0</v>
      </c>
      <c r="AE1702" t="b">
        <v>1</v>
      </c>
      <c r="AF1702" t="s">
        <v>17570</v>
      </c>
      <c r="AG1702" t="s">
        <v>17571</v>
      </c>
      <c r="AH1702" t="s">
        <v>8893</v>
      </c>
      <c r="AI1702" t="s">
        <v>17553</v>
      </c>
      <c r="AJ1702" t="s">
        <v>17560</v>
      </c>
      <c r="AK1702" t="s">
        <v>17545</v>
      </c>
      <c r="AL1702" t="s">
        <v>8923</v>
      </c>
      <c r="AM1702" t="s">
        <v>17529</v>
      </c>
    </row>
    <row r="1703" spans="1:39" x14ac:dyDescent="0.2">
      <c r="A1703" t="s">
        <v>6543</v>
      </c>
      <c r="B1703" t="s">
        <v>6544</v>
      </c>
      <c r="D1703" t="s">
        <v>8785</v>
      </c>
      <c r="E1703" t="s">
        <v>17572</v>
      </c>
      <c r="F1703" t="s">
        <v>10382</v>
      </c>
      <c r="G1703" t="s">
        <v>17529</v>
      </c>
      <c r="H1703" t="s">
        <v>6543</v>
      </c>
      <c r="J1703" t="s">
        <v>17539</v>
      </c>
      <c r="K1703" t="s">
        <v>17540</v>
      </c>
      <c r="L1703" t="s">
        <v>6548</v>
      </c>
      <c r="M1703" t="s">
        <v>7982</v>
      </c>
      <c r="N1703" t="s">
        <v>2039</v>
      </c>
      <c r="O1703" t="s">
        <v>8887</v>
      </c>
      <c r="P1703" t="s">
        <v>17573</v>
      </c>
      <c r="R1703" t="b">
        <v>1</v>
      </c>
      <c r="T1703" t="s">
        <v>45</v>
      </c>
      <c r="Z1703" t="s">
        <v>8890</v>
      </c>
      <c r="AA1703" t="s">
        <v>8887</v>
      </c>
      <c r="AB1703" t="s">
        <v>17574</v>
      </c>
      <c r="AC1703" t="s">
        <v>8973</v>
      </c>
      <c r="AD1703" t="b">
        <v>0</v>
      </c>
      <c r="AE1703" t="b">
        <v>1</v>
      </c>
      <c r="AF1703" t="s">
        <v>17570</v>
      </c>
      <c r="AG1703" t="s">
        <v>17571</v>
      </c>
      <c r="AH1703" t="s">
        <v>8893</v>
      </c>
      <c r="AI1703" t="s">
        <v>17533</v>
      </c>
      <c r="AJ1703" t="s">
        <v>17554</v>
      </c>
      <c r="AK1703" t="s">
        <v>17555</v>
      </c>
      <c r="AL1703" t="s">
        <v>9253</v>
      </c>
      <c r="AM1703" t="s">
        <v>17575</v>
      </c>
    </row>
    <row r="1704" spans="1:39" x14ac:dyDescent="0.2">
      <c r="A1704" t="s">
        <v>6543</v>
      </c>
      <c r="B1704" t="s">
        <v>6544</v>
      </c>
      <c r="D1704" t="s">
        <v>8785</v>
      </c>
      <c r="E1704" t="s">
        <v>17576</v>
      </c>
      <c r="F1704" t="s">
        <v>10382</v>
      </c>
      <c r="G1704" t="s">
        <v>17529</v>
      </c>
      <c r="H1704" t="s">
        <v>6543</v>
      </c>
      <c r="J1704" t="s">
        <v>17577</v>
      </c>
      <c r="K1704" t="s">
        <v>17530</v>
      </c>
      <c r="L1704" t="s">
        <v>6548</v>
      </c>
      <c r="M1704" t="s">
        <v>7982</v>
      </c>
      <c r="N1704" t="s">
        <v>2039</v>
      </c>
      <c r="O1704" t="s">
        <v>8887</v>
      </c>
      <c r="P1704" t="s">
        <v>17578</v>
      </c>
      <c r="R1704" t="b">
        <v>1</v>
      </c>
      <c r="T1704" t="s">
        <v>45</v>
      </c>
      <c r="Z1704" t="s">
        <v>8890</v>
      </c>
      <c r="AA1704" t="s">
        <v>8887</v>
      </c>
      <c r="AB1704" t="s">
        <v>17542</v>
      </c>
      <c r="AC1704" t="s">
        <v>8973</v>
      </c>
      <c r="AD1704" t="b">
        <v>0</v>
      </c>
      <c r="AE1704" t="b">
        <v>1</v>
      </c>
      <c r="AF1704" t="s">
        <v>10939</v>
      </c>
      <c r="AG1704" t="s">
        <v>9943</v>
      </c>
      <c r="AH1704" t="s">
        <v>8893</v>
      </c>
      <c r="AI1704" t="s">
        <v>17533</v>
      </c>
      <c r="AJ1704" t="s">
        <v>17534</v>
      </c>
      <c r="AK1704" t="s">
        <v>17579</v>
      </c>
      <c r="AL1704" t="s">
        <v>9016</v>
      </c>
      <c r="AM1704" t="s">
        <v>6545</v>
      </c>
    </row>
    <row r="1705" spans="1:39" x14ac:dyDescent="0.2">
      <c r="A1705" t="s">
        <v>6543</v>
      </c>
      <c r="B1705" t="s">
        <v>6544</v>
      </c>
      <c r="D1705" t="s">
        <v>8785</v>
      </c>
      <c r="E1705" t="s">
        <v>17580</v>
      </c>
      <c r="F1705" t="s">
        <v>10382</v>
      </c>
      <c r="G1705" t="s">
        <v>17529</v>
      </c>
      <c r="H1705" t="s">
        <v>6543</v>
      </c>
      <c r="J1705" t="s">
        <v>17539</v>
      </c>
      <c r="K1705" t="s">
        <v>17540</v>
      </c>
      <c r="L1705" t="s">
        <v>6548</v>
      </c>
      <c r="M1705" t="s">
        <v>7982</v>
      </c>
      <c r="N1705" t="s">
        <v>2039</v>
      </c>
      <c r="O1705" t="s">
        <v>8887</v>
      </c>
      <c r="P1705" t="s">
        <v>17581</v>
      </c>
      <c r="R1705" t="b">
        <v>1</v>
      </c>
      <c r="T1705" t="s">
        <v>45</v>
      </c>
      <c r="Z1705" t="s">
        <v>8890</v>
      </c>
      <c r="AA1705" t="s">
        <v>8887</v>
      </c>
      <c r="AB1705" t="s">
        <v>17582</v>
      </c>
      <c r="AC1705" t="s">
        <v>8973</v>
      </c>
      <c r="AD1705" t="b">
        <v>0</v>
      </c>
      <c r="AE1705" t="b">
        <v>1</v>
      </c>
      <c r="AF1705" t="s">
        <v>15861</v>
      </c>
      <c r="AG1705" t="s">
        <v>15862</v>
      </c>
      <c r="AH1705" t="s">
        <v>8893</v>
      </c>
      <c r="AJ1705" t="s">
        <v>17583</v>
      </c>
      <c r="AK1705" t="s">
        <v>17545</v>
      </c>
      <c r="AL1705" t="s">
        <v>8926</v>
      </c>
      <c r="AM1705" t="s">
        <v>17584</v>
      </c>
    </row>
    <row r="1706" spans="1:39" x14ac:dyDescent="0.2">
      <c r="A1706" t="s">
        <v>6543</v>
      </c>
      <c r="B1706" t="s">
        <v>6544</v>
      </c>
      <c r="D1706" t="s">
        <v>8785</v>
      </c>
      <c r="E1706" t="s">
        <v>17585</v>
      </c>
      <c r="F1706" t="s">
        <v>10382</v>
      </c>
      <c r="G1706" t="s">
        <v>17529</v>
      </c>
      <c r="H1706" t="s">
        <v>6543</v>
      </c>
      <c r="J1706" t="s">
        <v>17539</v>
      </c>
      <c r="K1706" t="s">
        <v>17540</v>
      </c>
      <c r="L1706" t="s">
        <v>6548</v>
      </c>
      <c r="M1706" t="s">
        <v>7982</v>
      </c>
      <c r="N1706" t="s">
        <v>2039</v>
      </c>
      <c r="O1706" t="s">
        <v>8887</v>
      </c>
      <c r="P1706" t="s">
        <v>17586</v>
      </c>
      <c r="R1706" t="b">
        <v>1</v>
      </c>
      <c r="T1706" t="s">
        <v>45</v>
      </c>
      <c r="Z1706" t="s">
        <v>8890</v>
      </c>
      <c r="AA1706" t="s">
        <v>8887</v>
      </c>
      <c r="AB1706" t="s">
        <v>17587</v>
      </c>
      <c r="AC1706" t="s">
        <v>8973</v>
      </c>
      <c r="AD1706" t="b">
        <v>0</v>
      </c>
      <c r="AE1706" t="b">
        <v>1</v>
      </c>
      <c r="AF1706" t="s">
        <v>8931</v>
      </c>
      <c r="AG1706" t="s">
        <v>8931</v>
      </c>
      <c r="AH1706" t="s">
        <v>8893</v>
      </c>
      <c r="AI1706" t="s">
        <v>17588</v>
      </c>
      <c r="AJ1706" t="s">
        <v>17560</v>
      </c>
      <c r="AK1706" t="s">
        <v>17555</v>
      </c>
      <c r="AL1706" t="s">
        <v>8935</v>
      </c>
      <c r="AM1706" t="s">
        <v>6545</v>
      </c>
    </row>
    <row r="1707" spans="1:39" x14ac:dyDescent="0.2">
      <c r="A1707" t="s">
        <v>6543</v>
      </c>
      <c r="B1707" t="s">
        <v>6544</v>
      </c>
      <c r="D1707" t="s">
        <v>8785</v>
      </c>
      <c r="E1707" t="s">
        <v>17589</v>
      </c>
      <c r="F1707" t="s">
        <v>10382</v>
      </c>
      <c r="G1707" t="s">
        <v>17529</v>
      </c>
      <c r="H1707" t="s">
        <v>6543</v>
      </c>
      <c r="I1707" t="s">
        <v>17590</v>
      </c>
      <c r="J1707" t="s">
        <v>17539</v>
      </c>
      <c r="K1707" t="s">
        <v>17540</v>
      </c>
      <c r="L1707" t="s">
        <v>6548</v>
      </c>
      <c r="M1707" t="s">
        <v>7982</v>
      </c>
      <c r="N1707" t="s">
        <v>2039</v>
      </c>
      <c r="O1707" t="s">
        <v>8887</v>
      </c>
      <c r="P1707" t="s">
        <v>17591</v>
      </c>
      <c r="R1707" t="b">
        <v>1</v>
      </c>
      <c r="T1707" t="s">
        <v>45</v>
      </c>
      <c r="Y1707" t="s">
        <v>17592</v>
      </c>
      <c r="Z1707" t="s">
        <v>8890</v>
      </c>
      <c r="AA1707" t="s">
        <v>8887</v>
      </c>
      <c r="AB1707" t="s">
        <v>17574</v>
      </c>
      <c r="AC1707" t="s">
        <v>14791</v>
      </c>
      <c r="AD1707" t="b">
        <v>0</v>
      </c>
      <c r="AE1707" t="b">
        <v>1</v>
      </c>
      <c r="AF1707" t="s">
        <v>17593</v>
      </c>
      <c r="AG1707" t="s">
        <v>14375</v>
      </c>
      <c r="AH1707" t="s">
        <v>8893</v>
      </c>
      <c r="AI1707" t="s">
        <v>17533</v>
      </c>
      <c r="AJ1707" t="s">
        <v>17554</v>
      </c>
      <c r="AK1707" t="s">
        <v>17555</v>
      </c>
      <c r="AL1707" t="s">
        <v>9266</v>
      </c>
      <c r="AM1707" t="s">
        <v>17584</v>
      </c>
    </row>
    <row r="1708" spans="1:39" x14ac:dyDescent="0.2">
      <c r="A1708" t="s">
        <v>6543</v>
      </c>
      <c r="B1708" t="s">
        <v>6544</v>
      </c>
      <c r="D1708" t="s">
        <v>8785</v>
      </c>
      <c r="E1708" t="s">
        <v>17594</v>
      </c>
      <c r="F1708" t="s">
        <v>10382</v>
      </c>
      <c r="G1708" t="s">
        <v>17529</v>
      </c>
      <c r="H1708" t="s">
        <v>6543</v>
      </c>
      <c r="J1708" t="s">
        <v>17539</v>
      </c>
      <c r="K1708" t="s">
        <v>17540</v>
      </c>
      <c r="L1708" t="s">
        <v>6548</v>
      </c>
      <c r="M1708" t="s">
        <v>7982</v>
      </c>
      <c r="N1708" t="s">
        <v>2039</v>
      </c>
      <c r="O1708" t="s">
        <v>8887</v>
      </c>
      <c r="P1708" t="s">
        <v>17595</v>
      </c>
      <c r="R1708" t="b">
        <v>1</v>
      </c>
      <c r="T1708" t="s">
        <v>45</v>
      </c>
      <c r="Z1708" t="s">
        <v>8890</v>
      </c>
      <c r="AA1708" t="s">
        <v>8887</v>
      </c>
      <c r="AB1708" t="s">
        <v>17596</v>
      </c>
      <c r="AC1708" t="s">
        <v>8973</v>
      </c>
      <c r="AD1708" t="b">
        <v>0</v>
      </c>
      <c r="AE1708" t="b">
        <v>1</v>
      </c>
      <c r="AF1708" t="s">
        <v>17570</v>
      </c>
      <c r="AG1708" t="s">
        <v>17571</v>
      </c>
      <c r="AH1708" t="s">
        <v>8893</v>
      </c>
      <c r="AI1708" t="s">
        <v>17597</v>
      </c>
      <c r="AJ1708" t="s">
        <v>17560</v>
      </c>
      <c r="AK1708" t="s">
        <v>17555</v>
      </c>
      <c r="AL1708" t="s">
        <v>9048</v>
      </c>
      <c r="AM1708" t="s">
        <v>17575</v>
      </c>
    </row>
    <row r="1709" spans="1:39" x14ac:dyDescent="0.2">
      <c r="A1709" t="s">
        <v>6543</v>
      </c>
      <c r="B1709" t="s">
        <v>6544</v>
      </c>
      <c r="D1709" t="s">
        <v>8785</v>
      </c>
      <c r="E1709" t="s">
        <v>17598</v>
      </c>
      <c r="F1709" t="s">
        <v>10382</v>
      </c>
      <c r="G1709" t="s">
        <v>17529</v>
      </c>
      <c r="H1709" t="s">
        <v>6543</v>
      </c>
      <c r="I1709" t="s">
        <v>17599</v>
      </c>
      <c r="J1709" t="s">
        <v>17539</v>
      </c>
      <c r="K1709" t="s">
        <v>17540</v>
      </c>
      <c r="L1709" t="s">
        <v>6548</v>
      </c>
      <c r="M1709" t="s">
        <v>7982</v>
      </c>
      <c r="N1709" t="s">
        <v>2039</v>
      </c>
      <c r="O1709" t="s">
        <v>8887</v>
      </c>
      <c r="P1709" t="s">
        <v>17600</v>
      </c>
      <c r="R1709" t="b">
        <v>1</v>
      </c>
      <c r="T1709" t="s">
        <v>45</v>
      </c>
      <c r="Y1709" t="s">
        <v>6552</v>
      </c>
      <c r="Z1709" t="s">
        <v>8890</v>
      </c>
      <c r="AA1709" t="s">
        <v>8887</v>
      </c>
      <c r="AB1709" t="s">
        <v>17601</v>
      </c>
      <c r="AC1709" t="s">
        <v>8973</v>
      </c>
      <c r="AD1709" t="b">
        <v>0</v>
      </c>
      <c r="AE1709" t="b">
        <v>1</v>
      </c>
      <c r="AF1709" t="s">
        <v>17602</v>
      </c>
      <c r="AG1709" t="s">
        <v>17571</v>
      </c>
      <c r="AH1709" t="s">
        <v>8893</v>
      </c>
      <c r="AI1709" t="s">
        <v>17603</v>
      </c>
      <c r="AJ1709" t="s">
        <v>17560</v>
      </c>
      <c r="AK1709" t="s">
        <v>17555</v>
      </c>
      <c r="AL1709" t="s">
        <v>8907</v>
      </c>
      <c r="AM1709" t="s">
        <v>17604</v>
      </c>
    </row>
    <row r="1710" spans="1:39" x14ac:dyDescent="0.2">
      <c r="A1710" t="s">
        <v>6543</v>
      </c>
      <c r="B1710" t="s">
        <v>6544</v>
      </c>
      <c r="D1710" t="s">
        <v>8785</v>
      </c>
      <c r="E1710" t="s">
        <v>17605</v>
      </c>
      <c r="F1710" t="s">
        <v>10382</v>
      </c>
      <c r="G1710" t="s">
        <v>17529</v>
      </c>
      <c r="H1710" t="s">
        <v>6543</v>
      </c>
      <c r="J1710" t="s">
        <v>17539</v>
      </c>
      <c r="K1710" t="s">
        <v>17540</v>
      </c>
      <c r="L1710" t="s">
        <v>6548</v>
      </c>
      <c r="M1710" t="s">
        <v>7982</v>
      </c>
      <c r="N1710" t="s">
        <v>2039</v>
      </c>
      <c r="O1710" t="s">
        <v>8887</v>
      </c>
      <c r="P1710" t="s">
        <v>17606</v>
      </c>
      <c r="R1710" t="b">
        <v>1</v>
      </c>
      <c r="T1710" t="s">
        <v>45</v>
      </c>
      <c r="Z1710" t="s">
        <v>8890</v>
      </c>
      <c r="AA1710" t="s">
        <v>8887</v>
      </c>
      <c r="AC1710" t="s">
        <v>14791</v>
      </c>
      <c r="AD1710" t="b">
        <v>0</v>
      </c>
      <c r="AE1710" t="b">
        <v>1</v>
      </c>
      <c r="AF1710" t="s">
        <v>17607</v>
      </c>
      <c r="AG1710" t="s">
        <v>17571</v>
      </c>
      <c r="AH1710" t="s">
        <v>8893</v>
      </c>
      <c r="AI1710" t="s">
        <v>17553</v>
      </c>
      <c r="AJ1710" t="s">
        <v>17560</v>
      </c>
      <c r="AK1710" t="s">
        <v>17555</v>
      </c>
      <c r="AL1710" t="s">
        <v>8897</v>
      </c>
      <c r="AM1710" t="s">
        <v>17575</v>
      </c>
    </row>
    <row r="1711" spans="1:39" x14ac:dyDescent="0.2">
      <c r="A1711" t="s">
        <v>6543</v>
      </c>
      <c r="B1711" t="s">
        <v>6544</v>
      </c>
      <c r="D1711" t="s">
        <v>8785</v>
      </c>
      <c r="E1711" t="s">
        <v>17608</v>
      </c>
      <c r="F1711" t="s">
        <v>10382</v>
      </c>
      <c r="G1711" t="s">
        <v>17529</v>
      </c>
      <c r="H1711" t="s">
        <v>6543</v>
      </c>
      <c r="J1711" t="s">
        <v>17539</v>
      </c>
      <c r="K1711" t="s">
        <v>17540</v>
      </c>
      <c r="L1711" t="s">
        <v>6548</v>
      </c>
      <c r="M1711" t="s">
        <v>7982</v>
      </c>
      <c r="N1711" t="s">
        <v>2039</v>
      </c>
      <c r="O1711" t="s">
        <v>8887</v>
      </c>
      <c r="P1711" t="s">
        <v>17609</v>
      </c>
      <c r="R1711" t="b">
        <v>1</v>
      </c>
      <c r="T1711" t="s">
        <v>45</v>
      </c>
      <c r="Z1711" t="s">
        <v>8890</v>
      </c>
      <c r="AA1711" t="s">
        <v>8887</v>
      </c>
      <c r="AB1711" t="s">
        <v>17574</v>
      </c>
      <c r="AC1711" t="s">
        <v>8973</v>
      </c>
      <c r="AD1711" t="b">
        <v>0</v>
      </c>
      <c r="AE1711" t="b">
        <v>1</v>
      </c>
      <c r="AF1711" t="s">
        <v>17570</v>
      </c>
      <c r="AG1711" t="s">
        <v>17571</v>
      </c>
      <c r="AH1711" t="s">
        <v>8893</v>
      </c>
      <c r="AI1711" t="s">
        <v>17533</v>
      </c>
      <c r="AJ1711" t="s">
        <v>17560</v>
      </c>
      <c r="AK1711" t="s">
        <v>17555</v>
      </c>
      <c r="AL1711" t="s">
        <v>8902</v>
      </c>
      <c r="AM1711" t="s">
        <v>17575</v>
      </c>
    </row>
    <row r="1712" spans="1:39" x14ac:dyDescent="0.2">
      <c r="A1712" t="s">
        <v>6543</v>
      </c>
      <c r="B1712" t="s">
        <v>6544</v>
      </c>
      <c r="D1712" t="s">
        <v>8785</v>
      </c>
      <c r="E1712" t="s">
        <v>17610</v>
      </c>
      <c r="F1712" t="s">
        <v>10382</v>
      </c>
      <c r="G1712" t="s">
        <v>17529</v>
      </c>
      <c r="H1712" t="s">
        <v>6543</v>
      </c>
      <c r="I1712" t="s">
        <v>17611</v>
      </c>
      <c r="J1712" t="s">
        <v>17539</v>
      </c>
      <c r="K1712" t="s">
        <v>17540</v>
      </c>
      <c r="L1712" t="s">
        <v>6548</v>
      </c>
      <c r="M1712" t="s">
        <v>7982</v>
      </c>
      <c r="N1712" t="s">
        <v>2039</v>
      </c>
      <c r="O1712" t="s">
        <v>8887</v>
      </c>
      <c r="P1712" t="s">
        <v>17612</v>
      </c>
      <c r="R1712" t="b">
        <v>1</v>
      </c>
      <c r="T1712" t="s">
        <v>45</v>
      </c>
      <c r="Y1712" t="s">
        <v>412</v>
      </c>
      <c r="Z1712" t="s">
        <v>8890</v>
      </c>
      <c r="AA1712" t="s">
        <v>8887</v>
      </c>
      <c r="AB1712" t="s">
        <v>17574</v>
      </c>
      <c r="AC1712" t="s">
        <v>14791</v>
      </c>
      <c r="AD1712" t="b">
        <v>0</v>
      </c>
      <c r="AE1712" t="b">
        <v>1</v>
      </c>
      <c r="AF1712" t="s">
        <v>9417</v>
      </c>
      <c r="AG1712" t="s">
        <v>9418</v>
      </c>
      <c r="AH1712" t="s">
        <v>8893</v>
      </c>
      <c r="AI1712" t="s">
        <v>17533</v>
      </c>
      <c r="AJ1712" t="s">
        <v>17560</v>
      </c>
      <c r="AK1712" t="s">
        <v>17555</v>
      </c>
      <c r="AL1712" t="s">
        <v>8918</v>
      </c>
      <c r="AM1712" t="s">
        <v>17561</v>
      </c>
    </row>
    <row r="1713" spans="1:42" x14ac:dyDescent="0.2">
      <c r="A1713" t="s">
        <v>6543</v>
      </c>
      <c r="B1713" t="s">
        <v>6544</v>
      </c>
      <c r="D1713" t="s">
        <v>8785</v>
      </c>
      <c r="E1713" t="s">
        <v>17613</v>
      </c>
      <c r="F1713" t="s">
        <v>10382</v>
      </c>
      <c r="G1713" t="s">
        <v>17529</v>
      </c>
      <c r="H1713" t="s">
        <v>6543</v>
      </c>
      <c r="J1713" t="s">
        <v>17539</v>
      </c>
      <c r="K1713" t="s">
        <v>17540</v>
      </c>
      <c r="L1713" t="s">
        <v>6548</v>
      </c>
      <c r="M1713" t="s">
        <v>7982</v>
      </c>
      <c r="N1713" t="s">
        <v>2039</v>
      </c>
      <c r="O1713" t="s">
        <v>8887</v>
      </c>
      <c r="P1713" t="s">
        <v>17614</v>
      </c>
      <c r="R1713" t="b">
        <v>1</v>
      </c>
      <c r="T1713" t="s">
        <v>45</v>
      </c>
      <c r="Z1713" t="s">
        <v>8890</v>
      </c>
      <c r="AA1713" t="s">
        <v>8887</v>
      </c>
      <c r="AB1713" t="s">
        <v>17574</v>
      </c>
      <c r="AC1713" t="s">
        <v>8973</v>
      </c>
      <c r="AD1713" t="b">
        <v>0</v>
      </c>
      <c r="AE1713" t="b">
        <v>1</v>
      </c>
      <c r="AF1713" t="s">
        <v>17570</v>
      </c>
      <c r="AG1713" t="s">
        <v>17571</v>
      </c>
      <c r="AH1713" t="s">
        <v>8893</v>
      </c>
      <c r="AI1713" t="s">
        <v>17533</v>
      </c>
      <c r="AJ1713" t="s">
        <v>17560</v>
      </c>
      <c r="AK1713" t="s">
        <v>17555</v>
      </c>
      <c r="AL1713" t="s">
        <v>8913</v>
      </c>
      <c r="AM1713" t="s">
        <v>17575</v>
      </c>
    </row>
    <row r="1714" spans="1:42" x14ac:dyDescent="0.2">
      <c r="A1714" t="s">
        <v>6543</v>
      </c>
      <c r="B1714" t="s">
        <v>6544</v>
      </c>
      <c r="D1714" t="s">
        <v>8785</v>
      </c>
      <c r="E1714" t="s">
        <v>17615</v>
      </c>
      <c r="F1714" t="s">
        <v>10382</v>
      </c>
      <c r="G1714" t="s">
        <v>17529</v>
      </c>
      <c r="H1714" t="s">
        <v>6543</v>
      </c>
      <c r="J1714" t="s">
        <v>17563</v>
      </c>
      <c r="K1714" t="s">
        <v>17530</v>
      </c>
      <c r="L1714" t="s">
        <v>6548</v>
      </c>
      <c r="M1714" t="s">
        <v>7982</v>
      </c>
      <c r="N1714" t="s">
        <v>7820</v>
      </c>
      <c r="O1714" t="s">
        <v>8887</v>
      </c>
      <c r="P1714" t="s">
        <v>17616</v>
      </c>
      <c r="R1714" t="b">
        <v>1</v>
      </c>
      <c r="T1714" t="s">
        <v>45</v>
      </c>
      <c r="Z1714" t="s">
        <v>8890</v>
      </c>
      <c r="AA1714" t="s">
        <v>8887</v>
      </c>
      <c r="AB1714" t="s">
        <v>17532</v>
      </c>
      <c r="AC1714" t="s">
        <v>8973</v>
      </c>
      <c r="AD1714" t="b">
        <v>0</v>
      </c>
      <c r="AE1714" t="b">
        <v>1</v>
      </c>
      <c r="AF1714" t="s">
        <v>10060</v>
      </c>
      <c r="AG1714" t="s">
        <v>10061</v>
      </c>
      <c r="AH1714" t="s">
        <v>8893</v>
      </c>
      <c r="AI1714" t="s">
        <v>17533</v>
      </c>
      <c r="AJ1714" t="s">
        <v>17534</v>
      </c>
      <c r="AK1714" t="s">
        <v>17617</v>
      </c>
      <c r="AL1714" t="s">
        <v>9226</v>
      </c>
      <c r="AM1714" t="s">
        <v>6545</v>
      </c>
    </row>
    <row r="1715" spans="1:42" x14ac:dyDescent="0.2">
      <c r="A1715" t="s">
        <v>6543</v>
      </c>
      <c r="B1715" t="s">
        <v>6544</v>
      </c>
      <c r="D1715" t="s">
        <v>8785</v>
      </c>
      <c r="E1715" t="s">
        <v>17618</v>
      </c>
      <c r="F1715" t="s">
        <v>10382</v>
      </c>
      <c r="G1715" t="s">
        <v>17529</v>
      </c>
      <c r="H1715" t="s">
        <v>6543</v>
      </c>
      <c r="J1715" t="s">
        <v>17539</v>
      </c>
      <c r="K1715" t="s">
        <v>17530</v>
      </c>
      <c r="L1715" t="s">
        <v>6548</v>
      </c>
      <c r="M1715" t="s">
        <v>7982</v>
      </c>
      <c r="N1715" t="s">
        <v>7781</v>
      </c>
      <c r="O1715" t="s">
        <v>8887</v>
      </c>
      <c r="P1715" t="s">
        <v>17619</v>
      </c>
      <c r="R1715" t="b">
        <v>1</v>
      </c>
      <c r="T1715" t="s">
        <v>45</v>
      </c>
      <c r="Z1715" t="s">
        <v>8890</v>
      </c>
      <c r="AA1715" t="s">
        <v>8887</v>
      </c>
      <c r="AB1715" t="s">
        <v>17542</v>
      </c>
      <c r="AC1715" t="s">
        <v>8973</v>
      </c>
      <c r="AD1715" t="b">
        <v>0</v>
      </c>
      <c r="AE1715" t="b">
        <v>1</v>
      </c>
      <c r="AF1715" t="s">
        <v>10060</v>
      </c>
      <c r="AG1715" t="s">
        <v>10061</v>
      </c>
      <c r="AH1715" t="s">
        <v>8893</v>
      </c>
      <c r="AI1715" t="s">
        <v>17533</v>
      </c>
      <c r="AJ1715" t="s">
        <v>17534</v>
      </c>
      <c r="AK1715" t="s">
        <v>17620</v>
      </c>
      <c r="AL1715" t="s">
        <v>9229</v>
      </c>
      <c r="AM1715" t="s">
        <v>6545</v>
      </c>
    </row>
    <row r="1716" spans="1:42" x14ac:dyDescent="0.2">
      <c r="A1716" t="s">
        <v>6543</v>
      </c>
      <c r="B1716" t="s">
        <v>6544</v>
      </c>
      <c r="D1716" t="s">
        <v>8785</v>
      </c>
      <c r="E1716" t="s">
        <v>17621</v>
      </c>
      <c r="F1716" t="s">
        <v>10382</v>
      </c>
      <c r="G1716" t="s">
        <v>17529</v>
      </c>
      <c r="H1716" t="s">
        <v>6543</v>
      </c>
      <c r="J1716" t="s">
        <v>17539</v>
      </c>
      <c r="K1716" t="s">
        <v>17540</v>
      </c>
      <c r="L1716" t="s">
        <v>6548</v>
      </c>
      <c r="M1716" t="s">
        <v>7982</v>
      </c>
      <c r="N1716" t="s">
        <v>7781</v>
      </c>
      <c r="O1716" t="s">
        <v>8887</v>
      </c>
      <c r="P1716" t="s">
        <v>17622</v>
      </c>
      <c r="R1716" t="b">
        <v>1</v>
      </c>
      <c r="T1716" t="s">
        <v>45</v>
      </c>
      <c r="Z1716" t="s">
        <v>8890</v>
      </c>
      <c r="AA1716" t="s">
        <v>8887</v>
      </c>
      <c r="AB1716" t="s">
        <v>17532</v>
      </c>
      <c r="AC1716" t="s">
        <v>8973</v>
      </c>
      <c r="AD1716" t="b">
        <v>0</v>
      </c>
      <c r="AE1716" t="b">
        <v>1</v>
      </c>
      <c r="AF1716" t="s">
        <v>11664</v>
      </c>
      <c r="AG1716" t="s">
        <v>11665</v>
      </c>
      <c r="AH1716" t="s">
        <v>8893</v>
      </c>
      <c r="AI1716" t="s">
        <v>17533</v>
      </c>
      <c r="AJ1716" t="s">
        <v>17534</v>
      </c>
      <c r="AK1716" t="s">
        <v>17623</v>
      </c>
      <c r="AL1716" t="s">
        <v>9087</v>
      </c>
      <c r="AM1716" t="s">
        <v>6545</v>
      </c>
    </row>
    <row r="1717" spans="1:42" x14ac:dyDescent="0.2">
      <c r="A1717" t="s">
        <v>6543</v>
      </c>
      <c r="B1717" t="s">
        <v>6544</v>
      </c>
      <c r="D1717" t="s">
        <v>8785</v>
      </c>
      <c r="E1717" t="s">
        <v>17624</v>
      </c>
      <c r="F1717" t="s">
        <v>10382</v>
      </c>
      <c r="G1717" t="s">
        <v>17529</v>
      </c>
      <c r="H1717" t="s">
        <v>6543</v>
      </c>
      <c r="J1717" t="s">
        <v>17539</v>
      </c>
      <c r="K1717" t="s">
        <v>17540</v>
      </c>
      <c r="L1717" t="s">
        <v>6548</v>
      </c>
      <c r="M1717" t="s">
        <v>7982</v>
      </c>
      <c r="N1717" t="s">
        <v>9496</v>
      </c>
      <c r="O1717" t="s">
        <v>8887</v>
      </c>
      <c r="P1717" t="s">
        <v>17625</v>
      </c>
      <c r="R1717" t="b">
        <v>1</v>
      </c>
      <c r="T1717" t="s">
        <v>45</v>
      </c>
      <c r="Z1717" t="s">
        <v>8890</v>
      </c>
      <c r="AA1717" t="s">
        <v>8887</v>
      </c>
      <c r="AB1717" t="s">
        <v>17532</v>
      </c>
      <c r="AC1717" t="s">
        <v>8973</v>
      </c>
      <c r="AD1717" t="b">
        <v>0</v>
      </c>
      <c r="AE1717" t="b">
        <v>1</v>
      </c>
      <c r="AF1717" t="s">
        <v>10060</v>
      </c>
      <c r="AG1717" t="s">
        <v>10061</v>
      </c>
      <c r="AH1717" t="s">
        <v>8893</v>
      </c>
      <c r="AI1717" t="s">
        <v>17533</v>
      </c>
      <c r="AJ1717" t="s">
        <v>17534</v>
      </c>
      <c r="AK1717" t="s">
        <v>17626</v>
      </c>
      <c r="AL1717" t="s">
        <v>9238</v>
      </c>
      <c r="AM1717" t="s">
        <v>6545</v>
      </c>
    </row>
    <row r="1718" spans="1:42" x14ac:dyDescent="0.2">
      <c r="A1718" t="s">
        <v>6543</v>
      </c>
      <c r="B1718" t="s">
        <v>6544</v>
      </c>
      <c r="D1718" t="s">
        <v>8785</v>
      </c>
      <c r="E1718" t="s">
        <v>17627</v>
      </c>
      <c r="F1718" t="e">
        <v>#N/A</v>
      </c>
      <c r="G1718" t="s">
        <v>17529</v>
      </c>
      <c r="H1718" t="s">
        <v>6543</v>
      </c>
      <c r="J1718" t="s">
        <v>17628</v>
      </c>
      <c r="K1718" t="s">
        <v>17530</v>
      </c>
      <c r="L1718" t="s">
        <v>6548</v>
      </c>
      <c r="M1718" t="s">
        <v>7982</v>
      </c>
      <c r="N1718" t="s">
        <v>7639</v>
      </c>
      <c r="O1718" t="s">
        <v>8887</v>
      </c>
      <c r="P1718" t="s">
        <v>17629</v>
      </c>
      <c r="T1718" t="s">
        <v>45</v>
      </c>
      <c r="Z1718" t="s">
        <v>8967</v>
      </c>
      <c r="AA1718" t="s">
        <v>8887</v>
      </c>
      <c r="AD1718" t="b">
        <v>0</v>
      </c>
      <c r="AF1718" t="s">
        <v>8968</v>
      </c>
      <c r="AG1718" t="s">
        <v>8968</v>
      </c>
      <c r="AH1718" t="s">
        <v>8893</v>
      </c>
      <c r="AI1718" t="s">
        <v>17553</v>
      </c>
      <c r="AJ1718" t="s">
        <v>7423</v>
      </c>
      <c r="AK1718" t="s">
        <v>17630</v>
      </c>
      <c r="AL1718" t="s">
        <v>8897</v>
      </c>
      <c r="AM1718" t="s">
        <v>6545</v>
      </c>
    </row>
    <row r="1719" spans="1:42" x14ac:dyDescent="0.2">
      <c r="A1719" t="s">
        <v>6543</v>
      </c>
      <c r="B1719" t="s">
        <v>6544</v>
      </c>
      <c r="D1719" t="s">
        <v>8785</v>
      </c>
      <c r="E1719" t="s">
        <v>17631</v>
      </c>
      <c r="F1719" t="s">
        <v>10382</v>
      </c>
      <c r="G1719" t="s">
        <v>17529</v>
      </c>
      <c r="H1719" t="s">
        <v>6543</v>
      </c>
      <c r="J1719" t="s">
        <v>17539</v>
      </c>
      <c r="K1719" t="s">
        <v>17530</v>
      </c>
      <c r="L1719" t="s">
        <v>6548</v>
      </c>
      <c r="M1719" t="s">
        <v>7982</v>
      </c>
      <c r="N1719" t="s">
        <v>7674</v>
      </c>
      <c r="O1719" t="s">
        <v>8887</v>
      </c>
      <c r="P1719" t="s">
        <v>17632</v>
      </c>
      <c r="R1719" t="b">
        <v>1</v>
      </c>
      <c r="T1719" t="s">
        <v>45</v>
      </c>
      <c r="Z1719" t="s">
        <v>8890</v>
      </c>
      <c r="AA1719" t="s">
        <v>8887</v>
      </c>
      <c r="AB1719" t="s">
        <v>17532</v>
      </c>
      <c r="AC1719" t="s">
        <v>8973</v>
      </c>
      <c r="AD1719" t="b">
        <v>0</v>
      </c>
      <c r="AE1719" t="b">
        <v>1</v>
      </c>
      <c r="AF1719" t="s">
        <v>10060</v>
      </c>
      <c r="AG1719" t="s">
        <v>10061</v>
      </c>
      <c r="AH1719" t="s">
        <v>8893</v>
      </c>
      <c r="AI1719" t="s">
        <v>17533</v>
      </c>
      <c r="AJ1719" t="s">
        <v>17534</v>
      </c>
      <c r="AK1719" t="s">
        <v>17617</v>
      </c>
      <c r="AL1719" t="s">
        <v>9250</v>
      </c>
      <c r="AM1719" t="s">
        <v>6545</v>
      </c>
    </row>
    <row r="1720" spans="1:42" x14ac:dyDescent="0.2">
      <c r="A1720" t="s">
        <v>6543</v>
      </c>
      <c r="B1720" t="s">
        <v>6544</v>
      </c>
      <c r="D1720" t="s">
        <v>8785</v>
      </c>
      <c r="E1720" t="s">
        <v>17633</v>
      </c>
      <c r="F1720" t="s">
        <v>10382</v>
      </c>
      <c r="G1720" t="s">
        <v>17529</v>
      </c>
      <c r="H1720" t="s">
        <v>6543</v>
      </c>
      <c r="J1720" t="s">
        <v>17539</v>
      </c>
      <c r="K1720" t="s">
        <v>17530</v>
      </c>
      <c r="L1720" t="s">
        <v>6548</v>
      </c>
      <c r="M1720" t="s">
        <v>7982</v>
      </c>
      <c r="N1720" t="s">
        <v>7640</v>
      </c>
      <c r="O1720" t="s">
        <v>8887</v>
      </c>
      <c r="P1720" t="s">
        <v>17634</v>
      </c>
      <c r="R1720" t="b">
        <v>1</v>
      </c>
      <c r="T1720" t="s">
        <v>45</v>
      </c>
      <c r="Z1720" t="s">
        <v>8890</v>
      </c>
      <c r="AA1720" t="s">
        <v>8887</v>
      </c>
      <c r="AB1720" t="s">
        <v>17532</v>
      </c>
      <c r="AC1720" t="s">
        <v>8973</v>
      </c>
      <c r="AD1720" t="b">
        <v>0</v>
      </c>
      <c r="AE1720" t="b">
        <v>1</v>
      </c>
      <c r="AF1720" t="s">
        <v>10060</v>
      </c>
      <c r="AG1720" t="s">
        <v>10061</v>
      </c>
      <c r="AH1720" t="s">
        <v>8893</v>
      </c>
      <c r="AI1720" t="s">
        <v>17635</v>
      </c>
      <c r="AJ1720" t="s">
        <v>7423</v>
      </c>
      <c r="AK1720" t="s">
        <v>17620</v>
      </c>
      <c r="AL1720" t="s">
        <v>9295</v>
      </c>
      <c r="AM1720" t="s">
        <v>6545</v>
      </c>
    </row>
    <row r="1721" spans="1:42" x14ac:dyDescent="0.2">
      <c r="A1721" t="s">
        <v>6543</v>
      </c>
      <c r="B1721" t="s">
        <v>6544</v>
      </c>
      <c r="D1721" t="s">
        <v>8785</v>
      </c>
      <c r="E1721" t="s">
        <v>17636</v>
      </c>
      <c r="F1721" t="s">
        <v>10382</v>
      </c>
      <c r="G1721" t="s">
        <v>17529</v>
      </c>
      <c r="H1721" t="s">
        <v>6543</v>
      </c>
      <c r="J1721" t="s">
        <v>17539</v>
      </c>
      <c r="K1721" t="s">
        <v>17540</v>
      </c>
      <c r="L1721" t="s">
        <v>6548</v>
      </c>
      <c r="M1721" t="s">
        <v>7982</v>
      </c>
      <c r="N1721" t="s">
        <v>7666</v>
      </c>
      <c r="O1721" t="s">
        <v>8887</v>
      </c>
      <c r="P1721" t="s">
        <v>17637</v>
      </c>
      <c r="R1721" t="b">
        <v>1</v>
      </c>
      <c r="T1721" t="s">
        <v>45</v>
      </c>
      <c r="Z1721" t="s">
        <v>8890</v>
      </c>
      <c r="AA1721" t="s">
        <v>8887</v>
      </c>
      <c r="AC1721" t="s">
        <v>8973</v>
      </c>
      <c r="AD1721" t="b">
        <v>0</v>
      </c>
      <c r="AE1721" t="b">
        <v>1</v>
      </c>
      <c r="AF1721" t="s">
        <v>17638</v>
      </c>
      <c r="AG1721" t="s">
        <v>17639</v>
      </c>
      <c r="AH1721" t="s">
        <v>8893</v>
      </c>
      <c r="AI1721" t="s">
        <v>17640</v>
      </c>
      <c r="AJ1721" t="s">
        <v>17583</v>
      </c>
      <c r="AK1721" t="s">
        <v>17641</v>
      </c>
      <c r="AL1721" t="s">
        <v>8945</v>
      </c>
      <c r="AM1721" t="s">
        <v>17529</v>
      </c>
    </row>
    <row r="1722" spans="1:42" x14ac:dyDescent="0.2">
      <c r="A1722" t="s">
        <v>6553</v>
      </c>
      <c r="B1722" t="s">
        <v>6553</v>
      </c>
      <c r="D1722" t="s">
        <v>17642</v>
      </c>
      <c r="E1722" t="s">
        <v>17643</v>
      </c>
      <c r="F1722" t="s">
        <v>9090</v>
      </c>
      <c r="G1722" t="s">
        <v>6554</v>
      </c>
      <c r="H1722" t="s">
        <v>6553</v>
      </c>
      <c r="J1722" t="s">
        <v>6555</v>
      </c>
      <c r="K1722" t="s">
        <v>6556</v>
      </c>
      <c r="L1722" t="s">
        <v>32</v>
      </c>
      <c r="M1722" t="s">
        <v>7982</v>
      </c>
      <c r="N1722" t="s">
        <v>2039</v>
      </c>
      <c r="O1722" t="s">
        <v>8887</v>
      </c>
      <c r="P1722" t="s">
        <v>6558</v>
      </c>
      <c r="R1722" t="b">
        <v>1</v>
      </c>
      <c r="T1722" t="s">
        <v>85</v>
      </c>
      <c r="Z1722" t="s">
        <v>8890</v>
      </c>
      <c r="AA1722" t="s">
        <v>8887</v>
      </c>
      <c r="AB1722" t="s">
        <v>17644</v>
      </c>
      <c r="AC1722" t="s">
        <v>8996</v>
      </c>
      <c r="AD1722" t="b">
        <v>0</v>
      </c>
      <c r="AE1722" t="b">
        <v>0</v>
      </c>
      <c r="AF1722" t="s">
        <v>9046</v>
      </c>
      <c r="AG1722" t="s">
        <v>9046</v>
      </c>
      <c r="AH1722" t="s">
        <v>8893</v>
      </c>
      <c r="AJ1722" t="s">
        <v>17645</v>
      </c>
      <c r="AK1722" t="s">
        <v>17646</v>
      </c>
      <c r="AL1722" t="s">
        <v>8926</v>
      </c>
      <c r="AM1722" t="s">
        <v>6559</v>
      </c>
    </row>
    <row r="1723" spans="1:42" x14ac:dyDescent="0.2">
      <c r="A1723" t="s">
        <v>6560</v>
      </c>
      <c r="B1723" t="s">
        <v>6561</v>
      </c>
      <c r="D1723" t="s">
        <v>8788</v>
      </c>
      <c r="E1723" t="s">
        <v>17647</v>
      </c>
      <c r="F1723" t="s">
        <v>21008</v>
      </c>
      <c r="G1723" t="s">
        <v>6562</v>
      </c>
      <c r="H1723" t="s">
        <v>6560</v>
      </c>
      <c r="I1723" t="s">
        <v>17648</v>
      </c>
      <c r="J1723" t="s">
        <v>6563</v>
      </c>
      <c r="K1723" t="s">
        <v>6564</v>
      </c>
      <c r="L1723" t="s">
        <v>6565</v>
      </c>
      <c r="M1723" t="s">
        <v>7982</v>
      </c>
      <c r="N1723" t="s">
        <v>2039</v>
      </c>
      <c r="O1723" t="s">
        <v>8887</v>
      </c>
      <c r="P1723" t="s">
        <v>17649</v>
      </c>
      <c r="R1723" t="b">
        <v>1</v>
      </c>
      <c r="T1723" t="s">
        <v>45</v>
      </c>
      <c r="Y1723" t="s">
        <v>134</v>
      </c>
      <c r="Z1723" t="s">
        <v>8890</v>
      </c>
      <c r="AA1723" t="s">
        <v>8887</v>
      </c>
      <c r="AB1723" t="s">
        <v>17650</v>
      </c>
      <c r="AC1723" t="s">
        <v>8973</v>
      </c>
      <c r="AD1723" t="b">
        <v>0</v>
      </c>
      <c r="AE1723" t="b">
        <v>0</v>
      </c>
      <c r="AF1723" t="s">
        <v>17651</v>
      </c>
      <c r="AG1723" t="s">
        <v>17652</v>
      </c>
      <c r="AH1723" t="s">
        <v>8942</v>
      </c>
      <c r="AI1723" t="s">
        <v>17653</v>
      </c>
      <c r="AJ1723" t="s">
        <v>17654</v>
      </c>
      <c r="AK1723" t="s">
        <v>17655</v>
      </c>
      <c r="AL1723" t="s">
        <v>8935</v>
      </c>
      <c r="AM1723" t="s">
        <v>6562</v>
      </c>
    </row>
    <row r="1724" spans="1:42" x14ac:dyDescent="0.2">
      <c r="A1724" t="s">
        <v>6560</v>
      </c>
      <c r="B1724" t="s">
        <v>6561</v>
      </c>
      <c r="D1724" t="s">
        <v>8788</v>
      </c>
      <c r="E1724" t="s">
        <v>17656</v>
      </c>
      <c r="F1724" t="s">
        <v>21008</v>
      </c>
      <c r="G1724" t="s">
        <v>17657</v>
      </c>
      <c r="H1724" t="s">
        <v>6560</v>
      </c>
      <c r="J1724" t="s">
        <v>7428</v>
      </c>
      <c r="K1724" t="s">
        <v>7429</v>
      </c>
      <c r="L1724" t="s">
        <v>6565</v>
      </c>
      <c r="M1724" t="s">
        <v>7982</v>
      </c>
      <c r="N1724" t="s">
        <v>7596</v>
      </c>
      <c r="O1724" t="s">
        <v>8887</v>
      </c>
      <c r="P1724" t="s">
        <v>17658</v>
      </c>
      <c r="R1724" t="b">
        <v>1</v>
      </c>
      <c r="T1724" t="s">
        <v>45</v>
      </c>
      <c r="Z1724" t="s">
        <v>8890</v>
      </c>
      <c r="AA1724" t="s">
        <v>8887</v>
      </c>
      <c r="AB1724" t="s">
        <v>17659</v>
      </c>
      <c r="AC1724" t="s">
        <v>8973</v>
      </c>
      <c r="AD1724" t="b">
        <v>0</v>
      </c>
      <c r="AE1724" t="b">
        <v>0</v>
      </c>
      <c r="AF1724" t="s">
        <v>7604</v>
      </c>
      <c r="AG1724" t="s">
        <v>7604</v>
      </c>
      <c r="AH1724" t="s">
        <v>9031</v>
      </c>
      <c r="AJ1724" t="s">
        <v>17660</v>
      </c>
      <c r="AK1724" t="s">
        <v>17661</v>
      </c>
      <c r="AL1724" t="s">
        <v>9136</v>
      </c>
    </row>
    <row r="1725" spans="1:42" x14ac:dyDescent="0.2">
      <c r="A1725" t="s">
        <v>6569</v>
      </c>
      <c r="B1725" t="s">
        <v>6569</v>
      </c>
      <c r="D1725" t="s">
        <v>17662</v>
      </c>
      <c r="E1725" t="s">
        <v>17663</v>
      </c>
      <c r="F1725" t="s">
        <v>9118</v>
      </c>
      <c r="G1725" t="s">
        <v>6570</v>
      </c>
      <c r="H1725" t="s">
        <v>6569</v>
      </c>
      <c r="J1725" t="s">
        <v>6571</v>
      </c>
      <c r="K1725" t="s">
        <v>6572</v>
      </c>
      <c r="L1725" t="s">
        <v>32</v>
      </c>
      <c r="M1725" t="s">
        <v>7982</v>
      </c>
      <c r="N1725" t="s">
        <v>7841</v>
      </c>
      <c r="O1725" t="s">
        <v>8887</v>
      </c>
      <c r="P1725" t="s">
        <v>6573</v>
      </c>
      <c r="R1725" t="b">
        <v>1</v>
      </c>
      <c r="T1725" t="s">
        <v>112</v>
      </c>
      <c r="Z1725" t="s">
        <v>8890</v>
      </c>
      <c r="AA1725" t="s">
        <v>8887</v>
      </c>
      <c r="AC1725" t="s">
        <v>8996</v>
      </c>
      <c r="AD1725" t="b">
        <v>0</v>
      </c>
      <c r="AE1725" t="b">
        <v>0</v>
      </c>
      <c r="AF1725" t="s">
        <v>8892</v>
      </c>
      <c r="AG1725" t="s">
        <v>8892</v>
      </c>
      <c r="AH1725" t="s">
        <v>8893</v>
      </c>
      <c r="AI1725" t="s">
        <v>10479</v>
      </c>
      <c r="AJ1725" t="s">
        <v>6570</v>
      </c>
      <c r="AK1725" t="s">
        <v>17664</v>
      </c>
      <c r="AL1725" t="s">
        <v>9295</v>
      </c>
      <c r="AM1725" t="s">
        <v>6574</v>
      </c>
      <c r="AN1725" t="s">
        <v>6575</v>
      </c>
      <c r="AO1725" t="s">
        <v>6576</v>
      </c>
      <c r="AP1725" t="s">
        <v>6577</v>
      </c>
    </row>
    <row r="1726" spans="1:42" x14ac:dyDescent="0.2">
      <c r="A1726" t="s">
        <v>6578</v>
      </c>
      <c r="B1726" t="s">
        <v>6578</v>
      </c>
      <c r="D1726" t="s">
        <v>17665</v>
      </c>
      <c r="E1726" t="s">
        <v>17666</v>
      </c>
      <c r="F1726" t="s">
        <v>9090</v>
      </c>
      <c r="G1726" t="s">
        <v>6579</v>
      </c>
      <c r="H1726" t="s">
        <v>6578</v>
      </c>
      <c r="J1726" t="s">
        <v>6580</v>
      </c>
      <c r="K1726" t="s">
        <v>6581</v>
      </c>
      <c r="L1726" t="s">
        <v>32</v>
      </c>
      <c r="M1726" t="s">
        <v>7982</v>
      </c>
      <c r="N1726" t="s">
        <v>3044</v>
      </c>
      <c r="O1726" t="s">
        <v>8887</v>
      </c>
      <c r="P1726" t="s">
        <v>6582</v>
      </c>
      <c r="R1726" t="b">
        <v>1</v>
      </c>
      <c r="T1726" t="s">
        <v>112</v>
      </c>
      <c r="Z1726" t="s">
        <v>8890</v>
      </c>
      <c r="AA1726" t="s">
        <v>8887</v>
      </c>
      <c r="AB1726" t="s">
        <v>17667</v>
      </c>
      <c r="AC1726" t="s">
        <v>8891</v>
      </c>
      <c r="AD1726" t="b">
        <v>0</v>
      </c>
      <c r="AE1726" t="b">
        <v>0</v>
      </c>
      <c r="AF1726" t="s">
        <v>8892</v>
      </c>
      <c r="AG1726" t="s">
        <v>8892</v>
      </c>
      <c r="AH1726" t="s">
        <v>8893</v>
      </c>
      <c r="AJ1726" t="s">
        <v>6579</v>
      </c>
      <c r="AK1726" t="s">
        <v>17668</v>
      </c>
      <c r="AL1726" t="s">
        <v>9266</v>
      </c>
      <c r="AM1726" t="s">
        <v>6583</v>
      </c>
      <c r="AN1726" t="s">
        <v>378</v>
      </c>
      <c r="AO1726" t="s">
        <v>379</v>
      </c>
      <c r="AP1726" t="s">
        <v>1002</v>
      </c>
    </row>
    <row r="1727" spans="1:42" x14ac:dyDescent="0.2">
      <c r="A1727" t="s">
        <v>6578</v>
      </c>
      <c r="B1727" t="s">
        <v>6578</v>
      </c>
      <c r="D1727" t="s">
        <v>17665</v>
      </c>
      <c r="E1727" t="s">
        <v>17669</v>
      </c>
      <c r="F1727" t="s">
        <v>9090</v>
      </c>
      <c r="G1727" t="s">
        <v>6579</v>
      </c>
      <c r="H1727" t="s">
        <v>6578</v>
      </c>
      <c r="M1727" t="s">
        <v>8925</v>
      </c>
      <c r="N1727" t="s">
        <v>2039</v>
      </c>
      <c r="O1727" t="s">
        <v>8887</v>
      </c>
      <c r="R1727" t="b">
        <v>1</v>
      </c>
      <c r="X1727" t="s">
        <v>2039</v>
      </c>
      <c r="Z1727" t="s">
        <v>8890</v>
      </c>
      <c r="AA1727" t="s">
        <v>8887</v>
      </c>
      <c r="AC1727" t="s">
        <v>8891</v>
      </c>
      <c r="AD1727" t="b">
        <v>0</v>
      </c>
      <c r="AE1727" t="b">
        <v>0</v>
      </c>
      <c r="AL1727" t="s">
        <v>9266</v>
      </c>
      <c r="AM1727" t="s">
        <v>17670</v>
      </c>
    </row>
    <row r="1728" spans="1:42" x14ac:dyDescent="0.2">
      <c r="A1728" t="s">
        <v>6584</v>
      </c>
      <c r="B1728" t="s">
        <v>6584</v>
      </c>
      <c r="D1728" t="s">
        <v>17671</v>
      </c>
      <c r="E1728" t="s">
        <v>17672</v>
      </c>
      <c r="F1728" t="s">
        <v>8889</v>
      </c>
      <c r="G1728" t="s">
        <v>6585</v>
      </c>
      <c r="H1728" t="s">
        <v>6584</v>
      </c>
      <c r="M1728" t="s">
        <v>8925</v>
      </c>
      <c r="N1728" t="s">
        <v>2039</v>
      </c>
      <c r="O1728" t="s">
        <v>8887</v>
      </c>
      <c r="R1728" t="b">
        <v>1</v>
      </c>
      <c r="X1728" t="s">
        <v>2039</v>
      </c>
      <c r="Z1728" t="s">
        <v>8890</v>
      </c>
      <c r="AA1728" t="s">
        <v>8887</v>
      </c>
      <c r="AC1728" t="s">
        <v>8891</v>
      </c>
      <c r="AD1728" t="b">
        <v>0</v>
      </c>
      <c r="AE1728" t="b">
        <v>0</v>
      </c>
      <c r="AL1728" t="s">
        <v>9266</v>
      </c>
      <c r="AM1728" t="s">
        <v>17673</v>
      </c>
    </row>
    <row r="1729" spans="1:42" x14ac:dyDescent="0.2">
      <c r="A1729" t="s">
        <v>6584</v>
      </c>
      <c r="B1729" t="s">
        <v>6584</v>
      </c>
      <c r="D1729" t="s">
        <v>17671</v>
      </c>
      <c r="E1729" t="s">
        <v>17674</v>
      </c>
      <c r="F1729" t="s">
        <v>8889</v>
      </c>
      <c r="G1729" t="s">
        <v>6585</v>
      </c>
      <c r="H1729" t="s">
        <v>6584</v>
      </c>
      <c r="J1729" t="s">
        <v>6586</v>
      </c>
      <c r="K1729" t="s">
        <v>6587</v>
      </c>
      <c r="L1729" t="s">
        <v>32</v>
      </c>
      <c r="M1729" t="s">
        <v>7982</v>
      </c>
      <c r="N1729" t="s">
        <v>17467</v>
      </c>
      <c r="O1729" t="s">
        <v>8887</v>
      </c>
      <c r="P1729" t="s">
        <v>6588</v>
      </c>
      <c r="R1729" t="b">
        <v>1</v>
      </c>
      <c r="T1729" t="s">
        <v>112</v>
      </c>
      <c r="Z1729" t="s">
        <v>8890</v>
      </c>
      <c r="AA1729" t="s">
        <v>8887</v>
      </c>
      <c r="AC1729" t="s">
        <v>8891</v>
      </c>
      <c r="AD1729" t="b">
        <v>0</v>
      </c>
      <c r="AE1729" t="b">
        <v>0</v>
      </c>
      <c r="AF1729" t="s">
        <v>8892</v>
      </c>
      <c r="AG1729" t="s">
        <v>8892</v>
      </c>
      <c r="AH1729" t="s">
        <v>8893</v>
      </c>
      <c r="AI1729" t="s">
        <v>14228</v>
      </c>
      <c r="AJ1729" t="s">
        <v>6585</v>
      </c>
      <c r="AK1729" t="s">
        <v>17675</v>
      </c>
      <c r="AL1729" t="s">
        <v>9266</v>
      </c>
      <c r="AM1729" t="s">
        <v>6589</v>
      </c>
      <c r="AO1729" t="s">
        <v>379</v>
      </c>
      <c r="AP1729" t="s">
        <v>6166</v>
      </c>
    </row>
    <row r="1730" spans="1:42" x14ac:dyDescent="0.2">
      <c r="A1730" t="s">
        <v>6590</v>
      </c>
      <c r="B1730" t="s">
        <v>6590</v>
      </c>
      <c r="D1730" t="s">
        <v>17676</v>
      </c>
      <c r="E1730" t="s">
        <v>17677</v>
      </c>
      <c r="F1730" t="s">
        <v>9090</v>
      </c>
      <c r="G1730" t="s">
        <v>6591</v>
      </c>
      <c r="H1730" t="s">
        <v>6590</v>
      </c>
      <c r="J1730" t="s">
        <v>6592</v>
      </c>
      <c r="K1730" t="s">
        <v>6593</v>
      </c>
      <c r="L1730" t="s">
        <v>32</v>
      </c>
      <c r="M1730" t="s">
        <v>7982</v>
      </c>
      <c r="N1730" t="s">
        <v>7820</v>
      </c>
      <c r="O1730" t="s">
        <v>8887</v>
      </c>
      <c r="P1730" t="s">
        <v>6594</v>
      </c>
      <c r="R1730" t="b">
        <v>1</v>
      </c>
      <c r="T1730" t="s">
        <v>112</v>
      </c>
      <c r="Z1730" t="s">
        <v>8890</v>
      </c>
      <c r="AA1730" t="s">
        <v>8887</v>
      </c>
      <c r="AC1730" t="s">
        <v>8996</v>
      </c>
      <c r="AD1730" t="b">
        <v>0</v>
      </c>
      <c r="AE1730" t="b">
        <v>0</v>
      </c>
      <c r="AF1730" t="s">
        <v>17678</v>
      </c>
      <c r="AG1730" t="s">
        <v>17679</v>
      </c>
      <c r="AH1730" t="s">
        <v>8893</v>
      </c>
      <c r="AI1730" t="s">
        <v>10479</v>
      </c>
      <c r="AJ1730" t="s">
        <v>6591</v>
      </c>
      <c r="AK1730" t="s">
        <v>17680</v>
      </c>
      <c r="AL1730" t="s">
        <v>9238</v>
      </c>
      <c r="AM1730" t="s">
        <v>6595</v>
      </c>
      <c r="AN1730" t="s">
        <v>536</v>
      </c>
      <c r="AO1730" t="s">
        <v>537</v>
      </c>
      <c r="AP1730" t="s">
        <v>6596</v>
      </c>
    </row>
    <row r="1731" spans="1:42" x14ac:dyDescent="0.2">
      <c r="A1731" t="s">
        <v>6597</v>
      </c>
      <c r="B1731" t="s">
        <v>6598</v>
      </c>
      <c r="D1731" t="s">
        <v>7430</v>
      </c>
      <c r="E1731" t="s">
        <v>17681</v>
      </c>
      <c r="F1731" t="s">
        <v>9118</v>
      </c>
      <c r="G1731" t="s">
        <v>6599</v>
      </c>
      <c r="H1731" t="s">
        <v>6597</v>
      </c>
      <c r="M1731" t="s">
        <v>8925</v>
      </c>
      <c r="N1731" t="s">
        <v>2039</v>
      </c>
      <c r="O1731" t="s">
        <v>8887</v>
      </c>
      <c r="R1731" t="b">
        <v>1</v>
      </c>
      <c r="X1731" t="s">
        <v>2039</v>
      </c>
      <c r="Z1731" t="s">
        <v>8890</v>
      </c>
      <c r="AA1731" t="s">
        <v>8887</v>
      </c>
      <c r="AC1731" t="s">
        <v>8891</v>
      </c>
      <c r="AD1731" t="b">
        <v>0</v>
      </c>
      <c r="AE1731" t="b">
        <v>0</v>
      </c>
      <c r="AL1731" t="s">
        <v>7302</v>
      </c>
      <c r="AM1731" t="s">
        <v>6603</v>
      </c>
    </row>
    <row r="1732" spans="1:42" x14ac:dyDescent="0.2">
      <c r="A1732" t="s">
        <v>6606</v>
      </c>
      <c r="B1732" t="s">
        <v>6607</v>
      </c>
      <c r="D1732" t="s">
        <v>8791</v>
      </c>
      <c r="E1732" t="s">
        <v>17682</v>
      </c>
      <c r="F1732" t="s">
        <v>10382</v>
      </c>
      <c r="G1732" t="s">
        <v>6608</v>
      </c>
      <c r="H1732" t="s">
        <v>6606</v>
      </c>
      <c r="J1732" t="s">
        <v>6609</v>
      </c>
      <c r="K1732" t="s">
        <v>17683</v>
      </c>
      <c r="L1732" t="s">
        <v>6611</v>
      </c>
      <c r="M1732" t="s">
        <v>7982</v>
      </c>
      <c r="N1732" t="s">
        <v>2039</v>
      </c>
      <c r="O1732" t="s">
        <v>8887</v>
      </c>
      <c r="P1732" t="s">
        <v>17684</v>
      </c>
      <c r="R1732" t="b">
        <v>1</v>
      </c>
      <c r="T1732" t="s">
        <v>60</v>
      </c>
      <c r="Z1732" t="s">
        <v>8890</v>
      </c>
      <c r="AA1732" t="s">
        <v>8887</v>
      </c>
      <c r="AC1732" t="s">
        <v>8973</v>
      </c>
      <c r="AD1732" t="b">
        <v>0</v>
      </c>
      <c r="AE1732" t="b">
        <v>1</v>
      </c>
      <c r="AF1732" t="s">
        <v>17685</v>
      </c>
      <c r="AG1732" t="s">
        <v>17686</v>
      </c>
      <c r="AI1732" t="s">
        <v>17687</v>
      </c>
      <c r="AJ1732" t="s">
        <v>17688</v>
      </c>
      <c r="AK1732" t="s">
        <v>17689</v>
      </c>
      <c r="AL1732" t="s">
        <v>8945</v>
      </c>
      <c r="AM1732" t="s">
        <v>6614</v>
      </c>
    </row>
    <row r="1733" spans="1:42" x14ac:dyDescent="0.2">
      <c r="A1733" t="s">
        <v>6606</v>
      </c>
      <c r="B1733" t="s">
        <v>6607</v>
      </c>
      <c r="D1733" t="s">
        <v>8791</v>
      </c>
      <c r="E1733" t="s">
        <v>17690</v>
      </c>
      <c r="F1733" t="s">
        <v>10382</v>
      </c>
      <c r="G1733" t="s">
        <v>6608</v>
      </c>
      <c r="H1733" t="s">
        <v>6606</v>
      </c>
      <c r="J1733" t="s">
        <v>17691</v>
      </c>
      <c r="K1733" t="s">
        <v>17692</v>
      </c>
      <c r="L1733" t="s">
        <v>6611</v>
      </c>
      <c r="M1733" t="s">
        <v>7982</v>
      </c>
      <c r="N1733" t="s">
        <v>2039</v>
      </c>
      <c r="O1733" t="s">
        <v>8887</v>
      </c>
      <c r="P1733" t="s">
        <v>17693</v>
      </c>
      <c r="R1733" t="b">
        <v>1</v>
      </c>
      <c r="T1733" t="s">
        <v>60</v>
      </c>
      <c r="Z1733" t="s">
        <v>8890</v>
      </c>
      <c r="AA1733" t="s">
        <v>8887</v>
      </c>
      <c r="AC1733" t="s">
        <v>8973</v>
      </c>
      <c r="AD1733" t="b">
        <v>0</v>
      </c>
      <c r="AE1733" t="b">
        <v>1</v>
      </c>
      <c r="AF1733" t="s">
        <v>17685</v>
      </c>
      <c r="AG1733" t="s">
        <v>17686</v>
      </c>
      <c r="AH1733" t="s">
        <v>8893</v>
      </c>
      <c r="AI1733" t="s">
        <v>17687</v>
      </c>
      <c r="AJ1733" t="s">
        <v>17688</v>
      </c>
      <c r="AK1733" t="s">
        <v>17694</v>
      </c>
      <c r="AL1733" t="s">
        <v>9226</v>
      </c>
      <c r="AM1733" t="s">
        <v>6614</v>
      </c>
    </row>
    <row r="1734" spans="1:42" x14ac:dyDescent="0.2">
      <c r="A1734" t="s">
        <v>6606</v>
      </c>
      <c r="B1734" t="s">
        <v>6607</v>
      </c>
      <c r="D1734" t="s">
        <v>8791</v>
      </c>
      <c r="E1734" t="s">
        <v>17695</v>
      </c>
      <c r="F1734" t="s">
        <v>10382</v>
      </c>
      <c r="G1734" t="s">
        <v>7005</v>
      </c>
      <c r="H1734" t="s">
        <v>6606</v>
      </c>
      <c r="M1734" t="s">
        <v>8925</v>
      </c>
      <c r="N1734" t="s">
        <v>2039</v>
      </c>
      <c r="O1734" t="s">
        <v>8887</v>
      </c>
      <c r="R1734" t="b">
        <v>1</v>
      </c>
      <c r="X1734" t="s">
        <v>7334</v>
      </c>
      <c r="Z1734" t="s">
        <v>8890</v>
      </c>
      <c r="AA1734" t="s">
        <v>8887</v>
      </c>
      <c r="AC1734" t="s">
        <v>8973</v>
      </c>
      <c r="AD1734" t="b">
        <v>0</v>
      </c>
      <c r="AE1734" t="b">
        <v>1</v>
      </c>
      <c r="AL1734" t="s">
        <v>9816</v>
      </c>
      <c r="AM1734" t="s">
        <v>17696</v>
      </c>
    </row>
    <row r="1735" spans="1:42" x14ac:dyDescent="0.2">
      <c r="A1735" t="s">
        <v>6606</v>
      </c>
      <c r="B1735" t="s">
        <v>6607</v>
      </c>
      <c r="D1735" t="s">
        <v>8791</v>
      </c>
      <c r="E1735" t="s">
        <v>17697</v>
      </c>
      <c r="F1735" t="s">
        <v>10382</v>
      </c>
      <c r="G1735" t="s">
        <v>6608</v>
      </c>
      <c r="H1735" t="s">
        <v>6606</v>
      </c>
      <c r="J1735" t="s">
        <v>17698</v>
      </c>
      <c r="K1735" t="s">
        <v>17699</v>
      </c>
      <c r="L1735" t="s">
        <v>17700</v>
      </c>
      <c r="M1735" t="s">
        <v>7982</v>
      </c>
      <c r="N1735" t="s">
        <v>2039</v>
      </c>
      <c r="O1735" t="s">
        <v>8887</v>
      </c>
      <c r="P1735" t="s">
        <v>17701</v>
      </c>
      <c r="R1735" t="b">
        <v>1</v>
      </c>
      <c r="T1735" t="s">
        <v>60</v>
      </c>
      <c r="Z1735" t="s">
        <v>8890</v>
      </c>
      <c r="AA1735" t="s">
        <v>8887</v>
      </c>
      <c r="AC1735" t="s">
        <v>8973</v>
      </c>
      <c r="AD1735" t="b">
        <v>0</v>
      </c>
      <c r="AE1735" t="b">
        <v>1</v>
      </c>
      <c r="AF1735" t="s">
        <v>17702</v>
      </c>
      <c r="AG1735" t="s">
        <v>17703</v>
      </c>
      <c r="AH1735" t="s">
        <v>8893</v>
      </c>
      <c r="AI1735" t="s">
        <v>17687</v>
      </c>
      <c r="AJ1735" t="s">
        <v>17704</v>
      </c>
      <c r="AK1735" t="s">
        <v>17689</v>
      </c>
      <c r="AL1735" t="s">
        <v>9229</v>
      </c>
      <c r="AM1735" t="s">
        <v>6614</v>
      </c>
    </row>
    <row r="1736" spans="1:42" x14ac:dyDescent="0.2">
      <c r="A1736" t="s">
        <v>6606</v>
      </c>
      <c r="B1736" t="s">
        <v>6607</v>
      </c>
      <c r="D1736" t="s">
        <v>8791</v>
      </c>
      <c r="E1736" t="s">
        <v>17705</v>
      </c>
      <c r="F1736" t="s">
        <v>10382</v>
      </c>
      <c r="G1736" t="s">
        <v>6608</v>
      </c>
      <c r="H1736" t="s">
        <v>6606</v>
      </c>
      <c r="J1736" t="s">
        <v>17706</v>
      </c>
      <c r="K1736" t="s">
        <v>6610</v>
      </c>
      <c r="L1736" t="s">
        <v>6611</v>
      </c>
      <c r="M1736" t="s">
        <v>7982</v>
      </c>
      <c r="N1736" t="s">
        <v>2039</v>
      </c>
      <c r="O1736" t="s">
        <v>8887</v>
      </c>
      <c r="P1736" t="s">
        <v>17707</v>
      </c>
      <c r="R1736" t="b">
        <v>1</v>
      </c>
      <c r="T1736" t="s">
        <v>60</v>
      </c>
      <c r="Z1736" t="s">
        <v>8890</v>
      </c>
      <c r="AA1736" t="s">
        <v>8887</v>
      </c>
      <c r="AC1736" t="s">
        <v>8973</v>
      </c>
      <c r="AD1736" t="b">
        <v>0</v>
      </c>
      <c r="AE1736" t="b">
        <v>1</v>
      </c>
      <c r="AF1736" t="s">
        <v>17708</v>
      </c>
      <c r="AG1736" t="s">
        <v>17686</v>
      </c>
      <c r="AH1736" t="s">
        <v>8893</v>
      </c>
      <c r="AJ1736" t="s">
        <v>17704</v>
      </c>
      <c r="AK1736" t="s">
        <v>17689</v>
      </c>
      <c r="AL1736" t="s">
        <v>9232</v>
      </c>
      <c r="AM1736" t="s">
        <v>6614</v>
      </c>
    </row>
    <row r="1737" spans="1:42" x14ac:dyDescent="0.2">
      <c r="A1737" t="s">
        <v>6606</v>
      </c>
      <c r="B1737" t="s">
        <v>6607</v>
      </c>
      <c r="D1737" t="s">
        <v>8791</v>
      </c>
      <c r="E1737" t="s">
        <v>17709</v>
      </c>
      <c r="F1737" t="s">
        <v>10382</v>
      </c>
      <c r="G1737" t="s">
        <v>6608</v>
      </c>
      <c r="H1737" t="s">
        <v>6606</v>
      </c>
      <c r="I1737" t="s">
        <v>17710</v>
      </c>
      <c r="J1737" t="s">
        <v>17711</v>
      </c>
      <c r="K1737" t="s">
        <v>17712</v>
      </c>
      <c r="L1737" t="s">
        <v>6611</v>
      </c>
      <c r="M1737" t="s">
        <v>7982</v>
      </c>
      <c r="N1737" t="s">
        <v>2039</v>
      </c>
      <c r="O1737" t="s">
        <v>8887</v>
      </c>
      <c r="P1737" t="s">
        <v>17713</v>
      </c>
      <c r="R1737" t="b">
        <v>1</v>
      </c>
      <c r="T1737" t="s">
        <v>60</v>
      </c>
      <c r="Y1737" t="s">
        <v>4268</v>
      </c>
      <c r="Z1737" t="s">
        <v>8890</v>
      </c>
      <c r="AA1737" t="s">
        <v>8887</v>
      </c>
      <c r="AC1737" t="s">
        <v>8973</v>
      </c>
      <c r="AD1737" t="b">
        <v>0</v>
      </c>
      <c r="AE1737" t="b">
        <v>1</v>
      </c>
      <c r="AF1737" t="s">
        <v>17708</v>
      </c>
      <c r="AG1737" t="s">
        <v>17686</v>
      </c>
      <c r="AH1737" t="s">
        <v>8893</v>
      </c>
      <c r="AJ1737" t="s">
        <v>17704</v>
      </c>
      <c r="AK1737" t="s">
        <v>17714</v>
      </c>
      <c r="AL1737" t="s">
        <v>7302</v>
      </c>
      <c r="AM1737" t="s">
        <v>6608</v>
      </c>
    </row>
    <row r="1738" spans="1:42" x14ac:dyDescent="0.2">
      <c r="A1738" t="s">
        <v>6606</v>
      </c>
      <c r="B1738" t="s">
        <v>6607</v>
      </c>
      <c r="D1738" t="s">
        <v>8791</v>
      </c>
      <c r="E1738" t="s">
        <v>17715</v>
      </c>
      <c r="F1738" t="s">
        <v>10382</v>
      </c>
      <c r="G1738" t="s">
        <v>6608</v>
      </c>
      <c r="H1738" t="s">
        <v>6606</v>
      </c>
      <c r="J1738" t="s">
        <v>17716</v>
      </c>
      <c r="K1738" t="s">
        <v>17717</v>
      </c>
      <c r="L1738" t="s">
        <v>6611</v>
      </c>
      <c r="M1738" t="s">
        <v>7982</v>
      </c>
      <c r="N1738" t="s">
        <v>2039</v>
      </c>
      <c r="O1738" t="s">
        <v>8887</v>
      </c>
      <c r="P1738" t="s">
        <v>17718</v>
      </c>
      <c r="R1738" t="b">
        <v>1</v>
      </c>
      <c r="T1738" t="s">
        <v>60</v>
      </c>
      <c r="Z1738" t="s">
        <v>8890</v>
      </c>
      <c r="AA1738" t="s">
        <v>8887</v>
      </c>
      <c r="AC1738" t="s">
        <v>8973</v>
      </c>
      <c r="AD1738" t="b">
        <v>0</v>
      </c>
      <c r="AE1738" t="b">
        <v>1</v>
      </c>
      <c r="AF1738" t="s">
        <v>17719</v>
      </c>
      <c r="AG1738" t="s">
        <v>17720</v>
      </c>
      <c r="AH1738" t="s">
        <v>8893</v>
      </c>
      <c r="AI1738" t="s">
        <v>17687</v>
      </c>
      <c r="AJ1738" t="s">
        <v>17704</v>
      </c>
      <c r="AK1738" t="s">
        <v>17721</v>
      </c>
      <c r="AL1738" t="s">
        <v>9238</v>
      </c>
      <c r="AM1738" t="s">
        <v>6614</v>
      </c>
    </row>
    <row r="1739" spans="1:42" x14ac:dyDescent="0.2">
      <c r="A1739" t="s">
        <v>6606</v>
      </c>
      <c r="B1739" t="s">
        <v>6607</v>
      </c>
      <c r="D1739" t="s">
        <v>8791</v>
      </c>
      <c r="E1739" t="s">
        <v>17722</v>
      </c>
      <c r="F1739" t="s">
        <v>10382</v>
      </c>
      <c r="G1739" t="s">
        <v>6608</v>
      </c>
      <c r="H1739" t="s">
        <v>6606</v>
      </c>
      <c r="J1739" t="s">
        <v>17723</v>
      </c>
      <c r="K1739" t="s">
        <v>17724</v>
      </c>
      <c r="L1739" t="s">
        <v>6611</v>
      </c>
      <c r="M1739" t="s">
        <v>7982</v>
      </c>
      <c r="N1739" t="s">
        <v>2039</v>
      </c>
      <c r="O1739" t="s">
        <v>8887</v>
      </c>
      <c r="P1739" t="s">
        <v>17725</v>
      </c>
      <c r="R1739" t="b">
        <v>1</v>
      </c>
      <c r="T1739" t="s">
        <v>60</v>
      </c>
      <c r="Z1739" t="s">
        <v>8890</v>
      </c>
      <c r="AA1739" t="s">
        <v>8887</v>
      </c>
      <c r="AC1739" t="s">
        <v>8973</v>
      </c>
      <c r="AD1739" t="b">
        <v>0</v>
      </c>
      <c r="AE1739" t="b">
        <v>1</v>
      </c>
      <c r="AF1739" t="s">
        <v>17702</v>
      </c>
      <c r="AG1739" t="s">
        <v>17703</v>
      </c>
      <c r="AH1739" t="s">
        <v>8893</v>
      </c>
      <c r="AI1739" t="s">
        <v>17687</v>
      </c>
      <c r="AJ1739" t="s">
        <v>17688</v>
      </c>
      <c r="AK1739" t="s">
        <v>17726</v>
      </c>
      <c r="AL1739" t="s">
        <v>9136</v>
      </c>
      <c r="AM1739" t="s">
        <v>6614</v>
      </c>
    </row>
    <row r="1740" spans="1:42" x14ac:dyDescent="0.2">
      <c r="A1740" t="s">
        <v>6606</v>
      </c>
      <c r="B1740" t="s">
        <v>6607</v>
      </c>
      <c r="D1740" t="s">
        <v>8791</v>
      </c>
      <c r="E1740" t="s">
        <v>17727</v>
      </c>
      <c r="F1740" t="s">
        <v>10382</v>
      </c>
      <c r="G1740" t="s">
        <v>6608</v>
      </c>
      <c r="H1740" t="s">
        <v>6606</v>
      </c>
      <c r="J1740" t="s">
        <v>17728</v>
      </c>
      <c r="K1740" t="s">
        <v>17729</v>
      </c>
      <c r="L1740" t="s">
        <v>6611</v>
      </c>
      <c r="M1740" t="s">
        <v>7982</v>
      </c>
      <c r="N1740" t="s">
        <v>2039</v>
      </c>
      <c r="O1740" t="s">
        <v>8887</v>
      </c>
      <c r="P1740" t="s">
        <v>17730</v>
      </c>
      <c r="R1740" t="b">
        <v>1</v>
      </c>
      <c r="T1740" t="s">
        <v>60</v>
      </c>
      <c r="Z1740" t="s">
        <v>8890</v>
      </c>
      <c r="AA1740" t="s">
        <v>8887</v>
      </c>
      <c r="AC1740" t="s">
        <v>8973</v>
      </c>
      <c r="AD1740" t="b">
        <v>0</v>
      </c>
      <c r="AE1740" t="b">
        <v>1</v>
      </c>
      <c r="AF1740" t="s">
        <v>17702</v>
      </c>
      <c r="AG1740" t="s">
        <v>17703</v>
      </c>
      <c r="AH1740" t="s">
        <v>8893</v>
      </c>
      <c r="AI1740" t="s">
        <v>17687</v>
      </c>
      <c r="AJ1740" t="s">
        <v>17704</v>
      </c>
      <c r="AK1740" t="s">
        <v>17731</v>
      </c>
      <c r="AL1740" t="s">
        <v>9295</v>
      </c>
      <c r="AM1740" t="s">
        <v>6614</v>
      </c>
    </row>
    <row r="1741" spans="1:42" x14ac:dyDescent="0.2">
      <c r="A1741" t="s">
        <v>6606</v>
      </c>
      <c r="B1741" t="s">
        <v>6607</v>
      </c>
      <c r="D1741" t="s">
        <v>8791</v>
      </c>
      <c r="E1741" t="s">
        <v>17732</v>
      </c>
      <c r="F1741" t="s">
        <v>10382</v>
      </c>
      <c r="G1741" t="s">
        <v>6608</v>
      </c>
      <c r="H1741" t="s">
        <v>6606</v>
      </c>
      <c r="J1741" t="s">
        <v>17733</v>
      </c>
      <c r="K1741" t="s">
        <v>17734</v>
      </c>
      <c r="L1741" t="s">
        <v>6611</v>
      </c>
      <c r="M1741" t="s">
        <v>7982</v>
      </c>
      <c r="N1741" t="s">
        <v>2039</v>
      </c>
      <c r="O1741" t="s">
        <v>8887</v>
      </c>
      <c r="P1741" t="s">
        <v>17735</v>
      </c>
      <c r="R1741" t="b">
        <v>1</v>
      </c>
      <c r="T1741" t="s">
        <v>60</v>
      </c>
      <c r="Z1741" t="s">
        <v>8890</v>
      </c>
      <c r="AA1741" t="s">
        <v>8887</v>
      </c>
      <c r="AC1741" t="s">
        <v>8973</v>
      </c>
      <c r="AD1741" t="b">
        <v>0</v>
      </c>
      <c r="AE1741" t="b">
        <v>1</v>
      </c>
      <c r="AF1741" t="s">
        <v>17685</v>
      </c>
      <c r="AG1741" t="s">
        <v>17686</v>
      </c>
      <c r="AH1741" t="s">
        <v>8893</v>
      </c>
      <c r="AI1741" t="s">
        <v>17687</v>
      </c>
      <c r="AJ1741" t="s">
        <v>17688</v>
      </c>
      <c r="AK1741" t="s">
        <v>17736</v>
      </c>
      <c r="AL1741" t="s">
        <v>9287</v>
      </c>
      <c r="AM1741" t="s">
        <v>6614</v>
      </c>
    </row>
    <row r="1742" spans="1:42" x14ac:dyDescent="0.2">
      <c r="A1742" t="s">
        <v>6606</v>
      </c>
      <c r="B1742" t="s">
        <v>6607</v>
      </c>
      <c r="D1742" t="s">
        <v>8791</v>
      </c>
      <c r="E1742" t="s">
        <v>17737</v>
      </c>
      <c r="F1742" t="s">
        <v>10382</v>
      </c>
      <c r="G1742" t="s">
        <v>6608</v>
      </c>
      <c r="H1742" t="s">
        <v>6606</v>
      </c>
      <c r="J1742" t="s">
        <v>17738</v>
      </c>
      <c r="K1742" t="s">
        <v>17739</v>
      </c>
      <c r="L1742" t="s">
        <v>6611</v>
      </c>
      <c r="M1742" t="s">
        <v>7982</v>
      </c>
      <c r="N1742" t="s">
        <v>2039</v>
      </c>
      <c r="O1742" t="s">
        <v>8887</v>
      </c>
      <c r="P1742" t="s">
        <v>17740</v>
      </c>
      <c r="R1742" t="b">
        <v>1</v>
      </c>
      <c r="T1742" t="s">
        <v>60</v>
      </c>
      <c r="Z1742" t="s">
        <v>8890</v>
      </c>
      <c r="AA1742" t="s">
        <v>8887</v>
      </c>
      <c r="AC1742" t="s">
        <v>8973</v>
      </c>
      <c r="AD1742" t="b">
        <v>0</v>
      </c>
      <c r="AE1742" t="b">
        <v>1</v>
      </c>
      <c r="AF1742" t="s">
        <v>17685</v>
      </c>
      <c r="AG1742" t="s">
        <v>17686</v>
      </c>
      <c r="AH1742" t="s">
        <v>8893</v>
      </c>
      <c r="AI1742" t="s">
        <v>17687</v>
      </c>
      <c r="AJ1742" t="s">
        <v>17688</v>
      </c>
      <c r="AK1742" t="s">
        <v>17736</v>
      </c>
      <c r="AL1742" t="s">
        <v>11132</v>
      </c>
      <c r="AM1742" t="s">
        <v>6614</v>
      </c>
    </row>
    <row r="1743" spans="1:42" x14ac:dyDescent="0.2">
      <c r="A1743" t="s">
        <v>6606</v>
      </c>
      <c r="B1743" t="s">
        <v>6607</v>
      </c>
      <c r="D1743" t="s">
        <v>8791</v>
      </c>
      <c r="E1743" t="s">
        <v>17741</v>
      </c>
      <c r="F1743" t="s">
        <v>10382</v>
      </c>
      <c r="G1743" t="s">
        <v>6608</v>
      </c>
      <c r="H1743" t="s">
        <v>6606</v>
      </c>
      <c r="J1743" t="s">
        <v>17742</v>
      </c>
      <c r="K1743" t="s">
        <v>17743</v>
      </c>
      <c r="L1743" t="s">
        <v>6611</v>
      </c>
      <c r="M1743" t="s">
        <v>7982</v>
      </c>
      <c r="N1743" t="s">
        <v>2039</v>
      </c>
      <c r="O1743" t="s">
        <v>8887</v>
      </c>
      <c r="P1743" t="s">
        <v>17744</v>
      </c>
      <c r="R1743" t="b">
        <v>1</v>
      </c>
      <c r="T1743" t="s">
        <v>60</v>
      </c>
      <c r="Z1743" t="s">
        <v>8890</v>
      </c>
      <c r="AA1743" t="s">
        <v>8887</v>
      </c>
      <c r="AC1743" t="s">
        <v>8973</v>
      </c>
      <c r="AD1743" t="b">
        <v>0</v>
      </c>
      <c r="AE1743" t="b">
        <v>1</v>
      </c>
      <c r="AF1743" t="s">
        <v>17685</v>
      </c>
      <c r="AG1743" t="s">
        <v>17686</v>
      </c>
      <c r="AH1743" t="s">
        <v>8893</v>
      </c>
      <c r="AI1743" t="s">
        <v>17687</v>
      </c>
      <c r="AJ1743" t="s">
        <v>17688</v>
      </c>
      <c r="AK1743" t="s">
        <v>17736</v>
      </c>
      <c r="AL1743" t="s">
        <v>9244</v>
      </c>
      <c r="AM1743" t="s">
        <v>6608</v>
      </c>
    </row>
    <row r="1744" spans="1:42" x14ac:dyDescent="0.2">
      <c r="A1744" t="s">
        <v>6606</v>
      </c>
      <c r="B1744" t="s">
        <v>6607</v>
      </c>
      <c r="D1744" t="s">
        <v>8791</v>
      </c>
      <c r="E1744" t="s">
        <v>17745</v>
      </c>
      <c r="F1744" t="s">
        <v>10382</v>
      </c>
      <c r="G1744" t="s">
        <v>6608</v>
      </c>
      <c r="H1744" t="s">
        <v>6606</v>
      </c>
      <c r="J1744" t="s">
        <v>17746</v>
      </c>
      <c r="K1744" t="s">
        <v>17747</v>
      </c>
      <c r="L1744" t="s">
        <v>6611</v>
      </c>
      <c r="M1744" t="s">
        <v>7982</v>
      </c>
      <c r="N1744" t="s">
        <v>2039</v>
      </c>
      <c r="O1744" t="s">
        <v>8887</v>
      </c>
      <c r="P1744" t="s">
        <v>17748</v>
      </c>
      <c r="R1744" t="b">
        <v>1</v>
      </c>
      <c r="T1744" t="s">
        <v>60</v>
      </c>
      <c r="Z1744" t="s">
        <v>8890</v>
      </c>
      <c r="AA1744" t="s">
        <v>8887</v>
      </c>
      <c r="AC1744" t="s">
        <v>10997</v>
      </c>
      <c r="AD1744" t="b">
        <v>0</v>
      </c>
      <c r="AE1744" t="b">
        <v>1</v>
      </c>
      <c r="AF1744" t="s">
        <v>17685</v>
      </c>
      <c r="AG1744" t="s">
        <v>17686</v>
      </c>
      <c r="AH1744" t="s">
        <v>8893</v>
      </c>
      <c r="AI1744" t="s">
        <v>17687</v>
      </c>
      <c r="AJ1744" t="s">
        <v>17704</v>
      </c>
      <c r="AK1744" t="s">
        <v>17749</v>
      </c>
      <c r="AL1744" t="s">
        <v>8923</v>
      </c>
      <c r="AM1744" t="s">
        <v>6614</v>
      </c>
    </row>
    <row r="1745" spans="1:39" x14ac:dyDescent="0.2">
      <c r="A1745" t="s">
        <v>6606</v>
      </c>
      <c r="B1745" t="s">
        <v>6607</v>
      </c>
      <c r="D1745" t="s">
        <v>8791</v>
      </c>
      <c r="E1745" t="s">
        <v>17750</v>
      </c>
      <c r="F1745" t="s">
        <v>10382</v>
      </c>
      <c r="G1745" t="s">
        <v>6608</v>
      </c>
      <c r="H1745" t="s">
        <v>6606</v>
      </c>
      <c r="J1745" t="s">
        <v>17751</v>
      </c>
      <c r="K1745" t="s">
        <v>17752</v>
      </c>
      <c r="L1745" t="s">
        <v>6611</v>
      </c>
      <c r="M1745" t="s">
        <v>7982</v>
      </c>
      <c r="N1745" t="s">
        <v>2039</v>
      </c>
      <c r="O1745" t="s">
        <v>8887</v>
      </c>
      <c r="P1745" t="s">
        <v>17753</v>
      </c>
      <c r="R1745" t="b">
        <v>1</v>
      </c>
      <c r="T1745" t="s">
        <v>60</v>
      </c>
      <c r="Z1745" t="s">
        <v>8890</v>
      </c>
      <c r="AA1745" t="s">
        <v>8887</v>
      </c>
      <c r="AC1745" t="s">
        <v>8973</v>
      </c>
      <c r="AD1745" t="b">
        <v>0</v>
      </c>
      <c r="AE1745" t="b">
        <v>1</v>
      </c>
      <c r="AF1745" t="s">
        <v>17708</v>
      </c>
      <c r="AG1745" t="s">
        <v>17686</v>
      </c>
      <c r="AH1745" t="s">
        <v>8893</v>
      </c>
      <c r="AI1745" t="s">
        <v>17754</v>
      </c>
      <c r="AJ1745" t="s">
        <v>17704</v>
      </c>
      <c r="AK1745" t="s">
        <v>17755</v>
      </c>
      <c r="AL1745" t="s">
        <v>9250</v>
      </c>
      <c r="AM1745" t="s">
        <v>6614</v>
      </c>
    </row>
    <row r="1746" spans="1:39" x14ac:dyDescent="0.2">
      <c r="A1746" t="s">
        <v>6606</v>
      </c>
      <c r="B1746" t="s">
        <v>6607</v>
      </c>
      <c r="D1746" t="s">
        <v>8791</v>
      </c>
      <c r="E1746" t="s">
        <v>17756</v>
      </c>
      <c r="F1746" t="s">
        <v>10382</v>
      </c>
      <c r="G1746" t="s">
        <v>6608</v>
      </c>
      <c r="H1746" t="s">
        <v>6606</v>
      </c>
      <c r="J1746" t="s">
        <v>17757</v>
      </c>
      <c r="K1746" t="s">
        <v>17758</v>
      </c>
      <c r="L1746" t="s">
        <v>6611</v>
      </c>
      <c r="M1746" t="s">
        <v>7982</v>
      </c>
      <c r="N1746" t="s">
        <v>2039</v>
      </c>
      <c r="O1746" t="s">
        <v>8887</v>
      </c>
      <c r="P1746" t="s">
        <v>17759</v>
      </c>
      <c r="R1746" t="b">
        <v>1</v>
      </c>
      <c r="T1746" t="s">
        <v>60</v>
      </c>
      <c r="Z1746" t="s">
        <v>8890</v>
      </c>
      <c r="AA1746" t="s">
        <v>8887</v>
      </c>
      <c r="AC1746" t="s">
        <v>8973</v>
      </c>
      <c r="AD1746" t="b">
        <v>0</v>
      </c>
      <c r="AE1746" t="b">
        <v>1</v>
      </c>
      <c r="AF1746" t="s">
        <v>17702</v>
      </c>
      <c r="AG1746" t="s">
        <v>17703</v>
      </c>
      <c r="AH1746" t="s">
        <v>8893</v>
      </c>
      <c r="AI1746" t="s">
        <v>17687</v>
      </c>
      <c r="AJ1746" t="s">
        <v>17704</v>
      </c>
      <c r="AK1746" t="s">
        <v>17760</v>
      </c>
      <c r="AL1746" t="s">
        <v>9253</v>
      </c>
      <c r="AM1746" t="s">
        <v>6614</v>
      </c>
    </row>
    <row r="1747" spans="1:39" x14ac:dyDescent="0.2">
      <c r="A1747" t="s">
        <v>6606</v>
      </c>
      <c r="B1747" t="s">
        <v>6607</v>
      </c>
      <c r="D1747" t="s">
        <v>8791</v>
      </c>
      <c r="E1747" t="s">
        <v>17761</v>
      </c>
      <c r="F1747" t="s">
        <v>10382</v>
      </c>
      <c r="G1747" t="s">
        <v>6608</v>
      </c>
      <c r="H1747" t="s">
        <v>6606</v>
      </c>
      <c r="J1747" t="s">
        <v>17762</v>
      </c>
      <c r="K1747" t="s">
        <v>17763</v>
      </c>
      <c r="L1747" t="s">
        <v>6611</v>
      </c>
      <c r="M1747" t="s">
        <v>7982</v>
      </c>
      <c r="N1747" t="s">
        <v>2039</v>
      </c>
      <c r="O1747" t="s">
        <v>8887</v>
      </c>
      <c r="P1747" t="s">
        <v>17764</v>
      </c>
      <c r="R1747" t="b">
        <v>1</v>
      </c>
      <c r="T1747" t="s">
        <v>60</v>
      </c>
      <c r="Z1747" t="s">
        <v>8890</v>
      </c>
      <c r="AA1747" t="s">
        <v>8887</v>
      </c>
      <c r="AC1747" t="s">
        <v>8973</v>
      </c>
      <c r="AD1747" t="b">
        <v>0</v>
      </c>
      <c r="AE1747" t="b">
        <v>1</v>
      </c>
      <c r="AF1747" t="s">
        <v>17765</v>
      </c>
      <c r="AG1747" t="s">
        <v>17766</v>
      </c>
      <c r="AH1747" t="s">
        <v>8893</v>
      </c>
      <c r="AI1747" t="s">
        <v>17687</v>
      </c>
      <c r="AJ1747" t="s">
        <v>17688</v>
      </c>
      <c r="AK1747" t="s">
        <v>17767</v>
      </c>
      <c r="AL1747" t="s">
        <v>9016</v>
      </c>
      <c r="AM1747" t="s">
        <v>6614</v>
      </c>
    </row>
    <row r="1748" spans="1:39" x14ac:dyDescent="0.2">
      <c r="A1748" t="s">
        <v>6606</v>
      </c>
      <c r="B1748" t="s">
        <v>6607</v>
      </c>
      <c r="D1748" t="s">
        <v>8791</v>
      </c>
      <c r="E1748" t="s">
        <v>17768</v>
      </c>
      <c r="F1748" t="s">
        <v>10382</v>
      </c>
      <c r="G1748" t="s">
        <v>6608</v>
      </c>
      <c r="H1748" t="s">
        <v>6606</v>
      </c>
      <c r="J1748" t="s">
        <v>17769</v>
      </c>
      <c r="K1748" t="s">
        <v>17770</v>
      </c>
      <c r="L1748" t="s">
        <v>17771</v>
      </c>
      <c r="M1748" t="s">
        <v>7982</v>
      </c>
      <c r="N1748" t="s">
        <v>2039</v>
      </c>
      <c r="O1748" t="s">
        <v>8887</v>
      </c>
      <c r="P1748" t="s">
        <v>17772</v>
      </c>
      <c r="R1748" t="b">
        <v>1</v>
      </c>
      <c r="T1748" t="s">
        <v>60</v>
      </c>
      <c r="Z1748" t="s">
        <v>8890</v>
      </c>
      <c r="AA1748" t="s">
        <v>8887</v>
      </c>
      <c r="AC1748" t="s">
        <v>8973</v>
      </c>
      <c r="AD1748" t="b">
        <v>0</v>
      </c>
      <c r="AE1748" t="b">
        <v>1</v>
      </c>
      <c r="AF1748" t="s">
        <v>17702</v>
      </c>
      <c r="AG1748" t="s">
        <v>17703</v>
      </c>
      <c r="AH1748" t="s">
        <v>8893</v>
      </c>
      <c r="AI1748" t="s">
        <v>17687</v>
      </c>
      <c r="AJ1748" t="s">
        <v>17704</v>
      </c>
      <c r="AK1748" t="s">
        <v>17773</v>
      </c>
      <c r="AL1748" t="s">
        <v>9087</v>
      </c>
      <c r="AM1748" t="s">
        <v>6614</v>
      </c>
    </row>
    <row r="1749" spans="1:39" x14ac:dyDescent="0.2">
      <c r="A1749" t="s">
        <v>6606</v>
      </c>
      <c r="B1749" t="s">
        <v>6607</v>
      </c>
      <c r="D1749" t="s">
        <v>8791</v>
      </c>
      <c r="E1749" t="s">
        <v>17774</v>
      </c>
      <c r="F1749" t="s">
        <v>10382</v>
      </c>
      <c r="G1749" t="s">
        <v>6608</v>
      </c>
      <c r="H1749" t="s">
        <v>6606</v>
      </c>
      <c r="J1749" t="s">
        <v>17775</v>
      </c>
      <c r="K1749" t="s">
        <v>17776</v>
      </c>
      <c r="L1749" t="s">
        <v>6611</v>
      </c>
      <c r="M1749" t="s">
        <v>7982</v>
      </c>
      <c r="N1749" t="s">
        <v>2039</v>
      </c>
      <c r="O1749" t="s">
        <v>8887</v>
      </c>
      <c r="P1749" t="s">
        <v>17777</v>
      </c>
      <c r="R1749" t="b">
        <v>1</v>
      </c>
      <c r="T1749" t="s">
        <v>60</v>
      </c>
      <c r="Z1749" t="s">
        <v>8890</v>
      </c>
      <c r="AA1749" t="s">
        <v>8887</v>
      </c>
      <c r="AC1749" t="s">
        <v>8973</v>
      </c>
      <c r="AD1749" t="b">
        <v>0</v>
      </c>
      <c r="AE1749" t="b">
        <v>1</v>
      </c>
      <c r="AF1749" t="s">
        <v>17702</v>
      </c>
      <c r="AG1749" t="s">
        <v>17703</v>
      </c>
      <c r="AH1749" t="s">
        <v>8893</v>
      </c>
      <c r="AI1749" t="s">
        <v>17687</v>
      </c>
      <c r="AJ1749" t="s">
        <v>17688</v>
      </c>
      <c r="AK1749" t="s">
        <v>17694</v>
      </c>
      <c r="AL1749" t="s">
        <v>8926</v>
      </c>
      <c r="AM1749" t="s">
        <v>6614</v>
      </c>
    </row>
    <row r="1750" spans="1:39" x14ac:dyDescent="0.2">
      <c r="A1750" t="s">
        <v>6606</v>
      </c>
      <c r="B1750" t="s">
        <v>6607</v>
      </c>
      <c r="D1750" t="s">
        <v>8791</v>
      </c>
      <c r="E1750" t="s">
        <v>17778</v>
      </c>
      <c r="F1750" t="s">
        <v>10382</v>
      </c>
      <c r="G1750" t="s">
        <v>6608</v>
      </c>
      <c r="H1750" t="s">
        <v>6606</v>
      </c>
      <c r="J1750" t="s">
        <v>17779</v>
      </c>
      <c r="K1750" t="s">
        <v>17780</v>
      </c>
      <c r="L1750" t="s">
        <v>6611</v>
      </c>
      <c r="M1750" t="s">
        <v>7982</v>
      </c>
      <c r="N1750" t="s">
        <v>2039</v>
      </c>
      <c r="O1750" t="s">
        <v>8887</v>
      </c>
      <c r="P1750" t="s">
        <v>17781</v>
      </c>
      <c r="R1750" t="b">
        <v>1</v>
      </c>
      <c r="T1750" t="s">
        <v>60</v>
      </c>
      <c r="Z1750" t="s">
        <v>8890</v>
      </c>
      <c r="AA1750" t="s">
        <v>8887</v>
      </c>
      <c r="AC1750" t="s">
        <v>8973</v>
      </c>
      <c r="AD1750" t="b">
        <v>0</v>
      </c>
      <c r="AE1750" t="b">
        <v>1</v>
      </c>
      <c r="AF1750" t="s">
        <v>17702</v>
      </c>
      <c r="AG1750" t="s">
        <v>17703</v>
      </c>
      <c r="AH1750" t="s">
        <v>8893</v>
      </c>
      <c r="AI1750" t="s">
        <v>17687</v>
      </c>
      <c r="AJ1750" t="s">
        <v>17704</v>
      </c>
      <c r="AK1750" t="s">
        <v>17782</v>
      </c>
      <c r="AL1750" t="s">
        <v>8935</v>
      </c>
      <c r="AM1750" t="s">
        <v>6614</v>
      </c>
    </row>
    <row r="1751" spans="1:39" x14ac:dyDescent="0.2">
      <c r="A1751" t="s">
        <v>6606</v>
      </c>
      <c r="B1751" t="s">
        <v>6607</v>
      </c>
      <c r="D1751" t="s">
        <v>8791</v>
      </c>
      <c r="E1751" t="s">
        <v>17783</v>
      </c>
      <c r="F1751" t="s">
        <v>10382</v>
      </c>
      <c r="G1751" t="s">
        <v>6608</v>
      </c>
      <c r="H1751" t="s">
        <v>6606</v>
      </c>
      <c r="J1751" t="s">
        <v>17784</v>
      </c>
      <c r="K1751" t="s">
        <v>17785</v>
      </c>
      <c r="L1751" t="s">
        <v>6611</v>
      </c>
      <c r="M1751" t="s">
        <v>7982</v>
      </c>
      <c r="N1751" t="s">
        <v>2039</v>
      </c>
      <c r="O1751" t="s">
        <v>8887</v>
      </c>
      <c r="P1751" t="s">
        <v>17786</v>
      </c>
      <c r="R1751" t="b">
        <v>1</v>
      </c>
      <c r="T1751" t="s">
        <v>60</v>
      </c>
      <c r="Z1751" t="s">
        <v>8890</v>
      </c>
      <c r="AA1751" t="s">
        <v>8887</v>
      </c>
      <c r="AC1751" t="s">
        <v>10997</v>
      </c>
      <c r="AD1751" t="b">
        <v>0</v>
      </c>
      <c r="AE1751" t="b">
        <v>1</v>
      </c>
      <c r="AF1751" t="s">
        <v>17719</v>
      </c>
      <c r="AG1751" t="s">
        <v>17720</v>
      </c>
      <c r="AH1751" t="s">
        <v>8893</v>
      </c>
      <c r="AI1751" t="s">
        <v>17754</v>
      </c>
      <c r="AJ1751" t="s">
        <v>17704</v>
      </c>
      <c r="AK1751" t="s">
        <v>17787</v>
      </c>
      <c r="AL1751" t="s">
        <v>9266</v>
      </c>
      <c r="AM1751" t="s">
        <v>6614</v>
      </c>
    </row>
    <row r="1752" spans="1:39" x14ac:dyDescent="0.2">
      <c r="A1752" t="s">
        <v>6606</v>
      </c>
      <c r="B1752" t="s">
        <v>6607</v>
      </c>
      <c r="D1752" t="s">
        <v>8791</v>
      </c>
      <c r="E1752" t="s">
        <v>17788</v>
      </c>
      <c r="F1752" t="s">
        <v>10382</v>
      </c>
      <c r="G1752" t="s">
        <v>6608</v>
      </c>
      <c r="H1752" t="s">
        <v>6606</v>
      </c>
      <c r="J1752" t="s">
        <v>17789</v>
      </c>
      <c r="K1752" t="s">
        <v>17790</v>
      </c>
      <c r="L1752" t="s">
        <v>6611</v>
      </c>
      <c r="M1752" t="s">
        <v>7982</v>
      </c>
      <c r="N1752" t="s">
        <v>2039</v>
      </c>
      <c r="O1752" t="s">
        <v>8887</v>
      </c>
      <c r="P1752" t="s">
        <v>17791</v>
      </c>
      <c r="R1752" t="b">
        <v>1</v>
      </c>
      <c r="T1752" t="s">
        <v>60</v>
      </c>
      <c r="Z1752" t="s">
        <v>8890</v>
      </c>
      <c r="AA1752" t="s">
        <v>8887</v>
      </c>
      <c r="AC1752" t="s">
        <v>8973</v>
      </c>
      <c r="AD1752" t="b">
        <v>0</v>
      </c>
      <c r="AE1752" t="b">
        <v>1</v>
      </c>
      <c r="AF1752" t="s">
        <v>17685</v>
      </c>
      <c r="AG1752" t="s">
        <v>17686</v>
      </c>
      <c r="AH1752" t="s">
        <v>8893</v>
      </c>
      <c r="AI1752" t="s">
        <v>17792</v>
      </c>
      <c r="AJ1752" t="s">
        <v>17688</v>
      </c>
      <c r="AK1752" t="s">
        <v>17793</v>
      </c>
      <c r="AL1752" t="s">
        <v>9048</v>
      </c>
      <c r="AM1752" t="s">
        <v>6614</v>
      </c>
    </row>
    <row r="1753" spans="1:39" x14ac:dyDescent="0.2">
      <c r="A1753" t="s">
        <v>6606</v>
      </c>
      <c r="B1753" t="s">
        <v>6607</v>
      </c>
      <c r="D1753" t="s">
        <v>8791</v>
      </c>
      <c r="E1753" t="s">
        <v>17794</v>
      </c>
      <c r="F1753" t="s">
        <v>10382</v>
      </c>
      <c r="G1753" t="s">
        <v>6608</v>
      </c>
      <c r="H1753" t="s">
        <v>6606</v>
      </c>
      <c r="J1753" t="s">
        <v>17795</v>
      </c>
      <c r="K1753" t="s">
        <v>17796</v>
      </c>
      <c r="L1753" t="s">
        <v>6611</v>
      </c>
      <c r="M1753" t="s">
        <v>7982</v>
      </c>
      <c r="N1753" t="s">
        <v>2039</v>
      </c>
      <c r="O1753" t="s">
        <v>8887</v>
      </c>
      <c r="P1753" t="s">
        <v>17797</v>
      </c>
      <c r="R1753" t="b">
        <v>1</v>
      </c>
      <c r="T1753" t="s">
        <v>60</v>
      </c>
      <c r="Z1753" t="s">
        <v>8890</v>
      </c>
      <c r="AA1753" t="s">
        <v>8887</v>
      </c>
      <c r="AC1753" t="s">
        <v>8973</v>
      </c>
      <c r="AD1753" t="b">
        <v>0</v>
      </c>
      <c r="AE1753" t="b">
        <v>1</v>
      </c>
      <c r="AF1753" t="s">
        <v>17685</v>
      </c>
      <c r="AG1753" t="s">
        <v>17686</v>
      </c>
      <c r="AH1753" t="s">
        <v>8893</v>
      </c>
      <c r="AI1753" t="s">
        <v>17792</v>
      </c>
      <c r="AJ1753" t="s">
        <v>17688</v>
      </c>
      <c r="AK1753" t="s">
        <v>17798</v>
      </c>
      <c r="AL1753" t="s">
        <v>8907</v>
      </c>
      <c r="AM1753" t="s">
        <v>6614</v>
      </c>
    </row>
    <row r="1754" spans="1:39" x14ac:dyDescent="0.2">
      <c r="A1754" t="s">
        <v>6606</v>
      </c>
      <c r="B1754" t="s">
        <v>6607</v>
      </c>
      <c r="D1754" t="s">
        <v>8791</v>
      </c>
      <c r="E1754" t="s">
        <v>17799</v>
      </c>
      <c r="F1754" t="s">
        <v>10382</v>
      </c>
      <c r="G1754" t="s">
        <v>6608</v>
      </c>
      <c r="H1754" t="s">
        <v>6606</v>
      </c>
      <c r="J1754" t="s">
        <v>17800</v>
      </c>
      <c r="K1754" t="s">
        <v>17801</v>
      </c>
      <c r="L1754" t="s">
        <v>6611</v>
      </c>
      <c r="M1754" t="s">
        <v>7982</v>
      </c>
      <c r="N1754" t="s">
        <v>2039</v>
      </c>
      <c r="O1754" t="s">
        <v>8887</v>
      </c>
      <c r="P1754" t="s">
        <v>17802</v>
      </c>
      <c r="R1754" t="b">
        <v>1</v>
      </c>
      <c r="T1754" t="s">
        <v>60</v>
      </c>
      <c r="Z1754" t="s">
        <v>8890</v>
      </c>
      <c r="AA1754" t="s">
        <v>8887</v>
      </c>
      <c r="AC1754" t="s">
        <v>8973</v>
      </c>
      <c r="AD1754" t="b">
        <v>0</v>
      </c>
      <c r="AE1754" t="b">
        <v>1</v>
      </c>
      <c r="AF1754" t="s">
        <v>17685</v>
      </c>
      <c r="AG1754" t="s">
        <v>17686</v>
      </c>
      <c r="AH1754" t="s">
        <v>8893</v>
      </c>
      <c r="AI1754" t="s">
        <v>17754</v>
      </c>
      <c r="AJ1754" t="s">
        <v>17704</v>
      </c>
      <c r="AK1754" t="s">
        <v>17803</v>
      </c>
      <c r="AL1754" t="s">
        <v>8897</v>
      </c>
      <c r="AM1754" t="s">
        <v>6614</v>
      </c>
    </row>
    <row r="1755" spans="1:39" x14ac:dyDescent="0.2">
      <c r="A1755" t="s">
        <v>6606</v>
      </c>
      <c r="B1755" t="s">
        <v>6607</v>
      </c>
      <c r="D1755" t="s">
        <v>8791</v>
      </c>
      <c r="E1755" t="s">
        <v>17804</v>
      </c>
      <c r="F1755" t="s">
        <v>10382</v>
      </c>
      <c r="G1755" t="s">
        <v>6608</v>
      </c>
      <c r="H1755" t="s">
        <v>6606</v>
      </c>
      <c r="J1755" t="s">
        <v>17805</v>
      </c>
      <c r="K1755" t="s">
        <v>17806</v>
      </c>
      <c r="L1755" t="s">
        <v>6611</v>
      </c>
      <c r="M1755" t="s">
        <v>7982</v>
      </c>
      <c r="N1755" t="s">
        <v>2039</v>
      </c>
      <c r="O1755" t="s">
        <v>8887</v>
      </c>
      <c r="P1755" t="s">
        <v>17807</v>
      </c>
      <c r="R1755" t="b">
        <v>1</v>
      </c>
      <c r="T1755" t="s">
        <v>60</v>
      </c>
      <c r="Z1755" t="s">
        <v>8890</v>
      </c>
      <c r="AA1755" t="s">
        <v>8887</v>
      </c>
      <c r="AC1755" t="s">
        <v>8973</v>
      </c>
      <c r="AD1755" t="b">
        <v>0</v>
      </c>
      <c r="AE1755" t="b">
        <v>1</v>
      </c>
      <c r="AF1755" t="s">
        <v>17685</v>
      </c>
      <c r="AG1755" t="s">
        <v>17686</v>
      </c>
      <c r="AH1755" t="s">
        <v>8893</v>
      </c>
      <c r="AI1755" t="s">
        <v>17792</v>
      </c>
      <c r="AJ1755" t="s">
        <v>17688</v>
      </c>
      <c r="AK1755" t="s">
        <v>17803</v>
      </c>
      <c r="AL1755" t="s">
        <v>8902</v>
      </c>
      <c r="AM1755" t="s">
        <v>6614</v>
      </c>
    </row>
    <row r="1756" spans="1:39" x14ac:dyDescent="0.2">
      <c r="A1756" t="s">
        <v>6606</v>
      </c>
      <c r="B1756" t="s">
        <v>6607</v>
      </c>
      <c r="D1756" t="s">
        <v>8791</v>
      </c>
      <c r="E1756" t="s">
        <v>17808</v>
      </c>
      <c r="F1756" t="s">
        <v>10382</v>
      </c>
      <c r="G1756" t="s">
        <v>6608</v>
      </c>
      <c r="H1756" t="s">
        <v>6606</v>
      </c>
      <c r="J1756" t="s">
        <v>17769</v>
      </c>
      <c r="K1756" t="s">
        <v>17809</v>
      </c>
      <c r="L1756" t="s">
        <v>6611</v>
      </c>
      <c r="M1756" t="s">
        <v>7982</v>
      </c>
      <c r="N1756" t="s">
        <v>2039</v>
      </c>
      <c r="O1756" t="s">
        <v>8887</v>
      </c>
      <c r="P1756" t="s">
        <v>17810</v>
      </c>
      <c r="R1756" t="b">
        <v>1</v>
      </c>
      <c r="T1756" t="s">
        <v>60</v>
      </c>
      <c r="Z1756" t="s">
        <v>8890</v>
      </c>
      <c r="AA1756" t="s">
        <v>8887</v>
      </c>
      <c r="AC1756" t="s">
        <v>8973</v>
      </c>
      <c r="AD1756" t="b">
        <v>0</v>
      </c>
      <c r="AE1756" t="b">
        <v>1</v>
      </c>
      <c r="AF1756" t="s">
        <v>8892</v>
      </c>
      <c r="AG1756" t="s">
        <v>8892</v>
      </c>
      <c r="AH1756" t="s">
        <v>8893</v>
      </c>
      <c r="AJ1756" t="s">
        <v>17688</v>
      </c>
      <c r="AK1756" t="s">
        <v>17760</v>
      </c>
      <c r="AL1756" t="s">
        <v>8918</v>
      </c>
      <c r="AM1756" t="s">
        <v>6608</v>
      </c>
    </row>
    <row r="1757" spans="1:39" x14ac:dyDescent="0.2">
      <c r="A1757" t="s">
        <v>6606</v>
      </c>
      <c r="B1757" t="s">
        <v>6607</v>
      </c>
      <c r="D1757" t="s">
        <v>8791</v>
      </c>
      <c r="E1757" t="s">
        <v>17811</v>
      </c>
      <c r="F1757" t="s">
        <v>10382</v>
      </c>
      <c r="G1757" t="s">
        <v>6608</v>
      </c>
      <c r="H1757" t="s">
        <v>6606</v>
      </c>
      <c r="J1757" t="s">
        <v>17812</v>
      </c>
      <c r="K1757" t="s">
        <v>17813</v>
      </c>
      <c r="L1757" t="s">
        <v>6611</v>
      </c>
      <c r="M1757" t="s">
        <v>7982</v>
      </c>
      <c r="N1757" t="s">
        <v>2039</v>
      </c>
      <c r="O1757" t="s">
        <v>8887</v>
      </c>
      <c r="P1757" t="s">
        <v>17814</v>
      </c>
      <c r="R1757" t="b">
        <v>1</v>
      </c>
      <c r="T1757" t="s">
        <v>60</v>
      </c>
      <c r="Z1757" t="s">
        <v>8890</v>
      </c>
      <c r="AA1757" t="s">
        <v>8887</v>
      </c>
      <c r="AC1757" t="s">
        <v>8973</v>
      </c>
      <c r="AD1757" t="b">
        <v>0</v>
      </c>
      <c r="AE1757" t="b">
        <v>1</v>
      </c>
      <c r="AF1757" t="s">
        <v>17702</v>
      </c>
      <c r="AG1757" t="s">
        <v>17703</v>
      </c>
      <c r="AH1757" t="s">
        <v>8893</v>
      </c>
      <c r="AI1757" t="s">
        <v>17687</v>
      </c>
      <c r="AJ1757" t="s">
        <v>17704</v>
      </c>
      <c r="AK1757" t="s">
        <v>17760</v>
      </c>
      <c r="AL1757" t="s">
        <v>8913</v>
      </c>
      <c r="AM1757" t="s">
        <v>6614</v>
      </c>
    </row>
    <row r="1758" spans="1:39" x14ac:dyDescent="0.2">
      <c r="A1758" t="s">
        <v>6606</v>
      </c>
      <c r="B1758" t="s">
        <v>6607</v>
      </c>
      <c r="D1758" t="s">
        <v>8791</v>
      </c>
      <c r="E1758" t="s">
        <v>17815</v>
      </c>
      <c r="F1758" t="s">
        <v>10382</v>
      </c>
      <c r="G1758" t="s">
        <v>6608</v>
      </c>
      <c r="H1758" t="s">
        <v>6606</v>
      </c>
      <c r="J1758" t="s">
        <v>17816</v>
      </c>
      <c r="K1758" t="s">
        <v>17817</v>
      </c>
      <c r="L1758" t="s">
        <v>6611</v>
      </c>
      <c r="M1758" t="s">
        <v>7982</v>
      </c>
      <c r="N1758" t="s">
        <v>9870</v>
      </c>
      <c r="O1758" t="s">
        <v>8887</v>
      </c>
      <c r="P1758" t="s">
        <v>17818</v>
      </c>
      <c r="R1758" t="b">
        <v>1</v>
      </c>
      <c r="T1758" t="s">
        <v>60</v>
      </c>
      <c r="Z1758" t="s">
        <v>8890</v>
      </c>
      <c r="AA1758" t="s">
        <v>8887</v>
      </c>
      <c r="AC1758" t="s">
        <v>8973</v>
      </c>
      <c r="AD1758" t="b">
        <v>0</v>
      </c>
      <c r="AE1758" t="b">
        <v>1</v>
      </c>
      <c r="AF1758" t="s">
        <v>17685</v>
      </c>
      <c r="AG1758" t="s">
        <v>17686</v>
      </c>
      <c r="AI1758" t="s">
        <v>17792</v>
      </c>
      <c r="AJ1758" t="s">
        <v>17688</v>
      </c>
      <c r="AK1758" t="s">
        <v>17689</v>
      </c>
      <c r="AL1758" t="s">
        <v>9872</v>
      </c>
      <c r="AM1758" t="s">
        <v>6614</v>
      </c>
    </row>
    <row r="1759" spans="1:39" x14ac:dyDescent="0.2">
      <c r="A1759" t="s">
        <v>6606</v>
      </c>
      <c r="B1759" t="s">
        <v>6607</v>
      </c>
      <c r="D1759" t="s">
        <v>8791</v>
      </c>
      <c r="E1759" t="s">
        <v>17819</v>
      </c>
      <c r="F1759" t="s">
        <v>10382</v>
      </c>
      <c r="G1759" t="s">
        <v>6608</v>
      </c>
      <c r="H1759" t="s">
        <v>6606</v>
      </c>
      <c r="J1759" t="s">
        <v>17820</v>
      </c>
      <c r="K1759" t="s">
        <v>17821</v>
      </c>
      <c r="L1759" t="s">
        <v>17771</v>
      </c>
      <c r="M1759" t="s">
        <v>7982</v>
      </c>
      <c r="N1759" t="s">
        <v>11849</v>
      </c>
      <c r="O1759" t="s">
        <v>8887</v>
      </c>
      <c r="P1759" t="s">
        <v>17822</v>
      </c>
      <c r="R1759" t="b">
        <v>1</v>
      </c>
      <c r="T1759" t="s">
        <v>60</v>
      </c>
      <c r="Z1759" t="s">
        <v>8890</v>
      </c>
      <c r="AA1759" t="s">
        <v>8887</v>
      </c>
      <c r="AC1759" t="s">
        <v>8973</v>
      </c>
      <c r="AD1759" t="b">
        <v>0</v>
      </c>
      <c r="AE1759" t="b">
        <v>1</v>
      </c>
      <c r="AF1759" t="s">
        <v>10448</v>
      </c>
      <c r="AG1759" t="s">
        <v>10449</v>
      </c>
      <c r="AH1759" t="s">
        <v>8893</v>
      </c>
      <c r="AI1759" t="s">
        <v>17823</v>
      </c>
      <c r="AJ1759" t="s">
        <v>17688</v>
      </c>
      <c r="AK1759" t="s">
        <v>17824</v>
      </c>
      <c r="AL1759" t="s">
        <v>9250</v>
      </c>
      <c r="AM1759" t="s">
        <v>6608</v>
      </c>
    </row>
    <row r="1760" spans="1:39" x14ac:dyDescent="0.2">
      <c r="A1760" t="s">
        <v>6606</v>
      </c>
      <c r="B1760" t="s">
        <v>6607</v>
      </c>
      <c r="D1760" t="s">
        <v>8791</v>
      </c>
      <c r="E1760" t="s">
        <v>17825</v>
      </c>
      <c r="F1760" t="s">
        <v>10382</v>
      </c>
      <c r="G1760" t="s">
        <v>6608</v>
      </c>
      <c r="H1760" t="s">
        <v>6606</v>
      </c>
      <c r="J1760" t="s">
        <v>17757</v>
      </c>
      <c r="K1760" t="s">
        <v>17826</v>
      </c>
      <c r="L1760" t="s">
        <v>17771</v>
      </c>
      <c r="M1760" t="s">
        <v>7982</v>
      </c>
      <c r="N1760" t="s">
        <v>7491</v>
      </c>
      <c r="O1760" t="s">
        <v>8887</v>
      </c>
      <c r="P1760" t="s">
        <v>17827</v>
      </c>
      <c r="R1760" t="b">
        <v>1</v>
      </c>
      <c r="T1760" t="s">
        <v>60</v>
      </c>
      <c r="Z1760" t="s">
        <v>8890</v>
      </c>
      <c r="AA1760" t="s">
        <v>8887</v>
      </c>
      <c r="AC1760" t="s">
        <v>10997</v>
      </c>
      <c r="AD1760" t="b">
        <v>0</v>
      </c>
      <c r="AE1760" t="b">
        <v>1</v>
      </c>
      <c r="AF1760" t="s">
        <v>8892</v>
      </c>
      <c r="AG1760" t="s">
        <v>8892</v>
      </c>
      <c r="AH1760" t="s">
        <v>8893</v>
      </c>
      <c r="AI1760" t="s">
        <v>10206</v>
      </c>
      <c r="AJ1760" t="s">
        <v>17704</v>
      </c>
      <c r="AK1760" t="s">
        <v>17828</v>
      </c>
      <c r="AL1760" t="s">
        <v>9253</v>
      </c>
      <c r="AM1760" t="s">
        <v>6608</v>
      </c>
    </row>
    <row r="1761" spans="1:39" x14ac:dyDescent="0.2">
      <c r="A1761" t="s">
        <v>6606</v>
      </c>
      <c r="B1761" t="s">
        <v>6607</v>
      </c>
      <c r="D1761" t="s">
        <v>8791</v>
      </c>
      <c r="E1761" t="s">
        <v>17829</v>
      </c>
      <c r="F1761" t="s">
        <v>10382</v>
      </c>
      <c r="G1761" t="s">
        <v>6608</v>
      </c>
      <c r="H1761" t="s">
        <v>6606</v>
      </c>
      <c r="J1761" t="s">
        <v>17830</v>
      </c>
      <c r="K1761" t="s">
        <v>17831</v>
      </c>
      <c r="L1761" t="s">
        <v>6611</v>
      </c>
      <c r="M1761" t="s">
        <v>7982</v>
      </c>
      <c r="N1761" t="s">
        <v>7175</v>
      </c>
      <c r="O1761" t="s">
        <v>8887</v>
      </c>
      <c r="P1761" t="s">
        <v>17832</v>
      </c>
      <c r="R1761" t="b">
        <v>1</v>
      </c>
      <c r="T1761" t="s">
        <v>60</v>
      </c>
      <c r="Z1761" t="s">
        <v>8890</v>
      </c>
      <c r="AA1761" t="s">
        <v>8887</v>
      </c>
      <c r="AC1761" t="s">
        <v>10997</v>
      </c>
      <c r="AD1761" t="b">
        <v>0</v>
      </c>
      <c r="AE1761" t="b">
        <v>1</v>
      </c>
      <c r="AF1761" t="s">
        <v>8892</v>
      </c>
      <c r="AG1761" t="s">
        <v>8892</v>
      </c>
      <c r="AH1761" t="s">
        <v>8893</v>
      </c>
      <c r="AI1761" t="s">
        <v>10206</v>
      </c>
      <c r="AJ1761" t="s">
        <v>17704</v>
      </c>
      <c r="AK1761" t="s">
        <v>17833</v>
      </c>
      <c r="AL1761" t="s">
        <v>9232</v>
      </c>
      <c r="AM1761" t="s">
        <v>6608</v>
      </c>
    </row>
    <row r="1762" spans="1:39" x14ac:dyDescent="0.2">
      <c r="A1762" t="s">
        <v>6606</v>
      </c>
      <c r="B1762" t="s">
        <v>6607</v>
      </c>
      <c r="D1762" t="s">
        <v>8791</v>
      </c>
      <c r="E1762" t="s">
        <v>17834</v>
      </c>
      <c r="F1762" t="s">
        <v>10382</v>
      </c>
      <c r="G1762" t="s">
        <v>6608</v>
      </c>
      <c r="H1762" t="s">
        <v>6606</v>
      </c>
      <c r="J1762" t="s">
        <v>17769</v>
      </c>
      <c r="K1762" t="s">
        <v>17770</v>
      </c>
      <c r="L1762" t="s">
        <v>17771</v>
      </c>
      <c r="M1762" t="s">
        <v>7982</v>
      </c>
      <c r="N1762" t="s">
        <v>17835</v>
      </c>
      <c r="O1762" t="s">
        <v>8887</v>
      </c>
      <c r="P1762" t="s">
        <v>17836</v>
      </c>
      <c r="R1762" t="b">
        <v>1</v>
      </c>
      <c r="T1762" t="s">
        <v>60</v>
      </c>
      <c r="Z1762" t="s">
        <v>8890</v>
      </c>
      <c r="AA1762" t="s">
        <v>8887</v>
      </c>
      <c r="AC1762" t="s">
        <v>8973</v>
      </c>
      <c r="AD1762" t="b">
        <v>0</v>
      </c>
      <c r="AE1762" t="b">
        <v>1</v>
      </c>
      <c r="AF1762" t="s">
        <v>8892</v>
      </c>
      <c r="AG1762" t="s">
        <v>8892</v>
      </c>
      <c r="AH1762" t="s">
        <v>8893</v>
      </c>
      <c r="AI1762" t="s">
        <v>10206</v>
      </c>
      <c r="AJ1762" t="s">
        <v>17704</v>
      </c>
      <c r="AK1762" t="s">
        <v>17837</v>
      </c>
      <c r="AL1762" t="s">
        <v>8913</v>
      </c>
      <c r="AM1762" t="s">
        <v>6608</v>
      </c>
    </row>
    <row r="1763" spans="1:39" x14ac:dyDescent="0.2">
      <c r="A1763" t="s">
        <v>6606</v>
      </c>
      <c r="B1763" t="s">
        <v>6607</v>
      </c>
      <c r="D1763" t="s">
        <v>8791</v>
      </c>
      <c r="E1763" t="s">
        <v>17838</v>
      </c>
      <c r="F1763" t="s">
        <v>10382</v>
      </c>
      <c r="G1763" t="s">
        <v>6608</v>
      </c>
      <c r="H1763" t="s">
        <v>6606</v>
      </c>
      <c r="J1763" t="s">
        <v>17839</v>
      </c>
      <c r="K1763" t="s">
        <v>17840</v>
      </c>
      <c r="L1763" t="s">
        <v>17771</v>
      </c>
      <c r="M1763" t="s">
        <v>7982</v>
      </c>
      <c r="N1763" t="s">
        <v>7020</v>
      </c>
      <c r="O1763" t="s">
        <v>8887</v>
      </c>
      <c r="P1763" t="s">
        <v>17841</v>
      </c>
      <c r="R1763" t="b">
        <v>1</v>
      </c>
      <c r="T1763" t="s">
        <v>60</v>
      </c>
      <c r="Z1763" t="s">
        <v>8890</v>
      </c>
      <c r="AA1763" t="s">
        <v>8887</v>
      </c>
      <c r="AC1763" t="s">
        <v>8973</v>
      </c>
      <c r="AD1763" t="b">
        <v>0</v>
      </c>
      <c r="AE1763" t="b">
        <v>1</v>
      </c>
      <c r="AF1763" t="s">
        <v>8892</v>
      </c>
      <c r="AG1763" t="s">
        <v>8892</v>
      </c>
      <c r="AH1763" t="s">
        <v>8893</v>
      </c>
      <c r="AI1763" t="s">
        <v>10206</v>
      </c>
      <c r="AJ1763" t="s">
        <v>17688</v>
      </c>
      <c r="AK1763" t="s">
        <v>17842</v>
      </c>
      <c r="AL1763" t="s">
        <v>8935</v>
      </c>
      <c r="AM1763" t="s">
        <v>6608</v>
      </c>
    </row>
    <row r="1764" spans="1:39" x14ac:dyDescent="0.2">
      <c r="A1764" t="s">
        <v>6606</v>
      </c>
      <c r="B1764" t="s">
        <v>6607</v>
      </c>
      <c r="D1764" t="s">
        <v>8791</v>
      </c>
      <c r="E1764" t="s">
        <v>17843</v>
      </c>
      <c r="F1764" t="s">
        <v>10382</v>
      </c>
      <c r="G1764" t="s">
        <v>6608</v>
      </c>
      <c r="H1764" t="s">
        <v>6606</v>
      </c>
      <c r="J1764" t="s">
        <v>17844</v>
      </c>
      <c r="K1764" t="s">
        <v>17845</v>
      </c>
      <c r="L1764" t="s">
        <v>17771</v>
      </c>
      <c r="M1764" t="s">
        <v>7982</v>
      </c>
      <c r="N1764" t="s">
        <v>7020</v>
      </c>
      <c r="O1764" t="s">
        <v>8887</v>
      </c>
      <c r="P1764" t="s">
        <v>17846</v>
      </c>
      <c r="R1764" t="b">
        <v>1</v>
      </c>
      <c r="T1764" t="s">
        <v>60</v>
      </c>
      <c r="Z1764" t="s">
        <v>8890</v>
      </c>
      <c r="AA1764" t="s">
        <v>8887</v>
      </c>
      <c r="AC1764" t="s">
        <v>10997</v>
      </c>
      <c r="AD1764" t="b">
        <v>0</v>
      </c>
      <c r="AE1764" t="b">
        <v>1</v>
      </c>
      <c r="AF1764" t="s">
        <v>8892</v>
      </c>
      <c r="AG1764" t="s">
        <v>8892</v>
      </c>
      <c r="AH1764" t="s">
        <v>8893</v>
      </c>
      <c r="AI1764" t="s">
        <v>10206</v>
      </c>
      <c r="AJ1764" t="s">
        <v>17704</v>
      </c>
      <c r="AK1764" t="s">
        <v>17847</v>
      </c>
      <c r="AL1764" t="s">
        <v>8918</v>
      </c>
      <c r="AM1764" t="s">
        <v>6608</v>
      </c>
    </row>
    <row r="1765" spans="1:39" x14ac:dyDescent="0.2">
      <c r="A1765" t="s">
        <v>6606</v>
      </c>
      <c r="B1765" t="s">
        <v>6607</v>
      </c>
      <c r="D1765" t="s">
        <v>8791</v>
      </c>
      <c r="E1765" t="s">
        <v>17848</v>
      </c>
      <c r="F1765" t="s">
        <v>10382</v>
      </c>
      <c r="G1765" t="s">
        <v>6608</v>
      </c>
      <c r="H1765" t="s">
        <v>6606</v>
      </c>
      <c r="J1765" t="s">
        <v>17849</v>
      </c>
      <c r="K1765" t="s">
        <v>17850</v>
      </c>
      <c r="L1765" t="s">
        <v>17771</v>
      </c>
      <c r="M1765" t="s">
        <v>7982</v>
      </c>
      <c r="N1765" t="s">
        <v>10441</v>
      </c>
      <c r="O1765" t="s">
        <v>8887</v>
      </c>
      <c r="P1765" t="s">
        <v>17851</v>
      </c>
      <c r="R1765" t="b">
        <v>1</v>
      </c>
      <c r="T1765" t="s">
        <v>60</v>
      </c>
      <c r="Z1765" t="s">
        <v>8890</v>
      </c>
      <c r="AA1765" t="s">
        <v>8887</v>
      </c>
      <c r="AC1765" t="s">
        <v>8973</v>
      </c>
      <c r="AD1765" t="b">
        <v>0</v>
      </c>
      <c r="AE1765" t="b">
        <v>1</v>
      </c>
      <c r="AF1765" t="s">
        <v>8892</v>
      </c>
      <c r="AG1765" t="s">
        <v>8892</v>
      </c>
      <c r="AH1765" t="s">
        <v>8893</v>
      </c>
      <c r="AI1765" t="s">
        <v>10206</v>
      </c>
      <c r="AJ1765" t="s">
        <v>17688</v>
      </c>
      <c r="AK1765" t="s">
        <v>17852</v>
      </c>
      <c r="AL1765" t="s">
        <v>8923</v>
      </c>
      <c r="AM1765" t="s">
        <v>6608</v>
      </c>
    </row>
    <row r="1766" spans="1:39" x14ac:dyDescent="0.2">
      <c r="A1766" t="s">
        <v>6606</v>
      </c>
      <c r="B1766" t="s">
        <v>6607</v>
      </c>
      <c r="D1766" t="s">
        <v>8791</v>
      </c>
      <c r="E1766" t="s">
        <v>17853</v>
      </c>
      <c r="F1766" t="s">
        <v>10382</v>
      </c>
      <c r="G1766" t="s">
        <v>6608</v>
      </c>
      <c r="H1766" t="s">
        <v>6606</v>
      </c>
      <c r="J1766" t="s">
        <v>17854</v>
      </c>
      <c r="K1766" t="s">
        <v>17855</v>
      </c>
      <c r="L1766" t="s">
        <v>17771</v>
      </c>
      <c r="M1766" t="s">
        <v>7982</v>
      </c>
      <c r="N1766" t="s">
        <v>7486</v>
      </c>
      <c r="O1766" t="s">
        <v>8887</v>
      </c>
      <c r="P1766" t="s">
        <v>17856</v>
      </c>
      <c r="R1766" t="b">
        <v>1</v>
      </c>
      <c r="T1766" t="s">
        <v>60</v>
      </c>
      <c r="Z1766" t="s">
        <v>8890</v>
      </c>
      <c r="AA1766" t="s">
        <v>8887</v>
      </c>
      <c r="AC1766" t="s">
        <v>8973</v>
      </c>
      <c r="AD1766" t="b">
        <v>0</v>
      </c>
      <c r="AE1766" t="b">
        <v>1</v>
      </c>
      <c r="AF1766" t="s">
        <v>8892</v>
      </c>
      <c r="AG1766" t="s">
        <v>8892</v>
      </c>
      <c r="AH1766" t="s">
        <v>8893</v>
      </c>
      <c r="AI1766" t="s">
        <v>10206</v>
      </c>
      <c r="AJ1766" t="s">
        <v>17688</v>
      </c>
      <c r="AK1766" t="s">
        <v>17857</v>
      </c>
      <c r="AL1766" t="s">
        <v>9238</v>
      </c>
      <c r="AM1766" t="s">
        <v>6608</v>
      </c>
    </row>
    <row r="1767" spans="1:39" x14ac:dyDescent="0.2">
      <c r="A1767" t="s">
        <v>6606</v>
      </c>
      <c r="B1767" t="s">
        <v>6607</v>
      </c>
      <c r="D1767" t="s">
        <v>8791</v>
      </c>
      <c r="E1767" t="s">
        <v>17858</v>
      </c>
      <c r="F1767" t="s">
        <v>10382</v>
      </c>
      <c r="G1767" t="s">
        <v>6608</v>
      </c>
      <c r="H1767" t="s">
        <v>6606</v>
      </c>
      <c r="J1767" t="s">
        <v>17859</v>
      </c>
      <c r="K1767" t="s">
        <v>17860</v>
      </c>
      <c r="L1767" t="s">
        <v>17771</v>
      </c>
      <c r="M1767" t="s">
        <v>7982</v>
      </c>
      <c r="N1767" t="s">
        <v>7784</v>
      </c>
      <c r="O1767" t="s">
        <v>8887</v>
      </c>
      <c r="P1767" t="s">
        <v>17861</v>
      </c>
      <c r="R1767" t="b">
        <v>1</v>
      </c>
      <c r="T1767" t="s">
        <v>60</v>
      </c>
      <c r="Z1767" t="s">
        <v>8890</v>
      </c>
      <c r="AA1767" t="s">
        <v>8887</v>
      </c>
      <c r="AC1767" t="s">
        <v>8973</v>
      </c>
      <c r="AD1767" t="b">
        <v>0</v>
      </c>
      <c r="AE1767" t="b">
        <v>1</v>
      </c>
      <c r="AF1767" t="s">
        <v>8892</v>
      </c>
      <c r="AG1767" t="s">
        <v>8892</v>
      </c>
      <c r="AH1767" t="s">
        <v>8893</v>
      </c>
      <c r="AI1767" t="s">
        <v>10206</v>
      </c>
      <c r="AJ1767" t="s">
        <v>17704</v>
      </c>
      <c r="AK1767" t="s">
        <v>17862</v>
      </c>
      <c r="AL1767" t="s">
        <v>9136</v>
      </c>
      <c r="AM1767" t="s">
        <v>6608</v>
      </c>
    </row>
    <row r="1768" spans="1:39" x14ac:dyDescent="0.2">
      <c r="A1768" t="s">
        <v>6606</v>
      </c>
      <c r="B1768" t="s">
        <v>6607</v>
      </c>
      <c r="D1768" t="s">
        <v>8791</v>
      </c>
      <c r="E1768" t="s">
        <v>17863</v>
      </c>
      <c r="F1768" t="s">
        <v>10382</v>
      </c>
      <c r="G1768" t="s">
        <v>6608</v>
      </c>
      <c r="H1768" t="s">
        <v>6606</v>
      </c>
      <c r="J1768" t="s">
        <v>17864</v>
      </c>
      <c r="K1768" t="s">
        <v>17801</v>
      </c>
      <c r="L1768" t="s">
        <v>6611</v>
      </c>
      <c r="M1768" t="s">
        <v>7982</v>
      </c>
      <c r="N1768" t="s">
        <v>7078</v>
      </c>
      <c r="O1768" t="s">
        <v>8887</v>
      </c>
      <c r="P1768" t="s">
        <v>17865</v>
      </c>
      <c r="R1768" t="b">
        <v>1</v>
      </c>
      <c r="T1768" t="s">
        <v>60</v>
      </c>
      <c r="Z1768" t="s">
        <v>8890</v>
      </c>
      <c r="AA1768" t="s">
        <v>8887</v>
      </c>
      <c r="AC1768" t="s">
        <v>8973</v>
      </c>
      <c r="AD1768" t="b">
        <v>0</v>
      </c>
      <c r="AE1768" t="b">
        <v>1</v>
      </c>
      <c r="AF1768" t="s">
        <v>8892</v>
      </c>
      <c r="AG1768" t="s">
        <v>8892</v>
      </c>
      <c r="AH1768" t="s">
        <v>8893</v>
      </c>
      <c r="AI1768" t="s">
        <v>10206</v>
      </c>
      <c r="AJ1768" t="s">
        <v>17704</v>
      </c>
      <c r="AK1768" t="s">
        <v>17866</v>
      </c>
      <c r="AL1768" t="s">
        <v>8897</v>
      </c>
      <c r="AM1768" t="s">
        <v>6608</v>
      </c>
    </row>
    <row r="1769" spans="1:39" x14ac:dyDescent="0.2">
      <c r="A1769" t="s">
        <v>6606</v>
      </c>
      <c r="B1769" t="s">
        <v>6607</v>
      </c>
      <c r="D1769" t="s">
        <v>8791</v>
      </c>
      <c r="E1769" t="s">
        <v>17867</v>
      </c>
      <c r="F1769" t="s">
        <v>10382</v>
      </c>
      <c r="G1769" t="s">
        <v>6614</v>
      </c>
      <c r="H1769" t="s">
        <v>6606</v>
      </c>
      <c r="J1769" t="s">
        <v>17769</v>
      </c>
      <c r="K1769" t="s">
        <v>17770</v>
      </c>
      <c r="L1769" t="s">
        <v>17771</v>
      </c>
      <c r="M1769" t="s">
        <v>7982</v>
      </c>
      <c r="N1769" t="s">
        <v>4563</v>
      </c>
      <c r="O1769" t="s">
        <v>8887</v>
      </c>
      <c r="P1769" t="s">
        <v>17868</v>
      </c>
      <c r="R1769" t="b">
        <v>1</v>
      </c>
      <c r="T1769" t="s">
        <v>60</v>
      </c>
      <c r="Z1769" t="s">
        <v>8890</v>
      </c>
      <c r="AA1769" t="s">
        <v>8887</v>
      </c>
      <c r="AC1769" t="s">
        <v>8973</v>
      </c>
      <c r="AD1769" t="b">
        <v>0</v>
      </c>
      <c r="AE1769" t="b">
        <v>1</v>
      </c>
      <c r="AF1769" t="s">
        <v>8892</v>
      </c>
      <c r="AG1769" t="s">
        <v>8892</v>
      </c>
      <c r="AH1769" t="s">
        <v>8893</v>
      </c>
      <c r="AI1769" t="s">
        <v>10206</v>
      </c>
      <c r="AJ1769" t="s">
        <v>17704</v>
      </c>
      <c r="AK1769" t="s">
        <v>17869</v>
      </c>
      <c r="AL1769" t="s">
        <v>9266</v>
      </c>
      <c r="AM1769" t="s">
        <v>6614</v>
      </c>
    </row>
    <row r="1770" spans="1:39" x14ac:dyDescent="0.2">
      <c r="A1770" t="s">
        <v>6606</v>
      </c>
      <c r="B1770" t="s">
        <v>6607</v>
      </c>
      <c r="D1770" t="s">
        <v>8791</v>
      </c>
      <c r="E1770" t="s">
        <v>17870</v>
      </c>
      <c r="F1770" t="s">
        <v>10382</v>
      </c>
      <c r="G1770" t="s">
        <v>6608</v>
      </c>
      <c r="H1770" t="s">
        <v>6606</v>
      </c>
      <c r="J1770" t="s">
        <v>17769</v>
      </c>
      <c r="K1770" t="s">
        <v>17770</v>
      </c>
      <c r="L1770" t="s">
        <v>17771</v>
      </c>
      <c r="M1770" t="s">
        <v>7982</v>
      </c>
      <c r="N1770" t="s">
        <v>7340</v>
      </c>
      <c r="O1770" t="s">
        <v>8887</v>
      </c>
      <c r="P1770" t="s">
        <v>17871</v>
      </c>
      <c r="R1770" t="b">
        <v>1</v>
      </c>
      <c r="T1770" t="s">
        <v>60</v>
      </c>
      <c r="Z1770" t="s">
        <v>8890</v>
      </c>
      <c r="AA1770" t="s">
        <v>8887</v>
      </c>
      <c r="AC1770" t="s">
        <v>10997</v>
      </c>
      <c r="AD1770" t="b">
        <v>0</v>
      </c>
      <c r="AE1770" t="b">
        <v>1</v>
      </c>
      <c r="AF1770" t="s">
        <v>8892</v>
      </c>
      <c r="AG1770" t="s">
        <v>8892</v>
      </c>
      <c r="AH1770" t="s">
        <v>8893</v>
      </c>
      <c r="AI1770" t="s">
        <v>10206</v>
      </c>
      <c r="AJ1770" t="s">
        <v>17704</v>
      </c>
      <c r="AK1770" t="s">
        <v>17872</v>
      </c>
      <c r="AL1770" t="s">
        <v>8926</v>
      </c>
      <c r="AM1770" t="s">
        <v>6608</v>
      </c>
    </row>
    <row r="1771" spans="1:39" x14ac:dyDescent="0.2">
      <c r="A1771" t="s">
        <v>6606</v>
      </c>
      <c r="B1771" t="s">
        <v>6607</v>
      </c>
      <c r="D1771" t="s">
        <v>8791</v>
      </c>
      <c r="E1771" t="s">
        <v>17873</v>
      </c>
      <c r="F1771" t="s">
        <v>10382</v>
      </c>
      <c r="G1771" t="s">
        <v>6614</v>
      </c>
      <c r="H1771" t="s">
        <v>6606</v>
      </c>
      <c r="J1771" t="s">
        <v>17769</v>
      </c>
      <c r="K1771" t="s">
        <v>17770</v>
      </c>
      <c r="L1771" t="s">
        <v>17771</v>
      </c>
      <c r="M1771" t="s">
        <v>7982</v>
      </c>
      <c r="N1771" t="s">
        <v>7946</v>
      </c>
      <c r="O1771" t="s">
        <v>8887</v>
      </c>
      <c r="P1771" t="s">
        <v>17874</v>
      </c>
      <c r="R1771" t="b">
        <v>1</v>
      </c>
      <c r="T1771" t="s">
        <v>60</v>
      </c>
      <c r="Z1771" t="s">
        <v>8890</v>
      </c>
      <c r="AA1771" t="s">
        <v>8887</v>
      </c>
      <c r="AC1771" t="s">
        <v>8973</v>
      </c>
      <c r="AD1771" t="b">
        <v>0</v>
      </c>
      <c r="AE1771" t="b">
        <v>1</v>
      </c>
      <c r="AF1771" t="s">
        <v>8892</v>
      </c>
      <c r="AG1771" t="s">
        <v>8892</v>
      </c>
      <c r="AH1771" t="s">
        <v>8893</v>
      </c>
      <c r="AI1771" t="s">
        <v>17823</v>
      </c>
      <c r="AJ1771" t="s">
        <v>17704</v>
      </c>
      <c r="AL1771" t="s">
        <v>9872</v>
      </c>
      <c r="AM1771" t="s">
        <v>6608</v>
      </c>
    </row>
    <row r="1772" spans="1:39" x14ac:dyDescent="0.2">
      <c r="A1772" t="s">
        <v>6606</v>
      </c>
      <c r="B1772" t="s">
        <v>6607</v>
      </c>
      <c r="D1772" t="s">
        <v>8791</v>
      </c>
      <c r="E1772" t="s">
        <v>17875</v>
      </c>
      <c r="F1772" t="s">
        <v>10382</v>
      </c>
      <c r="G1772" t="s">
        <v>6608</v>
      </c>
      <c r="H1772" t="s">
        <v>6606</v>
      </c>
      <c r="J1772" t="s">
        <v>17769</v>
      </c>
      <c r="K1772" t="s">
        <v>17770</v>
      </c>
      <c r="L1772" t="s">
        <v>17771</v>
      </c>
      <c r="M1772" t="s">
        <v>7982</v>
      </c>
      <c r="N1772" t="s">
        <v>7946</v>
      </c>
      <c r="O1772" t="s">
        <v>8887</v>
      </c>
      <c r="P1772" t="s">
        <v>17876</v>
      </c>
      <c r="R1772" t="b">
        <v>1</v>
      </c>
      <c r="T1772" t="s">
        <v>60</v>
      </c>
      <c r="Z1772" t="s">
        <v>8890</v>
      </c>
      <c r="AA1772" t="s">
        <v>8887</v>
      </c>
      <c r="AC1772" t="s">
        <v>8973</v>
      </c>
      <c r="AD1772" t="b">
        <v>0</v>
      </c>
      <c r="AE1772" t="b">
        <v>1</v>
      </c>
      <c r="AF1772" t="s">
        <v>8892</v>
      </c>
      <c r="AG1772" t="s">
        <v>8892</v>
      </c>
      <c r="AH1772" t="s">
        <v>8893</v>
      </c>
      <c r="AI1772" t="s">
        <v>17823</v>
      </c>
      <c r="AJ1772" t="s">
        <v>17704</v>
      </c>
      <c r="AK1772" t="s">
        <v>17877</v>
      </c>
      <c r="AL1772" t="s">
        <v>7302</v>
      </c>
      <c r="AM1772" t="s">
        <v>6608</v>
      </c>
    </row>
    <row r="1773" spans="1:39" x14ac:dyDescent="0.2">
      <c r="A1773" t="s">
        <v>6606</v>
      </c>
      <c r="B1773" t="s">
        <v>6607</v>
      </c>
      <c r="D1773" t="s">
        <v>8791</v>
      </c>
      <c r="E1773" t="s">
        <v>17878</v>
      </c>
      <c r="F1773" t="s">
        <v>10382</v>
      </c>
      <c r="G1773" t="s">
        <v>6608</v>
      </c>
      <c r="H1773" t="s">
        <v>6606</v>
      </c>
      <c r="J1773" t="s">
        <v>17769</v>
      </c>
      <c r="K1773" t="s">
        <v>17770</v>
      </c>
      <c r="L1773" t="s">
        <v>17771</v>
      </c>
      <c r="M1773" t="s">
        <v>7982</v>
      </c>
      <c r="N1773" t="s">
        <v>7742</v>
      </c>
      <c r="O1773" t="s">
        <v>8887</v>
      </c>
      <c r="P1773" t="s">
        <v>17879</v>
      </c>
      <c r="R1773" t="b">
        <v>1</v>
      </c>
      <c r="T1773" t="s">
        <v>60</v>
      </c>
      <c r="Z1773" t="s">
        <v>8890</v>
      </c>
      <c r="AA1773" t="s">
        <v>8887</v>
      </c>
      <c r="AC1773" t="s">
        <v>10997</v>
      </c>
      <c r="AD1773" t="b">
        <v>0</v>
      </c>
      <c r="AE1773" t="b">
        <v>1</v>
      </c>
      <c r="AF1773" t="s">
        <v>8892</v>
      </c>
      <c r="AG1773" t="s">
        <v>8892</v>
      </c>
      <c r="AH1773" t="s">
        <v>8893</v>
      </c>
      <c r="AI1773" t="s">
        <v>17823</v>
      </c>
      <c r="AJ1773" t="s">
        <v>17704</v>
      </c>
      <c r="AL1773" t="s">
        <v>9226</v>
      </c>
      <c r="AM1773" t="s">
        <v>6608</v>
      </c>
    </row>
    <row r="1774" spans="1:39" x14ac:dyDescent="0.2">
      <c r="A1774" t="s">
        <v>6606</v>
      </c>
      <c r="B1774" t="s">
        <v>6607</v>
      </c>
      <c r="D1774" t="s">
        <v>8791</v>
      </c>
      <c r="E1774" t="s">
        <v>17880</v>
      </c>
      <c r="F1774" t="s">
        <v>10382</v>
      </c>
      <c r="G1774" t="s">
        <v>6608</v>
      </c>
      <c r="H1774" t="s">
        <v>6606</v>
      </c>
      <c r="J1774" t="s">
        <v>17769</v>
      </c>
      <c r="K1774" t="s">
        <v>17770</v>
      </c>
      <c r="L1774" t="s">
        <v>17771</v>
      </c>
      <c r="M1774" t="s">
        <v>7982</v>
      </c>
      <c r="N1774" t="s">
        <v>7687</v>
      </c>
      <c r="O1774" t="s">
        <v>8887</v>
      </c>
      <c r="P1774" t="s">
        <v>17881</v>
      </c>
      <c r="R1774" t="b">
        <v>1</v>
      </c>
      <c r="T1774" t="s">
        <v>60</v>
      </c>
      <c r="Z1774" t="s">
        <v>8890</v>
      </c>
      <c r="AA1774" t="s">
        <v>8887</v>
      </c>
      <c r="AC1774" t="s">
        <v>8973</v>
      </c>
      <c r="AD1774" t="b">
        <v>0</v>
      </c>
      <c r="AE1774" t="b">
        <v>1</v>
      </c>
      <c r="AF1774" t="s">
        <v>8892</v>
      </c>
      <c r="AG1774" t="s">
        <v>8892</v>
      </c>
      <c r="AH1774" t="s">
        <v>8893</v>
      </c>
      <c r="AI1774" t="s">
        <v>17823</v>
      </c>
      <c r="AJ1774" t="s">
        <v>17704</v>
      </c>
      <c r="AL1774" t="s">
        <v>9087</v>
      </c>
      <c r="AM1774" t="s">
        <v>6608</v>
      </c>
    </row>
    <row r="1775" spans="1:39" x14ac:dyDescent="0.2">
      <c r="A1775" t="s">
        <v>6606</v>
      </c>
      <c r="B1775" t="s">
        <v>6607</v>
      </c>
      <c r="D1775" t="s">
        <v>8791</v>
      </c>
      <c r="E1775" t="s">
        <v>17882</v>
      </c>
      <c r="F1775" t="s">
        <v>10382</v>
      </c>
      <c r="G1775" t="s">
        <v>6608</v>
      </c>
      <c r="H1775" t="s">
        <v>6606</v>
      </c>
      <c r="J1775" t="s">
        <v>17769</v>
      </c>
      <c r="K1775" t="s">
        <v>17770</v>
      </c>
      <c r="L1775" t="s">
        <v>17771</v>
      </c>
      <c r="M1775" t="s">
        <v>7982</v>
      </c>
      <c r="N1775" t="s">
        <v>7079</v>
      </c>
      <c r="O1775" t="s">
        <v>8887</v>
      </c>
      <c r="P1775" t="s">
        <v>17883</v>
      </c>
      <c r="R1775" t="b">
        <v>1</v>
      </c>
      <c r="T1775" t="s">
        <v>60</v>
      </c>
      <c r="Z1775" t="s">
        <v>8890</v>
      </c>
      <c r="AA1775" t="s">
        <v>8887</v>
      </c>
      <c r="AC1775" t="s">
        <v>8973</v>
      </c>
      <c r="AD1775" t="b">
        <v>0</v>
      </c>
      <c r="AE1775" t="b">
        <v>1</v>
      </c>
      <c r="AF1775" t="s">
        <v>8892</v>
      </c>
      <c r="AG1775" t="s">
        <v>8892</v>
      </c>
      <c r="AH1775" t="s">
        <v>8893</v>
      </c>
      <c r="AI1775" t="s">
        <v>17823</v>
      </c>
      <c r="AJ1775" t="s">
        <v>17704</v>
      </c>
      <c r="AL1775" t="s">
        <v>9229</v>
      </c>
      <c r="AM1775" t="s">
        <v>6608</v>
      </c>
    </row>
    <row r="1776" spans="1:39" x14ac:dyDescent="0.2">
      <c r="A1776" t="s">
        <v>6606</v>
      </c>
      <c r="B1776" t="s">
        <v>6607</v>
      </c>
      <c r="D1776" t="s">
        <v>8791</v>
      </c>
      <c r="E1776" t="s">
        <v>17884</v>
      </c>
      <c r="F1776" t="s">
        <v>10382</v>
      </c>
      <c r="G1776" t="s">
        <v>6608</v>
      </c>
      <c r="H1776" t="s">
        <v>6606</v>
      </c>
      <c r="J1776" t="s">
        <v>17769</v>
      </c>
      <c r="K1776" t="s">
        <v>17770</v>
      </c>
      <c r="L1776" t="s">
        <v>17771</v>
      </c>
      <c r="M1776" t="s">
        <v>7982</v>
      </c>
      <c r="N1776" t="s">
        <v>7079</v>
      </c>
      <c r="O1776" t="s">
        <v>8887</v>
      </c>
      <c r="P1776" t="s">
        <v>17885</v>
      </c>
      <c r="R1776" t="b">
        <v>1</v>
      </c>
      <c r="T1776" t="s">
        <v>60</v>
      </c>
      <c r="Z1776" t="s">
        <v>8890</v>
      </c>
      <c r="AA1776" t="s">
        <v>8887</v>
      </c>
      <c r="AC1776" t="s">
        <v>8973</v>
      </c>
      <c r="AD1776" t="b">
        <v>0</v>
      </c>
      <c r="AE1776" t="b">
        <v>1</v>
      </c>
      <c r="AF1776" t="s">
        <v>8892</v>
      </c>
      <c r="AG1776" t="s">
        <v>8892</v>
      </c>
      <c r="AH1776" t="s">
        <v>8893</v>
      </c>
      <c r="AI1776" t="s">
        <v>17823</v>
      </c>
      <c r="AJ1776" t="s">
        <v>17704</v>
      </c>
      <c r="AL1776" t="s">
        <v>9016</v>
      </c>
      <c r="AM1776" t="s">
        <v>6608</v>
      </c>
    </row>
    <row r="1777" spans="1:42" x14ac:dyDescent="0.2">
      <c r="A1777" t="s">
        <v>6616</v>
      </c>
      <c r="B1777" t="s">
        <v>6616</v>
      </c>
      <c r="D1777" t="s">
        <v>17886</v>
      </c>
      <c r="E1777" t="s">
        <v>17887</v>
      </c>
      <c r="F1777" t="s">
        <v>8994</v>
      </c>
      <c r="G1777" t="s">
        <v>6617</v>
      </c>
      <c r="H1777" t="s">
        <v>6616</v>
      </c>
      <c r="I1777" t="s">
        <v>17888</v>
      </c>
      <c r="J1777" t="s">
        <v>6618</v>
      </c>
      <c r="K1777" t="s">
        <v>6619</v>
      </c>
      <c r="L1777" t="s">
        <v>429</v>
      </c>
      <c r="M1777" t="s">
        <v>7982</v>
      </c>
      <c r="N1777" t="s">
        <v>2039</v>
      </c>
      <c r="O1777" t="s">
        <v>8887</v>
      </c>
      <c r="P1777" t="s">
        <v>6620</v>
      </c>
      <c r="R1777" t="b">
        <v>1</v>
      </c>
      <c r="T1777" t="s">
        <v>112</v>
      </c>
      <c r="Y1777" t="s">
        <v>6622</v>
      </c>
      <c r="Z1777" t="s">
        <v>8890</v>
      </c>
      <c r="AA1777" t="s">
        <v>8887</v>
      </c>
      <c r="AB1777" t="s">
        <v>9329</v>
      </c>
      <c r="AC1777" t="s">
        <v>8996</v>
      </c>
      <c r="AD1777" t="b">
        <v>0</v>
      </c>
      <c r="AE1777" t="b">
        <v>0</v>
      </c>
      <c r="AF1777" t="s">
        <v>8941</v>
      </c>
      <c r="AG1777" t="s">
        <v>8941</v>
      </c>
      <c r="AH1777" t="s">
        <v>8942</v>
      </c>
      <c r="AJ1777" t="s">
        <v>6617</v>
      </c>
      <c r="AK1777" t="s">
        <v>17889</v>
      </c>
      <c r="AL1777" t="s">
        <v>8935</v>
      </c>
      <c r="AM1777" t="s">
        <v>6621</v>
      </c>
      <c r="AN1777" t="s">
        <v>463</v>
      </c>
      <c r="AO1777" t="s">
        <v>109</v>
      </c>
      <c r="AP1777" t="s">
        <v>464</v>
      </c>
    </row>
    <row r="1778" spans="1:42" x14ac:dyDescent="0.2">
      <c r="A1778" t="s">
        <v>6623</v>
      </c>
      <c r="B1778" t="s">
        <v>6623</v>
      </c>
      <c r="D1778" t="s">
        <v>17890</v>
      </c>
      <c r="E1778" t="s">
        <v>17891</v>
      </c>
      <c r="F1778" t="s">
        <v>9118</v>
      </c>
      <c r="G1778" t="s">
        <v>6624</v>
      </c>
      <c r="H1778" t="s">
        <v>6623</v>
      </c>
      <c r="J1778" t="s">
        <v>6625</v>
      </c>
      <c r="K1778" t="s">
        <v>6626</v>
      </c>
      <c r="L1778" t="s">
        <v>6627</v>
      </c>
      <c r="M1778" t="s">
        <v>7982</v>
      </c>
      <c r="N1778" t="s">
        <v>2039</v>
      </c>
      <c r="O1778" t="s">
        <v>8887</v>
      </c>
      <c r="P1778" t="s">
        <v>6628</v>
      </c>
      <c r="R1778" t="b">
        <v>1</v>
      </c>
      <c r="T1778" t="s">
        <v>112</v>
      </c>
      <c r="Z1778" t="s">
        <v>8890</v>
      </c>
      <c r="AA1778" t="s">
        <v>8887</v>
      </c>
      <c r="AC1778" t="s">
        <v>8973</v>
      </c>
      <c r="AD1778" t="b">
        <v>0</v>
      </c>
      <c r="AE1778" t="b">
        <v>0</v>
      </c>
      <c r="AF1778" t="s">
        <v>9113</v>
      </c>
      <c r="AG1778" t="s">
        <v>9113</v>
      </c>
      <c r="AH1778" t="s">
        <v>8893</v>
      </c>
      <c r="AI1778" t="s">
        <v>17892</v>
      </c>
      <c r="AJ1778" t="s">
        <v>7435</v>
      </c>
      <c r="AK1778" t="s">
        <v>17893</v>
      </c>
      <c r="AL1778" t="s">
        <v>8918</v>
      </c>
      <c r="AM1778" t="s">
        <v>6629</v>
      </c>
      <c r="AN1778" t="s">
        <v>1091</v>
      </c>
      <c r="AO1778" t="s">
        <v>472</v>
      </c>
      <c r="AP1778" t="s">
        <v>6630</v>
      </c>
    </row>
    <row r="1779" spans="1:42" x14ac:dyDescent="0.2">
      <c r="A1779" t="s">
        <v>6623</v>
      </c>
      <c r="B1779" t="s">
        <v>6623</v>
      </c>
      <c r="D1779" t="s">
        <v>17890</v>
      </c>
      <c r="E1779" t="s">
        <v>17894</v>
      </c>
      <c r="F1779" t="s">
        <v>9118</v>
      </c>
      <c r="G1779" t="s">
        <v>6624</v>
      </c>
      <c r="H1779" t="s">
        <v>6623</v>
      </c>
      <c r="M1779" t="s">
        <v>8925</v>
      </c>
      <c r="N1779" t="s">
        <v>2039</v>
      </c>
      <c r="O1779" t="s">
        <v>8887</v>
      </c>
      <c r="R1779" t="b">
        <v>1</v>
      </c>
      <c r="X1779" t="s">
        <v>2039</v>
      </c>
      <c r="Z1779" t="s">
        <v>8890</v>
      </c>
      <c r="AA1779" t="s">
        <v>8887</v>
      </c>
      <c r="AC1779" t="s">
        <v>8973</v>
      </c>
      <c r="AD1779" t="b">
        <v>0</v>
      </c>
      <c r="AE1779" t="b">
        <v>0</v>
      </c>
      <c r="AL1779" t="s">
        <v>8913</v>
      </c>
      <c r="AM1779" t="s">
        <v>17895</v>
      </c>
    </row>
    <row r="1780" spans="1:42" x14ac:dyDescent="0.2">
      <c r="A1780" t="s">
        <v>6631</v>
      </c>
      <c r="B1780" t="s">
        <v>6631</v>
      </c>
      <c r="D1780" t="s">
        <v>17896</v>
      </c>
      <c r="E1780" t="s">
        <v>17897</v>
      </c>
      <c r="F1780" t="s">
        <v>8994</v>
      </c>
      <c r="G1780" t="s">
        <v>6632</v>
      </c>
      <c r="H1780" t="s">
        <v>6631</v>
      </c>
      <c r="I1780" t="s">
        <v>17898</v>
      </c>
      <c r="J1780" t="s">
        <v>6633</v>
      </c>
      <c r="K1780" t="s">
        <v>6634</v>
      </c>
      <c r="L1780" t="s">
        <v>32</v>
      </c>
      <c r="M1780" t="s">
        <v>7982</v>
      </c>
      <c r="N1780" t="s">
        <v>2039</v>
      </c>
      <c r="O1780" t="s">
        <v>8887</v>
      </c>
      <c r="P1780" t="s">
        <v>6636</v>
      </c>
      <c r="R1780" t="b">
        <v>1</v>
      </c>
      <c r="T1780" t="s">
        <v>85</v>
      </c>
      <c r="Y1780" t="s">
        <v>4501</v>
      </c>
      <c r="Z1780" t="s">
        <v>8890</v>
      </c>
      <c r="AA1780" t="s">
        <v>8887</v>
      </c>
      <c r="AB1780" t="s">
        <v>9329</v>
      </c>
      <c r="AC1780" t="s">
        <v>8940</v>
      </c>
      <c r="AD1780" t="b">
        <v>0</v>
      </c>
      <c r="AE1780" t="b">
        <v>0</v>
      </c>
      <c r="AF1780" t="s">
        <v>8941</v>
      </c>
      <c r="AG1780" t="s">
        <v>8941</v>
      </c>
      <c r="AH1780" t="s">
        <v>8942</v>
      </c>
      <c r="AJ1780" t="s">
        <v>17899</v>
      </c>
      <c r="AK1780" t="s">
        <v>17900</v>
      </c>
      <c r="AL1780" t="s">
        <v>8897</v>
      </c>
      <c r="AM1780" t="s">
        <v>6632</v>
      </c>
    </row>
    <row r="1781" spans="1:42" x14ac:dyDescent="0.2">
      <c r="A1781" t="s">
        <v>6637</v>
      </c>
      <c r="B1781" t="s">
        <v>6637</v>
      </c>
      <c r="D1781" t="s">
        <v>17901</v>
      </c>
      <c r="E1781" t="s">
        <v>17902</v>
      </c>
      <c r="F1781" t="s">
        <v>8994</v>
      </c>
      <c r="G1781" t="s">
        <v>6638</v>
      </c>
      <c r="H1781" t="s">
        <v>6637</v>
      </c>
      <c r="J1781" t="s">
        <v>6639</v>
      </c>
      <c r="K1781" t="s">
        <v>6640</v>
      </c>
      <c r="L1781" t="s">
        <v>32</v>
      </c>
      <c r="M1781" t="s">
        <v>7982</v>
      </c>
      <c r="N1781" t="s">
        <v>2039</v>
      </c>
      <c r="O1781" t="s">
        <v>8887</v>
      </c>
      <c r="P1781" t="s">
        <v>6642</v>
      </c>
      <c r="R1781" t="b">
        <v>1</v>
      </c>
      <c r="T1781" t="s">
        <v>85</v>
      </c>
      <c r="Z1781" t="s">
        <v>8890</v>
      </c>
      <c r="AA1781" t="s">
        <v>8887</v>
      </c>
      <c r="AB1781" t="s">
        <v>17903</v>
      </c>
      <c r="AC1781" t="s">
        <v>8921</v>
      </c>
      <c r="AD1781" t="b">
        <v>0</v>
      </c>
      <c r="AE1781" t="b">
        <v>0</v>
      </c>
      <c r="AF1781" t="s">
        <v>9046</v>
      </c>
      <c r="AG1781" t="s">
        <v>9046</v>
      </c>
      <c r="AH1781" t="s">
        <v>9100</v>
      </c>
      <c r="AJ1781" t="s">
        <v>17904</v>
      </c>
      <c r="AK1781" t="s">
        <v>17905</v>
      </c>
      <c r="AL1781" t="s">
        <v>8897</v>
      </c>
      <c r="AM1781" t="s">
        <v>6643</v>
      </c>
    </row>
    <row r="1782" spans="1:42" x14ac:dyDescent="0.2">
      <c r="A1782" t="s">
        <v>6644</v>
      </c>
      <c r="B1782" t="s">
        <v>6644</v>
      </c>
      <c r="D1782" t="s">
        <v>17906</v>
      </c>
      <c r="E1782" t="s">
        <v>17907</v>
      </c>
      <c r="F1782" t="s">
        <v>9118</v>
      </c>
      <c r="G1782" t="s">
        <v>6645</v>
      </c>
      <c r="H1782" t="s">
        <v>6644</v>
      </c>
      <c r="J1782" t="s">
        <v>6646</v>
      </c>
      <c r="K1782" t="s">
        <v>6647</v>
      </c>
      <c r="L1782" t="s">
        <v>32</v>
      </c>
      <c r="M1782" t="s">
        <v>8984</v>
      </c>
      <c r="N1782" t="s">
        <v>7241</v>
      </c>
      <c r="O1782" t="s">
        <v>8887</v>
      </c>
      <c r="P1782" t="s">
        <v>6648</v>
      </c>
      <c r="R1782" t="b">
        <v>1</v>
      </c>
      <c r="T1782" t="s">
        <v>112</v>
      </c>
      <c r="X1782" t="s">
        <v>7691</v>
      </c>
      <c r="Z1782" t="s">
        <v>8890</v>
      </c>
      <c r="AA1782" t="s">
        <v>8887</v>
      </c>
      <c r="AD1782" t="b">
        <v>0</v>
      </c>
      <c r="AE1782" t="b">
        <v>0</v>
      </c>
      <c r="AF1782" t="s">
        <v>9144</v>
      </c>
      <c r="AG1782" t="s">
        <v>9144</v>
      </c>
      <c r="AI1782" t="s">
        <v>9145</v>
      </c>
      <c r="AJ1782" t="s">
        <v>6645</v>
      </c>
      <c r="AL1782" t="s">
        <v>9266</v>
      </c>
      <c r="AM1782" t="s">
        <v>6649</v>
      </c>
      <c r="AN1782" t="s">
        <v>378</v>
      </c>
      <c r="AO1782" t="s">
        <v>379</v>
      </c>
      <c r="AP1782" t="s">
        <v>2465</v>
      </c>
    </row>
    <row r="1783" spans="1:42" x14ac:dyDescent="0.2">
      <c r="A1783" t="s">
        <v>6650</v>
      </c>
      <c r="B1783" t="s">
        <v>6651</v>
      </c>
      <c r="D1783" t="s">
        <v>8795</v>
      </c>
      <c r="E1783" t="s">
        <v>17908</v>
      </c>
      <c r="F1783" t="s">
        <v>10382</v>
      </c>
      <c r="G1783" t="s">
        <v>6652</v>
      </c>
      <c r="H1783" t="s">
        <v>6650</v>
      </c>
      <c r="J1783" t="s">
        <v>6653</v>
      </c>
      <c r="K1783" t="s">
        <v>17909</v>
      </c>
      <c r="L1783" t="s">
        <v>6655</v>
      </c>
      <c r="M1783" t="s">
        <v>7982</v>
      </c>
      <c r="N1783" t="s">
        <v>2039</v>
      </c>
      <c r="O1783" t="s">
        <v>8887</v>
      </c>
      <c r="P1783" t="s">
        <v>17910</v>
      </c>
      <c r="R1783" t="b">
        <v>1</v>
      </c>
      <c r="T1783" t="s">
        <v>45</v>
      </c>
      <c r="Z1783" t="s">
        <v>8890</v>
      </c>
      <c r="AA1783" t="s">
        <v>8887</v>
      </c>
      <c r="AC1783" t="s">
        <v>8973</v>
      </c>
      <c r="AD1783" t="b">
        <v>0</v>
      </c>
      <c r="AE1783" t="b">
        <v>0</v>
      </c>
      <c r="AF1783" t="s">
        <v>17911</v>
      </c>
      <c r="AG1783" t="s">
        <v>8931</v>
      </c>
      <c r="AH1783" t="s">
        <v>8893</v>
      </c>
      <c r="AI1783" t="s">
        <v>17912</v>
      </c>
      <c r="AJ1783" t="s">
        <v>17913</v>
      </c>
      <c r="AK1783" t="s">
        <v>17914</v>
      </c>
      <c r="AL1783" t="s">
        <v>9238</v>
      </c>
      <c r="AM1783" t="s">
        <v>6652</v>
      </c>
    </row>
    <row r="1784" spans="1:42" x14ac:dyDescent="0.2">
      <c r="A1784" t="s">
        <v>6650</v>
      </c>
      <c r="B1784" t="s">
        <v>6651</v>
      </c>
      <c r="D1784" t="s">
        <v>8795</v>
      </c>
      <c r="E1784" t="s">
        <v>17915</v>
      </c>
      <c r="F1784" t="s">
        <v>10382</v>
      </c>
      <c r="G1784" t="s">
        <v>6652</v>
      </c>
      <c r="H1784" t="s">
        <v>6650</v>
      </c>
      <c r="J1784" t="s">
        <v>6653</v>
      </c>
      <c r="K1784" t="s">
        <v>17909</v>
      </c>
      <c r="L1784" t="s">
        <v>6655</v>
      </c>
      <c r="M1784" t="s">
        <v>7982</v>
      </c>
      <c r="N1784" t="s">
        <v>17916</v>
      </c>
      <c r="O1784" t="s">
        <v>8887</v>
      </c>
      <c r="P1784" t="s">
        <v>17917</v>
      </c>
      <c r="R1784" t="b">
        <v>1</v>
      </c>
      <c r="T1784" t="s">
        <v>45</v>
      </c>
      <c r="Z1784" t="s">
        <v>8890</v>
      </c>
      <c r="AA1784" t="s">
        <v>8887</v>
      </c>
      <c r="AC1784" t="s">
        <v>8973</v>
      </c>
      <c r="AD1784" t="b">
        <v>0</v>
      </c>
      <c r="AE1784" t="b">
        <v>0</v>
      </c>
      <c r="AF1784" t="s">
        <v>8892</v>
      </c>
      <c r="AG1784" t="s">
        <v>8892</v>
      </c>
      <c r="AH1784" t="s">
        <v>8893</v>
      </c>
      <c r="AI1784" t="s">
        <v>13167</v>
      </c>
      <c r="AJ1784" t="s">
        <v>17918</v>
      </c>
      <c r="AK1784" t="s">
        <v>17919</v>
      </c>
      <c r="AL1784" t="s">
        <v>8935</v>
      </c>
      <c r="AM1784" t="s">
        <v>6652</v>
      </c>
    </row>
    <row r="1785" spans="1:42" x14ac:dyDescent="0.2">
      <c r="A1785" t="s">
        <v>6661</v>
      </c>
      <c r="B1785" t="s">
        <v>6662</v>
      </c>
      <c r="D1785" t="s">
        <v>8798</v>
      </c>
      <c r="E1785" t="s">
        <v>17920</v>
      </c>
      <c r="F1785" t="s">
        <v>21007</v>
      </c>
      <c r="G1785" t="s">
        <v>6663</v>
      </c>
      <c r="H1785" t="s">
        <v>6661</v>
      </c>
      <c r="M1785" t="s">
        <v>8920</v>
      </c>
      <c r="N1785" t="s">
        <v>2039</v>
      </c>
      <c r="O1785" t="s">
        <v>8887</v>
      </c>
      <c r="R1785" t="b">
        <v>1</v>
      </c>
      <c r="Z1785" t="s">
        <v>8890</v>
      </c>
      <c r="AA1785" t="s">
        <v>8887</v>
      </c>
      <c r="AC1785" t="s">
        <v>8973</v>
      </c>
      <c r="AD1785" t="b">
        <v>0</v>
      </c>
      <c r="AL1785" t="s">
        <v>8945</v>
      </c>
      <c r="AM1785" t="s">
        <v>6668</v>
      </c>
    </row>
    <row r="1786" spans="1:42" x14ac:dyDescent="0.2">
      <c r="A1786" t="s">
        <v>6661</v>
      </c>
      <c r="B1786" t="s">
        <v>6662</v>
      </c>
      <c r="D1786" t="s">
        <v>8798</v>
      </c>
      <c r="E1786" t="s">
        <v>17921</v>
      </c>
      <c r="F1786" t="s">
        <v>21007</v>
      </c>
      <c r="G1786" t="s">
        <v>6663</v>
      </c>
      <c r="H1786" t="s">
        <v>6661</v>
      </c>
      <c r="M1786" t="s">
        <v>8920</v>
      </c>
      <c r="N1786" t="s">
        <v>2039</v>
      </c>
      <c r="O1786" t="s">
        <v>8887</v>
      </c>
      <c r="R1786" t="b">
        <v>1</v>
      </c>
      <c r="Z1786" t="s">
        <v>8890</v>
      </c>
      <c r="AA1786" t="s">
        <v>8887</v>
      </c>
      <c r="AC1786" t="s">
        <v>8973</v>
      </c>
      <c r="AD1786" t="b">
        <v>0</v>
      </c>
      <c r="AL1786" t="s">
        <v>9816</v>
      </c>
      <c r="AM1786" t="s">
        <v>6668</v>
      </c>
    </row>
    <row r="1787" spans="1:42" x14ac:dyDescent="0.2">
      <c r="A1787" t="s">
        <v>6661</v>
      </c>
      <c r="B1787" t="s">
        <v>6662</v>
      </c>
      <c r="D1787" t="s">
        <v>8798</v>
      </c>
      <c r="E1787" t="s">
        <v>17922</v>
      </c>
      <c r="F1787" t="s">
        <v>21007</v>
      </c>
      <c r="G1787" t="s">
        <v>6663</v>
      </c>
      <c r="H1787" t="s">
        <v>6661</v>
      </c>
      <c r="M1787" t="s">
        <v>8920</v>
      </c>
      <c r="N1787" t="s">
        <v>2039</v>
      </c>
      <c r="O1787" t="s">
        <v>8887</v>
      </c>
      <c r="R1787" t="b">
        <v>1</v>
      </c>
      <c r="Z1787" t="s">
        <v>8890</v>
      </c>
      <c r="AA1787" t="s">
        <v>8887</v>
      </c>
      <c r="AC1787" t="s">
        <v>8973</v>
      </c>
      <c r="AD1787" t="b">
        <v>0</v>
      </c>
      <c r="AL1787" t="s">
        <v>9229</v>
      </c>
      <c r="AM1787" t="s">
        <v>6668</v>
      </c>
    </row>
    <row r="1788" spans="1:42" x14ac:dyDescent="0.2">
      <c r="A1788" t="s">
        <v>6661</v>
      </c>
      <c r="B1788" t="s">
        <v>6662</v>
      </c>
      <c r="D1788" t="s">
        <v>8798</v>
      </c>
      <c r="E1788" t="s">
        <v>17923</v>
      </c>
      <c r="F1788" t="s">
        <v>21007</v>
      </c>
      <c r="G1788" t="s">
        <v>6663</v>
      </c>
      <c r="H1788" t="s">
        <v>6661</v>
      </c>
      <c r="M1788" t="s">
        <v>8920</v>
      </c>
      <c r="N1788" t="s">
        <v>2039</v>
      </c>
      <c r="O1788" t="s">
        <v>8887</v>
      </c>
      <c r="R1788" t="b">
        <v>1</v>
      </c>
      <c r="Z1788" t="s">
        <v>8890</v>
      </c>
      <c r="AA1788" t="s">
        <v>8887</v>
      </c>
      <c r="AC1788" t="s">
        <v>8973</v>
      </c>
      <c r="AD1788" t="b">
        <v>0</v>
      </c>
      <c r="AL1788" t="s">
        <v>9232</v>
      </c>
      <c r="AM1788" t="s">
        <v>6668</v>
      </c>
    </row>
    <row r="1789" spans="1:42" x14ac:dyDescent="0.2">
      <c r="A1789" t="s">
        <v>6661</v>
      </c>
      <c r="B1789" t="s">
        <v>6662</v>
      </c>
      <c r="D1789" t="s">
        <v>8798</v>
      </c>
      <c r="E1789" t="s">
        <v>17924</v>
      </c>
      <c r="F1789" t="s">
        <v>21007</v>
      </c>
      <c r="G1789" t="s">
        <v>6663</v>
      </c>
      <c r="H1789" t="s">
        <v>6661</v>
      </c>
      <c r="J1789" t="s">
        <v>6664</v>
      </c>
      <c r="K1789" t="s">
        <v>17925</v>
      </c>
      <c r="L1789" t="s">
        <v>6666</v>
      </c>
      <c r="M1789" t="s">
        <v>8925</v>
      </c>
      <c r="N1789" t="s">
        <v>2039</v>
      </c>
      <c r="O1789" t="s">
        <v>8887</v>
      </c>
      <c r="P1789" t="s">
        <v>17926</v>
      </c>
      <c r="R1789" t="b">
        <v>1</v>
      </c>
      <c r="T1789" t="s">
        <v>45</v>
      </c>
      <c r="X1789" t="s">
        <v>7035</v>
      </c>
      <c r="Z1789" t="s">
        <v>8890</v>
      </c>
      <c r="AA1789" t="s">
        <v>8887</v>
      </c>
      <c r="AC1789" t="s">
        <v>8973</v>
      </c>
      <c r="AD1789" t="b">
        <v>0</v>
      </c>
      <c r="AF1789" t="s">
        <v>9113</v>
      </c>
      <c r="AG1789" t="s">
        <v>9113</v>
      </c>
      <c r="AI1789" t="s">
        <v>13167</v>
      </c>
      <c r="AJ1789" t="s">
        <v>17927</v>
      </c>
      <c r="AK1789" t="s">
        <v>17928</v>
      </c>
      <c r="AL1789" t="s">
        <v>7302</v>
      </c>
      <c r="AM1789" t="s">
        <v>6668</v>
      </c>
    </row>
    <row r="1790" spans="1:42" x14ac:dyDescent="0.2">
      <c r="A1790" t="s">
        <v>6661</v>
      </c>
      <c r="B1790" t="s">
        <v>6662</v>
      </c>
      <c r="D1790" t="s">
        <v>8798</v>
      </c>
      <c r="E1790" t="s">
        <v>17929</v>
      </c>
      <c r="F1790" t="s">
        <v>21007</v>
      </c>
      <c r="G1790" t="s">
        <v>6663</v>
      </c>
      <c r="H1790" t="s">
        <v>6661</v>
      </c>
      <c r="M1790" t="s">
        <v>8920</v>
      </c>
      <c r="N1790" t="s">
        <v>2039</v>
      </c>
      <c r="O1790" t="s">
        <v>8887</v>
      </c>
      <c r="R1790" t="b">
        <v>1</v>
      </c>
      <c r="Z1790" t="s">
        <v>8890</v>
      </c>
      <c r="AA1790" t="s">
        <v>8887</v>
      </c>
      <c r="AC1790" t="s">
        <v>8973</v>
      </c>
      <c r="AD1790" t="b">
        <v>0</v>
      </c>
      <c r="AL1790" t="s">
        <v>9238</v>
      </c>
      <c r="AM1790" t="s">
        <v>6668</v>
      </c>
    </row>
    <row r="1791" spans="1:42" x14ac:dyDescent="0.2">
      <c r="A1791" t="s">
        <v>6661</v>
      </c>
      <c r="B1791" t="s">
        <v>6662</v>
      </c>
      <c r="D1791" t="s">
        <v>8798</v>
      </c>
      <c r="E1791" t="s">
        <v>17930</v>
      </c>
      <c r="F1791" t="s">
        <v>21007</v>
      </c>
      <c r="G1791" t="s">
        <v>6663</v>
      </c>
      <c r="H1791" t="s">
        <v>6661</v>
      </c>
      <c r="M1791" t="s">
        <v>8920</v>
      </c>
      <c r="N1791" t="s">
        <v>2039</v>
      </c>
      <c r="O1791" t="s">
        <v>8887</v>
      </c>
      <c r="R1791" t="b">
        <v>1</v>
      </c>
      <c r="Z1791" t="s">
        <v>8890</v>
      </c>
      <c r="AA1791" t="s">
        <v>8887</v>
      </c>
      <c r="AC1791" t="s">
        <v>8973</v>
      </c>
      <c r="AD1791" t="b">
        <v>0</v>
      </c>
      <c r="AL1791" t="s">
        <v>9136</v>
      </c>
      <c r="AM1791" t="s">
        <v>6668</v>
      </c>
    </row>
    <row r="1792" spans="1:42" x14ac:dyDescent="0.2">
      <c r="A1792" t="s">
        <v>6661</v>
      </c>
      <c r="B1792" t="s">
        <v>6662</v>
      </c>
      <c r="D1792" t="s">
        <v>8798</v>
      </c>
      <c r="E1792" t="s">
        <v>17931</v>
      </c>
      <c r="F1792" t="s">
        <v>21007</v>
      </c>
      <c r="G1792" t="s">
        <v>6663</v>
      </c>
      <c r="H1792" t="s">
        <v>6661</v>
      </c>
      <c r="M1792" t="s">
        <v>8920</v>
      </c>
      <c r="N1792" t="s">
        <v>2039</v>
      </c>
      <c r="O1792" t="s">
        <v>8887</v>
      </c>
      <c r="R1792" t="b">
        <v>1</v>
      </c>
      <c r="Z1792" t="s">
        <v>8890</v>
      </c>
      <c r="AA1792" t="s">
        <v>8887</v>
      </c>
      <c r="AC1792" t="s">
        <v>8973</v>
      </c>
      <c r="AD1792" t="b">
        <v>0</v>
      </c>
      <c r="AL1792" t="s">
        <v>9295</v>
      </c>
      <c r="AM1792" t="s">
        <v>6668</v>
      </c>
    </row>
    <row r="1793" spans="1:39" x14ac:dyDescent="0.2">
      <c r="A1793" t="s">
        <v>6661</v>
      </c>
      <c r="B1793" t="s">
        <v>6662</v>
      </c>
      <c r="D1793" t="s">
        <v>8798</v>
      </c>
      <c r="E1793" t="s">
        <v>17932</v>
      </c>
      <c r="F1793" t="s">
        <v>21007</v>
      </c>
      <c r="G1793" t="s">
        <v>6663</v>
      </c>
      <c r="H1793" t="s">
        <v>6661</v>
      </c>
      <c r="M1793" t="s">
        <v>8920</v>
      </c>
      <c r="N1793" t="s">
        <v>2039</v>
      </c>
      <c r="O1793" t="s">
        <v>8887</v>
      </c>
      <c r="R1793" t="b">
        <v>1</v>
      </c>
      <c r="Z1793" t="s">
        <v>8890</v>
      </c>
      <c r="AA1793" t="s">
        <v>8887</v>
      </c>
      <c r="AC1793" t="s">
        <v>8973</v>
      </c>
      <c r="AD1793" t="b">
        <v>0</v>
      </c>
      <c r="AL1793" t="s">
        <v>11090</v>
      </c>
      <c r="AM1793" t="s">
        <v>6668</v>
      </c>
    </row>
    <row r="1794" spans="1:39" x14ac:dyDescent="0.2">
      <c r="A1794" t="s">
        <v>6661</v>
      </c>
      <c r="B1794" t="s">
        <v>6662</v>
      </c>
      <c r="D1794" t="s">
        <v>8798</v>
      </c>
      <c r="E1794" t="s">
        <v>17933</v>
      </c>
      <c r="F1794" t="s">
        <v>21007</v>
      </c>
      <c r="G1794" t="s">
        <v>6663</v>
      </c>
      <c r="H1794" t="s">
        <v>6661</v>
      </c>
      <c r="M1794" t="s">
        <v>8920</v>
      </c>
      <c r="N1794" t="s">
        <v>2039</v>
      </c>
      <c r="O1794" t="s">
        <v>8887</v>
      </c>
      <c r="R1794" t="b">
        <v>1</v>
      </c>
      <c r="Z1794" t="s">
        <v>8890</v>
      </c>
      <c r="AA1794" t="s">
        <v>8887</v>
      </c>
      <c r="AC1794" t="s">
        <v>8973</v>
      </c>
      <c r="AD1794" t="b">
        <v>0</v>
      </c>
      <c r="AL1794" t="s">
        <v>11348</v>
      </c>
      <c r="AM1794" t="s">
        <v>6668</v>
      </c>
    </row>
    <row r="1795" spans="1:39" x14ac:dyDescent="0.2">
      <c r="A1795" t="s">
        <v>6661</v>
      </c>
      <c r="B1795" t="s">
        <v>6662</v>
      </c>
      <c r="D1795" t="s">
        <v>8798</v>
      </c>
      <c r="E1795" t="s">
        <v>17934</v>
      </c>
      <c r="F1795" t="s">
        <v>21007</v>
      </c>
      <c r="G1795" t="s">
        <v>6663</v>
      </c>
      <c r="H1795" t="s">
        <v>6661</v>
      </c>
      <c r="M1795" t="s">
        <v>8920</v>
      </c>
      <c r="N1795" t="s">
        <v>2039</v>
      </c>
      <c r="O1795" t="s">
        <v>8887</v>
      </c>
      <c r="R1795" t="b">
        <v>1</v>
      </c>
      <c r="Z1795" t="s">
        <v>8890</v>
      </c>
      <c r="AA1795" t="s">
        <v>8887</v>
      </c>
      <c r="AC1795" t="s">
        <v>8973</v>
      </c>
      <c r="AD1795" t="b">
        <v>0</v>
      </c>
      <c r="AL1795" t="s">
        <v>9287</v>
      </c>
      <c r="AM1795" t="s">
        <v>6668</v>
      </c>
    </row>
    <row r="1796" spans="1:39" x14ac:dyDescent="0.2">
      <c r="A1796" t="s">
        <v>6661</v>
      </c>
      <c r="B1796" t="s">
        <v>6662</v>
      </c>
      <c r="D1796" t="s">
        <v>8798</v>
      </c>
      <c r="E1796" t="s">
        <v>17935</v>
      </c>
      <c r="F1796" t="s">
        <v>21007</v>
      </c>
      <c r="G1796" t="s">
        <v>6663</v>
      </c>
      <c r="H1796" t="s">
        <v>6661</v>
      </c>
      <c r="M1796" t="s">
        <v>8920</v>
      </c>
      <c r="N1796" t="s">
        <v>2039</v>
      </c>
      <c r="O1796" t="s">
        <v>8887</v>
      </c>
      <c r="R1796" t="b">
        <v>1</v>
      </c>
      <c r="Z1796" t="s">
        <v>8890</v>
      </c>
      <c r="AA1796" t="s">
        <v>8887</v>
      </c>
      <c r="AC1796" t="s">
        <v>8973</v>
      </c>
      <c r="AD1796" t="b">
        <v>0</v>
      </c>
      <c r="AL1796" t="s">
        <v>9244</v>
      </c>
      <c r="AM1796" t="s">
        <v>17936</v>
      </c>
    </row>
    <row r="1797" spans="1:39" x14ac:dyDescent="0.2">
      <c r="A1797" t="s">
        <v>6661</v>
      </c>
      <c r="B1797" t="s">
        <v>6662</v>
      </c>
      <c r="D1797" t="s">
        <v>8798</v>
      </c>
      <c r="E1797" t="s">
        <v>17937</v>
      </c>
      <c r="F1797" t="s">
        <v>21007</v>
      </c>
      <c r="G1797" t="s">
        <v>6663</v>
      </c>
      <c r="H1797" t="s">
        <v>6661</v>
      </c>
      <c r="M1797" t="s">
        <v>8920</v>
      </c>
      <c r="N1797" t="s">
        <v>2039</v>
      </c>
      <c r="O1797" t="s">
        <v>8887</v>
      </c>
      <c r="R1797" t="b">
        <v>1</v>
      </c>
      <c r="Z1797" t="s">
        <v>8890</v>
      </c>
      <c r="AA1797" t="s">
        <v>8887</v>
      </c>
      <c r="AC1797" t="s">
        <v>8973</v>
      </c>
      <c r="AD1797" t="b">
        <v>0</v>
      </c>
      <c r="AL1797" t="s">
        <v>8923</v>
      </c>
      <c r="AM1797" t="s">
        <v>6668</v>
      </c>
    </row>
    <row r="1798" spans="1:39" x14ac:dyDescent="0.2">
      <c r="A1798" t="s">
        <v>6661</v>
      </c>
      <c r="B1798" t="s">
        <v>6662</v>
      </c>
      <c r="D1798" t="s">
        <v>8798</v>
      </c>
      <c r="E1798" t="s">
        <v>17938</v>
      </c>
      <c r="F1798" t="s">
        <v>21007</v>
      </c>
      <c r="G1798" t="s">
        <v>6663</v>
      </c>
      <c r="H1798" t="s">
        <v>6661</v>
      </c>
      <c r="M1798" t="s">
        <v>8920</v>
      </c>
      <c r="N1798" t="s">
        <v>2039</v>
      </c>
      <c r="O1798" t="s">
        <v>8887</v>
      </c>
      <c r="R1798" t="b">
        <v>1</v>
      </c>
      <c r="Z1798" t="s">
        <v>8890</v>
      </c>
      <c r="AA1798" t="s">
        <v>8887</v>
      </c>
      <c r="AC1798" t="s">
        <v>8973</v>
      </c>
      <c r="AD1798" t="b">
        <v>0</v>
      </c>
      <c r="AL1798" t="s">
        <v>9250</v>
      </c>
      <c r="AM1798" t="s">
        <v>6668</v>
      </c>
    </row>
    <row r="1799" spans="1:39" x14ac:dyDescent="0.2">
      <c r="A1799" t="s">
        <v>6661</v>
      </c>
      <c r="B1799" t="s">
        <v>6662</v>
      </c>
      <c r="D1799" t="s">
        <v>8798</v>
      </c>
      <c r="E1799" t="s">
        <v>17939</v>
      </c>
      <c r="F1799" t="s">
        <v>21007</v>
      </c>
      <c r="G1799" t="s">
        <v>6663</v>
      </c>
      <c r="H1799" t="s">
        <v>6661</v>
      </c>
      <c r="M1799" t="s">
        <v>8920</v>
      </c>
      <c r="N1799" t="s">
        <v>2039</v>
      </c>
      <c r="O1799" t="s">
        <v>8887</v>
      </c>
      <c r="R1799" t="b">
        <v>1</v>
      </c>
      <c r="Z1799" t="s">
        <v>8890</v>
      </c>
      <c r="AA1799" t="s">
        <v>8887</v>
      </c>
      <c r="AC1799" t="s">
        <v>8973</v>
      </c>
      <c r="AD1799" t="b">
        <v>0</v>
      </c>
      <c r="AL1799" t="s">
        <v>9253</v>
      </c>
      <c r="AM1799" t="s">
        <v>6668</v>
      </c>
    </row>
    <row r="1800" spans="1:39" x14ac:dyDescent="0.2">
      <c r="A1800" t="s">
        <v>6661</v>
      </c>
      <c r="B1800" t="s">
        <v>6662</v>
      </c>
      <c r="D1800" t="s">
        <v>8798</v>
      </c>
      <c r="E1800" t="s">
        <v>17940</v>
      </c>
      <c r="F1800" t="s">
        <v>21007</v>
      </c>
      <c r="G1800" t="s">
        <v>6663</v>
      </c>
      <c r="H1800" t="s">
        <v>6661</v>
      </c>
      <c r="M1800" t="s">
        <v>8920</v>
      </c>
      <c r="N1800" t="s">
        <v>2039</v>
      </c>
      <c r="O1800" t="s">
        <v>8887</v>
      </c>
      <c r="R1800" t="b">
        <v>1</v>
      </c>
      <c r="Z1800" t="s">
        <v>8890</v>
      </c>
      <c r="AA1800" t="s">
        <v>8887</v>
      </c>
      <c r="AC1800" t="s">
        <v>8973</v>
      </c>
      <c r="AD1800" t="b">
        <v>0</v>
      </c>
      <c r="AL1800" t="s">
        <v>9016</v>
      </c>
      <c r="AM1800" t="s">
        <v>6668</v>
      </c>
    </row>
    <row r="1801" spans="1:39" x14ac:dyDescent="0.2">
      <c r="A1801" t="s">
        <v>6661</v>
      </c>
      <c r="B1801" t="s">
        <v>6662</v>
      </c>
      <c r="D1801" t="s">
        <v>8798</v>
      </c>
      <c r="E1801" t="s">
        <v>17941</v>
      </c>
      <c r="F1801" t="s">
        <v>21007</v>
      </c>
      <c r="G1801" t="s">
        <v>6663</v>
      </c>
      <c r="H1801" t="s">
        <v>6661</v>
      </c>
      <c r="M1801" t="s">
        <v>8920</v>
      </c>
      <c r="N1801" t="s">
        <v>2039</v>
      </c>
      <c r="O1801" t="s">
        <v>8887</v>
      </c>
      <c r="R1801" t="b">
        <v>1</v>
      </c>
      <c r="Z1801" t="s">
        <v>8890</v>
      </c>
      <c r="AA1801" t="s">
        <v>8887</v>
      </c>
      <c r="AC1801" t="s">
        <v>8973</v>
      </c>
      <c r="AD1801" t="b">
        <v>0</v>
      </c>
      <c r="AL1801" t="s">
        <v>9087</v>
      </c>
      <c r="AM1801" t="s">
        <v>6668</v>
      </c>
    </row>
    <row r="1802" spans="1:39" x14ac:dyDescent="0.2">
      <c r="A1802" t="s">
        <v>6661</v>
      </c>
      <c r="B1802" t="s">
        <v>6662</v>
      </c>
      <c r="D1802" t="s">
        <v>8798</v>
      </c>
      <c r="E1802" t="s">
        <v>17942</v>
      </c>
      <c r="F1802" t="s">
        <v>21007</v>
      </c>
      <c r="G1802" t="s">
        <v>6663</v>
      </c>
      <c r="H1802" t="s">
        <v>6661</v>
      </c>
      <c r="M1802" t="s">
        <v>8920</v>
      </c>
      <c r="N1802" t="s">
        <v>2039</v>
      </c>
      <c r="O1802" t="s">
        <v>8887</v>
      </c>
      <c r="R1802" t="b">
        <v>1</v>
      </c>
      <c r="Z1802" t="s">
        <v>8890</v>
      </c>
      <c r="AA1802" t="s">
        <v>8887</v>
      </c>
      <c r="AC1802" t="s">
        <v>8973</v>
      </c>
      <c r="AD1802" t="b">
        <v>0</v>
      </c>
      <c r="AL1802" t="s">
        <v>8926</v>
      </c>
      <c r="AM1802" t="s">
        <v>6668</v>
      </c>
    </row>
    <row r="1803" spans="1:39" x14ac:dyDescent="0.2">
      <c r="A1803" t="s">
        <v>6661</v>
      </c>
      <c r="B1803" t="s">
        <v>6662</v>
      </c>
      <c r="D1803" t="s">
        <v>8798</v>
      </c>
      <c r="E1803" t="s">
        <v>17943</v>
      </c>
      <c r="F1803" t="s">
        <v>21007</v>
      </c>
      <c r="G1803" t="s">
        <v>6663</v>
      </c>
      <c r="H1803" t="s">
        <v>6661</v>
      </c>
      <c r="M1803" t="s">
        <v>8920</v>
      </c>
      <c r="N1803" t="s">
        <v>2039</v>
      </c>
      <c r="O1803" t="s">
        <v>8887</v>
      </c>
      <c r="R1803" t="b">
        <v>1</v>
      </c>
      <c r="Z1803" t="s">
        <v>8890</v>
      </c>
      <c r="AA1803" t="s">
        <v>8887</v>
      </c>
      <c r="AC1803" t="s">
        <v>8973</v>
      </c>
      <c r="AD1803" t="b">
        <v>0</v>
      </c>
      <c r="AL1803" t="s">
        <v>8935</v>
      </c>
      <c r="AM1803" t="s">
        <v>6668</v>
      </c>
    </row>
    <row r="1804" spans="1:39" x14ac:dyDescent="0.2">
      <c r="A1804" t="s">
        <v>6661</v>
      </c>
      <c r="B1804" t="s">
        <v>6662</v>
      </c>
      <c r="D1804" t="s">
        <v>8798</v>
      </c>
      <c r="E1804" t="s">
        <v>17944</v>
      </c>
      <c r="F1804" t="s">
        <v>21007</v>
      </c>
      <c r="G1804" t="s">
        <v>6663</v>
      </c>
      <c r="H1804" t="s">
        <v>6661</v>
      </c>
      <c r="M1804" t="s">
        <v>8920</v>
      </c>
      <c r="N1804" t="s">
        <v>2039</v>
      </c>
      <c r="O1804" t="s">
        <v>8887</v>
      </c>
      <c r="R1804" t="b">
        <v>1</v>
      </c>
      <c r="Z1804" t="s">
        <v>8890</v>
      </c>
      <c r="AA1804" t="s">
        <v>8887</v>
      </c>
      <c r="AC1804" t="s">
        <v>8973</v>
      </c>
      <c r="AD1804" t="b">
        <v>0</v>
      </c>
      <c r="AL1804" t="s">
        <v>9266</v>
      </c>
      <c r="AM1804" t="s">
        <v>6668</v>
      </c>
    </row>
    <row r="1805" spans="1:39" x14ac:dyDescent="0.2">
      <c r="A1805" t="s">
        <v>6661</v>
      </c>
      <c r="B1805" t="s">
        <v>6662</v>
      </c>
      <c r="D1805" t="s">
        <v>8798</v>
      </c>
      <c r="E1805" t="s">
        <v>17945</v>
      </c>
      <c r="F1805" t="s">
        <v>21007</v>
      </c>
      <c r="G1805" t="s">
        <v>6663</v>
      </c>
      <c r="H1805" t="s">
        <v>6661</v>
      </c>
      <c r="M1805" t="s">
        <v>8920</v>
      </c>
      <c r="N1805" t="s">
        <v>2039</v>
      </c>
      <c r="O1805" t="s">
        <v>8887</v>
      </c>
      <c r="R1805" t="b">
        <v>1</v>
      </c>
      <c r="Z1805" t="s">
        <v>8890</v>
      </c>
      <c r="AA1805" t="s">
        <v>8887</v>
      </c>
      <c r="AC1805" t="s">
        <v>8973</v>
      </c>
      <c r="AD1805" t="b">
        <v>0</v>
      </c>
      <c r="AL1805" t="s">
        <v>9048</v>
      </c>
      <c r="AM1805" t="s">
        <v>6668</v>
      </c>
    </row>
    <row r="1806" spans="1:39" x14ac:dyDescent="0.2">
      <c r="A1806" t="s">
        <v>6661</v>
      </c>
      <c r="B1806" t="s">
        <v>6662</v>
      </c>
      <c r="D1806" t="s">
        <v>8798</v>
      </c>
      <c r="E1806" t="s">
        <v>17946</v>
      </c>
      <c r="F1806" t="s">
        <v>21007</v>
      </c>
      <c r="G1806" t="s">
        <v>6663</v>
      </c>
      <c r="H1806" t="s">
        <v>6661</v>
      </c>
      <c r="M1806" t="s">
        <v>8920</v>
      </c>
      <c r="N1806" t="s">
        <v>2039</v>
      </c>
      <c r="O1806" t="s">
        <v>8887</v>
      </c>
      <c r="R1806" t="b">
        <v>1</v>
      </c>
      <c r="Z1806" t="s">
        <v>8890</v>
      </c>
      <c r="AA1806" t="s">
        <v>8887</v>
      </c>
      <c r="AC1806" t="s">
        <v>8973</v>
      </c>
      <c r="AD1806" t="b">
        <v>0</v>
      </c>
      <c r="AL1806" t="s">
        <v>8907</v>
      </c>
      <c r="AM1806" t="s">
        <v>6668</v>
      </c>
    </row>
    <row r="1807" spans="1:39" x14ac:dyDescent="0.2">
      <c r="A1807" t="s">
        <v>6661</v>
      </c>
      <c r="B1807" t="s">
        <v>6662</v>
      </c>
      <c r="D1807" t="s">
        <v>8798</v>
      </c>
      <c r="E1807" t="s">
        <v>17947</v>
      </c>
      <c r="F1807" t="s">
        <v>21007</v>
      </c>
      <c r="G1807" t="s">
        <v>6663</v>
      </c>
      <c r="H1807" t="s">
        <v>6661</v>
      </c>
      <c r="M1807" t="s">
        <v>8920</v>
      </c>
      <c r="N1807" t="s">
        <v>2039</v>
      </c>
      <c r="O1807" t="s">
        <v>8887</v>
      </c>
      <c r="R1807" t="b">
        <v>1</v>
      </c>
      <c r="Z1807" t="s">
        <v>8890</v>
      </c>
      <c r="AA1807" t="s">
        <v>8887</v>
      </c>
      <c r="AC1807" t="s">
        <v>8973</v>
      </c>
      <c r="AD1807" t="b">
        <v>0</v>
      </c>
      <c r="AL1807" t="s">
        <v>8897</v>
      </c>
      <c r="AM1807" t="s">
        <v>6668</v>
      </c>
    </row>
    <row r="1808" spans="1:39" x14ac:dyDescent="0.2">
      <c r="A1808" t="s">
        <v>6661</v>
      </c>
      <c r="B1808" t="s">
        <v>6662</v>
      </c>
      <c r="D1808" t="s">
        <v>8798</v>
      </c>
      <c r="E1808" t="s">
        <v>17948</v>
      </c>
      <c r="F1808" t="s">
        <v>21007</v>
      </c>
      <c r="G1808" t="s">
        <v>6663</v>
      </c>
      <c r="H1808" t="s">
        <v>6661</v>
      </c>
      <c r="M1808" t="s">
        <v>8920</v>
      </c>
      <c r="N1808" t="s">
        <v>2039</v>
      </c>
      <c r="O1808" t="s">
        <v>8887</v>
      </c>
      <c r="R1808" t="b">
        <v>1</v>
      </c>
      <c r="Z1808" t="s">
        <v>8890</v>
      </c>
      <c r="AA1808" t="s">
        <v>8887</v>
      </c>
      <c r="AC1808" t="s">
        <v>8973</v>
      </c>
      <c r="AD1808" t="b">
        <v>0</v>
      </c>
      <c r="AL1808" t="s">
        <v>8913</v>
      </c>
      <c r="AM1808" t="s">
        <v>6668</v>
      </c>
    </row>
    <row r="1809" spans="1:42" x14ac:dyDescent="0.2">
      <c r="A1809" t="s">
        <v>6661</v>
      </c>
      <c r="B1809" t="s">
        <v>6662</v>
      </c>
      <c r="D1809" t="s">
        <v>8798</v>
      </c>
      <c r="E1809" t="s">
        <v>17949</v>
      </c>
      <c r="F1809" t="s">
        <v>21007</v>
      </c>
      <c r="G1809" t="s">
        <v>6663</v>
      </c>
      <c r="H1809" t="s">
        <v>6661</v>
      </c>
      <c r="M1809" t="s">
        <v>8920</v>
      </c>
      <c r="N1809" t="s">
        <v>9870</v>
      </c>
      <c r="O1809" t="s">
        <v>8887</v>
      </c>
      <c r="R1809" t="b">
        <v>1</v>
      </c>
      <c r="Z1809" t="s">
        <v>8890</v>
      </c>
      <c r="AA1809" t="s">
        <v>8887</v>
      </c>
      <c r="AC1809" t="s">
        <v>8973</v>
      </c>
      <c r="AD1809" t="b">
        <v>0</v>
      </c>
      <c r="AL1809" t="s">
        <v>9872</v>
      </c>
      <c r="AM1809" t="s">
        <v>6668</v>
      </c>
    </row>
    <row r="1810" spans="1:42" x14ac:dyDescent="0.2">
      <c r="A1810" t="s">
        <v>6670</v>
      </c>
      <c r="B1810" t="s">
        <v>6671</v>
      </c>
      <c r="D1810" t="s">
        <v>8801</v>
      </c>
      <c r="E1810" t="s">
        <v>17950</v>
      </c>
      <c r="F1810" t="s">
        <v>21008</v>
      </c>
      <c r="G1810" t="s">
        <v>6672</v>
      </c>
      <c r="H1810" t="s">
        <v>6670</v>
      </c>
      <c r="J1810" t="s">
        <v>6673</v>
      </c>
      <c r="K1810" t="s">
        <v>17951</v>
      </c>
      <c r="L1810" t="s">
        <v>6675</v>
      </c>
      <c r="M1810" t="s">
        <v>7982</v>
      </c>
      <c r="N1810" t="s">
        <v>2039</v>
      </c>
      <c r="O1810" t="s">
        <v>8887</v>
      </c>
      <c r="P1810" t="s">
        <v>17952</v>
      </c>
      <c r="R1810" t="b">
        <v>1</v>
      </c>
      <c r="T1810" t="s">
        <v>60</v>
      </c>
      <c r="Z1810" t="s">
        <v>8890</v>
      </c>
      <c r="AA1810" t="s">
        <v>8887</v>
      </c>
      <c r="AC1810" t="s">
        <v>8973</v>
      </c>
      <c r="AD1810" t="b">
        <v>0</v>
      </c>
      <c r="AE1810" t="b">
        <v>0</v>
      </c>
      <c r="AF1810" t="s">
        <v>10243</v>
      </c>
      <c r="AG1810" t="s">
        <v>10244</v>
      </c>
      <c r="AH1810" t="s">
        <v>8893</v>
      </c>
      <c r="AI1810" t="s">
        <v>17953</v>
      </c>
      <c r="AJ1810" t="s">
        <v>17954</v>
      </c>
      <c r="AK1810" t="s">
        <v>17955</v>
      </c>
      <c r="AL1810" t="s">
        <v>9238</v>
      </c>
      <c r="AM1810" t="s">
        <v>6672</v>
      </c>
    </row>
    <row r="1811" spans="1:42" x14ac:dyDescent="0.2">
      <c r="A1811" t="s">
        <v>6680</v>
      </c>
      <c r="B1811" t="s">
        <v>6680</v>
      </c>
      <c r="D1811" t="s">
        <v>17956</v>
      </c>
      <c r="E1811" t="s">
        <v>17957</v>
      </c>
      <c r="F1811" t="s">
        <v>21008</v>
      </c>
      <c r="G1811" t="s">
        <v>6681</v>
      </c>
      <c r="H1811" t="s">
        <v>6680</v>
      </c>
      <c r="J1811" t="s">
        <v>6682</v>
      </c>
      <c r="K1811" t="s">
        <v>6683</v>
      </c>
      <c r="L1811" t="s">
        <v>6684</v>
      </c>
      <c r="M1811" t="s">
        <v>7982</v>
      </c>
      <c r="N1811" t="s">
        <v>2039</v>
      </c>
      <c r="O1811" t="s">
        <v>8887</v>
      </c>
      <c r="P1811" t="s">
        <v>6686</v>
      </c>
      <c r="R1811" t="b">
        <v>1</v>
      </c>
      <c r="T1811" t="s">
        <v>85</v>
      </c>
      <c r="Z1811" t="s">
        <v>8890</v>
      </c>
      <c r="AA1811" t="s">
        <v>8887</v>
      </c>
      <c r="AC1811" t="s">
        <v>8973</v>
      </c>
      <c r="AD1811" t="b">
        <v>0</v>
      </c>
      <c r="AE1811" t="b">
        <v>0</v>
      </c>
      <c r="AF1811" t="s">
        <v>17958</v>
      </c>
      <c r="AG1811" t="s">
        <v>17959</v>
      </c>
      <c r="AH1811" t="s">
        <v>8893</v>
      </c>
      <c r="AI1811" t="s">
        <v>17960</v>
      </c>
      <c r="AJ1811" t="s">
        <v>17961</v>
      </c>
      <c r="AK1811" t="s">
        <v>17962</v>
      </c>
      <c r="AL1811" t="s">
        <v>8935</v>
      </c>
      <c r="AM1811" t="s">
        <v>6681</v>
      </c>
    </row>
    <row r="1812" spans="1:42" x14ac:dyDescent="0.2">
      <c r="A1812" t="s">
        <v>6688</v>
      </c>
      <c r="B1812" t="s">
        <v>6688</v>
      </c>
      <c r="D1812" t="s">
        <v>17963</v>
      </c>
      <c r="E1812" t="s">
        <v>17964</v>
      </c>
      <c r="F1812" t="s">
        <v>9090</v>
      </c>
      <c r="G1812" t="s">
        <v>6689</v>
      </c>
      <c r="H1812" t="s">
        <v>6688</v>
      </c>
      <c r="J1812" t="s">
        <v>6690</v>
      </c>
      <c r="K1812" t="s">
        <v>6691</v>
      </c>
      <c r="L1812" t="s">
        <v>32</v>
      </c>
      <c r="M1812" t="s">
        <v>7982</v>
      </c>
      <c r="N1812" t="s">
        <v>12603</v>
      </c>
      <c r="O1812" t="s">
        <v>8887</v>
      </c>
      <c r="P1812" t="s">
        <v>6692</v>
      </c>
      <c r="R1812" t="b">
        <v>1</v>
      </c>
      <c r="T1812" t="s">
        <v>112</v>
      </c>
      <c r="Z1812" t="s">
        <v>8890</v>
      </c>
      <c r="AA1812" t="s">
        <v>8887</v>
      </c>
      <c r="AC1812" t="s">
        <v>9037</v>
      </c>
      <c r="AD1812" t="b">
        <v>0</v>
      </c>
      <c r="AE1812" t="b">
        <v>0</v>
      </c>
      <c r="AF1812" t="s">
        <v>8892</v>
      </c>
      <c r="AG1812" t="s">
        <v>8892</v>
      </c>
      <c r="AH1812" t="s">
        <v>8893</v>
      </c>
      <c r="AI1812" t="s">
        <v>8932</v>
      </c>
      <c r="AJ1812" t="s">
        <v>6689</v>
      </c>
      <c r="AK1812" t="s">
        <v>17965</v>
      </c>
      <c r="AL1812" t="s">
        <v>8935</v>
      </c>
      <c r="AM1812" t="s">
        <v>6693</v>
      </c>
      <c r="AN1812" t="s">
        <v>1036</v>
      </c>
      <c r="AO1812" t="s">
        <v>109</v>
      </c>
      <c r="AP1812" t="s">
        <v>6694</v>
      </c>
    </row>
    <row r="1813" spans="1:42" x14ac:dyDescent="0.2">
      <c r="A1813" t="s">
        <v>6695</v>
      </c>
      <c r="B1813" t="s">
        <v>6695</v>
      </c>
      <c r="D1813" t="s">
        <v>17966</v>
      </c>
      <c r="E1813" t="s">
        <v>17967</v>
      </c>
      <c r="F1813" t="s">
        <v>9118</v>
      </c>
      <c r="G1813" t="s">
        <v>6696</v>
      </c>
      <c r="H1813" t="s">
        <v>6695</v>
      </c>
      <c r="J1813" t="s">
        <v>6697</v>
      </c>
      <c r="K1813" t="s">
        <v>6698</v>
      </c>
      <c r="L1813" t="s">
        <v>32</v>
      </c>
      <c r="M1813" t="s">
        <v>7982</v>
      </c>
      <c r="N1813" t="s">
        <v>7852</v>
      </c>
      <c r="O1813" t="s">
        <v>8887</v>
      </c>
      <c r="P1813" t="s">
        <v>6699</v>
      </c>
      <c r="R1813" t="b">
        <v>1</v>
      </c>
      <c r="T1813" t="s">
        <v>112</v>
      </c>
      <c r="Z1813" t="s">
        <v>8890</v>
      </c>
      <c r="AA1813" t="s">
        <v>8887</v>
      </c>
      <c r="AB1813" t="s">
        <v>17968</v>
      </c>
      <c r="AC1813" t="s">
        <v>9037</v>
      </c>
      <c r="AD1813" t="b">
        <v>0</v>
      </c>
      <c r="AE1813" t="b">
        <v>0</v>
      </c>
      <c r="AF1813" t="s">
        <v>8892</v>
      </c>
      <c r="AG1813" t="s">
        <v>8892</v>
      </c>
      <c r="AH1813" t="s">
        <v>8893</v>
      </c>
      <c r="AI1813" t="s">
        <v>17969</v>
      </c>
      <c r="AJ1813" t="s">
        <v>6696</v>
      </c>
      <c r="AK1813" t="s">
        <v>17970</v>
      </c>
      <c r="AL1813" t="s">
        <v>8935</v>
      </c>
      <c r="AM1813" t="s">
        <v>6700</v>
      </c>
      <c r="AN1813" t="s">
        <v>1036</v>
      </c>
      <c r="AO1813" t="s">
        <v>109</v>
      </c>
      <c r="AP1813" t="s">
        <v>6694</v>
      </c>
    </row>
    <row r="1814" spans="1:42" x14ac:dyDescent="0.2">
      <c r="A1814" t="s">
        <v>6701</v>
      </c>
      <c r="B1814" t="s">
        <v>6701</v>
      </c>
      <c r="D1814" t="s">
        <v>17971</v>
      </c>
      <c r="E1814" t="s">
        <v>17972</v>
      </c>
      <c r="F1814" t="s">
        <v>8889</v>
      </c>
      <c r="G1814" t="s">
        <v>6702</v>
      </c>
      <c r="H1814" t="s">
        <v>6701</v>
      </c>
      <c r="M1814" t="s">
        <v>8920</v>
      </c>
      <c r="N1814" t="s">
        <v>2039</v>
      </c>
      <c r="O1814" t="s">
        <v>8887</v>
      </c>
      <c r="R1814" t="b">
        <v>1</v>
      </c>
      <c r="Z1814" t="s">
        <v>8890</v>
      </c>
      <c r="AA1814" t="s">
        <v>8887</v>
      </c>
      <c r="AC1814" t="s">
        <v>8891</v>
      </c>
      <c r="AD1814" t="b">
        <v>0</v>
      </c>
      <c r="AE1814" t="b">
        <v>0</v>
      </c>
      <c r="AL1814" t="s">
        <v>8935</v>
      </c>
      <c r="AM1814" t="s">
        <v>6704</v>
      </c>
    </row>
    <row r="1815" spans="1:42" x14ac:dyDescent="0.2">
      <c r="A1815" t="s">
        <v>6701</v>
      </c>
      <c r="B1815" t="s">
        <v>6701</v>
      </c>
      <c r="D1815" t="s">
        <v>17971</v>
      </c>
      <c r="E1815" t="s">
        <v>17973</v>
      </c>
      <c r="F1815" t="s">
        <v>8889</v>
      </c>
      <c r="G1815" t="s">
        <v>6702</v>
      </c>
      <c r="H1815" t="s">
        <v>6701</v>
      </c>
      <c r="J1815" t="s">
        <v>6703</v>
      </c>
      <c r="K1815" t="s">
        <v>17974</v>
      </c>
      <c r="L1815" t="s">
        <v>32</v>
      </c>
      <c r="M1815" t="s">
        <v>7982</v>
      </c>
      <c r="N1815" t="s">
        <v>7674</v>
      </c>
      <c r="O1815" t="s">
        <v>8887</v>
      </c>
      <c r="P1815" t="s">
        <v>17975</v>
      </c>
      <c r="R1815" t="b">
        <v>1</v>
      </c>
      <c r="T1815" t="s">
        <v>112</v>
      </c>
      <c r="Z1815" t="s">
        <v>8890</v>
      </c>
      <c r="AA1815" t="s">
        <v>8887</v>
      </c>
      <c r="AC1815" t="s">
        <v>8891</v>
      </c>
      <c r="AD1815" t="b">
        <v>0</v>
      </c>
      <c r="AE1815" t="b">
        <v>0</v>
      </c>
      <c r="AF1815" t="s">
        <v>8892</v>
      </c>
      <c r="AG1815" t="s">
        <v>8892</v>
      </c>
      <c r="AH1815" t="s">
        <v>8893</v>
      </c>
      <c r="AI1815" t="s">
        <v>13167</v>
      </c>
      <c r="AJ1815" t="s">
        <v>6702</v>
      </c>
      <c r="AK1815" t="s">
        <v>17976</v>
      </c>
      <c r="AL1815" t="s">
        <v>8935</v>
      </c>
      <c r="AM1815" t="s">
        <v>6704</v>
      </c>
      <c r="AN1815" t="s">
        <v>1854</v>
      </c>
      <c r="AO1815" t="s">
        <v>109</v>
      </c>
      <c r="AP1815" t="s">
        <v>17977</v>
      </c>
    </row>
    <row r="1816" spans="1:42" x14ac:dyDescent="0.2">
      <c r="A1816" t="s">
        <v>6705</v>
      </c>
      <c r="B1816" t="s">
        <v>6706</v>
      </c>
      <c r="D1816" t="s">
        <v>17978</v>
      </c>
      <c r="E1816" t="s">
        <v>17979</v>
      </c>
      <c r="F1816" t="s">
        <v>9118</v>
      </c>
      <c r="G1816" t="s">
        <v>17980</v>
      </c>
      <c r="H1816" t="s">
        <v>6705</v>
      </c>
      <c r="J1816" t="s">
        <v>6708</v>
      </c>
      <c r="K1816" t="s">
        <v>17981</v>
      </c>
      <c r="L1816" t="s">
        <v>32</v>
      </c>
      <c r="M1816" t="s">
        <v>7982</v>
      </c>
      <c r="N1816" t="s">
        <v>7490</v>
      </c>
      <c r="O1816" t="s">
        <v>8887</v>
      </c>
      <c r="P1816" t="s">
        <v>17982</v>
      </c>
      <c r="R1816" t="b">
        <v>1</v>
      </c>
      <c r="T1816" t="s">
        <v>112</v>
      </c>
      <c r="Z1816" t="s">
        <v>8890</v>
      </c>
      <c r="AA1816" t="s">
        <v>8887</v>
      </c>
      <c r="AB1816" t="s">
        <v>17983</v>
      </c>
      <c r="AC1816" t="s">
        <v>12907</v>
      </c>
      <c r="AD1816" t="b">
        <v>0</v>
      </c>
      <c r="AF1816" t="s">
        <v>11441</v>
      </c>
      <c r="AG1816" t="s">
        <v>11442</v>
      </c>
      <c r="AH1816" t="s">
        <v>9100</v>
      </c>
      <c r="AJ1816" t="s">
        <v>17980</v>
      </c>
      <c r="AL1816" t="s">
        <v>8935</v>
      </c>
      <c r="AM1816" t="s">
        <v>6710</v>
      </c>
    </row>
    <row r="1817" spans="1:42" x14ac:dyDescent="0.2">
      <c r="A1817" t="s">
        <v>6714</v>
      </c>
      <c r="B1817" t="s">
        <v>6714</v>
      </c>
      <c r="D1817" t="s">
        <v>17984</v>
      </c>
      <c r="E1817" t="s">
        <v>17985</v>
      </c>
      <c r="F1817" t="s">
        <v>9090</v>
      </c>
      <c r="G1817" t="s">
        <v>6715</v>
      </c>
      <c r="H1817" t="s">
        <v>6714</v>
      </c>
      <c r="J1817" t="s">
        <v>6716</v>
      </c>
      <c r="K1817" t="s">
        <v>6717</v>
      </c>
      <c r="L1817" t="s">
        <v>32</v>
      </c>
      <c r="M1817" t="s">
        <v>7982</v>
      </c>
      <c r="N1817" t="s">
        <v>3435</v>
      </c>
      <c r="O1817" t="s">
        <v>8887</v>
      </c>
      <c r="P1817" t="s">
        <v>6718</v>
      </c>
      <c r="R1817" t="b">
        <v>1</v>
      </c>
      <c r="T1817" t="s">
        <v>112</v>
      </c>
      <c r="Z1817" t="s">
        <v>8890</v>
      </c>
      <c r="AA1817" t="s">
        <v>8887</v>
      </c>
      <c r="AC1817" t="s">
        <v>8996</v>
      </c>
      <c r="AD1817" t="b">
        <v>0</v>
      </c>
      <c r="AE1817" t="b">
        <v>0</v>
      </c>
      <c r="AF1817" t="s">
        <v>8892</v>
      </c>
      <c r="AG1817" t="s">
        <v>8892</v>
      </c>
      <c r="AH1817" t="s">
        <v>8893</v>
      </c>
      <c r="AI1817" t="s">
        <v>9154</v>
      </c>
      <c r="AJ1817" t="s">
        <v>6715</v>
      </c>
      <c r="AK1817" t="s">
        <v>17986</v>
      </c>
      <c r="AL1817" t="s">
        <v>8935</v>
      </c>
      <c r="AM1817" t="s">
        <v>6715</v>
      </c>
      <c r="AN1817" t="s">
        <v>1854</v>
      </c>
      <c r="AO1817" t="s">
        <v>109</v>
      </c>
      <c r="AP1817" t="s">
        <v>6719</v>
      </c>
    </row>
    <row r="1818" spans="1:42" x14ac:dyDescent="0.2">
      <c r="A1818" t="s">
        <v>6720</v>
      </c>
      <c r="B1818" t="s">
        <v>6720</v>
      </c>
      <c r="D1818" t="s">
        <v>17987</v>
      </c>
      <c r="E1818" t="s">
        <v>17988</v>
      </c>
      <c r="F1818" t="s">
        <v>9118</v>
      </c>
      <c r="G1818" t="s">
        <v>6721</v>
      </c>
      <c r="H1818" t="s">
        <v>6720</v>
      </c>
      <c r="J1818" t="s">
        <v>6722</v>
      </c>
      <c r="K1818" t="s">
        <v>6723</v>
      </c>
      <c r="L1818" t="s">
        <v>261</v>
      </c>
      <c r="M1818" t="s">
        <v>7982</v>
      </c>
      <c r="N1818" t="s">
        <v>7194</v>
      </c>
      <c r="O1818" t="s">
        <v>8887</v>
      </c>
      <c r="P1818" t="s">
        <v>6724</v>
      </c>
      <c r="R1818" t="b">
        <v>1</v>
      </c>
      <c r="T1818" t="s">
        <v>112</v>
      </c>
      <c r="Z1818" t="s">
        <v>8890</v>
      </c>
      <c r="AA1818" t="s">
        <v>8887</v>
      </c>
      <c r="AC1818" t="s">
        <v>9037</v>
      </c>
      <c r="AD1818" t="b">
        <v>0</v>
      </c>
      <c r="AE1818" t="b">
        <v>0</v>
      </c>
      <c r="AF1818" t="s">
        <v>8892</v>
      </c>
      <c r="AG1818" t="s">
        <v>8892</v>
      </c>
      <c r="AI1818" t="s">
        <v>17989</v>
      </c>
      <c r="AJ1818" t="s">
        <v>6721</v>
      </c>
      <c r="AK1818" t="s">
        <v>17990</v>
      </c>
      <c r="AL1818" t="s">
        <v>8935</v>
      </c>
      <c r="AM1818" t="s">
        <v>6725</v>
      </c>
      <c r="AN1818" t="s">
        <v>1036</v>
      </c>
      <c r="AO1818" t="s">
        <v>109</v>
      </c>
      <c r="AP1818" t="s">
        <v>6694</v>
      </c>
    </row>
    <row r="1819" spans="1:42" x14ac:dyDescent="0.2">
      <c r="A1819" t="s">
        <v>6726</v>
      </c>
      <c r="B1819" t="s">
        <v>6726</v>
      </c>
      <c r="D1819" t="s">
        <v>17991</v>
      </c>
      <c r="E1819" t="s">
        <v>17992</v>
      </c>
      <c r="F1819" t="s">
        <v>9118</v>
      </c>
      <c r="G1819" t="s">
        <v>6727</v>
      </c>
      <c r="H1819" t="s">
        <v>6726</v>
      </c>
      <c r="M1819" t="s">
        <v>8925</v>
      </c>
      <c r="N1819" t="s">
        <v>2039</v>
      </c>
      <c r="O1819" t="s">
        <v>8887</v>
      </c>
      <c r="R1819" t="b">
        <v>1</v>
      </c>
      <c r="X1819" t="s">
        <v>2039</v>
      </c>
      <c r="Z1819" t="s">
        <v>8890</v>
      </c>
      <c r="AA1819" t="s">
        <v>8887</v>
      </c>
      <c r="AC1819" t="s">
        <v>8996</v>
      </c>
      <c r="AD1819" t="b">
        <v>0</v>
      </c>
      <c r="AE1819" t="b">
        <v>0</v>
      </c>
      <c r="AL1819" t="s">
        <v>9087</v>
      </c>
      <c r="AM1819" t="s">
        <v>17993</v>
      </c>
    </row>
    <row r="1820" spans="1:42" x14ac:dyDescent="0.2">
      <c r="A1820" t="s">
        <v>6726</v>
      </c>
      <c r="B1820" t="s">
        <v>6726</v>
      </c>
      <c r="D1820" t="s">
        <v>17991</v>
      </c>
      <c r="E1820" t="s">
        <v>17994</v>
      </c>
      <c r="F1820" t="s">
        <v>9118</v>
      </c>
      <c r="G1820" t="s">
        <v>6727</v>
      </c>
      <c r="H1820" t="s">
        <v>6726</v>
      </c>
      <c r="J1820" t="s">
        <v>6728</v>
      </c>
      <c r="K1820" t="s">
        <v>6729</v>
      </c>
      <c r="L1820" t="s">
        <v>615</v>
      </c>
      <c r="M1820" t="s">
        <v>7982</v>
      </c>
      <c r="N1820" t="s">
        <v>2039</v>
      </c>
      <c r="O1820" t="s">
        <v>8887</v>
      </c>
      <c r="P1820" t="s">
        <v>6730</v>
      </c>
      <c r="R1820" t="b">
        <v>1</v>
      </c>
      <c r="T1820" t="s">
        <v>112</v>
      </c>
      <c r="Z1820" t="s">
        <v>8890</v>
      </c>
      <c r="AA1820" t="s">
        <v>8887</v>
      </c>
      <c r="AC1820" t="s">
        <v>8996</v>
      </c>
      <c r="AD1820" t="b">
        <v>0</v>
      </c>
      <c r="AE1820" t="b">
        <v>0</v>
      </c>
      <c r="AF1820" t="s">
        <v>8931</v>
      </c>
      <c r="AG1820" t="s">
        <v>8931</v>
      </c>
      <c r="AH1820" t="s">
        <v>8893</v>
      </c>
      <c r="AI1820" t="s">
        <v>17995</v>
      </c>
      <c r="AJ1820" t="s">
        <v>6727</v>
      </c>
      <c r="AK1820" t="s">
        <v>17996</v>
      </c>
      <c r="AL1820" t="s">
        <v>9087</v>
      </c>
      <c r="AM1820" t="s">
        <v>6731</v>
      </c>
      <c r="AN1820" t="s">
        <v>6732</v>
      </c>
      <c r="AO1820" t="s">
        <v>185</v>
      </c>
      <c r="AP1820" t="s">
        <v>6733</v>
      </c>
    </row>
    <row r="1821" spans="1:42" x14ac:dyDescent="0.2">
      <c r="A1821" t="s">
        <v>6734</v>
      </c>
      <c r="B1821" t="s">
        <v>6735</v>
      </c>
      <c r="D1821" t="s">
        <v>8804</v>
      </c>
      <c r="E1821" t="s">
        <v>17997</v>
      </c>
      <c r="F1821" t="s">
        <v>10382</v>
      </c>
      <c r="G1821" t="s">
        <v>6736</v>
      </c>
      <c r="H1821" t="s">
        <v>6734</v>
      </c>
      <c r="J1821" t="s">
        <v>6738</v>
      </c>
      <c r="K1821" t="s">
        <v>17998</v>
      </c>
      <c r="L1821" t="s">
        <v>6740</v>
      </c>
      <c r="M1821" t="s">
        <v>7982</v>
      </c>
      <c r="N1821" t="s">
        <v>2039</v>
      </c>
      <c r="O1821" t="s">
        <v>8887</v>
      </c>
      <c r="P1821" t="s">
        <v>17999</v>
      </c>
      <c r="R1821" t="b">
        <v>1</v>
      </c>
      <c r="T1821" t="s">
        <v>60</v>
      </c>
      <c r="Z1821" t="s">
        <v>8890</v>
      </c>
      <c r="AA1821" t="s">
        <v>8887</v>
      </c>
      <c r="AC1821" t="s">
        <v>8973</v>
      </c>
      <c r="AD1821" t="b">
        <v>0</v>
      </c>
      <c r="AE1821" t="b">
        <v>1</v>
      </c>
      <c r="AF1821" t="s">
        <v>10960</v>
      </c>
      <c r="AG1821" t="s">
        <v>10244</v>
      </c>
      <c r="AH1821" t="s">
        <v>8893</v>
      </c>
      <c r="AI1821" t="s">
        <v>18000</v>
      </c>
      <c r="AJ1821" t="s">
        <v>7438</v>
      </c>
      <c r="AK1821" t="s">
        <v>18001</v>
      </c>
      <c r="AL1821" t="s">
        <v>8945</v>
      </c>
      <c r="AM1821" t="s">
        <v>6736</v>
      </c>
    </row>
    <row r="1822" spans="1:42" x14ac:dyDescent="0.2">
      <c r="A1822" t="s">
        <v>6734</v>
      </c>
      <c r="B1822" t="s">
        <v>6735</v>
      </c>
      <c r="D1822" t="s">
        <v>8804</v>
      </c>
      <c r="E1822" t="s">
        <v>18002</v>
      </c>
      <c r="F1822" t="s">
        <v>10382</v>
      </c>
      <c r="G1822" t="s">
        <v>6736</v>
      </c>
      <c r="H1822" t="s">
        <v>6734</v>
      </c>
      <c r="J1822" t="s">
        <v>6738</v>
      </c>
      <c r="K1822" t="s">
        <v>17998</v>
      </c>
      <c r="L1822" t="s">
        <v>6740</v>
      </c>
      <c r="M1822" t="s">
        <v>7982</v>
      </c>
      <c r="N1822" t="s">
        <v>2039</v>
      </c>
      <c r="O1822" t="s">
        <v>8887</v>
      </c>
      <c r="P1822" t="s">
        <v>18003</v>
      </c>
      <c r="R1822" t="b">
        <v>1</v>
      </c>
      <c r="T1822" t="s">
        <v>60</v>
      </c>
      <c r="Z1822" t="s">
        <v>8890</v>
      </c>
      <c r="AA1822" t="s">
        <v>8887</v>
      </c>
      <c r="AC1822" t="s">
        <v>8973</v>
      </c>
      <c r="AD1822" t="b">
        <v>0</v>
      </c>
      <c r="AE1822" t="b">
        <v>1</v>
      </c>
      <c r="AF1822" t="s">
        <v>10243</v>
      </c>
      <c r="AG1822" t="s">
        <v>10244</v>
      </c>
      <c r="AH1822" t="s">
        <v>8893</v>
      </c>
      <c r="AI1822" t="s">
        <v>18000</v>
      </c>
      <c r="AJ1822" t="s">
        <v>18004</v>
      </c>
      <c r="AK1822" t="s">
        <v>18001</v>
      </c>
      <c r="AL1822" t="s">
        <v>9226</v>
      </c>
      <c r="AM1822" t="s">
        <v>6736</v>
      </c>
    </row>
    <row r="1823" spans="1:42" x14ac:dyDescent="0.2">
      <c r="A1823" t="s">
        <v>6734</v>
      </c>
      <c r="B1823" t="s">
        <v>6735</v>
      </c>
      <c r="D1823" t="s">
        <v>8804</v>
      </c>
      <c r="E1823" t="s">
        <v>18005</v>
      </c>
      <c r="F1823" t="s">
        <v>10382</v>
      </c>
      <c r="G1823" t="s">
        <v>6736</v>
      </c>
      <c r="H1823" t="s">
        <v>6734</v>
      </c>
      <c r="J1823" t="s">
        <v>6738</v>
      </c>
      <c r="K1823" t="s">
        <v>17998</v>
      </c>
      <c r="L1823" t="s">
        <v>6740</v>
      </c>
      <c r="M1823" t="s">
        <v>7982</v>
      </c>
      <c r="N1823" t="s">
        <v>2039</v>
      </c>
      <c r="O1823" t="s">
        <v>8887</v>
      </c>
      <c r="P1823" t="s">
        <v>18006</v>
      </c>
      <c r="R1823" t="b">
        <v>1</v>
      </c>
      <c r="T1823" t="s">
        <v>60</v>
      </c>
      <c r="Z1823" t="s">
        <v>8890</v>
      </c>
      <c r="AA1823" t="s">
        <v>8887</v>
      </c>
      <c r="AC1823" t="s">
        <v>8973</v>
      </c>
      <c r="AD1823" t="b">
        <v>0</v>
      </c>
      <c r="AE1823" t="b">
        <v>1</v>
      </c>
      <c r="AF1823" t="s">
        <v>10243</v>
      </c>
      <c r="AG1823" t="s">
        <v>10244</v>
      </c>
      <c r="AH1823" t="s">
        <v>8893</v>
      </c>
      <c r="AI1823" t="s">
        <v>18000</v>
      </c>
      <c r="AJ1823" t="s">
        <v>18004</v>
      </c>
      <c r="AK1823" t="s">
        <v>18001</v>
      </c>
      <c r="AL1823" t="s">
        <v>9229</v>
      </c>
      <c r="AM1823" t="s">
        <v>6736</v>
      </c>
    </row>
    <row r="1824" spans="1:42" x14ac:dyDescent="0.2">
      <c r="A1824" t="s">
        <v>6734</v>
      </c>
      <c r="B1824" t="s">
        <v>6735</v>
      </c>
      <c r="D1824" t="s">
        <v>8804</v>
      </c>
      <c r="E1824" t="s">
        <v>18007</v>
      </c>
      <c r="F1824" t="s">
        <v>10382</v>
      </c>
      <c r="G1824" t="s">
        <v>6736</v>
      </c>
      <c r="H1824" t="s">
        <v>6734</v>
      </c>
      <c r="J1824" t="s">
        <v>6738</v>
      </c>
      <c r="K1824" t="s">
        <v>17998</v>
      </c>
      <c r="L1824" t="s">
        <v>6740</v>
      </c>
      <c r="M1824" t="s">
        <v>7982</v>
      </c>
      <c r="N1824" t="s">
        <v>2039</v>
      </c>
      <c r="O1824" t="s">
        <v>8887</v>
      </c>
      <c r="P1824" t="s">
        <v>18008</v>
      </c>
      <c r="R1824" t="b">
        <v>1</v>
      </c>
      <c r="T1824" t="s">
        <v>60</v>
      </c>
      <c r="Z1824" t="s">
        <v>8890</v>
      </c>
      <c r="AA1824" t="s">
        <v>8887</v>
      </c>
      <c r="AC1824" t="s">
        <v>8973</v>
      </c>
      <c r="AD1824" t="b">
        <v>0</v>
      </c>
      <c r="AE1824" t="b">
        <v>1</v>
      </c>
      <c r="AF1824" t="s">
        <v>18009</v>
      </c>
      <c r="AG1824" t="s">
        <v>18010</v>
      </c>
      <c r="AH1824" t="s">
        <v>8893</v>
      </c>
      <c r="AI1824" t="s">
        <v>18011</v>
      </c>
      <c r="AJ1824" t="s">
        <v>7438</v>
      </c>
      <c r="AK1824" t="s">
        <v>18001</v>
      </c>
      <c r="AL1824" t="s">
        <v>9232</v>
      </c>
      <c r="AM1824" t="s">
        <v>6736</v>
      </c>
    </row>
    <row r="1825" spans="1:39" x14ac:dyDescent="0.2">
      <c r="A1825" t="s">
        <v>6734</v>
      </c>
      <c r="B1825" t="s">
        <v>6735</v>
      </c>
      <c r="D1825" t="s">
        <v>8804</v>
      </c>
      <c r="E1825" t="s">
        <v>18012</v>
      </c>
      <c r="F1825" t="s">
        <v>10382</v>
      </c>
      <c r="G1825" t="s">
        <v>18013</v>
      </c>
      <c r="H1825" t="s">
        <v>6734</v>
      </c>
      <c r="M1825" t="s">
        <v>8920</v>
      </c>
      <c r="N1825" t="s">
        <v>2039</v>
      </c>
      <c r="O1825" t="s">
        <v>8887</v>
      </c>
      <c r="R1825" t="b">
        <v>1</v>
      </c>
      <c r="Z1825" t="s">
        <v>8890</v>
      </c>
      <c r="AA1825" t="s">
        <v>8887</v>
      </c>
      <c r="AC1825" t="s">
        <v>8973</v>
      </c>
      <c r="AD1825" t="b">
        <v>0</v>
      </c>
      <c r="AE1825" t="b">
        <v>1</v>
      </c>
      <c r="AL1825" t="s">
        <v>9232</v>
      </c>
      <c r="AM1825" t="s">
        <v>18013</v>
      </c>
    </row>
    <row r="1826" spans="1:39" x14ac:dyDescent="0.2">
      <c r="A1826" t="s">
        <v>6734</v>
      </c>
      <c r="B1826" t="s">
        <v>6735</v>
      </c>
      <c r="D1826" t="s">
        <v>8804</v>
      </c>
      <c r="E1826" t="s">
        <v>18014</v>
      </c>
      <c r="F1826" t="s">
        <v>10382</v>
      </c>
      <c r="G1826" t="s">
        <v>6736</v>
      </c>
      <c r="H1826" t="s">
        <v>6734</v>
      </c>
      <c r="J1826" t="s">
        <v>6738</v>
      </c>
      <c r="K1826" t="s">
        <v>17998</v>
      </c>
      <c r="L1826" t="s">
        <v>6740</v>
      </c>
      <c r="M1826" t="s">
        <v>7982</v>
      </c>
      <c r="N1826" t="s">
        <v>2039</v>
      </c>
      <c r="O1826" t="s">
        <v>8887</v>
      </c>
      <c r="P1826" t="s">
        <v>18015</v>
      </c>
      <c r="R1826" t="b">
        <v>1</v>
      </c>
      <c r="T1826" t="s">
        <v>60</v>
      </c>
      <c r="Z1826" t="s">
        <v>8890</v>
      </c>
      <c r="AA1826" t="s">
        <v>8887</v>
      </c>
      <c r="AC1826" t="s">
        <v>14791</v>
      </c>
      <c r="AD1826" t="b">
        <v>0</v>
      </c>
      <c r="AE1826" t="b">
        <v>1</v>
      </c>
      <c r="AF1826" t="s">
        <v>10960</v>
      </c>
      <c r="AG1826" t="s">
        <v>10244</v>
      </c>
      <c r="AH1826" t="s">
        <v>8893</v>
      </c>
      <c r="AI1826" t="s">
        <v>18016</v>
      </c>
      <c r="AJ1826" t="s">
        <v>7438</v>
      </c>
      <c r="AK1826" t="s">
        <v>18001</v>
      </c>
      <c r="AL1826" t="s">
        <v>7302</v>
      </c>
      <c r="AM1826" t="s">
        <v>6736</v>
      </c>
    </row>
    <row r="1827" spans="1:39" x14ac:dyDescent="0.2">
      <c r="A1827" t="s">
        <v>6734</v>
      </c>
      <c r="B1827" t="s">
        <v>6735</v>
      </c>
      <c r="D1827" t="s">
        <v>8804</v>
      </c>
      <c r="E1827" t="s">
        <v>18017</v>
      </c>
      <c r="F1827" t="s">
        <v>10382</v>
      </c>
      <c r="G1827" t="s">
        <v>6736</v>
      </c>
      <c r="H1827" t="s">
        <v>6734</v>
      </c>
      <c r="J1827" t="s">
        <v>6738</v>
      </c>
      <c r="K1827" t="s">
        <v>17998</v>
      </c>
      <c r="L1827" t="s">
        <v>6740</v>
      </c>
      <c r="M1827" t="s">
        <v>7982</v>
      </c>
      <c r="N1827" t="s">
        <v>2039</v>
      </c>
      <c r="O1827" t="s">
        <v>8887</v>
      </c>
      <c r="P1827" t="s">
        <v>18018</v>
      </c>
      <c r="R1827" t="b">
        <v>1</v>
      </c>
      <c r="T1827" t="s">
        <v>60</v>
      </c>
      <c r="Z1827" t="s">
        <v>8890</v>
      </c>
      <c r="AA1827" t="s">
        <v>8887</v>
      </c>
      <c r="AC1827" t="s">
        <v>8973</v>
      </c>
      <c r="AD1827" t="b">
        <v>0</v>
      </c>
      <c r="AE1827" t="b">
        <v>1</v>
      </c>
      <c r="AF1827" t="s">
        <v>10243</v>
      </c>
      <c r="AG1827" t="s">
        <v>10244</v>
      </c>
      <c r="AH1827" t="s">
        <v>8893</v>
      </c>
      <c r="AI1827" t="s">
        <v>18000</v>
      </c>
      <c r="AJ1827" t="s">
        <v>18004</v>
      </c>
      <c r="AK1827" t="s">
        <v>18001</v>
      </c>
      <c r="AL1827" t="s">
        <v>9238</v>
      </c>
      <c r="AM1827" t="s">
        <v>6736</v>
      </c>
    </row>
    <row r="1828" spans="1:39" x14ac:dyDescent="0.2">
      <c r="A1828" t="s">
        <v>6734</v>
      </c>
      <c r="B1828" t="s">
        <v>6735</v>
      </c>
      <c r="D1828" t="s">
        <v>8804</v>
      </c>
      <c r="E1828" t="s">
        <v>18019</v>
      </c>
      <c r="F1828" t="s">
        <v>10382</v>
      </c>
      <c r="G1828" t="s">
        <v>6736</v>
      </c>
      <c r="H1828" t="s">
        <v>6734</v>
      </c>
      <c r="J1828" t="s">
        <v>6738</v>
      </c>
      <c r="K1828" t="s">
        <v>17998</v>
      </c>
      <c r="L1828" t="s">
        <v>6740</v>
      </c>
      <c r="M1828" t="s">
        <v>7982</v>
      </c>
      <c r="N1828" t="s">
        <v>2039</v>
      </c>
      <c r="O1828" t="s">
        <v>8887</v>
      </c>
      <c r="P1828" t="s">
        <v>18020</v>
      </c>
      <c r="R1828" t="b">
        <v>1</v>
      </c>
      <c r="T1828" t="s">
        <v>60</v>
      </c>
      <c r="Z1828" t="s">
        <v>8890</v>
      </c>
      <c r="AA1828" t="s">
        <v>8887</v>
      </c>
      <c r="AC1828" t="s">
        <v>8973</v>
      </c>
      <c r="AD1828" t="b">
        <v>0</v>
      </c>
      <c r="AE1828" t="b">
        <v>1</v>
      </c>
      <c r="AF1828" t="s">
        <v>10605</v>
      </c>
      <c r="AG1828" t="s">
        <v>10279</v>
      </c>
      <c r="AH1828" t="s">
        <v>8893</v>
      </c>
      <c r="AI1828" t="s">
        <v>18000</v>
      </c>
      <c r="AJ1828" t="s">
        <v>18004</v>
      </c>
      <c r="AK1828" t="s">
        <v>18001</v>
      </c>
      <c r="AL1828" t="s">
        <v>9136</v>
      </c>
      <c r="AM1828" t="s">
        <v>6736</v>
      </c>
    </row>
    <row r="1829" spans="1:39" x14ac:dyDescent="0.2">
      <c r="A1829" t="s">
        <v>6734</v>
      </c>
      <c r="B1829" t="s">
        <v>6735</v>
      </c>
      <c r="D1829" t="s">
        <v>8804</v>
      </c>
      <c r="E1829" t="s">
        <v>18021</v>
      </c>
      <c r="F1829" t="s">
        <v>10382</v>
      </c>
      <c r="G1829" t="s">
        <v>6736</v>
      </c>
      <c r="H1829" t="s">
        <v>6734</v>
      </c>
      <c r="J1829" t="s">
        <v>6738</v>
      </c>
      <c r="K1829" t="s">
        <v>17998</v>
      </c>
      <c r="L1829" t="s">
        <v>6740</v>
      </c>
      <c r="M1829" t="s">
        <v>7982</v>
      </c>
      <c r="N1829" t="s">
        <v>2039</v>
      </c>
      <c r="O1829" t="s">
        <v>8887</v>
      </c>
      <c r="P1829" t="s">
        <v>18022</v>
      </c>
      <c r="R1829" t="b">
        <v>1</v>
      </c>
      <c r="T1829" t="s">
        <v>60</v>
      </c>
      <c r="Z1829" t="s">
        <v>8890</v>
      </c>
      <c r="AA1829" t="s">
        <v>8887</v>
      </c>
      <c r="AC1829" t="s">
        <v>8973</v>
      </c>
      <c r="AD1829" t="b">
        <v>0</v>
      </c>
      <c r="AE1829" t="b">
        <v>1</v>
      </c>
      <c r="AF1829" t="s">
        <v>10243</v>
      </c>
      <c r="AG1829" t="s">
        <v>10244</v>
      </c>
      <c r="AH1829" t="s">
        <v>8893</v>
      </c>
      <c r="AI1829" t="s">
        <v>18000</v>
      </c>
      <c r="AJ1829" t="s">
        <v>18004</v>
      </c>
      <c r="AK1829" t="s">
        <v>18001</v>
      </c>
      <c r="AL1829" t="s">
        <v>9295</v>
      </c>
      <c r="AM1829" t="s">
        <v>6736</v>
      </c>
    </row>
    <row r="1830" spans="1:39" x14ac:dyDescent="0.2">
      <c r="A1830" t="s">
        <v>6734</v>
      </c>
      <c r="B1830" t="s">
        <v>6735</v>
      </c>
      <c r="D1830" t="s">
        <v>8804</v>
      </c>
      <c r="E1830" t="s">
        <v>18023</v>
      </c>
      <c r="F1830" t="s">
        <v>10382</v>
      </c>
      <c r="G1830" t="s">
        <v>6736</v>
      </c>
      <c r="H1830" t="s">
        <v>6734</v>
      </c>
      <c r="J1830" t="s">
        <v>6738</v>
      </c>
      <c r="K1830" t="s">
        <v>17998</v>
      </c>
      <c r="L1830" t="s">
        <v>6740</v>
      </c>
      <c r="M1830" t="s">
        <v>7982</v>
      </c>
      <c r="N1830" t="s">
        <v>2039</v>
      </c>
      <c r="O1830" t="s">
        <v>8887</v>
      </c>
      <c r="P1830" t="s">
        <v>18024</v>
      </c>
      <c r="R1830" t="b">
        <v>1</v>
      </c>
      <c r="T1830" t="s">
        <v>60</v>
      </c>
      <c r="Z1830" t="s">
        <v>8890</v>
      </c>
      <c r="AA1830" t="s">
        <v>8887</v>
      </c>
      <c r="AC1830" t="s">
        <v>8973</v>
      </c>
      <c r="AD1830" t="b">
        <v>0</v>
      </c>
      <c r="AE1830" t="b">
        <v>1</v>
      </c>
      <c r="AF1830" t="s">
        <v>10243</v>
      </c>
      <c r="AG1830" t="s">
        <v>10244</v>
      </c>
      <c r="AH1830" t="s">
        <v>8893</v>
      </c>
      <c r="AI1830" t="s">
        <v>18025</v>
      </c>
      <c r="AJ1830" t="s">
        <v>18004</v>
      </c>
      <c r="AK1830" t="s">
        <v>18001</v>
      </c>
      <c r="AL1830" t="s">
        <v>9050</v>
      </c>
      <c r="AM1830" t="s">
        <v>6736</v>
      </c>
    </row>
    <row r="1831" spans="1:39" x14ac:dyDescent="0.2">
      <c r="A1831" t="s">
        <v>6734</v>
      </c>
      <c r="B1831" t="s">
        <v>6735</v>
      </c>
      <c r="D1831" t="s">
        <v>8804</v>
      </c>
      <c r="E1831" t="s">
        <v>18026</v>
      </c>
      <c r="F1831" t="s">
        <v>10382</v>
      </c>
      <c r="G1831" t="s">
        <v>6736</v>
      </c>
      <c r="H1831" t="s">
        <v>6734</v>
      </c>
      <c r="J1831" t="s">
        <v>6738</v>
      </c>
      <c r="K1831" t="s">
        <v>17998</v>
      </c>
      <c r="L1831" t="s">
        <v>6740</v>
      </c>
      <c r="M1831" t="s">
        <v>7982</v>
      </c>
      <c r="N1831" t="s">
        <v>2039</v>
      </c>
      <c r="O1831" t="s">
        <v>8887</v>
      </c>
      <c r="P1831" t="s">
        <v>18027</v>
      </c>
      <c r="R1831" t="b">
        <v>1</v>
      </c>
      <c r="T1831" t="s">
        <v>60</v>
      </c>
      <c r="Z1831" t="s">
        <v>8890</v>
      </c>
      <c r="AA1831" t="s">
        <v>8887</v>
      </c>
      <c r="AC1831" t="s">
        <v>8973</v>
      </c>
      <c r="AD1831" t="b">
        <v>0</v>
      </c>
      <c r="AE1831" t="b">
        <v>1</v>
      </c>
      <c r="AF1831" t="s">
        <v>10243</v>
      </c>
      <c r="AG1831" t="s">
        <v>10244</v>
      </c>
      <c r="AH1831" t="s">
        <v>8893</v>
      </c>
      <c r="AI1831" t="s">
        <v>18000</v>
      </c>
      <c r="AJ1831" t="s">
        <v>18004</v>
      </c>
      <c r="AK1831" t="s">
        <v>18001</v>
      </c>
      <c r="AL1831" t="s">
        <v>9244</v>
      </c>
      <c r="AM1831" t="s">
        <v>6736</v>
      </c>
    </row>
    <row r="1832" spans="1:39" x14ac:dyDescent="0.2">
      <c r="A1832" t="s">
        <v>6734</v>
      </c>
      <c r="B1832" t="s">
        <v>6735</v>
      </c>
      <c r="D1832" t="s">
        <v>8804</v>
      </c>
      <c r="E1832" t="s">
        <v>18028</v>
      </c>
      <c r="F1832" t="s">
        <v>10382</v>
      </c>
      <c r="G1832" t="s">
        <v>6736</v>
      </c>
      <c r="H1832" t="s">
        <v>6734</v>
      </c>
      <c r="J1832" t="s">
        <v>6738</v>
      </c>
      <c r="K1832" t="s">
        <v>17998</v>
      </c>
      <c r="L1832" t="s">
        <v>6740</v>
      </c>
      <c r="M1832" t="s">
        <v>7982</v>
      </c>
      <c r="N1832" t="s">
        <v>2039</v>
      </c>
      <c r="O1832" t="s">
        <v>8887</v>
      </c>
      <c r="P1832" t="s">
        <v>18029</v>
      </c>
      <c r="R1832" t="b">
        <v>1</v>
      </c>
      <c r="T1832" t="s">
        <v>18030</v>
      </c>
      <c r="Z1832" t="s">
        <v>8890</v>
      </c>
      <c r="AA1832" t="s">
        <v>8887</v>
      </c>
      <c r="AC1832" t="s">
        <v>8973</v>
      </c>
      <c r="AD1832" t="b">
        <v>0</v>
      </c>
      <c r="AE1832" t="b">
        <v>1</v>
      </c>
      <c r="AF1832" t="s">
        <v>10243</v>
      </c>
      <c r="AG1832" t="s">
        <v>10244</v>
      </c>
      <c r="AH1832" t="s">
        <v>8893</v>
      </c>
      <c r="AI1832" t="s">
        <v>18000</v>
      </c>
      <c r="AJ1832" t="s">
        <v>7438</v>
      </c>
      <c r="AK1832" t="s">
        <v>18001</v>
      </c>
      <c r="AL1832" t="s">
        <v>8923</v>
      </c>
      <c r="AM1832" t="s">
        <v>6736</v>
      </c>
    </row>
    <row r="1833" spans="1:39" x14ac:dyDescent="0.2">
      <c r="A1833" t="s">
        <v>6734</v>
      </c>
      <c r="B1833" t="s">
        <v>6735</v>
      </c>
      <c r="D1833" t="s">
        <v>8804</v>
      </c>
      <c r="E1833" t="s">
        <v>18031</v>
      </c>
      <c r="F1833" t="s">
        <v>10382</v>
      </c>
      <c r="G1833" t="s">
        <v>6736</v>
      </c>
      <c r="H1833" t="s">
        <v>6734</v>
      </c>
      <c r="J1833" t="s">
        <v>6738</v>
      </c>
      <c r="K1833" t="s">
        <v>17998</v>
      </c>
      <c r="L1833" t="s">
        <v>6740</v>
      </c>
      <c r="M1833" t="s">
        <v>7982</v>
      </c>
      <c r="N1833" t="s">
        <v>2039</v>
      </c>
      <c r="O1833" t="s">
        <v>8887</v>
      </c>
      <c r="P1833" t="s">
        <v>18032</v>
      </c>
      <c r="R1833" t="b">
        <v>1</v>
      </c>
      <c r="T1833" t="s">
        <v>60</v>
      </c>
      <c r="Z1833" t="s">
        <v>8890</v>
      </c>
      <c r="AA1833" t="s">
        <v>8887</v>
      </c>
      <c r="AC1833" t="s">
        <v>14791</v>
      </c>
      <c r="AD1833" t="b">
        <v>0</v>
      </c>
      <c r="AE1833" t="b">
        <v>1</v>
      </c>
      <c r="AF1833" t="s">
        <v>10960</v>
      </c>
      <c r="AG1833" t="s">
        <v>10244</v>
      </c>
      <c r="AH1833" t="s">
        <v>8893</v>
      </c>
      <c r="AI1833" t="s">
        <v>18000</v>
      </c>
      <c r="AJ1833" t="s">
        <v>7438</v>
      </c>
      <c r="AK1833" t="s">
        <v>18001</v>
      </c>
      <c r="AL1833" t="s">
        <v>9250</v>
      </c>
      <c r="AM1833" t="s">
        <v>6736</v>
      </c>
    </row>
    <row r="1834" spans="1:39" x14ac:dyDescent="0.2">
      <c r="A1834" t="s">
        <v>6734</v>
      </c>
      <c r="B1834" t="s">
        <v>6735</v>
      </c>
      <c r="D1834" t="s">
        <v>8804</v>
      </c>
      <c r="E1834" t="s">
        <v>18033</v>
      </c>
      <c r="F1834" t="s">
        <v>10382</v>
      </c>
      <c r="G1834" t="s">
        <v>6736</v>
      </c>
      <c r="H1834" t="s">
        <v>6734</v>
      </c>
      <c r="J1834" t="s">
        <v>6738</v>
      </c>
      <c r="K1834" t="s">
        <v>17998</v>
      </c>
      <c r="L1834" t="s">
        <v>6740</v>
      </c>
      <c r="M1834" t="s">
        <v>7982</v>
      </c>
      <c r="N1834" t="s">
        <v>2039</v>
      </c>
      <c r="O1834" t="s">
        <v>8887</v>
      </c>
      <c r="P1834" t="s">
        <v>18034</v>
      </c>
      <c r="R1834" t="b">
        <v>1</v>
      </c>
      <c r="T1834" t="s">
        <v>60</v>
      </c>
      <c r="Z1834" t="s">
        <v>8890</v>
      </c>
      <c r="AA1834" t="s">
        <v>8887</v>
      </c>
      <c r="AC1834" t="s">
        <v>8973</v>
      </c>
      <c r="AD1834" t="b">
        <v>0</v>
      </c>
      <c r="AE1834" t="b">
        <v>1</v>
      </c>
      <c r="AF1834" t="s">
        <v>10960</v>
      </c>
      <c r="AG1834" t="s">
        <v>10244</v>
      </c>
      <c r="AH1834" t="s">
        <v>8893</v>
      </c>
      <c r="AI1834" t="s">
        <v>18025</v>
      </c>
      <c r="AJ1834" t="s">
        <v>7438</v>
      </c>
      <c r="AK1834" t="s">
        <v>18001</v>
      </c>
      <c r="AL1834" t="s">
        <v>9253</v>
      </c>
      <c r="AM1834" t="s">
        <v>6736</v>
      </c>
    </row>
    <row r="1835" spans="1:39" x14ac:dyDescent="0.2">
      <c r="A1835" t="s">
        <v>6734</v>
      </c>
      <c r="B1835" t="s">
        <v>6735</v>
      </c>
      <c r="D1835" t="s">
        <v>8804</v>
      </c>
      <c r="E1835" t="s">
        <v>18035</v>
      </c>
      <c r="F1835" t="s">
        <v>10382</v>
      </c>
      <c r="G1835" t="s">
        <v>6736</v>
      </c>
      <c r="H1835" t="s">
        <v>6734</v>
      </c>
      <c r="J1835" t="s">
        <v>6738</v>
      </c>
      <c r="K1835" t="s">
        <v>17998</v>
      </c>
      <c r="L1835" t="s">
        <v>6740</v>
      </c>
      <c r="M1835" t="s">
        <v>7982</v>
      </c>
      <c r="N1835" t="s">
        <v>2039</v>
      </c>
      <c r="O1835" t="s">
        <v>8887</v>
      </c>
      <c r="P1835" t="s">
        <v>18036</v>
      </c>
      <c r="R1835" t="b">
        <v>1</v>
      </c>
      <c r="T1835" t="s">
        <v>60</v>
      </c>
      <c r="Z1835" t="s">
        <v>8890</v>
      </c>
      <c r="AA1835" t="s">
        <v>8887</v>
      </c>
      <c r="AC1835" t="s">
        <v>8973</v>
      </c>
      <c r="AD1835" t="b">
        <v>0</v>
      </c>
      <c r="AE1835" t="b">
        <v>1</v>
      </c>
      <c r="AF1835" t="s">
        <v>10960</v>
      </c>
      <c r="AG1835" t="s">
        <v>10244</v>
      </c>
      <c r="AH1835" t="s">
        <v>8893</v>
      </c>
      <c r="AI1835" t="s">
        <v>18000</v>
      </c>
      <c r="AJ1835" t="s">
        <v>7438</v>
      </c>
      <c r="AK1835" t="s">
        <v>18001</v>
      </c>
      <c r="AL1835" t="s">
        <v>9016</v>
      </c>
      <c r="AM1835" t="s">
        <v>6736</v>
      </c>
    </row>
    <row r="1836" spans="1:39" x14ac:dyDescent="0.2">
      <c r="A1836" t="s">
        <v>6734</v>
      </c>
      <c r="B1836" t="s">
        <v>6735</v>
      </c>
      <c r="D1836" t="s">
        <v>8804</v>
      </c>
      <c r="E1836" t="s">
        <v>18037</v>
      </c>
      <c r="F1836" t="s">
        <v>10382</v>
      </c>
      <c r="G1836" t="s">
        <v>6736</v>
      </c>
      <c r="H1836" t="s">
        <v>6734</v>
      </c>
      <c r="J1836" t="s">
        <v>6738</v>
      </c>
      <c r="K1836" t="s">
        <v>17998</v>
      </c>
      <c r="L1836" t="s">
        <v>6740</v>
      </c>
      <c r="M1836" t="s">
        <v>7982</v>
      </c>
      <c r="N1836" t="s">
        <v>2039</v>
      </c>
      <c r="O1836" t="s">
        <v>8887</v>
      </c>
      <c r="P1836" t="s">
        <v>18038</v>
      </c>
      <c r="R1836" t="b">
        <v>1</v>
      </c>
      <c r="T1836" t="s">
        <v>60</v>
      </c>
      <c r="Z1836" t="s">
        <v>8890</v>
      </c>
      <c r="AA1836" t="s">
        <v>8887</v>
      </c>
      <c r="AC1836" t="s">
        <v>8973</v>
      </c>
      <c r="AD1836" t="b">
        <v>0</v>
      </c>
      <c r="AE1836" t="b">
        <v>1</v>
      </c>
      <c r="AF1836" t="s">
        <v>10960</v>
      </c>
      <c r="AG1836" t="s">
        <v>10244</v>
      </c>
      <c r="AH1836" t="s">
        <v>8893</v>
      </c>
      <c r="AI1836" t="s">
        <v>18000</v>
      </c>
      <c r="AJ1836" t="s">
        <v>7438</v>
      </c>
      <c r="AK1836" t="s">
        <v>18001</v>
      </c>
      <c r="AL1836" t="s">
        <v>9087</v>
      </c>
      <c r="AM1836" t="s">
        <v>6736</v>
      </c>
    </row>
    <row r="1837" spans="1:39" x14ac:dyDescent="0.2">
      <c r="A1837" t="s">
        <v>6734</v>
      </c>
      <c r="B1837" t="s">
        <v>6735</v>
      </c>
      <c r="D1837" t="s">
        <v>8804</v>
      </c>
      <c r="E1837" t="s">
        <v>18039</v>
      </c>
      <c r="F1837" t="s">
        <v>10382</v>
      </c>
      <c r="G1837" t="s">
        <v>6736</v>
      </c>
      <c r="H1837" t="s">
        <v>6734</v>
      </c>
      <c r="J1837" t="s">
        <v>6738</v>
      </c>
      <c r="K1837" t="s">
        <v>17998</v>
      </c>
      <c r="L1837" t="s">
        <v>6740</v>
      </c>
      <c r="M1837" t="s">
        <v>7982</v>
      </c>
      <c r="N1837" t="s">
        <v>2039</v>
      </c>
      <c r="O1837" t="s">
        <v>8887</v>
      </c>
      <c r="P1837" t="s">
        <v>18040</v>
      </c>
      <c r="R1837" t="b">
        <v>1</v>
      </c>
      <c r="T1837" t="s">
        <v>60</v>
      </c>
      <c r="Z1837" t="s">
        <v>8890</v>
      </c>
      <c r="AA1837" t="s">
        <v>8887</v>
      </c>
      <c r="AC1837" t="s">
        <v>8973</v>
      </c>
      <c r="AD1837" t="b">
        <v>0</v>
      </c>
      <c r="AE1837" t="b">
        <v>1</v>
      </c>
      <c r="AF1837" t="s">
        <v>10749</v>
      </c>
      <c r="AG1837" t="s">
        <v>10279</v>
      </c>
      <c r="AH1837" t="s">
        <v>8893</v>
      </c>
      <c r="AI1837" t="s">
        <v>18025</v>
      </c>
      <c r="AJ1837" t="s">
        <v>7438</v>
      </c>
      <c r="AK1837" t="s">
        <v>18001</v>
      </c>
      <c r="AL1837" t="s">
        <v>8926</v>
      </c>
      <c r="AM1837" t="s">
        <v>6736</v>
      </c>
    </row>
    <row r="1838" spans="1:39" x14ac:dyDescent="0.2">
      <c r="A1838" t="s">
        <v>6734</v>
      </c>
      <c r="B1838" t="s">
        <v>6735</v>
      </c>
      <c r="D1838" t="s">
        <v>8804</v>
      </c>
      <c r="E1838" t="s">
        <v>18041</v>
      </c>
      <c r="F1838" t="s">
        <v>10382</v>
      </c>
      <c r="G1838" t="s">
        <v>6736</v>
      </c>
      <c r="H1838" t="s">
        <v>6734</v>
      </c>
      <c r="J1838" t="s">
        <v>6738</v>
      </c>
      <c r="K1838" t="s">
        <v>17998</v>
      </c>
      <c r="L1838" t="s">
        <v>6740</v>
      </c>
      <c r="M1838" t="s">
        <v>7982</v>
      </c>
      <c r="N1838" t="s">
        <v>2039</v>
      </c>
      <c r="O1838" t="s">
        <v>8887</v>
      </c>
      <c r="P1838" t="s">
        <v>18042</v>
      </c>
      <c r="R1838" t="b">
        <v>1</v>
      </c>
      <c r="T1838" t="s">
        <v>60</v>
      </c>
      <c r="Z1838" t="s">
        <v>8890</v>
      </c>
      <c r="AA1838" t="s">
        <v>8887</v>
      </c>
      <c r="AC1838" t="s">
        <v>8973</v>
      </c>
      <c r="AD1838" t="b">
        <v>0</v>
      </c>
      <c r="AE1838" t="b">
        <v>1</v>
      </c>
      <c r="AF1838" t="s">
        <v>10960</v>
      </c>
      <c r="AG1838" t="s">
        <v>10244</v>
      </c>
      <c r="AH1838" t="s">
        <v>8893</v>
      </c>
      <c r="AI1838" t="s">
        <v>18000</v>
      </c>
      <c r="AJ1838" t="s">
        <v>7438</v>
      </c>
      <c r="AK1838" t="s">
        <v>18001</v>
      </c>
      <c r="AL1838" t="s">
        <v>8935</v>
      </c>
      <c r="AM1838" t="s">
        <v>6736</v>
      </c>
    </row>
    <row r="1839" spans="1:39" x14ac:dyDescent="0.2">
      <c r="A1839" t="s">
        <v>6734</v>
      </c>
      <c r="B1839" t="s">
        <v>6735</v>
      </c>
      <c r="D1839" t="s">
        <v>8804</v>
      </c>
      <c r="E1839" t="s">
        <v>18043</v>
      </c>
      <c r="F1839" t="s">
        <v>10382</v>
      </c>
      <c r="G1839" t="s">
        <v>6736</v>
      </c>
      <c r="H1839" t="s">
        <v>6734</v>
      </c>
      <c r="J1839" t="s">
        <v>6738</v>
      </c>
      <c r="K1839" t="s">
        <v>17998</v>
      </c>
      <c r="L1839" t="s">
        <v>6740</v>
      </c>
      <c r="M1839" t="s">
        <v>7982</v>
      </c>
      <c r="N1839" t="s">
        <v>2039</v>
      </c>
      <c r="O1839" t="s">
        <v>8887</v>
      </c>
      <c r="P1839" t="s">
        <v>18044</v>
      </c>
      <c r="R1839" t="b">
        <v>1</v>
      </c>
      <c r="T1839" t="s">
        <v>60</v>
      </c>
      <c r="Z1839" t="s">
        <v>8890</v>
      </c>
      <c r="AA1839" t="s">
        <v>8887</v>
      </c>
      <c r="AC1839" t="s">
        <v>8973</v>
      </c>
      <c r="AD1839" t="b">
        <v>0</v>
      </c>
      <c r="AE1839" t="b">
        <v>1</v>
      </c>
      <c r="AF1839" t="s">
        <v>10960</v>
      </c>
      <c r="AG1839" t="s">
        <v>10244</v>
      </c>
      <c r="AH1839" t="s">
        <v>8893</v>
      </c>
      <c r="AI1839" t="s">
        <v>18000</v>
      </c>
      <c r="AJ1839" t="s">
        <v>7438</v>
      </c>
      <c r="AK1839" t="s">
        <v>18001</v>
      </c>
      <c r="AL1839" t="s">
        <v>9266</v>
      </c>
      <c r="AM1839" t="s">
        <v>6736</v>
      </c>
    </row>
    <row r="1840" spans="1:39" x14ac:dyDescent="0.2">
      <c r="A1840" t="s">
        <v>6734</v>
      </c>
      <c r="B1840" t="s">
        <v>6735</v>
      </c>
      <c r="D1840" t="s">
        <v>8804</v>
      </c>
      <c r="E1840" t="s">
        <v>18045</v>
      </c>
      <c r="F1840" t="s">
        <v>10382</v>
      </c>
      <c r="G1840" t="s">
        <v>6736</v>
      </c>
      <c r="H1840" t="s">
        <v>6734</v>
      </c>
      <c r="J1840" t="s">
        <v>6738</v>
      </c>
      <c r="K1840" t="s">
        <v>17998</v>
      </c>
      <c r="L1840" t="s">
        <v>6740</v>
      </c>
      <c r="M1840" t="s">
        <v>7982</v>
      </c>
      <c r="N1840" t="s">
        <v>2039</v>
      </c>
      <c r="O1840" t="s">
        <v>8887</v>
      </c>
      <c r="P1840" t="s">
        <v>18046</v>
      </c>
      <c r="R1840" t="b">
        <v>1</v>
      </c>
      <c r="T1840" t="s">
        <v>60</v>
      </c>
      <c r="Z1840" t="s">
        <v>8890</v>
      </c>
      <c r="AA1840" t="s">
        <v>8887</v>
      </c>
      <c r="AC1840" t="s">
        <v>8973</v>
      </c>
      <c r="AD1840" t="b">
        <v>0</v>
      </c>
      <c r="AE1840" t="b">
        <v>1</v>
      </c>
      <c r="AF1840" t="s">
        <v>10960</v>
      </c>
      <c r="AG1840" t="s">
        <v>10244</v>
      </c>
      <c r="AH1840" t="s">
        <v>8893</v>
      </c>
      <c r="AI1840" t="s">
        <v>18000</v>
      </c>
      <c r="AJ1840" t="s">
        <v>7438</v>
      </c>
      <c r="AK1840" t="s">
        <v>18001</v>
      </c>
      <c r="AL1840" t="s">
        <v>9048</v>
      </c>
      <c r="AM1840" t="s">
        <v>6736</v>
      </c>
    </row>
    <row r="1841" spans="1:39" x14ac:dyDescent="0.2">
      <c r="A1841" t="s">
        <v>6734</v>
      </c>
      <c r="B1841" t="s">
        <v>6735</v>
      </c>
      <c r="D1841" t="s">
        <v>8804</v>
      </c>
      <c r="E1841" t="s">
        <v>18047</v>
      </c>
      <c r="F1841" t="s">
        <v>10382</v>
      </c>
      <c r="G1841" t="s">
        <v>6736</v>
      </c>
      <c r="H1841" t="s">
        <v>6734</v>
      </c>
      <c r="M1841" t="s">
        <v>8920</v>
      </c>
      <c r="N1841" t="s">
        <v>2039</v>
      </c>
      <c r="O1841" t="s">
        <v>8887</v>
      </c>
      <c r="R1841" t="b">
        <v>1</v>
      </c>
      <c r="Z1841" t="s">
        <v>8890</v>
      </c>
      <c r="AA1841" t="s">
        <v>8887</v>
      </c>
      <c r="AC1841" t="s">
        <v>8973</v>
      </c>
      <c r="AD1841" t="b">
        <v>0</v>
      </c>
      <c r="AE1841" t="b">
        <v>1</v>
      </c>
      <c r="AL1841" t="s">
        <v>8907</v>
      </c>
      <c r="AM1841" t="s">
        <v>6736</v>
      </c>
    </row>
    <row r="1842" spans="1:39" x14ac:dyDescent="0.2">
      <c r="A1842" t="s">
        <v>6734</v>
      </c>
      <c r="B1842" t="s">
        <v>6735</v>
      </c>
      <c r="D1842" t="s">
        <v>8804</v>
      </c>
      <c r="E1842" t="s">
        <v>18048</v>
      </c>
      <c r="F1842" t="s">
        <v>10382</v>
      </c>
      <c r="G1842" t="s">
        <v>6736</v>
      </c>
      <c r="H1842" t="s">
        <v>6734</v>
      </c>
      <c r="J1842" t="s">
        <v>6738</v>
      </c>
      <c r="K1842" t="s">
        <v>17998</v>
      </c>
      <c r="L1842" t="s">
        <v>6740</v>
      </c>
      <c r="M1842" t="s">
        <v>7982</v>
      </c>
      <c r="N1842" t="s">
        <v>2039</v>
      </c>
      <c r="O1842" t="s">
        <v>8887</v>
      </c>
      <c r="P1842" t="s">
        <v>18049</v>
      </c>
      <c r="R1842" t="b">
        <v>1</v>
      </c>
      <c r="T1842" t="s">
        <v>60</v>
      </c>
      <c r="Z1842" t="s">
        <v>8890</v>
      </c>
      <c r="AA1842" t="s">
        <v>8887</v>
      </c>
      <c r="AC1842" t="s">
        <v>14791</v>
      </c>
      <c r="AD1842" t="b">
        <v>0</v>
      </c>
      <c r="AE1842" t="b">
        <v>1</v>
      </c>
      <c r="AF1842" t="s">
        <v>10960</v>
      </c>
      <c r="AG1842" t="s">
        <v>10244</v>
      </c>
      <c r="AH1842" t="s">
        <v>8893</v>
      </c>
      <c r="AI1842" t="s">
        <v>18000</v>
      </c>
      <c r="AJ1842" t="s">
        <v>7438</v>
      </c>
      <c r="AK1842" t="s">
        <v>18001</v>
      </c>
      <c r="AL1842" t="s">
        <v>8897</v>
      </c>
      <c r="AM1842" t="s">
        <v>6736</v>
      </c>
    </row>
    <row r="1843" spans="1:39" x14ac:dyDescent="0.2">
      <c r="A1843" t="s">
        <v>6734</v>
      </c>
      <c r="B1843" t="s">
        <v>6735</v>
      </c>
      <c r="D1843" t="s">
        <v>8804</v>
      </c>
      <c r="E1843" t="s">
        <v>18050</v>
      </c>
      <c r="F1843" t="s">
        <v>10382</v>
      </c>
      <c r="G1843" t="s">
        <v>6736</v>
      </c>
      <c r="H1843" t="s">
        <v>6734</v>
      </c>
      <c r="J1843" t="s">
        <v>6738</v>
      </c>
      <c r="K1843" t="s">
        <v>17998</v>
      </c>
      <c r="L1843" t="s">
        <v>6740</v>
      </c>
      <c r="M1843" t="s">
        <v>7982</v>
      </c>
      <c r="N1843" t="s">
        <v>2039</v>
      </c>
      <c r="O1843" t="s">
        <v>8887</v>
      </c>
      <c r="P1843" t="s">
        <v>18051</v>
      </c>
      <c r="R1843" t="b">
        <v>1</v>
      </c>
      <c r="T1843" t="s">
        <v>60</v>
      </c>
      <c r="Z1843" t="s">
        <v>8890</v>
      </c>
      <c r="AA1843" t="s">
        <v>8887</v>
      </c>
      <c r="AC1843" t="s">
        <v>8973</v>
      </c>
      <c r="AD1843" t="b">
        <v>0</v>
      </c>
      <c r="AE1843" t="b">
        <v>1</v>
      </c>
      <c r="AF1843" t="s">
        <v>18052</v>
      </c>
      <c r="AG1843" t="s">
        <v>9503</v>
      </c>
      <c r="AH1843" t="s">
        <v>8893</v>
      </c>
      <c r="AI1843" t="s">
        <v>18053</v>
      </c>
      <c r="AJ1843" t="s">
        <v>7438</v>
      </c>
      <c r="AK1843" t="s">
        <v>18001</v>
      </c>
      <c r="AL1843" t="s">
        <v>8918</v>
      </c>
      <c r="AM1843" t="s">
        <v>6736</v>
      </c>
    </row>
    <row r="1844" spans="1:39" x14ac:dyDescent="0.2">
      <c r="A1844" t="s">
        <v>6734</v>
      </c>
      <c r="B1844" t="s">
        <v>6735</v>
      </c>
      <c r="D1844" t="s">
        <v>8804</v>
      </c>
      <c r="E1844" t="s">
        <v>18054</v>
      </c>
      <c r="F1844" t="s">
        <v>10382</v>
      </c>
      <c r="G1844" t="s">
        <v>6736</v>
      </c>
      <c r="H1844" t="s">
        <v>6734</v>
      </c>
      <c r="J1844" t="s">
        <v>6738</v>
      </c>
      <c r="K1844" t="s">
        <v>17998</v>
      </c>
      <c r="L1844" t="s">
        <v>6740</v>
      </c>
      <c r="M1844" t="s">
        <v>7982</v>
      </c>
      <c r="N1844" t="s">
        <v>2039</v>
      </c>
      <c r="O1844" t="s">
        <v>8887</v>
      </c>
      <c r="P1844" t="s">
        <v>18055</v>
      </c>
      <c r="R1844" t="b">
        <v>1</v>
      </c>
      <c r="T1844" t="s">
        <v>60</v>
      </c>
      <c r="Z1844" t="s">
        <v>8890</v>
      </c>
      <c r="AA1844" t="s">
        <v>8887</v>
      </c>
      <c r="AC1844" t="s">
        <v>8973</v>
      </c>
      <c r="AD1844" t="b">
        <v>0</v>
      </c>
      <c r="AE1844" t="b">
        <v>1</v>
      </c>
      <c r="AF1844" t="s">
        <v>10960</v>
      </c>
      <c r="AG1844" t="s">
        <v>10244</v>
      </c>
      <c r="AH1844" t="s">
        <v>8893</v>
      </c>
      <c r="AI1844" t="s">
        <v>18000</v>
      </c>
      <c r="AJ1844" t="s">
        <v>7438</v>
      </c>
      <c r="AK1844" t="s">
        <v>18001</v>
      </c>
      <c r="AL1844" t="s">
        <v>8913</v>
      </c>
      <c r="AM1844" t="s">
        <v>6736</v>
      </c>
    </row>
    <row r="1845" spans="1:39" x14ac:dyDescent="0.2">
      <c r="A1845" t="s">
        <v>6734</v>
      </c>
      <c r="B1845" t="s">
        <v>6735</v>
      </c>
      <c r="D1845" t="s">
        <v>8804</v>
      </c>
      <c r="E1845" t="s">
        <v>18056</v>
      </c>
      <c r="F1845" t="s">
        <v>10382</v>
      </c>
      <c r="G1845" t="s">
        <v>6736</v>
      </c>
      <c r="H1845" t="s">
        <v>6734</v>
      </c>
      <c r="J1845" t="s">
        <v>6738</v>
      </c>
      <c r="K1845" t="s">
        <v>18057</v>
      </c>
      <c r="L1845" t="s">
        <v>6740</v>
      </c>
      <c r="M1845" t="s">
        <v>7982</v>
      </c>
      <c r="N1845" t="s">
        <v>7820</v>
      </c>
      <c r="O1845" t="s">
        <v>8887</v>
      </c>
      <c r="P1845" t="s">
        <v>18058</v>
      </c>
      <c r="R1845" t="b">
        <v>1</v>
      </c>
      <c r="T1845" t="s">
        <v>60</v>
      </c>
      <c r="Z1845" t="s">
        <v>8890</v>
      </c>
      <c r="AA1845" t="s">
        <v>8887</v>
      </c>
      <c r="AC1845" t="s">
        <v>8973</v>
      </c>
      <c r="AD1845" t="b">
        <v>0</v>
      </c>
      <c r="AE1845" t="b">
        <v>1</v>
      </c>
      <c r="AF1845" t="s">
        <v>10060</v>
      </c>
      <c r="AG1845" t="s">
        <v>10061</v>
      </c>
      <c r="AH1845" t="s">
        <v>8893</v>
      </c>
      <c r="AI1845" t="s">
        <v>18000</v>
      </c>
      <c r="AJ1845" t="s">
        <v>7438</v>
      </c>
      <c r="AK1845" t="s">
        <v>18059</v>
      </c>
      <c r="AL1845" t="s">
        <v>9816</v>
      </c>
      <c r="AM1845" t="s">
        <v>6736</v>
      </c>
    </row>
    <row r="1846" spans="1:39" x14ac:dyDescent="0.2">
      <c r="A1846" t="s">
        <v>6734</v>
      </c>
      <c r="B1846" t="s">
        <v>6735</v>
      </c>
      <c r="D1846" t="s">
        <v>8804</v>
      </c>
      <c r="E1846" t="s">
        <v>18060</v>
      </c>
      <c r="F1846" t="s">
        <v>10382</v>
      </c>
      <c r="G1846" t="s">
        <v>6736</v>
      </c>
      <c r="H1846" t="s">
        <v>6734</v>
      </c>
      <c r="J1846" t="s">
        <v>6738</v>
      </c>
      <c r="K1846" t="s">
        <v>18061</v>
      </c>
      <c r="L1846" t="s">
        <v>6740</v>
      </c>
      <c r="M1846" t="s">
        <v>8984</v>
      </c>
      <c r="N1846" t="s">
        <v>7820</v>
      </c>
      <c r="O1846" t="s">
        <v>8887</v>
      </c>
      <c r="P1846" t="s">
        <v>18062</v>
      </c>
      <c r="R1846" t="b">
        <v>1</v>
      </c>
      <c r="T1846" t="s">
        <v>60</v>
      </c>
      <c r="X1846" t="s">
        <v>7021</v>
      </c>
      <c r="Z1846" t="s">
        <v>8890</v>
      </c>
      <c r="AA1846" t="s">
        <v>8887</v>
      </c>
      <c r="AC1846" t="s">
        <v>8973</v>
      </c>
      <c r="AD1846" t="b">
        <v>0</v>
      </c>
      <c r="AE1846" t="b">
        <v>1</v>
      </c>
      <c r="AF1846" t="s">
        <v>10060</v>
      </c>
      <c r="AG1846" t="s">
        <v>10061</v>
      </c>
      <c r="AH1846" t="s">
        <v>8893</v>
      </c>
      <c r="AI1846" t="s">
        <v>18000</v>
      </c>
      <c r="AJ1846" t="s">
        <v>7439</v>
      </c>
      <c r="AK1846" t="s">
        <v>18063</v>
      </c>
      <c r="AL1846" t="s">
        <v>9375</v>
      </c>
      <c r="AM1846" t="s">
        <v>6736</v>
      </c>
    </row>
    <row r="1847" spans="1:39" x14ac:dyDescent="0.2">
      <c r="A1847" t="s">
        <v>6734</v>
      </c>
      <c r="B1847" t="s">
        <v>6735</v>
      </c>
      <c r="D1847" t="s">
        <v>8804</v>
      </c>
      <c r="E1847" t="s">
        <v>18064</v>
      </c>
      <c r="F1847" t="s">
        <v>10382</v>
      </c>
      <c r="G1847" t="s">
        <v>6736</v>
      </c>
      <c r="H1847" t="s">
        <v>6734</v>
      </c>
      <c r="J1847" t="s">
        <v>6738</v>
      </c>
      <c r="K1847" t="s">
        <v>18065</v>
      </c>
      <c r="L1847" t="s">
        <v>6740</v>
      </c>
      <c r="M1847" t="s">
        <v>7982</v>
      </c>
      <c r="N1847" t="s">
        <v>7850</v>
      </c>
      <c r="O1847" t="s">
        <v>8887</v>
      </c>
      <c r="P1847" t="s">
        <v>18066</v>
      </c>
      <c r="R1847" t="b">
        <v>1</v>
      </c>
      <c r="T1847" t="s">
        <v>60</v>
      </c>
      <c r="Z1847" t="s">
        <v>8890</v>
      </c>
      <c r="AA1847" t="s">
        <v>8887</v>
      </c>
      <c r="AC1847" t="s">
        <v>8973</v>
      </c>
      <c r="AD1847" t="b">
        <v>0</v>
      </c>
      <c r="AE1847" t="b">
        <v>1</v>
      </c>
      <c r="AF1847" t="s">
        <v>10060</v>
      </c>
      <c r="AG1847" t="s">
        <v>10061</v>
      </c>
      <c r="AH1847" t="s">
        <v>8893</v>
      </c>
      <c r="AI1847" t="s">
        <v>18000</v>
      </c>
      <c r="AJ1847" t="s">
        <v>18004</v>
      </c>
      <c r="AK1847" t="s">
        <v>18067</v>
      </c>
      <c r="AL1847" t="s">
        <v>9193</v>
      </c>
      <c r="AM1847" t="s">
        <v>6736</v>
      </c>
    </row>
    <row r="1848" spans="1:39" x14ac:dyDescent="0.2">
      <c r="A1848" t="s">
        <v>6734</v>
      </c>
      <c r="B1848" t="s">
        <v>6735</v>
      </c>
      <c r="D1848" t="s">
        <v>8804</v>
      </c>
      <c r="E1848" t="s">
        <v>18068</v>
      </c>
      <c r="F1848" t="s">
        <v>10382</v>
      </c>
      <c r="G1848" t="s">
        <v>6736</v>
      </c>
      <c r="H1848" t="s">
        <v>6734</v>
      </c>
      <c r="J1848" t="s">
        <v>18069</v>
      </c>
      <c r="K1848" t="s">
        <v>17998</v>
      </c>
      <c r="L1848" t="s">
        <v>6740</v>
      </c>
      <c r="M1848" t="s">
        <v>7982</v>
      </c>
      <c r="N1848" t="s">
        <v>9870</v>
      </c>
      <c r="O1848" t="s">
        <v>8887</v>
      </c>
      <c r="P1848" t="s">
        <v>18070</v>
      </c>
      <c r="R1848" t="b">
        <v>1</v>
      </c>
      <c r="T1848" t="s">
        <v>60</v>
      </c>
      <c r="Z1848" t="s">
        <v>8890</v>
      </c>
      <c r="AA1848" t="s">
        <v>8887</v>
      </c>
      <c r="AC1848" t="s">
        <v>8973</v>
      </c>
      <c r="AD1848" t="b">
        <v>0</v>
      </c>
      <c r="AE1848" t="b">
        <v>1</v>
      </c>
      <c r="AF1848" t="s">
        <v>10243</v>
      </c>
      <c r="AG1848" t="s">
        <v>10244</v>
      </c>
      <c r="AH1848" t="s">
        <v>8893</v>
      </c>
      <c r="AI1848" t="s">
        <v>18025</v>
      </c>
      <c r="AJ1848" t="s">
        <v>18004</v>
      </c>
      <c r="AK1848" t="s">
        <v>18001</v>
      </c>
      <c r="AL1848" t="s">
        <v>9872</v>
      </c>
      <c r="AM1848" t="s">
        <v>6736</v>
      </c>
    </row>
    <row r="1849" spans="1:39" x14ac:dyDescent="0.2">
      <c r="A1849" t="s">
        <v>6734</v>
      </c>
      <c r="B1849" t="s">
        <v>6735</v>
      </c>
      <c r="D1849" t="s">
        <v>8804</v>
      </c>
      <c r="E1849" t="s">
        <v>18071</v>
      </c>
      <c r="F1849" t="s">
        <v>10382</v>
      </c>
      <c r="G1849" t="s">
        <v>6736</v>
      </c>
      <c r="H1849" t="s">
        <v>6734</v>
      </c>
      <c r="J1849" t="s">
        <v>6738</v>
      </c>
      <c r="K1849" t="s">
        <v>18072</v>
      </c>
      <c r="L1849" t="s">
        <v>6740</v>
      </c>
      <c r="M1849" t="s">
        <v>7982</v>
      </c>
      <c r="N1849" t="s">
        <v>9870</v>
      </c>
      <c r="O1849" t="s">
        <v>8887</v>
      </c>
      <c r="P1849" t="s">
        <v>18073</v>
      </c>
      <c r="R1849" t="b">
        <v>1</v>
      </c>
      <c r="T1849" t="s">
        <v>60</v>
      </c>
      <c r="Z1849" t="s">
        <v>8890</v>
      </c>
      <c r="AA1849" t="s">
        <v>8887</v>
      </c>
      <c r="AC1849" t="s">
        <v>14791</v>
      </c>
      <c r="AD1849" t="b">
        <v>0</v>
      </c>
      <c r="AE1849" t="b">
        <v>1</v>
      </c>
      <c r="AF1849" t="s">
        <v>10060</v>
      </c>
      <c r="AG1849" t="s">
        <v>10061</v>
      </c>
      <c r="AH1849" t="s">
        <v>8893</v>
      </c>
      <c r="AI1849" t="s">
        <v>18000</v>
      </c>
      <c r="AJ1849" t="s">
        <v>7438</v>
      </c>
      <c r="AK1849" t="s">
        <v>18074</v>
      </c>
      <c r="AL1849" t="s">
        <v>8907</v>
      </c>
      <c r="AM1849" t="s">
        <v>6736</v>
      </c>
    </row>
    <row r="1850" spans="1:39" x14ac:dyDescent="0.2">
      <c r="A1850" t="s">
        <v>6734</v>
      </c>
      <c r="B1850" t="s">
        <v>6735</v>
      </c>
      <c r="D1850" t="s">
        <v>8804</v>
      </c>
      <c r="E1850" t="s">
        <v>18075</v>
      </c>
      <c r="F1850" t="s">
        <v>10382</v>
      </c>
      <c r="G1850" t="s">
        <v>6736</v>
      </c>
      <c r="H1850" t="s">
        <v>6734</v>
      </c>
      <c r="J1850" t="s">
        <v>6738</v>
      </c>
      <c r="K1850" t="s">
        <v>18076</v>
      </c>
      <c r="L1850" t="s">
        <v>6740</v>
      </c>
      <c r="M1850" t="s">
        <v>7982</v>
      </c>
      <c r="N1850" t="s">
        <v>12617</v>
      </c>
      <c r="O1850" t="s">
        <v>8887</v>
      </c>
      <c r="P1850" t="s">
        <v>18077</v>
      </c>
      <c r="R1850" t="b">
        <v>1</v>
      </c>
      <c r="T1850" t="s">
        <v>60</v>
      </c>
      <c r="Z1850" t="s">
        <v>8890</v>
      </c>
      <c r="AA1850" t="s">
        <v>8887</v>
      </c>
      <c r="AC1850" t="s">
        <v>8973</v>
      </c>
      <c r="AD1850" t="b">
        <v>0</v>
      </c>
      <c r="AE1850" t="b">
        <v>1</v>
      </c>
      <c r="AF1850" t="s">
        <v>10060</v>
      </c>
      <c r="AG1850" t="s">
        <v>10061</v>
      </c>
      <c r="AH1850" t="s">
        <v>8893</v>
      </c>
      <c r="AI1850" t="s">
        <v>18025</v>
      </c>
      <c r="AJ1850" t="s">
        <v>18004</v>
      </c>
      <c r="AK1850" t="s">
        <v>18078</v>
      </c>
      <c r="AL1850" t="s">
        <v>8902</v>
      </c>
      <c r="AM1850" t="s">
        <v>6736</v>
      </c>
    </row>
    <row r="1851" spans="1:39" x14ac:dyDescent="0.2">
      <c r="A1851" t="s">
        <v>6734</v>
      </c>
      <c r="B1851" t="s">
        <v>6735</v>
      </c>
      <c r="D1851" t="s">
        <v>8804</v>
      </c>
      <c r="E1851" t="s">
        <v>18079</v>
      </c>
      <c r="F1851" t="s">
        <v>10382</v>
      </c>
      <c r="G1851" t="s">
        <v>6736</v>
      </c>
      <c r="H1851" t="s">
        <v>6734</v>
      </c>
      <c r="J1851" t="s">
        <v>6738</v>
      </c>
      <c r="K1851" t="s">
        <v>18080</v>
      </c>
      <c r="L1851" t="s">
        <v>6740</v>
      </c>
      <c r="M1851" t="s">
        <v>7982</v>
      </c>
      <c r="N1851" t="s">
        <v>11399</v>
      </c>
      <c r="O1851" t="s">
        <v>8887</v>
      </c>
      <c r="P1851" t="s">
        <v>18081</v>
      </c>
      <c r="R1851" t="b">
        <v>1</v>
      </c>
      <c r="T1851" t="s">
        <v>60</v>
      </c>
      <c r="Z1851" t="s">
        <v>8890</v>
      </c>
      <c r="AA1851" t="s">
        <v>8887</v>
      </c>
      <c r="AC1851" t="s">
        <v>8973</v>
      </c>
      <c r="AD1851" t="b">
        <v>0</v>
      </c>
      <c r="AE1851" t="b">
        <v>1</v>
      </c>
      <c r="AF1851" t="s">
        <v>10060</v>
      </c>
      <c r="AG1851" t="s">
        <v>10061</v>
      </c>
      <c r="AH1851" t="s">
        <v>8893</v>
      </c>
      <c r="AI1851" t="s">
        <v>18025</v>
      </c>
      <c r="AJ1851" t="s">
        <v>18004</v>
      </c>
      <c r="AK1851" t="s">
        <v>18082</v>
      </c>
      <c r="AL1851" t="s">
        <v>9287</v>
      </c>
      <c r="AM1851" t="s">
        <v>6736</v>
      </c>
    </row>
    <row r="1852" spans="1:39" x14ac:dyDescent="0.2">
      <c r="A1852" t="s">
        <v>6734</v>
      </c>
      <c r="B1852" t="s">
        <v>6735</v>
      </c>
      <c r="D1852" t="s">
        <v>8804</v>
      </c>
      <c r="E1852" t="s">
        <v>18083</v>
      </c>
      <c r="F1852" t="s">
        <v>10382</v>
      </c>
      <c r="G1852" t="s">
        <v>6736</v>
      </c>
      <c r="H1852" t="s">
        <v>6734</v>
      </c>
      <c r="J1852" t="s">
        <v>6738</v>
      </c>
      <c r="K1852" t="s">
        <v>17998</v>
      </c>
      <c r="L1852" t="s">
        <v>6740</v>
      </c>
      <c r="M1852" t="s">
        <v>7982</v>
      </c>
      <c r="N1852" t="s">
        <v>9282</v>
      </c>
      <c r="O1852" t="s">
        <v>8887</v>
      </c>
      <c r="P1852" t="s">
        <v>18084</v>
      </c>
      <c r="R1852" t="b">
        <v>1</v>
      </c>
      <c r="T1852" t="s">
        <v>60</v>
      </c>
      <c r="Z1852" t="s">
        <v>8890</v>
      </c>
      <c r="AA1852" t="s">
        <v>8887</v>
      </c>
      <c r="AC1852" t="s">
        <v>8973</v>
      </c>
      <c r="AD1852" t="b">
        <v>0</v>
      </c>
      <c r="AE1852" t="b">
        <v>1</v>
      </c>
      <c r="AF1852" t="s">
        <v>10060</v>
      </c>
      <c r="AG1852" t="s">
        <v>10061</v>
      </c>
      <c r="AH1852" t="s">
        <v>8893</v>
      </c>
      <c r="AI1852" t="s">
        <v>18000</v>
      </c>
      <c r="AJ1852" t="s">
        <v>7438</v>
      </c>
      <c r="AK1852" t="s">
        <v>18085</v>
      </c>
      <c r="AL1852" t="s">
        <v>11099</v>
      </c>
      <c r="AM1852" t="s">
        <v>6736</v>
      </c>
    </row>
    <row r="1853" spans="1:39" x14ac:dyDescent="0.2">
      <c r="A1853" t="s">
        <v>6734</v>
      </c>
      <c r="B1853" t="s">
        <v>6735</v>
      </c>
      <c r="D1853" t="s">
        <v>8804</v>
      </c>
      <c r="E1853" t="s">
        <v>18086</v>
      </c>
      <c r="F1853" t="s">
        <v>10382</v>
      </c>
      <c r="G1853" t="s">
        <v>6736</v>
      </c>
      <c r="H1853" t="s">
        <v>6734</v>
      </c>
      <c r="J1853" t="s">
        <v>6738</v>
      </c>
      <c r="K1853" t="s">
        <v>18087</v>
      </c>
      <c r="L1853" t="s">
        <v>6740</v>
      </c>
      <c r="M1853" t="s">
        <v>8984</v>
      </c>
      <c r="N1853" t="s">
        <v>7000</v>
      </c>
      <c r="O1853" t="s">
        <v>8887</v>
      </c>
      <c r="P1853" t="s">
        <v>18088</v>
      </c>
      <c r="R1853" t="b">
        <v>1</v>
      </c>
      <c r="T1853" t="s">
        <v>60</v>
      </c>
      <c r="X1853" t="s">
        <v>18089</v>
      </c>
      <c r="Z1853" t="s">
        <v>8890</v>
      </c>
      <c r="AA1853" t="s">
        <v>8887</v>
      </c>
      <c r="AC1853" t="s">
        <v>8973</v>
      </c>
      <c r="AD1853" t="b">
        <v>0</v>
      </c>
      <c r="AE1853" t="b">
        <v>1</v>
      </c>
      <c r="AF1853" t="s">
        <v>18090</v>
      </c>
      <c r="AG1853" t="s">
        <v>18091</v>
      </c>
      <c r="AH1853" t="s">
        <v>8893</v>
      </c>
      <c r="AI1853" t="s">
        <v>17471</v>
      </c>
      <c r="AJ1853" t="s">
        <v>18004</v>
      </c>
      <c r="AK1853" t="s">
        <v>18092</v>
      </c>
      <c r="AL1853" t="s">
        <v>9232</v>
      </c>
      <c r="AM1853" t="s">
        <v>6736</v>
      </c>
    </row>
    <row r="1854" spans="1:39" x14ac:dyDescent="0.2">
      <c r="A1854" t="s">
        <v>6734</v>
      </c>
      <c r="B1854" t="s">
        <v>6735</v>
      </c>
      <c r="D1854" t="s">
        <v>8804</v>
      </c>
      <c r="E1854" t="s">
        <v>18093</v>
      </c>
      <c r="F1854" t="s">
        <v>10382</v>
      </c>
      <c r="G1854" t="s">
        <v>6736</v>
      </c>
      <c r="H1854" t="s">
        <v>6734</v>
      </c>
      <c r="J1854" t="s">
        <v>6738</v>
      </c>
      <c r="K1854" t="s">
        <v>18094</v>
      </c>
      <c r="L1854" t="s">
        <v>6740</v>
      </c>
      <c r="M1854" t="s">
        <v>7982</v>
      </c>
      <c r="N1854" t="s">
        <v>7842</v>
      </c>
      <c r="O1854" t="s">
        <v>8887</v>
      </c>
      <c r="P1854" t="s">
        <v>18095</v>
      </c>
      <c r="R1854" t="b">
        <v>1</v>
      </c>
      <c r="T1854" t="s">
        <v>60</v>
      </c>
      <c r="Z1854" t="s">
        <v>8890</v>
      </c>
      <c r="AA1854" t="s">
        <v>8887</v>
      </c>
      <c r="AC1854" t="s">
        <v>8973</v>
      </c>
      <c r="AD1854" t="b">
        <v>0</v>
      </c>
      <c r="AE1854" t="b">
        <v>1</v>
      </c>
      <c r="AF1854" t="s">
        <v>10060</v>
      </c>
      <c r="AG1854" t="s">
        <v>10061</v>
      </c>
      <c r="AH1854" t="s">
        <v>8893</v>
      </c>
      <c r="AI1854" t="s">
        <v>8932</v>
      </c>
      <c r="AJ1854" t="s">
        <v>18004</v>
      </c>
      <c r="AK1854" t="s">
        <v>18096</v>
      </c>
      <c r="AL1854" t="s">
        <v>8918</v>
      </c>
      <c r="AM1854" t="s">
        <v>6736</v>
      </c>
    </row>
    <row r="1855" spans="1:39" x14ac:dyDescent="0.2">
      <c r="A1855" t="s">
        <v>6734</v>
      </c>
      <c r="B1855" t="s">
        <v>6735</v>
      </c>
      <c r="D1855" t="s">
        <v>8804</v>
      </c>
      <c r="E1855" t="s">
        <v>18097</v>
      </c>
      <c r="F1855" t="e">
        <v>#N/A</v>
      </c>
      <c r="G1855" t="s">
        <v>6736</v>
      </c>
      <c r="H1855" t="s">
        <v>6734</v>
      </c>
      <c r="J1855" t="s">
        <v>18098</v>
      </c>
      <c r="K1855" t="s">
        <v>17998</v>
      </c>
      <c r="L1855" t="s">
        <v>6740</v>
      </c>
      <c r="M1855" t="s">
        <v>7982</v>
      </c>
      <c r="N1855" t="s">
        <v>7272</v>
      </c>
      <c r="O1855" t="s">
        <v>8887</v>
      </c>
      <c r="P1855" t="s">
        <v>18099</v>
      </c>
      <c r="T1855" t="s">
        <v>60</v>
      </c>
      <c r="Z1855" t="s">
        <v>8967</v>
      </c>
      <c r="AA1855" t="s">
        <v>8887</v>
      </c>
      <c r="AD1855" t="b">
        <v>0</v>
      </c>
      <c r="AF1855" t="s">
        <v>8968</v>
      </c>
      <c r="AG1855" t="s">
        <v>8968</v>
      </c>
      <c r="AH1855" t="s">
        <v>8893</v>
      </c>
      <c r="AI1855" t="s">
        <v>9312</v>
      </c>
      <c r="AJ1855" t="s">
        <v>18004</v>
      </c>
      <c r="AK1855" t="s">
        <v>18100</v>
      </c>
      <c r="AL1855" t="s">
        <v>9232</v>
      </c>
      <c r="AM1855" t="s">
        <v>18101</v>
      </c>
    </row>
    <row r="1856" spans="1:39" x14ac:dyDescent="0.2">
      <c r="A1856" t="s">
        <v>6734</v>
      </c>
      <c r="B1856" t="s">
        <v>6735</v>
      </c>
      <c r="D1856" t="s">
        <v>8804</v>
      </c>
      <c r="E1856" t="s">
        <v>18102</v>
      </c>
      <c r="F1856" t="s">
        <v>10382</v>
      </c>
      <c r="G1856" t="s">
        <v>6736</v>
      </c>
      <c r="H1856" t="s">
        <v>6734</v>
      </c>
      <c r="J1856" t="s">
        <v>6738</v>
      </c>
      <c r="K1856" t="s">
        <v>18103</v>
      </c>
      <c r="L1856" t="s">
        <v>6740</v>
      </c>
      <c r="M1856" t="s">
        <v>7982</v>
      </c>
      <c r="N1856" t="s">
        <v>7848</v>
      </c>
      <c r="O1856" t="s">
        <v>8887</v>
      </c>
      <c r="P1856" t="s">
        <v>18104</v>
      </c>
      <c r="R1856" t="b">
        <v>1</v>
      </c>
      <c r="T1856" t="s">
        <v>60</v>
      </c>
      <c r="Z1856" t="s">
        <v>8890</v>
      </c>
      <c r="AA1856" t="s">
        <v>8887</v>
      </c>
      <c r="AC1856" t="s">
        <v>8973</v>
      </c>
      <c r="AD1856" t="b">
        <v>0</v>
      </c>
      <c r="AE1856" t="b">
        <v>1</v>
      </c>
      <c r="AF1856" t="s">
        <v>10060</v>
      </c>
      <c r="AG1856" t="s">
        <v>10061</v>
      </c>
      <c r="AH1856" t="s">
        <v>8893</v>
      </c>
      <c r="AI1856" t="s">
        <v>17238</v>
      </c>
      <c r="AJ1856" t="s">
        <v>7439</v>
      </c>
      <c r="AK1856" t="s">
        <v>18105</v>
      </c>
      <c r="AL1856" t="s">
        <v>11090</v>
      </c>
      <c r="AM1856" t="s">
        <v>18101</v>
      </c>
    </row>
    <row r="1857" spans="1:42" x14ac:dyDescent="0.2">
      <c r="A1857" t="s">
        <v>6734</v>
      </c>
      <c r="B1857" t="s">
        <v>6735</v>
      </c>
      <c r="D1857" t="s">
        <v>8804</v>
      </c>
      <c r="E1857" t="s">
        <v>18106</v>
      </c>
      <c r="F1857" t="s">
        <v>10382</v>
      </c>
      <c r="G1857" t="s">
        <v>6736</v>
      </c>
      <c r="H1857" t="s">
        <v>6734</v>
      </c>
      <c r="J1857" t="s">
        <v>6738</v>
      </c>
      <c r="K1857" t="s">
        <v>18107</v>
      </c>
      <c r="L1857" t="s">
        <v>6740</v>
      </c>
      <c r="M1857" t="s">
        <v>7982</v>
      </c>
      <c r="N1857" t="s">
        <v>7848</v>
      </c>
      <c r="O1857" t="s">
        <v>8887</v>
      </c>
      <c r="P1857" t="s">
        <v>18108</v>
      </c>
      <c r="R1857" t="b">
        <v>1</v>
      </c>
      <c r="T1857" t="s">
        <v>60</v>
      </c>
      <c r="Z1857" t="s">
        <v>8890</v>
      </c>
      <c r="AA1857" t="s">
        <v>8887</v>
      </c>
      <c r="AC1857" t="s">
        <v>8973</v>
      </c>
      <c r="AD1857" t="b">
        <v>0</v>
      </c>
      <c r="AE1857" t="b">
        <v>1</v>
      </c>
      <c r="AF1857" t="s">
        <v>10060</v>
      </c>
      <c r="AG1857" t="s">
        <v>10061</v>
      </c>
      <c r="AH1857" t="s">
        <v>8893</v>
      </c>
      <c r="AI1857" t="s">
        <v>17238</v>
      </c>
      <c r="AJ1857" t="s">
        <v>7439</v>
      </c>
      <c r="AK1857" t="s">
        <v>18109</v>
      </c>
      <c r="AL1857" t="s">
        <v>11132</v>
      </c>
      <c r="AM1857" t="s">
        <v>6736</v>
      </c>
    </row>
    <row r="1858" spans="1:42" x14ac:dyDescent="0.2">
      <c r="A1858" t="s">
        <v>6734</v>
      </c>
      <c r="B1858" t="s">
        <v>6735</v>
      </c>
      <c r="D1858" t="s">
        <v>18110</v>
      </c>
      <c r="E1858" t="s">
        <v>18111</v>
      </c>
      <c r="F1858" t="s">
        <v>10382</v>
      </c>
      <c r="G1858" t="s">
        <v>6736</v>
      </c>
      <c r="H1858" t="s">
        <v>6734</v>
      </c>
      <c r="J1858" t="s">
        <v>6738</v>
      </c>
      <c r="K1858" t="s">
        <v>18061</v>
      </c>
      <c r="L1858" t="s">
        <v>6740</v>
      </c>
      <c r="M1858" t="s">
        <v>8984</v>
      </c>
      <c r="N1858" t="s">
        <v>7079</v>
      </c>
      <c r="O1858" t="s">
        <v>8887</v>
      </c>
      <c r="P1858" t="s">
        <v>18112</v>
      </c>
      <c r="R1858" t="b">
        <v>1</v>
      </c>
      <c r="T1858" t="s">
        <v>60</v>
      </c>
      <c r="X1858" t="s">
        <v>7263</v>
      </c>
      <c r="Z1858" t="s">
        <v>8890</v>
      </c>
      <c r="AA1858" t="s">
        <v>8887</v>
      </c>
      <c r="AD1858" t="b">
        <v>0</v>
      </c>
      <c r="AE1858" t="b">
        <v>1</v>
      </c>
      <c r="AF1858" t="s">
        <v>10060</v>
      </c>
      <c r="AG1858" t="s">
        <v>10061</v>
      </c>
      <c r="AI1858" t="s">
        <v>18000</v>
      </c>
      <c r="AJ1858" t="s">
        <v>7439</v>
      </c>
      <c r="AL1858" t="s">
        <v>9193</v>
      </c>
      <c r="AM1858" t="s">
        <v>6736</v>
      </c>
    </row>
    <row r="1859" spans="1:42" x14ac:dyDescent="0.2">
      <c r="A1859" t="s">
        <v>6746</v>
      </c>
      <c r="B1859" t="s">
        <v>6746</v>
      </c>
      <c r="D1859" t="s">
        <v>18113</v>
      </c>
      <c r="E1859" t="s">
        <v>18114</v>
      </c>
      <c r="F1859" t="s">
        <v>9090</v>
      </c>
      <c r="G1859" t="s">
        <v>6747</v>
      </c>
      <c r="H1859" t="s">
        <v>6746</v>
      </c>
      <c r="J1859" t="s">
        <v>6748</v>
      </c>
      <c r="K1859" t="s">
        <v>6749</v>
      </c>
      <c r="L1859" t="s">
        <v>32</v>
      </c>
      <c r="M1859" t="s">
        <v>7982</v>
      </c>
      <c r="N1859" t="s">
        <v>7552</v>
      </c>
      <c r="O1859" t="s">
        <v>8887</v>
      </c>
      <c r="P1859" t="s">
        <v>6751</v>
      </c>
      <c r="R1859" t="b">
        <v>1</v>
      </c>
      <c r="T1859" t="s">
        <v>85</v>
      </c>
      <c r="Z1859" t="s">
        <v>8890</v>
      </c>
      <c r="AA1859" t="s">
        <v>8887</v>
      </c>
      <c r="AD1859" t="b">
        <v>0</v>
      </c>
      <c r="AE1859" t="b">
        <v>0</v>
      </c>
      <c r="AF1859" t="s">
        <v>18115</v>
      </c>
      <c r="AG1859" t="s">
        <v>18116</v>
      </c>
      <c r="AH1859" t="s">
        <v>8893</v>
      </c>
      <c r="AI1859" t="s">
        <v>18117</v>
      </c>
      <c r="AJ1859" t="s">
        <v>18118</v>
      </c>
      <c r="AK1859" t="s">
        <v>18119</v>
      </c>
      <c r="AL1859" t="s">
        <v>8897</v>
      </c>
      <c r="AM1859" t="s">
        <v>6747</v>
      </c>
    </row>
    <row r="1860" spans="1:42" x14ac:dyDescent="0.2">
      <c r="A1860" t="s">
        <v>6752</v>
      </c>
      <c r="B1860" t="s">
        <v>6753</v>
      </c>
      <c r="D1860" t="s">
        <v>8808</v>
      </c>
      <c r="E1860" t="s">
        <v>18120</v>
      </c>
      <c r="F1860" t="s">
        <v>21008</v>
      </c>
      <c r="G1860" t="s">
        <v>6754</v>
      </c>
      <c r="H1860" t="s">
        <v>6752</v>
      </c>
      <c r="I1860" t="s">
        <v>18121</v>
      </c>
      <c r="J1860" t="s">
        <v>6755</v>
      </c>
      <c r="K1860" t="s">
        <v>6756</v>
      </c>
      <c r="L1860" t="s">
        <v>32</v>
      </c>
      <c r="M1860" t="s">
        <v>7982</v>
      </c>
      <c r="N1860" t="s">
        <v>2039</v>
      </c>
      <c r="O1860" t="s">
        <v>8887</v>
      </c>
      <c r="P1860" t="s">
        <v>18122</v>
      </c>
      <c r="R1860" t="b">
        <v>1</v>
      </c>
      <c r="T1860" t="s">
        <v>45</v>
      </c>
      <c r="Y1860" t="s">
        <v>6761</v>
      </c>
      <c r="Z1860" t="s">
        <v>8890</v>
      </c>
      <c r="AA1860" t="s">
        <v>8887</v>
      </c>
      <c r="AB1860" t="s">
        <v>18123</v>
      </c>
      <c r="AC1860" t="s">
        <v>8891</v>
      </c>
      <c r="AD1860" t="b">
        <v>0</v>
      </c>
      <c r="AE1860" t="b">
        <v>0</v>
      </c>
      <c r="AF1860" t="s">
        <v>10148</v>
      </c>
      <c r="AG1860" t="s">
        <v>9113</v>
      </c>
      <c r="AH1860" t="s">
        <v>8942</v>
      </c>
      <c r="AJ1860" t="s">
        <v>18124</v>
      </c>
      <c r="AK1860" t="s">
        <v>18125</v>
      </c>
      <c r="AL1860" t="s">
        <v>8935</v>
      </c>
      <c r="AM1860" t="s">
        <v>6759</v>
      </c>
    </row>
    <row r="1861" spans="1:42" x14ac:dyDescent="0.2">
      <c r="A1861" t="s">
        <v>6762</v>
      </c>
      <c r="B1861" t="s">
        <v>6763</v>
      </c>
      <c r="D1861" t="s">
        <v>8811</v>
      </c>
      <c r="E1861" t="s">
        <v>18126</v>
      </c>
      <c r="F1861" t="s">
        <v>9216</v>
      </c>
      <c r="G1861" t="s">
        <v>18127</v>
      </c>
      <c r="H1861" t="s">
        <v>6762</v>
      </c>
      <c r="J1861" t="s">
        <v>6765</v>
      </c>
      <c r="K1861" t="s">
        <v>18128</v>
      </c>
      <c r="L1861" t="s">
        <v>6767</v>
      </c>
      <c r="M1861" t="s">
        <v>7982</v>
      </c>
      <c r="N1861" t="s">
        <v>2039</v>
      </c>
      <c r="O1861" t="s">
        <v>8887</v>
      </c>
      <c r="P1861" t="s">
        <v>18129</v>
      </c>
      <c r="R1861" t="b">
        <v>1</v>
      </c>
      <c r="T1861" t="s">
        <v>45</v>
      </c>
      <c r="Z1861" t="s">
        <v>8890</v>
      </c>
      <c r="AA1861" t="s">
        <v>8887</v>
      </c>
      <c r="AB1861" t="s">
        <v>18130</v>
      </c>
      <c r="AC1861" t="s">
        <v>12811</v>
      </c>
      <c r="AD1861" t="b">
        <v>0</v>
      </c>
      <c r="AE1861" t="b">
        <v>0</v>
      </c>
      <c r="AF1861" t="s">
        <v>18131</v>
      </c>
      <c r="AG1861" t="s">
        <v>18132</v>
      </c>
      <c r="AH1861" t="s">
        <v>8942</v>
      </c>
      <c r="AJ1861" t="s">
        <v>18133</v>
      </c>
      <c r="AK1861" t="s">
        <v>18134</v>
      </c>
      <c r="AL1861" t="s">
        <v>8926</v>
      </c>
      <c r="AM1861" t="s">
        <v>6770</v>
      </c>
    </row>
    <row r="1862" spans="1:42" x14ac:dyDescent="0.2">
      <c r="A1862" t="s">
        <v>6771</v>
      </c>
      <c r="B1862" t="s">
        <v>6771</v>
      </c>
      <c r="D1862" t="s">
        <v>18135</v>
      </c>
      <c r="E1862" t="s">
        <v>18136</v>
      </c>
      <c r="F1862" t="s">
        <v>9118</v>
      </c>
      <c r="G1862" t="s">
        <v>6772</v>
      </c>
      <c r="H1862" t="s">
        <v>6771</v>
      </c>
      <c r="J1862" t="s">
        <v>6773</v>
      </c>
      <c r="K1862" t="s">
        <v>6774</v>
      </c>
      <c r="L1862" t="s">
        <v>32</v>
      </c>
      <c r="M1862" t="s">
        <v>7982</v>
      </c>
      <c r="N1862" t="s">
        <v>2039</v>
      </c>
      <c r="O1862" t="s">
        <v>8887</v>
      </c>
      <c r="P1862" t="s">
        <v>6775</v>
      </c>
      <c r="R1862" t="b">
        <v>1</v>
      </c>
      <c r="T1862" t="s">
        <v>112</v>
      </c>
      <c r="Z1862" t="s">
        <v>8890</v>
      </c>
      <c r="AA1862" t="s">
        <v>8887</v>
      </c>
      <c r="AB1862" t="s">
        <v>18137</v>
      </c>
      <c r="AC1862" t="s">
        <v>8996</v>
      </c>
      <c r="AD1862" t="b">
        <v>0</v>
      </c>
      <c r="AE1862" t="b">
        <v>0</v>
      </c>
      <c r="AF1862" t="s">
        <v>8941</v>
      </c>
      <c r="AG1862" t="s">
        <v>8941</v>
      </c>
      <c r="AH1862" t="s">
        <v>8893</v>
      </c>
      <c r="AJ1862" t="s">
        <v>6772</v>
      </c>
      <c r="AK1862" t="s">
        <v>18138</v>
      </c>
      <c r="AL1862" t="s">
        <v>8935</v>
      </c>
      <c r="AM1862" t="s">
        <v>6776</v>
      </c>
      <c r="AN1862" t="s">
        <v>463</v>
      </c>
      <c r="AO1862" t="s">
        <v>109</v>
      </c>
      <c r="AP1862" t="s">
        <v>1659</v>
      </c>
    </row>
    <row r="1863" spans="1:42" x14ac:dyDescent="0.2">
      <c r="A1863" t="s">
        <v>6777</v>
      </c>
      <c r="B1863" t="s">
        <v>6778</v>
      </c>
      <c r="D1863" t="s">
        <v>8814</v>
      </c>
      <c r="E1863" t="s">
        <v>18139</v>
      </c>
      <c r="F1863" t="s">
        <v>21008</v>
      </c>
      <c r="G1863" t="s">
        <v>6779</v>
      </c>
      <c r="H1863" t="s">
        <v>6777</v>
      </c>
      <c r="J1863" t="s">
        <v>6780</v>
      </c>
      <c r="K1863" t="s">
        <v>6781</v>
      </c>
      <c r="L1863" t="s">
        <v>6782</v>
      </c>
      <c r="M1863" t="s">
        <v>7982</v>
      </c>
      <c r="N1863" t="s">
        <v>2039</v>
      </c>
      <c r="O1863" t="s">
        <v>8887</v>
      </c>
      <c r="P1863" t="s">
        <v>18140</v>
      </c>
      <c r="R1863" t="b">
        <v>1</v>
      </c>
      <c r="T1863" t="s">
        <v>45</v>
      </c>
      <c r="Z1863" t="s">
        <v>8890</v>
      </c>
      <c r="AA1863" t="s">
        <v>8887</v>
      </c>
      <c r="AB1863" t="s">
        <v>18141</v>
      </c>
      <c r="AC1863" t="s">
        <v>8973</v>
      </c>
      <c r="AD1863" t="b">
        <v>0</v>
      </c>
      <c r="AE1863" t="b">
        <v>0</v>
      </c>
      <c r="AF1863" t="s">
        <v>15138</v>
      </c>
      <c r="AG1863" t="s">
        <v>15139</v>
      </c>
      <c r="AH1863" t="s">
        <v>8942</v>
      </c>
      <c r="AJ1863" t="s">
        <v>18142</v>
      </c>
      <c r="AK1863" t="s">
        <v>18143</v>
      </c>
      <c r="AL1863" t="s">
        <v>8926</v>
      </c>
      <c r="AM1863" t="s">
        <v>6785</v>
      </c>
    </row>
    <row r="1864" spans="1:42" x14ac:dyDescent="0.2">
      <c r="A1864" t="s">
        <v>6787</v>
      </c>
      <c r="B1864" t="s">
        <v>6788</v>
      </c>
      <c r="D1864" t="s">
        <v>8817</v>
      </c>
      <c r="E1864" t="s">
        <v>18144</v>
      </c>
      <c r="F1864" t="s">
        <v>9090</v>
      </c>
      <c r="G1864" t="s">
        <v>6789</v>
      </c>
      <c r="H1864" t="s">
        <v>6787</v>
      </c>
      <c r="J1864" t="s">
        <v>6790</v>
      </c>
      <c r="K1864" t="s">
        <v>18145</v>
      </c>
      <c r="L1864" t="s">
        <v>18146</v>
      </c>
      <c r="M1864" t="s">
        <v>7982</v>
      </c>
      <c r="N1864" t="s">
        <v>2039</v>
      </c>
      <c r="O1864" t="s">
        <v>8887</v>
      </c>
      <c r="P1864" t="s">
        <v>18147</v>
      </c>
      <c r="R1864" t="b">
        <v>1</v>
      </c>
      <c r="T1864" t="s">
        <v>45</v>
      </c>
      <c r="Z1864" t="s">
        <v>8890</v>
      </c>
      <c r="AA1864" t="s">
        <v>8887</v>
      </c>
      <c r="AC1864" t="s">
        <v>8996</v>
      </c>
      <c r="AD1864" t="b">
        <v>0</v>
      </c>
      <c r="AE1864" t="b">
        <v>0</v>
      </c>
      <c r="AF1864" t="s">
        <v>8931</v>
      </c>
      <c r="AG1864" t="s">
        <v>8931</v>
      </c>
      <c r="AH1864" t="s">
        <v>8893</v>
      </c>
      <c r="AI1864" t="s">
        <v>18148</v>
      </c>
      <c r="AJ1864" t="s">
        <v>18149</v>
      </c>
      <c r="AK1864" t="s">
        <v>18150</v>
      </c>
      <c r="AL1864" t="s">
        <v>7302</v>
      </c>
      <c r="AM1864" t="s">
        <v>6789</v>
      </c>
    </row>
    <row r="1865" spans="1:42" x14ac:dyDescent="0.2">
      <c r="A1865" t="s">
        <v>6787</v>
      </c>
      <c r="B1865" t="s">
        <v>6788</v>
      </c>
      <c r="D1865" t="s">
        <v>8817</v>
      </c>
      <c r="E1865" t="s">
        <v>18151</v>
      </c>
      <c r="F1865" t="s">
        <v>9090</v>
      </c>
      <c r="G1865" t="s">
        <v>6789</v>
      </c>
      <c r="H1865" t="s">
        <v>6787</v>
      </c>
      <c r="J1865" t="s">
        <v>18152</v>
      </c>
      <c r="K1865" t="s">
        <v>6791</v>
      </c>
      <c r="L1865" t="s">
        <v>6792</v>
      </c>
      <c r="M1865" t="s">
        <v>7982</v>
      </c>
      <c r="N1865" t="s">
        <v>11058</v>
      </c>
      <c r="O1865" t="s">
        <v>8887</v>
      </c>
      <c r="P1865" t="s">
        <v>18153</v>
      </c>
      <c r="R1865" t="b">
        <v>1</v>
      </c>
      <c r="T1865" t="s">
        <v>45</v>
      </c>
      <c r="Z1865" t="s">
        <v>8890</v>
      </c>
      <c r="AA1865" t="s">
        <v>8887</v>
      </c>
      <c r="AC1865" t="s">
        <v>8996</v>
      </c>
      <c r="AD1865" t="b">
        <v>0</v>
      </c>
      <c r="AE1865" t="b">
        <v>0</v>
      </c>
      <c r="AF1865" t="s">
        <v>18090</v>
      </c>
      <c r="AG1865" t="s">
        <v>18091</v>
      </c>
      <c r="AI1865" t="s">
        <v>18154</v>
      </c>
      <c r="AJ1865" t="s">
        <v>18149</v>
      </c>
      <c r="AK1865" t="s">
        <v>18155</v>
      </c>
      <c r="AL1865" t="s">
        <v>9266</v>
      </c>
    </row>
    <row r="1866" spans="1:42" x14ac:dyDescent="0.2">
      <c r="A1866" t="s">
        <v>6787</v>
      </c>
      <c r="B1866" t="s">
        <v>6788</v>
      </c>
      <c r="D1866" t="s">
        <v>8817</v>
      </c>
      <c r="E1866" t="s">
        <v>18156</v>
      </c>
      <c r="F1866" t="s">
        <v>9090</v>
      </c>
      <c r="G1866" t="s">
        <v>6789</v>
      </c>
      <c r="H1866" t="s">
        <v>6787</v>
      </c>
      <c r="J1866" t="s">
        <v>18152</v>
      </c>
      <c r="K1866" t="s">
        <v>18157</v>
      </c>
      <c r="L1866" t="s">
        <v>32</v>
      </c>
      <c r="M1866" t="s">
        <v>7982</v>
      </c>
      <c r="N1866" t="s">
        <v>7916</v>
      </c>
      <c r="O1866" t="s">
        <v>8887</v>
      </c>
      <c r="P1866" t="s">
        <v>18158</v>
      </c>
      <c r="R1866" t="b">
        <v>1</v>
      </c>
      <c r="T1866" t="s">
        <v>45</v>
      </c>
      <c r="Z1866" t="s">
        <v>8890</v>
      </c>
      <c r="AA1866" t="s">
        <v>8887</v>
      </c>
      <c r="AC1866" t="s">
        <v>8996</v>
      </c>
      <c r="AD1866" t="b">
        <v>0</v>
      </c>
      <c r="AE1866" t="b">
        <v>0</v>
      </c>
      <c r="AF1866" t="s">
        <v>18090</v>
      </c>
      <c r="AG1866" t="s">
        <v>18091</v>
      </c>
      <c r="AH1866" t="s">
        <v>8893</v>
      </c>
      <c r="AI1866" t="s">
        <v>18159</v>
      </c>
      <c r="AJ1866" t="s">
        <v>18149</v>
      </c>
      <c r="AK1866" t="s">
        <v>18160</v>
      </c>
      <c r="AL1866" t="s">
        <v>8935</v>
      </c>
    </row>
    <row r="1867" spans="1:42" x14ac:dyDescent="0.2">
      <c r="A1867" t="s">
        <v>6787</v>
      </c>
      <c r="B1867" t="s">
        <v>6788</v>
      </c>
      <c r="D1867" t="s">
        <v>8817</v>
      </c>
      <c r="E1867" t="s">
        <v>18161</v>
      </c>
      <c r="F1867" t="s">
        <v>9090</v>
      </c>
      <c r="G1867" t="s">
        <v>6789</v>
      </c>
      <c r="H1867" t="s">
        <v>6787</v>
      </c>
      <c r="J1867" t="s">
        <v>18162</v>
      </c>
      <c r="K1867" t="s">
        <v>18157</v>
      </c>
      <c r="L1867" t="s">
        <v>32</v>
      </c>
      <c r="M1867" t="s">
        <v>7982</v>
      </c>
      <c r="N1867" t="s">
        <v>14132</v>
      </c>
      <c r="O1867" t="s">
        <v>8887</v>
      </c>
      <c r="P1867" t="s">
        <v>18163</v>
      </c>
      <c r="R1867" t="b">
        <v>1</v>
      </c>
      <c r="T1867" t="s">
        <v>45</v>
      </c>
      <c r="Z1867" t="s">
        <v>8890</v>
      </c>
      <c r="AA1867" t="s">
        <v>8887</v>
      </c>
      <c r="AC1867" t="s">
        <v>8996</v>
      </c>
      <c r="AD1867" t="b">
        <v>0</v>
      </c>
      <c r="AE1867" t="b">
        <v>0</v>
      </c>
      <c r="AF1867" t="s">
        <v>18164</v>
      </c>
      <c r="AG1867" t="s">
        <v>18165</v>
      </c>
      <c r="AI1867" t="s">
        <v>18166</v>
      </c>
      <c r="AJ1867" t="s">
        <v>18149</v>
      </c>
      <c r="AK1867" t="s">
        <v>18167</v>
      </c>
      <c r="AL1867" t="s">
        <v>8907</v>
      </c>
      <c r="AM1867" t="s">
        <v>6789</v>
      </c>
    </row>
    <row r="1868" spans="1:42" x14ac:dyDescent="0.2">
      <c r="A1868" t="s">
        <v>6795</v>
      </c>
      <c r="B1868" t="s">
        <v>6795</v>
      </c>
      <c r="D1868" t="s">
        <v>18168</v>
      </c>
      <c r="E1868" t="s">
        <v>18169</v>
      </c>
      <c r="F1868" t="s">
        <v>8889</v>
      </c>
      <c r="G1868" t="s">
        <v>6796</v>
      </c>
      <c r="H1868" t="s">
        <v>6795</v>
      </c>
      <c r="M1868" t="s">
        <v>8925</v>
      </c>
      <c r="N1868" t="s">
        <v>2039</v>
      </c>
      <c r="O1868" t="s">
        <v>8887</v>
      </c>
      <c r="R1868" t="b">
        <v>1</v>
      </c>
      <c r="X1868" t="s">
        <v>2039</v>
      </c>
      <c r="Z1868" t="s">
        <v>8890</v>
      </c>
      <c r="AA1868" t="s">
        <v>8887</v>
      </c>
      <c r="AC1868" t="s">
        <v>8996</v>
      </c>
      <c r="AD1868" t="b">
        <v>0</v>
      </c>
      <c r="AE1868" t="b">
        <v>0</v>
      </c>
      <c r="AL1868" t="s">
        <v>8918</v>
      </c>
      <c r="AM1868" t="s">
        <v>6796</v>
      </c>
    </row>
    <row r="1869" spans="1:42" x14ac:dyDescent="0.2">
      <c r="A1869" t="s">
        <v>6795</v>
      </c>
      <c r="B1869" t="s">
        <v>6795</v>
      </c>
      <c r="D1869" t="s">
        <v>18168</v>
      </c>
      <c r="E1869" t="s">
        <v>18170</v>
      </c>
      <c r="F1869" t="s">
        <v>8889</v>
      </c>
      <c r="G1869" t="s">
        <v>6796</v>
      </c>
      <c r="H1869" t="s">
        <v>6795</v>
      </c>
      <c r="J1869" t="s">
        <v>6797</v>
      </c>
      <c r="K1869" t="s">
        <v>6798</v>
      </c>
      <c r="L1869" t="s">
        <v>32</v>
      </c>
      <c r="M1869" t="s">
        <v>7982</v>
      </c>
      <c r="N1869" t="s">
        <v>7738</v>
      </c>
      <c r="O1869" t="s">
        <v>8887</v>
      </c>
      <c r="P1869" t="s">
        <v>6800</v>
      </c>
      <c r="R1869" t="b">
        <v>1</v>
      </c>
      <c r="T1869" t="s">
        <v>85</v>
      </c>
      <c r="Z1869" t="s">
        <v>8890</v>
      </c>
      <c r="AA1869" t="s">
        <v>8887</v>
      </c>
      <c r="AC1869" t="s">
        <v>8996</v>
      </c>
      <c r="AD1869" t="b">
        <v>0</v>
      </c>
      <c r="AE1869" t="b">
        <v>0</v>
      </c>
      <c r="AF1869" t="s">
        <v>8892</v>
      </c>
      <c r="AG1869" t="s">
        <v>8892</v>
      </c>
      <c r="AI1869" t="s">
        <v>11953</v>
      </c>
      <c r="AJ1869" t="s">
        <v>18171</v>
      </c>
      <c r="AK1869" t="s">
        <v>18172</v>
      </c>
      <c r="AL1869" t="s">
        <v>8918</v>
      </c>
      <c r="AM1869" t="s">
        <v>6796</v>
      </c>
    </row>
    <row r="1870" spans="1:42" x14ac:dyDescent="0.2">
      <c r="A1870" t="s">
        <v>6802</v>
      </c>
      <c r="B1870" t="s">
        <v>6802</v>
      </c>
      <c r="D1870" t="s">
        <v>18173</v>
      </c>
      <c r="E1870" t="s">
        <v>18174</v>
      </c>
      <c r="F1870" t="s">
        <v>9090</v>
      </c>
      <c r="G1870" t="s">
        <v>6803</v>
      </c>
      <c r="H1870" t="s">
        <v>6802</v>
      </c>
      <c r="J1870" t="s">
        <v>6804</v>
      </c>
      <c r="K1870" t="s">
        <v>6805</v>
      </c>
      <c r="L1870" t="s">
        <v>429</v>
      </c>
      <c r="M1870" t="s">
        <v>7982</v>
      </c>
      <c r="N1870" t="s">
        <v>2039</v>
      </c>
      <c r="O1870" t="s">
        <v>8887</v>
      </c>
      <c r="P1870" t="s">
        <v>6806</v>
      </c>
      <c r="R1870" t="b">
        <v>1</v>
      </c>
      <c r="T1870" t="s">
        <v>112</v>
      </c>
      <c r="Z1870" t="s">
        <v>8890</v>
      </c>
      <c r="AA1870" t="s">
        <v>8887</v>
      </c>
      <c r="AB1870" t="s">
        <v>18175</v>
      </c>
      <c r="AC1870" t="s">
        <v>8891</v>
      </c>
      <c r="AD1870" t="b">
        <v>0</v>
      </c>
      <c r="AE1870" t="b">
        <v>0</v>
      </c>
      <c r="AF1870" t="s">
        <v>9038</v>
      </c>
      <c r="AG1870" t="s">
        <v>9038</v>
      </c>
      <c r="AJ1870" t="s">
        <v>6803</v>
      </c>
      <c r="AK1870" t="s">
        <v>18176</v>
      </c>
      <c r="AL1870" t="s">
        <v>8935</v>
      </c>
      <c r="AM1870" t="s">
        <v>6807</v>
      </c>
      <c r="AN1870" t="s">
        <v>6808</v>
      </c>
      <c r="AO1870" t="s">
        <v>109</v>
      </c>
      <c r="AP1870" t="s">
        <v>6809</v>
      </c>
    </row>
    <row r="1871" spans="1:42" x14ac:dyDescent="0.2">
      <c r="A1871" t="s">
        <v>6810</v>
      </c>
      <c r="B1871" t="s">
        <v>6810</v>
      </c>
      <c r="D1871" t="s">
        <v>18177</v>
      </c>
      <c r="E1871" t="s">
        <v>18178</v>
      </c>
      <c r="F1871" t="s">
        <v>9118</v>
      </c>
      <c r="G1871" t="s">
        <v>6811</v>
      </c>
      <c r="H1871" t="s">
        <v>6810</v>
      </c>
      <c r="J1871" t="s">
        <v>6812</v>
      </c>
      <c r="K1871" t="s">
        <v>6813</v>
      </c>
      <c r="L1871" t="s">
        <v>32</v>
      </c>
      <c r="M1871" t="s">
        <v>7982</v>
      </c>
      <c r="N1871" t="s">
        <v>18179</v>
      </c>
      <c r="O1871" t="s">
        <v>8887</v>
      </c>
      <c r="P1871" t="s">
        <v>6814</v>
      </c>
      <c r="R1871" t="b">
        <v>1</v>
      </c>
      <c r="T1871" t="s">
        <v>112</v>
      </c>
      <c r="Z1871" t="s">
        <v>8890</v>
      </c>
      <c r="AA1871" t="s">
        <v>8887</v>
      </c>
      <c r="AB1871" t="s">
        <v>18180</v>
      </c>
      <c r="AC1871" t="s">
        <v>9037</v>
      </c>
      <c r="AD1871" t="b">
        <v>0</v>
      </c>
      <c r="AE1871" t="b">
        <v>0</v>
      </c>
      <c r="AF1871" t="s">
        <v>14573</v>
      </c>
      <c r="AG1871" t="s">
        <v>9777</v>
      </c>
      <c r="AH1871" t="s">
        <v>8893</v>
      </c>
      <c r="AJ1871" t="s">
        <v>6811</v>
      </c>
      <c r="AK1871" t="s">
        <v>18181</v>
      </c>
      <c r="AL1871" t="s">
        <v>9266</v>
      </c>
      <c r="AM1871" t="s">
        <v>6815</v>
      </c>
      <c r="AN1871" t="s">
        <v>378</v>
      </c>
      <c r="AO1871" t="s">
        <v>379</v>
      </c>
      <c r="AP1871" t="s">
        <v>1002</v>
      </c>
    </row>
    <row r="1872" spans="1:42" x14ac:dyDescent="0.2">
      <c r="A1872" t="s">
        <v>6816</v>
      </c>
      <c r="B1872" t="s">
        <v>6816</v>
      </c>
      <c r="D1872" t="s">
        <v>18182</v>
      </c>
      <c r="E1872" t="s">
        <v>18183</v>
      </c>
      <c r="F1872" t="s">
        <v>8994</v>
      </c>
      <c r="G1872" t="s">
        <v>6817</v>
      </c>
      <c r="H1872" t="s">
        <v>6816</v>
      </c>
      <c r="I1872" t="s">
        <v>18184</v>
      </c>
      <c r="J1872" t="s">
        <v>6818</v>
      </c>
      <c r="K1872" t="s">
        <v>6819</v>
      </c>
      <c r="L1872" t="s">
        <v>6820</v>
      </c>
      <c r="M1872" t="s">
        <v>7982</v>
      </c>
      <c r="N1872" t="s">
        <v>2039</v>
      </c>
      <c r="O1872" t="s">
        <v>8887</v>
      </c>
      <c r="P1872" t="s">
        <v>6822</v>
      </c>
      <c r="R1872" t="b">
        <v>1</v>
      </c>
      <c r="T1872" t="s">
        <v>45</v>
      </c>
      <c r="Y1872" t="s">
        <v>381</v>
      </c>
      <c r="Z1872" t="s">
        <v>8890</v>
      </c>
      <c r="AA1872" t="s">
        <v>8887</v>
      </c>
      <c r="AB1872" t="s">
        <v>18185</v>
      </c>
      <c r="AC1872" t="s">
        <v>8921</v>
      </c>
      <c r="AD1872" t="b">
        <v>0</v>
      </c>
      <c r="AE1872" t="b">
        <v>0</v>
      </c>
      <c r="AF1872" t="s">
        <v>9113</v>
      </c>
      <c r="AG1872" t="s">
        <v>9113</v>
      </c>
      <c r="AH1872" t="s">
        <v>9031</v>
      </c>
      <c r="AJ1872" t="s">
        <v>18186</v>
      </c>
      <c r="AK1872" t="s">
        <v>18187</v>
      </c>
      <c r="AL1872" t="s">
        <v>9266</v>
      </c>
      <c r="AM1872" t="s">
        <v>6823</v>
      </c>
    </row>
    <row r="1873" spans="1:39" x14ac:dyDescent="0.2">
      <c r="A1873" t="s">
        <v>6825</v>
      </c>
      <c r="B1873" t="s">
        <v>6825</v>
      </c>
      <c r="D1873" t="s">
        <v>18188</v>
      </c>
      <c r="E1873" t="s">
        <v>18189</v>
      </c>
      <c r="F1873" t="s">
        <v>9090</v>
      </c>
      <c r="G1873" t="s">
        <v>6826</v>
      </c>
      <c r="H1873" t="s">
        <v>6825</v>
      </c>
      <c r="M1873" t="s">
        <v>8920</v>
      </c>
      <c r="N1873" t="s">
        <v>2039</v>
      </c>
      <c r="O1873" t="s">
        <v>8887</v>
      </c>
      <c r="R1873" t="b">
        <v>1</v>
      </c>
      <c r="Z1873" t="s">
        <v>8890</v>
      </c>
      <c r="AA1873" t="s">
        <v>8887</v>
      </c>
      <c r="AC1873" t="s">
        <v>8891</v>
      </c>
      <c r="AD1873" t="b">
        <v>0</v>
      </c>
      <c r="AE1873" t="b">
        <v>0</v>
      </c>
      <c r="AL1873" t="s">
        <v>8923</v>
      </c>
      <c r="AM1873" t="s">
        <v>6826</v>
      </c>
    </row>
    <row r="1874" spans="1:39" x14ac:dyDescent="0.2">
      <c r="A1874" t="s">
        <v>6825</v>
      </c>
      <c r="B1874" t="s">
        <v>6825</v>
      </c>
      <c r="D1874" t="s">
        <v>18188</v>
      </c>
      <c r="E1874" t="s">
        <v>18190</v>
      </c>
      <c r="F1874" t="s">
        <v>9090</v>
      </c>
      <c r="G1874" t="s">
        <v>6826</v>
      </c>
      <c r="H1874" t="s">
        <v>6825</v>
      </c>
      <c r="J1874" t="s">
        <v>6827</v>
      </c>
      <c r="K1874" t="s">
        <v>18191</v>
      </c>
      <c r="L1874" t="s">
        <v>233</v>
      </c>
      <c r="M1874" t="s">
        <v>7982</v>
      </c>
      <c r="N1874" t="s">
        <v>2039</v>
      </c>
      <c r="O1874" t="s">
        <v>8887</v>
      </c>
      <c r="P1874" t="s">
        <v>18192</v>
      </c>
      <c r="R1874" t="b">
        <v>1</v>
      </c>
      <c r="T1874" t="s">
        <v>85</v>
      </c>
      <c r="Z1874" t="s">
        <v>8890</v>
      </c>
      <c r="AA1874" t="s">
        <v>8887</v>
      </c>
      <c r="AB1874" t="s">
        <v>18193</v>
      </c>
      <c r="AC1874" t="s">
        <v>8891</v>
      </c>
      <c r="AD1874" t="b">
        <v>0</v>
      </c>
      <c r="AE1874" t="b">
        <v>0</v>
      </c>
      <c r="AF1874" t="s">
        <v>13706</v>
      </c>
      <c r="AG1874" t="s">
        <v>13707</v>
      </c>
      <c r="AH1874" t="s">
        <v>8893</v>
      </c>
      <c r="AI1874" t="s">
        <v>18194</v>
      </c>
      <c r="AJ1874" t="s">
        <v>18195</v>
      </c>
      <c r="AK1874" t="s">
        <v>18196</v>
      </c>
      <c r="AL1874" t="s">
        <v>8923</v>
      </c>
      <c r="AM1874" t="s">
        <v>6826</v>
      </c>
    </row>
    <row r="1875" spans="1:39" x14ac:dyDescent="0.2">
      <c r="A1875" t="s">
        <v>6828</v>
      </c>
      <c r="B1875" t="s">
        <v>6829</v>
      </c>
      <c r="D1875" t="s">
        <v>8820</v>
      </c>
      <c r="E1875" t="s">
        <v>18197</v>
      </c>
      <c r="F1875" t="s">
        <v>9216</v>
      </c>
      <c r="G1875" t="s">
        <v>6830</v>
      </c>
      <c r="H1875" t="s">
        <v>6828</v>
      </c>
      <c r="I1875" t="s">
        <v>18198</v>
      </c>
      <c r="J1875" t="s">
        <v>6832</v>
      </c>
      <c r="K1875" t="s">
        <v>18199</v>
      </c>
      <c r="L1875" t="s">
        <v>6834</v>
      </c>
      <c r="M1875" t="s">
        <v>7982</v>
      </c>
      <c r="N1875" t="s">
        <v>2039</v>
      </c>
      <c r="O1875" t="s">
        <v>8887</v>
      </c>
      <c r="P1875" t="s">
        <v>18200</v>
      </c>
      <c r="R1875" t="b">
        <v>1</v>
      </c>
      <c r="T1875" t="s">
        <v>60</v>
      </c>
      <c r="Y1875" t="s">
        <v>134</v>
      </c>
      <c r="Z1875" t="s">
        <v>8890</v>
      </c>
      <c r="AA1875" t="s">
        <v>8887</v>
      </c>
      <c r="AB1875" t="s">
        <v>18201</v>
      </c>
      <c r="AC1875" t="s">
        <v>8973</v>
      </c>
      <c r="AD1875" t="b">
        <v>0</v>
      </c>
      <c r="AE1875" t="b">
        <v>0</v>
      </c>
      <c r="AF1875" t="s">
        <v>9467</v>
      </c>
      <c r="AG1875" t="s">
        <v>9113</v>
      </c>
      <c r="AH1875" t="s">
        <v>8942</v>
      </c>
      <c r="AJ1875" t="s">
        <v>7444</v>
      </c>
      <c r="AK1875" t="s">
        <v>18202</v>
      </c>
      <c r="AL1875" t="s">
        <v>8935</v>
      </c>
      <c r="AM1875" t="s">
        <v>6830</v>
      </c>
    </row>
    <row r="1876" spans="1:39" x14ac:dyDescent="0.2">
      <c r="A1876" t="s">
        <v>6828</v>
      </c>
      <c r="B1876" t="s">
        <v>6829</v>
      </c>
      <c r="D1876" t="s">
        <v>8820</v>
      </c>
      <c r="E1876" t="s">
        <v>18203</v>
      </c>
      <c r="F1876" t="s">
        <v>9216</v>
      </c>
      <c r="G1876" t="s">
        <v>6830</v>
      </c>
      <c r="H1876" t="s">
        <v>6828</v>
      </c>
      <c r="J1876" t="s">
        <v>6832</v>
      </c>
      <c r="K1876" t="s">
        <v>18199</v>
      </c>
      <c r="L1876" t="s">
        <v>6834</v>
      </c>
      <c r="M1876" t="s">
        <v>7982</v>
      </c>
      <c r="N1876" t="s">
        <v>7545</v>
      </c>
      <c r="O1876" t="s">
        <v>8887</v>
      </c>
      <c r="P1876" t="s">
        <v>18204</v>
      </c>
      <c r="R1876" t="b">
        <v>1</v>
      </c>
      <c r="T1876" t="s">
        <v>60</v>
      </c>
      <c r="Z1876" t="s">
        <v>8890</v>
      </c>
      <c r="AA1876" t="s">
        <v>8887</v>
      </c>
      <c r="AB1876" t="s">
        <v>18205</v>
      </c>
      <c r="AC1876" t="s">
        <v>8973</v>
      </c>
      <c r="AD1876" t="b">
        <v>0</v>
      </c>
      <c r="AE1876" t="b">
        <v>0</v>
      </c>
      <c r="AF1876" t="s">
        <v>18206</v>
      </c>
      <c r="AG1876" t="s">
        <v>18207</v>
      </c>
      <c r="AH1876" t="s">
        <v>8942</v>
      </c>
      <c r="AJ1876" t="s">
        <v>7444</v>
      </c>
      <c r="AK1876" t="s">
        <v>18208</v>
      </c>
      <c r="AL1876" t="s">
        <v>8926</v>
      </c>
      <c r="AM1876" t="s">
        <v>6830</v>
      </c>
    </row>
    <row r="1877" spans="1:39" x14ac:dyDescent="0.2">
      <c r="A1877" t="s">
        <v>6838</v>
      </c>
      <c r="B1877" t="s">
        <v>6839</v>
      </c>
      <c r="D1877" t="s">
        <v>8823</v>
      </c>
      <c r="E1877" t="s">
        <v>18209</v>
      </c>
      <c r="F1877" t="s">
        <v>8994</v>
      </c>
      <c r="G1877" t="s">
        <v>6840</v>
      </c>
      <c r="H1877" t="s">
        <v>6838</v>
      </c>
      <c r="J1877" t="s">
        <v>6841</v>
      </c>
      <c r="K1877" t="s">
        <v>6842</v>
      </c>
      <c r="L1877" t="s">
        <v>32</v>
      </c>
      <c r="M1877" t="s">
        <v>7982</v>
      </c>
      <c r="N1877" t="s">
        <v>7651</v>
      </c>
      <c r="O1877" t="s">
        <v>8887</v>
      </c>
      <c r="P1877" t="s">
        <v>18210</v>
      </c>
      <c r="R1877" t="b">
        <v>1</v>
      </c>
      <c r="T1877" t="s">
        <v>45</v>
      </c>
      <c r="Z1877" t="s">
        <v>8890</v>
      </c>
      <c r="AA1877" t="s">
        <v>8887</v>
      </c>
      <c r="AC1877" t="s">
        <v>8921</v>
      </c>
      <c r="AD1877" t="b">
        <v>0</v>
      </c>
      <c r="AE1877" t="b">
        <v>0</v>
      </c>
      <c r="AF1877" t="s">
        <v>10448</v>
      </c>
      <c r="AG1877" t="s">
        <v>10449</v>
      </c>
      <c r="AH1877" t="s">
        <v>8893</v>
      </c>
      <c r="AI1877" t="s">
        <v>18211</v>
      </c>
      <c r="AJ1877" t="s">
        <v>18212</v>
      </c>
      <c r="AK1877" t="s">
        <v>18213</v>
      </c>
      <c r="AL1877" t="s">
        <v>8923</v>
      </c>
      <c r="AM1877" t="s">
        <v>6840</v>
      </c>
    </row>
    <row r="1878" spans="1:39" x14ac:dyDescent="0.2">
      <c r="A1878" t="s">
        <v>6846</v>
      </c>
      <c r="B1878" t="s">
        <v>6847</v>
      </c>
      <c r="D1878" t="s">
        <v>18214</v>
      </c>
      <c r="E1878" t="s">
        <v>18215</v>
      </c>
      <c r="F1878" t="s">
        <v>9090</v>
      </c>
      <c r="G1878" t="s">
        <v>6848</v>
      </c>
      <c r="H1878" t="s">
        <v>6846</v>
      </c>
      <c r="J1878" t="s">
        <v>18216</v>
      </c>
      <c r="K1878" t="s">
        <v>18217</v>
      </c>
      <c r="L1878" t="s">
        <v>32</v>
      </c>
      <c r="M1878" t="s">
        <v>7982</v>
      </c>
      <c r="N1878" t="s">
        <v>2039</v>
      </c>
      <c r="O1878" t="s">
        <v>8887</v>
      </c>
      <c r="P1878" t="s">
        <v>18218</v>
      </c>
      <c r="R1878" t="b">
        <v>1</v>
      </c>
      <c r="T1878" t="s">
        <v>112</v>
      </c>
      <c r="Z1878" t="s">
        <v>8890</v>
      </c>
      <c r="AA1878" t="s">
        <v>8887</v>
      </c>
      <c r="AC1878" t="s">
        <v>8891</v>
      </c>
      <c r="AD1878" t="b">
        <v>0</v>
      </c>
      <c r="AE1878" t="b">
        <v>0</v>
      </c>
      <c r="AF1878" t="s">
        <v>8931</v>
      </c>
      <c r="AG1878" t="s">
        <v>8931</v>
      </c>
      <c r="AI1878" t="s">
        <v>14195</v>
      </c>
      <c r="AJ1878" t="s">
        <v>6848</v>
      </c>
      <c r="AK1878" t="s">
        <v>18219</v>
      </c>
      <c r="AL1878" t="s">
        <v>8926</v>
      </c>
      <c r="AM1878" t="s">
        <v>6852</v>
      </c>
    </row>
    <row r="1879" spans="1:39" x14ac:dyDescent="0.2">
      <c r="A1879" t="s">
        <v>6846</v>
      </c>
      <c r="B1879" t="s">
        <v>6847</v>
      </c>
      <c r="D1879" t="s">
        <v>18220</v>
      </c>
      <c r="E1879" t="s">
        <v>18221</v>
      </c>
      <c r="F1879" t="s">
        <v>9090</v>
      </c>
      <c r="G1879" t="s">
        <v>6848</v>
      </c>
      <c r="H1879" t="s">
        <v>6846</v>
      </c>
      <c r="J1879" t="s">
        <v>18222</v>
      </c>
      <c r="K1879" t="s">
        <v>18223</v>
      </c>
      <c r="L1879" t="s">
        <v>32</v>
      </c>
      <c r="M1879" t="s">
        <v>7982</v>
      </c>
      <c r="N1879" t="s">
        <v>1414</v>
      </c>
      <c r="O1879" t="s">
        <v>8887</v>
      </c>
      <c r="P1879" t="s">
        <v>18224</v>
      </c>
      <c r="R1879" t="b">
        <v>1</v>
      </c>
      <c r="T1879" t="s">
        <v>112</v>
      </c>
      <c r="Z1879" t="s">
        <v>8890</v>
      </c>
      <c r="AA1879" t="s">
        <v>8887</v>
      </c>
      <c r="AB1879" t="s">
        <v>18225</v>
      </c>
      <c r="AC1879" t="s">
        <v>9627</v>
      </c>
      <c r="AD1879" t="b">
        <v>0</v>
      </c>
      <c r="AE1879" t="b">
        <v>0</v>
      </c>
      <c r="AF1879" t="s">
        <v>9046</v>
      </c>
      <c r="AG1879" t="s">
        <v>9046</v>
      </c>
      <c r="AH1879" t="s">
        <v>9100</v>
      </c>
      <c r="AJ1879" t="s">
        <v>6848</v>
      </c>
      <c r="AL1879" t="s">
        <v>8926</v>
      </c>
      <c r="AM1879" t="s">
        <v>18226</v>
      </c>
    </row>
    <row r="1880" spans="1:39" x14ac:dyDescent="0.2">
      <c r="A1880" t="s">
        <v>6855</v>
      </c>
      <c r="B1880" t="s">
        <v>6856</v>
      </c>
      <c r="D1880" t="s">
        <v>8826</v>
      </c>
      <c r="E1880" t="s">
        <v>18227</v>
      </c>
      <c r="F1880" t="s">
        <v>8889</v>
      </c>
      <c r="G1880" t="s">
        <v>18228</v>
      </c>
      <c r="H1880" t="s">
        <v>6855</v>
      </c>
      <c r="M1880" t="s">
        <v>8925</v>
      </c>
      <c r="N1880" t="s">
        <v>2039</v>
      </c>
      <c r="O1880" t="s">
        <v>8887</v>
      </c>
      <c r="R1880" t="b">
        <v>1</v>
      </c>
      <c r="X1880" t="s">
        <v>2039</v>
      </c>
      <c r="Z1880" t="s">
        <v>8890</v>
      </c>
      <c r="AA1880" t="s">
        <v>8887</v>
      </c>
      <c r="AC1880" t="s">
        <v>8921</v>
      </c>
      <c r="AD1880" t="b">
        <v>0</v>
      </c>
      <c r="AE1880" t="b">
        <v>0</v>
      </c>
      <c r="AL1880" t="s">
        <v>7302</v>
      </c>
      <c r="AM1880" t="s">
        <v>6863</v>
      </c>
    </row>
    <row r="1881" spans="1:39" x14ac:dyDescent="0.2">
      <c r="A1881" t="s">
        <v>6855</v>
      </c>
      <c r="B1881" t="s">
        <v>6856</v>
      </c>
      <c r="D1881" t="s">
        <v>8826</v>
      </c>
      <c r="E1881" t="s">
        <v>18229</v>
      </c>
      <c r="F1881" t="s">
        <v>8889</v>
      </c>
      <c r="G1881" t="s">
        <v>18228</v>
      </c>
      <c r="H1881" t="s">
        <v>6855</v>
      </c>
      <c r="M1881" t="s">
        <v>8925</v>
      </c>
      <c r="N1881" t="s">
        <v>2039</v>
      </c>
      <c r="O1881" t="s">
        <v>8887</v>
      </c>
      <c r="R1881" t="b">
        <v>1</v>
      </c>
      <c r="X1881" t="s">
        <v>2039</v>
      </c>
      <c r="Z1881" t="s">
        <v>8890</v>
      </c>
      <c r="AA1881" t="s">
        <v>8887</v>
      </c>
      <c r="AC1881" t="s">
        <v>8921</v>
      </c>
      <c r="AD1881" t="b">
        <v>0</v>
      </c>
      <c r="AE1881" t="b">
        <v>0</v>
      </c>
      <c r="AL1881" t="s">
        <v>8923</v>
      </c>
      <c r="AM1881" t="s">
        <v>6863</v>
      </c>
    </row>
    <row r="1882" spans="1:39" x14ac:dyDescent="0.2">
      <c r="A1882" t="s">
        <v>6855</v>
      </c>
      <c r="B1882" t="s">
        <v>6856</v>
      </c>
      <c r="D1882" t="s">
        <v>8826</v>
      </c>
      <c r="E1882" t="s">
        <v>18230</v>
      </c>
      <c r="F1882" t="s">
        <v>8889</v>
      </c>
      <c r="G1882" t="s">
        <v>18228</v>
      </c>
      <c r="H1882" t="s">
        <v>6855</v>
      </c>
      <c r="M1882" t="s">
        <v>8925</v>
      </c>
      <c r="N1882" t="s">
        <v>2039</v>
      </c>
      <c r="O1882" t="s">
        <v>8887</v>
      </c>
      <c r="R1882" t="b">
        <v>1</v>
      </c>
      <c r="X1882" t="s">
        <v>2039</v>
      </c>
      <c r="Z1882" t="s">
        <v>8890</v>
      </c>
      <c r="AA1882" t="s">
        <v>8887</v>
      </c>
      <c r="AC1882" t="s">
        <v>8921</v>
      </c>
      <c r="AD1882" t="b">
        <v>0</v>
      </c>
      <c r="AE1882" t="b">
        <v>0</v>
      </c>
      <c r="AL1882" t="s">
        <v>9250</v>
      </c>
      <c r="AM1882" t="s">
        <v>6863</v>
      </c>
    </row>
    <row r="1883" spans="1:39" x14ac:dyDescent="0.2">
      <c r="A1883" t="s">
        <v>6855</v>
      </c>
      <c r="B1883" t="s">
        <v>6856</v>
      </c>
      <c r="D1883" t="s">
        <v>8826</v>
      </c>
      <c r="E1883" t="s">
        <v>18231</v>
      </c>
      <c r="F1883" t="s">
        <v>8889</v>
      </c>
      <c r="G1883" t="s">
        <v>6857</v>
      </c>
      <c r="H1883" t="s">
        <v>6855</v>
      </c>
      <c r="J1883" t="s">
        <v>6858</v>
      </c>
      <c r="K1883" t="s">
        <v>6859</v>
      </c>
      <c r="L1883" t="s">
        <v>6860</v>
      </c>
      <c r="M1883" t="s">
        <v>7982</v>
      </c>
      <c r="N1883" t="s">
        <v>2039</v>
      </c>
      <c r="O1883" t="s">
        <v>8887</v>
      </c>
      <c r="P1883" t="s">
        <v>18232</v>
      </c>
      <c r="R1883" t="b">
        <v>1</v>
      </c>
      <c r="T1883" t="s">
        <v>60</v>
      </c>
      <c r="Z1883" t="s">
        <v>8890</v>
      </c>
      <c r="AA1883" t="s">
        <v>8887</v>
      </c>
      <c r="AC1883" t="s">
        <v>8921</v>
      </c>
      <c r="AD1883" t="b">
        <v>0</v>
      </c>
      <c r="AE1883" t="b">
        <v>0</v>
      </c>
      <c r="AF1883" t="s">
        <v>18233</v>
      </c>
      <c r="AG1883" t="s">
        <v>10244</v>
      </c>
      <c r="AH1883" t="s">
        <v>8893</v>
      </c>
      <c r="AI1883" t="s">
        <v>18234</v>
      </c>
      <c r="AJ1883" t="s">
        <v>18235</v>
      </c>
      <c r="AK1883" t="s">
        <v>18236</v>
      </c>
      <c r="AL1883" t="s">
        <v>8935</v>
      </c>
      <c r="AM1883" t="s">
        <v>6863</v>
      </c>
    </row>
    <row r="1884" spans="1:39" x14ac:dyDescent="0.2">
      <c r="A1884" t="s">
        <v>6855</v>
      </c>
      <c r="B1884" t="s">
        <v>6856</v>
      </c>
      <c r="D1884" t="s">
        <v>8826</v>
      </c>
      <c r="E1884" t="s">
        <v>18237</v>
      </c>
      <c r="F1884" t="s">
        <v>8889</v>
      </c>
      <c r="G1884" t="s">
        <v>18228</v>
      </c>
      <c r="H1884" t="s">
        <v>6855</v>
      </c>
      <c r="M1884" t="s">
        <v>8925</v>
      </c>
      <c r="N1884" t="s">
        <v>2039</v>
      </c>
      <c r="O1884" t="s">
        <v>8887</v>
      </c>
      <c r="R1884" t="b">
        <v>1</v>
      </c>
      <c r="X1884" t="s">
        <v>2039</v>
      </c>
      <c r="Z1884" t="s">
        <v>8890</v>
      </c>
      <c r="AA1884" t="s">
        <v>8887</v>
      </c>
      <c r="AC1884" t="s">
        <v>8921</v>
      </c>
      <c r="AD1884" t="b">
        <v>0</v>
      </c>
      <c r="AE1884" t="b">
        <v>0</v>
      </c>
      <c r="AL1884" t="s">
        <v>9266</v>
      </c>
      <c r="AM1884" t="s">
        <v>6863</v>
      </c>
    </row>
    <row r="1885" spans="1:39" x14ac:dyDescent="0.2">
      <c r="A1885" t="s">
        <v>6855</v>
      </c>
      <c r="B1885" t="s">
        <v>6856</v>
      </c>
      <c r="D1885" t="s">
        <v>8826</v>
      </c>
      <c r="E1885" t="s">
        <v>18238</v>
      </c>
      <c r="F1885" t="s">
        <v>8889</v>
      </c>
      <c r="G1885" t="s">
        <v>18228</v>
      </c>
      <c r="H1885" t="s">
        <v>6855</v>
      </c>
      <c r="J1885" t="s">
        <v>6858</v>
      </c>
      <c r="K1885" t="s">
        <v>18239</v>
      </c>
      <c r="L1885" t="s">
        <v>32</v>
      </c>
      <c r="M1885" t="s">
        <v>9765</v>
      </c>
      <c r="N1885" t="s">
        <v>7194</v>
      </c>
      <c r="O1885" t="s">
        <v>8887</v>
      </c>
      <c r="P1885" t="s">
        <v>18240</v>
      </c>
      <c r="Q1885" t="s">
        <v>10671</v>
      </c>
      <c r="R1885" t="b">
        <v>1</v>
      </c>
      <c r="T1885" t="s">
        <v>60</v>
      </c>
      <c r="Z1885" t="s">
        <v>8890</v>
      </c>
      <c r="AA1885" t="s">
        <v>8887</v>
      </c>
      <c r="AC1885" t="s">
        <v>8921</v>
      </c>
      <c r="AD1885" t="b">
        <v>0</v>
      </c>
      <c r="AE1885" t="b">
        <v>0</v>
      </c>
      <c r="AF1885" t="s">
        <v>10060</v>
      </c>
      <c r="AG1885" t="s">
        <v>10061</v>
      </c>
      <c r="AI1885" t="s">
        <v>18241</v>
      </c>
      <c r="AJ1885" t="s">
        <v>18235</v>
      </c>
      <c r="AK1885" t="s">
        <v>18242</v>
      </c>
      <c r="AL1885" t="s">
        <v>7302</v>
      </c>
      <c r="AM1885" t="s">
        <v>18243</v>
      </c>
    </row>
    <row r="1886" spans="1:39" x14ac:dyDescent="0.2">
      <c r="A1886" t="s">
        <v>6855</v>
      </c>
      <c r="B1886" t="s">
        <v>6856</v>
      </c>
      <c r="D1886" t="s">
        <v>8826</v>
      </c>
      <c r="E1886" t="s">
        <v>18244</v>
      </c>
      <c r="F1886" t="s">
        <v>8889</v>
      </c>
      <c r="G1886" t="s">
        <v>18228</v>
      </c>
      <c r="H1886" t="s">
        <v>6855</v>
      </c>
      <c r="J1886" t="s">
        <v>6858</v>
      </c>
      <c r="K1886" t="s">
        <v>18245</v>
      </c>
      <c r="L1886" t="s">
        <v>32</v>
      </c>
      <c r="M1886" t="s">
        <v>7982</v>
      </c>
      <c r="N1886" t="s">
        <v>7194</v>
      </c>
      <c r="O1886" t="s">
        <v>8887</v>
      </c>
      <c r="P1886" t="s">
        <v>18246</v>
      </c>
      <c r="R1886" t="b">
        <v>1</v>
      </c>
      <c r="T1886" t="s">
        <v>60</v>
      </c>
      <c r="Z1886" t="s">
        <v>8890</v>
      </c>
      <c r="AA1886" t="s">
        <v>8887</v>
      </c>
      <c r="AC1886" t="s">
        <v>8921</v>
      </c>
      <c r="AD1886" t="b">
        <v>0</v>
      </c>
      <c r="AE1886" t="b">
        <v>0</v>
      </c>
      <c r="AF1886" t="s">
        <v>10939</v>
      </c>
      <c r="AG1886" t="s">
        <v>9943</v>
      </c>
      <c r="AI1886" t="s">
        <v>18241</v>
      </c>
      <c r="AJ1886" t="s">
        <v>18235</v>
      </c>
      <c r="AK1886" t="s">
        <v>18247</v>
      </c>
      <c r="AL1886" t="s">
        <v>9250</v>
      </c>
      <c r="AM1886" t="s">
        <v>18248</v>
      </c>
    </row>
    <row r="1887" spans="1:39" x14ac:dyDescent="0.2">
      <c r="A1887" t="s">
        <v>6855</v>
      </c>
      <c r="B1887" t="s">
        <v>6856</v>
      </c>
      <c r="D1887" t="s">
        <v>8826</v>
      </c>
      <c r="E1887" t="s">
        <v>18249</v>
      </c>
      <c r="F1887" t="s">
        <v>8889</v>
      </c>
      <c r="G1887" t="s">
        <v>18228</v>
      </c>
      <c r="H1887" t="s">
        <v>6855</v>
      </c>
      <c r="J1887" t="s">
        <v>6858</v>
      </c>
      <c r="K1887" t="s">
        <v>18250</v>
      </c>
      <c r="L1887" t="s">
        <v>32</v>
      </c>
      <c r="M1887" t="s">
        <v>7982</v>
      </c>
      <c r="N1887" t="s">
        <v>7568</v>
      </c>
      <c r="O1887" t="s">
        <v>8887</v>
      </c>
      <c r="P1887" t="s">
        <v>18251</v>
      </c>
      <c r="R1887" t="b">
        <v>1</v>
      </c>
      <c r="T1887" t="s">
        <v>60</v>
      </c>
      <c r="Z1887" t="s">
        <v>8890</v>
      </c>
      <c r="AA1887" t="s">
        <v>8887</v>
      </c>
      <c r="AC1887" t="s">
        <v>8921</v>
      </c>
      <c r="AD1887" t="b">
        <v>0</v>
      </c>
      <c r="AE1887" t="b">
        <v>0</v>
      </c>
      <c r="AF1887" t="s">
        <v>10060</v>
      </c>
      <c r="AG1887" t="s">
        <v>10061</v>
      </c>
      <c r="AH1887" t="s">
        <v>8893</v>
      </c>
      <c r="AI1887" t="s">
        <v>18252</v>
      </c>
      <c r="AJ1887" t="s">
        <v>18253</v>
      </c>
      <c r="AK1887" t="s">
        <v>18254</v>
      </c>
      <c r="AL1887" t="s">
        <v>8923</v>
      </c>
      <c r="AM1887" t="s">
        <v>6863</v>
      </c>
    </row>
    <row r="1888" spans="1:39" x14ac:dyDescent="0.2">
      <c r="A1888" t="s">
        <v>6855</v>
      </c>
      <c r="B1888" t="s">
        <v>6856</v>
      </c>
      <c r="D1888" t="s">
        <v>8826</v>
      </c>
      <c r="E1888" t="s">
        <v>18255</v>
      </c>
      <c r="F1888" t="s">
        <v>8889</v>
      </c>
      <c r="G1888" t="s">
        <v>18228</v>
      </c>
      <c r="H1888" t="s">
        <v>6855</v>
      </c>
      <c r="J1888" t="s">
        <v>6858</v>
      </c>
      <c r="K1888" t="s">
        <v>6859</v>
      </c>
      <c r="L1888" t="s">
        <v>6860</v>
      </c>
      <c r="M1888" t="s">
        <v>7982</v>
      </c>
      <c r="N1888" t="s">
        <v>7568</v>
      </c>
      <c r="O1888" t="s">
        <v>8887</v>
      </c>
      <c r="P1888" t="s">
        <v>18256</v>
      </c>
      <c r="R1888" t="b">
        <v>1</v>
      </c>
      <c r="T1888" t="s">
        <v>60</v>
      </c>
      <c r="Z1888" t="s">
        <v>8890</v>
      </c>
      <c r="AA1888" t="s">
        <v>8887</v>
      </c>
      <c r="AC1888" t="s">
        <v>8921</v>
      </c>
      <c r="AD1888" t="b">
        <v>0</v>
      </c>
      <c r="AE1888" t="b">
        <v>0</v>
      </c>
      <c r="AF1888" t="s">
        <v>10939</v>
      </c>
      <c r="AG1888" t="s">
        <v>9943</v>
      </c>
      <c r="AH1888" t="s">
        <v>8893</v>
      </c>
      <c r="AI1888" t="s">
        <v>18252</v>
      </c>
      <c r="AJ1888" t="s">
        <v>18257</v>
      </c>
      <c r="AK1888" t="s">
        <v>18258</v>
      </c>
      <c r="AL1888" t="s">
        <v>9266</v>
      </c>
      <c r="AM1888" t="s">
        <v>18259</v>
      </c>
    </row>
    <row r="1889" spans="1:42" x14ac:dyDescent="0.2">
      <c r="A1889" t="s">
        <v>6865</v>
      </c>
      <c r="B1889" t="s">
        <v>6866</v>
      </c>
      <c r="D1889" t="s">
        <v>8829</v>
      </c>
      <c r="E1889" t="s">
        <v>18260</v>
      </c>
      <c r="F1889" t="s">
        <v>9216</v>
      </c>
      <c r="G1889" t="s">
        <v>18261</v>
      </c>
      <c r="H1889" t="s">
        <v>6865</v>
      </c>
      <c r="J1889" t="s">
        <v>6868</v>
      </c>
      <c r="K1889" t="s">
        <v>7448</v>
      </c>
      <c r="L1889" t="s">
        <v>6870</v>
      </c>
      <c r="M1889" t="s">
        <v>8925</v>
      </c>
      <c r="N1889" t="s">
        <v>2039</v>
      </c>
      <c r="O1889" t="s">
        <v>8887</v>
      </c>
      <c r="P1889" t="s">
        <v>18262</v>
      </c>
      <c r="R1889" t="b">
        <v>1</v>
      </c>
      <c r="T1889" t="s">
        <v>45</v>
      </c>
      <c r="X1889" t="s">
        <v>7443</v>
      </c>
      <c r="Z1889" t="s">
        <v>8890</v>
      </c>
      <c r="AA1889" t="s">
        <v>8887</v>
      </c>
      <c r="AC1889" t="s">
        <v>8921</v>
      </c>
      <c r="AD1889" t="b">
        <v>0</v>
      </c>
      <c r="AE1889" t="b">
        <v>0</v>
      </c>
      <c r="AF1889" t="s">
        <v>8931</v>
      </c>
      <c r="AG1889" t="s">
        <v>8931</v>
      </c>
      <c r="AI1889" t="s">
        <v>8932</v>
      </c>
      <c r="AJ1889" t="s">
        <v>18263</v>
      </c>
      <c r="AK1889" t="s">
        <v>18264</v>
      </c>
      <c r="AL1889" t="s">
        <v>8918</v>
      </c>
      <c r="AM1889" t="s">
        <v>6867</v>
      </c>
    </row>
    <row r="1890" spans="1:42" x14ac:dyDescent="0.2">
      <c r="A1890" t="s">
        <v>6865</v>
      </c>
      <c r="B1890" t="s">
        <v>6866</v>
      </c>
      <c r="D1890" t="s">
        <v>8829</v>
      </c>
      <c r="E1890" t="s">
        <v>18265</v>
      </c>
      <c r="F1890" t="s">
        <v>9216</v>
      </c>
      <c r="G1890" t="s">
        <v>18261</v>
      </c>
      <c r="H1890" t="s">
        <v>6865</v>
      </c>
      <c r="M1890" t="s">
        <v>8925</v>
      </c>
      <c r="N1890" t="s">
        <v>2039</v>
      </c>
      <c r="O1890" t="s">
        <v>8887</v>
      </c>
      <c r="R1890" t="b">
        <v>1</v>
      </c>
      <c r="X1890" t="s">
        <v>2039</v>
      </c>
      <c r="Z1890" t="s">
        <v>8890</v>
      </c>
      <c r="AA1890" t="s">
        <v>8887</v>
      </c>
      <c r="AC1890" t="s">
        <v>8921</v>
      </c>
      <c r="AD1890" t="b">
        <v>0</v>
      </c>
      <c r="AE1890" t="b">
        <v>0</v>
      </c>
      <c r="AL1890" t="s">
        <v>8913</v>
      </c>
      <c r="AM1890" t="s">
        <v>6867</v>
      </c>
    </row>
    <row r="1891" spans="1:42" x14ac:dyDescent="0.2">
      <c r="A1891" t="s">
        <v>6865</v>
      </c>
      <c r="B1891" t="s">
        <v>6866</v>
      </c>
      <c r="D1891" t="s">
        <v>8829</v>
      </c>
      <c r="E1891" t="s">
        <v>18266</v>
      </c>
      <c r="F1891" t="s">
        <v>9216</v>
      </c>
      <c r="G1891" t="s">
        <v>18261</v>
      </c>
      <c r="H1891" t="s">
        <v>6865</v>
      </c>
      <c r="J1891" t="s">
        <v>18267</v>
      </c>
      <c r="K1891" t="s">
        <v>18268</v>
      </c>
      <c r="L1891" t="s">
        <v>8830</v>
      </c>
      <c r="M1891" t="s">
        <v>7982</v>
      </c>
      <c r="N1891" t="s">
        <v>7318</v>
      </c>
      <c r="O1891" t="s">
        <v>8887</v>
      </c>
      <c r="P1891" t="s">
        <v>18269</v>
      </c>
      <c r="R1891" t="b">
        <v>1</v>
      </c>
      <c r="T1891" t="s">
        <v>45</v>
      </c>
      <c r="Z1891" t="s">
        <v>8890</v>
      </c>
      <c r="AA1891" t="s">
        <v>8887</v>
      </c>
      <c r="AC1891" t="s">
        <v>8921</v>
      </c>
      <c r="AD1891" t="b">
        <v>0</v>
      </c>
      <c r="AE1891" t="b">
        <v>0</v>
      </c>
      <c r="AF1891" t="s">
        <v>8892</v>
      </c>
      <c r="AG1891" t="s">
        <v>8892</v>
      </c>
      <c r="AH1891" t="s">
        <v>8893</v>
      </c>
      <c r="AI1891" t="s">
        <v>9154</v>
      </c>
      <c r="AJ1891" t="s">
        <v>18270</v>
      </c>
      <c r="AK1891" t="s">
        <v>18271</v>
      </c>
      <c r="AL1891" t="s">
        <v>8918</v>
      </c>
      <c r="AM1891" t="s">
        <v>18261</v>
      </c>
    </row>
    <row r="1892" spans="1:42" x14ac:dyDescent="0.2">
      <c r="A1892" t="s">
        <v>6865</v>
      </c>
      <c r="B1892" t="s">
        <v>6866</v>
      </c>
      <c r="D1892" t="s">
        <v>8829</v>
      </c>
      <c r="E1892" t="s">
        <v>18272</v>
      </c>
      <c r="F1892" t="s">
        <v>9216</v>
      </c>
      <c r="G1892" t="s">
        <v>18261</v>
      </c>
      <c r="H1892" t="s">
        <v>6865</v>
      </c>
      <c r="J1892" t="s">
        <v>18273</v>
      </c>
      <c r="K1892" t="s">
        <v>18274</v>
      </c>
      <c r="L1892" t="s">
        <v>8830</v>
      </c>
      <c r="M1892" t="s">
        <v>7982</v>
      </c>
      <c r="N1892" t="s">
        <v>13378</v>
      </c>
      <c r="O1892" t="s">
        <v>8887</v>
      </c>
      <c r="P1892" t="s">
        <v>18275</v>
      </c>
      <c r="R1892" t="b">
        <v>1</v>
      </c>
      <c r="T1892" t="s">
        <v>45</v>
      </c>
      <c r="Z1892" t="s">
        <v>8890</v>
      </c>
      <c r="AA1892" t="s">
        <v>8887</v>
      </c>
      <c r="AC1892" t="s">
        <v>8921</v>
      </c>
      <c r="AD1892" t="b">
        <v>0</v>
      </c>
      <c r="AE1892" t="b">
        <v>0</v>
      </c>
      <c r="AF1892" t="s">
        <v>8892</v>
      </c>
      <c r="AG1892" t="s">
        <v>8892</v>
      </c>
      <c r="AH1892" t="s">
        <v>8893</v>
      </c>
      <c r="AI1892" t="s">
        <v>9154</v>
      </c>
      <c r="AJ1892" t="s">
        <v>18270</v>
      </c>
      <c r="AK1892" t="s">
        <v>18276</v>
      </c>
      <c r="AL1892" t="s">
        <v>8913</v>
      </c>
      <c r="AM1892" t="s">
        <v>18261</v>
      </c>
    </row>
    <row r="1893" spans="1:42" x14ac:dyDescent="0.2">
      <c r="A1893" t="s">
        <v>6865</v>
      </c>
      <c r="B1893" t="s">
        <v>6866</v>
      </c>
      <c r="D1893" t="s">
        <v>8829</v>
      </c>
      <c r="E1893" t="s">
        <v>18277</v>
      </c>
      <c r="F1893" t="s">
        <v>9216</v>
      </c>
      <c r="G1893" t="s">
        <v>18261</v>
      </c>
      <c r="H1893" t="s">
        <v>6865</v>
      </c>
      <c r="J1893" t="s">
        <v>6868</v>
      </c>
      <c r="K1893" t="s">
        <v>6869</v>
      </c>
      <c r="L1893" t="s">
        <v>8830</v>
      </c>
      <c r="M1893" t="s">
        <v>7982</v>
      </c>
      <c r="N1893" t="s">
        <v>7586</v>
      </c>
      <c r="O1893" t="s">
        <v>8887</v>
      </c>
      <c r="P1893" t="s">
        <v>18278</v>
      </c>
      <c r="R1893" t="b">
        <v>1</v>
      </c>
      <c r="T1893" t="s">
        <v>45</v>
      </c>
      <c r="Z1893" t="s">
        <v>8890</v>
      </c>
      <c r="AA1893" t="s">
        <v>8887</v>
      </c>
      <c r="AC1893" t="s">
        <v>8921</v>
      </c>
      <c r="AD1893" t="b">
        <v>0</v>
      </c>
      <c r="AE1893" t="b">
        <v>0</v>
      </c>
      <c r="AF1893" t="s">
        <v>8892</v>
      </c>
      <c r="AG1893" t="s">
        <v>8892</v>
      </c>
      <c r="AH1893" t="s">
        <v>8893</v>
      </c>
      <c r="AI1893" t="s">
        <v>9154</v>
      </c>
      <c r="AJ1893" t="s">
        <v>18270</v>
      </c>
      <c r="AK1893" t="s">
        <v>18279</v>
      </c>
      <c r="AL1893" t="s">
        <v>9253</v>
      </c>
    </row>
    <row r="1894" spans="1:42" x14ac:dyDescent="0.2">
      <c r="A1894" t="s">
        <v>6874</v>
      </c>
      <c r="B1894" t="s">
        <v>6875</v>
      </c>
      <c r="D1894" t="s">
        <v>8833</v>
      </c>
      <c r="E1894" t="s">
        <v>18280</v>
      </c>
      <c r="F1894" t="s">
        <v>21008</v>
      </c>
      <c r="G1894" t="s">
        <v>6876</v>
      </c>
      <c r="H1894" t="s">
        <v>6874</v>
      </c>
      <c r="I1894" t="s">
        <v>18281</v>
      </c>
      <c r="J1894" t="s">
        <v>6877</v>
      </c>
      <c r="K1894" t="s">
        <v>18282</v>
      </c>
      <c r="L1894" t="s">
        <v>32</v>
      </c>
      <c r="M1894" t="s">
        <v>7982</v>
      </c>
      <c r="N1894" t="s">
        <v>2039</v>
      </c>
      <c r="O1894" t="s">
        <v>8887</v>
      </c>
      <c r="P1894" t="s">
        <v>18283</v>
      </c>
      <c r="R1894" t="b">
        <v>1</v>
      </c>
      <c r="T1894" t="s">
        <v>45</v>
      </c>
      <c r="Y1894" t="s">
        <v>1950</v>
      </c>
      <c r="Z1894" t="s">
        <v>8890</v>
      </c>
      <c r="AA1894" t="s">
        <v>8887</v>
      </c>
      <c r="AB1894" t="s">
        <v>18284</v>
      </c>
      <c r="AC1894" t="s">
        <v>8921</v>
      </c>
      <c r="AD1894" t="b">
        <v>0</v>
      </c>
      <c r="AE1894" t="b">
        <v>0</v>
      </c>
      <c r="AF1894" t="s">
        <v>11441</v>
      </c>
      <c r="AG1894" t="s">
        <v>11442</v>
      </c>
      <c r="AH1894" t="s">
        <v>8893</v>
      </c>
      <c r="AJ1894" t="s">
        <v>18285</v>
      </c>
      <c r="AK1894" t="s">
        <v>18286</v>
      </c>
      <c r="AL1894" t="s">
        <v>9295</v>
      </c>
      <c r="AM1894" t="s">
        <v>6881</v>
      </c>
    </row>
    <row r="1895" spans="1:42" x14ac:dyDescent="0.2">
      <c r="A1895" t="s">
        <v>6874</v>
      </c>
      <c r="B1895" t="s">
        <v>6875</v>
      </c>
      <c r="D1895" t="s">
        <v>8833</v>
      </c>
      <c r="E1895" t="s">
        <v>18287</v>
      </c>
      <c r="F1895" t="s">
        <v>21008</v>
      </c>
      <c r="G1895" t="s">
        <v>6876</v>
      </c>
      <c r="H1895" t="s">
        <v>6874</v>
      </c>
      <c r="I1895" t="s">
        <v>18288</v>
      </c>
      <c r="M1895" t="s">
        <v>8925</v>
      </c>
      <c r="N1895" t="s">
        <v>2039</v>
      </c>
      <c r="O1895" t="s">
        <v>8887</v>
      </c>
      <c r="R1895" t="b">
        <v>1</v>
      </c>
      <c r="X1895" t="s">
        <v>2039</v>
      </c>
      <c r="Y1895" t="s">
        <v>6883</v>
      </c>
      <c r="Z1895" t="s">
        <v>8890</v>
      </c>
      <c r="AA1895" t="s">
        <v>8887</v>
      </c>
      <c r="AC1895" t="s">
        <v>8921</v>
      </c>
      <c r="AD1895" t="b">
        <v>0</v>
      </c>
      <c r="AE1895" t="b">
        <v>0</v>
      </c>
      <c r="AL1895" t="s">
        <v>9295</v>
      </c>
      <c r="AM1895" t="s">
        <v>18289</v>
      </c>
    </row>
    <row r="1896" spans="1:42" x14ac:dyDescent="0.2">
      <c r="A1896" t="s">
        <v>6874</v>
      </c>
      <c r="B1896" t="s">
        <v>6875</v>
      </c>
      <c r="D1896" t="s">
        <v>8833</v>
      </c>
      <c r="E1896" t="s">
        <v>18290</v>
      </c>
      <c r="F1896" t="s">
        <v>21008</v>
      </c>
      <c r="G1896" t="s">
        <v>6876</v>
      </c>
      <c r="H1896" t="s">
        <v>6874</v>
      </c>
      <c r="I1896" t="s">
        <v>18291</v>
      </c>
      <c r="J1896" t="s">
        <v>7449</v>
      </c>
      <c r="K1896" t="s">
        <v>18292</v>
      </c>
      <c r="L1896" t="s">
        <v>32</v>
      </c>
      <c r="M1896" t="s">
        <v>7982</v>
      </c>
      <c r="N1896" t="s">
        <v>2039</v>
      </c>
      <c r="O1896" t="s">
        <v>8887</v>
      </c>
      <c r="P1896" t="s">
        <v>18293</v>
      </c>
      <c r="R1896" t="b">
        <v>1</v>
      </c>
      <c r="T1896" t="s">
        <v>45</v>
      </c>
      <c r="Y1896" t="s">
        <v>18294</v>
      </c>
      <c r="Z1896" t="s">
        <v>8890</v>
      </c>
      <c r="AA1896" t="s">
        <v>8887</v>
      </c>
      <c r="AB1896" t="s">
        <v>18295</v>
      </c>
      <c r="AC1896" t="s">
        <v>8921</v>
      </c>
      <c r="AD1896" t="b">
        <v>0</v>
      </c>
      <c r="AE1896" t="b">
        <v>0</v>
      </c>
      <c r="AF1896" t="s">
        <v>8941</v>
      </c>
      <c r="AG1896" t="s">
        <v>8941</v>
      </c>
      <c r="AH1896" t="s">
        <v>8942</v>
      </c>
      <c r="AJ1896" t="s">
        <v>18296</v>
      </c>
      <c r="AK1896" t="s">
        <v>18297</v>
      </c>
      <c r="AL1896" t="s">
        <v>9050</v>
      </c>
      <c r="AM1896" t="s">
        <v>18298</v>
      </c>
    </row>
    <row r="1897" spans="1:42" x14ac:dyDescent="0.2">
      <c r="A1897" t="s">
        <v>6884</v>
      </c>
      <c r="B1897" t="s">
        <v>6884</v>
      </c>
      <c r="D1897" t="s">
        <v>18299</v>
      </c>
      <c r="E1897" t="s">
        <v>18300</v>
      </c>
      <c r="F1897" t="s">
        <v>9118</v>
      </c>
      <c r="G1897" t="s">
        <v>6885</v>
      </c>
      <c r="H1897" t="s">
        <v>6884</v>
      </c>
      <c r="J1897" t="s">
        <v>6886</v>
      </c>
      <c r="K1897" t="s">
        <v>6887</v>
      </c>
      <c r="L1897" t="s">
        <v>32</v>
      </c>
      <c r="M1897" t="s">
        <v>7982</v>
      </c>
      <c r="N1897" t="s">
        <v>7640</v>
      </c>
      <c r="O1897" t="s">
        <v>8887</v>
      </c>
      <c r="P1897" t="s">
        <v>6888</v>
      </c>
      <c r="R1897" t="b">
        <v>1</v>
      </c>
      <c r="T1897" t="s">
        <v>112</v>
      </c>
      <c r="Z1897" t="s">
        <v>8890</v>
      </c>
      <c r="AA1897" t="s">
        <v>8887</v>
      </c>
      <c r="AC1897" t="s">
        <v>8996</v>
      </c>
      <c r="AD1897" t="b">
        <v>0</v>
      </c>
      <c r="AE1897" t="b">
        <v>0</v>
      </c>
      <c r="AF1897" t="s">
        <v>8892</v>
      </c>
      <c r="AG1897" t="s">
        <v>8892</v>
      </c>
      <c r="AH1897" t="s">
        <v>8893</v>
      </c>
      <c r="AI1897" t="s">
        <v>11953</v>
      </c>
      <c r="AJ1897" t="s">
        <v>6885</v>
      </c>
      <c r="AK1897" t="s">
        <v>18301</v>
      </c>
      <c r="AL1897" t="s">
        <v>8926</v>
      </c>
      <c r="AM1897" t="s">
        <v>6889</v>
      </c>
      <c r="AN1897" t="s">
        <v>98</v>
      </c>
      <c r="AO1897" t="s">
        <v>99</v>
      </c>
      <c r="AP1897" t="s">
        <v>6890</v>
      </c>
    </row>
    <row r="1898" spans="1:42" x14ac:dyDescent="0.2">
      <c r="A1898" t="s">
        <v>6891</v>
      </c>
      <c r="B1898" t="s">
        <v>6892</v>
      </c>
      <c r="D1898" t="s">
        <v>7450</v>
      </c>
      <c r="E1898" t="s">
        <v>18302</v>
      </c>
      <c r="F1898" t="s">
        <v>8994</v>
      </c>
      <c r="G1898" t="s">
        <v>6893</v>
      </c>
      <c r="H1898" t="s">
        <v>6891</v>
      </c>
      <c r="J1898" t="s">
        <v>6894</v>
      </c>
      <c r="K1898" t="s">
        <v>6895</v>
      </c>
      <c r="L1898" t="s">
        <v>32</v>
      </c>
      <c r="M1898" t="s">
        <v>7982</v>
      </c>
      <c r="N1898" t="s">
        <v>18303</v>
      </c>
      <c r="O1898" t="s">
        <v>8887</v>
      </c>
      <c r="P1898" t="s">
        <v>18304</v>
      </c>
      <c r="R1898" t="b">
        <v>1</v>
      </c>
      <c r="T1898" t="s">
        <v>112</v>
      </c>
      <c r="Z1898" t="s">
        <v>8890</v>
      </c>
      <c r="AA1898" t="s">
        <v>8887</v>
      </c>
      <c r="AC1898" t="s">
        <v>9037</v>
      </c>
      <c r="AD1898" t="b">
        <v>0</v>
      </c>
      <c r="AE1898" t="b">
        <v>0</v>
      </c>
      <c r="AF1898" t="s">
        <v>8892</v>
      </c>
      <c r="AG1898" t="s">
        <v>8892</v>
      </c>
      <c r="AH1898" t="s">
        <v>8893</v>
      </c>
      <c r="AI1898" t="s">
        <v>18305</v>
      </c>
      <c r="AJ1898" t="s">
        <v>6893</v>
      </c>
      <c r="AK1898" t="s">
        <v>18306</v>
      </c>
      <c r="AL1898" t="s">
        <v>7302</v>
      </c>
      <c r="AM1898" t="s">
        <v>6897</v>
      </c>
    </row>
    <row r="1899" spans="1:42" x14ac:dyDescent="0.2">
      <c r="A1899" t="s">
        <v>6900</v>
      </c>
      <c r="B1899" t="s">
        <v>6900</v>
      </c>
      <c r="D1899" t="s">
        <v>18307</v>
      </c>
      <c r="E1899" t="s">
        <v>18308</v>
      </c>
      <c r="F1899" t="s">
        <v>8994</v>
      </c>
      <c r="G1899" t="s">
        <v>6901</v>
      </c>
      <c r="H1899" t="s">
        <v>6900</v>
      </c>
      <c r="J1899" t="s">
        <v>6902</v>
      </c>
      <c r="K1899" t="s">
        <v>6903</v>
      </c>
      <c r="L1899" t="s">
        <v>32</v>
      </c>
      <c r="M1899" t="s">
        <v>7982</v>
      </c>
      <c r="N1899" t="s">
        <v>2039</v>
      </c>
      <c r="O1899" t="s">
        <v>8887</v>
      </c>
      <c r="P1899" t="s">
        <v>6904</v>
      </c>
      <c r="R1899" t="b">
        <v>1</v>
      </c>
      <c r="T1899" t="s">
        <v>112</v>
      </c>
      <c r="Z1899" t="s">
        <v>8890</v>
      </c>
      <c r="AA1899" t="s">
        <v>8887</v>
      </c>
      <c r="AB1899" t="s">
        <v>18309</v>
      </c>
      <c r="AC1899" t="s">
        <v>8996</v>
      </c>
      <c r="AD1899" t="b">
        <v>0</v>
      </c>
      <c r="AE1899" t="b">
        <v>0</v>
      </c>
      <c r="AF1899" t="s">
        <v>11441</v>
      </c>
      <c r="AG1899" t="s">
        <v>11442</v>
      </c>
      <c r="AJ1899" t="s">
        <v>6901</v>
      </c>
      <c r="AK1899" t="s">
        <v>18310</v>
      </c>
      <c r="AL1899" t="s">
        <v>8926</v>
      </c>
      <c r="AM1899" t="s">
        <v>6905</v>
      </c>
      <c r="AN1899" t="s">
        <v>148</v>
      </c>
      <c r="AO1899" t="s">
        <v>99</v>
      </c>
      <c r="AP1899" t="s">
        <v>160</v>
      </c>
    </row>
    <row r="1900" spans="1:42" x14ac:dyDescent="0.2">
      <c r="A1900" t="s">
        <v>6906</v>
      </c>
      <c r="B1900" t="s">
        <v>6906</v>
      </c>
      <c r="D1900" t="s">
        <v>18311</v>
      </c>
      <c r="E1900" t="s">
        <v>18312</v>
      </c>
      <c r="F1900" t="s">
        <v>9118</v>
      </c>
      <c r="G1900" t="s">
        <v>6907</v>
      </c>
      <c r="H1900" t="s">
        <v>6906</v>
      </c>
      <c r="J1900" t="s">
        <v>6908</v>
      </c>
      <c r="K1900" t="s">
        <v>6909</v>
      </c>
      <c r="L1900" t="s">
        <v>32</v>
      </c>
      <c r="M1900" t="s">
        <v>7982</v>
      </c>
      <c r="N1900" t="s">
        <v>2039</v>
      </c>
      <c r="O1900" t="s">
        <v>8887</v>
      </c>
      <c r="P1900" t="s">
        <v>6911</v>
      </c>
      <c r="R1900" t="b">
        <v>1</v>
      </c>
      <c r="T1900" t="s">
        <v>85</v>
      </c>
      <c r="Z1900" t="s">
        <v>8890</v>
      </c>
      <c r="AA1900" t="s">
        <v>8887</v>
      </c>
      <c r="AB1900" t="s">
        <v>18313</v>
      </c>
      <c r="AC1900" t="s">
        <v>8996</v>
      </c>
      <c r="AD1900" t="b">
        <v>0</v>
      </c>
      <c r="AE1900" t="b">
        <v>0</v>
      </c>
      <c r="AF1900" t="s">
        <v>8931</v>
      </c>
      <c r="AG1900" t="s">
        <v>8931</v>
      </c>
      <c r="AH1900" t="s">
        <v>8893</v>
      </c>
      <c r="AJ1900" t="s">
        <v>7451</v>
      </c>
      <c r="AK1900" t="s">
        <v>18314</v>
      </c>
      <c r="AL1900" t="s">
        <v>8923</v>
      </c>
      <c r="AM1900" t="s">
        <v>6907</v>
      </c>
    </row>
    <row r="1901" spans="1:42" x14ac:dyDescent="0.2">
      <c r="A1901" t="s">
        <v>6913</v>
      </c>
      <c r="B1901" t="s">
        <v>6913</v>
      </c>
      <c r="D1901" t="s">
        <v>18315</v>
      </c>
      <c r="E1901" t="s">
        <v>18316</v>
      </c>
      <c r="F1901" t="s">
        <v>9090</v>
      </c>
      <c r="G1901" t="s">
        <v>6914</v>
      </c>
      <c r="H1901" t="s">
        <v>6913</v>
      </c>
      <c r="I1901" t="s">
        <v>18317</v>
      </c>
      <c r="J1901" t="s">
        <v>6915</v>
      </c>
      <c r="K1901" t="s">
        <v>6916</v>
      </c>
      <c r="L1901" t="s">
        <v>32</v>
      </c>
      <c r="M1901" t="s">
        <v>7982</v>
      </c>
      <c r="N1901" t="s">
        <v>2039</v>
      </c>
      <c r="O1901" t="s">
        <v>8887</v>
      </c>
      <c r="P1901" t="s">
        <v>6917</v>
      </c>
      <c r="R1901" t="b">
        <v>1</v>
      </c>
      <c r="T1901" t="s">
        <v>112</v>
      </c>
      <c r="Y1901" t="s">
        <v>381</v>
      </c>
      <c r="Z1901" t="s">
        <v>8890</v>
      </c>
      <c r="AA1901" t="s">
        <v>8887</v>
      </c>
      <c r="AB1901" t="s">
        <v>18318</v>
      </c>
      <c r="AC1901" t="s">
        <v>8891</v>
      </c>
      <c r="AD1901" t="b">
        <v>0</v>
      </c>
      <c r="AE1901" t="b">
        <v>0</v>
      </c>
      <c r="AF1901" t="s">
        <v>9038</v>
      </c>
      <c r="AG1901" t="s">
        <v>9038</v>
      </c>
      <c r="AH1901" t="s">
        <v>9100</v>
      </c>
      <c r="AJ1901" t="s">
        <v>7452</v>
      </c>
      <c r="AK1901" t="s">
        <v>18319</v>
      </c>
      <c r="AL1901" t="s">
        <v>9266</v>
      </c>
      <c r="AM1901" t="s">
        <v>6918</v>
      </c>
      <c r="AN1901" t="s">
        <v>378</v>
      </c>
      <c r="AO1901" t="s">
        <v>379</v>
      </c>
      <c r="AP1901" t="s">
        <v>6919</v>
      </c>
    </row>
    <row r="1902" spans="1:42" x14ac:dyDescent="0.2">
      <c r="A1902" t="s">
        <v>6920</v>
      </c>
      <c r="B1902" t="s">
        <v>6921</v>
      </c>
      <c r="D1902" t="s">
        <v>8838</v>
      </c>
      <c r="E1902" t="s">
        <v>18320</v>
      </c>
      <c r="F1902" t="s">
        <v>21008</v>
      </c>
      <c r="G1902" t="s">
        <v>6922</v>
      </c>
      <c r="H1902" t="s">
        <v>6920</v>
      </c>
      <c r="I1902" t="s">
        <v>18321</v>
      </c>
      <c r="J1902" t="s">
        <v>6923</v>
      </c>
      <c r="K1902" t="s">
        <v>18322</v>
      </c>
      <c r="L1902" t="s">
        <v>6925</v>
      </c>
      <c r="M1902" t="s">
        <v>7982</v>
      </c>
      <c r="N1902" t="s">
        <v>2039</v>
      </c>
      <c r="O1902" t="s">
        <v>8887</v>
      </c>
      <c r="P1902" t="s">
        <v>18323</v>
      </c>
      <c r="R1902" t="b">
        <v>1</v>
      </c>
      <c r="T1902" t="s">
        <v>45</v>
      </c>
      <c r="Y1902" t="s">
        <v>7735</v>
      </c>
      <c r="Z1902" t="s">
        <v>8890</v>
      </c>
      <c r="AA1902" t="s">
        <v>8887</v>
      </c>
      <c r="AB1902" t="s">
        <v>18324</v>
      </c>
      <c r="AC1902" t="s">
        <v>8973</v>
      </c>
      <c r="AD1902" t="b">
        <v>0</v>
      </c>
      <c r="AE1902" t="b">
        <v>0</v>
      </c>
      <c r="AF1902" t="s">
        <v>9006</v>
      </c>
      <c r="AG1902" t="s">
        <v>9007</v>
      </c>
      <c r="AH1902" t="s">
        <v>8893</v>
      </c>
      <c r="AJ1902" t="s">
        <v>18325</v>
      </c>
      <c r="AK1902" t="s">
        <v>18326</v>
      </c>
      <c r="AL1902" t="s">
        <v>8935</v>
      </c>
      <c r="AM1902" t="s">
        <v>6922</v>
      </c>
    </row>
    <row r="1903" spans="1:42" x14ac:dyDescent="0.2">
      <c r="A1903" t="s">
        <v>6920</v>
      </c>
      <c r="B1903" t="s">
        <v>6921</v>
      </c>
      <c r="D1903" t="s">
        <v>8838</v>
      </c>
      <c r="E1903" t="s">
        <v>18327</v>
      </c>
      <c r="F1903" t="s">
        <v>21008</v>
      </c>
      <c r="G1903" t="s">
        <v>6922</v>
      </c>
      <c r="H1903" t="s">
        <v>6920</v>
      </c>
      <c r="I1903" t="s">
        <v>18328</v>
      </c>
      <c r="J1903" t="s">
        <v>6923</v>
      </c>
      <c r="K1903" t="s">
        <v>18322</v>
      </c>
      <c r="L1903" t="s">
        <v>6925</v>
      </c>
      <c r="M1903" t="s">
        <v>7982</v>
      </c>
      <c r="N1903" t="s">
        <v>2039</v>
      </c>
      <c r="O1903" t="s">
        <v>8887</v>
      </c>
      <c r="P1903" t="s">
        <v>18329</v>
      </c>
      <c r="R1903" t="b">
        <v>1</v>
      </c>
      <c r="T1903" t="s">
        <v>45</v>
      </c>
      <c r="Y1903" t="s">
        <v>381</v>
      </c>
      <c r="Z1903" t="s">
        <v>8890</v>
      </c>
      <c r="AA1903" t="s">
        <v>8887</v>
      </c>
      <c r="AB1903" t="s">
        <v>18330</v>
      </c>
      <c r="AC1903" t="s">
        <v>8973</v>
      </c>
      <c r="AD1903" t="b">
        <v>0</v>
      </c>
      <c r="AE1903" t="b">
        <v>0</v>
      </c>
      <c r="AF1903" t="s">
        <v>18331</v>
      </c>
      <c r="AG1903" t="s">
        <v>18332</v>
      </c>
      <c r="AH1903" t="s">
        <v>8893</v>
      </c>
      <c r="AJ1903" t="s">
        <v>18333</v>
      </c>
      <c r="AK1903" t="s">
        <v>18334</v>
      </c>
      <c r="AL1903" t="s">
        <v>9266</v>
      </c>
      <c r="AM1903" t="s">
        <v>18335</v>
      </c>
    </row>
    <row r="1904" spans="1:42" x14ac:dyDescent="0.2">
      <c r="A1904" t="s">
        <v>6920</v>
      </c>
      <c r="B1904" t="s">
        <v>6921</v>
      </c>
      <c r="D1904" t="s">
        <v>8838</v>
      </c>
      <c r="E1904" t="s">
        <v>18336</v>
      </c>
      <c r="F1904" t="s">
        <v>21008</v>
      </c>
      <c r="G1904" t="s">
        <v>6922</v>
      </c>
      <c r="H1904" t="s">
        <v>6920</v>
      </c>
      <c r="J1904" t="s">
        <v>6923</v>
      </c>
      <c r="K1904" t="s">
        <v>18322</v>
      </c>
      <c r="L1904" t="s">
        <v>6925</v>
      </c>
      <c r="M1904" t="s">
        <v>7982</v>
      </c>
      <c r="N1904" t="s">
        <v>7474</v>
      </c>
      <c r="O1904" t="s">
        <v>8887</v>
      </c>
      <c r="P1904" t="s">
        <v>18337</v>
      </c>
      <c r="R1904" t="b">
        <v>1</v>
      </c>
      <c r="T1904" t="s">
        <v>45</v>
      </c>
      <c r="Z1904" t="s">
        <v>8890</v>
      </c>
      <c r="AA1904" t="s">
        <v>8887</v>
      </c>
      <c r="AC1904" t="s">
        <v>8973</v>
      </c>
      <c r="AD1904" t="b">
        <v>0</v>
      </c>
      <c r="AE1904" t="b">
        <v>0</v>
      </c>
      <c r="AF1904" t="s">
        <v>18338</v>
      </c>
      <c r="AG1904" t="s">
        <v>18339</v>
      </c>
      <c r="AH1904" t="s">
        <v>8893</v>
      </c>
      <c r="AI1904" t="s">
        <v>11688</v>
      </c>
      <c r="AJ1904" t="s">
        <v>7453</v>
      </c>
      <c r="AK1904" t="s">
        <v>18340</v>
      </c>
      <c r="AL1904" t="s">
        <v>7302</v>
      </c>
      <c r="AM1904" t="s">
        <v>6922</v>
      </c>
    </row>
    <row r="1905" spans="1:42" x14ac:dyDescent="0.2">
      <c r="A1905" t="s">
        <v>6928</v>
      </c>
      <c r="B1905" t="s">
        <v>6929</v>
      </c>
      <c r="D1905" t="s">
        <v>8841</v>
      </c>
      <c r="E1905" t="s">
        <v>18341</v>
      </c>
      <c r="F1905" t="s">
        <v>8889</v>
      </c>
      <c r="G1905" t="s">
        <v>6930</v>
      </c>
      <c r="H1905" t="s">
        <v>6928</v>
      </c>
      <c r="I1905" t="s">
        <v>18342</v>
      </c>
      <c r="J1905" t="s">
        <v>6932</v>
      </c>
      <c r="K1905" t="s">
        <v>7455</v>
      </c>
      <c r="L1905" t="s">
        <v>6934</v>
      </c>
      <c r="M1905" t="s">
        <v>7982</v>
      </c>
      <c r="N1905" t="s">
        <v>2039</v>
      </c>
      <c r="O1905" t="s">
        <v>8887</v>
      </c>
      <c r="P1905" t="s">
        <v>18343</v>
      </c>
      <c r="R1905" t="b">
        <v>1</v>
      </c>
      <c r="T1905" t="s">
        <v>45</v>
      </c>
      <c r="Y1905" t="s">
        <v>134</v>
      </c>
      <c r="Z1905" t="s">
        <v>8890</v>
      </c>
      <c r="AA1905" t="s">
        <v>8887</v>
      </c>
      <c r="AC1905" t="s">
        <v>8891</v>
      </c>
      <c r="AD1905" t="b">
        <v>0</v>
      </c>
      <c r="AE1905" t="b">
        <v>0</v>
      </c>
      <c r="AF1905" t="s">
        <v>10243</v>
      </c>
      <c r="AG1905" t="s">
        <v>10244</v>
      </c>
      <c r="AH1905" t="s">
        <v>8893</v>
      </c>
      <c r="AI1905" t="s">
        <v>9419</v>
      </c>
      <c r="AJ1905" t="s">
        <v>18344</v>
      </c>
      <c r="AK1905" t="s">
        <v>18345</v>
      </c>
      <c r="AL1905" t="s">
        <v>8935</v>
      </c>
      <c r="AM1905" t="s">
        <v>6930</v>
      </c>
    </row>
    <row r="1906" spans="1:42" x14ac:dyDescent="0.2">
      <c r="A1906" t="s">
        <v>6938</v>
      </c>
      <c r="B1906" t="s">
        <v>6939</v>
      </c>
      <c r="D1906" t="s">
        <v>8844</v>
      </c>
      <c r="E1906" t="s">
        <v>18346</v>
      </c>
      <c r="F1906" t="s">
        <v>9090</v>
      </c>
      <c r="G1906" t="s">
        <v>6940</v>
      </c>
      <c r="H1906" t="s">
        <v>6938</v>
      </c>
      <c r="I1906" t="s">
        <v>18347</v>
      </c>
      <c r="M1906" t="s">
        <v>8920</v>
      </c>
      <c r="N1906" t="s">
        <v>2039</v>
      </c>
      <c r="O1906" t="s">
        <v>8887</v>
      </c>
      <c r="R1906" t="b">
        <v>1</v>
      </c>
      <c r="Y1906" t="s">
        <v>6949</v>
      </c>
      <c r="Z1906" t="s">
        <v>8890</v>
      </c>
      <c r="AA1906" t="s">
        <v>8887</v>
      </c>
      <c r="AC1906" t="s">
        <v>8891</v>
      </c>
      <c r="AD1906" t="b">
        <v>0</v>
      </c>
      <c r="AE1906" t="b">
        <v>0</v>
      </c>
      <c r="AL1906" t="s">
        <v>9295</v>
      </c>
      <c r="AM1906" t="s">
        <v>6947</v>
      </c>
    </row>
    <row r="1907" spans="1:42" x14ac:dyDescent="0.2">
      <c r="A1907" t="s">
        <v>6938</v>
      </c>
      <c r="B1907" t="s">
        <v>6939</v>
      </c>
      <c r="D1907" t="s">
        <v>8844</v>
      </c>
      <c r="E1907" t="s">
        <v>18348</v>
      </c>
      <c r="F1907" t="s">
        <v>9090</v>
      </c>
      <c r="G1907" t="s">
        <v>6940</v>
      </c>
      <c r="H1907" t="s">
        <v>6938</v>
      </c>
      <c r="M1907" t="s">
        <v>8920</v>
      </c>
      <c r="N1907" t="s">
        <v>2039</v>
      </c>
      <c r="O1907" t="s">
        <v>8887</v>
      </c>
      <c r="R1907" t="b">
        <v>1</v>
      </c>
      <c r="Z1907" t="s">
        <v>8890</v>
      </c>
      <c r="AA1907" t="s">
        <v>8887</v>
      </c>
      <c r="AC1907" t="s">
        <v>8891</v>
      </c>
      <c r="AD1907" t="b">
        <v>0</v>
      </c>
      <c r="AE1907" t="b">
        <v>0</v>
      </c>
      <c r="AL1907" t="s">
        <v>9244</v>
      </c>
      <c r="AM1907" t="s">
        <v>18349</v>
      </c>
    </row>
    <row r="1908" spans="1:42" x14ac:dyDescent="0.2">
      <c r="A1908" t="s">
        <v>6938</v>
      </c>
      <c r="B1908" t="s">
        <v>6939</v>
      </c>
      <c r="D1908" t="s">
        <v>8844</v>
      </c>
      <c r="E1908" t="s">
        <v>18350</v>
      </c>
      <c r="F1908" t="s">
        <v>9090</v>
      </c>
      <c r="G1908" t="s">
        <v>6940</v>
      </c>
      <c r="H1908" t="s">
        <v>6938</v>
      </c>
      <c r="J1908" t="s">
        <v>6942</v>
      </c>
      <c r="K1908" t="s">
        <v>6943</v>
      </c>
      <c r="L1908" t="s">
        <v>6944</v>
      </c>
      <c r="M1908" t="s">
        <v>7982</v>
      </c>
      <c r="N1908" t="s">
        <v>2039</v>
      </c>
      <c r="O1908" t="s">
        <v>8887</v>
      </c>
      <c r="P1908" t="s">
        <v>18351</v>
      </c>
      <c r="R1908" t="b">
        <v>1</v>
      </c>
      <c r="T1908" t="s">
        <v>45</v>
      </c>
      <c r="Z1908" t="s">
        <v>8890</v>
      </c>
      <c r="AA1908" t="s">
        <v>8887</v>
      </c>
      <c r="AC1908" t="s">
        <v>8891</v>
      </c>
      <c r="AD1908" t="b">
        <v>0</v>
      </c>
      <c r="AE1908" t="b">
        <v>0</v>
      </c>
      <c r="AF1908" t="s">
        <v>7604</v>
      </c>
      <c r="AG1908" t="s">
        <v>7604</v>
      </c>
      <c r="AH1908" t="s">
        <v>8893</v>
      </c>
      <c r="AI1908" t="s">
        <v>18352</v>
      </c>
      <c r="AJ1908" t="s">
        <v>18353</v>
      </c>
      <c r="AK1908" t="s">
        <v>18354</v>
      </c>
      <c r="AL1908" t="s">
        <v>8923</v>
      </c>
      <c r="AM1908" t="s">
        <v>18349</v>
      </c>
    </row>
    <row r="1909" spans="1:42" x14ac:dyDescent="0.2">
      <c r="A1909" t="s">
        <v>6938</v>
      </c>
      <c r="B1909" t="s">
        <v>6939</v>
      </c>
      <c r="D1909" t="s">
        <v>8844</v>
      </c>
      <c r="E1909" t="s">
        <v>18355</v>
      </c>
      <c r="F1909" t="s">
        <v>9090</v>
      </c>
      <c r="G1909" t="s">
        <v>6940</v>
      </c>
      <c r="H1909" t="s">
        <v>6938</v>
      </c>
      <c r="M1909" t="s">
        <v>8920</v>
      </c>
      <c r="N1909" t="s">
        <v>2039</v>
      </c>
      <c r="O1909" t="s">
        <v>8887</v>
      </c>
      <c r="R1909" t="b">
        <v>1</v>
      </c>
      <c r="Z1909" t="s">
        <v>8890</v>
      </c>
      <c r="AA1909" t="s">
        <v>8887</v>
      </c>
      <c r="AC1909" t="s">
        <v>8891</v>
      </c>
      <c r="AD1909" t="b">
        <v>0</v>
      </c>
      <c r="AE1909" t="b">
        <v>0</v>
      </c>
      <c r="AL1909" t="s">
        <v>9250</v>
      </c>
      <c r="AM1909" t="s">
        <v>18349</v>
      </c>
    </row>
    <row r="1910" spans="1:42" x14ac:dyDescent="0.2">
      <c r="A1910" t="s">
        <v>6950</v>
      </c>
      <c r="B1910" t="s">
        <v>6951</v>
      </c>
      <c r="D1910" t="s">
        <v>8847</v>
      </c>
      <c r="E1910" t="s">
        <v>18356</v>
      </c>
      <c r="F1910" t="s">
        <v>9216</v>
      </c>
      <c r="G1910" t="s">
        <v>6952</v>
      </c>
      <c r="H1910" t="s">
        <v>6950</v>
      </c>
      <c r="J1910" t="s">
        <v>6953</v>
      </c>
      <c r="K1910" t="s">
        <v>18357</v>
      </c>
      <c r="L1910" t="s">
        <v>6955</v>
      </c>
      <c r="M1910" t="s">
        <v>7982</v>
      </c>
      <c r="N1910" t="s">
        <v>2039</v>
      </c>
      <c r="O1910" t="s">
        <v>8887</v>
      </c>
      <c r="P1910" t="s">
        <v>18358</v>
      </c>
      <c r="R1910" t="b">
        <v>1</v>
      </c>
      <c r="T1910" t="s">
        <v>60</v>
      </c>
      <c r="Z1910" t="s">
        <v>8890</v>
      </c>
      <c r="AA1910" t="s">
        <v>8887</v>
      </c>
      <c r="AB1910" t="s">
        <v>18359</v>
      </c>
      <c r="AC1910" t="s">
        <v>9037</v>
      </c>
      <c r="AD1910" t="b">
        <v>0</v>
      </c>
      <c r="AE1910" t="b">
        <v>0</v>
      </c>
      <c r="AF1910" t="s">
        <v>18360</v>
      </c>
      <c r="AG1910" t="s">
        <v>18361</v>
      </c>
      <c r="AH1910" t="s">
        <v>8942</v>
      </c>
      <c r="AI1910" t="s">
        <v>18362</v>
      </c>
      <c r="AJ1910" t="s">
        <v>18363</v>
      </c>
      <c r="AK1910" t="s">
        <v>18364</v>
      </c>
      <c r="AL1910" t="s">
        <v>8926</v>
      </c>
      <c r="AM1910" t="s">
        <v>6952</v>
      </c>
    </row>
    <row r="1911" spans="1:42" x14ac:dyDescent="0.2">
      <c r="A1911" t="s">
        <v>6950</v>
      </c>
      <c r="B1911" t="s">
        <v>6951</v>
      </c>
      <c r="D1911" t="s">
        <v>8847</v>
      </c>
      <c r="E1911" t="s">
        <v>18365</v>
      </c>
      <c r="F1911" t="s">
        <v>9216</v>
      </c>
      <c r="G1911" t="s">
        <v>6952</v>
      </c>
      <c r="H1911" t="s">
        <v>6950</v>
      </c>
      <c r="I1911" t="s">
        <v>18366</v>
      </c>
      <c r="M1911" t="s">
        <v>8925</v>
      </c>
      <c r="N1911" t="s">
        <v>2039</v>
      </c>
      <c r="O1911" t="s">
        <v>8887</v>
      </c>
      <c r="R1911" t="b">
        <v>1</v>
      </c>
      <c r="X1911" t="s">
        <v>2039</v>
      </c>
      <c r="Y1911" t="s">
        <v>6958</v>
      </c>
      <c r="Z1911" t="s">
        <v>8890</v>
      </c>
      <c r="AA1911" t="s">
        <v>8887</v>
      </c>
      <c r="AC1911" t="s">
        <v>9037</v>
      </c>
      <c r="AD1911" t="b">
        <v>0</v>
      </c>
      <c r="AE1911" t="b">
        <v>0</v>
      </c>
      <c r="AL1911" t="s">
        <v>8935</v>
      </c>
      <c r="AM1911" t="s">
        <v>18367</v>
      </c>
    </row>
    <row r="1912" spans="1:42" x14ac:dyDescent="0.2">
      <c r="A1912" t="s">
        <v>6950</v>
      </c>
      <c r="B1912" t="s">
        <v>6951</v>
      </c>
      <c r="D1912" t="s">
        <v>8847</v>
      </c>
      <c r="E1912" t="s">
        <v>18368</v>
      </c>
      <c r="F1912" t="s">
        <v>9216</v>
      </c>
      <c r="G1912" t="s">
        <v>18369</v>
      </c>
      <c r="H1912" t="s">
        <v>6950</v>
      </c>
      <c r="M1912" t="s">
        <v>8920</v>
      </c>
      <c r="N1912" t="s">
        <v>2039</v>
      </c>
      <c r="O1912" t="s">
        <v>8887</v>
      </c>
      <c r="R1912" t="b">
        <v>1</v>
      </c>
      <c r="Z1912" t="s">
        <v>8890</v>
      </c>
      <c r="AA1912" t="s">
        <v>8887</v>
      </c>
      <c r="AC1912" t="s">
        <v>9037</v>
      </c>
      <c r="AD1912" t="b">
        <v>0</v>
      </c>
      <c r="AE1912" t="b">
        <v>0</v>
      </c>
      <c r="AL1912" t="s">
        <v>8935</v>
      </c>
      <c r="AM1912" t="s">
        <v>18369</v>
      </c>
    </row>
    <row r="1913" spans="1:42" x14ac:dyDescent="0.2">
      <c r="A1913" t="s">
        <v>6950</v>
      </c>
      <c r="B1913" t="s">
        <v>6951</v>
      </c>
      <c r="D1913" t="s">
        <v>8847</v>
      </c>
      <c r="E1913" t="s">
        <v>18370</v>
      </c>
      <c r="F1913" t="e">
        <v>#N/A</v>
      </c>
      <c r="G1913" t="s">
        <v>6952</v>
      </c>
      <c r="H1913" t="s">
        <v>6950</v>
      </c>
      <c r="J1913" t="s">
        <v>18371</v>
      </c>
      <c r="K1913" t="s">
        <v>18372</v>
      </c>
      <c r="L1913" t="s">
        <v>6955</v>
      </c>
      <c r="M1913" t="s">
        <v>7982</v>
      </c>
      <c r="N1913" t="s">
        <v>18373</v>
      </c>
      <c r="O1913" t="s">
        <v>8887</v>
      </c>
      <c r="P1913" t="s">
        <v>18374</v>
      </c>
      <c r="T1913" t="s">
        <v>60</v>
      </c>
      <c r="Z1913" t="s">
        <v>8967</v>
      </c>
      <c r="AA1913" t="s">
        <v>8887</v>
      </c>
      <c r="AD1913" t="b">
        <v>0</v>
      </c>
      <c r="AF1913" t="s">
        <v>8968</v>
      </c>
      <c r="AG1913" t="s">
        <v>8968</v>
      </c>
      <c r="AH1913" t="s">
        <v>8893</v>
      </c>
      <c r="AI1913" t="s">
        <v>18375</v>
      </c>
      <c r="AJ1913" t="s">
        <v>18376</v>
      </c>
      <c r="AK1913" t="s">
        <v>18377</v>
      </c>
      <c r="AL1913" t="s">
        <v>8935</v>
      </c>
      <c r="AM1913" t="s">
        <v>6952</v>
      </c>
    </row>
    <row r="1914" spans="1:42" x14ac:dyDescent="0.2">
      <c r="A1914" t="s">
        <v>6959</v>
      </c>
      <c r="B1914" t="s">
        <v>6960</v>
      </c>
      <c r="D1914" t="s">
        <v>8850</v>
      </c>
      <c r="E1914" t="s">
        <v>18378</v>
      </c>
      <c r="F1914" t="s">
        <v>8889</v>
      </c>
      <c r="G1914" t="s">
        <v>6961</v>
      </c>
      <c r="H1914" t="s">
        <v>6959</v>
      </c>
      <c r="J1914" t="s">
        <v>6962</v>
      </c>
      <c r="K1914" t="s">
        <v>18379</v>
      </c>
      <c r="L1914" t="s">
        <v>6964</v>
      </c>
      <c r="M1914" t="s">
        <v>7982</v>
      </c>
      <c r="N1914" t="s">
        <v>2039</v>
      </c>
      <c r="O1914" t="s">
        <v>8887</v>
      </c>
      <c r="P1914" t="s">
        <v>18380</v>
      </c>
      <c r="R1914" t="b">
        <v>1</v>
      </c>
      <c r="T1914" t="s">
        <v>45</v>
      </c>
      <c r="Z1914" t="s">
        <v>8890</v>
      </c>
      <c r="AA1914" t="s">
        <v>8887</v>
      </c>
      <c r="AB1914" t="s">
        <v>18381</v>
      </c>
      <c r="AC1914" t="s">
        <v>8891</v>
      </c>
      <c r="AD1914" t="b">
        <v>0</v>
      </c>
      <c r="AE1914" t="b">
        <v>0</v>
      </c>
      <c r="AF1914" t="s">
        <v>16496</v>
      </c>
      <c r="AG1914" t="s">
        <v>16387</v>
      </c>
      <c r="AH1914" t="s">
        <v>8893</v>
      </c>
      <c r="AJ1914" t="s">
        <v>18382</v>
      </c>
      <c r="AK1914" t="s">
        <v>18383</v>
      </c>
      <c r="AL1914" t="s">
        <v>8923</v>
      </c>
      <c r="AM1914" t="s">
        <v>6961</v>
      </c>
    </row>
    <row r="1915" spans="1:42" x14ac:dyDescent="0.2">
      <c r="A1915" t="s">
        <v>6968</v>
      </c>
      <c r="B1915" t="s">
        <v>6969</v>
      </c>
      <c r="D1915" t="s">
        <v>8853</v>
      </c>
      <c r="E1915" t="s">
        <v>18384</v>
      </c>
      <c r="F1915" t="s">
        <v>8889</v>
      </c>
      <c r="G1915" t="s">
        <v>6970</v>
      </c>
      <c r="H1915" t="s">
        <v>6968</v>
      </c>
      <c r="J1915" t="s">
        <v>6972</v>
      </c>
      <c r="K1915" t="s">
        <v>18385</v>
      </c>
      <c r="L1915" t="s">
        <v>18386</v>
      </c>
      <c r="M1915" t="s">
        <v>7982</v>
      </c>
      <c r="N1915" t="s">
        <v>2039</v>
      </c>
      <c r="O1915" t="s">
        <v>8887</v>
      </c>
      <c r="P1915" t="s">
        <v>18387</v>
      </c>
      <c r="R1915" t="b">
        <v>1</v>
      </c>
      <c r="T1915" t="s">
        <v>60</v>
      </c>
      <c r="Z1915" t="s">
        <v>8890</v>
      </c>
      <c r="AA1915" t="s">
        <v>8887</v>
      </c>
      <c r="AB1915" t="s">
        <v>18388</v>
      </c>
      <c r="AC1915" t="s">
        <v>8996</v>
      </c>
      <c r="AD1915" t="b">
        <v>0</v>
      </c>
      <c r="AE1915" t="b">
        <v>0</v>
      </c>
      <c r="AF1915" t="s">
        <v>9186</v>
      </c>
      <c r="AG1915" t="s">
        <v>9187</v>
      </c>
      <c r="AH1915" t="s">
        <v>8942</v>
      </c>
      <c r="AJ1915" t="s">
        <v>18389</v>
      </c>
      <c r="AK1915" t="s">
        <v>18390</v>
      </c>
      <c r="AL1915" t="s">
        <v>8926</v>
      </c>
      <c r="AM1915" t="s">
        <v>6976</v>
      </c>
    </row>
    <row r="1916" spans="1:42" x14ac:dyDescent="0.2">
      <c r="A1916" t="s">
        <v>6977</v>
      </c>
      <c r="B1916" t="s">
        <v>6978</v>
      </c>
      <c r="D1916" t="s">
        <v>18391</v>
      </c>
      <c r="E1916" t="s">
        <v>18392</v>
      </c>
      <c r="F1916" t="s">
        <v>8889</v>
      </c>
      <c r="G1916" t="s">
        <v>18393</v>
      </c>
      <c r="H1916" t="s">
        <v>6977</v>
      </c>
      <c r="J1916" t="s">
        <v>6980</v>
      </c>
      <c r="K1916" t="s">
        <v>18394</v>
      </c>
      <c r="L1916" t="s">
        <v>418</v>
      </c>
      <c r="M1916" t="s">
        <v>7982</v>
      </c>
      <c r="N1916" t="s">
        <v>2039</v>
      </c>
      <c r="O1916" t="s">
        <v>8887</v>
      </c>
      <c r="P1916" t="s">
        <v>18395</v>
      </c>
      <c r="R1916" t="b">
        <v>1</v>
      </c>
      <c r="T1916" t="s">
        <v>112</v>
      </c>
      <c r="Z1916" t="s">
        <v>8890</v>
      </c>
      <c r="AA1916" t="s">
        <v>8887</v>
      </c>
      <c r="AB1916" t="s">
        <v>18396</v>
      </c>
      <c r="AC1916" t="s">
        <v>8891</v>
      </c>
      <c r="AD1916" t="b">
        <v>0</v>
      </c>
      <c r="AE1916" t="b">
        <v>0</v>
      </c>
      <c r="AF1916" t="s">
        <v>9046</v>
      </c>
      <c r="AG1916" t="s">
        <v>9046</v>
      </c>
      <c r="AH1916" t="s">
        <v>9031</v>
      </c>
      <c r="AJ1916" t="s">
        <v>18393</v>
      </c>
      <c r="AK1916" t="s">
        <v>18397</v>
      </c>
      <c r="AL1916" t="s">
        <v>8923</v>
      </c>
      <c r="AM1916" t="s">
        <v>6982</v>
      </c>
    </row>
    <row r="1917" spans="1:42" x14ac:dyDescent="0.2">
      <c r="A1917" t="s">
        <v>6986</v>
      </c>
      <c r="B1917" t="s">
        <v>6987</v>
      </c>
      <c r="D1917" t="s">
        <v>8856</v>
      </c>
      <c r="E1917" t="s">
        <v>18398</v>
      </c>
      <c r="F1917" t="s">
        <v>9090</v>
      </c>
      <c r="G1917" t="s">
        <v>6988</v>
      </c>
      <c r="H1917" t="s">
        <v>6986</v>
      </c>
      <c r="J1917" t="s">
        <v>6989</v>
      </c>
      <c r="K1917" t="s">
        <v>18399</v>
      </c>
      <c r="L1917" t="s">
        <v>6991</v>
      </c>
      <c r="M1917" t="s">
        <v>7982</v>
      </c>
      <c r="N1917" t="s">
        <v>2039</v>
      </c>
      <c r="O1917" t="s">
        <v>8887</v>
      </c>
      <c r="P1917" t="s">
        <v>18400</v>
      </c>
      <c r="R1917" t="b">
        <v>1</v>
      </c>
      <c r="T1917" t="s">
        <v>45</v>
      </c>
      <c r="Z1917" t="s">
        <v>8890</v>
      </c>
      <c r="AA1917" t="s">
        <v>8887</v>
      </c>
      <c r="AC1917" t="s">
        <v>9330</v>
      </c>
      <c r="AD1917" t="b">
        <v>0</v>
      </c>
      <c r="AE1917" t="b">
        <v>0</v>
      </c>
      <c r="AF1917" t="s">
        <v>7604</v>
      </c>
      <c r="AG1917" t="s">
        <v>7604</v>
      </c>
      <c r="AH1917" t="s">
        <v>8893</v>
      </c>
      <c r="AI1917" t="s">
        <v>18401</v>
      </c>
      <c r="AJ1917" t="s">
        <v>18402</v>
      </c>
      <c r="AK1917" t="s">
        <v>18403</v>
      </c>
      <c r="AL1917" t="s">
        <v>8897</v>
      </c>
      <c r="AM1917" t="s">
        <v>6988</v>
      </c>
    </row>
    <row r="1918" spans="1:42" x14ac:dyDescent="0.2">
      <c r="A1918" t="s">
        <v>21214</v>
      </c>
      <c r="B1918" t="s">
        <v>21228</v>
      </c>
      <c r="D1918" t="s">
        <v>21259</v>
      </c>
      <c r="E1918" t="s">
        <v>21230</v>
      </c>
      <c r="F1918" t="s">
        <v>21270</v>
      </c>
      <c r="G1918" t="s">
        <v>21223</v>
      </c>
      <c r="H1918" t="s">
        <v>21214</v>
      </c>
      <c r="I1918" t="s">
        <v>21271</v>
      </c>
      <c r="J1918">
        <v>9371011879</v>
      </c>
      <c r="K1918" t="s">
        <v>21225</v>
      </c>
      <c r="L1918" t="s">
        <v>21229</v>
      </c>
      <c r="M1918" t="s">
        <v>7982</v>
      </c>
      <c r="N1918" s="4">
        <v>42917</v>
      </c>
      <c r="O1918" t="s">
        <v>8887</v>
      </c>
      <c r="P1918" t="s">
        <v>21272</v>
      </c>
      <c r="T1918" t="s">
        <v>45</v>
      </c>
      <c r="Y1918" s="4">
        <v>38808</v>
      </c>
      <c r="Z1918" t="s">
        <v>8890</v>
      </c>
      <c r="AA1918" t="s">
        <v>8887</v>
      </c>
      <c r="AB1918" t="s">
        <v>21273</v>
      </c>
      <c r="AC1918" t="s">
        <v>21274</v>
      </c>
      <c r="AD1918" t="b">
        <v>0</v>
      </c>
      <c r="AE1918" t="b">
        <v>0</v>
      </c>
      <c r="AF1918" t="s">
        <v>8941</v>
      </c>
      <c r="AG1918" t="s">
        <v>8941</v>
      </c>
      <c r="AH1918" t="s">
        <v>8942</v>
      </c>
      <c r="AJ1918" t="s">
        <v>21275</v>
      </c>
      <c r="AK1918" t="s">
        <v>21276</v>
      </c>
      <c r="AL1918" t="s">
        <v>8935</v>
      </c>
      <c r="AM1918" t="s">
        <v>21224</v>
      </c>
      <c r="AN1918" t="s">
        <v>132</v>
      </c>
      <c r="AO1918" t="s">
        <v>109</v>
      </c>
      <c r="AP1918">
        <v>411051</v>
      </c>
    </row>
    <row r="1919" spans="1:42" x14ac:dyDescent="0.2">
      <c r="A1919" t="s">
        <v>21215</v>
      </c>
      <c r="B1919" t="s">
        <v>21215</v>
      </c>
      <c r="D1919" t="s">
        <v>21261</v>
      </c>
      <c r="E1919" t="s">
        <v>21277</v>
      </c>
      <c r="F1919" t="s">
        <v>9118</v>
      </c>
      <c r="H1919" t="s">
        <v>21215</v>
      </c>
      <c r="J1919">
        <v>9899557701</v>
      </c>
      <c r="K1919" t="s">
        <v>21232</v>
      </c>
      <c r="L1919" t="s">
        <v>32</v>
      </c>
      <c r="M1919" t="s">
        <v>7982</v>
      </c>
      <c r="N1919" s="4">
        <v>42927</v>
      </c>
      <c r="O1919" t="s">
        <v>8887</v>
      </c>
      <c r="P1919" t="s">
        <v>21233</v>
      </c>
      <c r="T1919" t="s">
        <v>112</v>
      </c>
      <c r="Y1919" s="4"/>
      <c r="Z1919" t="s">
        <v>8890</v>
      </c>
      <c r="AA1919" t="s">
        <v>8887</v>
      </c>
      <c r="AB1919" t="s">
        <v>21278</v>
      </c>
      <c r="AC1919" t="s">
        <v>21279</v>
      </c>
      <c r="AD1919" t="b">
        <v>0</v>
      </c>
      <c r="AE1919" t="b">
        <v>0</v>
      </c>
      <c r="AF1919" t="s">
        <v>10867</v>
      </c>
      <c r="AG1919" t="s">
        <v>10867</v>
      </c>
      <c r="AH1919" t="s">
        <v>9031</v>
      </c>
      <c r="AJ1919" t="s">
        <v>21231</v>
      </c>
      <c r="AK1919" t="s">
        <v>21280</v>
      </c>
      <c r="AL1919" t="s">
        <v>7302</v>
      </c>
      <c r="AM1919" t="s">
        <v>21220</v>
      </c>
      <c r="AO1919" t="s">
        <v>365</v>
      </c>
      <c r="AP1919">
        <v>110015</v>
      </c>
    </row>
    <row r="1920" spans="1:42" x14ac:dyDescent="0.2">
      <c r="A1920" t="s">
        <v>21216</v>
      </c>
      <c r="B1920" t="s">
        <v>21235</v>
      </c>
      <c r="D1920" t="s">
        <v>21263</v>
      </c>
      <c r="E1920" t="s">
        <v>21281</v>
      </c>
      <c r="F1920" t="s">
        <v>21270</v>
      </c>
      <c r="G1920" t="s">
        <v>21221</v>
      </c>
      <c r="H1920" t="s">
        <v>21216</v>
      </c>
      <c r="J1920">
        <v>9810096079</v>
      </c>
      <c r="K1920" t="s">
        <v>21236</v>
      </c>
      <c r="L1920" t="s">
        <v>418</v>
      </c>
      <c r="N1920" s="4">
        <v>43133</v>
      </c>
      <c r="O1920" t="s">
        <v>8887</v>
      </c>
      <c r="P1920" t="s">
        <v>21282</v>
      </c>
      <c r="T1920" t="s">
        <v>45</v>
      </c>
      <c r="Y1920" s="4"/>
      <c r="Z1920" t="s">
        <v>8890</v>
      </c>
      <c r="AA1920" t="s">
        <v>8887</v>
      </c>
      <c r="AB1920" t="s">
        <v>21283</v>
      </c>
      <c r="AC1920" t="s">
        <v>21274</v>
      </c>
      <c r="AD1920" t="b">
        <v>0</v>
      </c>
      <c r="AE1920" t="b">
        <v>0</v>
      </c>
      <c r="AF1920" t="s">
        <v>7604</v>
      </c>
      <c r="AG1920" t="s">
        <v>7604</v>
      </c>
      <c r="AJ1920" t="s">
        <v>21284</v>
      </c>
      <c r="AK1920" t="s">
        <v>21285</v>
      </c>
      <c r="AL1920" t="s">
        <v>7302</v>
      </c>
      <c r="AM1920" t="s">
        <v>21238</v>
      </c>
      <c r="AN1920" t="s">
        <v>365</v>
      </c>
      <c r="AO1920" t="s">
        <v>365</v>
      </c>
      <c r="AP1920">
        <v>110083</v>
      </c>
    </row>
    <row r="1921" spans="1:42" x14ac:dyDescent="0.2">
      <c r="A1921" t="s">
        <v>21217</v>
      </c>
      <c r="B1921" t="s">
        <v>21240</v>
      </c>
      <c r="D1921" t="s">
        <v>7297</v>
      </c>
      <c r="E1921" t="s">
        <v>21286</v>
      </c>
      <c r="F1921" t="s">
        <v>21287</v>
      </c>
      <c r="G1921" t="s">
        <v>21241</v>
      </c>
      <c r="H1921" t="s">
        <v>21217</v>
      </c>
      <c r="J1921">
        <v>9677088113</v>
      </c>
      <c r="K1921" t="s">
        <v>21242</v>
      </c>
      <c r="L1921" t="s">
        <v>21243</v>
      </c>
      <c r="N1921" s="4">
        <v>42917</v>
      </c>
      <c r="O1921" t="s">
        <v>8887</v>
      </c>
      <c r="P1921" t="s">
        <v>4552</v>
      </c>
      <c r="T1921" t="s">
        <v>45</v>
      </c>
      <c r="Y1921" s="4">
        <v>41160</v>
      </c>
      <c r="Z1921" t="s">
        <v>8890</v>
      </c>
      <c r="AA1921" t="s">
        <v>8887</v>
      </c>
      <c r="AB1921" t="s">
        <v>21288</v>
      </c>
      <c r="AC1921" t="s">
        <v>21274</v>
      </c>
      <c r="AD1921" t="b">
        <v>0</v>
      </c>
      <c r="AE1921" t="b">
        <v>0</v>
      </c>
      <c r="AF1921" t="s">
        <v>8941</v>
      </c>
      <c r="AG1921" t="s">
        <v>8941</v>
      </c>
      <c r="AH1921" t="s">
        <v>8942</v>
      </c>
      <c r="AJ1921" t="s">
        <v>21289</v>
      </c>
      <c r="AK1921" t="s">
        <v>21290</v>
      </c>
      <c r="AL1921" t="s">
        <v>8935</v>
      </c>
      <c r="AM1921" t="s">
        <v>21241</v>
      </c>
      <c r="AN1921" t="s">
        <v>365</v>
      </c>
      <c r="AO1921" t="s">
        <v>365</v>
      </c>
      <c r="AP1921">
        <v>110048</v>
      </c>
    </row>
    <row r="1922" spans="1:42" x14ac:dyDescent="0.2">
      <c r="A1922" t="s">
        <v>21218</v>
      </c>
      <c r="B1922" t="s">
        <v>21247</v>
      </c>
      <c r="D1922" t="s">
        <v>21266</v>
      </c>
      <c r="E1922" t="s">
        <v>21291</v>
      </c>
      <c r="F1922" t="s">
        <v>21287</v>
      </c>
      <c r="G1922" t="s">
        <v>21222</v>
      </c>
      <c r="H1922" t="s">
        <v>21218</v>
      </c>
      <c r="I1922">
        <v>29721250528</v>
      </c>
      <c r="J1922">
        <v>9845124333</v>
      </c>
      <c r="K1922" t="s">
        <v>21248</v>
      </c>
      <c r="L1922" t="s">
        <v>21249</v>
      </c>
      <c r="M1922" t="s">
        <v>7982</v>
      </c>
      <c r="N1922" s="4">
        <v>44215</v>
      </c>
      <c r="O1922" t="s">
        <v>8887</v>
      </c>
      <c r="P1922" t="s">
        <v>21292</v>
      </c>
      <c r="T1922" t="s">
        <v>422</v>
      </c>
      <c r="Y1922" s="4">
        <v>42044</v>
      </c>
      <c r="Z1922" t="s">
        <v>8890</v>
      </c>
      <c r="AA1922" t="s">
        <v>8887</v>
      </c>
      <c r="AB1922" t="s">
        <v>21293</v>
      </c>
      <c r="AC1922" t="s">
        <v>21294</v>
      </c>
      <c r="AD1922" t="b">
        <v>0</v>
      </c>
      <c r="AE1922" t="b">
        <v>0</v>
      </c>
      <c r="AF1922" t="s">
        <v>21295</v>
      </c>
      <c r="AG1922" t="s">
        <v>9719</v>
      </c>
      <c r="AH1922" t="s">
        <v>8942</v>
      </c>
      <c r="AJ1922" t="s">
        <v>21296</v>
      </c>
      <c r="AK1922" t="s">
        <v>21297</v>
      </c>
      <c r="AL1922" t="s">
        <v>9266</v>
      </c>
      <c r="AM1922" t="s">
        <v>21222</v>
      </c>
      <c r="AN1922" t="s">
        <v>2316</v>
      </c>
      <c r="AO1922" t="s">
        <v>379</v>
      </c>
      <c r="AP1922">
        <v>570012</v>
      </c>
    </row>
    <row r="1923" spans="1:42" x14ac:dyDescent="0.2">
      <c r="A1923" t="s">
        <v>21219</v>
      </c>
      <c r="B1923" t="s">
        <v>21253</v>
      </c>
      <c r="D1923" t="s">
        <v>21268</v>
      </c>
      <c r="E1923" t="s">
        <v>21298</v>
      </c>
      <c r="F1923" t="s">
        <v>9216</v>
      </c>
      <c r="G1923" t="s">
        <v>21254</v>
      </c>
      <c r="H1923" t="s">
        <v>21219</v>
      </c>
      <c r="J1923">
        <v>9313772243</v>
      </c>
      <c r="K1923" t="s">
        <v>21255</v>
      </c>
      <c r="L1923" t="s">
        <v>180</v>
      </c>
      <c r="M1923" t="s">
        <v>7982</v>
      </c>
      <c r="N1923" s="4">
        <v>42917</v>
      </c>
      <c r="O1923" t="s">
        <v>8887</v>
      </c>
      <c r="P1923" t="s">
        <v>21299</v>
      </c>
      <c r="T1923" t="s">
        <v>45</v>
      </c>
      <c r="Y1923" s="4"/>
      <c r="Z1923" t="s">
        <v>8890</v>
      </c>
      <c r="AA1923" t="s">
        <v>8887</v>
      </c>
      <c r="AC1923" t="s">
        <v>21300</v>
      </c>
      <c r="AD1923" t="b">
        <v>0</v>
      </c>
      <c r="AE1923" t="b">
        <v>0</v>
      </c>
      <c r="AF1923" t="s">
        <v>21301</v>
      </c>
      <c r="AG1923" t="s">
        <v>9442</v>
      </c>
      <c r="AH1923" t="s">
        <v>8893</v>
      </c>
      <c r="AI1923" t="s">
        <v>21302</v>
      </c>
      <c r="AJ1923" t="s">
        <v>21303</v>
      </c>
      <c r="AK1923" t="s">
        <v>21304</v>
      </c>
      <c r="AL1923" t="s">
        <v>7302</v>
      </c>
      <c r="AM1923" t="s">
        <v>21254</v>
      </c>
      <c r="AN1923" t="s">
        <v>365</v>
      </c>
      <c r="AO1923" t="s">
        <v>365</v>
      </c>
      <c r="AP1923">
        <v>110037</v>
      </c>
    </row>
    <row r="1924" spans="1:42" x14ac:dyDescent="0.2">
      <c r="A1924" t="s">
        <v>2634</v>
      </c>
      <c r="B1924" t="s">
        <v>2635</v>
      </c>
      <c r="D1924" t="s">
        <v>12385</v>
      </c>
      <c r="E1924" t="s">
        <v>12386</v>
      </c>
      <c r="F1924" t="s">
        <v>9216</v>
      </c>
      <c r="G1924" t="s">
        <v>2636</v>
      </c>
      <c r="H1924" t="s">
        <v>2634</v>
      </c>
      <c r="I1924" t="s">
        <v>12397</v>
      </c>
      <c r="J1924">
        <v>7874779807</v>
      </c>
      <c r="K1924" t="s">
        <v>2639</v>
      </c>
      <c r="L1924" t="s">
        <v>2640</v>
      </c>
      <c r="M1924" t="s">
        <v>8925</v>
      </c>
      <c r="N1924" s="4">
        <v>42917</v>
      </c>
      <c r="O1924" t="s">
        <v>8887</v>
      </c>
      <c r="P1924" t="s">
        <v>12405</v>
      </c>
      <c r="T1924" t="s">
        <v>45</v>
      </c>
      <c r="Y1924" s="4">
        <v>38808</v>
      </c>
      <c r="Z1924" t="s">
        <v>8890</v>
      </c>
      <c r="AA1924" t="s">
        <v>8887</v>
      </c>
      <c r="AB1924" t="s">
        <v>21305</v>
      </c>
      <c r="AC1924" t="s">
        <v>21306</v>
      </c>
      <c r="AD1924" t="b">
        <v>0</v>
      </c>
      <c r="AE1924" t="b">
        <v>0</v>
      </c>
      <c r="AF1924" t="s">
        <v>21307</v>
      </c>
      <c r="AG1924" t="s">
        <v>21308</v>
      </c>
      <c r="AH1924" t="s">
        <v>8942</v>
      </c>
      <c r="AJ1924" t="s">
        <v>21309</v>
      </c>
      <c r="AK1924" t="s">
        <v>21310</v>
      </c>
      <c r="AL1924" t="s">
        <v>8935</v>
      </c>
      <c r="AM1924" t="s">
        <v>2636</v>
      </c>
      <c r="AN1924" t="s">
        <v>108</v>
      </c>
      <c r="AO1924" t="s">
        <v>109</v>
      </c>
      <c r="AP1924">
        <v>400072</v>
      </c>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64270-3D98-4F18-90A6-FDEB3D319432}">
  <dimension ref="A1:W320"/>
  <sheetViews>
    <sheetView zoomScale="68" workbookViewId="0">
      <pane ySplit="1" topLeftCell="A2" activePane="bottomLeft" state="frozen"/>
      <selection pane="bottomLeft" activeCell="B2" sqref="B2"/>
    </sheetView>
  </sheetViews>
  <sheetFormatPr baseColWidth="10" defaultColWidth="8.83203125" defaultRowHeight="15" outlineLevelRow="1" x14ac:dyDescent="0.2"/>
  <cols>
    <col min="1" max="1" width="35.1640625" bestFit="1" customWidth="1"/>
    <col min="2" max="2" width="35.1640625" customWidth="1"/>
    <col min="3" max="3" width="35.33203125" bestFit="1" customWidth="1"/>
    <col min="4" max="5" width="31.5" customWidth="1"/>
    <col min="6" max="7" width="31.6640625" customWidth="1"/>
    <col min="8" max="9" width="35.1640625" customWidth="1"/>
    <col min="10" max="11" width="35" customWidth="1"/>
    <col min="12" max="13" width="32.83203125" customWidth="1"/>
    <col min="14" max="15" width="34.33203125" customWidth="1"/>
    <col min="16" max="17" width="35.83203125" customWidth="1"/>
    <col min="18" max="19" width="35.6640625" customWidth="1"/>
    <col min="20" max="21" width="38.6640625" customWidth="1"/>
    <col min="22" max="23" width="39.33203125" customWidth="1"/>
  </cols>
  <sheetData>
    <row r="1" spans="1:23" x14ac:dyDescent="0.2">
      <c r="A1" t="s">
        <v>21062</v>
      </c>
      <c r="B1" t="s">
        <v>0</v>
      </c>
      <c r="C1" t="s">
        <v>21063</v>
      </c>
      <c r="D1" t="s">
        <v>21015</v>
      </c>
      <c r="E1" t="s">
        <v>21016</v>
      </c>
      <c r="F1" t="s">
        <v>21017</v>
      </c>
      <c r="G1" t="s">
        <v>21018</v>
      </c>
      <c r="H1" t="s">
        <v>21019</v>
      </c>
      <c r="I1" t="s">
        <v>21020</v>
      </c>
      <c r="J1" t="s">
        <v>21021</v>
      </c>
      <c r="K1" t="s">
        <v>21022</v>
      </c>
      <c r="L1" t="s">
        <v>21023</v>
      </c>
      <c r="M1" t="s">
        <v>21024</v>
      </c>
      <c r="N1" t="s">
        <v>21025</v>
      </c>
      <c r="O1" t="s">
        <v>21026</v>
      </c>
      <c r="P1" t="s">
        <v>21036</v>
      </c>
      <c r="Q1" t="s">
        <v>21028</v>
      </c>
      <c r="R1" t="s">
        <v>21037</v>
      </c>
      <c r="S1" t="s">
        <v>21030</v>
      </c>
      <c r="T1" t="s">
        <v>21031</v>
      </c>
      <c r="U1" t="s">
        <v>21032</v>
      </c>
      <c r="V1" t="s">
        <v>21033</v>
      </c>
      <c r="W1" t="s">
        <v>21034</v>
      </c>
    </row>
    <row r="2" spans="1:23" outlineLevel="1" x14ac:dyDescent="0.2">
      <c r="A2" t="s">
        <v>2211</v>
      </c>
      <c r="B2" t="str">
        <f>INDEX(Profile[pans],MATCH(accumulated_data!A2,Profile[name],0))</f>
        <v>AAOCA5242P</v>
      </c>
      <c r="C2" t="s">
        <v>2211</v>
      </c>
      <c r="D2">
        <v>289616</v>
      </c>
      <c r="E2">
        <v>591836</v>
      </c>
      <c r="F2">
        <v>2426</v>
      </c>
      <c r="G2">
        <v>3722</v>
      </c>
      <c r="H2">
        <v>153326</v>
      </c>
      <c r="I2">
        <v>92500</v>
      </c>
      <c r="J2">
        <v>136290</v>
      </c>
      <c r="K2">
        <v>136290</v>
      </c>
      <c r="L2">
        <v>14.19</v>
      </c>
      <c r="M2">
        <v>18.530112324099164</v>
      </c>
      <c r="N2">
        <v>36</v>
      </c>
      <c r="O2">
        <v>26.592745603395997</v>
      </c>
      <c r="P2">
        <v>39</v>
      </c>
      <c r="Q2">
        <v>42</v>
      </c>
      <c r="R2">
        <v>33</v>
      </c>
      <c r="S2">
        <v>33</v>
      </c>
      <c r="T2">
        <v>1.39</v>
      </c>
      <c r="U2">
        <v>1.0444727708714838</v>
      </c>
      <c r="V2">
        <v>4025.66</v>
      </c>
      <c r="W2">
        <v>8678.65</v>
      </c>
    </row>
    <row r="3" spans="1:23" outlineLevel="1" x14ac:dyDescent="0.2">
      <c r="A3" t="s">
        <v>369</v>
      </c>
      <c r="B3" t="str">
        <f>INDEX(Profile[pans],MATCH(accumulated_data!A3,Profile[name],0))</f>
        <v>AAACP9888Q</v>
      </c>
      <c r="C3" t="s">
        <v>369</v>
      </c>
      <c r="D3">
        <v>3880697668.7600083</v>
      </c>
      <c r="E3">
        <v>7324476871.0700092</v>
      </c>
      <c r="F3">
        <v>28251</v>
      </c>
      <c r="G3">
        <v>154912</v>
      </c>
      <c r="H3">
        <v>42365592</v>
      </c>
      <c r="I3">
        <v>76553886</v>
      </c>
      <c r="J3">
        <v>3.48</v>
      </c>
      <c r="K3">
        <v>3.48</v>
      </c>
      <c r="L3">
        <v>19.860512846297219</v>
      </c>
      <c r="M3">
        <v>18.530112324099164</v>
      </c>
      <c r="N3">
        <v>27.265272261048821</v>
      </c>
      <c r="O3">
        <v>26.439483813971098</v>
      </c>
      <c r="P3">
        <v>3220</v>
      </c>
      <c r="Q3">
        <v>3220</v>
      </c>
      <c r="R3">
        <v>1896</v>
      </c>
      <c r="S3">
        <v>442</v>
      </c>
      <c r="T3">
        <v>1.1075066619739702</v>
      </c>
      <c r="U3">
        <v>1.0444727708714838</v>
      </c>
      <c r="V3">
        <v>36693541.260000087</v>
      </c>
      <c r="W3">
        <v>64418607.939999931</v>
      </c>
    </row>
    <row r="4" spans="1:23" outlineLevel="1" x14ac:dyDescent="0.2">
      <c r="A4" t="s">
        <v>997</v>
      </c>
      <c r="B4" t="str">
        <f>INDEX(Profile[pans],MATCH(accumulated_data!A4,Profile[name],0))</f>
        <v>ABHFA2175Q</v>
      </c>
      <c r="C4" t="s">
        <v>997</v>
      </c>
      <c r="D4">
        <v>9340691</v>
      </c>
      <c r="E4">
        <v>14853095</v>
      </c>
      <c r="F4">
        <v>72</v>
      </c>
      <c r="G4">
        <v>116</v>
      </c>
      <c r="H4">
        <v>229494</v>
      </c>
      <c r="I4">
        <v>229494</v>
      </c>
      <c r="J4">
        <v>84</v>
      </c>
      <c r="K4">
        <v>84</v>
      </c>
      <c r="L4">
        <v>19.913000712758517</v>
      </c>
      <c r="M4">
        <v>18.530112324099164</v>
      </c>
      <c r="N4">
        <v>27.338611139395173</v>
      </c>
      <c r="O4">
        <v>26.439483813971098</v>
      </c>
      <c r="P4">
        <v>95</v>
      </c>
      <c r="Q4">
        <v>122</v>
      </c>
      <c r="R4">
        <v>1</v>
      </c>
      <c r="S4">
        <v>1</v>
      </c>
      <c r="T4">
        <v>1.1095356888300771</v>
      </c>
      <c r="U4">
        <v>1.0444727708714838</v>
      </c>
      <c r="V4">
        <v>36941300.210000053</v>
      </c>
      <c r="W4">
        <v>64418607.939999931</v>
      </c>
    </row>
    <row r="5" spans="1:23" outlineLevel="1" x14ac:dyDescent="0.2">
      <c r="A5" t="s">
        <v>2246</v>
      </c>
      <c r="B5" t="str">
        <f>INDEX(Profile[pans],MATCH(accumulated_data!A5,Profile[name],0))</f>
        <v>BBWPK0875M</v>
      </c>
      <c r="C5" t="s">
        <v>21038</v>
      </c>
      <c r="D5">
        <v>58376</v>
      </c>
      <c r="E5">
        <v>140224</v>
      </c>
      <c r="F5">
        <v>1429</v>
      </c>
      <c r="G5">
        <v>2541</v>
      </c>
      <c r="H5">
        <v>43992</v>
      </c>
      <c r="I5">
        <v>43992</v>
      </c>
      <c r="J5">
        <v>6844</v>
      </c>
      <c r="K5">
        <v>944</v>
      </c>
      <c r="L5">
        <v>12.486666666666666</v>
      </c>
      <c r="M5">
        <v>18.530112324099164</v>
      </c>
      <c r="N5">
        <v>38.666666666666664</v>
      </c>
      <c r="O5">
        <v>26.439483813971098</v>
      </c>
      <c r="P5">
        <v>58</v>
      </c>
      <c r="Q5">
        <v>68</v>
      </c>
      <c r="R5">
        <v>26</v>
      </c>
      <c r="S5">
        <v>26</v>
      </c>
      <c r="T5">
        <v>1.18</v>
      </c>
      <c r="U5">
        <v>1.0444727708714838</v>
      </c>
      <c r="V5">
        <v>688.84</v>
      </c>
      <c r="W5">
        <v>2427</v>
      </c>
    </row>
    <row r="6" spans="1:23" outlineLevel="1" x14ac:dyDescent="0.2">
      <c r="A6" t="s">
        <v>5079</v>
      </c>
      <c r="B6" t="str">
        <f>INDEX(Profile[pans],MATCH(accumulated_data!A6,Profile[name],0))</f>
        <v>AQNPM4269Q</v>
      </c>
      <c r="C6" t="s">
        <v>21064</v>
      </c>
      <c r="D6">
        <v>202980</v>
      </c>
      <c r="E6">
        <v>331920</v>
      </c>
      <c r="F6">
        <v>171</v>
      </c>
      <c r="G6">
        <v>828</v>
      </c>
      <c r="H6">
        <v>47300</v>
      </c>
      <c r="I6">
        <v>47300</v>
      </c>
      <c r="J6">
        <v>15600</v>
      </c>
      <c r="K6">
        <v>15600</v>
      </c>
      <c r="L6">
        <v>17.722552639169262</v>
      </c>
      <c r="M6">
        <v>16.464788164548303</v>
      </c>
      <c r="N6">
        <v>26.640899913469859</v>
      </c>
      <c r="O6">
        <v>25.402829028290284</v>
      </c>
      <c r="P6">
        <v>17</v>
      </c>
      <c r="Q6">
        <v>32</v>
      </c>
      <c r="R6">
        <v>3</v>
      </c>
      <c r="S6">
        <v>3</v>
      </c>
      <c r="T6">
        <v>1.0709979809633678</v>
      </c>
      <c r="U6">
        <v>0.96736572365724671</v>
      </c>
      <c r="V6">
        <v>808.49</v>
      </c>
      <c r="W6">
        <v>1770.85</v>
      </c>
    </row>
    <row r="7" spans="1:23" outlineLevel="1" x14ac:dyDescent="0.2">
      <c r="A7" t="s">
        <v>6063</v>
      </c>
      <c r="B7" t="str">
        <f>INDEX(Profile[pans],MATCH(accumulated_data!A7,Profile[name],0))</f>
        <v>AAECS2157F</v>
      </c>
      <c r="C7" t="s">
        <v>21060</v>
      </c>
      <c r="D7">
        <v>0</v>
      </c>
      <c r="E7">
        <v>190851</v>
      </c>
      <c r="F7">
        <v>0</v>
      </c>
      <c r="G7">
        <v>14990</v>
      </c>
      <c r="H7">
        <v>0</v>
      </c>
      <c r="I7">
        <v>95515</v>
      </c>
      <c r="J7">
        <v>0</v>
      </c>
      <c r="K7">
        <v>805</v>
      </c>
      <c r="L7">
        <v>0</v>
      </c>
      <c r="M7">
        <v>19.63666666666667</v>
      </c>
      <c r="N7">
        <v>0</v>
      </c>
      <c r="O7">
        <v>18</v>
      </c>
      <c r="P7">
        <v>0</v>
      </c>
      <c r="Q7">
        <v>23</v>
      </c>
      <c r="R7">
        <v>0</v>
      </c>
      <c r="S7">
        <v>1</v>
      </c>
      <c r="T7">
        <v>0</v>
      </c>
      <c r="U7">
        <v>0.28999999999999998</v>
      </c>
      <c r="V7">
        <v>0</v>
      </c>
      <c r="W7">
        <v>553.46</v>
      </c>
    </row>
    <row r="8" spans="1:23" outlineLevel="1" x14ac:dyDescent="0.2">
      <c r="A8" t="s">
        <v>6063</v>
      </c>
      <c r="B8" t="str">
        <f>INDEX(Profile[pans],MATCH(accumulated_data!A8,Profile[name],0))</f>
        <v>AAECS2157F</v>
      </c>
      <c r="C8" t="s">
        <v>21061</v>
      </c>
      <c r="D8">
        <v>0</v>
      </c>
      <c r="E8">
        <v>2204683283.9900026</v>
      </c>
      <c r="F8">
        <v>0</v>
      </c>
      <c r="G8">
        <v>11186</v>
      </c>
      <c r="H8">
        <v>0</v>
      </c>
      <c r="I8">
        <v>183096</v>
      </c>
      <c r="J8">
        <v>0</v>
      </c>
      <c r="K8">
        <v>34315</v>
      </c>
      <c r="L8">
        <v>0</v>
      </c>
      <c r="M8">
        <v>15.428233610822105</v>
      </c>
      <c r="N8">
        <v>0</v>
      </c>
      <c r="O8">
        <v>24.708116545265348</v>
      </c>
      <c r="P8">
        <v>0</v>
      </c>
      <c r="Q8">
        <v>24</v>
      </c>
      <c r="R8">
        <v>0</v>
      </c>
      <c r="S8">
        <v>9</v>
      </c>
      <c r="T8">
        <v>0</v>
      </c>
      <c r="U8">
        <v>0.91167793964619948</v>
      </c>
      <c r="V8">
        <v>0</v>
      </c>
      <c r="W8">
        <v>17491366.00000006</v>
      </c>
    </row>
    <row r="9" spans="1:23" outlineLevel="1" x14ac:dyDescent="0.2">
      <c r="A9" t="s">
        <v>2217</v>
      </c>
      <c r="B9" t="str">
        <f>INDEX(Profile[pans],MATCH(accumulated_data!A9,Profile[name],0))</f>
        <v>AABFC6104A</v>
      </c>
      <c r="C9" t="s">
        <v>2217</v>
      </c>
      <c r="D9">
        <v>43790</v>
      </c>
      <c r="E9">
        <v>62441</v>
      </c>
      <c r="F9">
        <v>13963</v>
      </c>
      <c r="G9">
        <v>19819</v>
      </c>
      <c r="H9">
        <v>30810</v>
      </c>
      <c r="I9">
        <v>30810</v>
      </c>
      <c r="J9">
        <v>12980</v>
      </c>
      <c r="K9">
        <v>2985</v>
      </c>
      <c r="L9">
        <v>18.670000000000002</v>
      </c>
      <c r="M9">
        <v>18.296673198432273</v>
      </c>
      <c r="N9">
        <v>9.5</v>
      </c>
      <c r="O9">
        <v>26.822242661761177</v>
      </c>
      <c r="P9">
        <v>13</v>
      </c>
      <c r="Q9">
        <v>13</v>
      </c>
      <c r="R9">
        <v>6</v>
      </c>
      <c r="S9">
        <v>6</v>
      </c>
      <c r="T9">
        <v>0.42</v>
      </c>
      <c r="U9">
        <v>1.0680964568503506</v>
      </c>
      <c r="V9">
        <v>183.92000000000002</v>
      </c>
      <c r="W9">
        <v>256.66000000000003</v>
      </c>
    </row>
    <row r="10" spans="1:23" outlineLevel="1" x14ac:dyDescent="0.2">
      <c r="A10" t="s">
        <v>5693</v>
      </c>
      <c r="B10" t="str">
        <f>INDEX(Profile[pans],MATCH(accumulated_data!A10,Profile[name],0))</f>
        <v>AAFFC8459G</v>
      </c>
      <c r="C10" t="s">
        <v>5693</v>
      </c>
      <c r="D10">
        <v>159649</v>
      </c>
      <c r="E10">
        <v>2293011182.8700008</v>
      </c>
      <c r="F10">
        <v>590</v>
      </c>
      <c r="G10">
        <v>2385</v>
      </c>
      <c r="H10">
        <v>95910</v>
      </c>
      <c r="I10">
        <v>95910</v>
      </c>
      <c r="J10">
        <v>63739</v>
      </c>
      <c r="K10">
        <v>24166</v>
      </c>
      <c r="L10">
        <v>17.12</v>
      </c>
      <c r="M10">
        <v>16.253606221858266</v>
      </c>
      <c r="N10">
        <v>24.5</v>
      </c>
      <c r="O10">
        <v>26.192113521626414</v>
      </c>
      <c r="P10">
        <v>37</v>
      </c>
      <c r="Q10">
        <v>50</v>
      </c>
      <c r="R10">
        <v>12</v>
      </c>
      <c r="S10">
        <v>12</v>
      </c>
      <c r="T10">
        <v>0.85</v>
      </c>
      <c r="U10">
        <v>0.97537044617272051</v>
      </c>
      <c r="V10">
        <v>1357.02</v>
      </c>
      <c r="W10">
        <v>6131.94</v>
      </c>
    </row>
    <row r="11" spans="1:23" outlineLevel="1" x14ac:dyDescent="0.2">
      <c r="A11" t="s">
        <v>5911</v>
      </c>
      <c r="B11" t="str">
        <f>INDEX(Profile[pans],MATCH(accumulated_data!A11,Profile[name],0))</f>
        <v>AAGFC4716P</v>
      </c>
      <c r="C11" t="s">
        <v>5911</v>
      </c>
      <c r="D11">
        <v>0</v>
      </c>
      <c r="E11">
        <v>7324476871.0700092</v>
      </c>
      <c r="F11">
        <v>0</v>
      </c>
      <c r="G11">
        <v>41921</v>
      </c>
      <c r="H11">
        <v>0</v>
      </c>
      <c r="I11">
        <v>91540</v>
      </c>
      <c r="J11">
        <v>0</v>
      </c>
      <c r="K11">
        <v>3985</v>
      </c>
      <c r="L11">
        <v>0</v>
      </c>
      <c r="M11">
        <v>18.530112324099164</v>
      </c>
      <c r="N11">
        <v>0</v>
      </c>
      <c r="O11">
        <v>26</v>
      </c>
      <c r="P11">
        <v>0</v>
      </c>
      <c r="Q11">
        <v>39</v>
      </c>
      <c r="R11">
        <v>0</v>
      </c>
      <c r="S11">
        <v>1</v>
      </c>
      <c r="T11">
        <v>0</v>
      </c>
      <c r="U11">
        <v>0.92568434171764491</v>
      </c>
      <c r="V11">
        <v>0</v>
      </c>
      <c r="W11">
        <v>19948660.100000102</v>
      </c>
    </row>
    <row r="12" spans="1:23" outlineLevel="1" x14ac:dyDescent="0.2">
      <c r="A12" t="s">
        <v>6817</v>
      </c>
      <c r="B12" t="str">
        <f>INDEX(Profile[pans],MATCH(accumulated_data!A12,Profile[name],0))</f>
        <v>AABCD3801A</v>
      </c>
      <c r="C12" t="s">
        <v>6817</v>
      </c>
      <c r="D12">
        <v>0</v>
      </c>
      <c r="E12">
        <v>28490</v>
      </c>
      <c r="F12">
        <v>0</v>
      </c>
      <c r="G12">
        <v>517</v>
      </c>
      <c r="H12">
        <v>0</v>
      </c>
      <c r="I12">
        <v>22000</v>
      </c>
      <c r="J12">
        <v>0</v>
      </c>
      <c r="K12">
        <v>6490</v>
      </c>
      <c r="L12">
        <v>0</v>
      </c>
      <c r="M12">
        <v>32.215000000000003</v>
      </c>
      <c r="N12">
        <v>0</v>
      </c>
      <c r="O12">
        <v>14.5</v>
      </c>
      <c r="P12">
        <v>0</v>
      </c>
      <c r="Q12">
        <v>23</v>
      </c>
      <c r="R12">
        <v>0</v>
      </c>
      <c r="S12">
        <v>6</v>
      </c>
      <c r="T12">
        <v>0</v>
      </c>
      <c r="U12">
        <v>0.84</v>
      </c>
      <c r="V12">
        <v>0</v>
      </c>
      <c r="W12">
        <v>239.32000000000002</v>
      </c>
    </row>
    <row r="13" spans="1:23" outlineLevel="1" x14ac:dyDescent="0.2">
      <c r="A13" t="s">
        <v>2297</v>
      </c>
      <c r="B13" t="str">
        <f>INDEX(Profile[pans],MATCH(accumulated_data!A13,Profile[name],0))</f>
        <v>APZPS1661P</v>
      </c>
      <c r="C13" t="s">
        <v>21039</v>
      </c>
      <c r="D13">
        <v>69738</v>
      </c>
      <c r="E13">
        <v>7324476871.0700092</v>
      </c>
      <c r="F13">
        <v>1479</v>
      </c>
      <c r="G13">
        <v>3313</v>
      </c>
      <c r="H13">
        <v>40238</v>
      </c>
      <c r="I13">
        <v>40238</v>
      </c>
      <c r="J13">
        <v>29500</v>
      </c>
      <c r="K13">
        <v>17300</v>
      </c>
      <c r="L13">
        <v>19.528345329369316</v>
      </c>
      <c r="M13">
        <v>18.247531281842015</v>
      </c>
      <c r="N13">
        <v>27.72093569081521</v>
      </c>
      <c r="O13">
        <v>26.958263704911349</v>
      </c>
      <c r="P13">
        <v>43</v>
      </c>
      <c r="Q13">
        <v>43</v>
      </c>
      <c r="R13">
        <v>31</v>
      </c>
      <c r="S13">
        <v>21</v>
      </c>
      <c r="T13">
        <v>1.1430112658425799</v>
      </c>
      <c r="U13">
        <v>1.074454452822494</v>
      </c>
      <c r="V13">
        <v>918.41000000000008</v>
      </c>
      <c r="W13">
        <v>2330.59</v>
      </c>
    </row>
    <row r="14" spans="1:23" outlineLevel="1" x14ac:dyDescent="0.2">
      <c r="A14" t="s">
        <v>6525</v>
      </c>
      <c r="B14" t="str">
        <f>INDEX(Profile[pans],MATCH(accumulated_data!A14,Profile[name],0))</f>
        <v>AABFE9874H</v>
      </c>
      <c r="C14" t="s">
        <v>21040</v>
      </c>
      <c r="D14">
        <v>0</v>
      </c>
      <c r="E14">
        <v>16638</v>
      </c>
      <c r="F14">
        <v>0</v>
      </c>
      <c r="G14">
        <v>878</v>
      </c>
      <c r="H14">
        <v>0</v>
      </c>
      <c r="I14">
        <v>16638</v>
      </c>
      <c r="J14">
        <v>0</v>
      </c>
      <c r="K14">
        <v>16638</v>
      </c>
      <c r="L14">
        <v>0</v>
      </c>
      <c r="M14">
        <v>16.059999999999999</v>
      </c>
      <c r="N14">
        <v>0</v>
      </c>
      <c r="O14">
        <v>10</v>
      </c>
      <c r="P14">
        <v>0</v>
      </c>
      <c r="Q14">
        <v>10</v>
      </c>
      <c r="R14">
        <v>0</v>
      </c>
      <c r="S14">
        <v>10</v>
      </c>
      <c r="T14">
        <v>0</v>
      </c>
      <c r="U14">
        <v>0.44</v>
      </c>
      <c r="V14">
        <v>0</v>
      </c>
      <c r="W14">
        <v>73.209999999999994</v>
      </c>
    </row>
    <row r="15" spans="1:23" outlineLevel="1" x14ac:dyDescent="0.2">
      <c r="A15" t="s">
        <v>2102</v>
      </c>
      <c r="B15" t="str">
        <f>INDEX(Profile[pans],MATCH(accumulated_data!A15,Profile[name],0))</f>
        <v>AAECA2206K</v>
      </c>
      <c r="C15" t="s">
        <v>2102</v>
      </c>
      <c r="D15">
        <v>164963</v>
      </c>
      <c r="E15">
        <v>828723</v>
      </c>
      <c r="F15">
        <v>1226</v>
      </c>
      <c r="G15">
        <v>8006</v>
      </c>
      <c r="H15">
        <v>37132</v>
      </c>
      <c r="I15">
        <v>39950</v>
      </c>
      <c r="J15">
        <v>22806</v>
      </c>
      <c r="K15">
        <v>18711</v>
      </c>
      <c r="L15">
        <v>15.629999999999997</v>
      </c>
      <c r="M15">
        <v>16.573793103448278</v>
      </c>
      <c r="N15">
        <v>15.166666666666666</v>
      </c>
      <c r="O15">
        <v>17.448275862068964</v>
      </c>
      <c r="P15">
        <v>18</v>
      </c>
      <c r="Q15">
        <v>26</v>
      </c>
      <c r="R15">
        <v>13</v>
      </c>
      <c r="S15">
        <v>9</v>
      </c>
      <c r="T15">
        <v>0.65166666666666662</v>
      </c>
      <c r="U15">
        <v>0.78379310344827569</v>
      </c>
      <c r="V15">
        <v>1087.96</v>
      </c>
      <c r="W15">
        <v>6583.5499999999993</v>
      </c>
    </row>
    <row r="16" spans="1:23" outlineLevel="1" x14ac:dyDescent="0.2">
      <c r="A16" t="s">
        <v>6624</v>
      </c>
      <c r="B16" t="str">
        <f>INDEX(Profile[pans],MATCH(accumulated_data!A16,Profile[name],0))</f>
        <v>AAEPG6288J</v>
      </c>
      <c r="C16" t="s">
        <v>21041</v>
      </c>
      <c r="D16">
        <v>0</v>
      </c>
      <c r="E16">
        <v>228101</v>
      </c>
      <c r="F16">
        <v>0</v>
      </c>
      <c r="G16">
        <v>668</v>
      </c>
      <c r="H16">
        <v>0</v>
      </c>
      <c r="I16">
        <v>21650</v>
      </c>
      <c r="J16">
        <v>0</v>
      </c>
      <c r="K16">
        <v>17601</v>
      </c>
      <c r="L16">
        <v>0</v>
      </c>
      <c r="M16">
        <v>13.503636363636362</v>
      </c>
      <c r="N16">
        <v>0</v>
      </c>
      <c r="O16">
        <v>8.8181818181818183</v>
      </c>
      <c r="P16">
        <v>0</v>
      </c>
      <c r="Q16">
        <v>17</v>
      </c>
      <c r="R16">
        <v>0</v>
      </c>
      <c r="S16">
        <v>7</v>
      </c>
      <c r="T16">
        <v>0</v>
      </c>
      <c r="U16">
        <v>0.28999999999999998</v>
      </c>
      <c r="V16">
        <v>0</v>
      </c>
      <c r="W16">
        <v>661.5</v>
      </c>
    </row>
    <row r="17" spans="1:23" outlineLevel="1" x14ac:dyDescent="0.2">
      <c r="A17" t="s">
        <v>6579</v>
      </c>
      <c r="B17" t="str">
        <f>INDEX(Profile[pans],MATCH(accumulated_data!A17,Profile[name],0))</f>
        <v>ANMPK1923H</v>
      </c>
      <c r="C17" t="s">
        <v>6583</v>
      </c>
      <c r="D17">
        <v>0</v>
      </c>
      <c r="E17">
        <v>29938</v>
      </c>
      <c r="F17">
        <v>0</v>
      </c>
      <c r="G17">
        <v>226</v>
      </c>
      <c r="H17">
        <v>0</v>
      </c>
      <c r="I17">
        <v>29938</v>
      </c>
      <c r="J17">
        <v>0</v>
      </c>
      <c r="K17">
        <v>29938</v>
      </c>
      <c r="L17">
        <v>0</v>
      </c>
      <c r="M17">
        <v>16.02</v>
      </c>
      <c r="N17">
        <v>0</v>
      </c>
      <c r="O17">
        <v>18</v>
      </c>
      <c r="P17">
        <v>0</v>
      </c>
      <c r="Q17">
        <v>18</v>
      </c>
      <c r="R17">
        <v>0</v>
      </c>
      <c r="S17">
        <v>18</v>
      </c>
      <c r="T17">
        <v>0</v>
      </c>
      <c r="U17">
        <v>0.79</v>
      </c>
      <c r="V17">
        <v>0</v>
      </c>
      <c r="W17">
        <v>236.51</v>
      </c>
    </row>
    <row r="18" spans="1:23" outlineLevel="1" x14ac:dyDescent="0.2">
      <c r="A18" t="s">
        <v>6487</v>
      </c>
      <c r="B18" t="str">
        <f>INDEX(Profile[pans],MATCH(accumulated_data!A18,Profile[name],0))</f>
        <v>AJQPR8104H</v>
      </c>
      <c r="C18" t="s">
        <v>6491</v>
      </c>
      <c r="D18">
        <v>0</v>
      </c>
      <c r="E18">
        <v>56640</v>
      </c>
      <c r="F18">
        <v>0</v>
      </c>
      <c r="G18">
        <v>649</v>
      </c>
      <c r="H18">
        <v>0</v>
      </c>
      <c r="I18">
        <v>56640</v>
      </c>
      <c r="J18">
        <v>0</v>
      </c>
      <c r="K18">
        <v>56640</v>
      </c>
      <c r="L18">
        <v>0</v>
      </c>
      <c r="M18">
        <v>16</v>
      </c>
      <c r="N18">
        <v>0</v>
      </c>
      <c r="O18">
        <v>34</v>
      </c>
      <c r="P18">
        <v>0</v>
      </c>
      <c r="Q18">
        <v>34</v>
      </c>
      <c r="R18">
        <v>0</v>
      </c>
      <c r="S18">
        <v>34</v>
      </c>
      <c r="T18">
        <v>0</v>
      </c>
      <c r="U18">
        <v>1.49</v>
      </c>
      <c r="V18">
        <v>0</v>
      </c>
      <c r="W18">
        <v>843.94</v>
      </c>
    </row>
    <row r="19" spans="1:23" outlineLevel="1" x14ac:dyDescent="0.2">
      <c r="A19" t="s">
        <v>5053</v>
      </c>
      <c r="B19" t="str">
        <f>INDEX(Profile[pans],MATCH(accumulated_data!A19,Profile[name],0))</f>
        <v>ABDPC3741L</v>
      </c>
      <c r="C19" t="s">
        <v>21042</v>
      </c>
      <c r="D19">
        <v>91080</v>
      </c>
      <c r="E19">
        <v>2105766</v>
      </c>
      <c r="F19">
        <v>318</v>
      </c>
      <c r="G19">
        <v>2840</v>
      </c>
      <c r="H19">
        <v>23760</v>
      </c>
      <c r="I19">
        <v>116820</v>
      </c>
      <c r="J19">
        <v>21780</v>
      </c>
      <c r="K19">
        <v>21780</v>
      </c>
      <c r="L19">
        <v>12.35</v>
      </c>
      <c r="M19">
        <v>13.866612903225803</v>
      </c>
      <c r="N19">
        <v>13</v>
      </c>
      <c r="O19">
        <v>15.016129032258064</v>
      </c>
      <c r="P19">
        <v>13</v>
      </c>
      <c r="Q19">
        <v>26</v>
      </c>
      <c r="R19">
        <v>13</v>
      </c>
      <c r="S19">
        <v>9</v>
      </c>
      <c r="T19">
        <v>0.44</v>
      </c>
      <c r="U19">
        <v>0.56532258064516183</v>
      </c>
      <c r="V19">
        <v>400.75</v>
      </c>
      <c r="W19">
        <v>12094.650000000001</v>
      </c>
    </row>
    <row r="20" spans="1:23" outlineLevel="1" x14ac:dyDescent="0.2">
      <c r="A20" t="s">
        <v>6057</v>
      </c>
      <c r="B20" t="str">
        <f>INDEX(Profile[pans],MATCH(accumulated_data!A20,Profile[name],0))</f>
        <v>AABFI6249L</v>
      </c>
      <c r="C20" t="s">
        <v>6057</v>
      </c>
      <c r="D20">
        <v>0</v>
      </c>
      <c r="E20">
        <v>72523</v>
      </c>
      <c r="F20">
        <v>0</v>
      </c>
      <c r="G20">
        <v>17</v>
      </c>
      <c r="H20">
        <v>0</v>
      </c>
      <c r="I20">
        <v>40542</v>
      </c>
      <c r="J20">
        <v>0</v>
      </c>
      <c r="K20">
        <v>12591</v>
      </c>
      <c r="L20">
        <v>0</v>
      </c>
      <c r="M20">
        <v>16.073333333333334</v>
      </c>
      <c r="N20">
        <v>0</v>
      </c>
      <c r="O20">
        <v>12.333333333333334</v>
      </c>
      <c r="P20">
        <v>0</v>
      </c>
      <c r="Q20">
        <v>17</v>
      </c>
      <c r="R20">
        <v>0</v>
      </c>
      <c r="S20">
        <v>10</v>
      </c>
      <c r="T20">
        <v>0</v>
      </c>
      <c r="U20">
        <v>0.54333333333333333</v>
      </c>
      <c r="V20">
        <v>0</v>
      </c>
      <c r="W20">
        <v>444.78999999999996</v>
      </c>
    </row>
    <row r="21" spans="1:23" outlineLevel="1" x14ac:dyDescent="0.2">
      <c r="A21" t="s">
        <v>2167</v>
      </c>
      <c r="B21" t="str">
        <f>INDEX(Profile[pans],MATCH(accumulated_data!A21,Profile[name],0))</f>
        <v>AERPS8829L</v>
      </c>
      <c r="C21" t="s">
        <v>21043</v>
      </c>
      <c r="D21">
        <v>1498680.02</v>
      </c>
      <c r="E21">
        <v>0</v>
      </c>
      <c r="F21">
        <v>22204</v>
      </c>
      <c r="G21">
        <v>0</v>
      </c>
      <c r="H21">
        <v>182620</v>
      </c>
      <c r="I21">
        <v>0</v>
      </c>
      <c r="J21">
        <v>4460</v>
      </c>
      <c r="K21">
        <v>0</v>
      </c>
      <c r="L21">
        <v>22.469615384615381</v>
      </c>
      <c r="M21">
        <v>0</v>
      </c>
      <c r="N21">
        <v>25.615384615384617</v>
      </c>
      <c r="O21">
        <v>0</v>
      </c>
      <c r="P21">
        <v>36</v>
      </c>
      <c r="Q21">
        <v>0</v>
      </c>
      <c r="R21">
        <v>10</v>
      </c>
      <c r="S21">
        <v>0</v>
      </c>
      <c r="T21">
        <v>1.3500000000000005</v>
      </c>
      <c r="U21">
        <v>0</v>
      </c>
      <c r="V21">
        <v>20232.2</v>
      </c>
      <c r="W21">
        <v>0</v>
      </c>
    </row>
    <row r="22" spans="1:23" outlineLevel="1" x14ac:dyDescent="0.2">
      <c r="A22" t="s">
        <v>5531</v>
      </c>
      <c r="B22" t="str">
        <f>INDEX(Profile[pans],MATCH(accumulated_data!A22,Profile[name],0))</f>
        <v>AECPJ2353R</v>
      </c>
      <c r="C22" t="s">
        <v>21044</v>
      </c>
      <c r="D22">
        <v>1332882.58</v>
      </c>
      <c r="E22">
        <v>1981652.58</v>
      </c>
      <c r="F22">
        <v>29955</v>
      </c>
      <c r="G22">
        <v>43096</v>
      </c>
      <c r="H22">
        <v>184692</v>
      </c>
      <c r="I22">
        <v>184692</v>
      </c>
      <c r="J22">
        <v>8483</v>
      </c>
      <c r="K22">
        <v>8483</v>
      </c>
      <c r="L22">
        <v>26.674117647058825</v>
      </c>
      <c r="M22">
        <v>30.670344827586202</v>
      </c>
      <c r="N22">
        <v>18.647058823529413</v>
      </c>
      <c r="O22">
        <v>18.03448275862069</v>
      </c>
      <c r="P22">
        <v>35</v>
      </c>
      <c r="Q22">
        <v>39</v>
      </c>
      <c r="R22">
        <v>2</v>
      </c>
      <c r="S22">
        <v>2</v>
      </c>
      <c r="T22">
        <v>0.74000000000000032</v>
      </c>
      <c r="U22">
        <v>0.81034482758620718</v>
      </c>
      <c r="V22">
        <v>9380.6699999999983</v>
      </c>
      <c r="W22">
        <v>15284.469999999998</v>
      </c>
    </row>
    <row r="23" spans="1:23" outlineLevel="1" x14ac:dyDescent="0.2">
      <c r="A23" t="s">
        <v>2334</v>
      </c>
      <c r="B23" t="str">
        <f>INDEX(Profile[pans],MATCH(accumulated_data!A23,Profile[name],0))</f>
        <v>BVUPS4130D</v>
      </c>
      <c r="C23" t="s">
        <v>2338</v>
      </c>
      <c r="D23">
        <v>307206</v>
      </c>
      <c r="E23">
        <v>643375</v>
      </c>
      <c r="F23">
        <v>8330</v>
      </c>
      <c r="G23">
        <v>15999</v>
      </c>
      <c r="H23">
        <v>43065</v>
      </c>
      <c r="I23">
        <v>43065</v>
      </c>
      <c r="J23">
        <v>20691</v>
      </c>
      <c r="K23">
        <v>20691</v>
      </c>
      <c r="L23">
        <v>13.699999999999998</v>
      </c>
      <c r="M23">
        <v>13.463999999999999</v>
      </c>
      <c r="N23">
        <v>13.666666666666666</v>
      </c>
      <c r="O23">
        <v>14.76</v>
      </c>
      <c r="P23">
        <v>16</v>
      </c>
      <c r="Q23">
        <v>22</v>
      </c>
      <c r="R23">
        <v>12</v>
      </c>
      <c r="S23">
        <v>12</v>
      </c>
      <c r="T23">
        <v>0.51166666666666671</v>
      </c>
      <c r="U23">
        <v>0.54000000000000026</v>
      </c>
      <c r="V23">
        <v>1564.72</v>
      </c>
      <c r="W23">
        <v>3479.23</v>
      </c>
    </row>
    <row r="24" spans="1:23" outlineLevel="1" x14ac:dyDescent="0.2">
      <c r="A24" t="s">
        <v>2272</v>
      </c>
      <c r="B24" t="str">
        <f>INDEX(Profile[pans],MATCH(accumulated_data!A24,Profile[name],0))</f>
        <v>AAUPB9459J</v>
      </c>
      <c r="C24" t="s">
        <v>2277</v>
      </c>
      <c r="D24">
        <v>2919375</v>
      </c>
      <c r="E24">
        <v>2919375</v>
      </c>
      <c r="F24">
        <v>48449</v>
      </c>
      <c r="G24">
        <v>48449</v>
      </c>
      <c r="H24">
        <v>320071</v>
      </c>
      <c r="I24">
        <v>320071</v>
      </c>
      <c r="J24">
        <v>76360</v>
      </c>
      <c r="K24">
        <v>76360</v>
      </c>
      <c r="L24">
        <v>25.761176470588239</v>
      </c>
      <c r="M24">
        <v>25.761176470588239</v>
      </c>
      <c r="N24">
        <v>27.058823529411764</v>
      </c>
      <c r="O24">
        <v>27.058823529411764</v>
      </c>
      <c r="P24">
        <v>59</v>
      </c>
      <c r="Q24">
        <v>59</v>
      </c>
      <c r="R24">
        <v>2</v>
      </c>
      <c r="S24">
        <v>2</v>
      </c>
      <c r="T24">
        <v>0.83823529411764675</v>
      </c>
      <c r="U24">
        <v>0.83823529411764675</v>
      </c>
      <c r="V24">
        <v>24329.999999999996</v>
      </c>
      <c r="W24">
        <v>24329.999999999996</v>
      </c>
    </row>
    <row r="25" spans="1:23" outlineLevel="1" x14ac:dyDescent="0.2">
      <c r="A25" t="s">
        <v>2348</v>
      </c>
      <c r="B25" t="str">
        <f>INDEX(Profile[pans],MATCH(accumulated_data!A25,Profile[name],0))</f>
        <v>AEDPT0542B</v>
      </c>
      <c r="C25" t="s">
        <v>21045</v>
      </c>
      <c r="D25">
        <v>89940</v>
      </c>
      <c r="E25">
        <v>212304</v>
      </c>
      <c r="F25">
        <v>687</v>
      </c>
      <c r="G25">
        <v>1125</v>
      </c>
      <c r="H25">
        <v>38940</v>
      </c>
      <c r="I25">
        <v>38940</v>
      </c>
      <c r="J25">
        <v>11400</v>
      </c>
      <c r="K25">
        <v>11400</v>
      </c>
      <c r="L25">
        <v>14.275</v>
      </c>
      <c r="M25">
        <v>13.130000000000003</v>
      </c>
      <c r="N25">
        <v>43.5</v>
      </c>
      <c r="O25">
        <v>49.5</v>
      </c>
      <c r="P25">
        <v>62</v>
      </c>
      <c r="Q25">
        <v>64</v>
      </c>
      <c r="R25">
        <v>20</v>
      </c>
      <c r="S25">
        <v>20</v>
      </c>
      <c r="T25">
        <v>1.4624999999999999</v>
      </c>
      <c r="U25">
        <v>1.6424999999999998</v>
      </c>
      <c r="V25">
        <v>1230.02</v>
      </c>
      <c r="W25">
        <v>3483.47</v>
      </c>
    </row>
    <row r="26" spans="1:23" outlineLevel="1" x14ac:dyDescent="0.2">
      <c r="A26" t="s">
        <v>5170</v>
      </c>
      <c r="B26" t="str">
        <f>INDEX(Profile[pans],MATCH(accumulated_data!A26,Profile[name],0))</f>
        <v>AHYPK0820B</v>
      </c>
      <c r="C26" t="s">
        <v>21046</v>
      </c>
      <c r="D26">
        <v>1224900</v>
      </c>
      <c r="E26">
        <v>1224900</v>
      </c>
      <c r="F26">
        <v>54072</v>
      </c>
      <c r="G26">
        <v>54072</v>
      </c>
      <c r="H26">
        <v>33660</v>
      </c>
      <c r="I26">
        <v>33660</v>
      </c>
      <c r="J26">
        <v>8910</v>
      </c>
      <c r="K26">
        <v>8910</v>
      </c>
      <c r="L26">
        <v>14.892222222222223</v>
      </c>
      <c r="M26">
        <v>14.892222222222223</v>
      </c>
      <c r="N26">
        <v>5.5694444444444446</v>
      </c>
      <c r="O26">
        <v>5.5694444444444446</v>
      </c>
      <c r="P26">
        <v>15</v>
      </c>
      <c r="Q26">
        <v>15</v>
      </c>
      <c r="R26">
        <v>2</v>
      </c>
      <c r="S26">
        <v>2</v>
      </c>
      <c r="T26">
        <v>0.18277777777777782</v>
      </c>
      <c r="U26">
        <v>0.18277777777777782</v>
      </c>
      <c r="V26">
        <v>2239.2100000000009</v>
      </c>
      <c r="W26">
        <v>2239.2100000000009</v>
      </c>
    </row>
    <row r="27" spans="1:23" outlineLevel="1" x14ac:dyDescent="0.2">
      <c r="A27" t="s">
        <v>6914</v>
      </c>
      <c r="B27" t="str">
        <f>INDEX(Profile[pans],MATCH(accumulated_data!A27,Profile[name],0))</f>
        <v>ABLPB4876D</v>
      </c>
      <c r="C27" t="s">
        <v>6918</v>
      </c>
      <c r="D27">
        <v>0</v>
      </c>
      <c r="E27">
        <v>66290</v>
      </c>
      <c r="F27">
        <v>0</v>
      </c>
      <c r="G27">
        <v>326</v>
      </c>
      <c r="H27">
        <v>0</v>
      </c>
      <c r="I27">
        <v>21830</v>
      </c>
      <c r="J27">
        <v>0</v>
      </c>
      <c r="K27">
        <v>1947</v>
      </c>
      <c r="L27">
        <v>0</v>
      </c>
      <c r="M27">
        <v>20.547499999999999</v>
      </c>
      <c r="N27">
        <v>0</v>
      </c>
      <c r="O27">
        <v>3.875</v>
      </c>
      <c r="P27">
        <v>0</v>
      </c>
      <c r="Q27">
        <v>11</v>
      </c>
      <c r="R27">
        <v>0</v>
      </c>
      <c r="S27">
        <v>2</v>
      </c>
      <c r="T27">
        <v>0</v>
      </c>
      <c r="U27">
        <v>0.14000000000000001</v>
      </c>
      <c r="V27">
        <v>0</v>
      </c>
      <c r="W27">
        <v>92.81</v>
      </c>
    </row>
    <row r="28" spans="1:23" outlineLevel="1" x14ac:dyDescent="0.2">
      <c r="A28" t="s">
        <v>5489</v>
      </c>
      <c r="B28" t="str">
        <f>INDEX(Profile[pans],MATCH(accumulated_data!A28,Profile[name],0))</f>
        <v>APNPS2111Q</v>
      </c>
      <c r="C28" t="s">
        <v>5493</v>
      </c>
      <c r="D28">
        <v>1018</v>
      </c>
      <c r="E28">
        <v>1018</v>
      </c>
      <c r="F28">
        <v>988</v>
      </c>
      <c r="G28">
        <v>988</v>
      </c>
      <c r="H28">
        <v>1018</v>
      </c>
      <c r="I28">
        <v>1018</v>
      </c>
      <c r="J28">
        <v>1018</v>
      </c>
      <c r="K28">
        <v>1018</v>
      </c>
      <c r="L28">
        <v>11.99</v>
      </c>
      <c r="M28">
        <v>11.99</v>
      </c>
      <c r="N28">
        <v>14</v>
      </c>
      <c r="O28">
        <v>14</v>
      </c>
      <c r="P28">
        <v>14</v>
      </c>
      <c r="Q28">
        <v>14</v>
      </c>
      <c r="R28">
        <v>14</v>
      </c>
      <c r="S28">
        <v>14</v>
      </c>
      <c r="T28">
        <v>0.46</v>
      </c>
      <c r="U28">
        <v>0.46</v>
      </c>
      <c r="V28">
        <v>4.68</v>
      </c>
      <c r="W28">
        <v>4.68</v>
      </c>
    </row>
    <row r="29" spans="1:23" outlineLevel="1" x14ac:dyDescent="0.2">
      <c r="A29" t="s">
        <v>4612</v>
      </c>
      <c r="B29" t="str">
        <f>INDEX(Profile[pans],MATCH(accumulated_data!A29,Profile[name],0))</f>
        <v>BDAPP4861N</v>
      </c>
      <c r="C29" t="s">
        <v>21065</v>
      </c>
      <c r="D29">
        <v>31575.279999999999</v>
      </c>
      <c r="E29">
        <v>31575.279999999999</v>
      </c>
      <c r="F29">
        <v>3</v>
      </c>
      <c r="G29">
        <v>3</v>
      </c>
      <c r="H29">
        <v>15200</v>
      </c>
      <c r="I29">
        <v>15200</v>
      </c>
      <c r="J29">
        <v>7825.28</v>
      </c>
      <c r="K29">
        <v>7825.28</v>
      </c>
      <c r="L29">
        <v>18.760000000000002</v>
      </c>
      <c r="M29">
        <v>18.760000000000002</v>
      </c>
      <c r="N29">
        <v>11.666666666666666</v>
      </c>
      <c r="O29">
        <v>11.666666666666666</v>
      </c>
      <c r="P29">
        <v>14</v>
      </c>
      <c r="Q29">
        <v>14</v>
      </c>
      <c r="R29">
        <v>9</v>
      </c>
      <c r="S29">
        <v>9</v>
      </c>
      <c r="T29">
        <v>0.57999999999999996</v>
      </c>
      <c r="U29">
        <v>0.57999999999999996</v>
      </c>
      <c r="V29">
        <v>183.14</v>
      </c>
      <c r="W29">
        <v>183.14</v>
      </c>
    </row>
    <row r="30" spans="1:23" outlineLevel="1" x14ac:dyDescent="0.2">
      <c r="A30" t="s">
        <v>6351</v>
      </c>
      <c r="B30" t="str">
        <f>INDEX(Profile[pans],MATCH(accumulated_data!A30,Profile[name],0))</f>
        <v>AAQFM3933Q</v>
      </c>
      <c r="C30" t="s">
        <v>21047</v>
      </c>
      <c r="D30">
        <v>0</v>
      </c>
      <c r="E30">
        <v>4392439.62</v>
      </c>
      <c r="F30">
        <v>0</v>
      </c>
      <c r="G30">
        <v>37</v>
      </c>
      <c r="H30">
        <v>0</v>
      </c>
      <c r="I30">
        <v>216469</v>
      </c>
      <c r="J30">
        <v>0</v>
      </c>
      <c r="K30">
        <v>5990</v>
      </c>
      <c r="L30">
        <v>0</v>
      </c>
      <c r="M30">
        <v>12.032222222222224</v>
      </c>
      <c r="N30">
        <v>0</v>
      </c>
      <c r="O30">
        <v>49.333333333333336</v>
      </c>
      <c r="P30">
        <v>0</v>
      </c>
      <c r="Q30">
        <v>102</v>
      </c>
      <c r="R30">
        <v>0</v>
      </c>
      <c r="S30">
        <v>4</v>
      </c>
      <c r="T30">
        <v>0</v>
      </c>
      <c r="U30">
        <v>1.6247222222222222</v>
      </c>
      <c r="V30">
        <v>0</v>
      </c>
      <c r="W30">
        <v>69118.520000000033</v>
      </c>
    </row>
    <row r="31" spans="1:23" outlineLevel="1" x14ac:dyDescent="0.2">
      <c r="A31" t="s">
        <v>5843</v>
      </c>
      <c r="B31" t="str">
        <f>INDEX(Profile[pans],MATCH(accumulated_data!A31,Profile[name],0))</f>
        <v>AJVPG0702D</v>
      </c>
      <c r="C31" t="s">
        <v>21048</v>
      </c>
      <c r="D31">
        <v>0</v>
      </c>
      <c r="E31">
        <v>1121405</v>
      </c>
      <c r="F31">
        <v>0</v>
      </c>
      <c r="G31">
        <v>18</v>
      </c>
      <c r="H31">
        <v>0</v>
      </c>
      <c r="I31">
        <v>139258</v>
      </c>
      <c r="J31">
        <v>0</v>
      </c>
      <c r="K31">
        <v>13404</v>
      </c>
      <c r="L31">
        <v>0</v>
      </c>
      <c r="M31">
        <v>17.474117647058822</v>
      </c>
      <c r="N31">
        <v>0</v>
      </c>
      <c r="O31">
        <v>13.352941176470589</v>
      </c>
      <c r="P31">
        <v>0</v>
      </c>
      <c r="Q31">
        <v>24</v>
      </c>
      <c r="R31">
        <v>0</v>
      </c>
      <c r="S31">
        <v>3</v>
      </c>
      <c r="T31">
        <v>0</v>
      </c>
      <c r="U31">
        <v>0.45000000000000012</v>
      </c>
      <c r="V31">
        <v>0</v>
      </c>
      <c r="W31">
        <v>5046.329999999999</v>
      </c>
    </row>
    <row r="32" spans="1:23" outlineLevel="1" x14ac:dyDescent="0.2">
      <c r="A32" t="s">
        <v>4447</v>
      </c>
      <c r="B32" t="str">
        <f>INDEX(Profile[pans],MATCH(accumulated_data!A32,Profile[name],0))</f>
        <v>AIMPG6410E</v>
      </c>
      <c r="C32" t="s">
        <v>21049</v>
      </c>
      <c r="D32">
        <v>320354</v>
      </c>
      <c r="E32">
        <v>320354</v>
      </c>
      <c r="F32">
        <v>4</v>
      </c>
      <c r="G32">
        <v>4</v>
      </c>
      <c r="H32">
        <v>219474</v>
      </c>
      <c r="I32">
        <v>219474</v>
      </c>
      <c r="J32">
        <v>48880</v>
      </c>
      <c r="K32">
        <v>48880</v>
      </c>
      <c r="L32">
        <v>22.22666666666667</v>
      </c>
      <c r="M32">
        <v>22.22666666666667</v>
      </c>
      <c r="N32">
        <v>11</v>
      </c>
      <c r="O32">
        <v>11</v>
      </c>
      <c r="P32">
        <v>14</v>
      </c>
      <c r="Q32">
        <v>14</v>
      </c>
      <c r="R32">
        <v>6</v>
      </c>
      <c r="S32">
        <v>6</v>
      </c>
      <c r="T32">
        <v>0.57999999999999996</v>
      </c>
      <c r="U32">
        <v>0.57999999999999996</v>
      </c>
      <c r="V32">
        <v>1858.0500000000002</v>
      </c>
      <c r="W32">
        <v>1858.0500000000002</v>
      </c>
    </row>
    <row r="33" spans="1:23" outlineLevel="1" x14ac:dyDescent="0.2">
      <c r="A33" t="s">
        <v>2180</v>
      </c>
      <c r="B33" t="str">
        <f>INDEX(Profile[pans],MATCH(accumulated_data!A33,Profile[name],0))</f>
        <v>AARFM1539K</v>
      </c>
      <c r="C33" t="s">
        <v>21050</v>
      </c>
      <c r="D33">
        <v>2526093.62</v>
      </c>
      <c r="E33">
        <v>3422165.62</v>
      </c>
      <c r="F33">
        <v>38</v>
      </c>
      <c r="G33">
        <v>55</v>
      </c>
      <c r="H33">
        <v>202835</v>
      </c>
      <c r="I33">
        <v>202835</v>
      </c>
      <c r="J33">
        <v>7515</v>
      </c>
      <c r="K33">
        <v>5988.2</v>
      </c>
      <c r="L33">
        <v>22.442000000000011</v>
      </c>
      <c r="M33">
        <v>19.992592592592608</v>
      </c>
      <c r="N33">
        <v>14.564102564102564</v>
      </c>
      <c r="O33">
        <v>18.24074074074074</v>
      </c>
      <c r="P33">
        <v>36</v>
      </c>
      <c r="Q33">
        <v>36</v>
      </c>
      <c r="R33">
        <v>2</v>
      </c>
      <c r="S33">
        <v>2</v>
      </c>
      <c r="T33">
        <v>0.58564102564102583</v>
      </c>
      <c r="U33">
        <v>0.68759259259259309</v>
      </c>
      <c r="V33">
        <v>15588.349999999997</v>
      </c>
      <c r="W33">
        <v>24125.23</v>
      </c>
    </row>
    <row r="34" spans="1:23" outlineLevel="1" x14ac:dyDescent="0.2">
      <c r="A34" t="s">
        <v>5545</v>
      </c>
      <c r="B34" t="str">
        <f>INDEX(Profile[pans],MATCH(accumulated_data!A34,Profile[name],0))</f>
        <v>EBYPK2957M</v>
      </c>
      <c r="C34" t="s">
        <v>21051</v>
      </c>
      <c r="D34">
        <v>89100</v>
      </c>
      <c r="E34">
        <v>89100</v>
      </c>
      <c r="F34">
        <v>1</v>
      </c>
      <c r="G34">
        <v>1</v>
      </c>
      <c r="H34">
        <v>89100</v>
      </c>
      <c r="I34">
        <v>89100</v>
      </c>
      <c r="J34">
        <v>89100</v>
      </c>
      <c r="K34">
        <v>89100</v>
      </c>
      <c r="L34">
        <v>1.4</v>
      </c>
      <c r="M34">
        <v>1.4</v>
      </c>
      <c r="N34">
        <v>1</v>
      </c>
      <c r="O34">
        <v>1</v>
      </c>
      <c r="P34">
        <v>1</v>
      </c>
      <c r="Q34">
        <v>1</v>
      </c>
      <c r="R34">
        <v>1</v>
      </c>
      <c r="S34">
        <v>1</v>
      </c>
      <c r="T34">
        <v>0.04</v>
      </c>
      <c r="U34">
        <v>0.04</v>
      </c>
      <c r="V34">
        <v>35.64</v>
      </c>
      <c r="W34">
        <v>35.64</v>
      </c>
    </row>
    <row r="35" spans="1:23" outlineLevel="1" x14ac:dyDescent="0.2">
      <c r="A35" t="s">
        <v>5478</v>
      </c>
      <c r="B35" t="str">
        <f>INDEX(Profile[pans],MATCH(accumulated_data!A35,Profile[name],0))</f>
        <v>AACCN5998C|AACCN5898C</v>
      </c>
      <c r="C35" t="s">
        <v>5478</v>
      </c>
      <c r="D35">
        <v>1716000</v>
      </c>
      <c r="E35">
        <v>1716000</v>
      </c>
      <c r="F35">
        <v>1</v>
      </c>
      <c r="G35">
        <v>1</v>
      </c>
      <c r="H35">
        <v>1716000</v>
      </c>
      <c r="I35">
        <v>1716000</v>
      </c>
      <c r="J35">
        <v>1716000</v>
      </c>
      <c r="K35">
        <v>1716000</v>
      </c>
      <c r="L35">
        <v>10.95</v>
      </c>
      <c r="M35">
        <v>10.95</v>
      </c>
      <c r="N35">
        <v>9</v>
      </c>
      <c r="O35">
        <v>9</v>
      </c>
      <c r="P35">
        <v>9</v>
      </c>
      <c r="Q35">
        <v>9</v>
      </c>
      <c r="R35">
        <v>9</v>
      </c>
      <c r="S35">
        <v>9</v>
      </c>
      <c r="T35">
        <v>0.27</v>
      </c>
      <c r="U35">
        <v>0.27</v>
      </c>
      <c r="V35">
        <v>4633.2</v>
      </c>
      <c r="W35">
        <v>4633.2</v>
      </c>
    </row>
    <row r="36" spans="1:23" outlineLevel="1" x14ac:dyDescent="0.2">
      <c r="A36" t="s">
        <v>2186</v>
      </c>
      <c r="B36" t="str">
        <f>INDEX(Profile[pans],MATCH(accumulated_data!A36,Profile[name],0))</f>
        <v>ADNPS4571Q</v>
      </c>
      <c r="C36" t="s">
        <v>2190</v>
      </c>
      <c r="D36">
        <v>1002760.8400000002</v>
      </c>
      <c r="E36">
        <v>1597261.3200000003</v>
      </c>
      <c r="F36">
        <v>32</v>
      </c>
      <c r="G36">
        <v>54</v>
      </c>
      <c r="H36">
        <v>98232.98</v>
      </c>
      <c r="I36">
        <v>98232.98</v>
      </c>
      <c r="J36">
        <v>4339.0600000000004</v>
      </c>
      <c r="K36">
        <v>4339.0600000000004</v>
      </c>
      <c r="L36">
        <v>14.845625</v>
      </c>
      <c r="M36">
        <v>13.222641509433959</v>
      </c>
      <c r="N36">
        <v>25.5</v>
      </c>
      <c r="O36">
        <v>31.132075471698112</v>
      </c>
      <c r="P36">
        <v>38</v>
      </c>
      <c r="Q36">
        <v>54</v>
      </c>
      <c r="R36">
        <v>3</v>
      </c>
      <c r="S36">
        <v>3</v>
      </c>
      <c r="T36">
        <v>1.0221874999999994</v>
      </c>
      <c r="U36">
        <v>1.0596226415094325</v>
      </c>
      <c r="V36">
        <v>9599.7899999999991</v>
      </c>
      <c r="W36">
        <v>16322.65</v>
      </c>
    </row>
    <row r="37" spans="1:23" outlineLevel="1" x14ac:dyDescent="0.2">
      <c r="A37" t="s">
        <v>2304</v>
      </c>
      <c r="B37" t="str">
        <f>INDEX(Profile[pans],MATCH(accumulated_data!A37,Profile[name],0))</f>
        <v>AATFP6724F</v>
      </c>
      <c r="C37" t="s">
        <v>2304</v>
      </c>
      <c r="D37">
        <v>1852097</v>
      </c>
      <c r="E37">
        <v>3489295</v>
      </c>
      <c r="F37">
        <v>16</v>
      </c>
      <c r="G37">
        <v>28</v>
      </c>
      <c r="H37">
        <v>388562</v>
      </c>
      <c r="I37">
        <v>438226</v>
      </c>
      <c r="J37">
        <v>27031</v>
      </c>
      <c r="K37">
        <v>1937</v>
      </c>
      <c r="L37">
        <v>13.666250000000002</v>
      </c>
      <c r="M37">
        <v>12.861785714285716</v>
      </c>
      <c r="N37">
        <v>52.75</v>
      </c>
      <c r="O37">
        <v>55.928571428571431</v>
      </c>
      <c r="P37">
        <v>70</v>
      </c>
      <c r="Q37">
        <v>83</v>
      </c>
      <c r="R37">
        <v>24</v>
      </c>
      <c r="S37">
        <v>24</v>
      </c>
      <c r="T37">
        <v>1.8425</v>
      </c>
      <c r="U37">
        <v>1.8688888888888897</v>
      </c>
      <c r="V37">
        <v>34451.479999999996</v>
      </c>
      <c r="W37">
        <v>64787.74</v>
      </c>
    </row>
    <row r="38" spans="1:23" outlineLevel="1" x14ac:dyDescent="0.2">
      <c r="A38" t="s">
        <v>6530</v>
      </c>
      <c r="B38" t="str">
        <f>INDEX(Profile[pans],MATCH(accumulated_data!A38,Profile[name],0))</f>
        <v>AUZPJ8337N</v>
      </c>
      <c r="C38" t="s">
        <v>6534</v>
      </c>
      <c r="D38">
        <v>0</v>
      </c>
      <c r="E38">
        <v>21230.18</v>
      </c>
      <c r="F38">
        <v>0</v>
      </c>
      <c r="G38">
        <v>2</v>
      </c>
      <c r="H38">
        <v>0</v>
      </c>
      <c r="I38">
        <v>13027</v>
      </c>
      <c r="J38">
        <v>0</v>
      </c>
      <c r="K38">
        <v>8400</v>
      </c>
      <c r="L38">
        <v>0</v>
      </c>
      <c r="M38">
        <v>16.024999999999999</v>
      </c>
      <c r="N38">
        <v>0</v>
      </c>
      <c r="O38">
        <v>22</v>
      </c>
      <c r="P38">
        <v>0</v>
      </c>
      <c r="Q38">
        <v>27</v>
      </c>
      <c r="R38">
        <v>0</v>
      </c>
      <c r="S38">
        <v>17</v>
      </c>
      <c r="T38">
        <v>0</v>
      </c>
      <c r="U38">
        <v>0.96499999999999997</v>
      </c>
      <c r="V38">
        <v>0</v>
      </c>
      <c r="W38">
        <v>196.82</v>
      </c>
    </row>
    <row r="39" spans="1:23" outlineLevel="1" x14ac:dyDescent="0.2">
      <c r="A39" t="s">
        <v>6811</v>
      </c>
      <c r="B39" t="str">
        <f>INDEX(Profile[pans],MATCH(accumulated_data!A39,Profile[name],0))</f>
        <v>AUWPG9765G</v>
      </c>
      <c r="C39" t="s">
        <v>6815</v>
      </c>
      <c r="D39">
        <v>0</v>
      </c>
      <c r="E39">
        <v>44638</v>
      </c>
      <c r="F39">
        <v>0</v>
      </c>
      <c r="G39">
        <v>2</v>
      </c>
      <c r="H39">
        <v>0</v>
      </c>
      <c r="I39">
        <v>30138</v>
      </c>
      <c r="J39">
        <v>0</v>
      </c>
      <c r="K39">
        <v>14500</v>
      </c>
      <c r="L39">
        <v>0</v>
      </c>
      <c r="M39">
        <v>11.434999999999999</v>
      </c>
      <c r="N39">
        <v>0</v>
      </c>
      <c r="O39">
        <v>8</v>
      </c>
      <c r="P39">
        <v>0</v>
      </c>
      <c r="Q39">
        <v>15</v>
      </c>
      <c r="R39">
        <v>0</v>
      </c>
      <c r="S39">
        <v>1</v>
      </c>
      <c r="T39">
        <v>0</v>
      </c>
      <c r="U39">
        <v>0.26</v>
      </c>
      <c r="V39">
        <v>0</v>
      </c>
      <c r="W39">
        <v>152.03</v>
      </c>
    </row>
    <row r="40" spans="1:23" outlineLevel="1" x14ac:dyDescent="0.2">
      <c r="A40" t="s">
        <v>5496</v>
      </c>
      <c r="B40" t="str">
        <f>INDEX(Profile[pans],MATCH(accumulated_data!A40,Profile[name],0))</f>
        <v>BJGPR3546E</v>
      </c>
      <c r="C40" t="s">
        <v>5500</v>
      </c>
      <c r="D40">
        <v>68668</v>
      </c>
      <c r="E40">
        <v>160937</v>
      </c>
      <c r="F40">
        <v>6</v>
      </c>
      <c r="G40">
        <v>15</v>
      </c>
      <c r="H40">
        <v>23926</v>
      </c>
      <c r="I40">
        <v>23926</v>
      </c>
      <c r="J40">
        <v>2832</v>
      </c>
      <c r="K40">
        <v>2832</v>
      </c>
      <c r="L40">
        <v>15.896666666666668</v>
      </c>
      <c r="M40">
        <v>20.603999999999999</v>
      </c>
      <c r="N40">
        <v>10.333333333333334</v>
      </c>
      <c r="O40">
        <v>11.066666666666666</v>
      </c>
      <c r="P40">
        <v>24</v>
      </c>
      <c r="Q40">
        <v>24</v>
      </c>
      <c r="R40">
        <v>8</v>
      </c>
      <c r="S40">
        <v>4</v>
      </c>
      <c r="T40">
        <v>0.45</v>
      </c>
      <c r="U40">
        <v>0.48200000000000015</v>
      </c>
      <c r="V40">
        <v>313.48000000000008</v>
      </c>
      <c r="W40">
        <v>800.31000000000006</v>
      </c>
    </row>
    <row r="41" spans="1:23" outlineLevel="1" x14ac:dyDescent="0.2">
      <c r="A41" t="s">
        <v>6922</v>
      </c>
      <c r="B41" t="str">
        <f>INDEX(Profile[pans],MATCH(accumulated_data!A41,Profile[name],0))</f>
        <v>AACCR6373A</v>
      </c>
      <c r="C41" t="s">
        <v>6922</v>
      </c>
      <c r="D41">
        <v>0</v>
      </c>
      <c r="E41">
        <v>16542</v>
      </c>
      <c r="F41">
        <v>0</v>
      </c>
      <c r="G41">
        <v>1</v>
      </c>
      <c r="H41">
        <v>0</v>
      </c>
      <c r="I41">
        <v>16542</v>
      </c>
      <c r="J41">
        <v>0</v>
      </c>
      <c r="K41">
        <v>16542</v>
      </c>
      <c r="L41">
        <v>0</v>
      </c>
      <c r="M41">
        <v>15.97</v>
      </c>
      <c r="N41">
        <v>0</v>
      </c>
      <c r="O41">
        <v>8</v>
      </c>
      <c r="P41">
        <v>0</v>
      </c>
      <c r="Q41">
        <v>8</v>
      </c>
      <c r="R41">
        <v>0</v>
      </c>
      <c r="S41">
        <v>8</v>
      </c>
      <c r="T41">
        <v>0</v>
      </c>
      <c r="U41">
        <v>0.39</v>
      </c>
      <c r="V41">
        <v>0</v>
      </c>
      <c r="W41">
        <v>57.9</v>
      </c>
    </row>
    <row r="42" spans="1:23" outlineLevel="1" x14ac:dyDescent="0.2">
      <c r="A42" t="s">
        <v>6050</v>
      </c>
      <c r="B42" t="str">
        <f>INDEX(Profile[pans],MATCH(accumulated_data!A42,Profile[name],0))</f>
        <v>ADBFS7740M</v>
      </c>
      <c r="C42" t="s">
        <v>6050</v>
      </c>
      <c r="D42">
        <v>0</v>
      </c>
      <c r="E42">
        <v>750687</v>
      </c>
      <c r="F42">
        <v>0</v>
      </c>
      <c r="G42">
        <v>31</v>
      </c>
      <c r="H42">
        <v>0</v>
      </c>
      <c r="I42">
        <v>28776</v>
      </c>
      <c r="J42">
        <v>0</v>
      </c>
      <c r="K42">
        <v>14700</v>
      </c>
      <c r="L42">
        <v>0</v>
      </c>
      <c r="M42">
        <v>10.289999999999997</v>
      </c>
      <c r="N42">
        <v>0</v>
      </c>
      <c r="O42">
        <v>13.133333333333333</v>
      </c>
      <c r="P42">
        <v>0</v>
      </c>
      <c r="Q42">
        <v>21</v>
      </c>
      <c r="R42">
        <v>0</v>
      </c>
      <c r="S42">
        <v>9</v>
      </c>
      <c r="T42">
        <v>0</v>
      </c>
      <c r="U42">
        <v>0.35600000000000009</v>
      </c>
      <c r="V42">
        <v>0</v>
      </c>
      <c r="W42">
        <v>2635.78</v>
      </c>
    </row>
    <row r="43" spans="1:23" outlineLevel="1" x14ac:dyDescent="0.2">
      <c r="A43" t="s">
        <v>6645</v>
      </c>
      <c r="B43" t="str">
        <f>INDEX(Profile[pans],MATCH(accumulated_data!A43,Profile[name],0))</f>
        <v>DXLPS9208D</v>
      </c>
      <c r="C43" t="s">
        <v>6649</v>
      </c>
      <c r="D43">
        <v>0</v>
      </c>
      <c r="E43">
        <v>103599</v>
      </c>
      <c r="F43">
        <v>0</v>
      </c>
      <c r="G43">
        <v>3</v>
      </c>
      <c r="H43">
        <v>0</v>
      </c>
      <c r="I43">
        <v>73605</v>
      </c>
      <c r="J43">
        <v>0</v>
      </c>
      <c r="K43">
        <v>3516</v>
      </c>
      <c r="L43">
        <v>0</v>
      </c>
      <c r="M43">
        <v>12.173333333333334</v>
      </c>
      <c r="N43">
        <v>0</v>
      </c>
      <c r="O43">
        <v>3</v>
      </c>
      <c r="P43">
        <v>0</v>
      </c>
      <c r="Q43">
        <v>3</v>
      </c>
      <c r="R43">
        <v>0</v>
      </c>
      <c r="S43">
        <v>3</v>
      </c>
      <c r="T43">
        <v>0</v>
      </c>
      <c r="U43">
        <v>0.10000000000000002</v>
      </c>
      <c r="V43">
        <v>0</v>
      </c>
      <c r="W43">
        <v>103.61</v>
      </c>
    </row>
    <row r="44" spans="1:23" outlineLevel="1" x14ac:dyDescent="0.2">
      <c r="A44" t="s">
        <v>2255</v>
      </c>
      <c r="B44">
        <f>INDEX(Profile[pans],MATCH(accumulated_data!A44,Profile[name],0))</f>
        <v>0</v>
      </c>
      <c r="C44" t="s">
        <v>2257</v>
      </c>
      <c r="D44">
        <v>102960</v>
      </c>
      <c r="E44">
        <v>102960</v>
      </c>
      <c r="F44">
        <v>1</v>
      </c>
      <c r="G44">
        <v>1</v>
      </c>
      <c r="H44">
        <v>102960</v>
      </c>
      <c r="I44">
        <v>102960</v>
      </c>
      <c r="J44">
        <v>102960</v>
      </c>
      <c r="K44">
        <v>102960</v>
      </c>
      <c r="L44">
        <v>14.04</v>
      </c>
      <c r="M44">
        <v>14.04</v>
      </c>
      <c r="N44">
        <v>13</v>
      </c>
      <c r="O44">
        <v>13</v>
      </c>
      <c r="P44">
        <v>13</v>
      </c>
      <c r="Q44">
        <v>13</v>
      </c>
      <c r="R44">
        <v>13</v>
      </c>
      <c r="S44">
        <v>13</v>
      </c>
      <c r="T44">
        <v>0.5</v>
      </c>
      <c r="U44">
        <v>0.5</v>
      </c>
      <c r="V44">
        <v>514.79999999999995</v>
      </c>
      <c r="W44">
        <v>514.79999999999995</v>
      </c>
    </row>
    <row r="45" spans="1:23" outlineLevel="1" x14ac:dyDescent="0.2">
      <c r="A45" t="s">
        <v>2174</v>
      </c>
      <c r="B45" t="str">
        <f>INDEX(Profile[pans],MATCH(accumulated_data!A45,Profile[name],0))</f>
        <v>ABGFS2685G</v>
      </c>
      <c r="C45" t="s">
        <v>2174</v>
      </c>
      <c r="D45">
        <v>5016766.7399999993</v>
      </c>
      <c r="E45">
        <v>13486841.219999997</v>
      </c>
      <c r="F45">
        <v>77</v>
      </c>
      <c r="G45">
        <v>206</v>
      </c>
      <c r="H45">
        <v>225068.96</v>
      </c>
      <c r="I45">
        <v>225068.96</v>
      </c>
      <c r="J45">
        <v>11486</v>
      </c>
      <c r="K45">
        <v>8380.36</v>
      </c>
      <c r="L45">
        <v>23.94740259740259</v>
      </c>
      <c r="M45">
        <v>29.324390243902442</v>
      </c>
      <c r="N45">
        <v>20.753246753246753</v>
      </c>
      <c r="O45">
        <v>30.053658536585367</v>
      </c>
      <c r="P45">
        <v>38</v>
      </c>
      <c r="Q45">
        <v>99</v>
      </c>
      <c r="R45">
        <v>3</v>
      </c>
      <c r="S45">
        <v>2</v>
      </c>
      <c r="T45">
        <v>0.78909090909090895</v>
      </c>
      <c r="U45">
        <v>1.2723902439024415</v>
      </c>
      <c r="V45">
        <v>39274.760000000017</v>
      </c>
      <c r="W45">
        <v>163544.76000000004</v>
      </c>
    </row>
    <row r="46" spans="1:23" outlineLevel="1" x14ac:dyDescent="0.2">
      <c r="A46" t="s">
        <v>2193</v>
      </c>
      <c r="B46" t="str">
        <f>INDEX(Profile[pans],MATCH(accumulated_data!A46,Profile[name],0))</f>
        <v>AKLPT4813D</v>
      </c>
      <c r="C46" t="s">
        <v>2197</v>
      </c>
      <c r="D46">
        <v>123309.42000000001</v>
      </c>
      <c r="E46">
        <v>282720.74</v>
      </c>
      <c r="F46">
        <v>9</v>
      </c>
      <c r="G46">
        <v>20</v>
      </c>
      <c r="H46">
        <v>51409</v>
      </c>
      <c r="I46">
        <v>51409</v>
      </c>
      <c r="J46">
        <v>1412</v>
      </c>
      <c r="K46">
        <v>427.04</v>
      </c>
      <c r="L46">
        <v>15.44777777777778</v>
      </c>
      <c r="M46">
        <v>18.921500000000002</v>
      </c>
      <c r="N46">
        <v>14.333333333333334</v>
      </c>
      <c r="O46">
        <v>13.7</v>
      </c>
      <c r="P46">
        <v>23</v>
      </c>
      <c r="Q46">
        <v>24</v>
      </c>
      <c r="R46">
        <v>6</v>
      </c>
      <c r="S46">
        <v>2</v>
      </c>
      <c r="T46">
        <v>0.58333333333333337</v>
      </c>
      <c r="U46">
        <v>0.52549999999999997</v>
      </c>
      <c r="V46">
        <v>804.4</v>
      </c>
      <c r="W46">
        <v>1569.84</v>
      </c>
    </row>
    <row r="47" spans="1:23" outlineLevel="1" x14ac:dyDescent="0.2">
      <c r="A47" t="s">
        <v>5131</v>
      </c>
      <c r="B47" t="str">
        <f>INDEX(Profile[pans],MATCH(accumulated_data!A47,Profile[name],0))</f>
        <v>BHWPS3745N</v>
      </c>
      <c r="C47" t="s">
        <v>5595</v>
      </c>
      <c r="D47">
        <v>165283</v>
      </c>
      <c r="E47">
        <v>661063</v>
      </c>
      <c r="F47">
        <v>6</v>
      </c>
      <c r="G47">
        <v>24</v>
      </c>
      <c r="H47">
        <v>29970</v>
      </c>
      <c r="I47">
        <v>31630</v>
      </c>
      <c r="J47">
        <v>22038</v>
      </c>
      <c r="K47">
        <v>17807</v>
      </c>
      <c r="L47">
        <v>14.6</v>
      </c>
      <c r="M47">
        <v>15.091250000000002</v>
      </c>
      <c r="N47">
        <v>4</v>
      </c>
      <c r="O47">
        <v>5.625</v>
      </c>
      <c r="P47">
        <v>4</v>
      </c>
      <c r="Q47">
        <v>16</v>
      </c>
      <c r="R47">
        <v>4</v>
      </c>
      <c r="S47">
        <v>4</v>
      </c>
      <c r="T47">
        <v>0.16</v>
      </c>
      <c r="U47">
        <v>0.23291666666666666</v>
      </c>
      <c r="V47">
        <v>264.45</v>
      </c>
      <c r="W47">
        <v>1487.8400000000004</v>
      </c>
    </row>
    <row r="48" spans="1:23" outlineLevel="1" x14ac:dyDescent="0.2">
      <c r="A48" t="s">
        <v>6072</v>
      </c>
      <c r="B48" t="str">
        <f>INDEX(Profile[pans],MATCH(accumulated_data!A48,Profile[name],0))</f>
        <v>AAECS3602B</v>
      </c>
      <c r="C48" t="s">
        <v>6072</v>
      </c>
      <c r="D48">
        <v>0</v>
      </c>
      <c r="E48">
        <v>693884</v>
      </c>
      <c r="F48">
        <v>0</v>
      </c>
      <c r="G48">
        <v>23</v>
      </c>
      <c r="H48">
        <v>0</v>
      </c>
      <c r="I48">
        <v>35530</v>
      </c>
      <c r="J48">
        <v>0</v>
      </c>
      <c r="K48">
        <v>23709</v>
      </c>
      <c r="L48">
        <v>0</v>
      </c>
      <c r="M48">
        <v>16.23391304347826</v>
      </c>
      <c r="N48">
        <v>0</v>
      </c>
      <c r="O48">
        <v>16.565217391304348</v>
      </c>
      <c r="P48">
        <v>0</v>
      </c>
      <c r="Q48">
        <v>26</v>
      </c>
      <c r="R48">
        <v>0</v>
      </c>
      <c r="S48">
        <v>9</v>
      </c>
      <c r="T48">
        <v>0</v>
      </c>
      <c r="U48">
        <v>0.73260869565217401</v>
      </c>
      <c r="V48">
        <v>0</v>
      </c>
      <c r="W48">
        <v>5024.5200000000004</v>
      </c>
    </row>
    <row r="49" spans="1:23" outlineLevel="1" x14ac:dyDescent="0.2">
      <c r="A49" t="s">
        <v>2781</v>
      </c>
      <c r="B49" t="str">
        <f>INDEX(Profile[pans],MATCH(accumulated_data!A49,Profile[name],0))</f>
        <v>ABQFS4324L</v>
      </c>
      <c r="C49" t="s">
        <v>21052</v>
      </c>
      <c r="D49">
        <v>3545479.44</v>
      </c>
      <c r="E49">
        <v>3545479.44</v>
      </c>
      <c r="F49">
        <v>37</v>
      </c>
      <c r="G49">
        <v>37</v>
      </c>
      <c r="H49">
        <v>153636</v>
      </c>
      <c r="I49">
        <v>153636</v>
      </c>
      <c r="J49">
        <v>35617</v>
      </c>
      <c r="K49">
        <v>35617</v>
      </c>
      <c r="L49">
        <v>18.741621621621618</v>
      </c>
      <c r="M49">
        <v>18.741621621621618</v>
      </c>
      <c r="N49">
        <v>11.297297297297296</v>
      </c>
      <c r="O49">
        <v>11.297297297297296</v>
      </c>
      <c r="P49">
        <v>21</v>
      </c>
      <c r="Q49">
        <v>21</v>
      </c>
      <c r="R49">
        <v>3</v>
      </c>
      <c r="S49">
        <v>3</v>
      </c>
      <c r="T49">
        <v>0.52621621621621595</v>
      </c>
      <c r="U49">
        <v>0.52621621621621595</v>
      </c>
      <c r="V49">
        <v>19003.549999999996</v>
      </c>
      <c r="W49">
        <v>19003.549999999996</v>
      </c>
    </row>
    <row r="50" spans="1:23" outlineLevel="1" x14ac:dyDescent="0.2">
      <c r="A50" t="s">
        <v>5026</v>
      </c>
      <c r="B50" t="str">
        <f>INDEX(Profile[pans],MATCH(accumulated_data!A50,Profile[name],0))</f>
        <v>AABPC2471N</v>
      </c>
      <c r="C50" t="s">
        <v>15345</v>
      </c>
      <c r="D50">
        <v>197794.82</v>
      </c>
      <c r="E50">
        <v>197794.82</v>
      </c>
      <c r="F50">
        <v>3</v>
      </c>
      <c r="G50">
        <v>3</v>
      </c>
      <c r="H50">
        <v>85933</v>
      </c>
      <c r="I50">
        <v>85933</v>
      </c>
      <c r="J50">
        <v>36403.42</v>
      </c>
      <c r="K50">
        <v>36403.42</v>
      </c>
      <c r="L50">
        <v>18.453333333333333</v>
      </c>
      <c r="M50">
        <v>18.453333333333333</v>
      </c>
      <c r="N50">
        <v>7.333333333333333</v>
      </c>
      <c r="O50">
        <v>7.333333333333333</v>
      </c>
      <c r="P50">
        <v>17</v>
      </c>
      <c r="Q50">
        <v>17</v>
      </c>
      <c r="R50">
        <v>2</v>
      </c>
      <c r="S50">
        <v>2</v>
      </c>
      <c r="T50">
        <v>0.17</v>
      </c>
      <c r="U50">
        <v>0.17</v>
      </c>
      <c r="V50">
        <v>336.26</v>
      </c>
      <c r="W50">
        <v>336.26</v>
      </c>
    </row>
    <row r="51" spans="1:23" outlineLevel="1" x14ac:dyDescent="0.2">
      <c r="A51" t="s">
        <v>6632</v>
      </c>
      <c r="B51" t="str">
        <f>INDEX(Profile[pans],MATCH(accumulated_data!A51,Profile[name],0))</f>
        <v>ACCFS4234J</v>
      </c>
      <c r="C51" t="s">
        <v>6632</v>
      </c>
      <c r="D51">
        <v>0</v>
      </c>
      <c r="E51">
        <v>40746</v>
      </c>
      <c r="F51">
        <v>0</v>
      </c>
      <c r="G51">
        <v>1</v>
      </c>
      <c r="H51">
        <v>0</v>
      </c>
      <c r="I51">
        <v>40746</v>
      </c>
      <c r="J51">
        <v>0</v>
      </c>
      <c r="K51">
        <v>40746</v>
      </c>
      <c r="L51">
        <v>0</v>
      </c>
      <c r="M51">
        <v>11.91</v>
      </c>
      <c r="N51">
        <v>0</v>
      </c>
      <c r="O51">
        <v>19</v>
      </c>
      <c r="P51">
        <v>0</v>
      </c>
      <c r="Q51">
        <v>19</v>
      </c>
      <c r="R51">
        <v>0</v>
      </c>
      <c r="S51">
        <v>19</v>
      </c>
      <c r="T51">
        <v>0</v>
      </c>
      <c r="U51">
        <v>0.62</v>
      </c>
      <c r="V51">
        <v>0</v>
      </c>
      <c r="W51">
        <v>252.63</v>
      </c>
    </row>
    <row r="52" spans="1:23" outlineLevel="1" x14ac:dyDescent="0.2">
      <c r="A52" t="s">
        <v>2281</v>
      </c>
      <c r="B52" t="str">
        <f>INDEX(Profile[pans],MATCH(accumulated_data!A52,Profile[name],0))</f>
        <v>ABOFS6086R</v>
      </c>
      <c r="C52" t="s">
        <v>2281</v>
      </c>
      <c r="D52">
        <v>420147</v>
      </c>
      <c r="E52">
        <v>2240535</v>
      </c>
      <c r="F52">
        <v>32</v>
      </c>
      <c r="G52">
        <v>149</v>
      </c>
      <c r="H52">
        <v>37240</v>
      </c>
      <c r="I52">
        <v>88200</v>
      </c>
      <c r="J52">
        <v>3209</v>
      </c>
      <c r="K52">
        <v>3209</v>
      </c>
      <c r="L52">
        <v>13.376250000000002</v>
      </c>
      <c r="M52">
        <v>15.028187919463091</v>
      </c>
      <c r="N52">
        <v>17.03125</v>
      </c>
      <c r="O52">
        <v>17.369127516778523</v>
      </c>
      <c r="P52">
        <v>20</v>
      </c>
      <c r="Q52">
        <v>23</v>
      </c>
      <c r="R52">
        <v>13</v>
      </c>
      <c r="S52">
        <v>9</v>
      </c>
      <c r="T52">
        <v>0.62093750000000003</v>
      </c>
      <c r="U52">
        <v>0.70308724832214764</v>
      </c>
      <c r="V52">
        <v>2583.6099999999997</v>
      </c>
      <c r="W52">
        <v>15829.110000000008</v>
      </c>
    </row>
    <row r="53" spans="1:23" outlineLevel="1" x14ac:dyDescent="0.2">
      <c r="A53" t="s">
        <v>6320</v>
      </c>
      <c r="B53" t="str">
        <f>INDEX(Profile[pans],MATCH(accumulated_data!A53,Profile[name],0))</f>
        <v>AMNPP6902H</v>
      </c>
      <c r="C53" t="s">
        <v>6324</v>
      </c>
      <c r="D53">
        <v>0</v>
      </c>
      <c r="E53">
        <v>191348</v>
      </c>
      <c r="F53">
        <v>0</v>
      </c>
      <c r="G53">
        <v>5</v>
      </c>
      <c r="H53">
        <v>0</v>
      </c>
      <c r="I53">
        <v>82665</v>
      </c>
      <c r="J53">
        <v>0</v>
      </c>
      <c r="K53">
        <v>20365</v>
      </c>
      <c r="L53">
        <v>0</v>
      </c>
      <c r="M53">
        <v>15.872</v>
      </c>
      <c r="N53">
        <v>0</v>
      </c>
      <c r="O53">
        <v>17</v>
      </c>
      <c r="P53">
        <v>0</v>
      </c>
      <c r="Q53">
        <v>19</v>
      </c>
      <c r="R53">
        <v>0</v>
      </c>
      <c r="S53">
        <v>14</v>
      </c>
      <c r="T53">
        <v>0</v>
      </c>
      <c r="U53">
        <v>0.73799999999999999</v>
      </c>
      <c r="V53">
        <v>0</v>
      </c>
      <c r="W53">
        <v>1432.19</v>
      </c>
    </row>
    <row r="54" spans="1:23" outlineLevel="1" x14ac:dyDescent="0.2">
      <c r="A54" t="s">
        <v>2311</v>
      </c>
      <c r="B54" t="str">
        <f>INDEX(Profile[pans],MATCH(accumulated_data!A54,Profile[name],0))</f>
        <v>AAFPH8951A</v>
      </c>
      <c r="C54" t="s">
        <v>2315</v>
      </c>
      <c r="D54">
        <v>1356975</v>
      </c>
      <c r="E54">
        <v>3438213</v>
      </c>
      <c r="F54">
        <v>60</v>
      </c>
      <c r="G54">
        <v>157</v>
      </c>
      <c r="H54">
        <v>70702</v>
      </c>
      <c r="I54">
        <v>70702</v>
      </c>
      <c r="J54">
        <v>3000</v>
      </c>
      <c r="K54">
        <v>1267</v>
      </c>
      <c r="L54">
        <v>14.87933333333333</v>
      </c>
      <c r="M54">
        <v>16.437261146496805</v>
      </c>
      <c r="N54">
        <v>15.5</v>
      </c>
      <c r="O54">
        <v>15.261146496815286</v>
      </c>
      <c r="P54">
        <v>17</v>
      </c>
      <c r="Q54">
        <v>25</v>
      </c>
      <c r="R54">
        <v>13</v>
      </c>
      <c r="S54">
        <v>2</v>
      </c>
      <c r="T54">
        <v>0.63066666666666671</v>
      </c>
      <c r="U54">
        <v>0.64592356687898111</v>
      </c>
      <c r="V54">
        <v>8534.369999999999</v>
      </c>
      <c r="W54">
        <v>22290.310000000009</v>
      </c>
    </row>
    <row r="55" spans="1:23" outlineLevel="1" x14ac:dyDescent="0.2">
      <c r="A55" t="s">
        <v>6168</v>
      </c>
      <c r="B55" t="str">
        <f>INDEX(Profile[pans],MATCH(accumulated_data!A55,Profile[name],0))</f>
        <v>CPGPK1033Q</v>
      </c>
      <c r="C55" t="s">
        <v>6172</v>
      </c>
      <c r="D55">
        <v>0</v>
      </c>
      <c r="E55">
        <v>131107</v>
      </c>
      <c r="F55">
        <v>0</v>
      </c>
      <c r="G55">
        <v>2</v>
      </c>
      <c r="H55">
        <v>0</v>
      </c>
      <c r="I55">
        <v>105919</v>
      </c>
      <c r="J55">
        <v>0</v>
      </c>
      <c r="K55">
        <v>25188</v>
      </c>
      <c r="L55">
        <v>0</v>
      </c>
      <c r="M55">
        <v>12.17</v>
      </c>
      <c r="N55">
        <v>0</v>
      </c>
      <c r="O55">
        <v>3</v>
      </c>
      <c r="P55">
        <v>0</v>
      </c>
      <c r="Q55">
        <v>3</v>
      </c>
      <c r="R55">
        <v>0</v>
      </c>
      <c r="S55">
        <v>3</v>
      </c>
      <c r="T55">
        <v>0</v>
      </c>
      <c r="U55">
        <v>0.1</v>
      </c>
      <c r="V55">
        <v>0</v>
      </c>
      <c r="W55">
        <v>131.11000000000001</v>
      </c>
    </row>
    <row r="56" spans="1:23" outlineLevel="1" x14ac:dyDescent="0.2">
      <c r="B56" t="e">
        <f>INDEX(Profile[pans],MATCH(accumulated_data!A56,Profile[name],0))</f>
        <v>#N/A</v>
      </c>
      <c r="C56" t="s">
        <v>21053</v>
      </c>
      <c r="D56">
        <v>629928</v>
      </c>
      <c r="E56">
        <v>1240328</v>
      </c>
      <c r="F56">
        <v>8</v>
      </c>
      <c r="G56">
        <v>18</v>
      </c>
      <c r="H56">
        <v>110600</v>
      </c>
      <c r="I56">
        <v>110600</v>
      </c>
      <c r="J56">
        <v>33000</v>
      </c>
      <c r="K56">
        <v>14027</v>
      </c>
      <c r="L56">
        <v>14.065</v>
      </c>
      <c r="M56">
        <v>14.143888888888888</v>
      </c>
      <c r="N56">
        <v>15</v>
      </c>
      <c r="O56">
        <v>14.611111111111111</v>
      </c>
      <c r="P56">
        <v>16</v>
      </c>
      <c r="Q56">
        <v>18</v>
      </c>
      <c r="R56">
        <v>14</v>
      </c>
      <c r="S56">
        <v>10</v>
      </c>
      <c r="T56">
        <v>0.57750000000000001</v>
      </c>
      <c r="U56">
        <v>0.56555555555555559</v>
      </c>
      <c r="V56">
        <v>3638.3500000000004</v>
      </c>
      <c r="W56">
        <v>7033.2300000000005</v>
      </c>
    </row>
    <row r="57" spans="1:23" outlineLevel="1" x14ac:dyDescent="0.2">
      <c r="B57" t="e">
        <f>INDEX(Profile[pans],MATCH(accumulated_data!A57,Profile[name],0))</f>
        <v>#N/A</v>
      </c>
      <c r="C57" t="s">
        <v>21054</v>
      </c>
      <c r="D57">
        <v>220652</v>
      </c>
      <c r="E57">
        <v>895586</v>
      </c>
      <c r="F57">
        <v>5</v>
      </c>
      <c r="G57">
        <v>27</v>
      </c>
      <c r="H57">
        <v>88000</v>
      </c>
      <c r="I57">
        <v>88000</v>
      </c>
      <c r="J57">
        <v>4700</v>
      </c>
      <c r="K57">
        <v>4700</v>
      </c>
      <c r="L57">
        <v>12.029999999999998</v>
      </c>
      <c r="M57">
        <v>12.731481481481483</v>
      </c>
      <c r="N57">
        <v>20.8</v>
      </c>
      <c r="O57">
        <v>15.296296296296296</v>
      </c>
      <c r="P57">
        <v>24</v>
      </c>
      <c r="Q57">
        <v>26</v>
      </c>
      <c r="R57">
        <v>17</v>
      </c>
      <c r="S57">
        <v>6</v>
      </c>
      <c r="T57">
        <v>0.68799999999999994</v>
      </c>
      <c r="U57">
        <v>0.51592592592592623</v>
      </c>
      <c r="V57">
        <v>1516.4700000000003</v>
      </c>
      <c r="W57">
        <v>4640.9000000000005</v>
      </c>
    </row>
    <row r="58" spans="1:23" outlineLevel="1" x14ac:dyDescent="0.2">
      <c r="A58" t="s">
        <v>5614</v>
      </c>
      <c r="B58" t="str">
        <f>INDEX(Profile[pans],MATCH(accumulated_data!A58,Profile[name],0))</f>
        <v>AZRPM9832G</v>
      </c>
      <c r="C58" t="s">
        <v>21055</v>
      </c>
      <c r="D58">
        <v>101520</v>
      </c>
      <c r="E58">
        <v>101520</v>
      </c>
      <c r="F58">
        <v>9</v>
      </c>
      <c r="G58">
        <v>9</v>
      </c>
      <c r="H58">
        <v>25441</v>
      </c>
      <c r="I58">
        <v>25441</v>
      </c>
      <c r="J58">
        <v>4413</v>
      </c>
      <c r="K58">
        <v>4413</v>
      </c>
      <c r="L58">
        <v>23.966666666666665</v>
      </c>
      <c r="M58">
        <v>23.966666666666665</v>
      </c>
      <c r="N58">
        <v>18.222222222222221</v>
      </c>
      <c r="O58">
        <v>18.222222222222221</v>
      </c>
      <c r="P58">
        <v>35</v>
      </c>
      <c r="Q58">
        <v>35</v>
      </c>
      <c r="R58">
        <v>6</v>
      </c>
      <c r="S58">
        <v>6</v>
      </c>
      <c r="T58">
        <v>0.82000000000000006</v>
      </c>
      <c r="U58">
        <v>0.82000000000000006</v>
      </c>
      <c r="V58">
        <v>832.45999999999992</v>
      </c>
      <c r="W58">
        <v>832.45999999999992</v>
      </c>
    </row>
    <row r="59" spans="1:23" outlineLevel="1" x14ac:dyDescent="0.2">
      <c r="A59" t="s">
        <v>2693</v>
      </c>
      <c r="B59" t="str">
        <f>INDEX(Profile[pans],MATCH(accumulated_data!A59,Profile[name],0))</f>
        <v>AABCT5461C</v>
      </c>
      <c r="C59" t="s">
        <v>21056</v>
      </c>
      <c r="D59">
        <v>4327497</v>
      </c>
      <c r="E59">
        <v>4327497</v>
      </c>
      <c r="F59">
        <v>4</v>
      </c>
      <c r="G59">
        <v>4</v>
      </c>
      <c r="H59">
        <v>1680000</v>
      </c>
      <c r="I59">
        <v>1680000</v>
      </c>
      <c r="J59">
        <v>351694</v>
      </c>
      <c r="K59">
        <v>351694</v>
      </c>
      <c r="L59">
        <v>14.995000000000001</v>
      </c>
      <c r="M59">
        <v>14.995000000000001</v>
      </c>
      <c r="N59">
        <v>28</v>
      </c>
      <c r="O59">
        <v>28</v>
      </c>
      <c r="P59">
        <v>30</v>
      </c>
      <c r="Q59">
        <v>30</v>
      </c>
      <c r="R59">
        <v>26</v>
      </c>
      <c r="S59">
        <v>26</v>
      </c>
      <c r="T59">
        <v>1.145</v>
      </c>
      <c r="U59">
        <v>1.145</v>
      </c>
      <c r="V59">
        <v>49466.46</v>
      </c>
      <c r="W59">
        <v>49466.46</v>
      </c>
    </row>
    <row r="60" spans="1:23" outlineLevel="1" x14ac:dyDescent="0.2">
      <c r="B60" t="e">
        <f>INDEX(Profile[pans],MATCH(accumulated_data!A60,Profile[name],0))</f>
        <v>#N/A</v>
      </c>
      <c r="C60" t="s">
        <v>21057</v>
      </c>
      <c r="D60">
        <v>5373745</v>
      </c>
      <c r="E60">
        <v>14201389</v>
      </c>
      <c r="F60">
        <v>161</v>
      </c>
      <c r="G60">
        <v>395</v>
      </c>
      <c r="H60">
        <v>139945</v>
      </c>
      <c r="I60">
        <v>142176</v>
      </c>
      <c r="J60">
        <v>746</v>
      </c>
      <c r="K60">
        <v>746</v>
      </c>
      <c r="L60">
        <v>16.842173913043496</v>
      </c>
      <c r="M60">
        <v>19.314911392405087</v>
      </c>
      <c r="N60">
        <v>11.670807453416149</v>
      </c>
      <c r="O60">
        <v>11.250632911392405</v>
      </c>
      <c r="P60">
        <v>18</v>
      </c>
      <c r="Q60">
        <v>27</v>
      </c>
      <c r="R60">
        <v>4</v>
      </c>
      <c r="S60">
        <v>3</v>
      </c>
      <c r="T60">
        <v>0.48590062111801252</v>
      </c>
      <c r="U60">
        <v>0.47936708860759158</v>
      </c>
      <c r="V60">
        <v>26140.399999999994</v>
      </c>
      <c r="W60">
        <v>68312.300000000032</v>
      </c>
    </row>
    <row r="61" spans="1:23" outlineLevel="1" x14ac:dyDescent="0.2">
      <c r="B61" t="e">
        <f>INDEX(Profile[pans],MATCH(accumulated_data!A61,Profile[name],0))</f>
        <v>#N/A</v>
      </c>
      <c r="C61" t="s">
        <v>21058</v>
      </c>
      <c r="D61">
        <v>3035129</v>
      </c>
      <c r="E61">
        <v>6985507.4300000006</v>
      </c>
      <c r="F61">
        <v>72</v>
      </c>
      <c r="G61">
        <v>180</v>
      </c>
      <c r="H61">
        <v>156621</v>
      </c>
      <c r="I61">
        <v>156621</v>
      </c>
      <c r="J61">
        <v>2084</v>
      </c>
      <c r="K61">
        <v>1661</v>
      </c>
      <c r="L61">
        <v>14.687361111111114</v>
      </c>
      <c r="M61">
        <v>13.08605555555555</v>
      </c>
      <c r="N61">
        <v>11.777777777777779</v>
      </c>
      <c r="O61">
        <v>12.177777777777777</v>
      </c>
      <c r="P61">
        <v>22</v>
      </c>
      <c r="Q61">
        <v>24</v>
      </c>
      <c r="R61">
        <v>1</v>
      </c>
      <c r="S61">
        <v>1</v>
      </c>
      <c r="T61">
        <v>0.47083333333333321</v>
      </c>
      <c r="U61">
        <v>0.43416666666666665</v>
      </c>
      <c r="V61">
        <v>13673.74</v>
      </c>
      <c r="W61">
        <v>28436.770000000004</v>
      </c>
    </row>
    <row r="62" spans="1:23" x14ac:dyDescent="0.2">
      <c r="B62" t="e">
        <f>INDEX(Profile[pans],MATCH(accumulated_data!A62,Profile[name],0))</f>
        <v>#N/A</v>
      </c>
      <c r="C62" t="s">
        <v>21059</v>
      </c>
      <c r="D62">
        <v>8212819.4000000004</v>
      </c>
      <c r="E62">
        <v>23235208.399999999</v>
      </c>
      <c r="F62">
        <v>23</v>
      </c>
      <c r="G62">
        <v>60</v>
      </c>
      <c r="H62">
        <v>844964</v>
      </c>
      <c r="I62">
        <v>844964</v>
      </c>
      <c r="J62">
        <v>55544</v>
      </c>
      <c r="K62">
        <v>10989</v>
      </c>
      <c r="L62">
        <v>36.399565217391299</v>
      </c>
      <c r="M62">
        <v>23.142333333333337</v>
      </c>
      <c r="N62">
        <v>15.260869565217391</v>
      </c>
      <c r="O62">
        <v>17.683333333333334</v>
      </c>
      <c r="P62">
        <v>27</v>
      </c>
      <c r="Q62">
        <v>43</v>
      </c>
      <c r="R62">
        <v>1</v>
      </c>
      <c r="S62">
        <v>1</v>
      </c>
      <c r="T62">
        <v>0.6543478260869563</v>
      </c>
      <c r="U62">
        <v>0.69783333333333342</v>
      </c>
      <c r="V62">
        <v>55764.749999999993</v>
      </c>
      <c r="W62">
        <v>165889.77000000002</v>
      </c>
    </row>
    <row r="63" spans="1:23" outlineLevel="1" x14ac:dyDescent="0.2">
      <c r="A63" s="2" t="s">
        <v>6747</v>
      </c>
      <c r="B63" s="2" t="str">
        <f>INDEX(Profile[pans],MATCH(accumulated_data!A63,Profile[name],0))</f>
        <v>ABPFA8619P</v>
      </c>
      <c r="C63" t="s">
        <v>21074</v>
      </c>
      <c r="D63">
        <v>0</v>
      </c>
      <c r="E63">
        <v>6158768.8600000003</v>
      </c>
      <c r="F63">
        <v>0</v>
      </c>
      <c r="G63">
        <v>30</v>
      </c>
      <c r="H63">
        <v>0</v>
      </c>
      <c r="I63">
        <v>559400</v>
      </c>
      <c r="J63">
        <v>0</v>
      </c>
      <c r="K63">
        <v>17360</v>
      </c>
      <c r="L63">
        <v>0</v>
      </c>
      <c r="M63">
        <v>16.44466666666667</v>
      </c>
      <c r="N63">
        <v>0</v>
      </c>
      <c r="O63">
        <v>22.466666666666665</v>
      </c>
      <c r="P63">
        <v>0</v>
      </c>
      <c r="Q63">
        <v>32</v>
      </c>
      <c r="R63">
        <v>0</v>
      </c>
      <c r="S63">
        <v>16</v>
      </c>
      <c r="T63">
        <v>0</v>
      </c>
      <c r="U63">
        <v>0.9680000000000003</v>
      </c>
      <c r="V63">
        <v>0</v>
      </c>
      <c r="W63">
        <v>59854.760000000009</v>
      </c>
    </row>
    <row r="64" spans="1:23" outlineLevel="1" x14ac:dyDescent="0.2">
      <c r="A64" s="2" t="s">
        <v>6202</v>
      </c>
      <c r="B64" s="2">
        <f>INDEX(Profile[pans],MATCH(accumulated_data!A64,Profile[name],0))</f>
        <v>0</v>
      </c>
      <c r="C64" t="s">
        <v>21075</v>
      </c>
      <c r="D64">
        <v>0</v>
      </c>
      <c r="E64">
        <v>1068363.43</v>
      </c>
      <c r="F64">
        <v>0</v>
      </c>
      <c r="G64">
        <v>3</v>
      </c>
      <c r="H64">
        <v>0</v>
      </c>
      <c r="I64">
        <v>380914</v>
      </c>
      <c r="J64">
        <v>0</v>
      </c>
      <c r="K64">
        <v>54957</v>
      </c>
      <c r="L64">
        <v>0</v>
      </c>
      <c r="M64">
        <v>14.93</v>
      </c>
      <c r="N64">
        <v>0</v>
      </c>
      <c r="O64">
        <v>16</v>
      </c>
      <c r="P64">
        <v>0</v>
      </c>
      <c r="Q64">
        <v>19</v>
      </c>
      <c r="R64">
        <v>0</v>
      </c>
      <c r="S64">
        <v>13</v>
      </c>
      <c r="T64">
        <v>0</v>
      </c>
      <c r="U64">
        <v>0.65500000000000014</v>
      </c>
      <c r="V64">
        <v>0</v>
      </c>
      <c r="W64">
        <v>7015.74</v>
      </c>
    </row>
    <row r="65" spans="1:23" outlineLevel="1" x14ac:dyDescent="0.2">
      <c r="A65" s="2"/>
      <c r="B65" s="2" t="e">
        <f>INDEX(Profile[pans],MATCH(accumulated_data!A65,Profile[name],0))</f>
        <v>#N/A</v>
      </c>
      <c r="C65" t="s">
        <v>21076</v>
      </c>
      <c r="D65">
        <v>0</v>
      </c>
      <c r="E65">
        <v>17600</v>
      </c>
      <c r="F65">
        <v>0</v>
      </c>
      <c r="G65">
        <v>1</v>
      </c>
      <c r="H65">
        <v>0</v>
      </c>
      <c r="I65">
        <v>17600</v>
      </c>
      <c r="J65">
        <v>0</v>
      </c>
      <c r="K65">
        <v>17600</v>
      </c>
      <c r="L65">
        <v>0</v>
      </c>
      <c r="M65">
        <v>13.99</v>
      </c>
      <c r="N65">
        <v>0</v>
      </c>
      <c r="O65">
        <v>24</v>
      </c>
      <c r="P65">
        <v>0</v>
      </c>
      <c r="Q65">
        <v>24</v>
      </c>
      <c r="R65">
        <v>0</v>
      </c>
      <c r="S65">
        <v>24</v>
      </c>
      <c r="T65">
        <v>0</v>
      </c>
      <c r="U65">
        <v>0.92</v>
      </c>
      <c r="V65">
        <v>0</v>
      </c>
      <c r="W65">
        <v>161.91999999999999</v>
      </c>
    </row>
    <row r="66" spans="1:23" outlineLevel="1" x14ac:dyDescent="0.2">
      <c r="A66" s="2" t="s">
        <v>5851</v>
      </c>
      <c r="B66" s="2" t="str">
        <f>INDEX(Profile[pans],MATCH(accumulated_data!A66,Profile[name],0))</f>
        <v>ACWPL3558Q</v>
      </c>
      <c r="C66" t="s">
        <v>21077</v>
      </c>
      <c r="D66">
        <v>0</v>
      </c>
      <c r="E66">
        <v>5314339</v>
      </c>
      <c r="F66">
        <v>0</v>
      </c>
      <c r="G66">
        <v>8</v>
      </c>
      <c r="H66">
        <v>0</v>
      </c>
      <c r="I66">
        <v>1906960</v>
      </c>
      <c r="J66">
        <v>0</v>
      </c>
      <c r="K66">
        <v>17600</v>
      </c>
      <c r="L66">
        <v>0</v>
      </c>
      <c r="M66">
        <v>13.127692307692307</v>
      </c>
      <c r="N66">
        <v>0</v>
      </c>
      <c r="O66">
        <v>22.692307692307693</v>
      </c>
      <c r="P66">
        <v>0</v>
      </c>
      <c r="Q66">
        <v>25</v>
      </c>
      <c r="R66">
        <v>0</v>
      </c>
      <c r="S66">
        <v>19</v>
      </c>
      <c r="T66">
        <v>0</v>
      </c>
      <c r="U66">
        <v>0.80461538461538451</v>
      </c>
      <c r="V66">
        <v>0</v>
      </c>
      <c r="W66">
        <v>42622.539999999994</v>
      </c>
    </row>
    <row r="67" spans="1:23" outlineLevel="1" x14ac:dyDescent="0.2">
      <c r="A67" s="2" t="s">
        <v>5402</v>
      </c>
      <c r="B67" s="2" t="str">
        <f>INDEX(Profile[pans],MATCH(accumulated_data!A67,Profile[name],0))</f>
        <v>AAGCA9338Q</v>
      </c>
      <c r="C67" t="s">
        <v>21078</v>
      </c>
      <c r="D67">
        <v>19853563</v>
      </c>
      <c r="E67">
        <v>70130997.920000017</v>
      </c>
      <c r="F67">
        <v>44</v>
      </c>
      <c r="G67">
        <v>122</v>
      </c>
      <c r="H67">
        <v>1132813</v>
      </c>
      <c r="I67">
        <v>1854720</v>
      </c>
      <c r="J67">
        <v>43008</v>
      </c>
      <c r="K67">
        <v>36581</v>
      </c>
      <c r="L67">
        <v>13.140454545454539</v>
      </c>
      <c r="M67">
        <v>12.596967213114759</v>
      </c>
      <c r="N67">
        <v>31.818181818181817</v>
      </c>
      <c r="O67">
        <v>27.385245901639344</v>
      </c>
      <c r="P67">
        <v>40</v>
      </c>
      <c r="Q67">
        <v>40</v>
      </c>
      <c r="R67">
        <v>27</v>
      </c>
      <c r="S67">
        <v>18</v>
      </c>
      <c r="T67">
        <v>1.1368181818181822</v>
      </c>
      <c r="U67">
        <v>0.94598360655737568</v>
      </c>
      <c r="V67">
        <v>227685.27999999994</v>
      </c>
      <c r="W67">
        <v>647404.20999999973</v>
      </c>
    </row>
    <row r="68" spans="1:23" outlineLevel="1" x14ac:dyDescent="0.2">
      <c r="A68" s="2" t="s">
        <v>3613</v>
      </c>
      <c r="B68" s="2">
        <f>INDEX(Profile[pans],MATCH(accumulated_data!A68,Profile[name],0))</f>
        <v>0</v>
      </c>
      <c r="C68" t="s">
        <v>21079</v>
      </c>
      <c r="D68">
        <v>838957.4</v>
      </c>
      <c r="E68">
        <v>1433989.4</v>
      </c>
      <c r="F68">
        <v>3</v>
      </c>
      <c r="G68">
        <v>5</v>
      </c>
      <c r="H68">
        <v>741170.4</v>
      </c>
      <c r="I68">
        <v>741170.4</v>
      </c>
      <c r="J68">
        <v>5003</v>
      </c>
      <c r="K68">
        <v>5003</v>
      </c>
      <c r="L68">
        <v>14.96</v>
      </c>
      <c r="M68">
        <v>14.948000000000002</v>
      </c>
      <c r="N68">
        <v>15.666666666666666</v>
      </c>
      <c r="O68">
        <v>18.2</v>
      </c>
      <c r="P68">
        <v>23</v>
      </c>
      <c r="Q68">
        <v>23</v>
      </c>
      <c r="R68">
        <v>12</v>
      </c>
      <c r="S68">
        <v>12</v>
      </c>
      <c r="T68">
        <v>0.64333333333333331</v>
      </c>
      <c r="U68">
        <v>0.746</v>
      </c>
      <c r="V68">
        <v>4133.8999999999996</v>
      </c>
      <c r="W68">
        <v>9489.1899999999987</v>
      </c>
    </row>
    <row r="69" spans="1:23" outlineLevel="1" x14ac:dyDescent="0.2">
      <c r="A69" s="2" t="s">
        <v>1596</v>
      </c>
      <c r="B69" s="2" t="str">
        <f>INDEX(Profile[pans],MATCH(accumulated_data!A69,Profile[name],0))</f>
        <v>GNZPS8754R</v>
      </c>
      <c r="C69" t="s">
        <v>1600</v>
      </c>
      <c r="D69">
        <v>2234016.4</v>
      </c>
      <c r="E69">
        <v>4952141.25</v>
      </c>
      <c r="F69">
        <v>9</v>
      </c>
      <c r="G69">
        <v>18</v>
      </c>
      <c r="H69">
        <v>658040.80000000005</v>
      </c>
      <c r="I69">
        <v>658040.80000000005</v>
      </c>
      <c r="J69">
        <v>17369.599999999999</v>
      </c>
      <c r="K69">
        <v>11222.4</v>
      </c>
      <c r="L69">
        <v>14.471111111111112</v>
      </c>
      <c r="M69">
        <v>14.222777777777781</v>
      </c>
      <c r="N69">
        <v>29.555555555555557</v>
      </c>
      <c r="O69">
        <v>27.222222222222221</v>
      </c>
      <c r="P69">
        <v>36</v>
      </c>
      <c r="Q69">
        <v>37</v>
      </c>
      <c r="R69">
        <v>20</v>
      </c>
      <c r="S69">
        <v>18</v>
      </c>
      <c r="T69">
        <v>1.1722222222222221</v>
      </c>
      <c r="U69">
        <v>1.0622222222222222</v>
      </c>
      <c r="V69">
        <v>28588.510000000002</v>
      </c>
      <c r="W69">
        <v>58403.939999999995</v>
      </c>
    </row>
    <row r="70" spans="1:23" outlineLevel="1" x14ac:dyDescent="0.2">
      <c r="A70" s="2" t="s">
        <v>4406</v>
      </c>
      <c r="B70" s="2" t="str">
        <f>INDEX(Profile[pans],MATCH(accumulated_data!A70,Profile[name],0))</f>
        <v>ANSPK7832R</v>
      </c>
      <c r="C70" t="s">
        <v>21080</v>
      </c>
      <c r="D70">
        <v>3381202.2</v>
      </c>
      <c r="E70">
        <v>3381202.2</v>
      </c>
      <c r="F70">
        <v>2</v>
      </c>
      <c r="G70">
        <v>2</v>
      </c>
      <c r="H70">
        <v>2183059.46</v>
      </c>
      <c r="I70">
        <v>2183059.46</v>
      </c>
      <c r="J70">
        <v>1198142.74</v>
      </c>
      <c r="K70">
        <v>1198142.74</v>
      </c>
      <c r="L70">
        <v>14.19</v>
      </c>
      <c r="M70">
        <v>14.19</v>
      </c>
      <c r="N70">
        <v>27</v>
      </c>
      <c r="O70">
        <v>27</v>
      </c>
      <c r="P70">
        <v>27</v>
      </c>
      <c r="Q70">
        <v>27</v>
      </c>
      <c r="R70">
        <v>27</v>
      </c>
      <c r="S70">
        <v>27</v>
      </c>
      <c r="T70">
        <v>1.05</v>
      </c>
      <c r="U70">
        <v>1.05</v>
      </c>
      <c r="V70">
        <v>35502.619999999995</v>
      </c>
      <c r="W70">
        <v>35502.619999999995</v>
      </c>
    </row>
    <row r="71" spans="1:23" outlineLevel="1" x14ac:dyDescent="0.2">
      <c r="A71" s="2" t="s">
        <v>1904</v>
      </c>
      <c r="B71" s="2" t="str">
        <f>INDEX(Profile[pans],MATCH(accumulated_data!A71,Profile[name],0))</f>
        <v>AJUPR6544F</v>
      </c>
      <c r="C71" t="s">
        <v>1904</v>
      </c>
      <c r="D71">
        <v>18420234.07</v>
      </c>
      <c r="E71">
        <v>48144724.049999997</v>
      </c>
      <c r="F71">
        <v>7</v>
      </c>
      <c r="G71">
        <v>19</v>
      </c>
      <c r="H71">
        <v>5279699.46</v>
      </c>
      <c r="I71">
        <v>5279699.46</v>
      </c>
      <c r="J71">
        <v>52350.46</v>
      </c>
      <c r="K71">
        <v>4248</v>
      </c>
      <c r="L71">
        <v>21.042857142857144</v>
      </c>
      <c r="M71">
        <v>24.907368421052627</v>
      </c>
      <c r="N71">
        <v>29.428571428571427</v>
      </c>
      <c r="O71">
        <v>23.578947368421051</v>
      </c>
      <c r="P71">
        <v>36</v>
      </c>
      <c r="Q71">
        <v>36</v>
      </c>
      <c r="R71">
        <v>13</v>
      </c>
      <c r="S71">
        <v>3</v>
      </c>
      <c r="T71">
        <v>1.5385714285714285</v>
      </c>
      <c r="U71">
        <v>1.2705263157894742</v>
      </c>
      <c r="V71">
        <v>297711.39</v>
      </c>
      <c r="W71">
        <v>626697.60999999987</v>
      </c>
    </row>
    <row r="72" spans="1:23" outlineLevel="1" x14ac:dyDescent="0.2">
      <c r="A72" s="2" t="s">
        <v>6591</v>
      </c>
      <c r="B72" s="2" t="str">
        <f>INDEX(Profile[pans],MATCH(accumulated_data!A72,Profile[name],0))</f>
        <v>BQFPG1597Q</v>
      </c>
      <c r="C72" t="s">
        <v>21081</v>
      </c>
      <c r="D72">
        <v>0</v>
      </c>
      <c r="E72">
        <v>3261537.5999999996</v>
      </c>
      <c r="F72">
        <v>0</v>
      </c>
      <c r="G72">
        <v>4</v>
      </c>
      <c r="H72">
        <v>0</v>
      </c>
      <c r="I72">
        <v>1471362.4</v>
      </c>
      <c r="J72">
        <v>0</v>
      </c>
      <c r="K72">
        <v>221972</v>
      </c>
      <c r="L72">
        <v>0</v>
      </c>
      <c r="M72">
        <v>14.087499999999999</v>
      </c>
      <c r="N72">
        <v>0</v>
      </c>
      <c r="O72">
        <v>28.5</v>
      </c>
      <c r="P72">
        <v>0</v>
      </c>
      <c r="Q72">
        <v>33</v>
      </c>
      <c r="R72">
        <v>0</v>
      </c>
      <c r="S72">
        <v>25</v>
      </c>
      <c r="T72">
        <v>0</v>
      </c>
      <c r="U72">
        <v>1.1000000000000001</v>
      </c>
      <c r="V72">
        <v>0</v>
      </c>
      <c r="W72">
        <v>35714.25</v>
      </c>
    </row>
    <row r="73" spans="1:23" outlineLevel="1" x14ac:dyDescent="0.2">
      <c r="A73" s="2" t="s">
        <v>360</v>
      </c>
      <c r="B73" s="2" t="str">
        <f>INDEX(Profile[pans],MATCH(accumulated_data!A73,Profile[name],0))</f>
        <v>AAQCA4495G</v>
      </c>
      <c r="C73" t="s">
        <v>360</v>
      </c>
      <c r="D73">
        <v>8283119.0999999996</v>
      </c>
      <c r="E73">
        <v>14221208.1</v>
      </c>
      <c r="F73">
        <v>21</v>
      </c>
      <c r="G73">
        <v>40</v>
      </c>
      <c r="H73">
        <v>1242834.53</v>
      </c>
      <c r="I73">
        <v>1242834.53</v>
      </c>
      <c r="J73">
        <v>10473</v>
      </c>
      <c r="K73">
        <v>10473</v>
      </c>
      <c r="L73">
        <v>15.996666666666673</v>
      </c>
      <c r="M73">
        <v>15.967249999999993</v>
      </c>
      <c r="N73">
        <v>20.61904761904762</v>
      </c>
      <c r="O73">
        <v>20.6</v>
      </c>
      <c r="P73">
        <v>23</v>
      </c>
      <c r="Q73">
        <v>23</v>
      </c>
      <c r="R73">
        <v>11</v>
      </c>
      <c r="S73">
        <v>11</v>
      </c>
      <c r="T73">
        <v>0.89095238095238083</v>
      </c>
      <c r="U73">
        <v>0.89449999999999963</v>
      </c>
      <c r="V73">
        <v>72957.170000000013</v>
      </c>
      <c r="W73">
        <v>126090.99000000002</v>
      </c>
    </row>
    <row r="74" spans="1:23" outlineLevel="1" x14ac:dyDescent="0.2">
      <c r="A74" s="2" t="s">
        <v>1127</v>
      </c>
      <c r="B74" s="2" t="str">
        <f>INDEX(Profile[pans],MATCH(accumulated_data!A74,Profile[name],0))</f>
        <v>ABHFA2326H</v>
      </c>
      <c r="C74" t="s">
        <v>1127</v>
      </c>
      <c r="D74">
        <v>5780140.3200000003</v>
      </c>
      <c r="E74">
        <v>5780140.3200000003</v>
      </c>
      <c r="F74">
        <v>4</v>
      </c>
      <c r="G74">
        <v>4</v>
      </c>
      <c r="H74">
        <v>3695042.5600000001</v>
      </c>
      <c r="I74">
        <v>3695042.5600000001</v>
      </c>
      <c r="J74">
        <v>79296</v>
      </c>
      <c r="K74">
        <v>79296</v>
      </c>
      <c r="L74">
        <v>11.75</v>
      </c>
      <c r="M74">
        <v>11.75</v>
      </c>
      <c r="N74">
        <v>32</v>
      </c>
      <c r="O74">
        <v>32</v>
      </c>
      <c r="P74">
        <v>32</v>
      </c>
      <c r="Q74">
        <v>32</v>
      </c>
      <c r="R74">
        <v>32</v>
      </c>
      <c r="S74">
        <v>32</v>
      </c>
      <c r="T74">
        <v>1.03</v>
      </c>
      <c r="U74">
        <v>1.03</v>
      </c>
      <c r="V74">
        <v>59535.45</v>
      </c>
      <c r="W74">
        <v>59535.45</v>
      </c>
    </row>
    <row r="75" spans="1:23" outlineLevel="1" x14ac:dyDescent="0.2">
      <c r="A75" s="2"/>
      <c r="B75" s="2" t="e">
        <f>INDEX(Profile[pans],MATCH(accumulated_data!A75,Profile[name],0))</f>
        <v>#N/A</v>
      </c>
      <c r="C75" t="s">
        <v>21082</v>
      </c>
      <c r="D75">
        <v>0</v>
      </c>
      <c r="E75">
        <v>159064</v>
      </c>
      <c r="F75">
        <v>0</v>
      </c>
      <c r="G75">
        <v>2</v>
      </c>
      <c r="H75">
        <v>0</v>
      </c>
      <c r="I75">
        <v>93173</v>
      </c>
      <c r="J75">
        <v>0</v>
      </c>
      <c r="K75">
        <v>65891</v>
      </c>
      <c r="L75">
        <v>0</v>
      </c>
      <c r="M75">
        <v>14.99</v>
      </c>
      <c r="N75">
        <v>0</v>
      </c>
      <c r="O75">
        <v>28</v>
      </c>
      <c r="P75">
        <v>0</v>
      </c>
      <c r="Q75">
        <v>28</v>
      </c>
      <c r="R75">
        <v>0</v>
      </c>
      <c r="S75">
        <v>28</v>
      </c>
      <c r="T75">
        <v>0</v>
      </c>
      <c r="U75">
        <v>1.1499999999999999</v>
      </c>
      <c r="V75">
        <v>0</v>
      </c>
      <c r="W75">
        <v>1829.24</v>
      </c>
    </row>
    <row r="76" spans="1:23" outlineLevel="1" x14ac:dyDescent="0.2">
      <c r="A76" s="2"/>
      <c r="B76" s="2" t="e">
        <f>INDEX(Profile[pans],MATCH(accumulated_data!A76,Profile[name],0))</f>
        <v>#N/A</v>
      </c>
      <c r="C76" t="s">
        <v>21083</v>
      </c>
      <c r="D76">
        <v>20187451.869999997</v>
      </c>
      <c r="E76">
        <v>34990335.699999996</v>
      </c>
      <c r="F76">
        <v>46</v>
      </c>
      <c r="G76">
        <v>75</v>
      </c>
      <c r="H76">
        <v>1150753.4099999999</v>
      </c>
      <c r="I76">
        <v>1250944</v>
      </c>
      <c r="J76">
        <v>122398</v>
      </c>
      <c r="K76">
        <v>67200</v>
      </c>
      <c r="L76">
        <v>15.366521739130448</v>
      </c>
      <c r="M76">
        <v>15.065200000000013</v>
      </c>
      <c r="N76">
        <v>20.260869565217391</v>
      </c>
      <c r="O76">
        <v>21.56</v>
      </c>
      <c r="P76">
        <v>26</v>
      </c>
      <c r="Q76">
        <v>32</v>
      </c>
      <c r="R76">
        <v>10</v>
      </c>
      <c r="S76">
        <v>9</v>
      </c>
      <c r="T76">
        <v>0.80217391304347874</v>
      </c>
      <c r="U76">
        <v>0.8584000000000005</v>
      </c>
      <c r="V76">
        <v>162560.29</v>
      </c>
      <c r="W76">
        <v>300555.63</v>
      </c>
    </row>
    <row r="77" spans="1:23" outlineLevel="1" x14ac:dyDescent="0.2">
      <c r="A77" s="2" t="s">
        <v>1862</v>
      </c>
      <c r="B77" s="2" t="str">
        <f>INDEX(Profile[pans],MATCH(accumulated_data!A77,Profile[name],0))</f>
        <v>BUOPR4570D</v>
      </c>
      <c r="C77" t="s">
        <v>1866</v>
      </c>
      <c r="D77">
        <v>2723070.58</v>
      </c>
      <c r="E77">
        <v>4479735.45</v>
      </c>
      <c r="F77">
        <v>6</v>
      </c>
      <c r="G77">
        <v>13</v>
      </c>
      <c r="H77">
        <v>770197.6</v>
      </c>
      <c r="I77">
        <v>770197.6</v>
      </c>
      <c r="J77">
        <v>143364</v>
      </c>
      <c r="K77">
        <v>32190</v>
      </c>
      <c r="L77">
        <v>16.016666666666666</v>
      </c>
      <c r="M77">
        <v>15.989230769230771</v>
      </c>
      <c r="N77">
        <v>21.166666666666668</v>
      </c>
      <c r="O77">
        <v>21.615384615384617</v>
      </c>
      <c r="P77">
        <v>27</v>
      </c>
      <c r="Q77">
        <v>27</v>
      </c>
      <c r="R77">
        <v>17</v>
      </c>
      <c r="S77">
        <v>17</v>
      </c>
      <c r="T77">
        <v>0.92833333333333323</v>
      </c>
      <c r="U77">
        <v>0.94692307692307709</v>
      </c>
      <c r="V77">
        <v>24441.379999999997</v>
      </c>
      <c r="W77">
        <v>40315.06</v>
      </c>
    </row>
    <row r="78" spans="1:23" outlineLevel="1" x14ac:dyDescent="0.2">
      <c r="A78" s="2" t="s">
        <v>3903</v>
      </c>
      <c r="B78" s="2" t="str">
        <f>INDEX(Profile[pans],MATCH(accumulated_data!A78,Profile[name],0))</f>
        <v>FFKPS6359C</v>
      </c>
      <c r="C78" t="s">
        <v>3907</v>
      </c>
      <c r="D78">
        <v>8411276</v>
      </c>
      <c r="E78">
        <v>21830845.800000001</v>
      </c>
      <c r="F78">
        <v>14</v>
      </c>
      <c r="G78">
        <v>43</v>
      </c>
      <c r="H78">
        <v>1742313.6</v>
      </c>
      <c r="I78">
        <v>1742313.6</v>
      </c>
      <c r="J78">
        <v>67024</v>
      </c>
      <c r="K78">
        <v>17086</v>
      </c>
      <c r="L78">
        <v>15.800666666666666</v>
      </c>
      <c r="M78">
        <v>15.211860465116267</v>
      </c>
      <c r="N78">
        <v>23.533333333333335</v>
      </c>
      <c r="O78">
        <v>24.279069767441861</v>
      </c>
      <c r="P78">
        <v>33</v>
      </c>
      <c r="Q78">
        <v>33</v>
      </c>
      <c r="R78">
        <v>20</v>
      </c>
      <c r="S78">
        <v>20</v>
      </c>
      <c r="T78">
        <v>1.0119999999999998</v>
      </c>
      <c r="U78">
        <v>1.0074418604651159</v>
      </c>
      <c r="V78">
        <v>84039.41</v>
      </c>
      <c r="W78">
        <v>218782.06000000008</v>
      </c>
    </row>
    <row r="79" spans="1:23" outlineLevel="1" x14ac:dyDescent="0.2">
      <c r="A79" s="2" t="s">
        <v>3960</v>
      </c>
      <c r="B79" s="2" t="str">
        <f>INDEX(Profile[pans],MATCH(accumulated_data!A79,Profile[name],0))</f>
        <v>CMWPD2839L</v>
      </c>
      <c r="C79" t="s">
        <v>3964</v>
      </c>
      <c r="D79">
        <v>3427460.0000000005</v>
      </c>
      <c r="E79">
        <v>6856017.3999999994</v>
      </c>
      <c r="F79">
        <v>10</v>
      </c>
      <c r="G79">
        <v>25</v>
      </c>
      <c r="H79">
        <v>643704</v>
      </c>
      <c r="I79">
        <v>643704</v>
      </c>
      <c r="J79">
        <v>124891.2</v>
      </c>
      <c r="K79">
        <v>6136</v>
      </c>
      <c r="L79">
        <v>14.993</v>
      </c>
      <c r="M79">
        <v>15.011599999999998</v>
      </c>
      <c r="N79">
        <v>18.8</v>
      </c>
      <c r="O79">
        <v>16.760000000000002</v>
      </c>
      <c r="P79">
        <v>20</v>
      </c>
      <c r="Q79">
        <v>23</v>
      </c>
      <c r="R79">
        <v>17</v>
      </c>
      <c r="S79">
        <v>7</v>
      </c>
      <c r="T79">
        <v>0.77200000000000002</v>
      </c>
      <c r="U79">
        <v>0.68919999999999959</v>
      </c>
      <c r="V79">
        <v>26422.190000000002</v>
      </c>
      <c r="W79">
        <v>48463.44000000001</v>
      </c>
    </row>
    <row r="80" spans="1:23" outlineLevel="1" x14ac:dyDescent="0.2">
      <c r="A80" s="2" t="s">
        <v>1963</v>
      </c>
      <c r="B80" s="2" t="str">
        <f>INDEX(Profile[pans],MATCH(accumulated_data!A80,Profile[name],0))</f>
        <v>CRDPS4285D</v>
      </c>
      <c r="C80" t="s">
        <v>1967</v>
      </c>
      <c r="D80">
        <v>3449527.76</v>
      </c>
      <c r="E80">
        <v>15301644.749999991</v>
      </c>
      <c r="F80">
        <v>15</v>
      </c>
      <c r="G80">
        <v>75</v>
      </c>
      <c r="H80">
        <v>503516.15999999997</v>
      </c>
      <c r="I80">
        <v>503516.15999999997</v>
      </c>
      <c r="J80">
        <v>12544</v>
      </c>
      <c r="K80">
        <v>12544</v>
      </c>
      <c r="L80">
        <v>16.011999999999993</v>
      </c>
      <c r="M80">
        <v>16.141200000000005</v>
      </c>
      <c r="N80">
        <v>34.4</v>
      </c>
      <c r="O80">
        <v>35.6</v>
      </c>
      <c r="P80">
        <v>39</v>
      </c>
      <c r="Q80">
        <v>39</v>
      </c>
      <c r="R80">
        <v>18</v>
      </c>
      <c r="S80">
        <v>18</v>
      </c>
      <c r="T80">
        <v>1.4773333333333338</v>
      </c>
      <c r="U80">
        <v>1.5658666666666676</v>
      </c>
      <c r="V80">
        <v>50351.770000000004</v>
      </c>
      <c r="W80">
        <v>238187.60000000003</v>
      </c>
    </row>
    <row r="81" spans="1:23" outlineLevel="1" x14ac:dyDescent="0.2">
      <c r="A81" s="2" t="s">
        <v>6848</v>
      </c>
      <c r="B81" s="2" t="str">
        <f>INDEX(Profile[pans],MATCH(accumulated_data!A81,Profile[name],0))</f>
        <v>ABWPY6648K</v>
      </c>
      <c r="C81" t="s">
        <v>21084</v>
      </c>
      <c r="D81">
        <v>0</v>
      </c>
      <c r="E81">
        <v>4309549.82</v>
      </c>
      <c r="F81">
        <v>0</v>
      </c>
      <c r="G81">
        <v>4</v>
      </c>
      <c r="H81">
        <v>0</v>
      </c>
      <c r="I81">
        <v>2490079.42</v>
      </c>
      <c r="J81">
        <v>0</v>
      </c>
      <c r="K81">
        <v>32001.599999999999</v>
      </c>
      <c r="L81">
        <v>0</v>
      </c>
      <c r="M81">
        <v>13.92</v>
      </c>
      <c r="N81">
        <v>0</v>
      </c>
      <c r="O81">
        <v>16</v>
      </c>
      <c r="P81">
        <v>0</v>
      </c>
      <c r="Q81">
        <v>16</v>
      </c>
      <c r="R81">
        <v>0</v>
      </c>
      <c r="S81">
        <v>16</v>
      </c>
      <c r="T81">
        <v>0</v>
      </c>
      <c r="U81">
        <v>0.61</v>
      </c>
      <c r="V81">
        <v>0</v>
      </c>
      <c r="W81">
        <v>26288.25</v>
      </c>
    </row>
    <row r="82" spans="1:23" outlineLevel="1" x14ac:dyDescent="0.2">
      <c r="A82" s="2" t="s">
        <v>1723</v>
      </c>
      <c r="B82" s="2" t="str">
        <f>INDEX(Profile[pans],MATCH(accumulated_data!A82,Profile[name],0))</f>
        <v>AAFCC6784M</v>
      </c>
      <c r="C82" t="s">
        <v>1723</v>
      </c>
      <c r="D82">
        <v>40345749.009999998</v>
      </c>
      <c r="E82">
        <v>40345749.009999998</v>
      </c>
      <c r="F82">
        <v>79</v>
      </c>
      <c r="G82">
        <v>79</v>
      </c>
      <c r="H82">
        <v>5887339.0999999996</v>
      </c>
      <c r="I82">
        <v>5887339.0999999996</v>
      </c>
      <c r="J82">
        <v>3398.4</v>
      </c>
      <c r="K82">
        <v>3398.4</v>
      </c>
      <c r="L82">
        <v>11.093037974683552</v>
      </c>
      <c r="M82">
        <v>11.093037974683552</v>
      </c>
      <c r="N82">
        <v>32.278481012658226</v>
      </c>
      <c r="O82">
        <v>32.278481012658226</v>
      </c>
      <c r="P82">
        <v>40</v>
      </c>
      <c r="Q82">
        <v>40</v>
      </c>
      <c r="R82">
        <v>16</v>
      </c>
      <c r="S82">
        <v>16</v>
      </c>
      <c r="T82">
        <v>0.95797468354430249</v>
      </c>
      <c r="U82">
        <v>0.95797468354430249</v>
      </c>
      <c r="V82">
        <v>399362.22</v>
      </c>
      <c r="W82">
        <v>399362.22</v>
      </c>
    </row>
    <row r="83" spans="1:23" outlineLevel="1" x14ac:dyDescent="0.2">
      <c r="A83" s="2" t="s">
        <v>6274</v>
      </c>
      <c r="B83" s="2" t="str">
        <f>INDEX(Profile[pans],MATCH(accumulated_data!A83,Profile[name],0))</f>
        <v>AFKPC3490B</v>
      </c>
      <c r="C83" t="s">
        <v>21085</v>
      </c>
      <c r="D83">
        <v>0</v>
      </c>
      <c r="E83">
        <v>422800</v>
      </c>
      <c r="F83">
        <v>0</v>
      </c>
      <c r="G83">
        <v>2</v>
      </c>
      <c r="H83">
        <v>0</v>
      </c>
      <c r="I83">
        <v>292400</v>
      </c>
      <c r="J83">
        <v>0</v>
      </c>
      <c r="K83">
        <v>130400</v>
      </c>
      <c r="L83">
        <v>0</v>
      </c>
      <c r="M83">
        <v>14.46</v>
      </c>
      <c r="N83">
        <v>0</v>
      </c>
      <c r="O83">
        <v>23.5</v>
      </c>
      <c r="P83">
        <v>0</v>
      </c>
      <c r="Q83">
        <v>29</v>
      </c>
      <c r="R83">
        <v>0</v>
      </c>
      <c r="S83">
        <v>18</v>
      </c>
      <c r="T83">
        <v>0</v>
      </c>
      <c r="U83">
        <v>0.88</v>
      </c>
      <c r="V83">
        <v>0</v>
      </c>
      <c r="W83">
        <v>3720.64</v>
      </c>
    </row>
    <row r="84" spans="1:23" outlineLevel="1" x14ac:dyDescent="0.2">
      <c r="A84" s="2" t="s">
        <v>1753</v>
      </c>
      <c r="B84" s="2" t="str">
        <f>INDEX(Profile[pans],MATCH(accumulated_data!A84,Profile[name],0))</f>
        <v>ALVPA6038L</v>
      </c>
      <c r="C84" t="s">
        <v>1757</v>
      </c>
      <c r="D84">
        <v>447110</v>
      </c>
      <c r="E84">
        <v>1280096</v>
      </c>
      <c r="F84">
        <v>4</v>
      </c>
      <c r="G84">
        <v>9</v>
      </c>
      <c r="H84">
        <v>154080</v>
      </c>
      <c r="I84">
        <v>354000</v>
      </c>
      <c r="J84">
        <v>3398.4</v>
      </c>
      <c r="K84">
        <v>3398.4</v>
      </c>
      <c r="L84">
        <v>15.003333333333336</v>
      </c>
      <c r="M84">
        <v>14.982222222222223</v>
      </c>
      <c r="N84">
        <v>35.25</v>
      </c>
      <c r="O84">
        <v>31.444444444444443</v>
      </c>
      <c r="P84">
        <v>37</v>
      </c>
      <c r="Q84">
        <v>37</v>
      </c>
      <c r="R84">
        <v>32</v>
      </c>
      <c r="S84">
        <v>22</v>
      </c>
      <c r="T84">
        <v>1.4499999999999997</v>
      </c>
      <c r="U84">
        <v>1.2911111111111111</v>
      </c>
      <c r="V84">
        <v>6390.75</v>
      </c>
      <c r="W84">
        <v>17135.02</v>
      </c>
    </row>
    <row r="85" spans="1:23" outlineLevel="1" x14ac:dyDescent="0.2">
      <c r="A85" s="2" t="s">
        <v>6147</v>
      </c>
      <c r="B85" s="2" t="str">
        <f>INDEX(Profile[pans],MATCH(accumulated_data!A85,Profile[name],0))</f>
        <v>ECWPK3214G</v>
      </c>
      <c r="C85" t="s">
        <v>21086</v>
      </c>
      <c r="D85">
        <v>0</v>
      </c>
      <c r="E85">
        <v>1013952</v>
      </c>
      <c r="F85">
        <v>0</v>
      </c>
      <c r="G85">
        <v>4</v>
      </c>
      <c r="H85">
        <v>0</v>
      </c>
      <c r="I85">
        <v>707811</v>
      </c>
      <c r="J85">
        <v>0</v>
      </c>
      <c r="K85">
        <v>5156</v>
      </c>
      <c r="L85">
        <v>0</v>
      </c>
      <c r="M85">
        <v>15.0075</v>
      </c>
      <c r="N85">
        <v>0</v>
      </c>
      <c r="O85">
        <v>18</v>
      </c>
      <c r="P85">
        <v>0</v>
      </c>
      <c r="Q85">
        <v>18</v>
      </c>
      <c r="R85">
        <v>0</v>
      </c>
      <c r="S85">
        <v>18</v>
      </c>
      <c r="T85">
        <v>0</v>
      </c>
      <c r="U85">
        <v>0.74</v>
      </c>
      <c r="V85">
        <v>0</v>
      </c>
      <c r="W85">
        <v>7503.24</v>
      </c>
    </row>
    <row r="86" spans="1:23" outlineLevel="1" x14ac:dyDescent="0.2">
      <c r="A86" s="2" t="s">
        <v>4009</v>
      </c>
      <c r="B86" s="2" t="str">
        <f>INDEX(Profile[pans],MATCH(accumulated_data!A86,Profile[name],0))</f>
        <v>AQUPD5116A</v>
      </c>
      <c r="C86" t="s">
        <v>21087</v>
      </c>
      <c r="D86">
        <v>1566089.67</v>
      </c>
      <c r="E86">
        <v>2242292.0499999998</v>
      </c>
      <c r="F86">
        <v>6</v>
      </c>
      <c r="G86">
        <v>9</v>
      </c>
      <c r="H86">
        <v>347451.47</v>
      </c>
      <c r="I86">
        <v>347451.47</v>
      </c>
      <c r="J86">
        <v>110750.39999999999</v>
      </c>
      <c r="K86">
        <v>105822</v>
      </c>
      <c r="L86">
        <v>20.538333333333334</v>
      </c>
      <c r="M86">
        <v>20.462222222222223</v>
      </c>
      <c r="N86">
        <v>26.333333333333332</v>
      </c>
      <c r="O86">
        <v>25</v>
      </c>
      <c r="P86">
        <v>34</v>
      </c>
      <c r="Q86">
        <v>34</v>
      </c>
      <c r="R86">
        <v>21</v>
      </c>
      <c r="S86">
        <v>21</v>
      </c>
      <c r="T86">
        <v>1.4816666666666667</v>
      </c>
      <c r="U86">
        <v>1.402222222222222</v>
      </c>
      <c r="V86">
        <v>24009.219999999998</v>
      </c>
      <c r="W86">
        <v>32300.879999999997</v>
      </c>
    </row>
    <row r="87" spans="1:23" outlineLevel="1" x14ac:dyDescent="0.2">
      <c r="A87" s="2" t="s">
        <v>6893</v>
      </c>
      <c r="B87" s="2" t="str">
        <f>INDEX(Profile[pans],MATCH(accumulated_data!A87,Profile[name],0))</f>
        <v>AJEPB2548M</v>
      </c>
      <c r="C87" t="s">
        <v>6897</v>
      </c>
      <c r="D87">
        <v>0</v>
      </c>
      <c r="E87">
        <v>10000</v>
      </c>
      <c r="F87">
        <v>0</v>
      </c>
      <c r="G87">
        <v>1</v>
      </c>
      <c r="H87">
        <v>0</v>
      </c>
      <c r="I87">
        <v>10000</v>
      </c>
      <c r="J87">
        <v>0</v>
      </c>
      <c r="K87">
        <v>10000</v>
      </c>
      <c r="L87">
        <v>0</v>
      </c>
      <c r="M87">
        <v>15.02</v>
      </c>
      <c r="N87">
        <v>0</v>
      </c>
      <c r="O87">
        <v>26</v>
      </c>
      <c r="P87">
        <v>0</v>
      </c>
      <c r="Q87">
        <v>26</v>
      </c>
      <c r="R87">
        <v>0</v>
      </c>
      <c r="S87">
        <v>26</v>
      </c>
      <c r="T87">
        <v>0</v>
      </c>
      <c r="U87">
        <v>1.07</v>
      </c>
      <c r="V87">
        <v>0</v>
      </c>
      <c r="W87">
        <v>107</v>
      </c>
    </row>
    <row r="88" spans="1:23" outlineLevel="1" x14ac:dyDescent="0.2">
      <c r="A88" s="2" t="s">
        <v>21066</v>
      </c>
      <c r="B88" s="2" t="str">
        <f>INDEX(Profile[pans],MATCH(accumulated_data!A88,Profile[name],0))</f>
        <v>AAFCD3098K</v>
      </c>
      <c r="C88" t="s">
        <v>21066</v>
      </c>
      <c r="D88">
        <v>41768138.50999999</v>
      </c>
      <c r="E88">
        <v>132121166.60000001</v>
      </c>
      <c r="F88">
        <v>68</v>
      </c>
      <c r="G88">
        <v>171</v>
      </c>
      <c r="H88">
        <v>5289626</v>
      </c>
      <c r="I88">
        <v>5717422.4000000004</v>
      </c>
      <c r="J88">
        <v>1604.8</v>
      </c>
      <c r="K88">
        <v>1416</v>
      </c>
      <c r="L88">
        <v>16.151323529411769</v>
      </c>
      <c r="M88">
        <v>13.537953216374268</v>
      </c>
      <c r="N88">
        <v>35.308823529411768</v>
      </c>
      <c r="O88">
        <v>30.549707602339183</v>
      </c>
      <c r="P88">
        <v>42</v>
      </c>
      <c r="Q88">
        <v>42</v>
      </c>
      <c r="R88">
        <v>24</v>
      </c>
      <c r="S88">
        <v>19</v>
      </c>
      <c r="T88">
        <v>1.5572058823529402</v>
      </c>
      <c r="U88">
        <v>1.1521637426900588</v>
      </c>
      <c r="V88">
        <v>658945.95999999985</v>
      </c>
      <c r="W88">
        <v>1449491.9000000001</v>
      </c>
    </row>
    <row r="89" spans="1:23" outlineLevel="1" x14ac:dyDescent="0.2">
      <c r="A89" s="2"/>
      <c r="B89" s="2" t="e">
        <f>INDEX(Profile[pans],MATCH(accumulated_data!A89,Profile[name],0))</f>
        <v>#N/A</v>
      </c>
      <c r="C89" t="s">
        <v>11461</v>
      </c>
      <c r="D89">
        <v>777244.38</v>
      </c>
      <c r="E89">
        <v>1642998.8099999996</v>
      </c>
      <c r="F89">
        <v>8</v>
      </c>
      <c r="G89">
        <v>16</v>
      </c>
      <c r="H89">
        <v>264459.08</v>
      </c>
      <c r="I89">
        <v>264459.08</v>
      </c>
      <c r="J89">
        <v>12744</v>
      </c>
      <c r="K89">
        <v>8968</v>
      </c>
      <c r="L89">
        <v>16.024999999999999</v>
      </c>
      <c r="M89">
        <v>15.727499999999999</v>
      </c>
      <c r="N89">
        <v>22.5</v>
      </c>
      <c r="O89">
        <v>19.125</v>
      </c>
      <c r="P89">
        <v>27</v>
      </c>
      <c r="Q89">
        <v>27</v>
      </c>
      <c r="R89">
        <v>17</v>
      </c>
      <c r="S89">
        <v>13</v>
      </c>
      <c r="T89">
        <v>0.98750000000000004</v>
      </c>
      <c r="U89">
        <v>0.82874999999999988</v>
      </c>
      <c r="V89">
        <v>7526.4299999999994</v>
      </c>
      <c r="W89">
        <v>13495.190000000002</v>
      </c>
    </row>
    <row r="90" spans="1:23" outlineLevel="1" x14ac:dyDescent="0.2">
      <c r="A90" s="2" t="s">
        <v>1276</v>
      </c>
      <c r="B90" s="2" t="str">
        <f>INDEX(Profile[pans],MATCH(accumulated_data!A90,Profile[name],0))</f>
        <v>AAGCD1172M</v>
      </c>
      <c r="C90" t="s">
        <v>1276</v>
      </c>
      <c r="D90">
        <v>793856</v>
      </c>
      <c r="E90">
        <v>6705843</v>
      </c>
      <c r="F90">
        <v>6</v>
      </c>
      <c r="G90">
        <v>24</v>
      </c>
      <c r="H90">
        <v>359296</v>
      </c>
      <c r="I90">
        <v>1182182</v>
      </c>
      <c r="J90">
        <v>53760</v>
      </c>
      <c r="K90">
        <v>28672</v>
      </c>
      <c r="L90">
        <v>12.980000000000002</v>
      </c>
      <c r="M90">
        <v>13.178333333333336</v>
      </c>
      <c r="N90">
        <v>36</v>
      </c>
      <c r="O90">
        <v>32.583333333333336</v>
      </c>
      <c r="P90">
        <v>36</v>
      </c>
      <c r="Q90">
        <v>37</v>
      </c>
      <c r="R90">
        <v>36</v>
      </c>
      <c r="S90">
        <v>7</v>
      </c>
      <c r="T90">
        <v>1.28</v>
      </c>
      <c r="U90">
        <v>1.1641666666666668</v>
      </c>
      <c r="V90">
        <v>10161.370000000001</v>
      </c>
      <c r="W90">
        <v>75633.37</v>
      </c>
    </row>
    <row r="91" spans="1:23" outlineLevel="1" x14ac:dyDescent="0.2">
      <c r="A91" s="2" t="s">
        <v>6187</v>
      </c>
      <c r="B91" s="2" t="str">
        <f>INDEX(Profile[pans],MATCH(accumulated_data!A91,Profile[name],0))</f>
        <v>ABWPE1520A</v>
      </c>
      <c r="C91" t="s">
        <v>6191</v>
      </c>
      <c r="D91">
        <v>0</v>
      </c>
      <c r="E91">
        <v>1680341</v>
      </c>
      <c r="F91">
        <v>0</v>
      </c>
      <c r="G91">
        <v>2</v>
      </c>
      <c r="H91">
        <v>0</v>
      </c>
      <c r="I91">
        <v>1626581</v>
      </c>
      <c r="J91">
        <v>0</v>
      </c>
      <c r="K91">
        <v>53760</v>
      </c>
      <c r="L91">
        <v>0</v>
      </c>
      <c r="M91">
        <v>15.08</v>
      </c>
      <c r="N91">
        <v>0</v>
      </c>
      <c r="O91">
        <v>23</v>
      </c>
      <c r="P91">
        <v>0</v>
      </c>
      <c r="Q91">
        <v>23</v>
      </c>
      <c r="R91">
        <v>0</v>
      </c>
      <c r="S91">
        <v>23</v>
      </c>
      <c r="T91">
        <v>0</v>
      </c>
      <c r="U91">
        <v>0.95</v>
      </c>
      <c r="V91">
        <v>0</v>
      </c>
      <c r="W91">
        <v>15963.24</v>
      </c>
    </row>
    <row r="92" spans="1:23" outlineLevel="1" x14ac:dyDescent="0.2">
      <c r="A92" s="2" t="s">
        <v>1877</v>
      </c>
      <c r="B92" s="2" t="str">
        <f>INDEX(Profile[pans],MATCH(accumulated_data!A92,Profile[name],0))</f>
        <v>AAFCE1409F</v>
      </c>
      <c r="C92" t="s">
        <v>21088</v>
      </c>
      <c r="D92">
        <v>3412412.8000000003</v>
      </c>
      <c r="E92">
        <v>5796629.8000000007</v>
      </c>
      <c r="F92">
        <v>6</v>
      </c>
      <c r="G92">
        <v>12</v>
      </c>
      <c r="H92">
        <v>954357.6</v>
      </c>
      <c r="I92">
        <v>954357.6</v>
      </c>
      <c r="J92">
        <v>316051.20000000001</v>
      </c>
      <c r="K92">
        <v>26737.599999999999</v>
      </c>
      <c r="L92">
        <v>13.11</v>
      </c>
      <c r="M92">
        <v>14.094999999999999</v>
      </c>
      <c r="N92">
        <v>27</v>
      </c>
      <c r="O92">
        <v>23.75</v>
      </c>
      <c r="P92">
        <v>27</v>
      </c>
      <c r="Q92">
        <v>27</v>
      </c>
      <c r="R92">
        <v>27</v>
      </c>
      <c r="S92">
        <v>16</v>
      </c>
      <c r="T92">
        <v>0.96999999999999986</v>
      </c>
      <c r="U92">
        <v>0.90833333333333321</v>
      </c>
      <c r="V92">
        <v>33100.410000000003</v>
      </c>
      <c r="W92">
        <v>52529.150000000016</v>
      </c>
    </row>
    <row r="93" spans="1:23" outlineLevel="1" x14ac:dyDescent="0.2">
      <c r="A93" s="2" t="s">
        <v>1492</v>
      </c>
      <c r="B93" s="2" t="str">
        <f>INDEX(Profile[pans],MATCH(accumulated_data!A93,Profile[name],0))</f>
        <v>AFHPP5349H</v>
      </c>
      <c r="C93" t="s">
        <v>21089</v>
      </c>
      <c r="D93">
        <v>117543749.83999997</v>
      </c>
      <c r="E93">
        <v>270939872.04999983</v>
      </c>
      <c r="F93">
        <v>180</v>
      </c>
      <c r="G93">
        <v>474</v>
      </c>
      <c r="H93">
        <v>3594752</v>
      </c>
      <c r="I93">
        <v>3801861</v>
      </c>
      <c r="J93">
        <v>18816</v>
      </c>
      <c r="K93">
        <v>18816</v>
      </c>
      <c r="L93">
        <v>9.5969999999999889</v>
      </c>
      <c r="M93">
        <v>9.4071729957805754</v>
      </c>
      <c r="N93">
        <v>24.711111111111112</v>
      </c>
      <c r="O93">
        <v>25.056962025316455</v>
      </c>
      <c r="P93">
        <v>35</v>
      </c>
      <c r="Q93">
        <v>35</v>
      </c>
      <c r="R93">
        <v>11</v>
      </c>
      <c r="S93">
        <v>11</v>
      </c>
      <c r="T93">
        <v>0.64749999999999852</v>
      </c>
      <c r="U93">
        <v>0.64476793248945097</v>
      </c>
      <c r="V93">
        <v>758445.31000000017</v>
      </c>
      <c r="W93">
        <v>1743730.4300000023</v>
      </c>
    </row>
    <row r="94" spans="1:23" outlineLevel="1" x14ac:dyDescent="0.2">
      <c r="A94" s="2"/>
      <c r="B94" s="2" t="e">
        <f>INDEX(Profile[pans],MATCH(accumulated_data!A94,Profile[name],0))</f>
        <v>#N/A</v>
      </c>
      <c r="C94" t="s">
        <v>21090</v>
      </c>
      <c r="D94">
        <v>5812484.4000000004</v>
      </c>
      <c r="E94">
        <v>13519175.4</v>
      </c>
      <c r="F94">
        <v>20</v>
      </c>
      <c r="G94">
        <v>30</v>
      </c>
      <c r="H94">
        <v>1169242</v>
      </c>
      <c r="I94">
        <v>5114186</v>
      </c>
      <c r="J94">
        <v>7646.4</v>
      </c>
      <c r="K94">
        <v>3210</v>
      </c>
      <c r="L94">
        <v>15.022</v>
      </c>
      <c r="M94">
        <v>15.015999999999998</v>
      </c>
      <c r="N94">
        <v>22.55</v>
      </c>
      <c r="O94">
        <v>22.233333333333334</v>
      </c>
      <c r="P94">
        <v>27</v>
      </c>
      <c r="Q94">
        <v>27</v>
      </c>
      <c r="R94">
        <v>17</v>
      </c>
      <c r="S94">
        <v>17</v>
      </c>
      <c r="T94">
        <v>0.92799999999999994</v>
      </c>
      <c r="U94">
        <v>0.91466666666666652</v>
      </c>
      <c r="V94">
        <v>57479.16</v>
      </c>
      <c r="W94">
        <v>128672.01</v>
      </c>
    </row>
    <row r="95" spans="1:23" outlineLevel="1" x14ac:dyDescent="0.2">
      <c r="A95" s="2" t="s">
        <v>5721</v>
      </c>
      <c r="B95" s="2" t="str">
        <f>INDEX(Profile[pans],MATCH(accumulated_data!A95,Profile[name],0))</f>
        <v>AACCF6174D</v>
      </c>
      <c r="C95" t="s">
        <v>21091</v>
      </c>
      <c r="D95">
        <v>0</v>
      </c>
      <c r="E95">
        <v>1882280</v>
      </c>
      <c r="F95">
        <v>0</v>
      </c>
      <c r="G95">
        <v>10</v>
      </c>
      <c r="H95">
        <v>0</v>
      </c>
      <c r="I95">
        <v>773845</v>
      </c>
      <c r="J95">
        <v>0</v>
      </c>
      <c r="K95">
        <v>1600</v>
      </c>
      <c r="L95">
        <v>0</v>
      </c>
      <c r="M95">
        <v>19.135000000000002</v>
      </c>
      <c r="N95">
        <v>0</v>
      </c>
      <c r="O95">
        <v>14.1</v>
      </c>
      <c r="P95">
        <v>0</v>
      </c>
      <c r="Q95">
        <v>24</v>
      </c>
      <c r="R95">
        <v>0</v>
      </c>
      <c r="S95">
        <v>7</v>
      </c>
      <c r="T95">
        <v>0</v>
      </c>
      <c r="U95">
        <v>0.67600000000000016</v>
      </c>
      <c r="V95">
        <v>0</v>
      </c>
      <c r="W95">
        <v>13722.310000000001</v>
      </c>
    </row>
    <row r="96" spans="1:23" outlineLevel="1" x14ac:dyDescent="0.2">
      <c r="A96" s="2" t="s">
        <v>3579</v>
      </c>
      <c r="B96" s="2" t="str">
        <f>INDEX(Profile[pans],MATCH(accumulated_data!A96,Profile[name],0))</f>
        <v>AALFG9573D</v>
      </c>
      <c r="C96" t="s">
        <v>3579</v>
      </c>
      <c r="D96">
        <v>2321434.7999999998</v>
      </c>
      <c r="E96">
        <v>4782826.8</v>
      </c>
      <c r="F96">
        <v>13</v>
      </c>
      <c r="G96">
        <v>23</v>
      </c>
      <c r="H96">
        <v>507936</v>
      </c>
      <c r="I96">
        <v>779866</v>
      </c>
      <c r="J96">
        <v>7080</v>
      </c>
      <c r="K96">
        <v>7080</v>
      </c>
      <c r="L96">
        <v>16.026923076923079</v>
      </c>
      <c r="M96">
        <v>15.714347826086957</v>
      </c>
      <c r="N96">
        <v>19.307692307692307</v>
      </c>
      <c r="O96">
        <v>18.956521739130434</v>
      </c>
      <c r="P96">
        <v>23</v>
      </c>
      <c r="Q96">
        <v>26</v>
      </c>
      <c r="R96">
        <v>12</v>
      </c>
      <c r="S96">
        <v>8</v>
      </c>
      <c r="T96">
        <v>0.846923076923077</v>
      </c>
      <c r="U96">
        <v>0.8160869565217389</v>
      </c>
      <c r="V96">
        <v>19768.02</v>
      </c>
      <c r="W96">
        <v>39590.74</v>
      </c>
    </row>
    <row r="97" spans="1:23" outlineLevel="1" x14ac:dyDescent="0.2">
      <c r="A97" s="2" t="s">
        <v>1895</v>
      </c>
      <c r="B97" s="2" t="str">
        <f>INDEX(Profile[pans],MATCH(accumulated_data!A97,Profile[name],0))</f>
        <v>ALZPP7662B</v>
      </c>
      <c r="C97" t="s">
        <v>1899</v>
      </c>
      <c r="D97">
        <v>4317706.5999999996</v>
      </c>
      <c r="E97">
        <v>8055503.5999999996</v>
      </c>
      <c r="F97">
        <v>18</v>
      </c>
      <c r="G97">
        <v>32</v>
      </c>
      <c r="H97">
        <v>680115.19999999995</v>
      </c>
      <c r="I97">
        <v>680115.19999999995</v>
      </c>
      <c r="J97">
        <v>16992</v>
      </c>
      <c r="K97">
        <v>16992</v>
      </c>
      <c r="L97">
        <v>17.208333333333336</v>
      </c>
      <c r="M97">
        <v>16.966562499999998</v>
      </c>
      <c r="N97">
        <v>22.166666666666668</v>
      </c>
      <c r="O97">
        <v>22.15625</v>
      </c>
      <c r="P97">
        <v>39</v>
      </c>
      <c r="Q97">
        <v>39</v>
      </c>
      <c r="R97">
        <v>12</v>
      </c>
      <c r="S97">
        <v>9</v>
      </c>
      <c r="T97">
        <v>0.92555555555555558</v>
      </c>
      <c r="U97">
        <v>0.91874999999999973</v>
      </c>
      <c r="V97">
        <v>40015.440000000002</v>
      </c>
      <c r="W97">
        <v>74080.73000000001</v>
      </c>
    </row>
    <row r="98" spans="1:23" outlineLevel="1" x14ac:dyDescent="0.2">
      <c r="A98" s="2" t="s">
        <v>21067</v>
      </c>
      <c r="B98" s="2" t="str">
        <f>INDEX(Profile[pans],MATCH(accumulated_data!A98,Profile[name],0))</f>
        <v>AARFG1779M</v>
      </c>
      <c r="C98" t="s">
        <v>21067</v>
      </c>
      <c r="D98">
        <v>7187499.4000000004</v>
      </c>
      <c r="E98">
        <v>15256562.800000001</v>
      </c>
      <c r="F98">
        <v>6</v>
      </c>
      <c r="G98">
        <v>12</v>
      </c>
      <c r="H98">
        <v>2187358</v>
      </c>
      <c r="I98">
        <v>2514806.4</v>
      </c>
      <c r="J98">
        <v>148774</v>
      </c>
      <c r="K98">
        <v>148774</v>
      </c>
      <c r="L98">
        <v>15.013333333333334</v>
      </c>
      <c r="M98">
        <v>15.000833333333333</v>
      </c>
      <c r="N98">
        <v>27</v>
      </c>
      <c r="O98">
        <v>27.666666666666668</v>
      </c>
      <c r="P98">
        <v>31</v>
      </c>
      <c r="Q98">
        <v>31</v>
      </c>
      <c r="R98">
        <v>23</v>
      </c>
      <c r="S98">
        <v>23</v>
      </c>
      <c r="T98">
        <v>1.1100000000000001</v>
      </c>
      <c r="U98">
        <v>1.1366666666666667</v>
      </c>
      <c r="V98">
        <v>79750.080000000002</v>
      </c>
      <c r="W98">
        <v>173142.96</v>
      </c>
    </row>
    <row r="99" spans="1:23" outlineLevel="1" x14ac:dyDescent="0.2">
      <c r="A99" s="2" t="s">
        <v>5638</v>
      </c>
      <c r="B99" s="2" t="str">
        <f>INDEX(Profile[pans],MATCH(accumulated_data!A99,Profile[name],0))</f>
        <v>AIQPG4155N</v>
      </c>
      <c r="C99" t="s">
        <v>5641</v>
      </c>
      <c r="D99">
        <v>0</v>
      </c>
      <c r="E99">
        <v>5079804.3999999994</v>
      </c>
      <c r="F99">
        <v>0</v>
      </c>
      <c r="G99">
        <v>12</v>
      </c>
      <c r="H99">
        <v>0</v>
      </c>
      <c r="I99">
        <v>958594.4</v>
      </c>
      <c r="J99">
        <v>0</v>
      </c>
      <c r="K99">
        <v>76464</v>
      </c>
      <c r="L99">
        <v>0</v>
      </c>
      <c r="M99">
        <v>15.0175</v>
      </c>
      <c r="N99">
        <v>0</v>
      </c>
      <c r="O99">
        <v>28.75</v>
      </c>
      <c r="P99">
        <v>0</v>
      </c>
      <c r="Q99">
        <v>35</v>
      </c>
      <c r="R99">
        <v>0</v>
      </c>
      <c r="S99">
        <v>23</v>
      </c>
      <c r="T99">
        <v>0</v>
      </c>
      <c r="U99">
        <v>1.1824999999999997</v>
      </c>
      <c r="V99">
        <v>0</v>
      </c>
      <c r="W99">
        <v>58727.530000000006</v>
      </c>
    </row>
    <row r="100" spans="1:23" outlineLevel="1" x14ac:dyDescent="0.2">
      <c r="A100" s="2" t="s">
        <v>3648</v>
      </c>
      <c r="B100" s="2" t="str">
        <f>INDEX(Profile[pans],MATCH(accumulated_data!A100,Profile[name],0))</f>
        <v>CAXPG1902L</v>
      </c>
      <c r="C100" t="s">
        <v>21092</v>
      </c>
      <c r="D100">
        <v>3237661.5999999996</v>
      </c>
      <c r="E100">
        <v>6834178.5999999996</v>
      </c>
      <c r="F100">
        <v>4</v>
      </c>
      <c r="G100">
        <v>8</v>
      </c>
      <c r="H100">
        <v>1601374.4</v>
      </c>
      <c r="I100">
        <v>1601374.4</v>
      </c>
      <c r="J100">
        <v>143960</v>
      </c>
      <c r="K100">
        <v>143960</v>
      </c>
      <c r="L100">
        <v>15.089999999999998</v>
      </c>
      <c r="M100">
        <v>15.0875</v>
      </c>
      <c r="N100">
        <v>23.75</v>
      </c>
      <c r="O100">
        <v>21.375</v>
      </c>
      <c r="P100">
        <v>31</v>
      </c>
      <c r="Q100">
        <v>31</v>
      </c>
      <c r="R100">
        <v>18</v>
      </c>
      <c r="S100">
        <v>15</v>
      </c>
      <c r="T100">
        <v>0.98</v>
      </c>
      <c r="U100">
        <v>0.88250000000000006</v>
      </c>
      <c r="V100">
        <v>28159.700000000004</v>
      </c>
      <c r="W100">
        <v>57111.340000000011</v>
      </c>
    </row>
    <row r="101" spans="1:23" outlineLevel="1" x14ac:dyDescent="0.2">
      <c r="A101" s="2" t="s">
        <v>1339</v>
      </c>
      <c r="B101" s="2" t="str">
        <f>INDEX(Profile[pans],MATCH(accumulated_data!A101,Profile[name],0))</f>
        <v>AADCN2228H</v>
      </c>
      <c r="C101" t="s">
        <v>1339</v>
      </c>
      <c r="D101">
        <v>3121039.2</v>
      </c>
      <c r="E101">
        <v>5217199.2</v>
      </c>
      <c r="F101">
        <v>17</v>
      </c>
      <c r="G101">
        <v>30</v>
      </c>
      <c r="H101">
        <v>431820.79999999999</v>
      </c>
      <c r="I101">
        <v>466725</v>
      </c>
      <c r="J101">
        <v>3200</v>
      </c>
      <c r="K101">
        <v>1600</v>
      </c>
      <c r="L101">
        <v>14.832941176470593</v>
      </c>
      <c r="M101">
        <v>14.975666666666667</v>
      </c>
      <c r="N101">
        <v>28</v>
      </c>
      <c r="O101">
        <v>27.6</v>
      </c>
      <c r="P101">
        <v>39</v>
      </c>
      <c r="Q101">
        <v>39</v>
      </c>
      <c r="R101">
        <v>19</v>
      </c>
      <c r="S101">
        <v>19</v>
      </c>
      <c r="T101">
        <v>1.1394117647058821</v>
      </c>
      <c r="U101">
        <v>1.1326666666666667</v>
      </c>
      <c r="V101">
        <v>37006.939999999995</v>
      </c>
      <c r="W101">
        <v>60524.589999999989</v>
      </c>
    </row>
    <row r="102" spans="1:23" outlineLevel="1" x14ac:dyDescent="0.2">
      <c r="A102" s="2" t="s">
        <v>1618</v>
      </c>
      <c r="B102" s="2" t="str">
        <f>INDEX(Profile[pans],MATCH(accumulated_data!A102,Profile[name],0))</f>
        <v>ATXPK5765C</v>
      </c>
      <c r="C102" t="s">
        <v>1622</v>
      </c>
      <c r="D102">
        <v>1455550.2</v>
      </c>
      <c r="E102">
        <v>1455550.2</v>
      </c>
      <c r="F102">
        <v>8</v>
      </c>
      <c r="G102">
        <v>8</v>
      </c>
      <c r="H102">
        <v>217793.6</v>
      </c>
      <c r="I102">
        <v>217793.6</v>
      </c>
      <c r="J102">
        <v>110000</v>
      </c>
      <c r="K102">
        <v>110000</v>
      </c>
      <c r="L102">
        <v>15.03125</v>
      </c>
      <c r="M102">
        <v>15.03125</v>
      </c>
      <c r="N102">
        <v>22.375</v>
      </c>
      <c r="O102">
        <v>22.375</v>
      </c>
      <c r="P102">
        <v>28</v>
      </c>
      <c r="Q102">
        <v>28</v>
      </c>
      <c r="R102">
        <v>17</v>
      </c>
      <c r="S102">
        <v>17</v>
      </c>
      <c r="T102">
        <v>0.92125000000000012</v>
      </c>
      <c r="U102">
        <v>0.92125000000000012</v>
      </c>
      <c r="V102">
        <v>13422.140000000001</v>
      </c>
      <c r="W102">
        <v>13422.140000000001</v>
      </c>
    </row>
    <row r="103" spans="1:23" outlineLevel="1" x14ac:dyDescent="0.2">
      <c r="A103" s="2"/>
      <c r="B103" s="2" t="e">
        <f>INDEX(Profile[pans],MATCH(accumulated_data!A103,Profile[name],0))</f>
        <v>#N/A</v>
      </c>
      <c r="C103" t="s">
        <v>21093</v>
      </c>
      <c r="D103">
        <v>488992</v>
      </c>
      <c r="E103">
        <v>802400</v>
      </c>
      <c r="F103">
        <v>4</v>
      </c>
      <c r="G103">
        <v>6</v>
      </c>
      <c r="H103">
        <v>174640</v>
      </c>
      <c r="I103">
        <v>189272</v>
      </c>
      <c r="J103">
        <v>74576</v>
      </c>
      <c r="K103">
        <v>74576</v>
      </c>
      <c r="L103">
        <v>16.377500000000001</v>
      </c>
      <c r="M103">
        <v>16.080000000000002</v>
      </c>
      <c r="N103">
        <v>27.75</v>
      </c>
      <c r="O103">
        <v>27.333333333333332</v>
      </c>
      <c r="P103">
        <v>31</v>
      </c>
      <c r="Q103">
        <v>31</v>
      </c>
      <c r="R103">
        <v>21</v>
      </c>
      <c r="S103">
        <v>21</v>
      </c>
      <c r="T103">
        <v>1.2449999999999999</v>
      </c>
      <c r="U103">
        <v>1.2049999999999998</v>
      </c>
      <c r="V103">
        <v>6198.3099999999995</v>
      </c>
      <c r="W103">
        <v>9759.98</v>
      </c>
    </row>
    <row r="104" spans="1:23" outlineLevel="1" x14ac:dyDescent="0.2">
      <c r="A104" s="2" t="s">
        <v>2234</v>
      </c>
      <c r="B104" s="2" t="str">
        <f>INDEX(Profile[pans],MATCH(accumulated_data!A104,Profile[name],0))</f>
        <v>AABCI6781J</v>
      </c>
      <c r="C104" t="s">
        <v>21094</v>
      </c>
      <c r="D104">
        <v>155372721.34999996</v>
      </c>
      <c r="E104">
        <v>378755202.59000015</v>
      </c>
      <c r="F104">
        <v>168</v>
      </c>
      <c r="G104">
        <v>428</v>
      </c>
      <c r="H104">
        <v>4182841</v>
      </c>
      <c r="I104">
        <v>4182841</v>
      </c>
      <c r="J104">
        <v>13703.22</v>
      </c>
      <c r="K104">
        <v>13703.22</v>
      </c>
      <c r="L104">
        <v>10.120892857142863</v>
      </c>
      <c r="M104">
        <v>10.039626168224272</v>
      </c>
      <c r="N104">
        <v>28.44047619047619</v>
      </c>
      <c r="O104">
        <v>29.11214953271028</v>
      </c>
      <c r="P104">
        <v>32</v>
      </c>
      <c r="Q104">
        <v>34</v>
      </c>
      <c r="R104">
        <v>25</v>
      </c>
      <c r="S104">
        <v>23</v>
      </c>
      <c r="T104">
        <v>0.78886904761904708</v>
      </c>
      <c r="U104">
        <v>0.80081775700934699</v>
      </c>
      <c r="V104">
        <v>1227244.3799999999</v>
      </c>
      <c r="W104">
        <v>3041515.2600000002</v>
      </c>
    </row>
    <row r="105" spans="1:23" outlineLevel="1" x14ac:dyDescent="0.2">
      <c r="A105" s="2" t="s">
        <v>6508</v>
      </c>
      <c r="B105" s="2" t="str">
        <f>INDEX(Profile[pans],MATCH(accumulated_data!A105,Profile[name],0))</f>
        <v>AACCI0714N</v>
      </c>
      <c r="C105" t="s">
        <v>21095</v>
      </c>
      <c r="D105">
        <v>0</v>
      </c>
      <c r="E105">
        <v>4994501.51</v>
      </c>
      <c r="F105">
        <v>0</v>
      </c>
      <c r="G105">
        <v>6</v>
      </c>
      <c r="H105">
        <v>0</v>
      </c>
      <c r="I105">
        <v>965732.77</v>
      </c>
      <c r="J105">
        <v>0</v>
      </c>
      <c r="K105">
        <v>661697.04</v>
      </c>
      <c r="L105">
        <v>0</v>
      </c>
      <c r="M105">
        <v>34.401666666666664</v>
      </c>
      <c r="N105">
        <v>0</v>
      </c>
      <c r="O105">
        <v>3.5</v>
      </c>
      <c r="P105">
        <v>0</v>
      </c>
      <c r="Q105">
        <v>7</v>
      </c>
      <c r="R105">
        <v>0</v>
      </c>
      <c r="S105">
        <v>1</v>
      </c>
      <c r="T105">
        <v>0</v>
      </c>
      <c r="U105">
        <v>0.18999999999999997</v>
      </c>
      <c r="V105">
        <v>0</v>
      </c>
      <c r="W105">
        <v>9489.5400000000009</v>
      </c>
    </row>
    <row r="106" spans="1:23" outlineLevel="1" x14ac:dyDescent="0.2">
      <c r="A106" s="2" t="s">
        <v>1741</v>
      </c>
      <c r="B106" s="2" t="str">
        <f>INDEX(Profile[pans],MATCH(accumulated_data!A106,Profile[name],0))</f>
        <v>BXLPS3105H</v>
      </c>
      <c r="C106" t="s">
        <v>21096</v>
      </c>
      <c r="D106">
        <v>8488664.8100000005</v>
      </c>
      <c r="E106">
        <v>22860782.210000005</v>
      </c>
      <c r="F106">
        <v>7</v>
      </c>
      <c r="G106">
        <v>21</v>
      </c>
      <c r="H106">
        <v>2434517.4700000002</v>
      </c>
      <c r="I106">
        <v>2434517.4700000002</v>
      </c>
      <c r="J106">
        <v>301608</v>
      </c>
      <c r="K106">
        <v>116961.60000000001</v>
      </c>
      <c r="L106">
        <v>15.991428571428571</v>
      </c>
      <c r="M106">
        <v>15.351904761904761</v>
      </c>
      <c r="N106">
        <v>31.857142857142858</v>
      </c>
      <c r="O106">
        <v>26.714285714285715</v>
      </c>
      <c r="P106">
        <v>36</v>
      </c>
      <c r="Q106">
        <v>36</v>
      </c>
      <c r="R106">
        <v>26</v>
      </c>
      <c r="S106">
        <v>21</v>
      </c>
      <c r="T106">
        <v>1.3957142857142857</v>
      </c>
      <c r="U106">
        <v>1.1280952380952378</v>
      </c>
      <c r="V106">
        <v>118527.42000000001</v>
      </c>
      <c r="W106">
        <v>262347.94999999995</v>
      </c>
    </row>
    <row r="107" spans="1:23" outlineLevel="1" x14ac:dyDescent="0.2">
      <c r="A107" s="2" t="s">
        <v>1919</v>
      </c>
      <c r="B107" s="2" t="str">
        <f>INDEX(Profile[pans],MATCH(accumulated_data!A107,Profile[name],0))</f>
        <v>APNPS6521C</v>
      </c>
      <c r="C107" t="s">
        <v>21097</v>
      </c>
      <c r="D107">
        <v>1435832.12</v>
      </c>
      <c r="E107">
        <v>2598660.2399999998</v>
      </c>
      <c r="F107">
        <v>8</v>
      </c>
      <c r="G107">
        <v>15</v>
      </c>
      <c r="H107">
        <v>396926.51</v>
      </c>
      <c r="I107">
        <v>396926.51</v>
      </c>
      <c r="J107">
        <v>1699.2</v>
      </c>
      <c r="K107">
        <v>1699.2</v>
      </c>
      <c r="L107">
        <v>14.97625</v>
      </c>
      <c r="M107">
        <v>14.975333333333333</v>
      </c>
      <c r="N107">
        <v>26.625</v>
      </c>
      <c r="O107">
        <v>23.933333333333334</v>
      </c>
      <c r="P107">
        <v>31</v>
      </c>
      <c r="Q107">
        <v>31</v>
      </c>
      <c r="R107">
        <v>19</v>
      </c>
      <c r="S107">
        <v>19</v>
      </c>
      <c r="T107">
        <v>1.0925</v>
      </c>
      <c r="U107">
        <v>0.98199999999999998</v>
      </c>
      <c r="V107">
        <v>15624.78</v>
      </c>
      <c r="W107">
        <v>25604.670000000002</v>
      </c>
    </row>
    <row r="108" spans="1:23" outlineLevel="1" x14ac:dyDescent="0.2">
      <c r="A108" s="2"/>
      <c r="B108" s="2" t="e">
        <f>INDEX(Profile[pans],MATCH(accumulated_data!A108,Profile[name],0))</f>
        <v>#N/A</v>
      </c>
      <c r="C108" t="s">
        <v>21098</v>
      </c>
      <c r="D108">
        <v>270436.8</v>
      </c>
      <c r="E108">
        <v>270436.8</v>
      </c>
      <c r="F108">
        <v>6</v>
      </c>
      <c r="G108">
        <v>6</v>
      </c>
      <c r="H108">
        <v>62427.199999999997</v>
      </c>
      <c r="I108">
        <v>62427.199999999997</v>
      </c>
      <c r="J108">
        <v>21315.200000000001</v>
      </c>
      <c r="K108">
        <v>21315.200000000001</v>
      </c>
      <c r="L108">
        <v>15.03</v>
      </c>
      <c r="M108">
        <v>15.03</v>
      </c>
      <c r="N108">
        <v>17</v>
      </c>
      <c r="O108">
        <v>17</v>
      </c>
      <c r="P108">
        <v>17</v>
      </c>
      <c r="Q108">
        <v>17</v>
      </c>
      <c r="R108">
        <v>17</v>
      </c>
      <c r="S108">
        <v>17</v>
      </c>
      <c r="T108">
        <v>0.70000000000000007</v>
      </c>
      <c r="U108">
        <v>0.70000000000000007</v>
      </c>
      <c r="V108">
        <v>1893.0600000000002</v>
      </c>
      <c r="W108">
        <v>1893.0600000000002</v>
      </c>
    </row>
    <row r="109" spans="1:23" outlineLevel="1" x14ac:dyDescent="0.2">
      <c r="A109" s="2" t="s">
        <v>990</v>
      </c>
      <c r="B109" s="2" t="str">
        <f>INDEX(Profile[pans],MATCH(accumulated_data!A109,Profile[name],0))</f>
        <v>ABKPZ0382P</v>
      </c>
      <c r="C109" t="s">
        <v>21099</v>
      </c>
      <c r="D109">
        <v>30116906.089999996</v>
      </c>
      <c r="E109">
        <v>55967941.089999996</v>
      </c>
      <c r="F109">
        <v>32</v>
      </c>
      <c r="G109">
        <v>50</v>
      </c>
      <c r="H109">
        <v>3093183.2</v>
      </c>
      <c r="I109">
        <v>3093183.2</v>
      </c>
      <c r="J109">
        <v>10752</v>
      </c>
      <c r="K109">
        <v>10752</v>
      </c>
      <c r="L109">
        <v>15.859062499999995</v>
      </c>
      <c r="M109">
        <v>16.219400000000004</v>
      </c>
      <c r="N109">
        <v>18.3125</v>
      </c>
      <c r="O109">
        <v>19.64</v>
      </c>
      <c r="P109">
        <v>29</v>
      </c>
      <c r="Q109">
        <v>30</v>
      </c>
      <c r="R109">
        <v>8</v>
      </c>
      <c r="S109">
        <v>8</v>
      </c>
      <c r="T109">
        <v>0.63749999999999973</v>
      </c>
      <c r="U109">
        <v>0.75479999999999992</v>
      </c>
      <c r="V109">
        <v>189773.52000000002</v>
      </c>
      <c r="W109">
        <v>436792.26000000013</v>
      </c>
    </row>
    <row r="110" spans="1:23" outlineLevel="1" x14ac:dyDescent="0.2">
      <c r="A110" s="2" t="s">
        <v>458</v>
      </c>
      <c r="B110" s="2" t="str">
        <f>INDEX(Profile[pans],MATCH(accumulated_data!A110,Profile[name],0))</f>
        <v>BRZPM8023L</v>
      </c>
      <c r="C110" t="s">
        <v>462</v>
      </c>
      <c r="D110">
        <v>4479101.4000000004</v>
      </c>
      <c r="E110">
        <v>10001961</v>
      </c>
      <c r="F110">
        <v>5</v>
      </c>
      <c r="G110">
        <v>16</v>
      </c>
      <c r="H110">
        <v>984008</v>
      </c>
      <c r="I110">
        <v>984008</v>
      </c>
      <c r="J110">
        <v>841132</v>
      </c>
      <c r="K110">
        <v>106200</v>
      </c>
      <c r="L110">
        <v>14.975999999999999</v>
      </c>
      <c r="M110">
        <v>14.951875000000001</v>
      </c>
      <c r="N110">
        <v>11.6</v>
      </c>
      <c r="O110">
        <v>14.8125</v>
      </c>
      <c r="P110">
        <v>20</v>
      </c>
      <c r="Q110">
        <v>28</v>
      </c>
      <c r="R110">
        <v>5</v>
      </c>
      <c r="S110">
        <v>5</v>
      </c>
      <c r="T110">
        <v>0.47800000000000004</v>
      </c>
      <c r="U110">
        <v>0.60750000000000004</v>
      </c>
      <c r="V110">
        <v>21259.420000000002</v>
      </c>
      <c r="W110">
        <v>56478.090000000004</v>
      </c>
    </row>
    <row r="111" spans="1:23" outlineLevel="1" x14ac:dyDescent="0.2">
      <c r="A111" s="2" t="s">
        <v>930</v>
      </c>
      <c r="B111" s="2" t="str">
        <f>INDEX(Profile[pans],MATCH(accumulated_data!A111,Profile[name],0))</f>
        <v>AAACK2928G</v>
      </c>
      <c r="C111" t="s">
        <v>21100</v>
      </c>
      <c r="D111">
        <v>0</v>
      </c>
      <c r="E111">
        <v>432824</v>
      </c>
      <c r="F111">
        <v>0</v>
      </c>
      <c r="G111">
        <v>2</v>
      </c>
      <c r="H111">
        <v>0</v>
      </c>
      <c r="I111">
        <v>366744</v>
      </c>
      <c r="J111">
        <v>0</v>
      </c>
      <c r="K111">
        <v>66080</v>
      </c>
      <c r="L111">
        <v>0</v>
      </c>
      <c r="M111">
        <v>14.01</v>
      </c>
      <c r="N111">
        <v>0</v>
      </c>
      <c r="O111">
        <v>31</v>
      </c>
      <c r="P111">
        <v>0</v>
      </c>
      <c r="Q111">
        <v>31</v>
      </c>
      <c r="R111">
        <v>0</v>
      </c>
      <c r="S111">
        <v>31</v>
      </c>
      <c r="T111">
        <v>0</v>
      </c>
      <c r="U111">
        <v>1.19</v>
      </c>
      <c r="V111">
        <v>0</v>
      </c>
      <c r="W111">
        <v>5150.6000000000004</v>
      </c>
    </row>
    <row r="112" spans="1:23" outlineLevel="1" x14ac:dyDescent="0.2">
      <c r="A112" s="2"/>
      <c r="B112" s="2" t="e">
        <f>INDEX(Profile[pans],MATCH(accumulated_data!A112,Profile[name],0))</f>
        <v>#N/A</v>
      </c>
      <c r="C112" t="s">
        <v>21101</v>
      </c>
      <c r="D112">
        <v>0</v>
      </c>
      <c r="E112">
        <v>3820296</v>
      </c>
      <c r="F112">
        <v>0</v>
      </c>
      <c r="G112">
        <v>8</v>
      </c>
      <c r="H112">
        <v>0</v>
      </c>
      <c r="I112">
        <v>909976</v>
      </c>
      <c r="J112">
        <v>0</v>
      </c>
      <c r="K112">
        <v>145697.60000000001</v>
      </c>
      <c r="L112">
        <v>0</v>
      </c>
      <c r="M112">
        <v>14.950000000000001</v>
      </c>
      <c r="N112">
        <v>0</v>
      </c>
      <c r="O112">
        <v>21</v>
      </c>
      <c r="P112">
        <v>0</v>
      </c>
      <c r="Q112">
        <v>21</v>
      </c>
      <c r="R112">
        <v>0</v>
      </c>
      <c r="S112">
        <v>21</v>
      </c>
      <c r="T112">
        <v>0</v>
      </c>
      <c r="U112">
        <v>0.8600000000000001</v>
      </c>
      <c r="V112">
        <v>0</v>
      </c>
      <c r="W112">
        <v>32854.54</v>
      </c>
    </row>
    <row r="113" spans="1:23" outlineLevel="1" x14ac:dyDescent="0.2">
      <c r="A113" s="2" t="s">
        <v>1870</v>
      </c>
      <c r="B113" s="2" t="str">
        <f>INDEX(Profile[pans],MATCH(accumulated_data!A113,Profile[name],0))</f>
        <v>CWKPP4739F</v>
      </c>
      <c r="C113" t="s">
        <v>1874</v>
      </c>
      <c r="D113">
        <v>549852</v>
      </c>
      <c r="E113">
        <v>988810</v>
      </c>
      <c r="F113">
        <v>8</v>
      </c>
      <c r="G113">
        <v>13</v>
      </c>
      <c r="H113">
        <v>107144</v>
      </c>
      <c r="I113">
        <v>127950</v>
      </c>
      <c r="J113">
        <v>28886.400000000001</v>
      </c>
      <c r="K113">
        <v>25488</v>
      </c>
      <c r="L113">
        <v>15.018750000000001</v>
      </c>
      <c r="M113">
        <v>15.005384615384612</v>
      </c>
      <c r="N113">
        <v>31.75</v>
      </c>
      <c r="O113">
        <v>31.23076923076923</v>
      </c>
      <c r="P113">
        <v>36</v>
      </c>
      <c r="Q113">
        <v>36</v>
      </c>
      <c r="R113">
        <v>30</v>
      </c>
      <c r="S113">
        <v>29</v>
      </c>
      <c r="T113">
        <v>1.3062500000000001</v>
      </c>
      <c r="U113">
        <v>1.2838461538461536</v>
      </c>
      <c r="V113">
        <v>7218.01</v>
      </c>
      <c r="W113">
        <v>12603.94</v>
      </c>
    </row>
    <row r="114" spans="1:23" outlineLevel="1" x14ac:dyDescent="0.2">
      <c r="A114" s="2" t="s">
        <v>21068</v>
      </c>
      <c r="B114" s="2" t="str">
        <f>INDEX(Profile[pans],MATCH(accumulated_data!A114,Profile[name],0))</f>
        <v>ABPFM9583J</v>
      </c>
      <c r="C114" t="s">
        <v>21068</v>
      </c>
      <c r="D114">
        <v>72325746.319999993</v>
      </c>
      <c r="E114">
        <v>143548495.51999998</v>
      </c>
      <c r="F114">
        <v>131</v>
      </c>
      <c r="G114">
        <v>297</v>
      </c>
      <c r="H114">
        <v>1603681.41</v>
      </c>
      <c r="I114">
        <v>1794400</v>
      </c>
      <c r="J114">
        <v>35123</v>
      </c>
      <c r="K114">
        <v>10400</v>
      </c>
      <c r="L114">
        <v>14.255954198473272</v>
      </c>
      <c r="M114">
        <v>13.767070707070676</v>
      </c>
      <c r="N114">
        <v>36.595419847328245</v>
      </c>
      <c r="O114">
        <v>37.36700336700337</v>
      </c>
      <c r="P114">
        <v>40</v>
      </c>
      <c r="Q114">
        <v>41</v>
      </c>
      <c r="R114">
        <v>22</v>
      </c>
      <c r="S114">
        <v>22</v>
      </c>
      <c r="T114">
        <v>1.4284732824427469</v>
      </c>
      <c r="U114">
        <v>1.4081144781144781</v>
      </c>
      <c r="V114">
        <v>1030075.0400000002</v>
      </c>
      <c r="W114">
        <v>2024290.7899999975</v>
      </c>
    </row>
    <row r="115" spans="1:23" outlineLevel="1" x14ac:dyDescent="0.2">
      <c r="A115" s="2" t="s">
        <v>6180</v>
      </c>
      <c r="B115" s="2" t="str">
        <f>INDEX(Profile[pans],MATCH(accumulated_data!A115,Profile[name],0))</f>
        <v>AAYFM8753G</v>
      </c>
      <c r="C115" t="s">
        <v>21102</v>
      </c>
      <c r="D115">
        <v>0</v>
      </c>
      <c r="E115">
        <v>22800</v>
      </c>
      <c r="F115">
        <v>0</v>
      </c>
      <c r="G115">
        <v>1</v>
      </c>
      <c r="H115">
        <v>0</v>
      </c>
      <c r="I115">
        <v>22800</v>
      </c>
      <c r="J115">
        <v>0</v>
      </c>
      <c r="K115">
        <v>22800</v>
      </c>
      <c r="L115">
        <v>0</v>
      </c>
      <c r="M115">
        <v>14.95</v>
      </c>
      <c r="N115">
        <v>0</v>
      </c>
      <c r="O115">
        <v>21</v>
      </c>
      <c r="P115">
        <v>0</v>
      </c>
      <c r="Q115">
        <v>21</v>
      </c>
      <c r="R115">
        <v>0</v>
      </c>
      <c r="S115">
        <v>21</v>
      </c>
      <c r="T115">
        <v>0</v>
      </c>
      <c r="U115">
        <v>0.86</v>
      </c>
      <c r="V115">
        <v>0</v>
      </c>
      <c r="W115">
        <v>196.08</v>
      </c>
    </row>
    <row r="116" spans="1:23" outlineLevel="1" x14ac:dyDescent="0.2">
      <c r="A116" s="2" t="s">
        <v>6174</v>
      </c>
      <c r="B116" s="2" t="str">
        <f>INDEX(Profile[pans],MATCH(accumulated_data!A116,Profile[name],0))</f>
        <v>CMMPK7872G</v>
      </c>
      <c r="C116" t="s">
        <v>21103</v>
      </c>
      <c r="D116">
        <v>0</v>
      </c>
      <c r="E116">
        <v>178491</v>
      </c>
      <c r="F116">
        <v>0</v>
      </c>
      <c r="G116">
        <v>4</v>
      </c>
      <c r="H116">
        <v>0</v>
      </c>
      <c r="I116">
        <v>97291</v>
      </c>
      <c r="J116">
        <v>0</v>
      </c>
      <c r="K116">
        <v>12800</v>
      </c>
      <c r="L116">
        <v>0</v>
      </c>
      <c r="M116">
        <v>14.6625</v>
      </c>
      <c r="N116">
        <v>0</v>
      </c>
      <c r="O116">
        <v>19.75</v>
      </c>
      <c r="P116">
        <v>0</v>
      </c>
      <c r="Q116">
        <v>22</v>
      </c>
      <c r="R116">
        <v>0</v>
      </c>
      <c r="S116">
        <v>19</v>
      </c>
      <c r="T116">
        <v>0</v>
      </c>
      <c r="U116">
        <v>0.79</v>
      </c>
      <c r="V116">
        <v>0</v>
      </c>
      <c r="W116">
        <v>1410.08</v>
      </c>
    </row>
    <row r="117" spans="1:23" outlineLevel="1" x14ac:dyDescent="0.2">
      <c r="A117" s="2" t="s">
        <v>3626</v>
      </c>
      <c r="B117" s="2" t="str">
        <f>INDEX(Profile[pans],MATCH(accumulated_data!A117,Profile[name],0))</f>
        <v>AAKCM8656M</v>
      </c>
      <c r="C117" t="s">
        <v>21104</v>
      </c>
      <c r="D117">
        <v>18108651.280000001</v>
      </c>
      <c r="E117">
        <v>57498914.68</v>
      </c>
      <c r="F117">
        <v>37</v>
      </c>
      <c r="G117">
        <v>87</v>
      </c>
      <c r="H117">
        <v>996352</v>
      </c>
      <c r="I117">
        <v>3798592</v>
      </c>
      <c r="J117">
        <v>46067.199999999997</v>
      </c>
      <c r="K117">
        <v>11599.2</v>
      </c>
      <c r="L117">
        <v>12.93243243243243</v>
      </c>
      <c r="M117">
        <v>12.674712643678161</v>
      </c>
      <c r="N117">
        <v>24.756756756756758</v>
      </c>
      <c r="O117">
        <v>24.275862068965516</v>
      </c>
      <c r="P117">
        <v>37</v>
      </c>
      <c r="Q117">
        <v>37</v>
      </c>
      <c r="R117">
        <v>10</v>
      </c>
      <c r="S117">
        <v>10</v>
      </c>
      <c r="T117">
        <v>0.86000000000000021</v>
      </c>
      <c r="U117">
        <v>0.81850574712643753</v>
      </c>
      <c r="V117">
        <v>153369.37</v>
      </c>
      <c r="W117">
        <v>450354.39999999997</v>
      </c>
    </row>
    <row r="118" spans="1:23" outlineLevel="1" x14ac:dyDescent="0.2">
      <c r="A118" s="2" t="s">
        <v>21069</v>
      </c>
      <c r="B118" s="2" t="str">
        <f>INDEX(Profile[pans],MATCH(accumulated_data!A118,Profile[name],0))</f>
        <v>ABEFM5858P</v>
      </c>
      <c r="C118" t="s">
        <v>21069</v>
      </c>
      <c r="D118">
        <v>65574749.000000007</v>
      </c>
      <c r="E118">
        <v>186851022.36000007</v>
      </c>
      <c r="F118">
        <v>100</v>
      </c>
      <c r="G118">
        <v>274</v>
      </c>
      <c r="H118">
        <v>1584032</v>
      </c>
      <c r="I118">
        <v>1619243.2</v>
      </c>
      <c r="J118">
        <v>5664</v>
      </c>
      <c r="K118">
        <v>5664</v>
      </c>
      <c r="L118">
        <v>15.132400000000002</v>
      </c>
      <c r="M118">
        <v>15.033467153284626</v>
      </c>
      <c r="N118">
        <v>33.42</v>
      </c>
      <c r="O118">
        <v>33.923357664233578</v>
      </c>
      <c r="P118">
        <v>75</v>
      </c>
      <c r="Q118">
        <v>75</v>
      </c>
      <c r="R118">
        <v>26</v>
      </c>
      <c r="S118">
        <v>26</v>
      </c>
      <c r="T118">
        <v>1.3847000000000016</v>
      </c>
      <c r="U118">
        <v>1.3967883211678849</v>
      </c>
      <c r="V118">
        <v>905723.22</v>
      </c>
      <c r="W118">
        <v>2622068.0500000017</v>
      </c>
    </row>
    <row r="119" spans="1:23" outlineLevel="1" x14ac:dyDescent="0.2">
      <c r="A119" s="2" t="s">
        <v>4919</v>
      </c>
      <c r="B119" s="2" t="str">
        <f>INDEX(Profile[pans],MATCH(accumulated_data!A119,Profile[name],0))</f>
        <v>APHPD3826K</v>
      </c>
      <c r="C119" t="s">
        <v>21105</v>
      </c>
      <c r="D119">
        <v>290374.40000000002</v>
      </c>
      <c r="E119">
        <v>290374.40000000002</v>
      </c>
      <c r="F119">
        <v>1</v>
      </c>
      <c r="G119">
        <v>1</v>
      </c>
      <c r="H119">
        <v>290374.40000000002</v>
      </c>
      <c r="I119">
        <v>290374.40000000002</v>
      </c>
      <c r="J119">
        <v>290374.40000000002</v>
      </c>
      <c r="K119">
        <v>290374.40000000002</v>
      </c>
      <c r="L119">
        <v>14.98</v>
      </c>
      <c r="M119">
        <v>14.98</v>
      </c>
      <c r="N119">
        <v>19</v>
      </c>
      <c r="O119">
        <v>19</v>
      </c>
      <c r="P119">
        <v>19</v>
      </c>
      <c r="Q119">
        <v>19</v>
      </c>
      <c r="R119">
        <v>19</v>
      </c>
      <c r="S119">
        <v>19</v>
      </c>
      <c r="T119">
        <v>0.78</v>
      </c>
      <c r="U119">
        <v>0.78</v>
      </c>
      <c r="V119">
        <v>2264.92</v>
      </c>
      <c r="W119">
        <v>2264.92</v>
      </c>
    </row>
    <row r="120" spans="1:23" outlineLevel="1" x14ac:dyDescent="0.2">
      <c r="A120" s="2" t="s">
        <v>2559</v>
      </c>
      <c r="B120" s="2" t="str">
        <f>INDEX(Profile[pans],MATCH(accumulated_data!A120,Profile[name],0))</f>
        <v>AAECN9892N</v>
      </c>
      <c r="C120" t="s">
        <v>21106</v>
      </c>
      <c r="D120">
        <v>10070142.210000001</v>
      </c>
      <c r="E120">
        <v>19221674.210000001</v>
      </c>
      <c r="F120">
        <v>36</v>
      </c>
      <c r="G120">
        <v>66</v>
      </c>
      <c r="H120">
        <v>928896</v>
      </c>
      <c r="I120">
        <v>928896</v>
      </c>
      <c r="J120">
        <v>9440</v>
      </c>
      <c r="K120">
        <v>9440</v>
      </c>
      <c r="L120">
        <v>15.013888888888886</v>
      </c>
      <c r="M120">
        <v>16.059393939393924</v>
      </c>
      <c r="N120">
        <v>34.5</v>
      </c>
      <c r="O120">
        <v>27.727272727272727</v>
      </c>
      <c r="P120">
        <v>38</v>
      </c>
      <c r="Q120">
        <v>38</v>
      </c>
      <c r="R120">
        <v>31</v>
      </c>
      <c r="S120">
        <v>7</v>
      </c>
      <c r="T120">
        <v>1.4188888888888878</v>
      </c>
      <c r="U120">
        <v>1.1393939393939385</v>
      </c>
      <c r="V120">
        <v>141683.82</v>
      </c>
      <c r="W120">
        <v>215606.65</v>
      </c>
    </row>
    <row r="121" spans="1:23" outlineLevel="1" x14ac:dyDescent="0.2">
      <c r="A121" s="2" t="s">
        <v>5236</v>
      </c>
      <c r="B121" s="2" t="str">
        <f>INDEX(Profile[pans],MATCH(accumulated_data!A121,Profile[name],0))</f>
        <v>AIUPA0074A</v>
      </c>
      <c r="C121" t="s">
        <v>5240</v>
      </c>
      <c r="D121">
        <v>850175.94</v>
      </c>
      <c r="E121">
        <v>850175.94</v>
      </c>
      <c r="F121">
        <v>5</v>
      </c>
      <c r="G121">
        <v>5</v>
      </c>
      <c r="H121">
        <v>669360</v>
      </c>
      <c r="I121">
        <v>669360</v>
      </c>
      <c r="J121">
        <v>1368.8</v>
      </c>
      <c r="K121">
        <v>1368.8</v>
      </c>
      <c r="L121">
        <v>15.001999999999999</v>
      </c>
      <c r="M121">
        <v>15.001999999999999</v>
      </c>
      <c r="N121">
        <v>21.8</v>
      </c>
      <c r="O121">
        <v>21.8</v>
      </c>
      <c r="P121">
        <v>23</v>
      </c>
      <c r="Q121">
        <v>23</v>
      </c>
      <c r="R121">
        <v>21</v>
      </c>
      <c r="S121">
        <v>21</v>
      </c>
      <c r="T121">
        <v>0.89600000000000013</v>
      </c>
      <c r="U121">
        <v>0.89600000000000013</v>
      </c>
      <c r="V121">
        <v>7919.03</v>
      </c>
      <c r="W121">
        <v>7919.03</v>
      </c>
    </row>
    <row r="122" spans="1:23" outlineLevel="1" x14ac:dyDescent="0.2">
      <c r="A122" s="2" t="s">
        <v>664</v>
      </c>
      <c r="B122" s="2" t="str">
        <f>INDEX(Profile[pans],MATCH(accumulated_data!A122,Profile[name],0))</f>
        <v>BQNPS3666Q</v>
      </c>
      <c r="C122" t="s">
        <v>669</v>
      </c>
      <c r="D122">
        <v>662000</v>
      </c>
      <c r="E122">
        <v>836000</v>
      </c>
      <c r="F122">
        <v>3</v>
      </c>
      <c r="G122">
        <v>7</v>
      </c>
      <c r="H122">
        <v>489200</v>
      </c>
      <c r="I122">
        <v>489200</v>
      </c>
      <c r="J122">
        <v>21600</v>
      </c>
      <c r="K122">
        <v>21600</v>
      </c>
      <c r="L122">
        <v>13.893333333333333</v>
      </c>
      <c r="M122">
        <v>14.54857142857143</v>
      </c>
      <c r="N122">
        <v>28.666666666666668</v>
      </c>
      <c r="O122">
        <v>29.142857142857142</v>
      </c>
      <c r="P122">
        <v>30</v>
      </c>
      <c r="Q122">
        <v>35</v>
      </c>
      <c r="R122">
        <v>28</v>
      </c>
      <c r="S122">
        <v>24</v>
      </c>
      <c r="T122">
        <v>1.0900000000000001</v>
      </c>
      <c r="U122">
        <v>1.1614285714285715</v>
      </c>
      <c r="V122">
        <v>7215.7999999999993</v>
      </c>
      <c r="W122">
        <v>9291.2000000000007</v>
      </c>
    </row>
    <row r="123" spans="1:23" outlineLevel="1" x14ac:dyDescent="0.2">
      <c r="A123" s="2"/>
      <c r="B123" s="2" t="e">
        <f>INDEX(Profile[pans],MATCH(accumulated_data!A123,Profile[name],0))</f>
        <v>#N/A</v>
      </c>
      <c r="C123" t="s">
        <v>21107</v>
      </c>
      <c r="D123">
        <v>3139932.8</v>
      </c>
      <c r="E123">
        <v>3139932.8</v>
      </c>
      <c r="F123">
        <v>3</v>
      </c>
      <c r="G123">
        <v>3</v>
      </c>
      <c r="H123">
        <v>2288256</v>
      </c>
      <c r="I123">
        <v>2288256</v>
      </c>
      <c r="J123">
        <v>289996.79999999999</v>
      </c>
      <c r="K123">
        <v>289996.79999999999</v>
      </c>
      <c r="L123">
        <v>16.023333333333333</v>
      </c>
      <c r="M123">
        <v>16.023333333333333</v>
      </c>
      <c r="N123">
        <v>31.666666666666668</v>
      </c>
      <c r="O123">
        <v>31.666666666666668</v>
      </c>
      <c r="P123">
        <v>32</v>
      </c>
      <c r="Q123">
        <v>32</v>
      </c>
      <c r="R123">
        <v>31</v>
      </c>
      <c r="S123">
        <v>31</v>
      </c>
      <c r="T123">
        <v>1.39</v>
      </c>
      <c r="U123">
        <v>1.39</v>
      </c>
      <c r="V123">
        <v>43645.07</v>
      </c>
      <c r="W123">
        <v>43645.07</v>
      </c>
    </row>
    <row r="124" spans="1:23" outlineLevel="1" x14ac:dyDescent="0.2">
      <c r="A124" s="2" t="s">
        <v>6457</v>
      </c>
      <c r="B124" s="2" t="str">
        <f>INDEX(Profile[pans],MATCH(accumulated_data!A124,Profile[name],0))</f>
        <v>BJLPA0578A</v>
      </c>
      <c r="C124" t="s">
        <v>21108</v>
      </c>
      <c r="D124">
        <v>0</v>
      </c>
      <c r="E124">
        <v>449985.86</v>
      </c>
      <c r="F124">
        <v>0</v>
      </c>
      <c r="G124">
        <v>3</v>
      </c>
      <c r="H124">
        <v>0</v>
      </c>
      <c r="I124">
        <v>220436.54</v>
      </c>
      <c r="J124">
        <v>0</v>
      </c>
      <c r="K124">
        <v>111831.72</v>
      </c>
      <c r="L124">
        <v>0</v>
      </c>
      <c r="M124">
        <v>15.21</v>
      </c>
      <c r="N124">
        <v>0</v>
      </c>
      <c r="O124">
        <v>1.3333333333333333</v>
      </c>
      <c r="P124">
        <v>0</v>
      </c>
      <c r="Q124">
        <v>2</v>
      </c>
      <c r="R124">
        <v>0</v>
      </c>
      <c r="S124">
        <v>1</v>
      </c>
      <c r="T124">
        <v>0</v>
      </c>
      <c r="U124">
        <v>5.000000000000001E-2</v>
      </c>
      <c r="V124">
        <v>0</v>
      </c>
      <c r="W124">
        <v>225</v>
      </c>
    </row>
    <row r="125" spans="1:23" outlineLevel="1" x14ac:dyDescent="0.2">
      <c r="A125" s="2" t="s">
        <v>4598</v>
      </c>
      <c r="B125" s="2" t="str">
        <f>INDEX(Profile[pans],MATCH(accumulated_data!A125,Profile[name],0))</f>
        <v>ANJPJ0571F</v>
      </c>
      <c r="C125" t="s">
        <v>4602</v>
      </c>
      <c r="D125">
        <v>9318492.2899999991</v>
      </c>
      <c r="E125">
        <v>16612335.289999999</v>
      </c>
      <c r="F125">
        <v>7</v>
      </c>
      <c r="G125">
        <v>14</v>
      </c>
      <c r="H125">
        <v>4513196.8</v>
      </c>
      <c r="I125">
        <v>4513196.8</v>
      </c>
      <c r="J125">
        <v>23296</v>
      </c>
      <c r="K125">
        <v>23296</v>
      </c>
      <c r="L125">
        <v>13.981428571428571</v>
      </c>
      <c r="M125">
        <v>14.00071428571429</v>
      </c>
      <c r="N125">
        <v>27.714285714285715</v>
      </c>
      <c r="O125">
        <v>26.357142857142858</v>
      </c>
      <c r="P125">
        <v>29</v>
      </c>
      <c r="Q125">
        <v>29</v>
      </c>
      <c r="R125">
        <v>20</v>
      </c>
      <c r="S125">
        <v>20</v>
      </c>
      <c r="T125">
        <v>1.0614285714285716</v>
      </c>
      <c r="U125">
        <v>1.0107142857142861</v>
      </c>
      <c r="V125">
        <v>89302.42</v>
      </c>
      <c r="W125">
        <v>159323.31</v>
      </c>
    </row>
    <row r="126" spans="1:23" outlineLevel="1" x14ac:dyDescent="0.2">
      <c r="A126" s="2" t="s">
        <v>21070</v>
      </c>
      <c r="B126" s="2" t="str">
        <f>INDEX(Profile[pans],MATCH(accumulated_data!A126,Profile[name],0))</f>
        <v>AJEPT1818Q</v>
      </c>
      <c r="C126" t="s">
        <v>21070</v>
      </c>
      <c r="D126">
        <v>0</v>
      </c>
      <c r="E126">
        <v>15404</v>
      </c>
      <c r="F126">
        <v>0</v>
      </c>
      <c r="G126">
        <v>1</v>
      </c>
      <c r="H126">
        <v>0</v>
      </c>
      <c r="I126">
        <v>15404</v>
      </c>
      <c r="J126">
        <v>0</v>
      </c>
      <c r="K126">
        <v>15404</v>
      </c>
      <c r="L126">
        <v>0</v>
      </c>
      <c r="M126">
        <v>14.97</v>
      </c>
      <c r="N126">
        <v>0</v>
      </c>
      <c r="O126">
        <v>30</v>
      </c>
      <c r="P126">
        <v>0</v>
      </c>
      <c r="Q126">
        <v>30</v>
      </c>
      <c r="R126">
        <v>0</v>
      </c>
      <c r="S126">
        <v>30</v>
      </c>
      <c r="T126">
        <v>0</v>
      </c>
      <c r="U126">
        <v>1.23</v>
      </c>
      <c r="V126">
        <v>0</v>
      </c>
      <c r="W126">
        <v>189.47</v>
      </c>
    </row>
    <row r="127" spans="1:23" outlineLevel="1" x14ac:dyDescent="0.2">
      <c r="A127" s="2" t="s">
        <v>3180</v>
      </c>
      <c r="B127" s="2" t="str">
        <f>INDEX(Profile[pans],MATCH(accumulated_data!A127,Profile[name],0))</f>
        <v>AAPPW7988Q</v>
      </c>
      <c r="C127" t="s">
        <v>21109</v>
      </c>
      <c r="D127">
        <v>11929487.120000001</v>
      </c>
      <c r="E127">
        <v>29410713.919999998</v>
      </c>
      <c r="F127">
        <v>6</v>
      </c>
      <c r="G127">
        <v>24</v>
      </c>
      <c r="H127">
        <v>3898258</v>
      </c>
      <c r="I127">
        <v>3898258</v>
      </c>
      <c r="J127">
        <v>418664</v>
      </c>
      <c r="K127">
        <v>118944</v>
      </c>
      <c r="L127">
        <v>16.831666666666663</v>
      </c>
      <c r="M127">
        <v>16.413749999999997</v>
      </c>
      <c r="N127">
        <v>26.333333333333332</v>
      </c>
      <c r="O127">
        <v>25.041666666666668</v>
      </c>
      <c r="P127">
        <v>38</v>
      </c>
      <c r="Q127">
        <v>38</v>
      </c>
      <c r="R127">
        <v>15</v>
      </c>
      <c r="S127">
        <v>13</v>
      </c>
      <c r="T127">
        <v>1.2083333333333335</v>
      </c>
      <c r="U127">
        <v>1.1000000000000001</v>
      </c>
      <c r="V127">
        <v>151129.21</v>
      </c>
      <c r="W127">
        <v>337573.81</v>
      </c>
    </row>
    <row r="128" spans="1:23" outlineLevel="1" x14ac:dyDescent="0.2">
      <c r="A128" s="2" t="s">
        <v>6252</v>
      </c>
      <c r="B128" s="2" t="str">
        <f>INDEX(Profile[pans],MATCH(accumulated_data!A128,Profile[name],0))</f>
        <v>AAQFP0171P</v>
      </c>
      <c r="C128" t="s">
        <v>6252</v>
      </c>
      <c r="D128">
        <v>0</v>
      </c>
      <c r="E128">
        <v>337870</v>
      </c>
      <c r="F128">
        <v>0</v>
      </c>
      <c r="G128">
        <v>6</v>
      </c>
      <c r="H128">
        <v>0</v>
      </c>
      <c r="I128">
        <v>193267</v>
      </c>
      <c r="J128">
        <v>0</v>
      </c>
      <c r="K128">
        <v>12089</v>
      </c>
      <c r="L128">
        <v>0</v>
      </c>
      <c r="M128">
        <v>25.688333333333336</v>
      </c>
      <c r="N128">
        <v>0</v>
      </c>
      <c r="O128">
        <v>16.333333333333332</v>
      </c>
      <c r="P128">
        <v>0</v>
      </c>
      <c r="Q128">
        <v>26</v>
      </c>
      <c r="R128">
        <v>0</v>
      </c>
      <c r="S128">
        <v>8</v>
      </c>
      <c r="T128">
        <v>0</v>
      </c>
      <c r="U128">
        <v>0.85</v>
      </c>
      <c r="V128">
        <v>0</v>
      </c>
      <c r="W128">
        <v>2871.8900000000003</v>
      </c>
    </row>
    <row r="129" spans="1:23" outlineLevel="1" x14ac:dyDescent="0.2">
      <c r="A129" s="2" t="s">
        <v>3771</v>
      </c>
      <c r="B129" s="2" t="str">
        <f>INDEX(Profile[pans],MATCH(accumulated_data!A129,Profile[name],0))</f>
        <v>DCAPS5241E</v>
      </c>
      <c r="C129" t="s">
        <v>21110</v>
      </c>
      <c r="D129">
        <v>890793.33000000007</v>
      </c>
      <c r="E129">
        <v>1342700.33</v>
      </c>
      <c r="F129">
        <v>2</v>
      </c>
      <c r="G129">
        <v>3</v>
      </c>
      <c r="H129">
        <v>558552.53</v>
      </c>
      <c r="I129">
        <v>558552.53</v>
      </c>
      <c r="J129">
        <v>332240.8</v>
      </c>
      <c r="K129">
        <v>332240.8</v>
      </c>
      <c r="L129">
        <v>13.995000000000001</v>
      </c>
      <c r="M129">
        <v>13.97</v>
      </c>
      <c r="N129">
        <v>15.5</v>
      </c>
      <c r="O129">
        <v>15.666666666666666</v>
      </c>
      <c r="P129">
        <v>20</v>
      </c>
      <c r="Q129">
        <v>20</v>
      </c>
      <c r="R129">
        <v>11</v>
      </c>
      <c r="S129">
        <v>11</v>
      </c>
      <c r="T129">
        <v>0.59499999999999997</v>
      </c>
      <c r="U129">
        <v>0.6</v>
      </c>
      <c r="V129">
        <v>5696.26</v>
      </c>
      <c r="W129">
        <v>8452.89</v>
      </c>
    </row>
    <row r="130" spans="1:23" outlineLevel="1" x14ac:dyDescent="0.2">
      <c r="A130" s="2" t="s">
        <v>1815</v>
      </c>
      <c r="B130" s="2" t="str">
        <f>INDEX(Profile[pans],MATCH(accumulated_data!A130,Profile[name],0))</f>
        <v>AAICP0257B</v>
      </c>
      <c r="C130" t="s">
        <v>21111</v>
      </c>
      <c r="D130">
        <v>829188.60000000009</v>
      </c>
      <c r="E130">
        <v>1018284.6000000001</v>
      </c>
      <c r="F130">
        <v>16</v>
      </c>
      <c r="G130">
        <v>22</v>
      </c>
      <c r="H130">
        <v>147106.4</v>
      </c>
      <c r="I130">
        <v>147106.4</v>
      </c>
      <c r="J130">
        <v>2849.6</v>
      </c>
      <c r="K130">
        <v>1613</v>
      </c>
      <c r="L130">
        <v>15.002499999999998</v>
      </c>
      <c r="M130">
        <v>15.009999999999993</v>
      </c>
      <c r="N130">
        <v>28.375</v>
      </c>
      <c r="O130">
        <v>25.272727272727273</v>
      </c>
      <c r="P130">
        <v>36</v>
      </c>
      <c r="Q130">
        <v>36</v>
      </c>
      <c r="R130">
        <v>22</v>
      </c>
      <c r="S130">
        <v>17</v>
      </c>
      <c r="T130">
        <v>1.16625</v>
      </c>
      <c r="U130">
        <v>1.0390909090909088</v>
      </c>
      <c r="V130">
        <v>9496.77</v>
      </c>
      <c r="W130">
        <v>10820.440000000002</v>
      </c>
    </row>
    <row r="131" spans="1:23" outlineLevel="1" x14ac:dyDescent="0.2">
      <c r="A131" s="2" t="s">
        <v>2137</v>
      </c>
      <c r="B131" s="2" t="str">
        <f>INDEX(Profile[pans],MATCH(accumulated_data!A131,Profile[name],0))</f>
        <v>GERPS3621L</v>
      </c>
      <c r="C131" t="s">
        <v>21112</v>
      </c>
      <c r="D131">
        <v>9962910.0199999996</v>
      </c>
      <c r="E131">
        <v>12323584.02</v>
      </c>
      <c r="F131">
        <v>11</v>
      </c>
      <c r="G131">
        <v>13</v>
      </c>
      <c r="H131">
        <v>2092470.4</v>
      </c>
      <c r="I131">
        <v>2092470.4</v>
      </c>
      <c r="J131">
        <v>33091</v>
      </c>
      <c r="K131">
        <v>33091</v>
      </c>
      <c r="L131">
        <v>14.817272727272728</v>
      </c>
      <c r="M131">
        <v>14.846923076923076</v>
      </c>
      <c r="N131">
        <v>28.09090909090909</v>
      </c>
      <c r="O131">
        <v>27.76923076923077</v>
      </c>
      <c r="P131">
        <v>37</v>
      </c>
      <c r="Q131">
        <v>37</v>
      </c>
      <c r="R131">
        <v>20</v>
      </c>
      <c r="S131">
        <v>19</v>
      </c>
      <c r="T131">
        <v>1.1399999999999997</v>
      </c>
      <c r="U131">
        <v>1.129230769230769</v>
      </c>
      <c r="V131">
        <v>123037.18000000001</v>
      </c>
      <c r="W131">
        <v>146536.91000000003</v>
      </c>
    </row>
    <row r="132" spans="1:23" outlineLevel="1" x14ac:dyDescent="0.2">
      <c r="A132" s="2" t="s">
        <v>21071</v>
      </c>
      <c r="B132" s="2" t="str">
        <f>INDEX(Profile[pans],MATCH(accumulated_data!A132,Profile[name],0))</f>
        <v>AAICR8189A</v>
      </c>
      <c r="C132" t="s">
        <v>21071</v>
      </c>
      <c r="D132">
        <v>1520696.8</v>
      </c>
      <c r="E132">
        <v>4632931.2</v>
      </c>
      <c r="F132">
        <v>8</v>
      </c>
      <c r="G132">
        <v>28</v>
      </c>
      <c r="H132">
        <v>422264</v>
      </c>
      <c r="I132">
        <v>422264</v>
      </c>
      <c r="J132">
        <v>66370.399999999994</v>
      </c>
      <c r="K132">
        <v>9912</v>
      </c>
      <c r="L132">
        <v>12.827500000000001</v>
      </c>
      <c r="M132">
        <v>13.568214285714285</v>
      </c>
      <c r="N132">
        <v>27.375</v>
      </c>
      <c r="O132">
        <v>25.035714285714285</v>
      </c>
      <c r="P132">
        <v>34</v>
      </c>
      <c r="Q132">
        <v>34</v>
      </c>
      <c r="R132">
        <v>24</v>
      </c>
      <c r="S132">
        <v>21</v>
      </c>
      <c r="T132">
        <v>0.95874999999999988</v>
      </c>
      <c r="U132">
        <v>0.92571428571428538</v>
      </c>
      <c r="V132">
        <v>14420.46</v>
      </c>
      <c r="W132">
        <v>43160.089999999989</v>
      </c>
    </row>
    <row r="133" spans="1:23" outlineLevel="1" x14ac:dyDescent="0.2">
      <c r="A133" s="2" t="s">
        <v>21072</v>
      </c>
      <c r="B133" s="2" t="str">
        <f>INDEX(Profile[pans],MATCH(accumulated_data!A133,Profile[name],0))</f>
        <v>AASFR7378A</v>
      </c>
      <c r="C133" t="s">
        <v>21072</v>
      </c>
      <c r="D133">
        <v>49333915.219999999</v>
      </c>
      <c r="E133">
        <v>107596312.19000007</v>
      </c>
      <c r="F133">
        <v>73</v>
      </c>
      <c r="G133">
        <v>198</v>
      </c>
      <c r="H133">
        <v>2371020.7999999998</v>
      </c>
      <c r="I133">
        <v>2371020.7999999998</v>
      </c>
      <c r="J133">
        <v>10200</v>
      </c>
      <c r="K133">
        <v>10200</v>
      </c>
      <c r="L133">
        <v>13.33999999999998</v>
      </c>
      <c r="M133">
        <v>12.871767676767666</v>
      </c>
      <c r="N133">
        <v>34.260273972602739</v>
      </c>
      <c r="O133">
        <v>34.974747474747474</v>
      </c>
      <c r="P133">
        <v>37</v>
      </c>
      <c r="Q133">
        <v>39</v>
      </c>
      <c r="R133">
        <v>20</v>
      </c>
      <c r="S133">
        <v>20</v>
      </c>
      <c r="T133">
        <v>1.2534246575342471</v>
      </c>
      <c r="U133">
        <v>1.2334343434343438</v>
      </c>
      <c r="V133">
        <v>609892.04</v>
      </c>
      <c r="W133">
        <v>1318861.9200000013</v>
      </c>
    </row>
    <row r="134" spans="1:23" outlineLevel="1" x14ac:dyDescent="0.2">
      <c r="A134" s="2" t="s">
        <v>3379</v>
      </c>
      <c r="B134" s="2" t="str">
        <f>INDEX(Profile[pans],MATCH(accumulated_data!A134,Profile[name],0))</f>
        <v>CKAPA5532K</v>
      </c>
      <c r="C134" t="s">
        <v>3383</v>
      </c>
      <c r="D134">
        <v>1561285.6</v>
      </c>
      <c r="E134">
        <v>2901810.6</v>
      </c>
      <c r="F134">
        <v>5</v>
      </c>
      <c r="G134">
        <v>30</v>
      </c>
      <c r="H134">
        <v>580862.4</v>
      </c>
      <c r="I134">
        <v>580862.4</v>
      </c>
      <c r="J134">
        <v>110124</v>
      </c>
      <c r="K134">
        <v>20917</v>
      </c>
      <c r="L134">
        <v>21.56</v>
      </c>
      <c r="M134">
        <v>16.032333333333337</v>
      </c>
      <c r="N134">
        <v>23</v>
      </c>
      <c r="O134">
        <v>25.133333333333333</v>
      </c>
      <c r="P134">
        <v>33</v>
      </c>
      <c r="Q134">
        <v>33</v>
      </c>
      <c r="R134">
        <v>16</v>
      </c>
      <c r="S134">
        <v>16</v>
      </c>
      <c r="T134">
        <v>1.252</v>
      </c>
      <c r="U134">
        <v>1.0783333333333338</v>
      </c>
      <c r="V134">
        <v>18080.43</v>
      </c>
      <c r="W134">
        <v>31995.650000000005</v>
      </c>
    </row>
    <row r="135" spans="1:23" outlineLevel="1" x14ac:dyDescent="0.2">
      <c r="A135" s="2" t="s">
        <v>4961</v>
      </c>
      <c r="B135" s="2" t="str">
        <f>INDEX(Profile[pans],MATCH(accumulated_data!A135,Profile[name],0))</f>
        <v>BFQPK4999Q</v>
      </c>
      <c r="C135" t="s">
        <v>21113</v>
      </c>
      <c r="D135">
        <v>2182467.2000000002</v>
      </c>
      <c r="E135">
        <v>4998616</v>
      </c>
      <c r="F135">
        <v>11</v>
      </c>
      <c r="G135">
        <v>20</v>
      </c>
      <c r="H135">
        <v>949193.6</v>
      </c>
      <c r="I135">
        <v>976742.40000000002</v>
      </c>
      <c r="J135">
        <v>1888</v>
      </c>
      <c r="K135">
        <v>1888</v>
      </c>
      <c r="L135">
        <v>13.192727272727268</v>
      </c>
      <c r="M135">
        <v>13.279999999999998</v>
      </c>
      <c r="N135">
        <v>14.727272727272727</v>
      </c>
      <c r="O135">
        <v>15.2</v>
      </c>
      <c r="P135">
        <v>16</v>
      </c>
      <c r="Q135">
        <v>18</v>
      </c>
      <c r="R135">
        <v>14</v>
      </c>
      <c r="S135">
        <v>13</v>
      </c>
      <c r="T135">
        <v>0.53272727272727272</v>
      </c>
      <c r="U135">
        <v>0.55549999999999966</v>
      </c>
      <c r="V135">
        <v>12126.539999999999</v>
      </c>
      <c r="W135">
        <v>29582.63</v>
      </c>
    </row>
    <row r="136" spans="1:23" outlineLevel="1" x14ac:dyDescent="0.2">
      <c r="A136" s="2" t="s">
        <v>4003</v>
      </c>
      <c r="B136" s="2" t="str">
        <f>INDEX(Profile[pans],MATCH(accumulated_data!A136,Profile[name],0))</f>
        <v>AGSPR7270D</v>
      </c>
      <c r="C136" t="s">
        <v>4007</v>
      </c>
      <c r="D136">
        <v>1561910.4</v>
      </c>
      <c r="E136">
        <v>3317854.4</v>
      </c>
      <c r="F136">
        <v>5</v>
      </c>
      <c r="G136">
        <v>10</v>
      </c>
      <c r="H136">
        <v>997202.4</v>
      </c>
      <c r="I136">
        <v>997202.4</v>
      </c>
      <c r="J136">
        <v>3440</v>
      </c>
      <c r="K136">
        <v>3440</v>
      </c>
      <c r="L136">
        <v>14.997999999999999</v>
      </c>
      <c r="M136">
        <v>15.016</v>
      </c>
      <c r="N136">
        <v>24</v>
      </c>
      <c r="O136">
        <v>24.8</v>
      </c>
      <c r="P136">
        <v>30</v>
      </c>
      <c r="Q136">
        <v>30</v>
      </c>
      <c r="R136">
        <v>22</v>
      </c>
      <c r="S136">
        <v>22</v>
      </c>
      <c r="T136">
        <v>0.98599999999999999</v>
      </c>
      <c r="U136">
        <v>1.02</v>
      </c>
      <c r="V136">
        <v>14886.41</v>
      </c>
      <c r="W136">
        <v>33228.39</v>
      </c>
    </row>
    <row r="137" spans="1:23" outlineLevel="1" x14ac:dyDescent="0.2">
      <c r="A137" s="2"/>
      <c r="B137" s="2" t="e">
        <f>INDEX(Profile[pans],MATCH(accumulated_data!A137,Profile[name],0))</f>
        <v>#N/A</v>
      </c>
      <c r="C137" t="s">
        <v>21114</v>
      </c>
      <c r="D137">
        <v>2013130.4</v>
      </c>
      <c r="E137">
        <v>3269339.5999999996</v>
      </c>
      <c r="F137">
        <v>8</v>
      </c>
      <c r="G137">
        <v>18</v>
      </c>
      <c r="H137">
        <v>839578.4</v>
      </c>
      <c r="I137">
        <v>839578.4</v>
      </c>
      <c r="J137">
        <v>13704.8</v>
      </c>
      <c r="K137">
        <v>1794</v>
      </c>
      <c r="L137">
        <v>14.004999999999999</v>
      </c>
      <c r="M137">
        <v>14</v>
      </c>
      <c r="N137">
        <v>18.5</v>
      </c>
      <c r="O137">
        <v>19.888888888888889</v>
      </c>
      <c r="P137">
        <v>20</v>
      </c>
      <c r="Q137">
        <v>23</v>
      </c>
      <c r="R137">
        <v>17</v>
      </c>
      <c r="S137">
        <v>17</v>
      </c>
      <c r="T137">
        <v>0.71</v>
      </c>
      <c r="U137">
        <v>0.76277777777777811</v>
      </c>
      <c r="V137">
        <v>14375.869999999999</v>
      </c>
      <c r="W137">
        <v>23940.44</v>
      </c>
    </row>
    <row r="138" spans="1:23" outlineLevel="1" x14ac:dyDescent="0.2">
      <c r="A138" s="2" t="s">
        <v>1937</v>
      </c>
      <c r="B138" s="2" t="str">
        <f>INDEX(Profile[pans],MATCH(accumulated_data!A138,Profile[name],0))</f>
        <v>AJOPT6256A</v>
      </c>
      <c r="C138" t="s">
        <v>21115</v>
      </c>
      <c r="D138">
        <v>23709178.079999998</v>
      </c>
      <c r="E138">
        <v>57321615.159999996</v>
      </c>
      <c r="F138">
        <v>104</v>
      </c>
      <c r="G138">
        <v>254</v>
      </c>
      <c r="H138">
        <v>951466.88</v>
      </c>
      <c r="I138">
        <v>951466.88</v>
      </c>
      <c r="J138">
        <v>13664</v>
      </c>
      <c r="K138">
        <v>3181</v>
      </c>
      <c r="L138">
        <v>16.604230769230767</v>
      </c>
      <c r="M138">
        <v>15.903267716535421</v>
      </c>
      <c r="N138">
        <v>27.903846153846153</v>
      </c>
      <c r="O138">
        <v>29.830708661417322</v>
      </c>
      <c r="P138">
        <v>36</v>
      </c>
      <c r="Q138">
        <v>36</v>
      </c>
      <c r="R138">
        <v>22</v>
      </c>
      <c r="S138">
        <v>7</v>
      </c>
      <c r="T138">
        <v>1.2634615384615391</v>
      </c>
      <c r="U138">
        <v>1.2911417322834673</v>
      </c>
      <c r="V138">
        <v>298508.43000000011</v>
      </c>
      <c r="W138">
        <v>741780.79000000015</v>
      </c>
    </row>
    <row r="139" spans="1:23" outlineLevel="1" x14ac:dyDescent="0.2">
      <c r="A139" s="2" t="s">
        <v>4132</v>
      </c>
      <c r="B139" s="2" t="str">
        <f>INDEX(Profile[pans],MATCH(accumulated_data!A139,Profile[name],0))</f>
        <v>AAICR1261R</v>
      </c>
      <c r="C139" t="s">
        <v>4132</v>
      </c>
      <c r="D139">
        <v>0</v>
      </c>
      <c r="E139">
        <v>856208</v>
      </c>
      <c r="F139">
        <v>0</v>
      </c>
      <c r="G139">
        <v>2</v>
      </c>
      <c r="H139">
        <v>0</v>
      </c>
      <c r="I139">
        <v>837800</v>
      </c>
      <c r="J139">
        <v>0</v>
      </c>
      <c r="K139">
        <v>18408</v>
      </c>
      <c r="L139">
        <v>0</v>
      </c>
      <c r="M139">
        <v>15.95</v>
      </c>
      <c r="N139">
        <v>0</v>
      </c>
      <c r="O139">
        <v>27</v>
      </c>
      <c r="P139">
        <v>0</v>
      </c>
      <c r="Q139">
        <v>27</v>
      </c>
      <c r="R139">
        <v>0</v>
      </c>
      <c r="S139">
        <v>27</v>
      </c>
      <c r="T139">
        <v>0</v>
      </c>
      <c r="U139">
        <v>1.18</v>
      </c>
      <c r="V139">
        <v>0</v>
      </c>
      <c r="W139">
        <v>10103.25</v>
      </c>
    </row>
    <row r="140" spans="1:23" outlineLevel="1" x14ac:dyDescent="0.2">
      <c r="A140" s="2" t="s">
        <v>800</v>
      </c>
      <c r="B140" s="2" t="str">
        <f>INDEX(Profile[pans],MATCH(accumulated_data!A140,Profile[name],0))</f>
        <v>DHGPS5091R</v>
      </c>
      <c r="C140" t="s">
        <v>21116</v>
      </c>
      <c r="D140">
        <v>4025409.81</v>
      </c>
      <c r="E140">
        <v>5328641.8100000005</v>
      </c>
      <c r="F140">
        <v>13</v>
      </c>
      <c r="G140">
        <v>20</v>
      </c>
      <c r="H140">
        <v>1083280.1299999999</v>
      </c>
      <c r="I140">
        <v>1083280.1299999999</v>
      </c>
      <c r="J140">
        <v>2688</v>
      </c>
      <c r="K140">
        <v>2688</v>
      </c>
      <c r="L140">
        <v>14.443846153846154</v>
      </c>
      <c r="M140">
        <v>14.583500000000004</v>
      </c>
      <c r="N140">
        <v>27.384615384615383</v>
      </c>
      <c r="O140">
        <v>28.7</v>
      </c>
      <c r="P140">
        <v>29</v>
      </c>
      <c r="Q140">
        <v>35</v>
      </c>
      <c r="R140">
        <v>24</v>
      </c>
      <c r="S140">
        <v>24</v>
      </c>
      <c r="T140">
        <v>1.0838461538461541</v>
      </c>
      <c r="U140">
        <v>1.1460000000000004</v>
      </c>
      <c r="V140">
        <v>44456.229999999996</v>
      </c>
      <c r="W140">
        <v>61111.30999999999</v>
      </c>
    </row>
    <row r="141" spans="1:23" outlineLevel="1" x14ac:dyDescent="0.2">
      <c r="A141" s="2" t="s">
        <v>4271</v>
      </c>
      <c r="B141" s="2" t="str">
        <f>INDEX(Profile[pans],MATCH(accumulated_data!A141,Profile[name],0))</f>
        <v>AXYPS3804M</v>
      </c>
      <c r="C141" t="s">
        <v>4271</v>
      </c>
      <c r="D141">
        <v>634572</v>
      </c>
      <c r="E141">
        <v>634572</v>
      </c>
      <c r="F141">
        <v>9</v>
      </c>
      <c r="G141">
        <v>9</v>
      </c>
      <c r="H141">
        <v>114602</v>
      </c>
      <c r="I141">
        <v>114602</v>
      </c>
      <c r="J141">
        <v>48484</v>
      </c>
      <c r="K141">
        <v>48484</v>
      </c>
      <c r="L141">
        <v>19.864444444444441</v>
      </c>
      <c r="M141">
        <v>19.864444444444441</v>
      </c>
      <c r="N141">
        <v>17.888888888888889</v>
      </c>
      <c r="O141">
        <v>17.888888888888889</v>
      </c>
      <c r="P141">
        <v>25</v>
      </c>
      <c r="Q141">
        <v>25</v>
      </c>
      <c r="R141">
        <v>9</v>
      </c>
      <c r="S141">
        <v>9</v>
      </c>
      <c r="T141">
        <v>0.7599999999999999</v>
      </c>
      <c r="U141">
        <v>0.7599999999999999</v>
      </c>
      <c r="V141">
        <v>4822.75</v>
      </c>
      <c r="W141">
        <v>4822.75</v>
      </c>
    </row>
    <row r="142" spans="1:23" outlineLevel="1" x14ac:dyDescent="0.2">
      <c r="A142" s="2" t="s">
        <v>240</v>
      </c>
      <c r="B142" s="2" t="str">
        <f>INDEX(Profile[pans],MATCH(accumulated_data!A142,Profile[name],0))</f>
        <v>FMOPS6754N</v>
      </c>
      <c r="C142" t="s">
        <v>21117</v>
      </c>
      <c r="D142">
        <v>14392407.549999999</v>
      </c>
      <c r="E142">
        <v>31386861.099999998</v>
      </c>
      <c r="F142">
        <v>27</v>
      </c>
      <c r="G142">
        <v>68</v>
      </c>
      <c r="H142">
        <v>2028740.8</v>
      </c>
      <c r="I142">
        <v>2028740.8</v>
      </c>
      <c r="J142">
        <v>9223</v>
      </c>
      <c r="K142">
        <v>9223</v>
      </c>
      <c r="L142">
        <v>16.137037037037036</v>
      </c>
      <c r="M142">
        <v>15.444264705882361</v>
      </c>
      <c r="N142">
        <v>32.296296296296298</v>
      </c>
      <c r="O142">
        <v>34.411764705882355</v>
      </c>
      <c r="P142">
        <v>37</v>
      </c>
      <c r="Q142">
        <v>40</v>
      </c>
      <c r="R142">
        <v>26</v>
      </c>
      <c r="S142">
        <v>26</v>
      </c>
      <c r="T142">
        <v>1.4266666666666667</v>
      </c>
      <c r="U142">
        <v>1.4529411764705891</v>
      </c>
      <c r="V142">
        <v>207858.05</v>
      </c>
      <c r="W142">
        <v>459785.04</v>
      </c>
    </row>
    <row r="143" spans="1:23" outlineLevel="1" x14ac:dyDescent="0.2">
      <c r="A143" s="2" t="s">
        <v>1411</v>
      </c>
      <c r="B143" s="2" t="str">
        <f>INDEX(Profile[pans],MATCH(accumulated_data!A143,Profile[name],0))</f>
        <v>AEDFS9923B</v>
      </c>
      <c r="C143" t="s">
        <v>1411</v>
      </c>
      <c r="D143">
        <v>3601113.8</v>
      </c>
      <c r="E143">
        <v>9038908</v>
      </c>
      <c r="F143">
        <v>11</v>
      </c>
      <c r="G143">
        <v>31</v>
      </c>
      <c r="H143">
        <v>1056205</v>
      </c>
      <c r="I143">
        <v>1086848</v>
      </c>
      <c r="J143">
        <v>31360</v>
      </c>
      <c r="K143">
        <v>7168</v>
      </c>
      <c r="L143">
        <v>19.13818181818182</v>
      </c>
      <c r="M143">
        <v>18.313225806451616</v>
      </c>
      <c r="N143">
        <v>16.636363636363637</v>
      </c>
      <c r="O143">
        <v>17.580645161290324</v>
      </c>
      <c r="P143">
        <v>29</v>
      </c>
      <c r="Q143">
        <v>29</v>
      </c>
      <c r="R143">
        <v>11</v>
      </c>
      <c r="S143">
        <v>9</v>
      </c>
      <c r="T143">
        <v>0.74727272727272731</v>
      </c>
      <c r="U143">
        <v>0.78967741935483871</v>
      </c>
      <c r="V143">
        <v>25376.53</v>
      </c>
      <c r="W143">
        <v>71944.37999999999</v>
      </c>
    </row>
    <row r="144" spans="1:23" outlineLevel="1" x14ac:dyDescent="0.2">
      <c r="A144" s="2" t="s">
        <v>6885</v>
      </c>
      <c r="B144" s="2" t="str">
        <f>INDEX(Profile[pans],MATCH(accumulated_data!A144,Profile[name],0))</f>
        <v>AIYPP9927H</v>
      </c>
      <c r="C144" t="s">
        <v>21118</v>
      </c>
      <c r="D144">
        <v>0</v>
      </c>
      <c r="E144">
        <v>188837.59999999998</v>
      </c>
      <c r="F144">
        <v>0</v>
      </c>
      <c r="G144">
        <v>4</v>
      </c>
      <c r="H144">
        <v>0</v>
      </c>
      <c r="I144">
        <v>91198.399999999994</v>
      </c>
      <c r="J144">
        <v>0</v>
      </c>
      <c r="K144">
        <v>6835.2</v>
      </c>
      <c r="L144">
        <v>0</v>
      </c>
      <c r="M144">
        <v>15.01</v>
      </c>
      <c r="N144">
        <v>0</v>
      </c>
      <c r="O144">
        <v>18</v>
      </c>
      <c r="P144">
        <v>0</v>
      </c>
      <c r="Q144">
        <v>18</v>
      </c>
      <c r="R144">
        <v>0</v>
      </c>
      <c r="S144">
        <v>18</v>
      </c>
      <c r="T144">
        <v>0</v>
      </c>
      <c r="U144">
        <v>0.74</v>
      </c>
      <c r="V144">
        <v>0</v>
      </c>
      <c r="W144">
        <v>1397.3899999999999</v>
      </c>
    </row>
    <row r="145" spans="1:23" outlineLevel="1" x14ac:dyDescent="0.2">
      <c r="A145" s="2" t="s">
        <v>5131</v>
      </c>
      <c r="B145" s="2" t="str">
        <f>INDEX(Profile[pans],MATCH(accumulated_data!A145,Profile[name],0))</f>
        <v>BHWPS3745N</v>
      </c>
      <c r="C145" t="s">
        <v>21119</v>
      </c>
      <c r="D145">
        <v>714518.32000000007</v>
      </c>
      <c r="E145">
        <v>714518.32000000007</v>
      </c>
      <c r="F145">
        <v>5</v>
      </c>
      <c r="G145">
        <v>5</v>
      </c>
      <c r="H145">
        <v>261039.6</v>
      </c>
      <c r="I145">
        <v>261039.6</v>
      </c>
      <c r="J145">
        <v>39251.519999999997</v>
      </c>
      <c r="K145">
        <v>39251.519999999997</v>
      </c>
      <c r="L145">
        <v>15.133999999999997</v>
      </c>
      <c r="M145">
        <v>15.133999999999997</v>
      </c>
      <c r="N145">
        <v>29.8</v>
      </c>
      <c r="O145">
        <v>29.8</v>
      </c>
      <c r="P145">
        <v>34</v>
      </c>
      <c r="Q145">
        <v>34</v>
      </c>
      <c r="R145">
        <v>27</v>
      </c>
      <c r="S145">
        <v>27</v>
      </c>
      <c r="T145">
        <v>1.22</v>
      </c>
      <c r="U145">
        <v>1.22</v>
      </c>
      <c r="V145">
        <v>8717.1200000000008</v>
      </c>
      <c r="W145">
        <v>8717.1200000000008</v>
      </c>
    </row>
    <row r="146" spans="1:23" outlineLevel="1" x14ac:dyDescent="0.2">
      <c r="A146" s="2" t="s">
        <v>1759</v>
      </c>
      <c r="B146" s="2" t="str">
        <f>INDEX(Profile[pans],MATCH(accumulated_data!A146,Profile[name],0))</f>
        <v>ADJFS6996B</v>
      </c>
      <c r="C146" t="s">
        <v>1759</v>
      </c>
      <c r="D146">
        <v>8715625.370000001</v>
      </c>
      <c r="E146">
        <v>21764254.170000002</v>
      </c>
      <c r="F146">
        <v>17</v>
      </c>
      <c r="G146">
        <v>41</v>
      </c>
      <c r="H146">
        <v>1911600</v>
      </c>
      <c r="I146">
        <v>2753176</v>
      </c>
      <c r="J146">
        <v>31152</v>
      </c>
      <c r="K146">
        <v>22184</v>
      </c>
      <c r="L146">
        <v>15.117058823529408</v>
      </c>
      <c r="M146">
        <v>15.04560975609756</v>
      </c>
      <c r="N146">
        <v>26.411764705882351</v>
      </c>
      <c r="O146">
        <v>30.487804878048781</v>
      </c>
      <c r="P146">
        <v>31</v>
      </c>
      <c r="Q146">
        <v>38</v>
      </c>
      <c r="R146">
        <v>21</v>
      </c>
      <c r="S146">
        <v>19</v>
      </c>
      <c r="T146">
        <v>1.0952941176470588</v>
      </c>
      <c r="U146">
        <v>1.256829268292682</v>
      </c>
      <c r="V146">
        <v>101092.92</v>
      </c>
      <c r="W146">
        <v>282028.13000000012</v>
      </c>
    </row>
    <row r="147" spans="1:23" outlineLevel="1" x14ac:dyDescent="0.2">
      <c r="A147" s="2" t="s">
        <v>3678</v>
      </c>
      <c r="B147" s="2" t="str">
        <f>INDEX(Profile[pans],MATCH(accumulated_data!A147,Profile[name],0))</f>
        <v>AAJPS3008F</v>
      </c>
      <c r="C147" t="s">
        <v>3681</v>
      </c>
      <c r="D147">
        <v>7087641.9100000001</v>
      </c>
      <c r="E147">
        <v>15869867.610000001</v>
      </c>
      <c r="F147">
        <v>8</v>
      </c>
      <c r="G147">
        <v>15</v>
      </c>
      <c r="H147">
        <v>2918654.4</v>
      </c>
      <c r="I147">
        <v>2918654.4</v>
      </c>
      <c r="J147">
        <v>3224</v>
      </c>
      <c r="K147">
        <v>3224</v>
      </c>
      <c r="L147">
        <v>11.45875</v>
      </c>
      <c r="M147">
        <v>11.407999999999998</v>
      </c>
      <c r="N147">
        <v>14.375</v>
      </c>
      <c r="O147">
        <v>13.066666666666666</v>
      </c>
      <c r="P147">
        <v>15</v>
      </c>
      <c r="Q147">
        <v>15</v>
      </c>
      <c r="R147">
        <v>14</v>
      </c>
      <c r="S147">
        <v>10</v>
      </c>
      <c r="T147">
        <v>0.45124999999999998</v>
      </c>
      <c r="U147">
        <v>0.40799999999999997</v>
      </c>
      <c r="V147">
        <v>32083.449999999997</v>
      </c>
      <c r="W147">
        <v>63853.229999999996</v>
      </c>
    </row>
    <row r="148" spans="1:23" outlineLevel="1" x14ac:dyDescent="0.2">
      <c r="A148" s="2" t="s">
        <v>6585</v>
      </c>
      <c r="B148" s="2" t="str">
        <f>INDEX(Profile[pans],MATCH(accumulated_data!A148,Profile[name],0))</f>
        <v>ALTPR4784L</v>
      </c>
      <c r="C148" t="s">
        <v>6589</v>
      </c>
      <c r="D148">
        <v>0</v>
      </c>
      <c r="E148">
        <v>17731198.870000001</v>
      </c>
      <c r="F148">
        <v>0</v>
      </c>
      <c r="G148">
        <v>22</v>
      </c>
      <c r="H148">
        <v>0</v>
      </c>
      <c r="I148">
        <v>2876422.4</v>
      </c>
      <c r="J148">
        <v>0</v>
      </c>
      <c r="K148">
        <v>8779.2000000000007</v>
      </c>
      <c r="L148">
        <v>0</v>
      </c>
      <c r="M148">
        <v>11.691363636363635</v>
      </c>
      <c r="N148">
        <v>0</v>
      </c>
      <c r="O148">
        <v>20.863636363636363</v>
      </c>
      <c r="P148">
        <v>0</v>
      </c>
      <c r="Q148">
        <v>27</v>
      </c>
      <c r="R148">
        <v>0</v>
      </c>
      <c r="S148">
        <v>9</v>
      </c>
      <c r="T148">
        <v>0</v>
      </c>
      <c r="U148">
        <v>0.66181818181818164</v>
      </c>
      <c r="V148">
        <v>0</v>
      </c>
      <c r="W148">
        <v>120439.67999999998</v>
      </c>
    </row>
    <row r="149" spans="1:23" outlineLevel="1" x14ac:dyDescent="0.2">
      <c r="A149" s="2" t="s">
        <v>2458</v>
      </c>
      <c r="B149" s="2" t="str">
        <f>INDEX(Profile[pans],MATCH(accumulated_data!A149,Profile[name],0))</f>
        <v>ABCCS0407R</v>
      </c>
      <c r="C149" t="s">
        <v>2458</v>
      </c>
      <c r="D149">
        <v>2569361</v>
      </c>
      <c r="E149">
        <v>6686112</v>
      </c>
      <c r="F149">
        <v>5</v>
      </c>
      <c r="G149">
        <v>15</v>
      </c>
      <c r="H149">
        <v>1107876.8</v>
      </c>
      <c r="I149">
        <v>1107876.8</v>
      </c>
      <c r="J149">
        <v>25715.200000000001</v>
      </c>
      <c r="K149">
        <v>13852</v>
      </c>
      <c r="L149">
        <v>13.99</v>
      </c>
      <c r="M149">
        <v>13.849333333333332</v>
      </c>
      <c r="N149">
        <v>27.2</v>
      </c>
      <c r="O149">
        <v>24.333333333333332</v>
      </c>
      <c r="P149">
        <v>34</v>
      </c>
      <c r="Q149">
        <v>34</v>
      </c>
      <c r="R149">
        <v>20</v>
      </c>
      <c r="S149">
        <v>12</v>
      </c>
      <c r="T149">
        <v>1.0420000000000003</v>
      </c>
      <c r="U149">
        <v>0.91800000000000004</v>
      </c>
      <c r="V149">
        <v>24611.68</v>
      </c>
      <c r="W149">
        <v>61768.34</v>
      </c>
    </row>
    <row r="150" spans="1:23" outlineLevel="1" x14ac:dyDescent="0.2">
      <c r="A150" s="2" t="s">
        <v>1546</v>
      </c>
      <c r="B150" s="2" t="str">
        <f>INDEX(Profile[pans],MATCH(accumulated_data!A150,Profile[name],0))</f>
        <v>EPUPS9786C</v>
      </c>
      <c r="C150" t="s">
        <v>1551</v>
      </c>
      <c r="D150">
        <v>10956636.060000001</v>
      </c>
      <c r="E150">
        <v>13721376.060000001</v>
      </c>
      <c r="F150">
        <v>4</v>
      </c>
      <c r="G150">
        <v>5</v>
      </c>
      <c r="H150">
        <v>3738240</v>
      </c>
      <c r="I150">
        <v>3738240</v>
      </c>
      <c r="J150">
        <v>1145392.96</v>
      </c>
      <c r="K150">
        <v>1145392.96</v>
      </c>
      <c r="L150">
        <v>13.45</v>
      </c>
      <c r="M150">
        <v>13.231999999999999</v>
      </c>
      <c r="N150">
        <v>27.25</v>
      </c>
      <c r="O150">
        <v>28</v>
      </c>
      <c r="P150">
        <v>32</v>
      </c>
      <c r="Q150">
        <v>32</v>
      </c>
      <c r="R150">
        <v>23</v>
      </c>
      <c r="S150">
        <v>23</v>
      </c>
      <c r="T150">
        <v>0.99500000000000011</v>
      </c>
      <c r="U150">
        <v>1.006</v>
      </c>
      <c r="V150">
        <v>110432.44</v>
      </c>
      <c r="W150">
        <v>139462.21</v>
      </c>
    </row>
    <row r="151" spans="1:23" outlineLevel="1" x14ac:dyDescent="0.2">
      <c r="A151" s="2" t="s">
        <v>21073</v>
      </c>
      <c r="B151" s="2" t="str">
        <f>INDEX(Profile[pans],MATCH(accumulated_data!A151,Profile[name],0))</f>
        <v>AEBFS6340A</v>
      </c>
      <c r="C151" t="s">
        <v>21073</v>
      </c>
      <c r="D151">
        <v>278654.64</v>
      </c>
      <c r="E151">
        <v>1517890.6400000001</v>
      </c>
      <c r="F151">
        <v>1</v>
      </c>
      <c r="G151">
        <v>5</v>
      </c>
      <c r="H151">
        <v>278654.64</v>
      </c>
      <c r="I151">
        <v>537711</v>
      </c>
      <c r="J151">
        <v>278654.64</v>
      </c>
      <c r="K151">
        <v>28839</v>
      </c>
      <c r="L151">
        <v>14.98</v>
      </c>
      <c r="M151">
        <v>15.057999999999998</v>
      </c>
      <c r="N151">
        <v>19</v>
      </c>
      <c r="O151">
        <v>16.399999999999999</v>
      </c>
      <c r="P151">
        <v>19</v>
      </c>
      <c r="Q151">
        <v>21</v>
      </c>
      <c r="R151">
        <v>19</v>
      </c>
      <c r="S151">
        <v>14</v>
      </c>
      <c r="T151">
        <v>0.78</v>
      </c>
      <c r="U151">
        <v>0.67600000000000005</v>
      </c>
      <c r="V151">
        <v>2173.5100000000002</v>
      </c>
      <c r="W151">
        <v>10866.670000000002</v>
      </c>
    </row>
    <row r="152" spans="1:23" outlineLevel="1" x14ac:dyDescent="0.2">
      <c r="A152" s="2"/>
      <c r="B152" s="2" t="e">
        <f>INDEX(Profile[pans],MATCH(accumulated_data!A152,Profile[name],0))</f>
        <v>#N/A</v>
      </c>
      <c r="C152" t="s">
        <v>21120</v>
      </c>
      <c r="D152">
        <v>788495.8</v>
      </c>
      <c r="E152">
        <v>788495.8</v>
      </c>
      <c r="F152">
        <v>2</v>
      </c>
      <c r="G152">
        <v>2</v>
      </c>
      <c r="H152">
        <v>412788.8</v>
      </c>
      <c r="I152">
        <v>412788.8</v>
      </c>
      <c r="J152">
        <v>375707</v>
      </c>
      <c r="K152">
        <v>375707</v>
      </c>
      <c r="L152">
        <v>14.629999999999999</v>
      </c>
      <c r="M152">
        <v>14.629999999999999</v>
      </c>
      <c r="N152">
        <v>7.5</v>
      </c>
      <c r="O152">
        <v>7.5</v>
      </c>
      <c r="P152">
        <v>8</v>
      </c>
      <c r="Q152">
        <v>8</v>
      </c>
      <c r="R152">
        <v>7</v>
      </c>
      <c r="S152">
        <v>7</v>
      </c>
      <c r="T152">
        <v>0.3</v>
      </c>
      <c r="U152">
        <v>0.3</v>
      </c>
      <c r="V152">
        <v>2369.1999999999998</v>
      </c>
      <c r="W152">
        <v>2369.1999999999998</v>
      </c>
    </row>
    <row r="153" spans="1:23" outlineLevel="1" x14ac:dyDescent="0.2">
      <c r="A153" s="2" t="s">
        <v>1434</v>
      </c>
      <c r="B153" s="2" t="str">
        <f>INDEX(Profile[pans],MATCH(accumulated_data!A153,Profile[name],0))</f>
        <v>AAICT5294N</v>
      </c>
      <c r="C153" t="s">
        <v>21121</v>
      </c>
      <c r="D153">
        <v>10114911</v>
      </c>
      <c r="E153">
        <v>19758081</v>
      </c>
      <c r="F153">
        <v>27</v>
      </c>
      <c r="G153">
        <v>50</v>
      </c>
      <c r="H153">
        <v>907075</v>
      </c>
      <c r="I153">
        <v>907075</v>
      </c>
      <c r="J153">
        <v>80240</v>
      </c>
      <c r="K153">
        <v>66080</v>
      </c>
      <c r="L153">
        <v>11.973703703703704</v>
      </c>
      <c r="M153">
        <v>11.756000000000011</v>
      </c>
      <c r="N153">
        <v>27.703703703703702</v>
      </c>
      <c r="O153">
        <v>28.44</v>
      </c>
      <c r="P153">
        <v>30</v>
      </c>
      <c r="Q153">
        <v>31</v>
      </c>
      <c r="R153">
        <v>8</v>
      </c>
      <c r="S153">
        <v>8</v>
      </c>
      <c r="T153">
        <v>0.88111111111111073</v>
      </c>
      <c r="U153">
        <v>0.9006000000000004</v>
      </c>
      <c r="V153">
        <v>89805.290000000008</v>
      </c>
      <c r="W153">
        <v>179215.53999999995</v>
      </c>
    </row>
    <row r="154" spans="1:23" outlineLevel="1" x14ac:dyDescent="0.2">
      <c r="A154" s="2" t="s">
        <v>6344</v>
      </c>
      <c r="B154" s="2" t="str">
        <f>INDEX(Profile[pans],MATCH(accumulated_data!A154,Profile[name],0))</f>
        <v>ANDPB0929K</v>
      </c>
      <c r="C154" t="s">
        <v>21122</v>
      </c>
      <c r="D154">
        <v>0</v>
      </c>
      <c r="E154">
        <v>16379618.289999997</v>
      </c>
      <c r="F154">
        <v>0</v>
      </c>
      <c r="G154">
        <v>41</v>
      </c>
      <c r="H154">
        <v>0</v>
      </c>
      <c r="I154">
        <v>953092.61</v>
      </c>
      <c r="J154">
        <v>0</v>
      </c>
      <c r="K154">
        <v>28541</v>
      </c>
      <c r="L154">
        <v>0</v>
      </c>
      <c r="M154">
        <v>10.205853658536583</v>
      </c>
      <c r="N154">
        <v>0</v>
      </c>
      <c r="O154">
        <v>23.878048780487806</v>
      </c>
      <c r="P154">
        <v>0</v>
      </c>
      <c r="Q154">
        <v>36</v>
      </c>
      <c r="R154">
        <v>0</v>
      </c>
      <c r="S154">
        <v>9</v>
      </c>
      <c r="T154">
        <v>0</v>
      </c>
      <c r="U154">
        <v>0.66975609756097554</v>
      </c>
      <c r="V154">
        <v>0</v>
      </c>
      <c r="W154">
        <v>105640.59999999998</v>
      </c>
    </row>
    <row r="155" spans="1:23" outlineLevel="1" x14ac:dyDescent="0.2">
      <c r="A155" s="2" t="s">
        <v>3932</v>
      </c>
      <c r="B155" s="2" t="str">
        <f>INDEX(Profile[pans],MATCH(accumulated_data!A155,Profile[name],0))</f>
        <v>AAHCT7978E</v>
      </c>
      <c r="C155" t="s">
        <v>3932</v>
      </c>
      <c r="D155">
        <v>72461.560000000012</v>
      </c>
      <c r="E155">
        <v>143280.56</v>
      </c>
      <c r="F155">
        <v>2</v>
      </c>
      <c r="G155">
        <v>3</v>
      </c>
      <c r="H155">
        <v>71649.600000000006</v>
      </c>
      <c r="I155">
        <v>71649.600000000006</v>
      </c>
      <c r="J155">
        <v>811.96</v>
      </c>
      <c r="K155">
        <v>811.96</v>
      </c>
      <c r="L155">
        <v>16.015000000000001</v>
      </c>
      <c r="M155">
        <v>16.03</v>
      </c>
      <c r="N155">
        <v>18</v>
      </c>
      <c r="O155">
        <v>15.333333333333334</v>
      </c>
      <c r="P155">
        <v>18</v>
      </c>
      <c r="Q155">
        <v>18</v>
      </c>
      <c r="R155">
        <v>18</v>
      </c>
      <c r="S155">
        <v>10</v>
      </c>
      <c r="T155">
        <v>0.79</v>
      </c>
      <c r="U155">
        <v>0.67333333333333334</v>
      </c>
      <c r="V155">
        <v>572.43999999999994</v>
      </c>
      <c r="W155">
        <v>884.04</v>
      </c>
    </row>
    <row r="156" spans="1:23" outlineLevel="1" x14ac:dyDescent="0.2">
      <c r="A156" s="2" t="s">
        <v>448</v>
      </c>
      <c r="B156" s="2" t="str">
        <f>INDEX(Profile[pans],MATCH(accumulated_data!A156,Profile[name],0))</f>
        <v>AAFCT5705M</v>
      </c>
      <c r="C156" t="s">
        <v>21123</v>
      </c>
      <c r="D156">
        <v>18494351.800000001</v>
      </c>
      <c r="E156">
        <v>40140644</v>
      </c>
      <c r="F156">
        <v>41</v>
      </c>
      <c r="G156">
        <v>92</v>
      </c>
      <c r="H156">
        <v>2358875.2000000002</v>
      </c>
      <c r="I156">
        <v>2358875.2000000002</v>
      </c>
      <c r="J156">
        <v>6160</v>
      </c>
      <c r="K156">
        <v>4560</v>
      </c>
      <c r="L156">
        <v>14.794878048780483</v>
      </c>
      <c r="M156">
        <v>14.689673913043464</v>
      </c>
      <c r="N156">
        <v>18.975609756097562</v>
      </c>
      <c r="O156">
        <v>18.380434782608695</v>
      </c>
      <c r="P156">
        <v>27</v>
      </c>
      <c r="Q156">
        <v>27</v>
      </c>
      <c r="R156">
        <v>11</v>
      </c>
      <c r="S156">
        <v>8</v>
      </c>
      <c r="T156">
        <v>0.7651219512195121</v>
      </c>
      <c r="U156">
        <v>0.73793478260869516</v>
      </c>
      <c r="V156">
        <v>135318.72000000003</v>
      </c>
      <c r="W156">
        <v>285873.58000000007</v>
      </c>
    </row>
    <row r="157" spans="1:23" outlineLevel="1" x14ac:dyDescent="0.2">
      <c r="A157" s="2" t="s">
        <v>5220</v>
      </c>
      <c r="B157" s="2" t="str">
        <f>INDEX(Profile[pans],MATCH(accumulated_data!A157,Profile[name],0))</f>
        <v>BYMPM8360C</v>
      </c>
      <c r="C157" t="s">
        <v>5224</v>
      </c>
      <c r="D157">
        <v>4317591.2</v>
      </c>
      <c r="E157">
        <v>16744717.779999994</v>
      </c>
      <c r="F157">
        <v>67</v>
      </c>
      <c r="G157">
        <v>211</v>
      </c>
      <c r="H157">
        <v>266880</v>
      </c>
      <c r="I157">
        <v>553608.80000000005</v>
      </c>
      <c r="J157">
        <v>960</v>
      </c>
      <c r="K157">
        <v>960</v>
      </c>
      <c r="L157">
        <v>13.019999999999989</v>
      </c>
      <c r="M157">
        <v>14.900379146919404</v>
      </c>
      <c r="N157">
        <v>37</v>
      </c>
      <c r="O157">
        <v>23.440758293838861</v>
      </c>
      <c r="P157">
        <v>37</v>
      </c>
      <c r="Q157">
        <v>37</v>
      </c>
      <c r="R157">
        <v>37</v>
      </c>
      <c r="S157">
        <v>2</v>
      </c>
      <c r="T157">
        <v>1.3199999999999983</v>
      </c>
      <c r="U157">
        <v>0.84270142180094743</v>
      </c>
      <c r="V157">
        <v>56992.220000000008</v>
      </c>
      <c r="W157">
        <v>122923.10000000009</v>
      </c>
    </row>
    <row r="158" spans="1:23" outlineLevel="1" x14ac:dyDescent="0.2">
      <c r="A158" s="2" t="s">
        <v>3994</v>
      </c>
      <c r="B158" s="2" t="str">
        <f>INDEX(Profile[pans],MATCH(accumulated_data!A158,Profile[name],0))</f>
        <v>ADSPB8574D</v>
      </c>
      <c r="C158" t="s">
        <v>21124</v>
      </c>
      <c r="D158">
        <v>2854530.4</v>
      </c>
      <c r="E158">
        <v>4017939.4</v>
      </c>
      <c r="F158">
        <v>14</v>
      </c>
      <c r="G158">
        <v>23</v>
      </c>
      <c r="H158">
        <v>1132416</v>
      </c>
      <c r="I158">
        <v>1132416</v>
      </c>
      <c r="J158">
        <v>70238.399999999994</v>
      </c>
      <c r="K158">
        <v>8828</v>
      </c>
      <c r="L158">
        <v>15.055714285714286</v>
      </c>
      <c r="M158">
        <v>15.022173913043476</v>
      </c>
      <c r="N158">
        <v>16.142857142857142</v>
      </c>
      <c r="O158">
        <v>15.304347826086957</v>
      </c>
      <c r="P158">
        <v>17</v>
      </c>
      <c r="Q158">
        <v>19</v>
      </c>
      <c r="R158">
        <v>16</v>
      </c>
      <c r="S158">
        <v>10</v>
      </c>
      <c r="T158">
        <v>0.6657142857142857</v>
      </c>
      <c r="U158">
        <v>0.62999999999999989</v>
      </c>
      <c r="V158">
        <v>19343.97</v>
      </c>
      <c r="W158">
        <v>26566.640000000003</v>
      </c>
    </row>
    <row r="159" spans="1:23" outlineLevel="1" x14ac:dyDescent="0.2">
      <c r="A159" s="2"/>
      <c r="B159" s="2" t="e">
        <f>INDEX(Profile[pans],MATCH(accumulated_data!A159,Profile[name],0))</f>
        <v>#N/A</v>
      </c>
      <c r="C159" t="s">
        <v>21125</v>
      </c>
      <c r="D159">
        <v>3475660.68</v>
      </c>
      <c r="E159">
        <v>10307515.68</v>
      </c>
      <c r="F159">
        <v>5</v>
      </c>
      <c r="G159">
        <v>15</v>
      </c>
      <c r="H159">
        <v>1705494</v>
      </c>
      <c r="I159">
        <v>1872550</v>
      </c>
      <c r="J159">
        <v>101921.79</v>
      </c>
      <c r="K159">
        <v>1862</v>
      </c>
      <c r="L159">
        <v>14.362</v>
      </c>
      <c r="M159">
        <v>14.767999999999997</v>
      </c>
      <c r="N159">
        <v>24.2</v>
      </c>
      <c r="O159">
        <v>22.4</v>
      </c>
      <c r="P159">
        <v>30</v>
      </c>
      <c r="Q159">
        <v>30</v>
      </c>
      <c r="R159">
        <v>17</v>
      </c>
      <c r="S159">
        <v>17</v>
      </c>
      <c r="T159">
        <v>0.95199999999999996</v>
      </c>
      <c r="U159">
        <v>0.9053333333333331</v>
      </c>
      <c r="V159">
        <v>34712.720000000001</v>
      </c>
      <c r="W159">
        <v>95256.01</v>
      </c>
    </row>
    <row r="160" spans="1:23" outlineLevel="1" x14ac:dyDescent="0.2">
      <c r="A160" s="2"/>
      <c r="B160" s="2" t="e">
        <f>INDEX(Profile[pans],MATCH(accumulated_data!A160,Profile[name],0))</f>
        <v>#N/A</v>
      </c>
      <c r="C160" t="s">
        <v>21126</v>
      </c>
      <c r="D160">
        <v>0</v>
      </c>
      <c r="E160">
        <v>2607600</v>
      </c>
      <c r="F160">
        <v>0</v>
      </c>
      <c r="G160">
        <v>4</v>
      </c>
      <c r="H160">
        <v>0</v>
      </c>
      <c r="I160">
        <v>1616000</v>
      </c>
      <c r="J160">
        <v>0</v>
      </c>
      <c r="K160">
        <v>100000</v>
      </c>
      <c r="L160">
        <v>0</v>
      </c>
      <c r="M160">
        <v>14.98</v>
      </c>
      <c r="N160">
        <v>0</v>
      </c>
      <c r="O160">
        <v>29</v>
      </c>
      <c r="P160">
        <v>0</v>
      </c>
      <c r="Q160">
        <v>29</v>
      </c>
      <c r="R160">
        <v>0</v>
      </c>
      <c r="S160">
        <v>29</v>
      </c>
      <c r="T160">
        <v>0</v>
      </c>
      <c r="U160">
        <v>1.19</v>
      </c>
      <c r="V160">
        <v>0</v>
      </c>
      <c r="W160">
        <v>31030.440000000002</v>
      </c>
    </row>
    <row r="161" spans="1:23" outlineLevel="1" x14ac:dyDescent="0.2">
      <c r="A161" s="2"/>
      <c r="B161" s="2" t="e">
        <f>INDEX(Profile[pans],MATCH(accumulated_data!A161,Profile[name],0))</f>
        <v>#N/A</v>
      </c>
      <c r="C161" t="s">
        <v>21127</v>
      </c>
      <c r="D161">
        <v>0</v>
      </c>
      <c r="E161">
        <v>5827898.5199999986</v>
      </c>
      <c r="F161">
        <v>0</v>
      </c>
      <c r="G161">
        <v>22</v>
      </c>
      <c r="H161">
        <v>0</v>
      </c>
      <c r="I161">
        <v>401201.51</v>
      </c>
      <c r="J161">
        <v>0</v>
      </c>
      <c r="K161">
        <v>112217.06</v>
      </c>
      <c r="L161">
        <v>0</v>
      </c>
      <c r="M161">
        <v>15.129545454545458</v>
      </c>
      <c r="N161">
        <v>0</v>
      </c>
      <c r="O161">
        <v>28.727272727272727</v>
      </c>
      <c r="P161">
        <v>0</v>
      </c>
      <c r="Q161">
        <v>38</v>
      </c>
      <c r="R161">
        <v>0</v>
      </c>
      <c r="S161">
        <v>10</v>
      </c>
      <c r="T161">
        <v>0</v>
      </c>
      <c r="U161">
        <v>1.1890909090909088</v>
      </c>
      <c r="V161">
        <v>0</v>
      </c>
      <c r="W161">
        <v>69363.989999999976</v>
      </c>
    </row>
    <row r="162" spans="1:23" x14ac:dyDescent="0.2">
      <c r="A162" s="2"/>
      <c r="B162" s="2" t="e">
        <f>INDEX(Profile[pans],MATCH(accumulated_data!A162,Profile[name],0))</f>
        <v>#N/A</v>
      </c>
      <c r="C162" t="s">
        <v>21128</v>
      </c>
      <c r="D162">
        <v>3452281.6000000006</v>
      </c>
      <c r="E162">
        <v>8277880.6000000006</v>
      </c>
      <c r="F162">
        <v>18</v>
      </c>
      <c r="G162">
        <v>39</v>
      </c>
      <c r="H162">
        <v>1009090.4</v>
      </c>
      <c r="I162">
        <v>1009090.4</v>
      </c>
      <c r="J162">
        <v>5664</v>
      </c>
      <c r="K162">
        <v>5664</v>
      </c>
      <c r="L162">
        <v>14.942777777777783</v>
      </c>
      <c r="M162">
        <v>14.261794871794873</v>
      </c>
      <c r="N162">
        <v>27.222222222222221</v>
      </c>
      <c r="O162">
        <v>27.743589743589745</v>
      </c>
      <c r="P162">
        <v>37</v>
      </c>
      <c r="Q162">
        <v>37</v>
      </c>
      <c r="R162">
        <v>23</v>
      </c>
      <c r="S162">
        <v>23</v>
      </c>
      <c r="T162">
        <v>1.1122222222222222</v>
      </c>
      <c r="U162">
        <v>1.0807692307692314</v>
      </c>
      <c r="V162">
        <v>39227.82</v>
      </c>
      <c r="W162">
        <v>89665.41</v>
      </c>
    </row>
    <row r="163" spans="1:23" ht="16" outlineLevel="1" x14ac:dyDescent="0.2">
      <c r="A163" s="2" t="s">
        <v>188</v>
      </c>
      <c r="B163" s="2" t="str">
        <f>INDEX(Profile[pans],MATCH(accumulated_data!A163,Profile[name],0))</f>
        <v>AACFA0757G</v>
      </c>
      <c r="C163" s="3" t="s">
        <v>188</v>
      </c>
      <c r="D163">
        <v>983060.9</v>
      </c>
      <c r="E163">
        <v>1829571.5</v>
      </c>
      <c r="F163">
        <v>16</v>
      </c>
      <c r="G163">
        <v>34</v>
      </c>
      <c r="H163">
        <v>175081</v>
      </c>
      <c r="I163">
        <v>175081</v>
      </c>
      <c r="J163">
        <v>4486</v>
      </c>
      <c r="K163">
        <v>4486</v>
      </c>
      <c r="L163">
        <v>12.540625</v>
      </c>
      <c r="M163">
        <v>12.987352941176473</v>
      </c>
      <c r="N163">
        <v>12.4375</v>
      </c>
      <c r="O163">
        <v>10.882352941176471</v>
      </c>
      <c r="P163">
        <v>16</v>
      </c>
      <c r="Q163">
        <v>16</v>
      </c>
      <c r="R163">
        <v>9</v>
      </c>
      <c r="S163">
        <v>6</v>
      </c>
      <c r="T163">
        <v>0.41749999999999998</v>
      </c>
      <c r="U163">
        <v>0.37029411764705877</v>
      </c>
      <c r="V163">
        <v>4200.9199999999992</v>
      </c>
      <c r="W163">
        <v>6968.18</v>
      </c>
    </row>
    <row r="164" spans="1:23" ht="16" outlineLevel="1" x14ac:dyDescent="0.2">
      <c r="A164" s="2" t="s">
        <v>4334</v>
      </c>
      <c r="B164" s="2" t="str">
        <f>INDEX(Profile[pans],MATCH(accumulated_data!A164,Profile[name],0))</f>
        <v>AAIPJ9096P</v>
      </c>
      <c r="C164" s="3" t="s">
        <v>4338</v>
      </c>
      <c r="D164">
        <v>287705.5</v>
      </c>
      <c r="E164">
        <v>287705.5</v>
      </c>
      <c r="F164">
        <v>1</v>
      </c>
      <c r="G164">
        <v>1</v>
      </c>
      <c r="H164">
        <v>287705.5</v>
      </c>
      <c r="I164">
        <v>287705.5</v>
      </c>
      <c r="J164">
        <v>287705.5</v>
      </c>
      <c r="K164">
        <v>287705.5</v>
      </c>
      <c r="L164">
        <v>13.14</v>
      </c>
      <c r="M164">
        <v>13.14</v>
      </c>
      <c r="N164">
        <v>10</v>
      </c>
      <c r="O164">
        <v>10</v>
      </c>
      <c r="P164">
        <v>10</v>
      </c>
      <c r="Q164">
        <v>10</v>
      </c>
      <c r="R164">
        <v>10</v>
      </c>
      <c r="S164">
        <v>10</v>
      </c>
      <c r="T164">
        <v>0.36</v>
      </c>
      <c r="U164">
        <v>0.36</v>
      </c>
      <c r="V164">
        <v>1035.74</v>
      </c>
      <c r="W164">
        <v>1035.74</v>
      </c>
    </row>
    <row r="165" spans="1:23" ht="16" outlineLevel="1" x14ac:dyDescent="0.2">
      <c r="A165" s="2" t="s">
        <v>1566</v>
      </c>
      <c r="B165" s="2" t="str">
        <f>INDEX(Profile[pans],MATCH(accumulated_data!A165,Profile[name],0))</f>
        <v>ADUPR2558K</v>
      </c>
      <c r="C165" s="3" t="s">
        <v>21141</v>
      </c>
      <c r="D165">
        <v>162196.9</v>
      </c>
      <c r="E165">
        <v>162196.9</v>
      </c>
      <c r="F165">
        <v>9</v>
      </c>
      <c r="G165">
        <v>9</v>
      </c>
      <c r="H165">
        <v>47436</v>
      </c>
      <c r="I165">
        <v>47436</v>
      </c>
      <c r="J165">
        <v>1380.6</v>
      </c>
      <c r="K165">
        <v>1380.6</v>
      </c>
      <c r="L165">
        <v>19.2</v>
      </c>
      <c r="M165">
        <v>19.2</v>
      </c>
      <c r="N165">
        <v>23.555555555555557</v>
      </c>
      <c r="O165">
        <v>23.555555555555557</v>
      </c>
      <c r="P165">
        <v>33</v>
      </c>
      <c r="Q165">
        <v>33</v>
      </c>
      <c r="R165">
        <v>6</v>
      </c>
      <c r="S165">
        <v>6</v>
      </c>
      <c r="T165">
        <v>0.93333333333333313</v>
      </c>
      <c r="U165">
        <v>0.93333333333333313</v>
      </c>
      <c r="V165">
        <v>1601.0600000000002</v>
      </c>
      <c r="W165">
        <v>1601.0600000000002</v>
      </c>
    </row>
    <row r="166" spans="1:23" ht="16" outlineLevel="1" x14ac:dyDescent="0.2">
      <c r="A166" s="2" t="s">
        <v>5182</v>
      </c>
      <c r="B166" s="2">
        <f>INDEX(Profile[pans],MATCH(accumulated_data!A166,Profile[name],0))</f>
        <v>0</v>
      </c>
      <c r="C166" s="3" t="s">
        <v>5187</v>
      </c>
      <c r="D166">
        <v>306086</v>
      </c>
      <c r="E166">
        <v>306086</v>
      </c>
      <c r="F166">
        <v>5</v>
      </c>
      <c r="G166">
        <v>5</v>
      </c>
      <c r="H166">
        <v>81884</v>
      </c>
      <c r="I166">
        <v>81884</v>
      </c>
      <c r="J166">
        <v>28824</v>
      </c>
      <c r="K166">
        <v>28824</v>
      </c>
      <c r="L166">
        <v>14.39</v>
      </c>
      <c r="M166">
        <v>14.39</v>
      </c>
      <c r="N166">
        <v>14.2</v>
      </c>
      <c r="O166">
        <v>14.2</v>
      </c>
      <c r="P166">
        <v>21</v>
      </c>
      <c r="Q166">
        <v>21</v>
      </c>
      <c r="R166">
        <v>7</v>
      </c>
      <c r="S166">
        <v>7</v>
      </c>
      <c r="T166">
        <v>0.5</v>
      </c>
      <c r="U166">
        <v>0.5</v>
      </c>
      <c r="V166">
        <v>1577.02</v>
      </c>
      <c r="W166">
        <v>1577.02</v>
      </c>
    </row>
    <row r="167" spans="1:23" ht="16" outlineLevel="1" x14ac:dyDescent="0.2">
      <c r="A167" s="2" t="s">
        <v>5575</v>
      </c>
      <c r="B167" s="2" t="str">
        <f>INDEX(Profile[pans],MATCH(accumulated_data!A167,Profile[name],0))</f>
        <v>AUJPK2595H</v>
      </c>
      <c r="C167" s="3" t="s">
        <v>5579</v>
      </c>
      <c r="D167">
        <v>0</v>
      </c>
      <c r="E167">
        <v>64550</v>
      </c>
      <c r="F167">
        <v>0</v>
      </c>
      <c r="G167">
        <v>1</v>
      </c>
      <c r="H167">
        <v>0</v>
      </c>
      <c r="I167">
        <v>64550</v>
      </c>
      <c r="J167">
        <v>0</v>
      </c>
      <c r="K167">
        <v>64550</v>
      </c>
      <c r="L167">
        <v>0</v>
      </c>
      <c r="M167">
        <v>13.87</v>
      </c>
      <c r="N167">
        <v>0</v>
      </c>
      <c r="O167">
        <v>10</v>
      </c>
      <c r="P167">
        <v>0</v>
      </c>
      <c r="Q167">
        <v>10</v>
      </c>
      <c r="R167">
        <v>0</v>
      </c>
      <c r="S167">
        <v>10</v>
      </c>
      <c r="T167">
        <v>0</v>
      </c>
      <c r="U167">
        <v>0.38</v>
      </c>
      <c r="V167">
        <v>0</v>
      </c>
      <c r="W167">
        <v>245.29</v>
      </c>
    </row>
    <row r="168" spans="1:23" ht="16" outlineLevel="1" x14ac:dyDescent="0.2">
      <c r="A168" s="2" t="s">
        <v>1726</v>
      </c>
      <c r="B168" s="2" t="str">
        <f>INDEX(Profile[pans],MATCH(accumulated_data!A168,Profile[name],0))</f>
        <v>ABKPB7451R</v>
      </c>
      <c r="C168" s="3" t="s">
        <v>21142</v>
      </c>
      <c r="D168">
        <v>1808704</v>
      </c>
      <c r="E168">
        <v>1808704</v>
      </c>
      <c r="F168">
        <v>7</v>
      </c>
      <c r="G168">
        <v>7</v>
      </c>
      <c r="H168">
        <v>341910</v>
      </c>
      <c r="I168">
        <v>341910</v>
      </c>
      <c r="J168">
        <v>68382</v>
      </c>
      <c r="K168">
        <v>68382</v>
      </c>
      <c r="L168">
        <v>18.832857142857144</v>
      </c>
      <c r="M168">
        <v>18.832857142857144</v>
      </c>
      <c r="N168">
        <v>10.714285714285714</v>
      </c>
      <c r="O168">
        <v>10.714285714285714</v>
      </c>
      <c r="P168">
        <v>18</v>
      </c>
      <c r="Q168">
        <v>18</v>
      </c>
      <c r="R168">
        <v>2</v>
      </c>
      <c r="S168">
        <v>2</v>
      </c>
      <c r="T168">
        <v>0.3</v>
      </c>
      <c r="U168">
        <v>0.3</v>
      </c>
      <c r="V168">
        <v>5426.12</v>
      </c>
      <c r="W168">
        <v>5426.12</v>
      </c>
    </row>
    <row r="169" spans="1:23" ht="16" outlineLevel="1" x14ac:dyDescent="0.2">
      <c r="A169" s="2" t="s">
        <v>4743</v>
      </c>
      <c r="B169" s="2" t="str">
        <f>INDEX(Profile[pans],MATCH(accumulated_data!A169,Profile[name],0))</f>
        <v>AACFB4441Q</v>
      </c>
      <c r="C169" s="3" t="s">
        <v>4748</v>
      </c>
      <c r="D169">
        <v>203881</v>
      </c>
      <c r="E169">
        <v>203881</v>
      </c>
      <c r="F169">
        <v>4</v>
      </c>
      <c r="G169">
        <v>4</v>
      </c>
      <c r="H169">
        <v>80465</v>
      </c>
      <c r="I169">
        <v>80465</v>
      </c>
      <c r="J169">
        <v>12601</v>
      </c>
      <c r="K169">
        <v>12601</v>
      </c>
      <c r="L169">
        <v>13.977499999999999</v>
      </c>
      <c r="M169">
        <v>13.977499999999999</v>
      </c>
      <c r="N169">
        <v>25.5</v>
      </c>
      <c r="O169">
        <v>25.5</v>
      </c>
      <c r="P169">
        <v>30</v>
      </c>
      <c r="Q169">
        <v>30</v>
      </c>
      <c r="R169">
        <v>14</v>
      </c>
      <c r="S169">
        <v>14</v>
      </c>
      <c r="T169">
        <v>0.97500000000000009</v>
      </c>
      <c r="U169">
        <v>0.97500000000000009</v>
      </c>
      <c r="V169">
        <v>1841.4199999999998</v>
      </c>
      <c r="W169">
        <v>1841.4199999999998</v>
      </c>
    </row>
    <row r="170" spans="1:23" ht="16" outlineLevel="1" x14ac:dyDescent="0.2">
      <c r="A170" s="2" t="s">
        <v>127</v>
      </c>
      <c r="B170" s="2" t="str">
        <f>INDEX(Profile[pans],MATCH(accumulated_data!A170,Profile[name],0))</f>
        <v>AABFB1806E</v>
      </c>
      <c r="C170" s="3" t="s">
        <v>127</v>
      </c>
      <c r="D170">
        <v>2199157.48</v>
      </c>
      <c r="E170">
        <v>2199157.48</v>
      </c>
      <c r="F170">
        <v>60</v>
      </c>
      <c r="G170">
        <v>60</v>
      </c>
      <c r="H170">
        <v>274209.03999999998</v>
      </c>
      <c r="I170">
        <v>274209.03999999998</v>
      </c>
      <c r="J170">
        <v>247.8</v>
      </c>
      <c r="K170">
        <v>247.8</v>
      </c>
      <c r="L170">
        <v>10.913500000000006</v>
      </c>
      <c r="M170">
        <v>10.913500000000006</v>
      </c>
      <c r="N170">
        <v>35.216666666666669</v>
      </c>
      <c r="O170">
        <v>35.216666666666669</v>
      </c>
      <c r="P170">
        <v>50</v>
      </c>
      <c r="Q170">
        <v>50</v>
      </c>
      <c r="R170">
        <v>13</v>
      </c>
      <c r="S170">
        <v>13</v>
      </c>
      <c r="T170">
        <v>1.0539999999999994</v>
      </c>
      <c r="U170">
        <v>1.0539999999999994</v>
      </c>
      <c r="V170">
        <v>25612.640000000007</v>
      </c>
      <c r="W170">
        <v>25612.640000000007</v>
      </c>
    </row>
    <row r="171" spans="1:23" ht="16" outlineLevel="1" x14ac:dyDescent="0.2">
      <c r="A171" s="2" t="s">
        <v>3082</v>
      </c>
      <c r="B171" s="2" t="str">
        <f>INDEX(Profile[pans],MATCH(accumulated_data!A171,Profile[name],0))</f>
        <v>AUVPP7091H</v>
      </c>
      <c r="C171" s="3" t="s">
        <v>21129</v>
      </c>
      <c r="D171">
        <v>8668788.3200000003</v>
      </c>
      <c r="E171">
        <v>8668788.3200000003</v>
      </c>
      <c r="F171">
        <v>13</v>
      </c>
      <c r="G171">
        <v>13</v>
      </c>
      <c r="H171">
        <v>767495.96</v>
      </c>
      <c r="I171">
        <v>767495.96</v>
      </c>
      <c r="J171">
        <v>552361</v>
      </c>
      <c r="K171">
        <v>552361</v>
      </c>
      <c r="L171">
        <v>12.32</v>
      </c>
      <c r="M171">
        <v>12.32</v>
      </c>
      <c r="N171">
        <v>36.384615384615387</v>
      </c>
      <c r="O171">
        <v>36.384615384615387</v>
      </c>
      <c r="P171">
        <v>42</v>
      </c>
      <c r="Q171">
        <v>42</v>
      </c>
      <c r="R171">
        <v>25</v>
      </c>
      <c r="S171">
        <v>25</v>
      </c>
      <c r="T171">
        <v>1.2007692307692308</v>
      </c>
      <c r="U171">
        <v>1.2007692307692308</v>
      </c>
      <c r="V171">
        <v>103918.03999999998</v>
      </c>
      <c r="W171">
        <v>103918.03999999998</v>
      </c>
    </row>
    <row r="172" spans="1:23" ht="16" outlineLevel="1" x14ac:dyDescent="0.2">
      <c r="A172" s="2" t="s">
        <v>2823</v>
      </c>
      <c r="B172" s="2" t="str">
        <f>INDEX(Profile[pans],MATCH(accumulated_data!A172,Profile[name],0))</f>
        <v>AAECB8547L</v>
      </c>
      <c r="C172" s="3" t="s">
        <v>2829</v>
      </c>
      <c r="D172">
        <v>237888</v>
      </c>
      <c r="E172">
        <v>237888</v>
      </c>
      <c r="F172">
        <v>2</v>
      </c>
      <c r="G172">
        <v>2</v>
      </c>
      <c r="H172">
        <v>118944</v>
      </c>
      <c r="I172">
        <v>118944</v>
      </c>
      <c r="J172">
        <v>118944</v>
      </c>
      <c r="K172">
        <v>118944</v>
      </c>
      <c r="L172">
        <v>12.059999999999999</v>
      </c>
      <c r="M172">
        <v>12.059999999999999</v>
      </c>
      <c r="N172">
        <v>18</v>
      </c>
      <c r="O172">
        <v>18</v>
      </c>
      <c r="P172">
        <v>19</v>
      </c>
      <c r="Q172">
        <v>19</v>
      </c>
      <c r="R172">
        <v>17</v>
      </c>
      <c r="S172">
        <v>17</v>
      </c>
      <c r="T172">
        <v>0.59499999999999997</v>
      </c>
      <c r="U172">
        <v>0.59499999999999997</v>
      </c>
      <c r="V172">
        <v>1415.44</v>
      </c>
      <c r="W172">
        <v>1415.44</v>
      </c>
    </row>
    <row r="173" spans="1:23" ht="16" outlineLevel="1" x14ac:dyDescent="0.2">
      <c r="A173" s="2" t="s">
        <v>6447</v>
      </c>
      <c r="B173" s="2" t="str">
        <f>INDEX(Profile[pans],MATCH(accumulated_data!A173,Profile[name],0))</f>
        <v>AABCE5492Q</v>
      </c>
      <c r="C173" s="3" t="s">
        <v>6453</v>
      </c>
      <c r="D173">
        <v>0</v>
      </c>
      <c r="E173">
        <v>507850</v>
      </c>
      <c r="F173">
        <v>0</v>
      </c>
      <c r="G173">
        <v>1</v>
      </c>
      <c r="H173">
        <v>0</v>
      </c>
      <c r="I173">
        <v>507850</v>
      </c>
      <c r="J173">
        <v>0</v>
      </c>
      <c r="K173">
        <v>507850</v>
      </c>
      <c r="L173">
        <v>0</v>
      </c>
      <c r="M173">
        <v>14.04</v>
      </c>
      <c r="N173">
        <v>0</v>
      </c>
      <c r="O173">
        <v>13</v>
      </c>
      <c r="P173">
        <v>0</v>
      </c>
      <c r="Q173">
        <v>13</v>
      </c>
      <c r="R173">
        <v>0</v>
      </c>
      <c r="S173">
        <v>13</v>
      </c>
      <c r="T173">
        <v>0</v>
      </c>
      <c r="U173">
        <v>0.5</v>
      </c>
      <c r="V173">
        <v>0</v>
      </c>
      <c r="W173">
        <v>2539.25</v>
      </c>
    </row>
    <row r="174" spans="1:23" ht="16" outlineLevel="1" x14ac:dyDescent="0.2">
      <c r="A174" s="2" t="s">
        <v>3701</v>
      </c>
      <c r="B174" s="2" t="str">
        <f>INDEX(Profile[pans],MATCH(accumulated_data!A174,Profile[name],0))</f>
        <v>ACEPP9467G</v>
      </c>
      <c r="C174" s="3" t="s">
        <v>3705</v>
      </c>
      <c r="D174">
        <v>5969.6</v>
      </c>
      <c r="E174">
        <v>5969.6</v>
      </c>
      <c r="F174">
        <v>1</v>
      </c>
      <c r="G174">
        <v>1</v>
      </c>
      <c r="H174">
        <v>5969.6</v>
      </c>
      <c r="I174">
        <v>5969.6</v>
      </c>
      <c r="J174">
        <v>5969.6</v>
      </c>
      <c r="K174">
        <v>5969.6</v>
      </c>
      <c r="L174">
        <v>14.2</v>
      </c>
      <c r="M174">
        <v>14.2</v>
      </c>
      <c r="N174">
        <v>18</v>
      </c>
      <c r="O174">
        <v>18</v>
      </c>
      <c r="P174">
        <v>18</v>
      </c>
      <c r="Q174">
        <v>18</v>
      </c>
      <c r="R174">
        <v>18</v>
      </c>
      <c r="S174">
        <v>18</v>
      </c>
      <c r="T174">
        <v>0.7</v>
      </c>
      <c r="U174">
        <v>0.7</v>
      </c>
      <c r="V174">
        <v>41.79</v>
      </c>
      <c r="W174">
        <v>41.79</v>
      </c>
    </row>
    <row r="175" spans="1:23" ht="16" outlineLevel="1" x14ac:dyDescent="0.2">
      <c r="A175" s="2" t="s">
        <v>5917</v>
      </c>
      <c r="B175" s="2" t="str">
        <f>INDEX(Profile[pans],MATCH(accumulated_data!A175,Profile[name],0))</f>
        <v>ADAPS0382A</v>
      </c>
      <c r="C175" s="3" t="s">
        <v>5921</v>
      </c>
      <c r="D175">
        <v>0</v>
      </c>
      <c r="E175">
        <v>1412882</v>
      </c>
      <c r="F175">
        <v>0</v>
      </c>
      <c r="G175">
        <v>1</v>
      </c>
      <c r="H175">
        <v>0</v>
      </c>
      <c r="I175">
        <v>1412882</v>
      </c>
      <c r="J175">
        <v>0</v>
      </c>
      <c r="K175">
        <v>1412882</v>
      </c>
      <c r="L175">
        <v>0</v>
      </c>
      <c r="M175">
        <v>12.17</v>
      </c>
      <c r="N175">
        <v>0</v>
      </c>
      <c r="O175">
        <v>6</v>
      </c>
      <c r="P175">
        <v>0</v>
      </c>
      <c r="Q175">
        <v>6</v>
      </c>
      <c r="R175">
        <v>0</v>
      </c>
      <c r="S175">
        <v>6</v>
      </c>
      <c r="T175">
        <v>0</v>
      </c>
      <c r="U175">
        <v>0.2</v>
      </c>
      <c r="V175">
        <v>0</v>
      </c>
      <c r="W175">
        <v>2825.76</v>
      </c>
    </row>
    <row r="176" spans="1:23" ht="16" outlineLevel="1" x14ac:dyDescent="0.2">
      <c r="A176" s="2" t="s">
        <v>6377</v>
      </c>
      <c r="B176" s="2" t="str">
        <f>INDEX(Profile[pans],MATCH(accumulated_data!A176,Profile[name],0))</f>
        <v>AACCS4061Q</v>
      </c>
      <c r="C176" s="3" t="s">
        <v>6383</v>
      </c>
      <c r="D176">
        <v>0</v>
      </c>
      <c r="E176">
        <v>4251422</v>
      </c>
      <c r="F176">
        <v>0</v>
      </c>
      <c r="G176">
        <v>2</v>
      </c>
      <c r="H176">
        <v>0</v>
      </c>
      <c r="I176">
        <v>2326960</v>
      </c>
      <c r="J176">
        <v>0</v>
      </c>
      <c r="K176">
        <v>1924462</v>
      </c>
      <c r="L176">
        <v>0</v>
      </c>
      <c r="M176">
        <v>19.240000000000002</v>
      </c>
      <c r="N176">
        <v>0</v>
      </c>
      <c r="O176">
        <v>22.5</v>
      </c>
      <c r="P176">
        <v>0</v>
      </c>
      <c r="Q176">
        <v>35</v>
      </c>
      <c r="R176">
        <v>0</v>
      </c>
      <c r="S176">
        <v>10</v>
      </c>
      <c r="T176">
        <v>0</v>
      </c>
      <c r="U176">
        <v>0.82</v>
      </c>
      <c r="V176">
        <v>0</v>
      </c>
      <c r="W176">
        <v>34861.660000000003</v>
      </c>
    </row>
    <row r="177" spans="1:23" ht="16" outlineLevel="1" x14ac:dyDescent="0.2">
      <c r="A177" s="2" t="s">
        <v>152</v>
      </c>
      <c r="B177" s="2" t="str">
        <f>INDEX(Profile[pans],MATCH(accumulated_data!A177,Profile[name],0))</f>
        <v>AAGCD1078C</v>
      </c>
      <c r="C177" s="3" t="s">
        <v>152</v>
      </c>
      <c r="D177">
        <v>1136950</v>
      </c>
      <c r="E177">
        <v>1136950</v>
      </c>
      <c r="F177">
        <v>19</v>
      </c>
      <c r="G177">
        <v>19</v>
      </c>
      <c r="H177">
        <v>81000</v>
      </c>
      <c r="I177">
        <v>81000</v>
      </c>
      <c r="J177">
        <v>8100</v>
      </c>
      <c r="K177">
        <v>8100</v>
      </c>
      <c r="L177">
        <v>14.065263157894737</v>
      </c>
      <c r="M177">
        <v>14.065263157894737</v>
      </c>
      <c r="N177">
        <v>16.210526315789473</v>
      </c>
      <c r="O177">
        <v>16.210526315789473</v>
      </c>
      <c r="P177">
        <v>21</v>
      </c>
      <c r="Q177">
        <v>21</v>
      </c>
      <c r="R177">
        <v>11</v>
      </c>
      <c r="S177">
        <v>11</v>
      </c>
      <c r="T177">
        <v>0.62421052631578933</v>
      </c>
      <c r="U177">
        <v>0.62421052631578933</v>
      </c>
      <c r="V177">
        <v>7042.6799999999994</v>
      </c>
      <c r="W177">
        <v>7042.6799999999994</v>
      </c>
    </row>
    <row r="178" spans="1:23" ht="16" outlineLevel="1" x14ac:dyDescent="0.2">
      <c r="A178" s="2" t="s">
        <v>3814</v>
      </c>
      <c r="B178" s="2" t="str">
        <f>INDEX(Profile[pans],MATCH(accumulated_data!A178,Profile[name],0))</f>
        <v>AAACE4400F</v>
      </c>
      <c r="C178" s="3" t="s">
        <v>3819</v>
      </c>
      <c r="D178">
        <v>2599695</v>
      </c>
      <c r="E178">
        <v>2599695</v>
      </c>
      <c r="F178">
        <v>3</v>
      </c>
      <c r="G178">
        <v>3</v>
      </c>
      <c r="H178">
        <v>1237950</v>
      </c>
      <c r="I178">
        <v>1237950</v>
      </c>
      <c r="J178">
        <v>618975</v>
      </c>
      <c r="K178">
        <v>618975</v>
      </c>
      <c r="L178">
        <v>12.073333333333332</v>
      </c>
      <c r="M178">
        <v>12.073333333333332</v>
      </c>
      <c r="N178">
        <v>39.333333333333336</v>
      </c>
      <c r="O178">
        <v>39.333333333333336</v>
      </c>
      <c r="P178">
        <v>54</v>
      </c>
      <c r="Q178">
        <v>54</v>
      </c>
      <c r="R178">
        <v>28</v>
      </c>
      <c r="S178">
        <v>28</v>
      </c>
      <c r="T178">
        <v>1.3</v>
      </c>
      <c r="U178">
        <v>1.3</v>
      </c>
      <c r="V178">
        <v>31369.660000000003</v>
      </c>
      <c r="W178">
        <v>31369.660000000003</v>
      </c>
    </row>
    <row r="179" spans="1:23" ht="16" outlineLevel="1" x14ac:dyDescent="0.2">
      <c r="A179" s="2" t="s">
        <v>137</v>
      </c>
      <c r="B179" s="2" t="str">
        <f>INDEX(Profile[pans],MATCH(accumulated_data!A179,Profile[name],0))</f>
        <v>AABCF1581D</v>
      </c>
      <c r="C179" s="3" t="s">
        <v>143</v>
      </c>
      <c r="D179">
        <v>8834722.7400000002</v>
      </c>
      <c r="E179">
        <v>10717108.74</v>
      </c>
      <c r="F179">
        <v>42</v>
      </c>
      <c r="G179">
        <v>48</v>
      </c>
      <c r="H179">
        <v>1016359</v>
      </c>
      <c r="I179">
        <v>1016359</v>
      </c>
      <c r="J179">
        <v>8471</v>
      </c>
      <c r="K179">
        <v>8471</v>
      </c>
      <c r="L179">
        <v>14.498095238095246</v>
      </c>
      <c r="M179">
        <v>15.046250000000008</v>
      </c>
      <c r="N179">
        <v>22.928571428571427</v>
      </c>
      <c r="O179">
        <v>22.208333333333332</v>
      </c>
      <c r="P179">
        <v>34</v>
      </c>
      <c r="Q179">
        <v>34</v>
      </c>
      <c r="R179">
        <v>9</v>
      </c>
      <c r="S179">
        <v>4</v>
      </c>
      <c r="T179">
        <v>0.84928571428571431</v>
      </c>
      <c r="U179">
        <v>0.83499999999999996</v>
      </c>
      <c r="V179">
        <v>76217.930000000037</v>
      </c>
      <c r="W179">
        <v>90839.260000000038</v>
      </c>
    </row>
    <row r="180" spans="1:23" ht="16" outlineLevel="1" x14ac:dyDescent="0.2">
      <c r="A180" s="2" t="s">
        <v>2747</v>
      </c>
      <c r="B180" s="2" t="str">
        <f>INDEX(Profile[pans],MATCH(accumulated_data!A180,Profile[name],0))</f>
        <v>AMRPS4791B</v>
      </c>
      <c r="C180" s="3" t="s">
        <v>21143</v>
      </c>
      <c r="D180">
        <v>49949.4</v>
      </c>
      <c r="E180">
        <v>49949.4</v>
      </c>
      <c r="F180">
        <v>1</v>
      </c>
      <c r="G180">
        <v>1</v>
      </c>
      <c r="H180">
        <v>49949.4</v>
      </c>
      <c r="I180">
        <v>49949.4</v>
      </c>
      <c r="J180">
        <v>49949.4</v>
      </c>
      <c r="K180">
        <v>49949.4</v>
      </c>
      <c r="L180">
        <v>13.06</v>
      </c>
      <c r="M180">
        <v>13.06</v>
      </c>
      <c r="N180">
        <v>19</v>
      </c>
      <c r="O180">
        <v>19</v>
      </c>
      <c r="P180">
        <v>19</v>
      </c>
      <c r="Q180">
        <v>19</v>
      </c>
      <c r="R180">
        <v>19</v>
      </c>
      <c r="S180">
        <v>19</v>
      </c>
      <c r="T180">
        <v>0.68</v>
      </c>
      <c r="U180">
        <v>0.68</v>
      </c>
      <c r="V180">
        <v>339.66</v>
      </c>
      <c r="W180">
        <v>339.66</v>
      </c>
    </row>
    <row r="181" spans="1:23" ht="16" outlineLevel="1" x14ac:dyDescent="0.2">
      <c r="A181" s="2" t="s">
        <v>5598</v>
      </c>
      <c r="B181" s="2" t="str">
        <f>INDEX(Profile[pans],MATCH(accumulated_data!A181,Profile[name],0))</f>
        <v>AAACH8645M</v>
      </c>
      <c r="C181" s="3" t="s">
        <v>5604</v>
      </c>
      <c r="D181">
        <v>3508115.2</v>
      </c>
      <c r="E181">
        <v>8265658.7000000002</v>
      </c>
      <c r="F181">
        <v>5</v>
      </c>
      <c r="G181">
        <v>12</v>
      </c>
      <c r="H181">
        <v>750559</v>
      </c>
      <c r="I181">
        <v>750559</v>
      </c>
      <c r="J181">
        <v>680007</v>
      </c>
      <c r="K181">
        <v>575428</v>
      </c>
      <c r="L181">
        <v>13.975999999999999</v>
      </c>
      <c r="M181">
        <v>13.949166666666665</v>
      </c>
      <c r="N181">
        <v>7</v>
      </c>
      <c r="O181">
        <v>4.916666666666667</v>
      </c>
      <c r="P181">
        <v>7</v>
      </c>
      <c r="Q181">
        <v>7</v>
      </c>
      <c r="R181">
        <v>7</v>
      </c>
      <c r="S181">
        <v>2</v>
      </c>
      <c r="T181">
        <v>0.26800000000000002</v>
      </c>
      <c r="U181">
        <v>0.18833333333333335</v>
      </c>
      <c r="V181">
        <v>9396.85</v>
      </c>
      <c r="W181">
        <v>15274.42</v>
      </c>
    </row>
    <row r="182" spans="1:23" ht="16" outlineLevel="1" x14ac:dyDescent="0.2">
      <c r="A182" s="2" t="s">
        <v>2838</v>
      </c>
      <c r="B182" s="2" t="str">
        <f>INDEX(Profile[pans],MATCH(accumulated_data!A182,Profile[name],0))</f>
        <v>AEGPD5094K</v>
      </c>
      <c r="C182" s="3" t="s">
        <v>2842</v>
      </c>
      <c r="D182">
        <v>439687.3</v>
      </c>
      <c r="E182">
        <v>469504.3</v>
      </c>
      <c r="F182">
        <v>50</v>
      </c>
      <c r="G182">
        <v>56</v>
      </c>
      <c r="H182">
        <v>61950</v>
      </c>
      <c r="I182">
        <v>61950</v>
      </c>
      <c r="J182">
        <v>250</v>
      </c>
      <c r="K182">
        <v>250</v>
      </c>
      <c r="L182">
        <v>14.143800000000001</v>
      </c>
      <c r="M182">
        <v>13.923571428571432</v>
      </c>
      <c r="N182">
        <v>24.02</v>
      </c>
      <c r="O182">
        <v>23.482142857142858</v>
      </c>
      <c r="P182">
        <v>37</v>
      </c>
      <c r="Q182">
        <v>37</v>
      </c>
      <c r="R182">
        <v>7</v>
      </c>
      <c r="S182">
        <v>7</v>
      </c>
      <c r="T182">
        <v>0.78539999999999988</v>
      </c>
      <c r="U182">
        <v>0.7555357142857142</v>
      </c>
      <c r="V182">
        <v>3395.6200000000008</v>
      </c>
      <c r="W182">
        <v>3545.4900000000007</v>
      </c>
    </row>
    <row r="183" spans="1:23" ht="16" outlineLevel="1" x14ac:dyDescent="0.2">
      <c r="A183" s="2" t="s">
        <v>4096</v>
      </c>
      <c r="B183" s="2" t="str">
        <f>INDEX(Profile[pans],MATCH(accumulated_data!A183,Profile[name],0))</f>
        <v>AAACH1535Q</v>
      </c>
      <c r="C183" s="3" t="s">
        <v>4102</v>
      </c>
      <c r="D183">
        <v>342200</v>
      </c>
      <c r="E183">
        <v>342200</v>
      </c>
      <c r="F183">
        <v>1</v>
      </c>
      <c r="G183">
        <v>1</v>
      </c>
      <c r="H183">
        <v>342200</v>
      </c>
      <c r="I183">
        <v>342200</v>
      </c>
      <c r="J183">
        <v>342200</v>
      </c>
      <c r="K183">
        <v>342200</v>
      </c>
      <c r="L183">
        <v>12.78</v>
      </c>
      <c r="M183">
        <v>12.78</v>
      </c>
      <c r="N183">
        <v>4</v>
      </c>
      <c r="O183">
        <v>4</v>
      </c>
      <c r="P183">
        <v>4</v>
      </c>
      <c r="Q183">
        <v>4</v>
      </c>
      <c r="R183">
        <v>4</v>
      </c>
      <c r="S183">
        <v>4</v>
      </c>
      <c r="T183">
        <v>0.14000000000000001</v>
      </c>
      <c r="U183">
        <v>0.14000000000000001</v>
      </c>
      <c r="V183">
        <v>479.08</v>
      </c>
      <c r="W183">
        <v>479.08</v>
      </c>
    </row>
    <row r="184" spans="1:23" ht="16" outlineLevel="1" x14ac:dyDescent="0.2">
      <c r="A184" s="2" t="s">
        <v>5515</v>
      </c>
      <c r="B184" s="2" t="str">
        <f>INDEX(Profile[pans],MATCH(accumulated_data!A184,Profile[name],0))</f>
        <v>APOPA8917R</v>
      </c>
      <c r="C184" s="3" t="s">
        <v>21144</v>
      </c>
      <c r="D184">
        <v>34470.76</v>
      </c>
      <c r="E184">
        <v>34470.76</v>
      </c>
      <c r="F184">
        <v>1</v>
      </c>
      <c r="G184">
        <v>1</v>
      </c>
      <c r="H184">
        <v>34470.76</v>
      </c>
      <c r="I184">
        <v>34470.76</v>
      </c>
      <c r="J184">
        <v>34470.76</v>
      </c>
      <c r="K184">
        <v>34470.76</v>
      </c>
      <c r="L184">
        <v>12.78</v>
      </c>
      <c r="M184">
        <v>12.78</v>
      </c>
      <c r="N184">
        <v>8</v>
      </c>
      <c r="O184">
        <v>8</v>
      </c>
      <c r="P184">
        <v>8</v>
      </c>
      <c r="Q184">
        <v>8</v>
      </c>
      <c r="R184">
        <v>8</v>
      </c>
      <c r="S184">
        <v>8</v>
      </c>
      <c r="T184">
        <v>0.28000000000000003</v>
      </c>
      <c r="U184">
        <v>0.28000000000000003</v>
      </c>
      <c r="V184">
        <v>96.52</v>
      </c>
      <c r="W184">
        <v>96.52</v>
      </c>
    </row>
    <row r="185" spans="1:23" ht="16" outlineLevel="1" x14ac:dyDescent="0.2">
      <c r="A185" s="2" t="s">
        <v>3851</v>
      </c>
      <c r="B185" s="2" t="str">
        <f>INDEX(Profile[pans],MATCH(accumulated_data!A185,Profile[name],0))</f>
        <v>AAACI2619G</v>
      </c>
      <c r="C185" s="3" t="s">
        <v>3856</v>
      </c>
      <c r="D185">
        <v>5332499</v>
      </c>
      <c r="E185">
        <v>12606089.130000001</v>
      </c>
      <c r="F185">
        <v>8</v>
      </c>
      <c r="G185">
        <v>22</v>
      </c>
      <c r="H185">
        <v>1257435</v>
      </c>
      <c r="I185">
        <v>1257435</v>
      </c>
      <c r="J185">
        <v>189021</v>
      </c>
      <c r="K185">
        <v>9612</v>
      </c>
      <c r="L185">
        <v>14.778749999999999</v>
      </c>
      <c r="M185">
        <v>18.271363636363631</v>
      </c>
      <c r="N185">
        <v>13</v>
      </c>
      <c r="O185">
        <v>16.09090909090909</v>
      </c>
      <c r="P185">
        <v>25</v>
      </c>
      <c r="Q185">
        <v>38</v>
      </c>
      <c r="R185">
        <v>8</v>
      </c>
      <c r="S185">
        <v>4</v>
      </c>
      <c r="T185">
        <v>0.46999999999999986</v>
      </c>
      <c r="U185">
        <v>0.59727272727272718</v>
      </c>
      <c r="V185">
        <v>25062.73</v>
      </c>
      <c r="W185">
        <v>73795.790000000008</v>
      </c>
    </row>
    <row r="186" spans="1:23" ht="16" outlineLevel="1" x14ac:dyDescent="0.2">
      <c r="A186" s="2">
        <v>0</v>
      </c>
      <c r="B186" s="2" t="e">
        <f>INDEX(Profile[pans],MATCH(accumulated_data!A186,Profile[name],0))</f>
        <v>#N/A</v>
      </c>
      <c r="C186" s="3" t="s">
        <v>21130</v>
      </c>
      <c r="D186">
        <v>28277</v>
      </c>
      <c r="E186">
        <v>28277</v>
      </c>
      <c r="F186">
        <v>5</v>
      </c>
      <c r="G186">
        <v>5</v>
      </c>
      <c r="H186">
        <v>10401</v>
      </c>
      <c r="I186">
        <v>10401</v>
      </c>
      <c r="J186">
        <v>1592</v>
      </c>
      <c r="K186">
        <v>1592</v>
      </c>
      <c r="L186">
        <v>12.616000000000001</v>
      </c>
      <c r="M186">
        <v>12.616000000000001</v>
      </c>
      <c r="N186">
        <v>13.6</v>
      </c>
      <c r="O186">
        <v>13.6</v>
      </c>
      <c r="P186">
        <v>16</v>
      </c>
      <c r="Q186">
        <v>16</v>
      </c>
      <c r="R186">
        <v>13</v>
      </c>
      <c r="S186">
        <v>13</v>
      </c>
      <c r="T186">
        <v>0.47000000000000003</v>
      </c>
      <c r="U186">
        <v>0.47000000000000003</v>
      </c>
      <c r="V186">
        <v>133.13999999999999</v>
      </c>
      <c r="W186">
        <v>133.13999999999999</v>
      </c>
    </row>
    <row r="187" spans="1:23" ht="16" outlineLevel="1" x14ac:dyDescent="0.2">
      <c r="A187" s="2" t="s">
        <v>5098</v>
      </c>
      <c r="B187" s="2" t="str">
        <f>INDEX(Profile[pans],MATCH(accumulated_data!A187,Profile[name],0))</f>
        <v>AJXPR0164J</v>
      </c>
      <c r="C187" s="3" t="s">
        <v>5102</v>
      </c>
      <c r="D187">
        <v>85089</v>
      </c>
      <c r="E187">
        <v>85089</v>
      </c>
      <c r="F187">
        <v>2</v>
      </c>
      <c r="G187">
        <v>2</v>
      </c>
      <c r="H187">
        <v>81834</v>
      </c>
      <c r="I187">
        <v>81834</v>
      </c>
      <c r="J187">
        <v>3255</v>
      </c>
      <c r="K187">
        <v>3255</v>
      </c>
      <c r="L187">
        <v>12.78</v>
      </c>
      <c r="M187">
        <v>12.78</v>
      </c>
      <c r="N187">
        <v>4</v>
      </c>
      <c r="O187">
        <v>4</v>
      </c>
      <c r="P187">
        <v>4</v>
      </c>
      <c r="Q187">
        <v>4</v>
      </c>
      <c r="R187">
        <v>4</v>
      </c>
      <c r="S187">
        <v>4</v>
      </c>
      <c r="T187">
        <v>0.14000000000000001</v>
      </c>
      <c r="U187">
        <v>0.14000000000000001</v>
      </c>
      <c r="V187">
        <v>119.13</v>
      </c>
      <c r="W187">
        <v>119.13</v>
      </c>
    </row>
    <row r="188" spans="1:23" ht="16" outlineLevel="1" x14ac:dyDescent="0.2">
      <c r="A188" s="2" t="s">
        <v>6470</v>
      </c>
      <c r="B188" s="2" t="str">
        <f>INDEX(Profile[pans],MATCH(accumulated_data!A188,Profile[name],0))</f>
        <v>AAECJ0627M</v>
      </c>
      <c r="C188" s="3" t="s">
        <v>6470</v>
      </c>
      <c r="D188">
        <v>0</v>
      </c>
      <c r="E188">
        <v>719190</v>
      </c>
      <c r="F188">
        <v>0</v>
      </c>
      <c r="G188">
        <v>1</v>
      </c>
      <c r="H188">
        <v>0</v>
      </c>
      <c r="I188">
        <v>719190</v>
      </c>
      <c r="J188">
        <v>0</v>
      </c>
      <c r="K188">
        <v>719190</v>
      </c>
      <c r="L188">
        <v>0</v>
      </c>
      <c r="M188">
        <v>12.29</v>
      </c>
      <c r="N188">
        <v>0</v>
      </c>
      <c r="O188">
        <v>19</v>
      </c>
      <c r="P188">
        <v>0</v>
      </c>
      <c r="Q188">
        <v>19</v>
      </c>
      <c r="R188">
        <v>0</v>
      </c>
      <c r="S188">
        <v>19</v>
      </c>
      <c r="T188">
        <v>0</v>
      </c>
      <c r="U188">
        <v>0.64</v>
      </c>
      <c r="V188">
        <v>0</v>
      </c>
      <c r="W188">
        <v>4602.82</v>
      </c>
    </row>
    <row r="189" spans="1:23" ht="16" outlineLevel="1" x14ac:dyDescent="0.2">
      <c r="A189" s="2" t="s">
        <v>4776</v>
      </c>
      <c r="B189" s="2" t="str">
        <f>INDEX(Profile[pans],MATCH(accumulated_data!A189,Profile[name],0))</f>
        <v>AAJCS2264E</v>
      </c>
      <c r="C189" s="3" t="s">
        <v>21145</v>
      </c>
      <c r="D189">
        <v>81200</v>
      </c>
      <c r="E189">
        <v>81200</v>
      </c>
      <c r="F189">
        <v>1</v>
      </c>
      <c r="G189">
        <v>1</v>
      </c>
      <c r="H189">
        <v>81200</v>
      </c>
      <c r="I189">
        <v>81200</v>
      </c>
      <c r="J189">
        <v>81200</v>
      </c>
      <c r="K189">
        <v>81200</v>
      </c>
      <c r="L189">
        <v>14.19</v>
      </c>
      <c r="M189">
        <v>14.19</v>
      </c>
      <c r="N189">
        <v>9</v>
      </c>
      <c r="O189">
        <v>9</v>
      </c>
      <c r="P189">
        <v>9</v>
      </c>
      <c r="Q189">
        <v>9</v>
      </c>
      <c r="R189">
        <v>9</v>
      </c>
      <c r="S189">
        <v>9</v>
      </c>
      <c r="T189">
        <v>0.35</v>
      </c>
      <c r="U189">
        <v>0.35</v>
      </c>
      <c r="V189">
        <v>284.2</v>
      </c>
      <c r="W189">
        <v>284.2</v>
      </c>
    </row>
    <row r="190" spans="1:23" ht="16" outlineLevel="1" x14ac:dyDescent="0.2">
      <c r="A190" s="2" t="s">
        <v>5925</v>
      </c>
      <c r="B190" s="2" t="str">
        <f>INDEX(Profile[pans],MATCH(accumulated_data!A190,Profile[name],0))</f>
        <v>AAACJ0893M</v>
      </c>
      <c r="C190" s="3" t="s">
        <v>5931</v>
      </c>
      <c r="D190">
        <v>0</v>
      </c>
      <c r="E190">
        <v>15312690.6</v>
      </c>
      <c r="F190">
        <v>0</v>
      </c>
      <c r="G190">
        <v>2</v>
      </c>
      <c r="H190">
        <v>0</v>
      </c>
      <c r="I190">
        <v>14360625</v>
      </c>
      <c r="J190">
        <v>0</v>
      </c>
      <c r="K190">
        <v>952065.6</v>
      </c>
      <c r="L190">
        <v>0</v>
      </c>
      <c r="M190">
        <v>11.455</v>
      </c>
      <c r="N190">
        <v>0</v>
      </c>
      <c r="O190">
        <v>32</v>
      </c>
      <c r="P190">
        <v>0</v>
      </c>
      <c r="Q190">
        <v>34</v>
      </c>
      <c r="R190">
        <v>0</v>
      </c>
      <c r="S190">
        <v>30</v>
      </c>
      <c r="T190">
        <v>0</v>
      </c>
      <c r="U190">
        <v>1</v>
      </c>
      <c r="V190">
        <v>0</v>
      </c>
      <c r="W190">
        <v>153126.91</v>
      </c>
    </row>
    <row r="191" spans="1:23" ht="16" outlineLevel="1" x14ac:dyDescent="0.2">
      <c r="A191" s="2" t="s">
        <v>1684</v>
      </c>
      <c r="B191" s="2" t="str">
        <f>INDEX(Profile[pans],MATCH(accumulated_data!A191,Profile[name],0))</f>
        <v>AABCL3843N</v>
      </c>
      <c r="C191" s="3" t="s">
        <v>21146</v>
      </c>
      <c r="D191">
        <v>5996093</v>
      </c>
      <c r="E191">
        <v>6791509</v>
      </c>
      <c r="F191">
        <v>4</v>
      </c>
      <c r="G191">
        <v>7</v>
      </c>
      <c r="H191">
        <v>2715225</v>
      </c>
      <c r="I191">
        <v>2715225</v>
      </c>
      <c r="J191">
        <v>40116</v>
      </c>
      <c r="K191">
        <v>37878</v>
      </c>
      <c r="L191">
        <v>18.145000000000003</v>
      </c>
      <c r="M191">
        <v>16.047142857142859</v>
      </c>
      <c r="N191">
        <v>28</v>
      </c>
      <c r="O191">
        <v>26.857142857142858</v>
      </c>
      <c r="P191">
        <v>51</v>
      </c>
      <c r="Q191">
        <v>51</v>
      </c>
      <c r="R191">
        <v>9</v>
      </c>
      <c r="S191">
        <v>9</v>
      </c>
      <c r="T191">
        <v>0.75</v>
      </c>
      <c r="U191">
        <v>0.77571428571428569</v>
      </c>
      <c r="V191">
        <v>44970.7</v>
      </c>
      <c r="W191">
        <v>51413.569999999992</v>
      </c>
    </row>
    <row r="192" spans="1:23" ht="16" outlineLevel="1" x14ac:dyDescent="0.2">
      <c r="A192" s="2" t="s">
        <v>5736</v>
      </c>
      <c r="B192" s="2" t="str">
        <f>INDEX(Profile[pans],MATCH(accumulated_data!A192,Profile[name],0))</f>
        <v>AAEPZ6526G</v>
      </c>
      <c r="C192" s="3" t="s">
        <v>5741</v>
      </c>
      <c r="D192">
        <v>0</v>
      </c>
      <c r="E192">
        <v>58233</v>
      </c>
      <c r="F192">
        <v>0</v>
      </c>
      <c r="G192">
        <v>1</v>
      </c>
      <c r="H192">
        <v>0</v>
      </c>
      <c r="I192">
        <v>58233</v>
      </c>
      <c r="J192">
        <v>0</v>
      </c>
      <c r="K192">
        <v>58233</v>
      </c>
      <c r="L192">
        <v>0</v>
      </c>
      <c r="M192">
        <v>12.78</v>
      </c>
      <c r="N192">
        <v>0</v>
      </c>
      <c r="O192">
        <v>4</v>
      </c>
      <c r="P192">
        <v>0</v>
      </c>
      <c r="Q192">
        <v>4</v>
      </c>
      <c r="R192">
        <v>0</v>
      </c>
      <c r="S192">
        <v>4</v>
      </c>
      <c r="T192">
        <v>0</v>
      </c>
      <c r="U192">
        <v>0.14000000000000001</v>
      </c>
      <c r="V192">
        <v>0</v>
      </c>
      <c r="W192">
        <v>81.53</v>
      </c>
    </row>
    <row r="193" spans="1:23" ht="16" outlineLevel="1" x14ac:dyDescent="0.2">
      <c r="A193" s="2">
        <v>0</v>
      </c>
      <c r="B193" s="2" t="e">
        <f>INDEX(Profile[pans],MATCH(accumulated_data!A193,Profile[name],0))</f>
        <v>#N/A</v>
      </c>
      <c r="C193" s="3" t="s">
        <v>21131</v>
      </c>
      <c r="D193">
        <v>0</v>
      </c>
      <c r="E193">
        <v>49265</v>
      </c>
      <c r="F193">
        <v>0</v>
      </c>
      <c r="G193">
        <v>1</v>
      </c>
      <c r="H193">
        <v>0</v>
      </c>
      <c r="I193">
        <v>49265</v>
      </c>
      <c r="J193">
        <v>0</v>
      </c>
      <c r="K193">
        <v>49265</v>
      </c>
      <c r="L193">
        <v>0</v>
      </c>
      <c r="M193">
        <v>14.02</v>
      </c>
      <c r="N193">
        <v>0</v>
      </c>
      <c r="O193">
        <v>38</v>
      </c>
      <c r="P193">
        <v>0</v>
      </c>
      <c r="Q193">
        <v>38</v>
      </c>
      <c r="R193">
        <v>0</v>
      </c>
      <c r="S193">
        <v>38</v>
      </c>
      <c r="T193">
        <v>0</v>
      </c>
      <c r="U193">
        <v>1.46</v>
      </c>
      <c r="V193">
        <v>0</v>
      </c>
      <c r="W193">
        <v>719.27</v>
      </c>
    </row>
    <row r="194" spans="1:23" ht="16" outlineLevel="1" x14ac:dyDescent="0.2">
      <c r="A194" s="2" t="s">
        <v>3669</v>
      </c>
      <c r="B194" s="2" t="str">
        <f>INDEX(Profile[pans],MATCH(accumulated_data!A194,Profile[name],0))</f>
        <v>AAACK5766A</v>
      </c>
      <c r="C194" s="3" t="s">
        <v>3669</v>
      </c>
      <c r="D194">
        <v>1593867</v>
      </c>
      <c r="E194">
        <v>1593867</v>
      </c>
      <c r="F194">
        <v>1</v>
      </c>
      <c r="G194">
        <v>1</v>
      </c>
      <c r="H194">
        <v>1593867</v>
      </c>
      <c r="I194">
        <v>1593867</v>
      </c>
      <c r="J194">
        <v>1593867</v>
      </c>
      <c r="K194">
        <v>1593867</v>
      </c>
      <c r="L194">
        <v>14.08</v>
      </c>
      <c r="M194">
        <v>14.08</v>
      </c>
      <c r="N194">
        <v>14</v>
      </c>
      <c r="O194">
        <v>14</v>
      </c>
      <c r="P194">
        <v>14</v>
      </c>
      <c r="Q194">
        <v>14</v>
      </c>
      <c r="R194">
        <v>14</v>
      </c>
      <c r="S194">
        <v>14</v>
      </c>
      <c r="T194">
        <v>0.54</v>
      </c>
      <c r="U194">
        <v>0.54</v>
      </c>
      <c r="V194">
        <v>8606.8799999999992</v>
      </c>
      <c r="W194">
        <v>8606.8799999999992</v>
      </c>
    </row>
    <row r="195" spans="1:23" ht="16" outlineLevel="1" x14ac:dyDescent="0.2">
      <c r="A195" s="2" t="s">
        <v>4087</v>
      </c>
      <c r="B195" s="2" t="str">
        <f>INDEX(Profile[pans],MATCH(accumulated_data!A195,Profile[name],0))</f>
        <v>AACCK7905K</v>
      </c>
      <c r="C195" s="3" t="s">
        <v>4087</v>
      </c>
      <c r="D195">
        <v>270960.01</v>
      </c>
      <c r="E195">
        <v>270960.01</v>
      </c>
      <c r="F195">
        <v>7</v>
      </c>
      <c r="G195">
        <v>7</v>
      </c>
      <c r="H195">
        <v>99840</v>
      </c>
      <c r="I195">
        <v>99840</v>
      </c>
      <c r="J195">
        <v>2360</v>
      </c>
      <c r="K195">
        <v>2360</v>
      </c>
      <c r="L195">
        <v>12.667142857142858</v>
      </c>
      <c r="M195">
        <v>12.667142857142858</v>
      </c>
      <c r="N195">
        <v>9</v>
      </c>
      <c r="O195">
        <v>9</v>
      </c>
      <c r="P195">
        <v>12</v>
      </c>
      <c r="Q195">
        <v>12</v>
      </c>
      <c r="R195">
        <v>5</v>
      </c>
      <c r="S195">
        <v>5</v>
      </c>
      <c r="T195">
        <v>0.29571428571428571</v>
      </c>
      <c r="U195">
        <v>0.29571428571428571</v>
      </c>
      <c r="V195">
        <v>929.38999999999987</v>
      </c>
      <c r="W195">
        <v>929.38999999999987</v>
      </c>
    </row>
    <row r="196" spans="1:23" ht="16" outlineLevel="1" x14ac:dyDescent="0.2">
      <c r="A196" s="2" t="s">
        <v>4680</v>
      </c>
      <c r="B196" s="2" t="str">
        <f>INDEX(Profile[pans],MATCH(accumulated_data!A196,Profile[name],0))</f>
        <v>ADMPP2607D</v>
      </c>
      <c r="C196" s="3" t="s">
        <v>4684</v>
      </c>
      <c r="D196">
        <v>22982</v>
      </c>
      <c r="E196">
        <v>22982</v>
      </c>
      <c r="F196">
        <v>1</v>
      </c>
      <c r="G196">
        <v>1</v>
      </c>
      <c r="H196">
        <v>22982</v>
      </c>
      <c r="I196">
        <v>22982</v>
      </c>
      <c r="J196">
        <v>22982</v>
      </c>
      <c r="K196">
        <v>22982</v>
      </c>
      <c r="L196">
        <v>12.77</v>
      </c>
      <c r="M196">
        <v>12.77</v>
      </c>
      <c r="N196">
        <v>4</v>
      </c>
      <c r="O196">
        <v>4</v>
      </c>
      <c r="P196">
        <v>4</v>
      </c>
      <c r="Q196">
        <v>4</v>
      </c>
      <c r="R196">
        <v>4</v>
      </c>
      <c r="S196">
        <v>4</v>
      </c>
      <c r="T196">
        <v>0.14000000000000001</v>
      </c>
      <c r="U196">
        <v>0.14000000000000001</v>
      </c>
      <c r="V196">
        <v>32.17</v>
      </c>
      <c r="W196">
        <v>32.17</v>
      </c>
    </row>
    <row r="197" spans="1:23" outlineLevel="1" x14ac:dyDescent="0.2">
      <c r="A197" s="2" t="s">
        <v>6259</v>
      </c>
      <c r="B197" s="2" t="str">
        <f>INDEX(Profile[pans],MATCH(accumulated_data!A197,Profile[name],0))</f>
        <v>FZRPK1237E</v>
      </c>
      <c r="C197" t="s">
        <v>6263</v>
      </c>
      <c r="D197">
        <v>0</v>
      </c>
      <c r="E197">
        <v>16567</v>
      </c>
      <c r="F197">
        <v>0</v>
      </c>
      <c r="G197">
        <v>1</v>
      </c>
      <c r="H197">
        <v>0</v>
      </c>
      <c r="I197">
        <v>16567</v>
      </c>
      <c r="J197">
        <v>0</v>
      </c>
      <c r="K197">
        <v>16567</v>
      </c>
      <c r="L197">
        <v>0</v>
      </c>
      <c r="M197">
        <v>13.87</v>
      </c>
      <c r="N197">
        <v>0</v>
      </c>
      <c r="O197">
        <v>10</v>
      </c>
      <c r="P197">
        <v>0</v>
      </c>
      <c r="Q197">
        <v>10</v>
      </c>
      <c r="R197">
        <v>0</v>
      </c>
      <c r="S197">
        <v>10</v>
      </c>
      <c r="T197">
        <v>0</v>
      </c>
      <c r="U197">
        <v>0.38</v>
      </c>
      <c r="V197">
        <v>0</v>
      </c>
      <c r="W197">
        <v>62.95</v>
      </c>
    </row>
    <row r="198" spans="1:23" outlineLevel="1" x14ac:dyDescent="0.2">
      <c r="A198" s="2" t="s">
        <v>1136</v>
      </c>
      <c r="B198" s="2" t="str">
        <f>INDEX(Profile[pans],MATCH(accumulated_data!A198,Profile[name],0))</f>
        <v>AABCM2351A</v>
      </c>
      <c r="C198" t="s">
        <v>1142</v>
      </c>
      <c r="D198">
        <v>14566284</v>
      </c>
      <c r="E198">
        <v>17583150</v>
      </c>
      <c r="F198">
        <v>13</v>
      </c>
      <c r="G198">
        <v>15</v>
      </c>
      <c r="H198">
        <v>1835750</v>
      </c>
      <c r="I198">
        <v>1835750</v>
      </c>
      <c r="J198">
        <v>19669</v>
      </c>
      <c r="K198">
        <v>19669</v>
      </c>
      <c r="L198">
        <v>12.696923076923078</v>
      </c>
      <c r="M198">
        <v>12.588666666666665</v>
      </c>
      <c r="N198">
        <v>20.46153846153846</v>
      </c>
      <c r="O198">
        <v>20.933333333333334</v>
      </c>
      <c r="P198">
        <v>30</v>
      </c>
      <c r="Q198">
        <v>30</v>
      </c>
      <c r="R198">
        <v>7</v>
      </c>
      <c r="S198">
        <v>7</v>
      </c>
      <c r="T198">
        <v>0.68615384615384611</v>
      </c>
      <c r="U198">
        <v>0.69866666666666655</v>
      </c>
      <c r="V198">
        <v>105396.46999999997</v>
      </c>
      <c r="W198">
        <v>128928.01999999997</v>
      </c>
    </row>
    <row r="199" spans="1:23" outlineLevel="1" x14ac:dyDescent="0.2">
      <c r="A199" s="2" t="s">
        <v>4605</v>
      </c>
      <c r="B199" s="2" t="str">
        <f>INDEX(Profile[pans],MATCH(accumulated_data!A199,Profile[name],0))</f>
        <v>ACGPM4494E</v>
      </c>
      <c r="C199" t="s">
        <v>4609</v>
      </c>
      <c r="D199">
        <v>163375.72</v>
      </c>
      <c r="E199">
        <v>163375.72</v>
      </c>
      <c r="F199">
        <v>3</v>
      </c>
      <c r="G199">
        <v>3</v>
      </c>
      <c r="H199">
        <v>109740</v>
      </c>
      <c r="I199">
        <v>109740</v>
      </c>
      <c r="J199">
        <v>8156.16</v>
      </c>
      <c r="K199">
        <v>8156.16</v>
      </c>
      <c r="L199">
        <v>17.983333333333334</v>
      </c>
      <c r="M199">
        <v>17.983333333333334</v>
      </c>
      <c r="N199">
        <v>12.333333333333334</v>
      </c>
      <c r="O199">
        <v>12.333333333333334</v>
      </c>
      <c r="P199">
        <v>14</v>
      </c>
      <c r="Q199">
        <v>14</v>
      </c>
      <c r="R199">
        <v>11</v>
      </c>
      <c r="S199">
        <v>11</v>
      </c>
      <c r="T199">
        <v>0.58666666666666656</v>
      </c>
      <c r="U199">
        <v>0.58666666666666656</v>
      </c>
      <c r="V199">
        <v>1196.94</v>
      </c>
      <c r="W199">
        <v>1196.94</v>
      </c>
    </row>
    <row r="200" spans="1:23" outlineLevel="1" x14ac:dyDescent="0.2">
      <c r="A200" s="2" t="s">
        <v>5631</v>
      </c>
      <c r="B200" s="2" t="str">
        <f>INDEX(Profile[pans],MATCH(accumulated_data!A200,Profile[name],0))</f>
        <v>ALNPP7919B</v>
      </c>
      <c r="C200" t="s">
        <v>5635</v>
      </c>
      <c r="D200">
        <v>0</v>
      </c>
      <c r="E200">
        <v>115655</v>
      </c>
      <c r="F200">
        <v>0</v>
      </c>
      <c r="G200">
        <v>9</v>
      </c>
      <c r="H200">
        <v>0</v>
      </c>
      <c r="I200">
        <v>49085</v>
      </c>
      <c r="J200">
        <v>0</v>
      </c>
      <c r="K200">
        <v>817</v>
      </c>
      <c r="L200">
        <v>0</v>
      </c>
      <c r="M200">
        <v>13.68888888888889</v>
      </c>
      <c r="N200">
        <v>0</v>
      </c>
      <c r="O200">
        <v>8.3333333333333339</v>
      </c>
      <c r="P200">
        <v>0</v>
      </c>
      <c r="Q200">
        <v>15</v>
      </c>
      <c r="R200">
        <v>0</v>
      </c>
      <c r="S200">
        <v>5</v>
      </c>
      <c r="T200">
        <v>0</v>
      </c>
      <c r="U200">
        <v>0.28000000000000003</v>
      </c>
      <c r="V200">
        <v>0</v>
      </c>
      <c r="W200">
        <v>323.83</v>
      </c>
    </row>
    <row r="201" spans="1:23" outlineLevel="1" x14ac:dyDescent="0.2">
      <c r="A201" s="2" t="s">
        <v>3910</v>
      </c>
      <c r="B201" s="2" t="str">
        <f>INDEX(Profile[pans],MATCH(accumulated_data!A201,Profile[name],0))</f>
        <v>ABMPB1440N</v>
      </c>
      <c r="C201" t="s">
        <v>3915</v>
      </c>
      <c r="D201">
        <v>19753.2</v>
      </c>
      <c r="E201">
        <v>19753.2</v>
      </c>
      <c r="F201">
        <v>1</v>
      </c>
      <c r="G201">
        <v>1</v>
      </c>
      <c r="H201">
        <v>19753.2</v>
      </c>
      <c r="I201">
        <v>19753.2</v>
      </c>
      <c r="J201">
        <v>19753.2</v>
      </c>
      <c r="K201">
        <v>19753.2</v>
      </c>
      <c r="L201">
        <v>12.57</v>
      </c>
      <c r="M201">
        <v>12.57</v>
      </c>
      <c r="N201">
        <v>9</v>
      </c>
      <c r="O201">
        <v>9</v>
      </c>
      <c r="P201">
        <v>9</v>
      </c>
      <c r="Q201">
        <v>9</v>
      </c>
      <c r="R201">
        <v>9</v>
      </c>
      <c r="S201">
        <v>9</v>
      </c>
      <c r="T201">
        <v>0.31</v>
      </c>
      <c r="U201">
        <v>0.31</v>
      </c>
      <c r="V201">
        <v>61.23</v>
      </c>
      <c r="W201">
        <v>61.23</v>
      </c>
    </row>
    <row r="202" spans="1:23" outlineLevel="1" x14ac:dyDescent="0.2">
      <c r="A202" s="2">
        <v>0</v>
      </c>
      <c r="B202" s="2" t="e">
        <f>INDEX(Profile[pans],MATCH(accumulated_data!A202,Profile[name],0))</f>
        <v>#N/A</v>
      </c>
      <c r="C202" t="s">
        <v>21132</v>
      </c>
      <c r="D202">
        <v>69833</v>
      </c>
      <c r="E202">
        <v>69833</v>
      </c>
      <c r="F202">
        <v>9</v>
      </c>
      <c r="G202">
        <v>9</v>
      </c>
      <c r="H202">
        <v>60239</v>
      </c>
      <c r="I202">
        <v>60239</v>
      </c>
      <c r="J202">
        <v>278</v>
      </c>
      <c r="K202">
        <v>278</v>
      </c>
      <c r="L202">
        <v>46.057777777777773</v>
      </c>
      <c r="M202">
        <v>46.057777777777773</v>
      </c>
      <c r="N202">
        <v>7.1111111111111107</v>
      </c>
      <c r="O202">
        <v>7.1111111111111107</v>
      </c>
      <c r="P202">
        <v>19</v>
      </c>
      <c r="Q202">
        <v>19</v>
      </c>
      <c r="R202">
        <v>4</v>
      </c>
      <c r="S202">
        <v>4</v>
      </c>
      <c r="T202">
        <v>0.61</v>
      </c>
      <c r="U202">
        <v>0.61</v>
      </c>
      <c r="V202">
        <v>425.97999999999996</v>
      </c>
      <c r="W202">
        <v>425.97999999999996</v>
      </c>
    </row>
    <row r="203" spans="1:23" outlineLevel="1" x14ac:dyDescent="0.2">
      <c r="A203" s="2" t="s">
        <v>5042</v>
      </c>
      <c r="B203" s="2" t="str">
        <f>INDEX(Profile[pans],MATCH(accumulated_data!A203,Profile[name],0))</f>
        <v>AADCM2691M</v>
      </c>
      <c r="C203" t="s">
        <v>5048</v>
      </c>
      <c r="D203">
        <v>0</v>
      </c>
      <c r="E203">
        <v>8886712</v>
      </c>
      <c r="F203">
        <v>0</v>
      </c>
      <c r="G203">
        <v>5</v>
      </c>
      <c r="H203">
        <v>0</v>
      </c>
      <c r="I203">
        <v>2873812</v>
      </c>
      <c r="J203">
        <v>0</v>
      </c>
      <c r="K203">
        <v>353700</v>
      </c>
      <c r="L203">
        <v>0</v>
      </c>
      <c r="M203">
        <v>16.318000000000001</v>
      </c>
      <c r="N203">
        <v>0</v>
      </c>
      <c r="O203">
        <v>21.2</v>
      </c>
      <c r="P203">
        <v>0</v>
      </c>
      <c r="Q203">
        <v>26</v>
      </c>
      <c r="R203">
        <v>0</v>
      </c>
      <c r="S203">
        <v>10</v>
      </c>
      <c r="T203">
        <v>0</v>
      </c>
      <c r="U203">
        <v>0.84000000000000008</v>
      </c>
      <c r="V203">
        <v>0</v>
      </c>
      <c r="W203">
        <v>74643.959999999992</v>
      </c>
    </row>
    <row r="204" spans="1:23" outlineLevel="1" x14ac:dyDescent="0.2">
      <c r="A204" s="2" t="s">
        <v>4583</v>
      </c>
      <c r="B204" s="2" t="str">
        <f>INDEX(Profile[pans],MATCH(accumulated_data!A204,Profile[name],0))</f>
        <v>AAJCM1498A</v>
      </c>
      <c r="C204" t="s">
        <v>4583</v>
      </c>
      <c r="D204">
        <v>9823446</v>
      </c>
      <c r="E204">
        <v>9823446</v>
      </c>
      <c r="F204">
        <v>7</v>
      </c>
      <c r="G204">
        <v>7</v>
      </c>
      <c r="H204">
        <v>1854144</v>
      </c>
      <c r="I204">
        <v>1854144</v>
      </c>
      <c r="J204">
        <v>276363</v>
      </c>
      <c r="K204">
        <v>276363</v>
      </c>
      <c r="L204">
        <v>13.24</v>
      </c>
      <c r="M204">
        <v>13.24</v>
      </c>
      <c r="N204">
        <v>16.428571428571427</v>
      </c>
      <c r="O204">
        <v>16.428571428571427</v>
      </c>
      <c r="P204">
        <v>21</v>
      </c>
      <c r="Q204">
        <v>21</v>
      </c>
      <c r="R204">
        <v>11</v>
      </c>
      <c r="S204">
        <v>11</v>
      </c>
      <c r="T204">
        <v>0.57714285714285707</v>
      </c>
      <c r="U204">
        <v>0.57714285714285707</v>
      </c>
      <c r="V204">
        <v>57709.610000000008</v>
      </c>
      <c r="W204">
        <v>57709.610000000008</v>
      </c>
    </row>
    <row r="205" spans="1:23" outlineLevel="1" x14ac:dyDescent="0.2">
      <c r="A205" s="2" t="s">
        <v>2611</v>
      </c>
      <c r="B205" s="2" t="str">
        <f>INDEX(Profile[pans],MATCH(accumulated_data!A205,Profile[name],0))</f>
        <v>AABCS6468G</v>
      </c>
      <c r="C205" t="s">
        <v>21147</v>
      </c>
      <c r="D205">
        <v>38809732</v>
      </c>
      <c r="E205">
        <v>56382727</v>
      </c>
      <c r="F205">
        <v>9</v>
      </c>
      <c r="G205">
        <v>12</v>
      </c>
      <c r="H205">
        <v>10634580</v>
      </c>
      <c r="I205">
        <v>10634580</v>
      </c>
      <c r="J205">
        <v>309487</v>
      </c>
      <c r="K205">
        <v>309487</v>
      </c>
      <c r="L205">
        <v>13.581111111111113</v>
      </c>
      <c r="M205">
        <v>13.840000000000002</v>
      </c>
      <c r="N205">
        <v>38</v>
      </c>
      <c r="O205">
        <v>35</v>
      </c>
      <c r="P205">
        <v>70</v>
      </c>
      <c r="Q205">
        <v>70</v>
      </c>
      <c r="R205">
        <v>18</v>
      </c>
      <c r="S205">
        <v>18</v>
      </c>
      <c r="T205">
        <v>1.2144444444444444</v>
      </c>
      <c r="U205">
        <v>1.1683333333333332</v>
      </c>
      <c r="V205">
        <v>477604.36000000004</v>
      </c>
      <c r="W205">
        <v>658606.21000000008</v>
      </c>
    </row>
    <row r="206" spans="1:23" outlineLevel="1" x14ac:dyDescent="0.2">
      <c r="A206" s="2" t="s">
        <v>1833</v>
      </c>
      <c r="B206" s="2" t="str">
        <f>INDEX(Profile[pans],MATCH(accumulated_data!A206,Profile[name],0))</f>
        <v>AAFHR8028E</v>
      </c>
      <c r="C206" t="s">
        <v>1839</v>
      </c>
      <c r="D206">
        <v>1794533</v>
      </c>
      <c r="E206">
        <v>1794533</v>
      </c>
      <c r="F206">
        <v>3</v>
      </c>
      <c r="G206">
        <v>3</v>
      </c>
      <c r="H206">
        <v>1762824</v>
      </c>
      <c r="I206">
        <v>1762824</v>
      </c>
      <c r="J206">
        <v>1176</v>
      </c>
      <c r="K206">
        <v>1176</v>
      </c>
      <c r="L206">
        <v>9.8766666666666669</v>
      </c>
      <c r="M206">
        <v>9.8766666666666669</v>
      </c>
      <c r="N206">
        <v>12.333333333333334</v>
      </c>
      <c r="O206">
        <v>12.333333333333334</v>
      </c>
      <c r="P206">
        <v>20</v>
      </c>
      <c r="Q206">
        <v>20</v>
      </c>
      <c r="R206">
        <v>5</v>
      </c>
      <c r="S206">
        <v>5</v>
      </c>
      <c r="T206">
        <v>0.33333333333333331</v>
      </c>
      <c r="U206">
        <v>0.33333333333333331</v>
      </c>
      <c r="V206">
        <v>3200.32</v>
      </c>
      <c r="W206">
        <v>3200.32</v>
      </c>
    </row>
    <row r="207" spans="1:23" outlineLevel="1" x14ac:dyDescent="0.2">
      <c r="A207" s="2" t="s">
        <v>4791</v>
      </c>
      <c r="B207" s="2" t="str">
        <f>INDEX(Profile[pans],MATCH(accumulated_data!A207,Profile[name],0))</f>
        <v>AAACN5836E</v>
      </c>
      <c r="C207" t="s">
        <v>4797</v>
      </c>
      <c r="D207">
        <v>169920</v>
      </c>
      <c r="E207">
        <v>169920</v>
      </c>
      <c r="F207">
        <v>1</v>
      </c>
      <c r="G207">
        <v>1</v>
      </c>
      <c r="H207">
        <v>169920</v>
      </c>
      <c r="I207">
        <v>169920</v>
      </c>
      <c r="J207">
        <v>169920</v>
      </c>
      <c r="K207">
        <v>169920</v>
      </c>
      <c r="L207">
        <v>14.19</v>
      </c>
      <c r="M207">
        <v>14.19</v>
      </c>
      <c r="N207">
        <v>9</v>
      </c>
      <c r="O207">
        <v>9</v>
      </c>
      <c r="P207">
        <v>9</v>
      </c>
      <c r="Q207">
        <v>9</v>
      </c>
      <c r="R207">
        <v>9</v>
      </c>
      <c r="S207">
        <v>9</v>
      </c>
      <c r="T207">
        <v>0.35</v>
      </c>
      <c r="U207">
        <v>0.35</v>
      </c>
      <c r="V207">
        <v>594.72</v>
      </c>
      <c r="W207">
        <v>594.72</v>
      </c>
    </row>
    <row r="208" spans="1:23" outlineLevel="1" x14ac:dyDescent="0.2">
      <c r="A208" s="2" t="s">
        <v>4494</v>
      </c>
      <c r="B208" s="2" t="str">
        <f>INDEX(Profile[pans],MATCH(accumulated_data!A208,Profile[name],0))</f>
        <v>AACCN6100B</v>
      </c>
      <c r="C208" t="s">
        <v>4500</v>
      </c>
      <c r="D208">
        <v>1560347.9</v>
      </c>
      <c r="E208">
        <v>1973317.77</v>
      </c>
      <c r="F208">
        <v>20</v>
      </c>
      <c r="G208">
        <v>24</v>
      </c>
      <c r="H208">
        <v>430606</v>
      </c>
      <c r="I208">
        <v>430606</v>
      </c>
      <c r="J208">
        <v>2196</v>
      </c>
      <c r="K208">
        <v>2196</v>
      </c>
      <c r="L208">
        <v>12.308</v>
      </c>
      <c r="M208">
        <v>12.297916666666666</v>
      </c>
      <c r="N208">
        <v>23.7</v>
      </c>
      <c r="O208">
        <v>22.208333333333332</v>
      </c>
      <c r="P208">
        <v>46</v>
      </c>
      <c r="Q208">
        <v>46</v>
      </c>
      <c r="R208">
        <v>10</v>
      </c>
      <c r="S208">
        <v>10</v>
      </c>
      <c r="T208">
        <v>0.73049999999999993</v>
      </c>
      <c r="U208">
        <v>0.69125000000000003</v>
      </c>
      <c r="V208">
        <v>11372.6</v>
      </c>
      <c r="W208">
        <v>13538.939999999999</v>
      </c>
    </row>
    <row r="209" spans="1:23" outlineLevel="1" x14ac:dyDescent="0.2">
      <c r="A209" s="2" t="s">
        <v>5257</v>
      </c>
      <c r="B209" s="2" t="str">
        <f>INDEX(Profile[pans],MATCH(accumulated_data!A209,Profile[name],0))</f>
        <v>AAAFN1838P</v>
      </c>
      <c r="C209" t="s">
        <v>5257</v>
      </c>
      <c r="D209">
        <v>839559.44</v>
      </c>
      <c r="E209">
        <v>3588870.44</v>
      </c>
      <c r="F209">
        <v>7</v>
      </c>
      <c r="G209">
        <v>19</v>
      </c>
      <c r="H209">
        <v>330120</v>
      </c>
      <c r="I209">
        <v>661684</v>
      </c>
      <c r="J209">
        <v>11790</v>
      </c>
      <c r="K209">
        <v>11790</v>
      </c>
      <c r="L209">
        <v>17.03142857142857</v>
      </c>
      <c r="M209">
        <v>14.900000000000004</v>
      </c>
      <c r="N209">
        <v>26.857142857142858</v>
      </c>
      <c r="O209">
        <v>30.421052631578949</v>
      </c>
      <c r="P209">
        <v>62</v>
      </c>
      <c r="Q209">
        <v>62</v>
      </c>
      <c r="R209">
        <v>13</v>
      </c>
      <c r="S209">
        <v>13</v>
      </c>
      <c r="T209">
        <v>1.0799999999999998</v>
      </c>
      <c r="U209">
        <v>1.0421052631578946</v>
      </c>
      <c r="V209">
        <v>11421.3</v>
      </c>
      <c r="W209">
        <v>39464.280000000006</v>
      </c>
    </row>
    <row r="210" spans="1:23" outlineLevel="1" x14ac:dyDescent="0.2">
      <c r="A210" s="2" t="s">
        <v>4195</v>
      </c>
      <c r="B210" s="2" t="str">
        <f>INDEX(Profile[pans],MATCH(accumulated_data!A210,Profile[name],0))</f>
        <v>AADFO2563M</v>
      </c>
      <c r="C210" t="s">
        <v>4195</v>
      </c>
      <c r="D210">
        <v>750592</v>
      </c>
      <c r="E210">
        <v>750592</v>
      </c>
      <c r="F210">
        <v>3</v>
      </c>
      <c r="G210">
        <v>3</v>
      </c>
      <c r="H210">
        <v>279135</v>
      </c>
      <c r="I210">
        <v>279135</v>
      </c>
      <c r="J210">
        <v>197036</v>
      </c>
      <c r="K210">
        <v>197036</v>
      </c>
      <c r="L210">
        <v>12.903333333333334</v>
      </c>
      <c r="M210">
        <v>12.903333333333334</v>
      </c>
      <c r="N210">
        <v>29</v>
      </c>
      <c r="O210">
        <v>29</v>
      </c>
      <c r="P210">
        <v>34</v>
      </c>
      <c r="Q210">
        <v>34</v>
      </c>
      <c r="R210">
        <v>24</v>
      </c>
      <c r="S210">
        <v>24</v>
      </c>
      <c r="T210">
        <v>1.0133333333333334</v>
      </c>
      <c r="U210">
        <v>1.0133333333333334</v>
      </c>
      <c r="V210">
        <v>7565.4800000000005</v>
      </c>
      <c r="W210">
        <v>7565.4800000000005</v>
      </c>
    </row>
    <row r="211" spans="1:23" outlineLevel="1" x14ac:dyDescent="0.2">
      <c r="A211" s="2" t="s">
        <v>5440</v>
      </c>
      <c r="B211" s="2" t="str">
        <f>INDEX(Profile[pans],MATCH(accumulated_data!A211,Profile[name],0))</f>
        <v>AAJCP4268K</v>
      </c>
      <c r="C211" t="s">
        <v>5440</v>
      </c>
      <c r="D211">
        <v>10629679</v>
      </c>
      <c r="E211">
        <v>10629679</v>
      </c>
      <c r="F211">
        <v>3</v>
      </c>
      <c r="G211">
        <v>3</v>
      </c>
      <c r="H211">
        <v>5563290</v>
      </c>
      <c r="I211">
        <v>5563290</v>
      </c>
      <c r="J211">
        <v>2186669</v>
      </c>
      <c r="K211">
        <v>2186669</v>
      </c>
      <c r="L211">
        <v>12.136666666666668</v>
      </c>
      <c r="M211">
        <v>12.136666666666668</v>
      </c>
      <c r="N211">
        <v>15.666666666666666</v>
      </c>
      <c r="O211">
        <v>15.666666666666666</v>
      </c>
      <c r="P211">
        <v>23</v>
      </c>
      <c r="Q211">
        <v>23</v>
      </c>
      <c r="R211">
        <v>11</v>
      </c>
      <c r="S211">
        <v>11</v>
      </c>
      <c r="T211">
        <v>0.52</v>
      </c>
      <c r="U211">
        <v>0.52</v>
      </c>
      <c r="V211">
        <v>62338.64</v>
      </c>
      <c r="W211">
        <v>62338.64</v>
      </c>
    </row>
    <row r="212" spans="1:23" outlineLevel="1" x14ac:dyDescent="0.2">
      <c r="A212" s="2" t="s">
        <v>5310</v>
      </c>
      <c r="B212" s="2" t="str">
        <f>INDEX(Profile[pans],MATCH(accumulated_data!A212,Profile[name],0))</f>
        <v>ADCPC2748J</v>
      </c>
      <c r="C212" t="s">
        <v>5314</v>
      </c>
      <c r="D212">
        <v>108958.48000000001</v>
      </c>
      <c r="E212">
        <v>108958.48000000001</v>
      </c>
      <c r="F212">
        <v>6</v>
      </c>
      <c r="G212">
        <v>6</v>
      </c>
      <c r="H212">
        <v>31808</v>
      </c>
      <c r="I212">
        <v>31808</v>
      </c>
      <c r="J212">
        <v>1688.58</v>
      </c>
      <c r="K212">
        <v>1688.58</v>
      </c>
      <c r="L212">
        <v>12.566666666666665</v>
      </c>
      <c r="M212">
        <v>12.566666666666665</v>
      </c>
      <c r="N212">
        <v>16</v>
      </c>
      <c r="O212">
        <v>16</v>
      </c>
      <c r="P212">
        <v>22</v>
      </c>
      <c r="Q212">
        <v>22</v>
      </c>
      <c r="R212">
        <v>10</v>
      </c>
      <c r="S212">
        <v>10</v>
      </c>
      <c r="T212">
        <v>0.5</v>
      </c>
      <c r="U212">
        <v>0.5</v>
      </c>
      <c r="V212">
        <v>544.79</v>
      </c>
      <c r="W212">
        <v>544.79</v>
      </c>
    </row>
    <row r="213" spans="1:23" outlineLevel="1" x14ac:dyDescent="0.2">
      <c r="A213" s="2" t="s">
        <v>6754</v>
      </c>
      <c r="B213" s="2" t="str">
        <f>INDEX(Profile[pans],MATCH(accumulated_data!A213,Profile[name],0))</f>
        <v>AAFCP0261N</v>
      </c>
      <c r="C213" t="s">
        <v>6759</v>
      </c>
      <c r="D213">
        <v>0</v>
      </c>
      <c r="E213">
        <v>580165.74</v>
      </c>
      <c r="F213">
        <v>0</v>
      </c>
      <c r="G213">
        <v>7</v>
      </c>
      <c r="H213">
        <v>0</v>
      </c>
      <c r="I213">
        <v>117722</v>
      </c>
      <c r="J213">
        <v>0</v>
      </c>
      <c r="K213">
        <v>33224</v>
      </c>
      <c r="L213">
        <v>0</v>
      </c>
      <c r="M213">
        <v>17.864285714285717</v>
      </c>
      <c r="N213">
        <v>0</v>
      </c>
      <c r="O213">
        <v>13.571428571428571</v>
      </c>
      <c r="P213">
        <v>0</v>
      </c>
      <c r="Q213">
        <v>22</v>
      </c>
      <c r="R213">
        <v>0</v>
      </c>
      <c r="S213">
        <v>6</v>
      </c>
      <c r="T213">
        <v>0</v>
      </c>
      <c r="U213">
        <v>0.5</v>
      </c>
      <c r="V213">
        <v>0</v>
      </c>
      <c r="W213">
        <v>2900.8300000000004</v>
      </c>
    </row>
    <row r="214" spans="1:23" outlineLevel="1" x14ac:dyDescent="0.2">
      <c r="A214" s="2" t="s">
        <v>2866</v>
      </c>
      <c r="B214" s="2" t="str">
        <f>INDEX(Profile[pans],MATCH(accumulated_data!A214,Profile[name],0))</f>
        <v>AADFP3800C</v>
      </c>
      <c r="C214" t="s">
        <v>2866</v>
      </c>
      <c r="D214">
        <v>4812</v>
      </c>
      <c r="E214">
        <v>4812</v>
      </c>
      <c r="F214">
        <v>1</v>
      </c>
      <c r="G214">
        <v>1</v>
      </c>
      <c r="H214">
        <v>4812</v>
      </c>
      <c r="I214">
        <v>4812</v>
      </c>
      <c r="J214">
        <v>4812</v>
      </c>
      <c r="K214">
        <v>4812</v>
      </c>
      <c r="L214">
        <v>14.08</v>
      </c>
      <c r="M214">
        <v>14.08</v>
      </c>
      <c r="N214">
        <v>14</v>
      </c>
      <c r="O214">
        <v>14</v>
      </c>
      <c r="P214">
        <v>14</v>
      </c>
      <c r="Q214">
        <v>14</v>
      </c>
      <c r="R214">
        <v>14</v>
      </c>
      <c r="S214">
        <v>14</v>
      </c>
      <c r="T214">
        <v>0.54</v>
      </c>
      <c r="U214">
        <v>0.54</v>
      </c>
      <c r="V214">
        <v>25.98</v>
      </c>
      <c r="W214">
        <v>25.98</v>
      </c>
    </row>
    <row r="215" spans="1:23" outlineLevel="1" x14ac:dyDescent="0.2">
      <c r="A215" s="2" t="s">
        <v>2791</v>
      </c>
      <c r="B215" s="2" t="str">
        <f>INDEX(Profile[pans],MATCH(accumulated_data!A215,Profile[name],0))</f>
        <v>AAACQ4954G</v>
      </c>
      <c r="C215" t="s">
        <v>2791</v>
      </c>
      <c r="D215">
        <v>11812750.470000003</v>
      </c>
      <c r="E215">
        <v>44654353.880000003</v>
      </c>
      <c r="F215">
        <v>82</v>
      </c>
      <c r="G215">
        <v>303</v>
      </c>
      <c r="H215">
        <v>7592415</v>
      </c>
      <c r="I215">
        <v>7592415</v>
      </c>
      <c r="J215">
        <v>641</v>
      </c>
      <c r="K215">
        <v>519</v>
      </c>
      <c r="L215">
        <v>18.38512195121951</v>
      </c>
      <c r="M215">
        <v>16.52498349834984</v>
      </c>
      <c r="N215">
        <v>20.695121951219512</v>
      </c>
      <c r="O215">
        <v>21.188118811881189</v>
      </c>
      <c r="P215">
        <v>37</v>
      </c>
      <c r="Q215">
        <v>37</v>
      </c>
      <c r="R215">
        <v>9</v>
      </c>
      <c r="S215">
        <v>6</v>
      </c>
      <c r="T215">
        <v>0.87975609756097595</v>
      </c>
      <c r="U215">
        <v>0.81178217821782006</v>
      </c>
      <c r="V215">
        <v>117775.73000000003</v>
      </c>
      <c r="W215">
        <v>378184.27000000014</v>
      </c>
    </row>
    <row r="216" spans="1:23" outlineLevel="1" x14ac:dyDescent="0.2">
      <c r="A216" s="2" t="s">
        <v>5746</v>
      </c>
      <c r="B216" s="2" t="str">
        <f>INDEX(Profile[pans],MATCH(accumulated_data!A216,Profile[name],0))</f>
        <v>AAACR7333J</v>
      </c>
      <c r="C216" t="s">
        <v>5746</v>
      </c>
      <c r="D216">
        <v>3212534.64</v>
      </c>
      <c r="E216">
        <v>3212534.64</v>
      </c>
      <c r="F216">
        <v>6</v>
      </c>
      <c r="G216">
        <v>14</v>
      </c>
      <c r="H216">
        <v>912347</v>
      </c>
      <c r="I216">
        <v>912347</v>
      </c>
      <c r="J216">
        <v>16823</v>
      </c>
      <c r="K216">
        <v>16823</v>
      </c>
      <c r="L216">
        <v>21.684999999999995</v>
      </c>
      <c r="M216">
        <v>21.684999999999995</v>
      </c>
      <c r="N216">
        <v>17.428571428571427</v>
      </c>
      <c r="O216">
        <v>17.428571428571427</v>
      </c>
      <c r="P216">
        <v>32</v>
      </c>
      <c r="Q216">
        <v>32</v>
      </c>
      <c r="R216">
        <v>5</v>
      </c>
      <c r="S216">
        <v>5</v>
      </c>
      <c r="T216">
        <v>0.7749999999999998</v>
      </c>
      <c r="U216">
        <v>0.7749999999999998</v>
      </c>
      <c r="V216">
        <v>24732.04</v>
      </c>
      <c r="W216">
        <v>24732.04</v>
      </c>
    </row>
    <row r="217" spans="1:23" outlineLevel="1" x14ac:dyDescent="0.2">
      <c r="A217" s="2" t="s">
        <v>63</v>
      </c>
      <c r="B217" s="2" t="str">
        <f>INDEX(Profile[pans],MATCH(accumulated_data!A217,Profile[name],0))</f>
        <v>AACCR9080L</v>
      </c>
      <c r="C217" t="s">
        <v>69</v>
      </c>
      <c r="D217">
        <v>3087736.2</v>
      </c>
      <c r="E217">
        <v>11145611</v>
      </c>
      <c r="F217">
        <v>23</v>
      </c>
      <c r="G217">
        <v>85</v>
      </c>
      <c r="H217">
        <v>353700</v>
      </c>
      <c r="I217">
        <v>631376</v>
      </c>
      <c r="J217">
        <v>23149</v>
      </c>
      <c r="K217">
        <v>23149</v>
      </c>
      <c r="L217">
        <v>12.210869565217392</v>
      </c>
      <c r="M217">
        <v>12.648941176470592</v>
      </c>
      <c r="N217">
        <v>44.217391304347828</v>
      </c>
      <c r="O217">
        <v>35.847058823529409</v>
      </c>
      <c r="P217">
        <v>80</v>
      </c>
      <c r="Q217">
        <v>84</v>
      </c>
      <c r="R217">
        <v>7</v>
      </c>
      <c r="S217">
        <v>4</v>
      </c>
      <c r="T217">
        <v>1.48</v>
      </c>
      <c r="U217">
        <v>1.2355294117647053</v>
      </c>
      <c r="V217">
        <v>44498.619999999995</v>
      </c>
      <c r="W217">
        <v>130692.61999999998</v>
      </c>
    </row>
    <row r="218" spans="1:23" outlineLevel="1" x14ac:dyDescent="0.2">
      <c r="A218" s="2" t="s">
        <v>88</v>
      </c>
      <c r="B218" s="2" t="str">
        <f>INDEX(Profile[pans],MATCH(accumulated_data!A218,Profile[name],0))</f>
        <v>AAECR7205D</v>
      </c>
      <c r="C218" t="s">
        <v>88</v>
      </c>
      <c r="D218">
        <v>1064330.7</v>
      </c>
      <c r="E218">
        <v>1064330.7</v>
      </c>
      <c r="F218">
        <v>14</v>
      </c>
      <c r="G218">
        <v>14</v>
      </c>
      <c r="H218">
        <v>367420.7</v>
      </c>
      <c r="I218">
        <v>367420.7</v>
      </c>
      <c r="J218">
        <v>5188</v>
      </c>
      <c r="K218">
        <v>5188</v>
      </c>
      <c r="L218">
        <v>12.185714285714287</v>
      </c>
      <c r="M218">
        <v>12.185714285714287</v>
      </c>
      <c r="N218">
        <v>25.285714285714285</v>
      </c>
      <c r="O218">
        <v>25.285714285714285</v>
      </c>
      <c r="P218">
        <v>71</v>
      </c>
      <c r="Q218">
        <v>71</v>
      </c>
      <c r="R218">
        <v>13</v>
      </c>
      <c r="S218">
        <v>13</v>
      </c>
      <c r="T218">
        <v>0.84499999999999997</v>
      </c>
      <c r="U218">
        <v>0.84499999999999997</v>
      </c>
      <c r="V218">
        <v>13502.400000000001</v>
      </c>
      <c r="W218">
        <v>13502.400000000001</v>
      </c>
    </row>
    <row r="219" spans="1:23" outlineLevel="1" x14ac:dyDescent="0.2">
      <c r="A219" s="2" t="s">
        <v>1849</v>
      </c>
      <c r="B219" s="2" t="str">
        <f>INDEX(Profile[pans],MATCH(accumulated_data!A219,Profile[name],0))</f>
        <v>BXDPT3063M</v>
      </c>
      <c r="C219" t="s">
        <v>21148</v>
      </c>
      <c r="D219">
        <v>43920</v>
      </c>
      <c r="E219">
        <v>43920</v>
      </c>
      <c r="F219">
        <v>1</v>
      </c>
      <c r="G219">
        <v>1</v>
      </c>
      <c r="H219">
        <v>43920</v>
      </c>
      <c r="I219">
        <v>43920</v>
      </c>
      <c r="J219">
        <v>43920</v>
      </c>
      <c r="K219">
        <v>43920</v>
      </c>
      <c r="L219">
        <v>13.99</v>
      </c>
      <c r="M219">
        <v>13.99</v>
      </c>
      <c r="N219">
        <v>12</v>
      </c>
      <c r="O219">
        <v>12</v>
      </c>
      <c r="P219">
        <v>12</v>
      </c>
      <c r="Q219">
        <v>12</v>
      </c>
      <c r="R219">
        <v>12</v>
      </c>
      <c r="S219">
        <v>12</v>
      </c>
      <c r="T219">
        <v>0.46</v>
      </c>
      <c r="U219">
        <v>0.46</v>
      </c>
      <c r="V219">
        <v>202.03</v>
      </c>
      <c r="W219">
        <v>202.03</v>
      </c>
    </row>
    <row r="220" spans="1:23" outlineLevel="1" x14ac:dyDescent="0.2">
      <c r="A220" s="2" t="s">
        <v>5246</v>
      </c>
      <c r="B220" s="2" t="str">
        <f>INDEX(Profile[pans],MATCH(accumulated_data!A220,Profile[name],0))</f>
        <v>AAECR3078G</v>
      </c>
      <c r="C220" t="s">
        <v>5246</v>
      </c>
      <c r="D220">
        <v>234968</v>
      </c>
      <c r="E220">
        <v>234968</v>
      </c>
      <c r="F220">
        <v>2</v>
      </c>
      <c r="G220">
        <v>2</v>
      </c>
      <c r="H220">
        <v>156645</v>
      </c>
      <c r="I220">
        <v>156645</v>
      </c>
      <c r="J220">
        <v>78323</v>
      </c>
      <c r="K220">
        <v>78323</v>
      </c>
      <c r="L220">
        <v>12.02</v>
      </c>
      <c r="M220">
        <v>12.02</v>
      </c>
      <c r="N220">
        <v>34</v>
      </c>
      <c r="O220">
        <v>34</v>
      </c>
      <c r="P220">
        <v>34</v>
      </c>
      <c r="Q220">
        <v>34</v>
      </c>
      <c r="R220">
        <v>34</v>
      </c>
      <c r="S220">
        <v>34</v>
      </c>
      <c r="T220">
        <v>1.1200000000000001</v>
      </c>
      <c r="U220">
        <v>1.1200000000000001</v>
      </c>
      <c r="V220">
        <v>2631.6400000000003</v>
      </c>
      <c r="W220">
        <v>2631.6400000000003</v>
      </c>
    </row>
    <row r="221" spans="1:23" outlineLevel="1" x14ac:dyDescent="0.2">
      <c r="A221" s="2" t="s">
        <v>5558</v>
      </c>
      <c r="B221" s="2" t="str">
        <f>INDEX(Profile[pans],MATCH(accumulated_data!A221,Profile[name],0))</f>
        <v>AAACS7080D</v>
      </c>
      <c r="C221" t="s">
        <v>5564</v>
      </c>
      <c r="D221">
        <v>1579860</v>
      </c>
      <c r="E221">
        <v>1579860</v>
      </c>
      <c r="F221">
        <v>2</v>
      </c>
      <c r="G221">
        <v>2</v>
      </c>
      <c r="H221">
        <v>1273320</v>
      </c>
      <c r="I221">
        <v>1273320</v>
      </c>
      <c r="J221">
        <v>306540</v>
      </c>
      <c r="K221">
        <v>306540</v>
      </c>
      <c r="L221">
        <v>27.54</v>
      </c>
      <c r="M221">
        <v>27.54</v>
      </c>
      <c r="N221">
        <v>20.5</v>
      </c>
      <c r="O221">
        <v>20.5</v>
      </c>
      <c r="P221">
        <v>32</v>
      </c>
      <c r="Q221">
        <v>32</v>
      </c>
      <c r="R221">
        <v>9</v>
      </c>
      <c r="S221">
        <v>9</v>
      </c>
      <c r="T221">
        <v>1.06</v>
      </c>
      <c r="U221">
        <v>1.06</v>
      </c>
      <c r="V221">
        <v>16746.510000000002</v>
      </c>
      <c r="W221">
        <v>16746.510000000002</v>
      </c>
    </row>
    <row r="222" spans="1:23" outlineLevel="1" x14ac:dyDescent="0.2">
      <c r="A222" s="2" t="s">
        <v>6617</v>
      </c>
      <c r="B222" s="2" t="str">
        <f>INDEX(Profile[pans],MATCH(accumulated_data!A222,Profile[name],0))</f>
        <v>ANXPJ8430H</v>
      </c>
      <c r="C222" t="s">
        <v>6621</v>
      </c>
      <c r="D222">
        <v>0</v>
      </c>
      <c r="E222">
        <v>197014.06</v>
      </c>
      <c r="F222">
        <v>0</v>
      </c>
      <c r="G222">
        <v>8</v>
      </c>
      <c r="H222">
        <v>0</v>
      </c>
      <c r="I222">
        <v>71631</v>
      </c>
      <c r="J222">
        <v>0</v>
      </c>
      <c r="K222">
        <v>1889</v>
      </c>
      <c r="L222">
        <v>0</v>
      </c>
      <c r="M222">
        <v>27.14</v>
      </c>
      <c r="N222">
        <v>0</v>
      </c>
      <c r="O222">
        <v>8.25</v>
      </c>
      <c r="P222">
        <v>0</v>
      </c>
      <c r="Q222">
        <v>17</v>
      </c>
      <c r="R222">
        <v>0</v>
      </c>
      <c r="S222">
        <v>4</v>
      </c>
      <c r="T222">
        <v>0</v>
      </c>
      <c r="U222">
        <v>0.41000000000000003</v>
      </c>
      <c r="V222">
        <v>0</v>
      </c>
      <c r="W222">
        <v>807.7600000000001</v>
      </c>
    </row>
    <row r="223" spans="1:23" outlineLevel="1" x14ac:dyDescent="0.2">
      <c r="A223" s="2" t="s">
        <v>6234</v>
      </c>
      <c r="B223" s="2" t="str">
        <f>INDEX(Profile[pans],MATCH(accumulated_data!A223,Profile[name],0))</f>
        <v>AXMPS7903B</v>
      </c>
      <c r="C223" t="s">
        <v>6238</v>
      </c>
      <c r="D223">
        <v>0</v>
      </c>
      <c r="E223">
        <v>5286</v>
      </c>
      <c r="F223">
        <v>0</v>
      </c>
      <c r="G223">
        <v>1</v>
      </c>
      <c r="H223">
        <v>0</v>
      </c>
      <c r="I223">
        <v>5286</v>
      </c>
      <c r="J223">
        <v>0</v>
      </c>
      <c r="K223">
        <v>5286</v>
      </c>
      <c r="L223">
        <v>0</v>
      </c>
      <c r="M223">
        <v>12.07</v>
      </c>
      <c r="N223">
        <v>0</v>
      </c>
      <c r="O223">
        <v>26</v>
      </c>
      <c r="P223">
        <v>0</v>
      </c>
      <c r="Q223">
        <v>26</v>
      </c>
      <c r="R223">
        <v>0</v>
      </c>
      <c r="S223">
        <v>26</v>
      </c>
      <c r="T223">
        <v>0</v>
      </c>
      <c r="U223">
        <v>0.86</v>
      </c>
      <c r="V223">
        <v>0</v>
      </c>
      <c r="W223">
        <v>45.46</v>
      </c>
    </row>
    <row r="224" spans="1:23" outlineLevel="1" x14ac:dyDescent="0.2">
      <c r="A224" s="2" t="s">
        <v>3832</v>
      </c>
      <c r="B224" s="2" t="str">
        <f>INDEX(Profile[pans],MATCH(accumulated_data!A224,Profile[name],0))</f>
        <v>AAOCS8057N</v>
      </c>
      <c r="C224" t="s">
        <v>3838</v>
      </c>
      <c r="D224">
        <v>925672.66999999993</v>
      </c>
      <c r="E224">
        <v>925672.66999999993</v>
      </c>
      <c r="F224">
        <v>9</v>
      </c>
      <c r="G224">
        <v>9</v>
      </c>
      <c r="H224">
        <v>209974</v>
      </c>
      <c r="I224">
        <v>209974</v>
      </c>
      <c r="J224">
        <v>4590</v>
      </c>
      <c r="K224">
        <v>4590</v>
      </c>
      <c r="L224">
        <v>12.754444444444443</v>
      </c>
      <c r="M224">
        <v>12.754444444444443</v>
      </c>
      <c r="N224">
        <v>17.222222222222221</v>
      </c>
      <c r="O224">
        <v>17.222222222222221</v>
      </c>
      <c r="P224">
        <v>24</v>
      </c>
      <c r="Q224">
        <v>24</v>
      </c>
      <c r="R224">
        <v>9</v>
      </c>
      <c r="S224">
        <v>9</v>
      </c>
      <c r="T224">
        <v>0.52</v>
      </c>
      <c r="U224">
        <v>0.52</v>
      </c>
      <c r="V224">
        <v>4813.49</v>
      </c>
      <c r="W224">
        <v>4813.49</v>
      </c>
    </row>
    <row r="225" spans="1:23" outlineLevel="1" x14ac:dyDescent="0.2">
      <c r="A225" s="2" t="s">
        <v>1841</v>
      </c>
      <c r="B225" s="2" t="str">
        <f>INDEX(Profile[pans],MATCH(accumulated_data!A225,Profile[name],0))</f>
        <v>FKHPS1882N</v>
      </c>
      <c r="C225" t="s">
        <v>1845</v>
      </c>
      <c r="D225">
        <v>403632.33999999997</v>
      </c>
      <c r="E225">
        <v>1611367.6400000001</v>
      </c>
      <c r="F225">
        <v>26</v>
      </c>
      <c r="G225">
        <v>73</v>
      </c>
      <c r="H225">
        <v>78750</v>
      </c>
      <c r="I225">
        <v>163312</v>
      </c>
      <c r="J225">
        <v>767</v>
      </c>
      <c r="K225">
        <v>767</v>
      </c>
      <c r="L225">
        <v>17.876153846153848</v>
      </c>
      <c r="M225">
        <v>15.359178082191784</v>
      </c>
      <c r="N225">
        <v>18.26923076923077</v>
      </c>
      <c r="O225">
        <v>17.19178082191781</v>
      </c>
      <c r="P225">
        <v>35</v>
      </c>
      <c r="Q225">
        <v>35</v>
      </c>
      <c r="R225">
        <v>8</v>
      </c>
      <c r="S225">
        <v>8</v>
      </c>
      <c r="T225">
        <v>0.78307692307692289</v>
      </c>
      <c r="U225">
        <v>0.65767123287671148</v>
      </c>
      <c r="V225">
        <v>3208.9300000000007</v>
      </c>
      <c r="W225">
        <v>10810.969999999998</v>
      </c>
    </row>
    <row r="226" spans="1:23" outlineLevel="1" x14ac:dyDescent="0.2">
      <c r="A226" s="2" t="s">
        <v>4478</v>
      </c>
      <c r="B226" s="2" t="str">
        <f>INDEX(Profile[pans],MATCH(accumulated_data!A226,Profile[name],0))</f>
        <v>BTOPM2770F</v>
      </c>
      <c r="C226" t="s">
        <v>5620</v>
      </c>
      <c r="D226">
        <v>54766</v>
      </c>
      <c r="E226">
        <v>54766</v>
      </c>
      <c r="F226">
        <v>1</v>
      </c>
      <c r="G226">
        <v>1</v>
      </c>
      <c r="H226">
        <v>54766</v>
      </c>
      <c r="I226">
        <v>54766</v>
      </c>
      <c r="J226">
        <v>54766</v>
      </c>
      <c r="K226">
        <v>54766</v>
      </c>
      <c r="L226">
        <v>14.06</v>
      </c>
      <c r="M226">
        <v>14.06</v>
      </c>
      <c r="N226">
        <v>27</v>
      </c>
      <c r="O226">
        <v>27</v>
      </c>
      <c r="P226">
        <v>27</v>
      </c>
      <c r="Q226">
        <v>27</v>
      </c>
      <c r="R226">
        <v>27</v>
      </c>
      <c r="S226">
        <v>27</v>
      </c>
      <c r="T226">
        <v>1.04</v>
      </c>
      <c r="U226">
        <v>1.04</v>
      </c>
      <c r="V226">
        <v>569.57000000000005</v>
      </c>
      <c r="W226">
        <v>569.57000000000005</v>
      </c>
    </row>
    <row r="227" spans="1:23" outlineLevel="1" x14ac:dyDescent="0.2">
      <c r="A227" s="2" t="s">
        <v>1785</v>
      </c>
      <c r="B227" s="2" t="str">
        <f>INDEX(Profile[pans],MATCH(accumulated_data!A227,Profile[name],0))</f>
        <v>AADHR2930P</v>
      </c>
      <c r="C227" t="s">
        <v>21149</v>
      </c>
      <c r="D227">
        <v>47141</v>
      </c>
      <c r="E227">
        <v>47141</v>
      </c>
      <c r="F227">
        <v>1</v>
      </c>
      <c r="G227">
        <v>1</v>
      </c>
      <c r="H227">
        <v>47141</v>
      </c>
      <c r="I227">
        <v>47141</v>
      </c>
      <c r="J227">
        <v>47141</v>
      </c>
      <c r="K227">
        <v>47141</v>
      </c>
      <c r="L227">
        <v>12.61</v>
      </c>
      <c r="M227">
        <v>12.61</v>
      </c>
      <c r="N227">
        <v>11</v>
      </c>
      <c r="O227">
        <v>11</v>
      </c>
      <c r="P227">
        <v>11</v>
      </c>
      <c r="Q227">
        <v>11</v>
      </c>
      <c r="R227">
        <v>11</v>
      </c>
      <c r="S227">
        <v>11</v>
      </c>
      <c r="T227">
        <v>0.38</v>
      </c>
      <c r="U227">
        <v>0.38</v>
      </c>
      <c r="V227">
        <v>179.14</v>
      </c>
      <c r="W227">
        <v>179.14</v>
      </c>
    </row>
    <row r="228" spans="1:23" outlineLevel="1" x14ac:dyDescent="0.2">
      <c r="A228" s="2" t="s">
        <v>6554</v>
      </c>
      <c r="B228" s="2" t="str">
        <f>INDEX(Profile[pans],MATCH(accumulated_data!A228,Profile[name],0))</f>
        <v>ABDFS3475M</v>
      </c>
      <c r="C228" t="s">
        <v>6559</v>
      </c>
      <c r="D228">
        <v>0</v>
      </c>
      <c r="E228">
        <v>52765</v>
      </c>
      <c r="F228">
        <v>0</v>
      </c>
      <c r="G228">
        <v>1</v>
      </c>
      <c r="H228">
        <v>0</v>
      </c>
      <c r="I228">
        <v>52765</v>
      </c>
      <c r="J228">
        <v>0</v>
      </c>
      <c r="K228">
        <v>52765</v>
      </c>
      <c r="L228">
        <v>0</v>
      </c>
      <c r="M228">
        <v>14.81</v>
      </c>
      <c r="N228">
        <v>0</v>
      </c>
      <c r="O228">
        <v>122</v>
      </c>
      <c r="P228">
        <v>0</v>
      </c>
      <c r="Q228">
        <v>122</v>
      </c>
      <c r="R228">
        <v>0</v>
      </c>
      <c r="S228">
        <v>122</v>
      </c>
      <c r="T228">
        <v>0</v>
      </c>
      <c r="U228">
        <v>4.95</v>
      </c>
      <c r="V228">
        <v>0</v>
      </c>
      <c r="W228">
        <v>2611.87</v>
      </c>
    </row>
    <row r="229" spans="1:23" outlineLevel="1" x14ac:dyDescent="0.2">
      <c r="A229" s="2" t="s">
        <v>3843</v>
      </c>
      <c r="B229" s="2" t="str">
        <f>INDEX(Profile[pans],MATCH(accumulated_data!A229,Profile[name],0))</f>
        <v>AAIPS9206L</v>
      </c>
      <c r="C229" t="s">
        <v>3848</v>
      </c>
      <c r="D229">
        <v>966029.36</v>
      </c>
      <c r="E229">
        <v>966029.36</v>
      </c>
      <c r="F229">
        <v>8</v>
      </c>
      <c r="G229">
        <v>8</v>
      </c>
      <c r="H229">
        <v>307417</v>
      </c>
      <c r="I229">
        <v>307417</v>
      </c>
      <c r="J229">
        <v>17361</v>
      </c>
      <c r="K229">
        <v>17361</v>
      </c>
      <c r="L229">
        <v>13.92625</v>
      </c>
      <c r="M229">
        <v>13.92625</v>
      </c>
      <c r="N229">
        <v>28.625</v>
      </c>
      <c r="O229">
        <v>28.625</v>
      </c>
      <c r="P229">
        <v>44</v>
      </c>
      <c r="Q229">
        <v>44</v>
      </c>
      <c r="R229">
        <v>26</v>
      </c>
      <c r="S229">
        <v>26</v>
      </c>
      <c r="T229">
        <v>1.0600000000000003</v>
      </c>
      <c r="U229">
        <v>1.0600000000000003</v>
      </c>
      <c r="V229">
        <v>10239.91</v>
      </c>
      <c r="W229">
        <v>10239.91</v>
      </c>
    </row>
    <row r="230" spans="1:23" outlineLevel="1" x14ac:dyDescent="0.2">
      <c r="A230" s="2" t="s">
        <v>2497</v>
      </c>
      <c r="B230" s="2" t="str">
        <f>INDEX(Profile[pans],MATCH(accumulated_data!A230,Profile[name],0))</f>
        <v>AAHCS0198P|AAGCS6073E</v>
      </c>
      <c r="C230" t="s">
        <v>2497</v>
      </c>
      <c r="D230">
        <v>135000</v>
      </c>
      <c r="E230">
        <v>135000</v>
      </c>
      <c r="F230">
        <v>1</v>
      </c>
      <c r="G230">
        <v>1</v>
      </c>
      <c r="H230">
        <v>135000</v>
      </c>
      <c r="I230">
        <v>135000</v>
      </c>
      <c r="J230">
        <v>135000</v>
      </c>
      <c r="K230">
        <v>135000</v>
      </c>
      <c r="L230">
        <v>13.99</v>
      </c>
      <c r="M230">
        <v>13.99</v>
      </c>
      <c r="N230">
        <v>24</v>
      </c>
      <c r="O230">
        <v>24</v>
      </c>
      <c r="P230">
        <v>24</v>
      </c>
      <c r="Q230">
        <v>24</v>
      </c>
      <c r="R230">
        <v>24</v>
      </c>
      <c r="S230">
        <v>24</v>
      </c>
      <c r="T230">
        <v>0.92</v>
      </c>
      <c r="U230">
        <v>0.92</v>
      </c>
      <c r="V230">
        <v>1242</v>
      </c>
      <c r="W230">
        <v>1242</v>
      </c>
    </row>
    <row r="231" spans="1:23" outlineLevel="1" x14ac:dyDescent="0.2">
      <c r="A231" s="2" t="s">
        <v>404</v>
      </c>
      <c r="B231" s="2" t="str">
        <f>INDEX(Profile[pans],MATCH(accumulated_data!A231,Profile[name],0))</f>
        <v>AAACT9039P</v>
      </c>
      <c r="C231" t="s">
        <v>404</v>
      </c>
      <c r="D231">
        <v>1461606.56</v>
      </c>
      <c r="E231">
        <v>1461606.56</v>
      </c>
      <c r="F231">
        <v>9</v>
      </c>
      <c r="G231">
        <v>9</v>
      </c>
      <c r="H231">
        <v>350870</v>
      </c>
      <c r="I231">
        <v>350870</v>
      </c>
      <c r="J231">
        <v>52612.5</v>
      </c>
      <c r="K231">
        <v>52612.5</v>
      </c>
      <c r="L231">
        <v>12.927777777777781</v>
      </c>
      <c r="M231">
        <v>12.927777777777781</v>
      </c>
      <c r="N231">
        <v>33.444444444444443</v>
      </c>
      <c r="O231">
        <v>33.444444444444443</v>
      </c>
      <c r="P231">
        <v>43</v>
      </c>
      <c r="Q231">
        <v>43</v>
      </c>
      <c r="R231">
        <v>25</v>
      </c>
      <c r="S231">
        <v>25</v>
      </c>
      <c r="T231">
        <v>1.1399999999999999</v>
      </c>
      <c r="U231">
        <v>1.1399999999999999</v>
      </c>
      <c r="V231">
        <v>16662.310000000001</v>
      </c>
      <c r="W231">
        <v>16662.310000000001</v>
      </c>
    </row>
    <row r="232" spans="1:23" outlineLevel="1" x14ac:dyDescent="0.2">
      <c r="A232" s="2" t="s">
        <v>4800</v>
      </c>
      <c r="B232" s="2" t="str">
        <f>INDEX(Profile[pans],MATCH(accumulated_data!A232,Profile[name],0))</f>
        <v>AAEFT8363K</v>
      </c>
      <c r="C232" t="s">
        <v>4800</v>
      </c>
      <c r="D232">
        <v>80169</v>
      </c>
      <c r="E232">
        <v>141216.96000000002</v>
      </c>
      <c r="F232">
        <v>12</v>
      </c>
      <c r="G232">
        <v>17</v>
      </c>
      <c r="H232">
        <v>17582</v>
      </c>
      <c r="I232">
        <v>34037.800000000003</v>
      </c>
      <c r="J232">
        <v>1929</v>
      </c>
      <c r="K232">
        <v>930</v>
      </c>
      <c r="L232">
        <v>14.625833333333334</v>
      </c>
      <c r="M232">
        <v>20.296470588235294</v>
      </c>
      <c r="N232">
        <v>22.083333333333332</v>
      </c>
      <c r="O232">
        <v>18.470588235294116</v>
      </c>
      <c r="P232">
        <v>38</v>
      </c>
      <c r="Q232">
        <v>38</v>
      </c>
      <c r="R232">
        <v>9</v>
      </c>
      <c r="S232">
        <v>4</v>
      </c>
      <c r="T232">
        <v>0.86166666666666669</v>
      </c>
      <c r="U232">
        <v>0.76705882352941146</v>
      </c>
      <c r="V232">
        <v>988.22999999999979</v>
      </c>
      <c r="W232">
        <v>988.22999999999979</v>
      </c>
    </row>
    <row r="233" spans="1:23" outlineLevel="1" x14ac:dyDescent="0.2">
      <c r="A233" s="2" t="s">
        <v>3365</v>
      </c>
      <c r="B233" s="2" t="str">
        <f>INDEX(Profile[pans],MATCH(accumulated_data!A233,Profile[name],0))</f>
        <v>ABZPA2688J</v>
      </c>
      <c r="C233" t="s">
        <v>3369</v>
      </c>
      <c r="D233">
        <v>11210</v>
      </c>
      <c r="E233">
        <v>11210</v>
      </c>
      <c r="F233">
        <v>1</v>
      </c>
      <c r="G233">
        <v>1</v>
      </c>
      <c r="H233">
        <v>11210</v>
      </c>
      <c r="I233">
        <v>11210</v>
      </c>
      <c r="J233">
        <v>11210</v>
      </c>
      <c r="K233">
        <v>11210</v>
      </c>
      <c r="L233">
        <v>14.04</v>
      </c>
      <c r="M233">
        <v>14.04</v>
      </c>
      <c r="N233">
        <v>13</v>
      </c>
      <c r="O233">
        <v>13</v>
      </c>
      <c r="P233">
        <v>13</v>
      </c>
      <c r="Q233">
        <v>13</v>
      </c>
      <c r="R233">
        <v>13</v>
      </c>
      <c r="S233">
        <v>13</v>
      </c>
      <c r="T233">
        <v>0.5</v>
      </c>
      <c r="U233">
        <v>0.5</v>
      </c>
      <c r="V233">
        <v>56.05</v>
      </c>
      <c r="W233">
        <v>56.05</v>
      </c>
    </row>
    <row r="234" spans="1:23" outlineLevel="1" x14ac:dyDescent="0.2">
      <c r="A234" s="2" t="s">
        <v>6500</v>
      </c>
      <c r="B234" s="2" t="str">
        <f>INDEX(Profile[pans],MATCH(accumulated_data!A234,Profile[name],0))</f>
        <v>AACCV1651P</v>
      </c>
      <c r="C234" t="s">
        <v>6500</v>
      </c>
      <c r="D234">
        <v>0</v>
      </c>
      <c r="E234">
        <v>1986916</v>
      </c>
      <c r="F234">
        <v>0</v>
      </c>
      <c r="G234">
        <v>5</v>
      </c>
      <c r="H234">
        <v>0</v>
      </c>
      <c r="I234">
        <v>400860</v>
      </c>
      <c r="J234">
        <v>0</v>
      </c>
      <c r="K234">
        <v>392017</v>
      </c>
      <c r="L234">
        <v>0</v>
      </c>
      <c r="M234">
        <v>17.838000000000001</v>
      </c>
      <c r="N234">
        <v>0</v>
      </c>
      <c r="O234">
        <v>33.4</v>
      </c>
      <c r="P234">
        <v>0</v>
      </c>
      <c r="Q234">
        <v>60</v>
      </c>
      <c r="R234">
        <v>0</v>
      </c>
      <c r="S234">
        <v>10</v>
      </c>
      <c r="T234">
        <v>0</v>
      </c>
      <c r="U234">
        <v>1.1100000000000001</v>
      </c>
      <c r="V234">
        <v>0</v>
      </c>
      <c r="W234">
        <v>22054.780000000002</v>
      </c>
    </row>
    <row r="235" spans="1:23" outlineLevel="1" x14ac:dyDescent="0.2">
      <c r="A235" s="2" t="s">
        <v>499</v>
      </c>
      <c r="B235" s="2" t="str">
        <f>INDEX(Profile[pans],MATCH(accumulated_data!A235,Profile[name],0))</f>
        <v>AAACU0974C</v>
      </c>
      <c r="C235" t="s">
        <v>505</v>
      </c>
      <c r="D235">
        <v>2965774</v>
      </c>
      <c r="E235">
        <v>15302797</v>
      </c>
      <c r="F235">
        <v>4</v>
      </c>
      <c r="G235">
        <v>23</v>
      </c>
      <c r="H235">
        <v>831490</v>
      </c>
      <c r="I235">
        <v>831490</v>
      </c>
      <c r="J235">
        <v>651397</v>
      </c>
      <c r="K235">
        <v>289680</v>
      </c>
      <c r="L235">
        <v>12.085000000000001</v>
      </c>
      <c r="M235">
        <v>12.282173913043474</v>
      </c>
      <c r="N235">
        <v>19.25</v>
      </c>
      <c r="O235">
        <v>20.434782608695652</v>
      </c>
      <c r="P235">
        <v>23</v>
      </c>
      <c r="Q235">
        <v>36</v>
      </c>
      <c r="R235">
        <v>13</v>
      </c>
      <c r="S235">
        <v>10</v>
      </c>
      <c r="T235">
        <v>0.63749999999999996</v>
      </c>
      <c r="U235">
        <v>0.68739130434782603</v>
      </c>
      <c r="V235">
        <v>19239.98</v>
      </c>
      <c r="W235">
        <v>107687.97</v>
      </c>
    </row>
    <row r="236" spans="1:23" outlineLevel="1" x14ac:dyDescent="0.2">
      <c r="A236" s="2" t="s">
        <v>21133</v>
      </c>
      <c r="B236" s="2" t="e">
        <f>INDEX(Profile[pans],MATCH(accumulated_data!A236,Profile[name],0))</f>
        <v>#N/A</v>
      </c>
      <c r="C236" t="s">
        <v>21133</v>
      </c>
      <c r="D236">
        <v>0</v>
      </c>
      <c r="E236">
        <v>561015.06000000006</v>
      </c>
      <c r="F236">
        <v>0</v>
      </c>
      <c r="G236">
        <v>7</v>
      </c>
      <c r="H236">
        <v>0</v>
      </c>
      <c r="I236">
        <v>172795.9</v>
      </c>
      <c r="J236">
        <v>0</v>
      </c>
      <c r="K236">
        <v>8725.4</v>
      </c>
      <c r="L236">
        <v>0</v>
      </c>
      <c r="M236">
        <v>17.357142857142858</v>
      </c>
      <c r="N236">
        <v>0</v>
      </c>
      <c r="O236">
        <v>21.428571428571427</v>
      </c>
      <c r="P236">
        <v>0</v>
      </c>
      <c r="Q236">
        <v>32</v>
      </c>
      <c r="R236">
        <v>0</v>
      </c>
      <c r="S236">
        <v>11</v>
      </c>
      <c r="T236">
        <v>0</v>
      </c>
      <c r="U236">
        <v>0.93428571428571427</v>
      </c>
      <c r="V236">
        <v>0</v>
      </c>
      <c r="W236">
        <v>5131.6400000000003</v>
      </c>
    </row>
    <row r="237" spans="1:23" outlineLevel="1" x14ac:dyDescent="0.2">
      <c r="A237" s="2" t="s">
        <v>21134</v>
      </c>
      <c r="B237" s="2" t="e">
        <f>INDEX(Profile[pans],MATCH(accumulated_data!A237,Profile[name],0))</f>
        <v>#N/A</v>
      </c>
      <c r="C237" t="s">
        <v>21134</v>
      </c>
      <c r="D237">
        <v>11210</v>
      </c>
      <c r="E237">
        <v>11210</v>
      </c>
      <c r="F237">
        <v>1</v>
      </c>
      <c r="G237">
        <v>1</v>
      </c>
      <c r="H237">
        <v>11210</v>
      </c>
      <c r="I237">
        <v>11210</v>
      </c>
      <c r="J237">
        <v>11210</v>
      </c>
      <c r="K237">
        <v>11210</v>
      </c>
      <c r="L237">
        <v>14.04</v>
      </c>
      <c r="M237">
        <v>14.04</v>
      </c>
      <c r="N237">
        <v>13</v>
      </c>
      <c r="O237">
        <v>13</v>
      </c>
      <c r="P237">
        <v>13</v>
      </c>
      <c r="Q237">
        <v>13</v>
      </c>
      <c r="R237">
        <v>13</v>
      </c>
      <c r="S237">
        <v>13</v>
      </c>
      <c r="T237">
        <v>0.5</v>
      </c>
      <c r="U237">
        <v>0.5</v>
      </c>
      <c r="V237">
        <v>56.05</v>
      </c>
      <c r="W237">
        <v>56.05</v>
      </c>
    </row>
    <row r="238" spans="1:23" outlineLevel="1" x14ac:dyDescent="0.2">
      <c r="A238" s="2" t="s">
        <v>21135</v>
      </c>
      <c r="B238" s="2" t="e">
        <f>INDEX(Profile[pans],MATCH(accumulated_data!A238,Profile[name],0))</f>
        <v>#N/A</v>
      </c>
      <c r="C238" t="s">
        <v>21135</v>
      </c>
      <c r="D238">
        <v>0</v>
      </c>
      <c r="E238">
        <v>4525</v>
      </c>
      <c r="F238">
        <v>0</v>
      </c>
      <c r="G238">
        <v>2</v>
      </c>
      <c r="H238">
        <v>0</v>
      </c>
      <c r="I238">
        <v>2814</v>
      </c>
      <c r="J238">
        <v>0</v>
      </c>
      <c r="K238">
        <v>1711</v>
      </c>
      <c r="L238">
        <v>0</v>
      </c>
      <c r="M238">
        <v>28.18</v>
      </c>
      <c r="N238">
        <v>0</v>
      </c>
      <c r="O238">
        <v>11.5</v>
      </c>
      <c r="P238">
        <v>0</v>
      </c>
      <c r="Q238">
        <v>19</v>
      </c>
      <c r="R238">
        <v>0</v>
      </c>
      <c r="S238">
        <v>4</v>
      </c>
      <c r="T238">
        <v>0</v>
      </c>
      <c r="U238">
        <v>0.51</v>
      </c>
      <c r="V238">
        <v>0</v>
      </c>
      <c r="W238">
        <v>23.08</v>
      </c>
    </row>
    <row r="239" spans="1:23" outlineLevel="1" x14ac:dyDescent="0.2">
      <c r="A239" s="2" t="s">
        <v>21136</v>
      </c>
      <c r="B239" s="2" t="e">
        <f>INDEX(Profile[pans],MATCH(accumulated_data!A239,Profile[name],0))</f>
        <v>#N/A</v>
      </c>
      <c r="C239" t="s">
        <v>21136</v>
      </c>
      <c r="D239">
        <v>0</v>
      </c>
      <c r="E239">
        <v>443430.37999999995</v>
      </c>
      <c r="F239">
        <v>0</v>
      </c>
      <c r="G239">
        <v>7</v>
      </c>
      <c r="H239">
        <v>0</v>
      </c>
      <c r="I239">
        <v>163059.68</v>
      </c>
      <c r="J239">
        <v>0</v>
      </c>
      <c r="K239">
        <v>1488</v>
      </c>
      <c r="L239">
        <v>0</v>
      </c>
      <c r="M239">
        <v>16.187142857142856</v>
      </c>
      <c r="N239">
        <v>0</v>
      </c>
      <c r="O239">
        <v>12.285714285714286</v>
      </c>
      <c r="P239">
        <v>0</v>
      </c>
      <c r="Q239">
        <v>18</v>
      </c>
      <c r="R239">
        <v>0</v>
      </c>
      <c r="S239">
        <v>9</v>
      </c>
      <c r="T239">
        <v>0</v>
      </c>
      <c r="U239">
        <v>0.5099999999999999</v>
      </c>
      <c r="V239">
        <v>0</v>
      </c>
      <c r="W239">
        <v>2261.5</v>
      </c>
    </row>
    <row r="240" spans="1:23" outlineLevel="1" x14ac:dyDescent="0.2">
      <c r="A240" s="2" t="s">
        <v>21137</v>
      </c>
      <c r="B240" s="2" t="e">
        <f>INDEX(Profile[pans],MATCH(accumulated_data!A240,Profile[name],0))</f>
        <v>#N/A</v>
      </c>
      <c r="C240" t="s">
        <v>21137</v>
      </c>
      <c r="D240">
        <v>62214</v>
      </c>
      <c r="E240">
        <v>147573.22999999998</v>
      </c>
      <c r="F240">
        <v>5</v>
      </c>
      <c r="G240">
        <v>19</v>
      </c>
      <c r="H240">
        <v>46520</v>
      </c>
      <c r="I240">
        <v>46520</v>
      </c>
      <c r="J240">
        <v>1416</v>
      </c>
      <c r="K240">
        <v>566</v>
      </c>
      <c r="L240">
        <v>13.49</v>
      </c>
      <c r="M240">
        <v>20.815263157894741</v>
      </c>
      <c r="N240">
        <v>19.2</v>
      </c>
      <c r="O240">
        <v>16.105263157894736</v>
      </c>
      <c r="P240">
        <v>29</v>
      </c>
      <c r="Q240">
        <v>29</v>
      </c>
      <c r="R240">
        <v>15</v>
      </c>
      <c r="S240">
        <v>3</v>
      </c>
      <c r="T240">
        <v>0.66</v>
      </c>
      <c r="U240">
        <v>0.65526315789473721</v>
      </c>
      <c r="V240">
        <v>410.61999999999995</v>
      </c>
      <c r="W240">
        <v>955.79</v>
      </c>
    </row>
    <row r="241" spans="1:23" outlineLevel="1" x14ac:dyDescent="0.2">
      <c r="A241" s="2" t="s">
        <v>21138</v>
      </c>
      <c r="B241" s="2" t="e">
        <f>INDEX(Profile[pans],MATCH(accumulated_data!A241,Profile[name],0))</f>
        <v>#N/A</v>
      </c>
      <c r="C241" t="s">
        <v>21138</v>
      </c>
      <c r="D241">
        <v>25960</v>
      </c>
      <c r="E241">
        <v>25960</v>
      </c>
      <c r="F241">
        <v>3</v>
      </c>
      <c r="G241">
        <v>3</v>
      </c>
      <c r="H241">
        <v>12390</v>
      </c>
      <c r="I241">
        <v>12390</v>
      </c>
      <c r="J241">
        <v>2950</v>
      </c>
      <c r="K241">
        <v>2950</v>
      </c>
      <c r="L241">
        <v>12.213333333333333</v>
      </c>
      <c r="M241">
        <v>12.213333333333333</v>
      </c>
      <c r="N241">
        <v>22.666666666666668</v>
      </c>
      <c r="O241">
        <v>22.666666666666668</v>
      </c>
      <c r="P241">
        <v>27</v>
      </c>
      <c r="Q241">
        <v>27</v>
      </c>
      <c r="R241">
        <v>17</v>
      </c>
      <c r="S241">
        <v>17</v>
      </c>
      <c r="T241">
        <v>0.73</v>
      </c>
      <c r="U241">
        <v>0.73</v>
      </c>
      <c r="V241">
        <v>189.51999999999998</v>
      </c>
      <c r="W241">
        <v>189.51999999999998</v>
      </c>
    </row>
    <row r="242" spans="1:23" outlineLevel="1" x14ac:dyDescent="0.2">
      <c r="A242" s="2" t="s">
        <v>21139</v>
      </c>
      <c r="B242" s="2" t="e">
        <f>INDEX(Profile[pans],MATCH(accumulated_data!A242,Profile[name],0))</f>
        <v>#N/A</v>
      </c>
      <c r="C242" t="s">
        <v>21139</v>
      </c>
      <c r="D242">
        <v>43169.54</v>
      </c>
      <c r="E242">
        <v>43169.54</v>
      </c>
      <c r="F242">
        <v>2</v>
      </c>
      <c r="G242">
        <v>2</v>
      </c>
      <c r="H242">
        <v>8260</v>
      </c>
      <c r="I242">
        <v>8260</v>
      </c>
      <c r="J242">
        <v>575.84</v>
      </c>
      <c r="K242">
        <v>575.84</v>
      </c>
      <c r="L242">
        <v>13.995624999999999</v>
      </c>
      <c r="M242">
        <v>13.995624999999999</v>
      </c>
      <c r="N242">
        <v>28.5625</v>
      </c>
      <c r="O242">
        <v>28.5625</v>
      </c>
      <c r="P242">
        <v>40</v>
      </c>
      <c r="Q242">
        <v>40</v>
      </c>
      <c r="R242">
        <v>9</v>
      </c>
      <c r="S242">
        <v>9</v>
      </c>
      <c r="T242">
        <v>0.99999999999999967</v>
      </c>
      <c r="U242">
        <v>0.99999999999999967</v>
      </c>
      <c r="V242">
        <v>406.39000000000004</v>
      </c>
      <c r="W242">
        <v>406.39000000000004</v>
      </c>
    </row>
    <row r="243" spans="1:23" x14ac:dyDescent="0.2">
      <c r="A243" s="2" t="s">
        <v>21140</v>
      </c>
      <c r="B243" s="2" t="e">
        <f>INDEX(Profile[pans],MATCH(accumulated_data!A243,Profile[name],0))</f>
        <v>#N/A</v>
      </c>
      <c r="C243" t="s">
        <v>21140</v>
      </c>
      <c r="D243">
        <v>735550</v>
      </c>
      <c r="E243">
        <v>735550</v>
      </c>
      <c r="F243">
        <v>1</v>
      </c>
      <c r="G243">
        <v>1</v>
      </c>
      <c r="H243">
        <v>43000</v>
      </c>
      <c r="I243">
        <v>43000</v>
      </c>
      <c r="J243">
        <v>32350</v>
      </c>
      <c r="K243">
        <v>32350</v>
      </c>
      <c r="L243">
        <v>14.234210526315787</v>
      </c>
      <c r="M243">
        <v>14.234210526315787</v>
      </c>
      <c r="N243">
        <v>15.052631578947368</v>
      </c>
      <c r="O243">
        <v>15.052631578947368</v>
      </c>
      <c r="P243">
        <v>23</v>
      </c>
      <c r="Q243">
        <v>23</v>
      </c>
      <c r="R243">
        <v>7</v>
      </c>
      <c r="S243">
        <v>7</v>
      </c>
      <c r="T243">
        <v>0.54105263157894734</v>
      </c>
      <c r="U243">
        <v>0.54105263157894734</v>
      </c>
      <c r="V243">
        <v>3982.6900000000005</v>
      </c>
      <c r="W243">
        <v>3982.6900000000005</v>
      </c>
    </row>
    <row r="244" spans="1:23" outlineLevel="1" x14ac:dyDescent="0.2">
      <c r="A244" s="2" t="s">
        <v>6133</v>
      </c>
      <c r="B244" s="2" t="str">
        <f>INDEX(Profile[pans],MATCH(accumulated_data!A244,Profile[name],0))</f>
        <v>AAEFA5394H</v>
      </c>
      <c r="C244" t="s">
        <v>21150</v>
      </c>
      <c r="D244">
        <v>0</v>
      </c>
      <c r="E244">
        <v>1032264</v>
      </c>
      <c r="F244">
        <v>0</v>
      </c>
      <c r="G244">
        <v>1</v>
      </c>
      <c r="H244">
        <v>0</v>
      </c>
      <c r="I244">
        <v>1032264</v>
      </c>
      <c r="J244">
        <v>0</v>
      </c>
      <c r="K244">
        <v>1032264</v>
      </c>
      <c r="L244">
        <v>0</v>
      </c>
      <c r="M244">
        <v>13.92</v>
      </c>
      <c r="N244">
        <v>0</v>
      </c>
      <c r="O244">
        <v>16</v>
      </c>
      <c r="P244">
        <v>0</v>
      </c>
      <c r="Q244">
        <v>16</v>
      </c>
      <c r="R244">
        <v>0</v>
      </c>
      <c r="S244">
        <v>16</v>
      </c>
      <c r="T244">
        <v>0</v>
      </c>
      <c r="U244">
        <v>0.61</v>
      </c>
      <c r="V244">
        <v>0</v>
      </c>
      <c r="W244">
        <v>6296.81</v>
      </c>
    </row>
    <row r="245" spans="1:23" outlineLevel="1" x14ac:dyDescent="0.2">
      <c r="A245" s="2" t="s">
        <v>6961</v>
      </c>
      <c r="B245" s="2" t="str">
        <f>INDEX(Profile[pans],MATCH(accumulated_data!A245,Profile[name],0))</f>
        <v>AAMCA1507F</v>
      </c>
      <c r="C245" s="1" t="s">
        <v>21151</v>
      </c>
      <c r="D245">
        <v>0</v>
      </c>
      <c r="E245">
        <v>1722158</v>
      </c>
      <c r="F245">
        <v>0</v>
      </c>
      <c r="G245">
        <v>1</v>
      </c>
      <c r="H245">
        <v>0</v>
      </c>
      <c r="I245">
        <v>1722158</v>
      </c>
      <c r="J245">
        <v>0</v>
      </c>
      <c r="K245">
        <v>1722158</v>
      </c>
      <c r="L245">
        <v>0</v>
      </c>
      <c r="M245">
        <v>16.420000000000002</v>
      </c>
      <c r="N245">
        <v>0</v>
      </c>
      <c r="O245">
        <v>2</v>
      </c>
      <c r="P245">
        <v>0</v>
      </c>
      <c r="Q245">
        <v>2</v>
      </c>
      <c r="R245">
        <v>0</v>
      </c>
      <c r="S245">
        <v>2</v>
      </c>
      <c r="T245">
        <v>0</v>
      </c>
      <c r="U245">
        <v>0.09</v>
      </c>
      <c r="V245">
        <v>0</v>
      </c>
      <c r="W245">
        <v>1549.94</v>
      </c>
    </row>
    <row r="246" spans="1:23" outlineLevel="1" x14ac:dyDescent="0.2">
      <c r="A246" s="2" t="s">
        <v>3869</v>
      </c>
      <c r="B246" s="2" t="str">
        <f>INDEX(Profile[pans],MATCH(accumulated_data!A246,Profile[name],0))</f>
        <v>AAHCA1246L</v>
      </c>
      <c r="C246" s="1" t="s">
        <v>21152</v>
      </c>
      <c r="D246">
        <v>963099.88</v>
      </c>
      <c r="E246">
        <v>5507293.1600000001</v>
      </c>
      <c r="F246">
        <v>1</v>
      </c>
      <c r="G246">
        <v>4</v>
      </c>
      <c r="H246">
        <v>963099.88</v>
      </c>
      <c r="I246">
        <v>4186706.8</v>
      </c>
      <c r="J246">
        <v>963099.88</v>
      </c>
      <c r="K246">
        <v>108112</v>
      </c>
      <c r="L246">
        <v>20.68</v>
      </c>
      <c r="M246">
        <v>20.607500000000002</v>
      </c>
      <c r="N246">
        <v>9</v>
      </c>
      <c r="O246">
        <v>12.75</v>
      </c>
      <c r="P246">
        <v>9</v>
      </c>
      <c r="Q246">
        <v>17</v>
      </c>
      <c r="R246">
        <v>9</v>
      </c>
      <c r="S246">
        <v>8</v>
      </c>
      <c r="T246">
        <v>0.51</v>
      </c>
      <c r="U246">
        <v>0.72</v>
      </c>
      <c r="V246">
        <v>4911.8100000000004</v>
      </c>
      <c r="W246">
        <v>47984.7</v>
      </c>
    </row>
    <row r="247" spans="1:23" outlineLevel="1" x14ac:dyDescent="0.2">
      <c r="A247" s="2" t="s">
        <v>4035</v>
      </c>
      <c r="B247" s="2" t="str">
        <f>INDEX(Profile[pans],MATCH(accumulated_data!A247,Profile[name],0))</f>
        <v>ANIPP8943Q</v>
      </c>
      <c r="C247" s="1" t="s">
        <v>21153</v>
      </c>
      <c r="D247">
        <v>145963</v>
      </c>
      <c r="E247">
        <v>1690631</v>
      </c>
      <c r="F247">
        <v>5</v>
      </c>
      <c r="G247">
        <v>10</v>
      </c>
      <c r="H247">
        <v>65471</v>
      </c>
      <c r="I247">
        <v>784252</v>
      </c>
      <c r="J247">
        <v>4248</v>
      </c>
      <c r="K247">
        <v>4248</v>
      </c>
      <c r="L247">
        <v>18.856000000000002</v>
      </c>
      <c r="M247">
        <v>19.448999999999995</v>
      </c>
      <c r="N247">
        <v>6.6</v>
      </c>
      <c r="O247">
        <v>8.6</v>
      </c>
      <c r="P247">
        <v>10</v>
      </c>
      <c r="Q247">
        <v>12</v>
      </c>
      <c r="R247">
        <v>4</v>
      </c>
      <c r="S247">
        <v>4</v>
      </c>
      <c r="T247">
        <v>0.32999999999999996</v>
      </c>
      <c r="U247">
        <v>0.45600000000000007</v>
      </c>
      <c r="V247">
        <v>443.47999999999996</v>
      </c>
      <c r="W247">
        <v>9380.7999999999993</v>
      </c>
    </row>
    <row r="248" spans="1:23" outlineLevel="1" x14ac:dyDescent="0.2">
      <c r="A248" s="2">
        <v>0</v>
      </c>
      <c r="B248" s="2" t="e">
        <f>INDEX(Profile[pans],MATCH(accumulated_data!A248,Profile[name],0))</f>
        <v>#N/A</v>
      </c>
      <c r="C248" s="1" t="s">
        <v>21154</v>
      </c>
      <c r="D248">
        <v>302057.8</v>
      </c>
      <c r="E248">
        <v>3452481.29</v>
      </c>
      <c r="F248">
        <v>2</v>
      </c>
      <c r="G248">
        <v>3</v>
      </c>
      <c r="H248">
        <v>160577.79999999999</v>
      </c>
      <c r="I248">
        <v>3150423.49</v>
      </c>
      <c r="J248">
        <v>141480</v>
      </c>
      <c r="K248">
        <v>141480</v>
      </c>
      <c r="L248">
        <v>18.130000000000003</v>
      </c>
      <c r="M248">
        <v>16.440000000000001</v>
      </c>
      <c r="N248">
        <v>9.5</v>
      </c>
      <c r="O248">
        <v>12.666666666666666</v>
      </c>
      <c r="P248">
        <v>15</v>
      </c>
      <c r="Q248">
        <v>19</v>
      </c>
      <c r="R248">
        <v>4</v>
      </c>
      <c r="S248">
        <v>4</v>
      </c>
      <c r="T248">
        <v>0.47</v>
      </c>
      <c r="U248">
        <v>0.54</v>
      </c>
      <c r="V248">
        <v>1471.24</v>
      </c>
      <c r="W248">
        <v>22894.120000000003</v>
      </c>
    </row>
    <row r="249" spans="1:23" outlineLevel="1" x14ac:dyDescent="0.2">
      <c r="A249" s="2" t="s">
        <v>6291</v>
      </c>
      <c r="B249" s="2" t="str">
        <f>INDEX(Profile[pans],MATCH(accumulated_data!A249,Profile[name],0))</f>
        <v>AAACB8162H</v>
      </c>
      <c r="C249" s="1" t="s">
        <v>21155</v>
      </c>
      <c r="D249">
        <v>0</v>
      </c>
      <c r="E249">
        <v>218647</v>
      </c>
      <c r="F249">
        <v>0</v>
      </c>
      <c r="G249">
        <v>1</v>
      </c>
      <c r="H249">
        <v>0</v>
      </c>
      <c r="I249">
        <v>218647</v>
      </c>
      <c r="J249">
        <v>0</v>
      </c>
      <c r="K249">
        <v>218647</v>
      </c>
      <c r="L249">
        <v>0</v>
      </c>
      <c r="M249">
        <v>20.07</v>
      </c>
      <c r="N249">
        <v>0</v>
      </c>
      <c r="O249">
        <v>2</v>
      </c>
      <c r="P249">
        <v>0</v>
      </c>
      <c r="Q249">
        <v>2</v>
      </c>
      <c r="R249">
        <v>0</v>
      </c>
      <c r="S249">
        <v>2</v>
      </c>
      <c r="T249">
        <v>0</v>
      </c>
      <c r="U249">
        <v>0.11</v>
      </c>
      <c r="V249">
        <v>0</v>
      </c>
      <c r="W249">
        <v>240.51</v>
      </c>
    </row>
    <row r="250" spans="1:23" outlineLevel="1" x14ac:dyDescent="0.2">
      <c r="A250" s="2" t="s">
        <v>4167</v>
      </c>
      <c r="B250" s="2" t="str">
        <f>INDEX(Profile[pans],MATCH(accumulated_data!A250,Profile[name],0))</f>
        <v>AJEPB6609D</v>
      </c>
      <c r="C250" s="1" t="s">
        <v>21156</v>
      </c>
      <c r="D250">
        <v>417361.12</v>
      </c>
      <c r="E250">
        <v>417361.12</v>
      </c>
      <c r="F250">
        <v>3</v>
      </c>
      <c r="G250">
        <v>3</v>
      </c>
      <c r="H250">
        <v>185476.1</v>
      </c>
      <c r="I250">
        <v>185476.1</v>
      </c>
      <c r="J250">
        <v>107720.42</v>
      </c>
      <c r="K250">
        <v>107720.42</v>
      </c>
      <c r="L250">
        <v>16.84</v>
      </c>
      <c r="M250">
        <v>16.84</v>
      </c>
      <c r="N250">
        <v>12.666666666666666</v>
      </c>
      <c r="O250">
        <v>12.666666666666666</v>
      </c>
      <c r="P250">
        <v>16</v>
      </c>
      <c r="Q250">
        <v>16</v>
      </c>
      <c r="R250">
        <v>11</v>
      </c>
      <c r="S250">
        <v>11</v>
      </c>
      <c r="T250">
        <v>0.56999999999999995</v>
      </c>
      <c r="U250">
        <v>0.56999999999999995</v>
      </c>
      <c r="V250">
        <v>2392.42</v>
      </c>
      <c r="W250">
        <v>2392.42</v>
      </c>
    </row>
    <row r="251" spans="1:23" outlineLevel="1" x14ac:dyDescent="0.2">
      <c r="A251" s="2" t="s">
        <v>6128</v>
      </c>
      <c r="B251" s="2" t="str">
        <f>INDEX(Profile[pans],MATCH(accumulated_data!A251,Profile[name],0))</f>
        <v>AAMFB1820H</v>
      </c>
      <c r="C251" s="1" t="s">
        <v>21157</v>
      </c>
      <c r="D251">
        <v>0</v>
      </c>
      <c r="E251">
        <v>4757760</v>
      </c>
      <c r="F251">
        <v>0</v>
      </c>
      <c r="G251">
        <v>1</v>
      </c>
      <c r="H251">
        <v>0</v>
      </c>
      <c r="I251">
        <v>4757760</v>
      </c>
      <c r="J251">
        <v>0</v>
      </c>
      <c r="K251">
        <v>4757760</v>
      </c>
      <c r="L251">
        <v>0</v>
      </c>
      <c r="M251">
        <v>14.08</v>
      </c>
      <c r="N251">
        <v>0</v>
      </c>
      <c r="O251">
        <v>14</v>
      </c>
      <c r="P251">
        <v>0</v>
      </c>
      <c r="Q251">
        <v>14</v>
      </c>
      <c r="R251">
        <v>0</v>
      </c>
      <c r="S251">
        <v>14</v>
      </c>
      <c r="T251">
        <v>0</v>
      </c>
      <c r="U251">
        <v>0.54</v>
      </c>
      <c r="V251">
        <v>0</v>
      </c>
      <c r="W251">
        <v>25691.9</v>
      </c>
    </row>
    <row r="252" spans="1:23" outlineLevel="1" x14ac:dyDescent="0.2">
      <c r="A252" s="2" t="s">
        <v>5608</v>
      </c>
      <c r="B252" s="2" t="str">
        <f>INDEX(Profile[pans],MATCH(accumulated_data!A252,Profile[name],0))</f>
        <v>AADFB0647H</v>
      </c>
      <c r="C252" s="1" t="s">
        <v>21158</v>
      </c>
      <c r="D252">
        <v>12340384.220000001</v>
      </c>
      <c r="E252">
        <v>12340384.220000001</v>
      </c>
      <c r="F252">
        <v>2</v>
      </c>
      <c r="G252">
        <v>2</v>
      </c>
      <c r="H252">
        <v>9466636.1600000001</v>
      </c>
      <c r="I252">
        <v>9466636.1600000001</v>
      </c>
      <c r="J252">
        <v>2873748.06</v>
      </c>
      <c r="K252">
        <v>2873748.06</v>
      </c>
      <c r="L252">
        <v>14.905000000000001</v>
      </c>
      <c r="M252">
        <v>14.905000000000001</v>
      </c>
      <c r="N252">
        <v>3.5</v>
      </c>
      <c r="O252">
        <v>3.5</v>
      </c>
      <c r="P252">
        <v>6</v>
      </c>
      <c r="Q252">
        <v>6</v>
      </c>
      <c r="R252">
        <v>1</v>
      </c>
      <c r="S252">
        <v>1</v>
      </c>
      <c r="T252">
        <v>0.14499999999999999</v>
      </c>
      <c r="U252">
        <v>0.14499999999999999</v>
      </c>
      <c r="V252">
        <v>24816.09</v>
      </c>
      <c r="W252">
        <v>24816.09</v>
      </c>
    </row>
    <row r="253" spans="1:23" outlineLevel="1" x14ac:dyDescent="0.2">
      <c r="A253" s="2" t="s">
        <v>328</v>
      </c>
      <c r="B253" s="2" t="str">
        <f>INDEX(Profile[pans],MATCH(accumulated_data!A253,Profile[name],0))</f>
        <v>AAACB3002G</v>
      </c>
      <c r="C253" s="1" t="s">
        <v>328</v>
      </c>
      <c r="D253">
        <v>2341117.62</v>
      </c>
      <c r="E253">
        <v>7694183.0499999998</v>
      </c>
      <c r="F253">
        <v>9</v>
      </c>
      <c r="G253">
        <v>40</v>
      </c>
      <c r="H253">
        <v>423032.26</v>
      </c>
      <c r="I253">
        <v>423032.26</v>
      </c>
      <c r="J253">
        <v>109967.31</v>
      </c>
      <c r="K253">
        <v>12755.57</v>
      </c>
      <c r="L253">
        <v>8.4911111111111097</v>
      </c>
      <c r="M253">
        <v>8.4377499999999994</v>
      </c>
      <c r="N253">
        <v>11.555555555555555</v>
      </c>
      <c r="O253">
        <v>11.125</v>
      </c>
      <c r="P253">
        <v>12</v>
      </c>
      <c r="Q253">
        <v>23</v>
      </c>
      <c r="R253">
        <v>10</v>
      </c>
      <c r="S253">
        <v>1</v>
      </c>
      <c r="T253">
        <v>0.2688888888888889</v>
      </c>
      <c r="U253">
        <v>0.25874999999999992</v>
      </c>
      <c r="V253">
        <v>6246.1900000000005</v>
      </c>
      <c r="W253">
        <v>18850.45</v>
      </c>
    </row>
    <row r="254" spans="1:23" outlineLevel="1" x14ac:dyDescent="0.2">
      <c r="A254" s="2" t="s">
        <v>3306</v>
      </c>
      <c r="B254" s="2" t="str">
        <f>INDEX(Profile[pans],MATCH(accumulated_data!A254,Profile[name],0))</f>
        <v>AAOFB6541K</v>
      </c>
      <c r="C254" s="1" t="s">
        <v>21159</v>
      </c>
      <c r="D254">
        <v>5916910.1699999999</v>
      </c>
      <c r="E254">
        <v>7109799.6900000004</v>
      </c>
      <c r="F254">
        <v>2</v>
      </c>
      <c r="G254">
        <v>4</v>
      </c>
      <c r="H254">
        <v>3292025.68</v>
      </c>
      <c r="I254">
        <v>3292025.68</v>
      </c>
      <c r="J254">
        <v>2624884.4900000002</v>
      </c>
      <c r="K254">
        <v>36270.239999999998</v>
      </c>
      <c r="L254">
        <v>19.895</v>
      </c>
      <c r="M254">
        <v>19.984999999999999</v>
      </c>
      <c r="N254">
        <v>5.5</v>
      </c>
      <c r="O254">
        <v>6.75</v>
      </c>
      <c r="P254">
        <v>6</v>
      </c>
      <c r="Q254">
        <v>8</v>
      </c>
      <c r="R254">
        <v>5</v>
      </c>
      <c r="S254">
        <v>5</v>
      </c>
      <c r="T254">
        <v>0.30000000000000004</v>
      </c>
      <c r="U254">
        <v>0.37</v>
      </c>
      <c r="V254">
        <v>17550.59</v>
      </c>
      <c r="W254">
        <v>22799.3</v>
      </c>
    </row>
    <row r="255" spans="1:23" outlineLevel="1" x14ac:dyDescent="0.2">
      <c r="A255" s="2">
        <v>0</v>
      </c>
      <c r="B255" s="2" t="e">
        <f>INDEX(Profile[pans],MATCH(accumulated_data!A255,Profile[name],0))</f>
        <v>#N/A</v>
      </c>
      <c r="C255" s="1" t="s">
        <v>21160</v>
      </c>
      <c r="D255">
        <v>1499039.54</v>
      </c>
      <c r="E255">
        <v>1499039.54</v>
      </c>
      <c r="F255">
        <v>5</v>
      </c>
      <c r="G255">
        <v>5</v>
      </c>
      <c r="H255">
        <v>651250.12</v>
      </c>
      <c r="I255">
        <v>651250.12</v>
      </c>
      <c r="J255">
        <v>24316.87</v>
      </c>
      <c r="K255">
        <v>24316.87</v>
      </c>
      <c r="L255">
        <v>9.0340000000000007</v>
      </c>
      <c r="M255">
        <v>9.0340000000000007</v>
      </c>
      <c r="N255">
        <v>11.8</v>
      </c>
      <c r="O255">
        <v>11.8</v>
      </c>
      <c r="P255">
        <v>16</v>
      </c>
      <c r="Q255">
        <v>16</v>
      </c>
      <c r="R255">
        <v>9</v>
      </c>
      <c r="S255">
        <v>9</v>
      </c>
      <c r="T255">
        <v>0.27</v>
      </c>
      <c r="U255">
        <v>0.27</v>
      </c>
      <c r="V255">
        <v>4047.42</v>
      </c>
      <c r="W255">
        <v>4047.42</v>
      </c>
    </row>
    <row r="256" spans="1:23" outlineLevel="1" x14ac:dyDescent="0.2">
      <c r="A256" s="2" t="s">
        <v>6562</v>
      </c>
      <c r="B256" s="2" t="str">
        <f>INDEX(Profile[pans],MATCH(accumulated_data!A256,Profile[name],0))</f>
        <v>AACCC3596J</v>
      </c>
      <c r="C256" s="1" t="s">
        <v>21161</v>
      </c>
      <c r="D256">
        <v>0</v>
      </c>
      <c r="E256">
        <v>263376</v>
      </c>
      <c r="F256">
        <v>0</v>
      </c>
      <c r="G256">
        <v>2</v>
      </c>
      <c r="H256">
        <v>0</v>
      </c>
      <c r="I256">
        <v>228743</v>
      </c>
      <c r="J256">
        <v>0</v>
      </c>
      <c r="K256">
        <v>34633</v>
      </c>
      <c r="L256">
        <v>0</v>
      </c>
      <c r="M256">
        <v>19.89</v>
      </c>
      <c r="N256">
        <v>0</v>
      </c>
      <c r="O256">
        <v>4.5</v>
      </c>
      <c r="P256">
        <v>0</v>
      </c>
      <c r="Q256">
        <v>5</v>
      </c>
      <c r="R256">
        <v>0</v>
      </c>
      <c r="S256">
        <v>4</v>
      </c>
      <c r="T256">
        <v>0</v>
      </c>
      <c r="U256">
        <v>0.245</v>
      </c>
      <c r="V256">
        <v>0</v>
      </c>
      <c r="W256">
        <v>693.8</v>
      </c>
    </row>
    <row r="257" spans="1:23" outlineLevel="1" x14ac:dyDescent="0.2">
      <c r="A257" s="2" t="s">
        <v>6608</v>
      </c>
      <c r="B257" s="2" t="str">
        <f>INDEX(Profile[pans],MATCH(accumulated_data!A257,Profile[name],0))</f>
        <v>AAACD2086J</v>
      </c>
      <c r="C257" s="1" t="s">
        <v>6608</v>
      </c>
      <c r="D257">
        <v>0</v>
      </c>
      <c r="E257">
        <v>2883293.7600000002</v>
      </c>
      <c r="F257">
        <v>0</v>
      </c>
      <c r="G257">
        <v>5</v>
      </c>
      <c r="H257">
        <v>0</v>
      </c>
      <c r="I257">
        <v>836948.12</v>
      </c>
      <c r="J257">
        <v>0</v>
      </c>
      <c r="K257">
        <v>299524.40999999997</v>
      </c>
      <c r="L257">
        <v>0</v>
      </c>
      <c r="M257">
        <v>11.080000000000002</v>
      </c>
      <c r="N257">
        <v>0</v>
      </c>
      <c r="O257">
        <v>14</v>
      </c>
      <c r="P257">
        <v>0</v>
      </c>
      <c r="Q257">
        <v>21</v>
      </c>
      <c r="R257">
        <v>0</v>
      </c>
      <c r="S257">
        <v>5</v>
      </c>
      <c r="T257">
        <v>0</v>
      </c>
      <c r="U257">
        <v>0.33</v>
      </c>
      <c r="V257">
        <v>0</v>
      </c>
      <c r="W257">
        <v>9514.86</v>
      </c>
    </row>
    <row r="258" spans="1:23" outlineLevel="1" x14ac:dyDescent="0.2">
      <c r="A258" s="2" t="s">
        <v>6907</v>
      </c>
      <c r="B258" s="2" t="str">
        <f>INDEX(Profile[pans],MATCH(accumulated_data!A258,Profile[name],0))</f>
        <v>AAJFC6435A</v>
      </c>
      <c r="C258" s="1" t="s">
        <v>21162</v>
      </c>
      <c r="D258">
        <v>0</v>
      </c>
      <c r="E258">
        <v>417600</v>
      </c>
      <c r="F258">
        <v>0</v>
      </c>
      <c r="G258">
        <v>1</v>
      </c>
      <c r="H258">
        <v>0</v>
      </c>
      <c r="I258">
        <v>417600</v>
      </c>
      <c r="J258">
        <v>0</v>
      </c>
      <c r="K258">
        <v>417600</v>
      </c>
      <c r="L258">
        <v>0</v>
      </c>
      <c r="M258">
        <v>10.95</v>
      </c>
      <c r="N258">
        <v>0</v>
      </c>
      <c r="O258">
        <v>5</v>
      </c>
      <c r="P258">
        <v>0</v>
      </c>
      <c r="Q258">
        <v>5</v>
      </c>
      <c r="R258">
        <v>0</v>
      </c>
      <c r="S258">
        <v>5</v>
      </c>
      <c r="T258">
        <v>0</v>
      </c>
      <c r="U258">
        <v>0.15</v>
      </c>
      <c r="V258">
        <v>0</v>
      </c>
      <c r="W258">
        <v>626.4</v>
      </c>
    </row>
    <row r="259" spans="1:23" outlineLevel="1" x14ac:dyDescent="0.2">
      <c r="A259" s="2" t="s">
        <v>6867</v>
      </c>
      <c r="B259" s="2" t="str">
        <f>INDEX(Profile[pans],MATCH(accumulated_data!A259,Profile[name],0))</f>
        <v>AAACC8374N</v>
      </c>
      <c r="C259" s="1" t="s">
        <v>6867</v>
      </c>
      <c r="D259">
        <v>0</v>
      </c>
      <c r="E259">
        <v>145345.88</v>
      </c>
      <c r="F259">
        <v>0</v>
      </c>
      <c r="G259">
        <v>1</v>
      </c>
      <c r="H259">
        <v>0</v>
      </c>
      <c r="I259">
        <v>145345.88</v>
      </c>
      <c r="J259">
        <v>0</v>
      </c>
      <c r="K259">
        <v>145345.88</v>
      </c>
      <c r="L259">
        <v>0</v>
      </c>
      <c r="M259">
        <v>8.27</v>
      </c>
      <c r="N259">
        <v>0</v>
      </c>
      <c r="O259">
        <v>15</v>
      </c>
      <c r="P259">
        <v>0</v>
      </c>
      <c r="Q259">
        <v>15</v>
      </c>
      <c r="R259">
        <v>0</v>
      </c>
      <c r="S259">
        <v>15</v>
      </c>
      <c r="T259">
        <v>0</v>
      </c>
      <c r="U259">
        <v>0.34</v>
      </c>
      <c r="V259">
        <v>0</v>
      </c>
      <c r="W259">
        <v>494.18</v>
      </c>
    </row>
    <row r="260" spans="1:23" outlineLevel="1" x14ac:dyDescent="0.2">
      <c r="A260" s="2" t="s">
        <v>6369</v>
      </c>
      <c r="B260" s="2" t="str">
        <f>INDEX(Profile[pans],MATCH(accumulated_data!A260,Profile[name],0))</f>
        <v>AANFC7001J</v>
      </c>
      <c r="C260" s="1" t="s">
        <v>21163</v>
      </c>
      <c r="D260">
        <v>0</v>
      </c>
      <c r="E260">
        <v>117174</v>
      </c>
      <c r="F260">
        <v>0</v>
      </c>
      <c r="G260">
        <v>1</v>
      </c>
      <c r="H260">
        <v>0</v>
      </c>
      <c r="I260">
        <v>117174</v>
      </c>
      <c r="J260">
        <v>0</v>
      </c>
      <c r="K260">
        <v>117174</v>
      </c>
      <c r="L260">
        <v>0</v>
      </c>
      <c r="M260">
        <v>16.16</v>
      </c>
      <c r="N260">
        <v>0</v>
      </c>
      <c r="O260">
        <v>7</v>
      </c>
      <c r="P260">
        <v>0</v>
      </c>
      <c r="Q260">
        <v>7</v>
      </c>
      <c r="R260">
        <v>0</v>
      </c>
      <c r="S260">
        <v>7</v>
      </c>
      <c r="T260">
        <v>0</v>
      </c>
      <c r="U260">
        <v>0.31</v>
      </c>
      <c r="V260">
        <v>0</v>
      </c>
      <c r="W260">
        <v>363.24</v>
      </c>
    </row>
    <row r="261" spans="1:23" outlineLevel="1" x14ac:dyDescent="0.2">
      <c r="A261" s="2" t="s">
        <v>6309</v>
      </c>
      <c r="B261" s="2" t="str">
        <f>INDEX(Profile[pans],MATCH(accumulated_data!A261,Profile[name],0))</f>
        <v>AAFCD7051C</v>
      </c>
      <c r="C261" s="1" t="s">
        <v>21164</v>
      </c>
      <c r="D261">
        <v>0</v>
      </c>
      <c r="E261">
        <v>166553.37</v>
      </c>
      <c r="F261">
        <v>0</v>
      </c>
      <c r="G261">
        <v>3</v>
      </c>
      <c r="H261">
        <v>0</v>
      </c>
      <c r="I261">
        <v>94349</v>
      </c>
      <c r="J261">
        <v>0</v>
      </c>
      <c r="K261">
        <v>16692.37</v>
      </c>
      <c r="L261">
        <v>0</v>
      </c>
      <c r="M261">
        <v>25.55</v>
      </c>
      <c r="N261">
        <v>0</v>
      </c>
      <c r="O261">
        <v>11</v>
      </c>
      <c r="P261">
        <v>0</v>
      </c>
      <c r="Q261">
        <v>15</v>
      </c>
      <c r="R261">
        <v>0</v>
      </c>
      <c r="S261">
        <v>3</v>
      </c>
      <c r="T261">
        <v>0</v>
      </c>
      <c r="U261">
        <v>0.45</v>
      </c>
      <c r="V261">
        <v>0</v>
      </c>
      <c r="W261">
        <v>749.49</v>
      </c>
    </row>
    <row r="262" spans="1:23" outlineLevel="1" x14ac:dyDescent="0.2">
      <c r="A262" s="2" t="s">
        <v>4872</v>
      </c>
      <c r="B262" s="2" t="str">
        <f>INDEX(Profile[pans],MATCH(accumulated_data!A262,Profile[name],0))</f>
        <v>AAACD9909J</v>
      </c>
      <c r="C262" s="1" t="s">
        <v>21165</v>
      </c>
      <c r="D262">
        <v>5366838</v>
      </c>
      <c r="E262">
        <v>5366838</v>
      </c>
      <c r="F262">
        <v>2</v>
      </c>
      <c r="G262">
        <v>2</v>
      </c>
      <c r="H262">
        <v>3353374</v>
      </c>
      <c r="I262">
        <v>3353374</v>
      </c>
      <c r="J262">
        <v>2013464</v>
      </c>
      <c r="K262">
        <v>2013464</v>
      </c>
      <c r="L262">
        <v>16.425000000000001</v>
      </c>
      <c r="M262">
        <v>16.425000000000001</v>
      </c>
      <c r="N262">
        <v>1</v>
      </c>
      <c r="O262">
        <v>1</v>
      </c>
      <c r="P262">
        <v>1</v>
      </c>
      <c r="Q262">
        <v>1</v>
      </c>
      <c r="R262">
        <v>1</v>
      </c>
      <c r="S262">
        <v>1</v>
      </c>
      <c r="T262">
        <v>4.4999999999999998E-2</v>
      </c>
      <c r="U262">
        <v>4.4999999999999998E-2</v>
      </c>
      <c r="V262">
        <v>2482.08</v>
      </c>
      <c r="W262">
        <v>2482.08</v>
      </c>
    </row>
    <row r="263" spans="1:23" outlineLevel="1" x14ac:dyDescent="0.2">
      <c r="A263" s="2" t="s">
        <v>4366</v>
      </c>
      <c r="B263" s="2" t="str">
        <f>INDEX(Profile[pans],MATCH(accumulated_data!A263,Profile[name],0))</f>
        <v>AAACD8900F</v>
      </c>
      <c r="C263" s="1" t="s">
        <v>21166</v>
      </c>
      <c r="D263">
        <v>1287514.5</v>
      </c>
      <c r="E263">
        <v>3188944.2</v>
      </c>
      <c r="F263">
        <v>3</v>
      </c>
      <c r="G263">
        <v>6</v>
      </c>
      <c r="H263">
        <v>591600</v>
      </c>
      <c r="I263">
        <v>885182.2</v>
      </c>
      <c r="J263">
        <v>164199</v>
      </c>
      <c r="K263">
        <v>164199</v>
      </c>
      <c r="L263">
        <v>17.599999999999998</v>
      </c>
      <c r="M263">
        <v>20.66333333333333</v>
      </c>
      <c r="N263">
        <v>7.333333333333333</v>
      </c>
      <c r="O263">
        <v>6.166666666666667</v>
      </c>
      <c r="P263">
        <v>8</v>
      </c>
      <c r="Q263">
        <v>9</v>
      </c>
      <c r="R263">
        <v>7</v>
      </c>
      <c r="S263">
        <v>2</v>
      </c>
      <c r="T263">
        <v>0.35333333333333333</v>
      </c>
      <c r="U263">
        <v>0.3183333333333333</v>
      </c>
      <c r="V263">
        <v>4590.24</v>
      </c>
      <c r="W263">
        <v>9399.4699999999993</v>
      </c>
    </row>
    <row r="264" spans="1:23" outlineLevel="1" x14ac:dyDescent="0.2">
      <c r="A264" s="2">
        <v>0</v>
      </c>
      <c r="B264" s="2" t="e">
        <f>INDEX(Profile[pans],MATCH(accumulated_data!A264,Profile[name],0))</f>
        <v>#N/A</v>
      </c>
      <c r="C264" s="1" t="s">
        <v>13236</v>
      </c>
      <c r="D264">
        <v>25173960.659999996</v>
      </c>
      <c r="E264">
        <v>74689042.759999916</v>
      </c>
      <c r="F264">
        <v>51</v>
      </c>
      <c r="G264">
        <v>161</v>
      </c>
      <c r="H264">
        <v>918450.99</v>
      </c>
      <c r="I264">
        <v>972715.01</v>
      </c>
      <c r="J264">
        <v>111856.58</v>
      </c>
      <c r="K264">
        <v>55464.11</v>
      </c>
      <c r="L264">
        <v>8.5729411764705876</v>
      </c>
      <c r="M264">
        <v>8.5485093167701862</v>
      </c>
      <c r="N264">
        <v>10.607843137254902</v>
      </c>
      <c r="O264">
        <v>13.521739130434783</v>
      </c>
      <c r="P264">
        <v>23</v>
      </c>
      <c r="Q264">
        <v>26</v>
      </c>
      <c r="R264">
        <v>1</v>
      </c>
      <c r="S264">
        <v>1</v>
      </c>
      <c r="T264">
        <v>0.24803921568627449</v>
      </c>
      <c r="U264">
        <v>0.31627329192546544</v>
      </c>
      <c r="V264">
        <v>65103.939999999981</v>
      </c>
      <c r="W264">
        <v>238750.83000000005</v>
      </c>
    </row>
    <row r="265" spans="1:23" outlineLevel="1" x14ac:dyDescent="0.2">
      <c r="A265" s="2" t="s">
        <v>5410</v>
      </c>
      <c r="B265" s="2" t="str">
        <f>INDEX(Profile[pans],MATCH(accumulated_data!A265,Profile[name],0))</f>
        <v>AAACF7359L</v>
      </c>
      <c r="C265" s="1" t="s">
        <v>5415</v>
      </c>
      <c r="D265">
        <v>6362788.9400000004</v>
      </c>
      <c r="E265">
        <v>6362788.9400000004</v>
      </c>
      <c r="F265">
        <v>1</v>
      </c>
      <c r="G265">
        <v>1</v>
      </c>
      <c r="H265">
        <v>6362788.9400000004</v>
      </c>
      <c r="I265">
        <v>6362788.9400000004</v>
      </c>
      <c r="J265">
        <v>6362788.9400000004</v>
      </c>
      <c r="K265">
        <v>6362788.9400000004</v>
      </c>
      <c r="L265">
        <v>9.73</v>
      </c>
      <c r="M265">
        <v>9.73</v>
      </c>
      <c r="N265">
        <v>6</v>
      </c>
      <c r="O265">
        <v>6</v>
      </c>
      <c r="P265">
        <v>6</v>
      </c>
      <c r="Q265">
        <v>6</v>
      </c>
      <c r="R265">
        <v>6</v>
      </c>
      <c r="S265">
        <v>6</v>
      </c>
      <c r="T265">
        <v>0.16</v>
      </c>
      <c r="U265">
        <v>0.16</v>
      </c>
      <c r="V265">
        <v>10180.459999999999</v>
      </c>
      <c r="W265">
        <v>10180.459999999999</v>
      </c>
    </row>
    <row r="266" spans="1:23" outlineLevel="1" x14ac:dyDescent="0.2">
      <c r="A266" s="2" t="s">
        <v>1674</v>
      </c>
      <c r="B266" s="2" t="str">
        <f>INDEX(Profile[pans],MATCH(accumulated_data!A266,Profile[name],0))</f>
        <v>AADCG3908M</v>
      </c>
      <c r="C266" s="1" t="s">
        <v>21167</v>
      </c>
      <c r="D266">
        <v>782357.11</v>
      </c>
      <c r="E266">
        <v>782357.11</v>
      </c>
      <c r="F266">
        <v>3</v>
      </c>
      <c r="G266">
        <v>3</v>
      </c>
      <c r="H266">
        <v>488723.8</v>
      </c>
      <c r="I266">
        <v>488723.8</v>
      </c>
      <c r="J266">
        <v>62535.79</v>
      </c>
      <c r="K266">
        <v>62535.79</v>
      </c>
      <c r="L266">
        <v>16.77333333333333</v>
      </c>
      <c r="M266">
        <v>16.77333333333333</v>
      </c>
      <c r="N266">
        <v>10</v>
      </c>
      <c r="O266">
        <v>10</v>
      </c>
      <c r="P266">
        <v>14</v>
      </c>
      <c r="Q266">
        <v>14</v>
      </c>
      <c r="R266">
        <v>2</v>
      </c>
      <c r="S266">
        <v>2</v>
      </c>
      <c r="T266">
        <v>0.42333333333333334</v>
      </c>
      <c r="U266">
        <v>0.42333333333333334</v>
      </c>
      <c r="V266">
        <v>2240.6799999999998</v>
      </c>
      <c r="W266">
        <v>2240.6799999999998</v>
      </c>
    </row>
    <row r="267" spans="1:23" outlineLevel="1" x14ac:dyDescent="0.2">
      <c r="A267" s="2" t="s">
        <v>820</v>
      </c>
      <c r="B267" s="2" t="str">
        <f>INDEX(Profile[pans],MATCH(accumulated_data!A267,Profile[name],0))</f>
        <v>AACCG3812D</v>
      </c>
      <c r="C267" s="1" t="s">
        <v>21168</v>
      </c>
      <c r="D267">
        <v>498826.87</v>
      </c>
      <c r="E267">
        <v>498826.87</v>
      </c>
      <c r="F267">
        <v>8</v>
      </c>
      <c r="G267">
        <v>8</v>
      </c>
      <c r="H267">
        <v>186113.88</v>
      </c>
      <c r="I267">
        <v>186113.88</v>
      </c>
      <c r="J267">
        <v>15520.8</v>
      </c>
      <c r="K267">
        <v>15520.8</v>
      </c>
      <c r="L267">
        <v>12.862500000000001</v>
      </c>
      <c r="M267">
        <v>12.862500000000001</v>
      </c>
      <c r="N267">
        <v>8</v>
      </c>
      <c r="O267">
        <v>8</v>
      </c>
      <c r="P267">
        <v>16</v>
      </c>
      <c r="Q267">
        <v>16</v>
      </c>
      <c r="R267">
        <v>3</v>
      </c>
      <c r="S267">
        <v>3</v>
      </c>
      <c r="T267">
        <v>0.16999999999999998</v>
      </c>
      <c r="U267">
        <v>0.16999999999999998</v>
      </c>
      <c r="V267">
        <v>848.01</v>
      </c>
      <c r="W267">
        <v>848.01</v>
      </c>
    </row>
    <row r="268" spans="1:23" outlineLevel="1" x14ac:dyDescent="0.2">
      <c r="A268" s="2" t="s">
        <v>3194</v>
      </c>
      <c r="B268" s="2" t="str">
        <f>INDEX(Profile[pans],MATCH(accumulated_data!A268,Profile[name],0))</f>
        <v>AAEFG5078J</v>
      </c>
      <c r="C268" s="1" t="s">
        <v>3194</v>
      </c>
      <c r="D268">
        <v>70620.399999999994</v>
      </c>
      <c r="E268">
        <v>80680.399999999994</v>
      </c>
      <c r="F268">
        <v>2</v>
      </c>
      <c r="G268">
        <v>4</v>
      </c>
      <c r="H268">
        <v>61572.4</v>
      </c>
      <c r="I268">
        <v>61572.4</v>
      </c>
      <c r="J268">
        <v>9048</v>
      </c>
      <c r="K268">
        <v>4060</v>
      </c>
      <c r="L268">
        <v>20.074999999999999</v>
      </c>
      <c r="M268">
        <v>20.012499999999999</v>
      </c>
      <c r="N268">
        <v>2</v>
      </c>
      <c r="O268">
        <v>3.25</v>
      </c>
      <c r="P268">
        <v>2</v>
      </c>
      <c r="Q268">
        <v>7</v>
      </c>
      <c r="R268">
        <v>2</v>
      </c>
      <c r="S268">
        <v>2</v>
      </c>
      <c r="T268">
        <v>0.11</v>
      </c>
      <c r="U268">
        <v>0.17749999999999999</v>
      </c>
      <c r="V268">
        <v>77.680000000000007</v>
      </c>
      <c r="W268">
        <v>99.710000000000008</v>
      </c>
    </row>
    <row r="269" spans="1:23" outlineLevel="1" x14ac:dyDescent="0.2">
      <c r="A269" s="2" t="s">
        <v>4816</v>
      </c>
      <c r="B269" s="2" t="str">
        <f>INDEX(Profile[pans],MATCH(accumulated_data!A269,Profile[name],0))</f>
        <v>AFVPM3508B</v>
      </c>
      <c r="C269" s="1" t="s">
        <v>21169</v>
      </c>
      <c r="D269">
        <v>4182860.4</v>
      </c>
      <c r="E269">
        <v>4182860.4</v>
      </c>
      <c r="F269">
        <v>7</v>
      </c>
      <c r="G269">
        <v>7</v>
      </c>
      <c r="H269">
        <v>1983393.92</v>
      </c>
      <c r="I269">
        <v>1983393.92</v>
      </c>
      <c r="J269">
        <v>16286.8</v>
      </c>
      <c r="K269">
        <v>16286.8</v>
      </c>
      <c r="L269">
        <v>9.9628571428571444</v>
      </c>
      <c r="M269">
        <v>9.9628571428571444</v>
      </c>
      <c r="N269">
        <v>13.428571428571429</v>
      </c>
      <c r="O269">
        <v>13.428571428571429</v>
      </c>
      <c r="P269">
        <v>15</v>
      </c>
      <c r="Q269">
        <v>15</v>
      </c>
      <c r="R269">
        <v>6</v>
      </c>
      <c r="S269">
        <v>6</v>
      </c>
      <c r="T269">
        <v>0.3671428571428571</v>
      </c>
      <c r="U269">
        <v>0.3671428571428571</v>
      </c>
      <c r="V269">
        <v>16955</v>
      </c>
      <c r="W269">
        <v>16955</v>
      </c>
    </row>
    <row r="270" spans="1:23" outlineLevel="1" x14ac:dyDescent="0.2">
      <c r="A270" s="2" t="s">
        <v>258</v>
      </c>
      <c r="B270" s="2" t="str">
        <f>INDEX(Profile[pans],MATCH(accumulated_data!A270,Profile[name],0))</f>
        <v>AJUPG8343H</v>
      </c>
      <c r="C270" s="1" t="s">
        <v>21170</v>
      </c>
      <c r="D270">
        <v>368143</v>
      </c>
      <c r="E270">
        <v>368143</v>
      </c>
      <c r="F270">
        <v>4</v>
      </c>
      <c r="G270">
        <v>4</v>
      </c>
      <c r="H270">
        <v>191733</v>
      </c>
      <c r="I270">
        <v>191733</v>
      </c>
      <c r="J270">
        <v>9440</v>
      </c>
      <c r="K270">
        <v>9440</v>
      </c>
      <c r="L270">
        <v>19.939999999999998</v>
      </c>
      <c r="M270">
        <v>19.939999999999998</v>
      </c>
      <c r="N270">
        <v>11.5</v>
      </c>
      <c r="O270">
        <v>11.5</v>
      </c>
      <c r="P270">
        <v>16</v>
      </c>
      <c r="Q270">
        <v>16</v>
      </c>
      <c r="R270">
        <v>5</v>
      </c>
      <c r="S270">
        <v>5</v>
      </c>
      <c r="T270">
        <v>0.63</v>
      </c>
      <c r="U270">
        <v>0.63</v>
      </c>
      <c r="V270">
        <v>2041.3799999999999</v>
      </c>
      <c r="W270">
        <v>2041.3799999999999</v>
      </c>
    </row>
    <row r="271" spans="1:23" outlineLevel="1" x14ac:dyDescent="0.2">
      <c r="A271" s="2" t="s">
        <v>5418</v>
      </c>
      <c r="B271" s="2" t="str">
        <f>INDEX(Profile[pans],MATCH(accumulated_data!A271,Profile[name],0))</f>
        <v>AKNPP2621B</v>
      </c>
      <c r="C271" s="1" t="s">
        <v>5423</v>
      </c>
      <c r="D271">
        <v>103474.28</v>
      </c>
      <c r="E271">
        <v>103474.28</v>
      </c>
      <c r="F271">
        <v>1</v>
      </c>
      <c r="G271">
        <v>1</v>
      </c>
      <c r="H271">
        <v>103474.28</v>
      </c>
      <c r="I271">
        <v>103474.28</v>
      </c>
      <c r="J271">
        <v>103474.28</v>
      </c>
      <c r="K271">
        <v>103474.28</v>
      </c>
      <c r="L271">
        <v>19.809999999999999</v>
      </c>
      <c r="M271">
        <v>19.809999999999999</v>
      </c>
      <c r="N271">
        <v>7</v>
      </c>
      <c r="O271">
        <v>7</v>
      </c>
      <c r="P271">
        <v>7</v>
      </c>
      <c r="Q271">
        <v>7</v>
      </c>
      <c r="R271">
        <v>7</v>
      </c>
      <c r="S271">
        <v>7</v>
      </c>
      <c r="T271">
        <v>0.38</v>
      </c>
      <c r="U271">
        <v>0.38</v>
      </c>
      <c r="V271">
        <v>393.2</v>
      </c>
      <c r="W271">
        <v>393.2</v>
      </c>
    </row>
    <row r="272" spans="1:23" outlineLevel="1" x14ac:dyDescent="0.2">
      <c r="A272" s="2" t="s">
        <v>6826</v>
      </c>
      <c r="B272" s="2" t="str">
        <f>INDEX(Profile[pans],MATCH(accumulated_data!A272,Profile[name],0))</f>
        <v>AAHFH9422Q</v>
      </c>
      <c r="C272" s="1" t="s">
        <v>21171</v>
      </c>
      <c r="D272">
        <v>0</v>
      </c>
      <c r="E272">
        <v>2027497.08</v>
      </c>
      <c r="F272">
        <v>0</v>
      </c>
      <c r="G272">
        <v>2</v>
      </c>
      <c r="H272">
        <v>0</v>
      </c>
      <c r="I272">
        <v>1998211</v>
      </c>
      <c r="J272">
        <v>0</v>
      </c>
      <c r="K272">
        <v>29286.080000000002</v>
      </c>
      <c r="L272">
        <v>0</v>
      </c>
      <c r="M272">
        <v>15.06</v>
      </c>
      <c r="N272">
        <v>0</v>
      </c>
      <c r="O272">
        <v>8</v>
      </c>
      <c r="P272">
        <v>0</v>
      </c>
      <c r="Q272">
        <v>8</v>
      </c>
      <c r="R272">
        <v>0</v>
      </c>
      <c r="S272">
        <v>8</v>
      </c>
      <c r="T272">
        <v>0</v>
      </c>
      <c r="U272">
        <v>0.33</v>
      </c>
      <c r="V272">
        <v>0</v>
      </c>
      <c r="W272">
        <v>6690.7400000000007</v>
      </c>
    </row>
    <row r="273" spans="1:23" outlineLevel="1" x14ac:dyDescent="0.2">
      <c r="A273" s="2" t="s">
        <v>4925</v>
      </c>
      <c r="B273" s="2" t="str">
        <f>INDEX(Profile[pans],MATCH(accumulated_data!A273,Profile[name],0))</f>
        <v>AAAFI1103L</v>
      </c>
      <c r="C273" s="1" t="s">
        <v>21172</v>
      </c>
      <c r="D273">
        <v>274079</v>
      </c>
      <c r="E273">
        <v>274079</v>
      </c>
      <c r="F273">
        <v>2</v>
      </c>
      <c r="G273">
        <v>2</v>
      </c>
      <c r="H273">
        <v>155312</v>
      </c>
      <c r="I273">
        <v>155312</v>
      </c>
      <c r="J273">
        <v>118767</v>
      </c>
      <c r="K273">
        <v>118767</v>
      </c>
      <c r="L273">
        <v>15.82</v>
      </c>
      <c r="M273">
        <v>15.82</v>
      </c>
      <c r="N273">
        <v>6</v>
      </c>
      <c r="O273">
        <v>6</v>
      </c>
      <c r="P273">
        <v>6</v>
      </c>
      <c r="Q273">
        <v>6</v>
      </c>
      <c r="R273">
        <v>6</v>
      </c>
      <c r="S273">
        <v>6</v>
      </c>
      <c r="T273">
        <v>0.26</v>
      </c>
      <c r="U273">
        <v>0.26</v>
      </c>
      <c r="V273">
        <v>712.6</v>
      </c>
      <c r="W273">
        <v>712.6</v>
      </c>
    </row>
    <row r="274" spans="1:23" outlineLevel="1" x14ac:dyDescent="0.2">
      <c r="A274" s="2" t="s">
        <v>1643</v>
      </c>
      <c r="B274" s="2" t="str">
        <f>INDEX(Profile[pans],MATCH(accumulated_data!A274,Profile[name],0))</f>
        <v>AAACI5607C</v>
      </c>
      <c r="C274" s="1" t="s">
        <v>21173</v>
      </c>
      <c r="D274">
        <v>1968133.43</v>
      </c>
      <c r="E274">
        <v>6609210.79</v>
      </c>
      <c r="F274">
        <v>11</v>
      </c>
      <c r="G274">
        <v>40</v>
      </c>
      <c r="H274">
        <v>362570.38</v>
      </c>
      <c r="I274">
        <v>368817.45</v>
      </c>
      <c r="J274">
        <v>15080.58</v>
      </c>
      <c r="K274">
        <v>15080.58</v>
      </c>
      <c r="L274">
        <v>34.084545454545456</v>
      </c>
      <c r="M274">
        <v>21.323500000000003</v>
      </c>
      <c r="N274">
        <v>12.545454545454545</v>
      </c>
      <c r="O274">
        <v>12.125</v>
      </c>
      <c r="P274">
        <v>23</v>
      </c>
      <c r="Q274">
        <v>23</v>
      </c>
      <c r="R274">
        <v>1</v>
      </c>
      <c r="S274">
        <v>1</v>
      </c>
      <c r="T274">
        <v>0.50545454545454549</v>
      </c>
      <c r="U274">
        <v>0.38850000000000023</v>
      </c>
      <c r="V274">
        <v>9997.3299999999981</v>
      </c>
      <c r="W274">
        <v>26217.4</v>
      </c>
    </row>
    <row r="275" spans="1:23" outlineLevel="1" x14ac:dyDescent="0.2">
      <c r="A275" s="2" t="s">
        <v>2773</v>
      </c>
      <c r="B275" s="2" t="str">
        <f>INDEX(Profile[pans],MATCH(accumulated_data!A275,Profile[name],0))</f>
        <v>AADCI4075R</v>
      </c>
      <c r="C275" s="1" t="s">
        <v>21174</v>
      </c>
      <c r="D275">
        <v>30074432.050000001</v>
      </c>
      <c r="E275">
        <v>56638934.060000002</v>
      </c>
      <c r="F275">
        <v>7</v>
      </c>
      <c r="G275">
        <v>16</v>
      </c>
      <c r="H275">
        <v>16644469.6</v>
      </c>
      <c r="I275">
        <v>16644469.6</v>
      </c>
      <c r="J275">
        <v>240232.25</v>
      </c>
      <c r="K275">
        <v>240232.25</v>
      </c>
      <c r="L275">
        <v>7.45</v>
      </c>
      <c r="M275">
        <v>8.3331250000000008</v>
      </c>
      <c r="N275">
        <v>13.428571428571429</v>
      </c>
      <c r="O275">
        <v>11.8125</v>
      </c>
      <c r="P275">
        <v>19</v>
      </c>
      <c r="Q275">
        <v>19</v>
      </c>
      <c r="R275">
        <v>4</v>
      </c>
      <c r="S275">
        <v>4</v>
      </c>
      <c r="T275">
        <v>0.22857142857142859</v>
      </c>
      <c r="U275">
        <v>0.24624999999999997</v>
      </c>
      <c r="V275">
        <v>53953.36</v>
      </c>
      <c r="W275">
        <v>117586.67000000001</v>
      </c>
    </row>
    <row r="276" spans="1:23" outlineLevel="1" x14ac:dyDescent="0.2">
      <c r="A276" s="2" t="s">
        <v>1396</v>
      </c>
      <c r="B276" s="2" t="str">
        <f>INDEX(Profile[pans],MATCH(accumulated_data!A276,Profile[name],0))</f>
        <v>AADFI8280K</v>
      </c>
      <c r="C276" s="1" t="s">
        <v>1396</v>
      </c>
      <c r="D276">
        <v>15794657.790000001</v>
      </c>
      <c r="E276">
        <v>30388196.170000002</v>
      </c>
      <c r="F276">
        <v>18</v>
      </c>
      <c r="G276">
        <v>40</v>
      </c>
      <c r="H276">
        <v>1533077.67</v>
      </c>
      <c r="I276">
        <v>1533077.67</v>
      </c>
      <c r="J276">
        <v>14893.2</v>
      </c>
      <c r="K276">
        <v>3390.66</v>
      </c>
      <c r="L276">
        <v>14.716666666666665</v>
      </c>
      <c r="M276">
        <v>14.577500000000004</v>
      </c>
      <c r="N276">
        <v>14.277777777777779</v>
      </c>
      <c r="O276">
        <v>13.625</v>
      </c>
      <c r="P276">
        <v>23</v>
      </c>
      <c r="Q276">
        <v>23</v>
      </c>
      <c r="R276">
        <v>1</v>
      </c>
      <c r="S276">
        <v>1</v>
      </c>
      <c r="T276">
        <v>0.36666666666666659</v>
      </c>
      <c r="U276">
        <v>0.4235000000000001</v>
      </c>
      <c r="V276">
        <v>55745.03</v>
      </c>
      <c r="W276">
        <v>123535.61999999995</v>
      </c>
    </row>
    <row r="277" spans="1:23" outlineLevel="1" x14ac:dyDescent="0.2">
      <c r="A277" s="2" t="s">
        <v>77</v>
      </c>
      <c r="B277" s="2" t="str">
        <f>INDEX(Profile[pans],MATCH(accumulated_data!A277,Profile[name],0))</f>
        <v>AACFJ5088R</v>
      </c>
      <c r="C277" s="1" t="s">
        <v>77</v>
      </c>
      <c r="D277">
        <v>4968898.51</v>
      </c>
      <c r="E277">
        <v>4968898.51</v>
      </c>
      <c r="F277">
        <v>12</v>
      </c>
      <c r="G277">
        <v>12</v>
      </c>
      <c r="H277">
        <v>1585868.22</v>
      </c>
      <c r="I277">
        <v>1585868.22</v>
      </c>
      <c r="J277">
        <v>1764.06</v>
      </c>
      <c r="K277">
        <v>1764.06</v>
      </c>
      <c r="L277">
        <v>11.156666666666666</v>
      </c>
      <c r="M277">
        <v>11.156666666666666</v>
      </c>
      <c r="N277">
        <v>10.833333333333334</v>
      </c>
      <c r="O277">
        <v>10.833333333333334</v>
      </c>
      <c r="P277">
        <v>19</v>
      </c>
      <c r="Q277">
        <v>19</v>
      </c>
      <c r="R277">
        <v>5</v>
      </c>
      <c r="S277">
        <v>5</v>
      </c>
      <c r="T277">
        <v>0.29250000000000015</v>
      </c>
      <c r="U277">
        <v>0.29250000000000015</v>
      </c>
      <c r="V277">
        <v>15815.45</v>
      </c>
      <c r="W277">
        <v>15815.45</v>
      </c>
    </row>
    <row r="278" spans="1:23" outlineLevel="1" x14ac:dyDescent="0.2">
      <c r="A278" s="2" t="s">
        <v>3662</v>
      </c>
      <c r="B278" s="2" t="str">
        <f>INDEX(Profile[pans],MATCH(accumulated_data!A278,Profile[name],0))</f>
        <v>AEVPB6728H</v>
      </c>
      <c r="C278" s="1" t="s">
        <v>21175</v>
      </c>
      <c r="D278">
        <v>628595.97999999986</v>
      </c>
      <c r="E278">
        <v>628595.97999999986</v>
      </c>
      <c r="F278">
        <v>8</v>
      </c>
      <c r="G278">
        <v>8</v>
      </c>
      <c r="H278">
        <v>553937.5</v>
      </c>
      <c r="I278">
        <v>553937.5</v>
      </c>
      <c r="J278">
        <v>1573.11</v>
      </c>
      <c r="K278">
        <v>1573.11</v>
      </c>
      <c r="L278">
        <v>13.1275</v>
      </c>
      <c r="M278">
        <v>13.1275</v>
      </c>
      <c r="N278">
        <v>9.5</v>
      </c>
      <c r="O278">
        <v>9.5</v>
      </c>
      <c r="P278">
        <v>10</v>
      </c>
      <c r="Q278">
        <v>10</v>
      </c>
      <c r="R278">
        <v>6</v>
      </c>
      <c r="S278">
        <v>6</v>
      </c>
      <c r="T278">
        <v>0.34874999999999995</v>
      </c>
      <c r="U278">
        <v>0.34874999999999995</v>
      </c>
      <c r="V278">
        <v>2384.73</v>
      </c>
      <c r="W278">
        <v>2384.73</v>
      </c>
    </row>
    <row r="279" spans="1:23" outlineLevel="1" x14ac:dyDescent="0.2">
      <c r="A279" s="2" t="s">
        <v>6043</v>
      </c>
      <c r="B279" s="2" t="str">
        <f>INDEX(Profile[pans],MATCH(accumulated_data!A279,Profile[name],0))</f>
        <v>AANFK1965H</v>
      </c>
      <c r="C279" s="1" t="s">
        <v>21176</v>
      </c>
      <c r="D279">
        <v>5042628</v>
      </c>
      <c r="E279">
        <v>5042628</v>
      </c>
      <c r="F279">
        <v>2</v>
      </c>
      <c r="G279">
        <v>2</v>
      </c>
      <c r="H279">
        <v>4556124</v>
      </c>
      <c r="I279">
        <v>4556124</v>
      </c>
      <c r="J279">
        <v>486504</v>
      </c>
      <c r="K279">
        <v>486504</v>
      </c>
      <c r="L279">
        <v>9.7349999999999994</v>
      </c>
      <c r="M279">
        <v>9.7349999999999994</v>
      </c>
      <c r="N279">
        <v>4</v>
      </c>
      <c r="O279">
        <v>4</v>
      </c>
      <c r="P279">
        <v>6</v>
      </c>
      <c r="Q279">
        <v>6</v>
      </c>
      <c r="R279">
        <v>2</v>
      </c>
      <c r="S279">
        <v>2</v>
      </c>
      <c r="T279">
        <v>0.08</v>
      </c>
      <c r="U279">
        <v>0.08</v>
      </c>
      <c r="V279">
        <v>4034.1</v>
      </c>
      <c r="W279">
        <v>4034.1</v>
      </c>
    </row>
    <row r="280" spans="1:23" outlineLevel="1" x14ac:dyDescent="0.2">
      <c r="A280" s="2" t="s">
        <v>4025</v>
      </c>
      <c r="B280" s="2" t="str">
        <f>INDEX(Profile[pans],MATCH(accumulated_data!A280,Profile[name],0))</f>
        <v>AAACL8147J|AAACL7879H</v>
      </c>
      <c r="C280" s="1" t="s">
        <v>14148</v>
      </c>
      <c r="D280">
        <v>2284411.1900000004</v>
      </c>
      <c r="E280">
        <v>2284411.1900000004</v>
      </c>
      <c r="F280">
        <v>17</v>
      </c>
      <c r="G280">
        <v>17</v>
      </c>
      <c r="H280">
        <v>307751.64</v>
      </c>
      <c r="I280">
        <v>307751.64</v>
      </c>
      <c r="J280">
        <v>39139.919999999998</v>
      </c>
      <c r="K280">
        <v>39139.919999999998</v>
      </c>
      <c r="L280">
        <v>22.712352941176473</v>
      </c>
      <c r="M280">
        <v>22.712352941176473</v>
      </c>
      <c r="N280">
        <v>12.176470588235293</v>
      </c>
      <c r="O280">
        <v>12.176470588235293</v>
      </c>
      <c r="P280">
        <v>23</v>
      </c>
      <c r="Q280">
        <v>23</v>
      </c>
      <c r="R280">
        <v>1</v>
      </c>
      <c r="S280">
        <v>1</v>
      </c>
      <c r="T280">
        <v>0.50823529411764712</v>
      </c>
      <c r="U280">
        <v>0.50823529411764712</v>
      </c>
      <c r="V280">
        <v>11848.03</v>
      </c>
      <c r="W280">
        <v>11848.03</v>
      </c>
    </row>
    <row r="281" spans="1:23" outlineLevel="1" x14ac:dyDescent="0.2">
      <c r="A281" s="2" t="s">
        <v>1071</v>
      </c>
      <c r="B281" s="2" t="str">
        <f>INDEX(Profile[pans],MATCH(accumulated_data!A281,Profile[name],0))</f>
        <v>ADMPG4445N</v>
      </c>
      <c r="C281" s="1" t="s">
        <v>21177</v>
      </c>
      <c r="D281">
        <v>2978333.62</v>
      </c>
      <c r="E281">
        <v>2978333.62</v>
      </c>
      <c r="F281">
        <v>1</v>
      </c>
      <c r="G281">
        <v>1</v>
      </c>
      <c r="H281">
        <v>2978333.62</v>
      </c>
      <c r="I281">
        <v>2978333.62</v>
      </c>
      <c r="J281">
        <v>2978333.62</v>
      </c>
      <c r="K281">
        <v>2978333.62</v>
      </c>
      <c r="L281">
        <v>9.5500000000000007</v>
      </c>
      <c r="M281">
        <v>9.5500000000000007</v>
      </c>
      <c r="N281">
        <v>13</v>
      </c>
      <c r="O281">
        <v>13</v>
      </c>
      <c r="P281">
        <v>13</v>
      </c>
      <c r="Q281">
        <v>13</v>
      </c>
      <c r="R281">
        <v>13</v>
      </c>
      <c r="S281">
        <v>13</v>
      </c>
      <c r="T281">
        <v>0.34</v>
      </c>
      <c r="U281">
        <v>0.34</v>
      </c>
      <c r="V281">
        <v>10126.33</v>
      </c>
      <c r="W281">
        <v>10126.33</v>
      </c>
    </row>
    <row r="282" spans="1:23" outlineLevel="1" x14ac:dyDescent="0.2">
      <c r="A282" s="2" t="s">
        <v>4644</v>
      </c>
      <c r="B282" s="2" t="str">
        <f>INDEX(Profile[pans],MATCH(accumulated_data!A282,Profile[name],0))</f>
        <v>AHOPM2815Q</v>
      </c>
      <c r="C282" s="1" t="s">
        <v>21178</v>
      </c>
      <c r="D282">
        <v>6125656.6600000011</v>
      </c>
      <c r="E282">
        <v>11488333.370000001</v>
      </c>
      <c r="F282">
        <v>4</v>
      </c>
      <c r="G282">
        <v>9</v>
      </c>
      <c r="H282">
        <v>2897315.08</v>
      </c>
      <c r="I282">
        <v>2897315.08</v>
      </c>
      <c r="J282">
        <v>545038.12</v>
      </c>
      <c r="K282">
        <v>404508.21</v>
      </c>
      <c r="L282">
        <v>14.5</v>
      </c>
      <c r="M282">
        <v>15.583333333333334</v>
      </c>
      <c r="N282">
        <v>10.5</v>
      </c>
      <c r="O282">
        <v>11.666666666666666</v>
      </c>
      <c r="P282">
        <v>12</v>
      </c>
      <c r="Q282">
        <v>16</v>
      </c>
      <c r="R282">
        <v>9</v>
      </c>
      <c r="S282">
        <v>8</v>
      </c>
      <c r="T282">
        <v>0.41499999999999998</v>
      </c>
      <c r="U282">
        <v>0.48666666666666664</v>
      </c>
      <c r="V282">
        <v>24401.260000000002</v>
      </c>
      <c r="W282">
        <v>54501.990000000005</v>
      </c>
    </row>
    <row r="283" spans="1:23" outlineLevel="1" x14ac:dyDescent="0.2">
      <c r="A283" s="2" t="s">
        <v>3483</v>
      </c>
      <c r="B283" s="2" t="str">
        <f>INDEX(Profile[pans],MATCH(accumulated_data!A283,Profile[name],0))</f>
        <v>ACRPD9122B</v>
      </c>
      <c r="C283" s="1" t="s">
        <v>21179</v>
      </c>
      <c r="D283">
        <v>7647407.6200000001</v>
      </c>
      <c r="E283">
        <v>13261727.1</v>
      </c>
      <c r="F283">
        <v>6</v>
      </c>
      <c r="G283">
        <v>8</v>
      </c>
      <c r="H283">
        <v>2171390.2400000002</v>
      </c>
      <c r="I283">
        <v>3089607</v>
      </c>
      <c r="J283">
        <v>43301.440000000002</v>
      </c>
      <c r="K283">
        <v>43301.440000000002</v>
      </c>
      <c r="L283">
        <v>15.048333333333334</v>
      </c>
      <c r="M283">
        <v>14.817499999999999</v>
      </c>
      <c r="N283">
        <v>9.1666666666666661</v>
      </c>
      <c r="O283">
        <v>10.125</v>
      </c>
      <c r="P283">
        <v>14</v>
      </c>
      <c r="Q283">
        <v>14</v>
      </c>
      <c r="R283">
        <v>3</v>
      </c>
      <c r="S283">
        <v>3</v>
      </c>
      <c r="T283">
        <v>0.36333333333333334</v>
      </c>
      <c r="U283">
        <v>0.39750000000000002</v>
      </c>
      <c r="V283">
        <v>27393.129999999997</v>
      </c>
      <c r="W283">
        <v>55464.729999999996</v>
      </c>
    </row>
    <row r="284" spans="1:23" outlineLevel="1" x14ac:dyDescent="0.2">
      <c r="A284" s="2" t="s">
        <v>3348</v>
      </c>
      <c r="B284" s="2" t="str">
        <f>INDEX(Profile[pans],MATCH(accumulated_data!A284,Profile[name],0))</f>
        <v>BHHPS9246K</v>
      </c>
      <c r="C284" t="s">
        <v>21180</v>
      </c>
      <c r="D284">
        <v>313366</v>
      </c>
      <c r="E284">
        <v>3592804.36</v>
      </c>
      <c r="F284">
        <v>2</v>
      </c>
      <c r="G284">
        <v>7</v>
      </c>
      <c r="H284">
        <v>299446</v>
      </c>
      <c r="I284">
        <v>1770499.16</v>
      </c>
      <c r="J284">
        <v>13920</v>
      </c>
      <c r="K284">
        <v>13920</v>
      </c>
      <c r="L284">
        <v>19.93</v>
      </c>
      <c r="M284">
        <v>19.991428571428571</v>
      </c>
      <c r="N284">
        <v>13</v>
      </c>
      <c r="O284">
        <v>8.2857142857142865</v>
      </c>
      <c r="P284">
        <v>13</v>
      </c>
      <c r="Q284">
        <v>17</v>
      </c>
      <c r="R284">
        <v>13</v>
      </c>
      <c r="S284">
        <v>2</v>
      </c>
      <c r="T284">
        <v>0.71</v>
      </c>
      <c r="U284">
        <v>0.45285714285714279</v>
      </c>
      <c r="V284">
        <v>2224.9</v>
      </c>
      <c r="W284">
        <v>10706.26</v>
      </c>
    </row>
    <row r="285" spans="1:23" outlineLevel="1" x14ac:dyDescent="0.2">
      <c r="A285" s="2" t="s">
        <v>1986</v>
      </c>
      <c r="B285" s="2" t="str">
        <f>INDEX(Profile[pans],MATCH(accumulated_data!A285,Profile[name],0))</f>
        <v>ADCPA2712L</v>
      </c>
      <c r="C285" s="1" t="s">
        <v>21181</v>
      </c>
      <c r="D285">
        <f>'[1]McCoy Engineering'!AF2837</f>
        <v>0</v>
      </c>
      <c r="E285">
        <f>'[1]McCoy Engineering'!AG2837</f>
        <v>0</v>
      </c>
      <c r="F285">
        <f>'[1]McCoy Engineering'!AH2837</f>
        <v>0</v>
      </c>
      <c r="G285">
        <f>'[1]McCoy Engineering'!AI2837</f>
        <v>0</v>
      </c>
      <c r="H285">
        <f>'[1]McCoy Engineering'!AJ2837</f>
        <v>0</v>
      </c>
      <c r="I285">
        <f>'[1]McCoy Engineering'!AK2837</f>
        <v>0</v>
      </c>
      <c r="J285">
        <f>'[1]McCoy Engineering'!AL2837</f>
        <v>0</v>
      </c>
      <c r="K285">
        <f>'[1]McCoy Engineering'!AM2837</f>
        <v>0</v>
      </c>
      <c r="L285">
        <f>'[1]McCoy Engineering'!AN2837</f>
        <v>0</v>
      </c>
      <c r="M285">
        <f>'[1]McCoy Engineering'!AO2837</f>
        <v>0</v>
      </c>
      <c r="N285">
        <f>'[1]McCoy Engineering'!AP2837</f>
        <v>0</v>
      </c>
      <c r="O285">
        <f>'[1]McCoy Engineering'!AQ2837</f>
        <v>0</v>
      </c>
      <c r="P285">
        <f>'[1]McCoy Engineering'!AR2837</f>
        <v>0</v>
      </c>
      <c r="Q285">
        <f>'[1]McCoy Engineering'!AS2837</f>
        <v>0</v>
      </c>
      <c r="R285">
        <f>'[1]McCoy Engineering'!AT2837</f>
        <v>0</v>
      </c>
      <c r="S285">
        <f>'[1]McCoy Engineering'!AU2837</f>
        <v>0</v>
      </c>
      <c r="T285">
        <f>'[1]McCoy Engineering'!AV2837</f>
        <v>0</v>
      </c>
      <c r="U285">
        <f>'[1]McCoy Engineering'!AW2837</f>
        <v>0</v>
      </c>
      <c r="V285">
        <f>'[1]McCoy Engineering'!AX2837</f>
        <v>0</v>
      </c>
      <c r="W285">
        <f>'[1]McCoy Engineering'!AY2837</f>
        <v>0</v>
      </c>
    </row>
    <row r="286" spans="1:23" outlineLevel="1" x14ac:dyDescent="0.2">
      <c r="A286" s="2" t="s">
        <v>3823</v>
      </c>
      <c r="B286" s="2" t="str">
        <f>INDEX(Profile[pans],MATCH(accumulated_data!A286,Profile[name],0))</f>
        <v>ABDFM8670Q</v>
      </c>
      <c r="C286" s="1" t="s">
        <v>21182</v>
      </c>
      <c r="D286">
        <f>'[1]Middleton Logistics Solutions'!AF7882</f>
        <v>0</v>
      </c>
      <c r="E286">
        <f>'[1]Middleton Logistics Solutions'!AG7882</f>
        <v>0</v>
      </c>
      <c r="F286">
        <f>'[1]Middleton Logistics Solutions'!AH7882</f>
        <v>0</v>
      </c>
      <c r="G286">
        <f>'[1]Middleton Logistics Solutions'!AI7882</f>
        <v>0</v>
      </c>
      <c r="H286">
        <f>'[1]Middleton Logistics Solutions'!AJ7882</f>
        <v>0</v>
      </c>
      <c r="I286">
        <f>'[1]Middleton Logistics Solutions'!AK7882</f>
        <v>0</v>
      </c>
      <c r="J286">
        <f>'[1]Middleton Logistics Solutions'!AL7882</f>
        <v>0</v>
      </c>
      <c r="K286">
        <f>'[1]Middleton Logistics Solutions'!AM7882</f>
        <v>0</v>
      </c>
      <c r="L286">
        <f>'[1]Middleton Logistics Solutions'!AN7882</f>
        <v>0</v>
      </c>
      <c r="M286">
        <f>'[1]Middleton Logistics Solutions'!AO7882</f>
        <v>0</v>
      </c>
      <c r="N286">
        <f>'[1]Middleton Logistics Solutions'!AP7882</f>
        <v>0</v>
      </c>
      <c r="O286">
        <f>'[1]Middleton Logistics Solutions'!AQ7882</f>
        <v>0</v>
      </c>
      <c r="P286">
        <f>'[1]Middleton Logistics Solutions'!AR7882</f>
        <v>0</v>
      </c>
      <c r="Q286">
        <f>'[1]Middleton Logistics Solutions'!AS7882</f>
        <v>0</v>
      </c>
      <c r="R286">
        <f>'[1]Middleton Logistics Solutions'!AT7882</f>
        <v>0</v>
      </c>
      <c r="S286">
        <f>'[1]Middleton Logistics Solutions'!AU7882</f>
        <v>0</v>
      </c>
      <c r="T286">
        <f>'[1]Middleton Logistics Solutions'!AV7882</f>
        <v>0</v>
      </c>
      <c r="U286">
        <f>'[1]Middleton Logistics Solutions'!AW7882</f>
        <v>0</v>
      </c>
      <c r="V286">
        <f>'[1]Middleton Logistics Solutions'!AX7882</f>
        <v>0</v>
      </c>
      <c r="W286">
        <f>'[1]Middleton Logistics Solutions'!AY7882</f>
        <v>0</v>
      </c>
    </row>
    <row r="287" spans="1:23" outlineLevel="1" x14ac:dyDescent="0.2">
      <c r="A287" s="2" t="s">
        <v>4231</v>
      </c>
      <c r="B287" s="2" t="str">
        <f>INDEX(Profile[pans],MATCH(accumulated_data!A287,Profile[name],0))</f>
        <v>DLQPS3423F</v>
      </c>
      <c r="C287" t="s">
        <v>21183</v>
      </c>
      <c r="D287">
        <v>1122916.27</v>
      </c>
      <c r="E287">
        <v>6848920.3599999994</v>
      </c>
      <c r="F287">
        <v>1</v>
      </c>
      <c r="G287">
        <v>3</v>
      </c>
      <c r="H287">
        <v>1122916.27</v>
      </c>
      <c r="I287">
        <v>4720152.17</v>
      </c>
      <c r="J287">
        <v>1122916.27</v>
      </c>
      <c r="K287">
        <v>1005851.92</v>
      </c>
      <c r="L287">
        <v>20.079999999999998</v>
      </c>
      <c r="M287">
        <v>20.010000000000002</v>
      </c>
      <c r="N287">
        <v>2</v>
      </c>
      <c r="O287">
        <v>8.3333333333333339</v>
      </c>
      <c r="P287">
        <v>2</v>
      </c>
      <c r="Q287">
        <v>14</v>
      </c>
      <c r="R287">
        <v>2</v>
      </c>
      <c r="S287">
        <v>2</v>
      </c>
      <c r="T287">
        <v>0.11</v>
      </c>
      <c r="U287">
        <v>0.45666666666666672</v>
      </c>
      <c r="V287">
        <v>1235.21</v>
      </c>
      <c r="W287">
        <v>32109.02</v>
      </c>
    </row>
    <row r="288" spans="1:23" outlineLevel="1" x14ac:dyDescent="0.2">
      <c r="A288" s="2" t="s">
        <v>1381</v>
      </c>
      <c r="B288" s="2" t="str">
        <f>INDEX(Profile[pans],MATCH(accumulated_data!A288,Profile[name],0))</f>
        <v>AAEFM7506M</v>
      </c>
      <c r="C288" s="1" t="s">
        <v>1381</v>
      </c>
      <c r="D288">
        <v>0</v>
      </c>
      <c r="E288">
        <v>1122983.18</v>
      </c>
      <c r="F288">
        <v>0</v>
      </c>
      <c r="G288">
        <v>2</v>
      </c>
      <c r="H288">
        <v>0</v>
      </c>
      <c r="I288">
        <v>737612.11</v>
      </c>
      <c r="J288">
        <v>0</v>
      </c>
      <c r="K288">
        <v>385371.07</v>
      </c>
      <c r="L288">
        <v>0</v>
      </c>
      <c r="M288">
        <v>13.06</v>
      </c>
      <c r="N288">
        <v>0</v>
      </c>
      <c r="O288">
        <v>9.5</v>
      </c>
      <c r="P288">
        <v>0</v>
      </c>
      <c r="Q288">
        <v>10</v>
      </c>
      <c r="R288">
        <v>0</v>
      </c>
      <c r="S288">
        <v>9</v>
      </c>
      <c r="T288">
        <v>0</v>
      </c>
      <c r="U288">
        <v>0.33999999999999997</v>
      </c>
      <c r="V288">
        <v>0</v>
      </c>
      <c r="W288">
        <v>3888.59</v>
      </c>
    </row>
    <row r="289" spans="1:23" outlineLevel="1" x14ac:dyDescent="0.2">
      <c r="A289" s="2" t="s">
        <v>5433</v>
      </c>
      <c r="B289" s="2" t="str">
        <f>INDEX(Profile[pans],MATCH(accumulated_data!A289,Profile[name],0))</f>
        <v>AMWPD2406M</v>
      </c>
      <c r="C289" s="1" t="s">
        <v>21184</v>
      </c>
      <c r="D289">
        <v>6641556.2400000002</v>
      </c>
      <c r="E289">
        <v>6641556.2400000002</v>
      </c>
      <c r="F289">
        <v>4</v>
      </c>
      <c r="G289">
        <v>4</v>
      </c>
      <c r="H289">
        <v>4567973.87</v>
      </c>
      <c r="I289">
        <v>4567973.87</v>
      </c>
      <c r="J289">
        <v>76142.679999999993</v>
      </c>
      <c r="K289">
        <v>76142.679999999993</v>
      </c>
      <c r="L289">
        <v>12.12</v>
      </c>
      <c r="M289">
        <v>12.12</v>
      </c>
      <c r="N289">
        <v>9</v>
      </c>
      <c r="O289">
        <v>9</v>
      </c>
      <c r="P289">
        <v>14</v>
      </c>
      <c r="Q289">
        <v>14</v>
      </c>
      <c r="R289">
        <v>2</v>
      </c>
      <c r="S289">
        <v>2</v>
      </c>
      <c r="T289">
        <v>0.29499999999999998</v>
      </c>
      <c r="U289">
        <v>0.29499999999999998</v>
      </c>
      <c r="V289">
        <v>11494.58</v>
      </c>
      <c r="W289">
        <v>11494.58</v>
      </c>
    </row>
    <row r="290" spans="1:23" outlineLevel="1" x14ac:dyDescent="0.2">
      <c r="A290" s="2" t="s">
        <v>2885</v>
      </c>
      <c r="B290" s="2" t="str">
        <f>INDEX(Profile[pans],MATCH(accumulated_data!A290,Profile[name],0))</f>
        <v>AIAPA7448L</v>
      </c>
      <c r="C290" s="1" t="s">
        <v>21185</v>
      </c>
      <c r="D290">
        <v>65927</v>
      </c>
      <c r="E290">
        <v>65927</v>
      </c>
      <c r="F290">
        <v>1</v>
      </c>
      <c r="G290">
        <v>1</v>
      </c>
      <c r="H290">
        <v>65927</v>
      </c>
      <c r="I290">
        <v>65927</v>
      </c>
      <c r="J290">
        <v>65927</v>
      </c>
      <c r="K290">
        <v>65927</v>
      </c>
      <c r="L290">
        <v>18.25</v>
      </c>
      <c r="M290">
        <v>18.25</v>
      </c>
      <c r="N290">
        <v>1</v>
      </c>
      <c r="O290">
        <v>1</v>
      </c>
      <c r="P290">
        <v>1</v>
      </c>
      <c r="Q290">
        <v>1</v>
      </c>
      <c r="R290">
        <v>1</v>
      </c>
      <c r="S290">
        <v>1</v>
      </c>
      <c r="T290">
        <v>0.05</v>
      </c>
      <c r="U290">
        <v>0.05</v>
      </c>
      <c r="V290">
        <v>32.96</v>
      </c>
      <c r="W290">
        <v>32.96</v>
      </c>
    </row>
    <row r="291" spans="1:23" outlineLevel="1" x14ac:dyDescent="0.2">
      <c r="A291" s="2" t="s">
        <v>5780</v>
      </c>
      <c r="B291" s="2" t="str">
        <f>INDEX(Profile[pans],MATCH(accumulated_data!A291,Profile[name],0))</f>
        <v>AAFFM4883J</v>
      </c>
      <c r="C291" s="1" t="s">
        <v>21186</v>
      </c>
      <c r="D291">
        <v>0</v>
      </c>
      <c r="E291">
        <v>2241826.79</v>
      </c>
      <c r="F291">
        <v>0</v>
      </c>
      <c r="G291">
        <v>1</v>
      </c>
      <c r="H291">
        <v>0</v>
      </c>
      <c r="I291">
        <v>2241826.79</v>
      </c>
      <c r="J291">
        <v>0</v>
      </c>
      <c r="K291">
        <v>2241826.79</v>
      </c>
      <c r="L291">
        <v>0</v>
      </c>
      <c r="M291">
        <v>20.079999999999998</v>
      </c>
      <c r="N291">
        <v>0</v>
      </c>
      <c r="O291">
        <v>2</v>
      </c>
      <c r="P291">
        <v>0</v>
      </c>
      <c r="Q291">
        <v>2</v>
      </c>
      <c r="R291">
        <v>0</v>
      </c>
      <c r="S291">
        <v>2</v>
      </c>
      <c r="T291">
        <v>0</v>
      </c>
      <c r="U291">
        <v>0.11</v>
      </c>
      <c r="V291">
        <v>0</v>
      </c>
      <c r="W291">
        <v>2466.0100000000002</v>
      </c>
    </row>
    <row r="292" spans="1:23" outlineLevel="1" x14ac:dyDescent="0.2">
      <c r="A292" s="2" t="s">
        <v>6227</v>
      </c>
      <c r="B292" s="2" t="str">
        <f>INDEX(Profile[pans],MATCH(accumulated_data!A292,Profile[name],0))</f>
        <v>ADUPR7247P</v>
      </c>
      <c r="C292" s="1" t="s">
        <v>6232</v>
      </c>
      <c r="D292">
        <v>0</v>
      </c>
      <c r="E292">
        <v>8283619.1799999997</v>
      </c>
      <c r="F292">
        <v>0</v>
      </c>
      <c r="G292">
        <v>1</v>
      </c>
      <c r="H292">
        <v>0</v>
      </c>
      <c r="I292">
        <v>8283619.1799999997</v>
      </c>
      <c r="J292">
        <v>0</v>
      </c>
      <c r="K292">
        <v>8283619.1799999997</v>
      </c>
      <c r="L292">
        <v>0</v>
      </c>
      <c r="M292">
        <v>19.809999999999999</v>
      </c>
      <c r="N292">
        <v>0</v>
      </c>
      <c r="O292">
        <v>7</v>
      </c>
      <c r="P292">
        <v>0</v>
      </c>
      <c r="Q292">
        <v>7</v>
      </c>
      <c r="R292">
        <v>0</v>
      </c>
      <c r="S292">
        <v>7</v>
      </c>
      <c r="T292">
        <v>0</v>
      </c>
      <c r="U292">
        <v>0.38</v>
      </c>
      <c r="V292">
        <v>0</v>
      </c>
      <c r="W292">
        <v>31477.75</v>
      </c>
    </row>
    <row r="293" spans="1:23" outlineLevel="1" x14ac:dyDescent="0.2">
      <c r="A293" s="2" t="s">
        <v>4483</v>
      </c>
      <c r="B293" s="2" t="str">
        <f>INDEX(Profile[pans],MATCH(accumulated_data!A293,Profile[name],0))</f>
        <v>AKBPP6220A</v>
      </c>
      <c r="C293" s="1" t="s">
        <v>21187</v>
      </c>
      <c r="D293">
        <v>931662.76</v>
      </c>
      <c r="E293">
        <v>931662.76</v>
      </c>
      <c r="F293">
        <v>1</v>
      </c>
      <c r="G293">
        <v>1</v>
      </c>
      <c r="H293">
        <v>931662.76</v>
      </c>
      <c r="I293">
        <v>931662.76</v>
      </c>
      <c r="J293">
        <v>931662.76</v>
      </c>
      <c r="K293">
        <v>931662.76</v>
      </c>
      <c r="L293">
        <v>20.079999999999998</v>
      </c>
      <c r="M293">
        <v>20.079999999999998</v>
      </c>
      <c r="N293">
        <v>2</v>
      </c>
      <c r="O293">
        <v>2</v>
      </c>
      <c r="P293">
        <v>2</v>
      </c>
      <c r="Q293">
        <v>2</v>
      </c>
      <c r="R293">
        <v>2</v>
      </c>
      <c r="S293">
        <v>2</v>
      </c>
      <c r="T293">
        <v>0.11</v>
      </c>
      <c r="U293">
        <v>0.11</v>
      </c>
      <c r="V293">
        <v>1024.83</v>
      </c>
      <c r="W293">
        <v>1024.83</v>
      </c>
    </row>
    <row r="294" spans="1:23" outlineLevel="1" x14ac:dyDescent="0.2">
      <c r="A294" s="2" t="s">
        <v>1975</v>
      </c>
      <c r="B294" s="2" t="str">
        <f>INDEX(Profile[pans],MATCH(accumulated_data!A294,Profile[name],0))</f>
        <v>AACCP3026E</v>
      </c>
      <c r="C294" s="1" t="s">
        <v>21188</v>
      </c>
      <c r="D294">
        <v>8257399.5300000012</v>
      </c>
      <c r="E294">
        <v>10563282.300000001</v>
      </c>
      <c r="F294">
        <v>4</v>
      </c>
      <c r="G294">
        <v>4</v>
      </c>
      <c r="H294">
        <v>2347374.14</v>
      </c>
      <c r="I294">
        <v>2347374.14</v>
      </c>
      <c r="J294">
        <v>1426517.58</v>
      </c>
      <c r="K294">
        <v>1426517.58</v>
      </c>
      <c r="L294">
        <v>14.1425</v>
      </c>
      <c r="M294">
        <v>14.234</v>
      </c>
      <c r="N294">
        <v>2.25</v>
      </c>
      <c r="O294">
        <v>2.2000000000000002</v>
      </c>
      <c r="P294">
        <v>3</v>
      </c>
      <c r="Q294">
        <v>3</v>
      </c>
      <c r="R294">
        <v>2</v>
      </c>
      <c r="S294">
        <v>2</v>
      </c>
      <c r="T294">
        <v>8.4999999999999992E-2</v>
      </c>
      <c r="U294">
        <v>8.3999999999999991E-2</v>
      </c>
      <c r="V294">
        <v>6965.72</v>
      </c>
      <c r="W294">
        <v>8810.43</v>
      </c>
    </row>
    <row r="295" spans="1:23" outlineLevel="1" x14ac:dyDescent="0.2">
      <c r="A295" s="2" t="s">
        <v>6215</v>
      </c>
      <c r="B295" s="2" t="str">
        <f>INDEX(Profile[pans],MATCH(accumulated_data!A295,Profile[name],0))</f>
        <v>AAMPD1720E</v>
      </c>
      <c r="C295" s="1" t="s">
        <v>21189</v>
      </c>
      <c r="D295">
        <v>0</v>
      </c>
      <c r="E295">
        <v>145000</v>
      </c>
      <c r="F295">
        <v>0</v>
      </c>
      <c r="G295">
        <v>1</v>
      </c>
      <c r="H295">
        <v>0</v>
      </c>
      <c r="I295">
        <v>145000</v>
      </c>
      <c r="J295">
        <v>0</v>
      </c>
      <c r="K295">
        <v>145000</v>
      </c>
      <c r="L295">
        <v>0</v>
      </c>
      <c r="M295">
        <v>19.809999999999999</v>
      </c>
      <c r="N295">
        <v>0</v>
      </c>
      <c r="O295">
        <v>7</v>
      </c>
      <c r="P295">
        <v>0</v>
      </c>
      <c r="Q295">
        <v>7</v>
      </c>
      <c r="R295">
        <v>0</v>
      </c>
      <c r="S295">
        <v>7</v>
      </c>
      <c r="T295">
        <v>0</v>
      </c>
      <c r="U295">
        <v>0.38</v>
      </c>
      <c r="V295">
        <v>0</v>
      </c>
      <c r="W295">
        <v>551</v>
      </c>
    </row>
    <row r="296" spans="1:23" outlineLevel="1" x14ac:dyDescent="0.2">
      <c r="A296" s="2" t="s">
        <v>5504</v>
      </c>
      <c r="B296" s="2" t="str">
        <f>INDEX(Profile[pans],MATCH(accumulated_data!A296,Profile[name],0))</f>
        <v>AABCP2186Q</v>
      </c>
      <c r="C296" s="1" t="s">
        <v>5510</v>
      </c>
      <c r="D296">
        <v>3198009.96</v>
      </c>
      <c r="E296">
        <v>3198009.96</v>
      </c>
      <c r="F296">
        <v>1</v>
      </c>
      <c r="G296">
        <v>1</v>
      </c>
      <c r="H296">
        <v>3198009.96</v>
      </c>
      <c r="I296">
        <v>3198009.96</v>
      </c>
      <c r="J296">
        <v>3198009.96</v>
      </c>
      <c r="K296">
        <v>3198009.96</v>
      </c>
      <c r="L296">
        <v>20.07</v>
      </c>
      <c r="M296">
        <v>20.07</v>
      </c>
      <c r="N296">
        <v>2</v>
      </c>
      <c r="O296">
        <v>2</v>
      </c>
      <c r="P296">
        <v>2</v>
      </c>
      <c r="Q296">
        <v>2</v>
      </c>
      <c r="R296">
        <v>2</v>
      </c>
      <c r="S296">
        <v>2</v>
      </c>
      <c r="T296">
        <v>0.11</v>
      </c>
      <c r="U296">
        <v>0.11</v>
      </c>
      <c r="V296">
        <v>3517.81</v>
      </c>
      <c r="W296">
        <v>3517.81</v>
      </c>
    </row>
    <row r="297" spans="1:23" outlineLevel="1" x14ac:dyDescent="0.2">
      <c r="A297" s="2" t="s">
        <v>783</v>
      </c>
      <c r="B297" s="2" t="str">
        <f>INDEX(Profile[pans],MATCH(accumulated_data!A297,Profile[name],0))</f>
        <v>AAOFR3658K</v>
      </c>
      <c r="C297" s="1" t="s">
        <v>21190</v>
      </c>
      <c r="D297">
        <v>19151184.110000003</v>
      </c>
      <c r="E297">
        <v>77643997.600000009</v>
      </c>
      <c r="F297">
        <v>37</v>
      </c>
      <c r="G297">
        <v>136</v>
      </c>
      <c r="H297">
        <v>842644.54</v>
      </c>
      <c r="I297">
        <v>1192403.3899999999</v>
      </c>
      <c r="J297">
        <v>81171.16</v>
      </c>
      <c r="K297">
        <v>12596.4</v>
      </c>
      <c r="L297">
        <v>10.051891891891893</v>
      </c>
      <c r="M297">
        <v>10.862573529411772</v>
      </c>
      <c r="N297">
        <v>18.324324324324323</v>
      </c>
      <c r="O297">
        <v>18.154411764705884</v>
      </c>
      <c r="P297">
        <v>22</v>
      </c>
      <c r="Q297">
        <v>26</v>
      </c>
      <c r="R297">
        <v>10</v>
      </c>
      <c r="S297">
        <v>7</v>
      </c>
      <c r="T297">
        <v>0.48918918918918902</v>
      </c>
      <c r="U297">
        <v>0.53036764705882355</v>
      </c>
      <c r="V297">
        <v>93582.699999999953</v>
      </c>
      <c r="W297">
        <v>411652.28999999986</v>
      </c>
    </row>
    <row r="298" spans="1:23" outlineLevel="1" x14ac:dyDescent="0.2">
      <c r="A298" s="2" t="s">
        <v>1849</v>
      </c>
      <c r="B298" s="2" t="str">
        <f>INDEX(Profile[pans],MATCH(accumulated_data!A298,Profile[name],0))</f>
        <v>BXDPT3063M</v>
      </c>
      <c r="C298" s="1" t="s">
        <v>21191</v>
      </c>
      <c r="D298">
        <v>13533.3</v>
      </c>
      <c r="E298">
        <v>76830.549999999988</v>
      </c>
      <c r="F298">
        <v>2</v>
      </c>
      <c r="G298">
        <v>11</v>
      </c>
      <c r="H298">
        <v>6766.65</v>
      </c>
      <c r="I298">
        <v>10672</v>
      </c>
      <c r="J298">
        <v>6766.65</v>
      </c>
      <c r="K298">
        <v>2320</v>
      </c>
      <c r="L298">
        <v>20.07</v>
      </c>
      <c r="M298">
        <v>20.027272727272724</v>
      </c>
      <c r="N298">
        <v>11</v>
      </c>
      <c r="O298">
        <v>8.6363636363636367</v>
      </c>
      <c r="P298">
        <v>14</v>
      </c>
      <c r="Q298">
        <v>14</v>
      </c>
      <c r="R298">
        <v>8</v>
      </c>
      <c r="S298">
        <v>6</v>
      </c>
      <c r="T298">
        <v>0.60499999999999998</v>
      </c>
      <c r="U298">
        <v>0.47272727272727283</v>
      </c>
      <c r="V298">
        <v>81.87</v>
      </c>
      <c r="W298">
        <v>366.31999999999994</v>
      </c>
    </row>
    <row r="299" spans="1:23" outlineLevel="1" x14ac:dyDescent="0.2">
      <c r="A299" s="2" t="s">
        <v>5795</v>
      </c>
      <c r="B299" s="2" t="str">
        <f>INDEX(Profile[pans],MATCH(accumulated_data!A299,Profile[name],0))</f>
        <v>AADCR5483Q</v>
      </c>
      <c r="C299" s="1" t="s">
        <v>21192</v>
      </c>
      <c r="D299">
        <v>143112253.52000001</v>
      </c>
      <c r="E299">
        <v>143112253.52000001</v>
      </c>
      <c r="F299">
        <v>3</v>
      </c>
      <c r="G299">
        <v>3</v>
      </c>
      <c r="H299">
        <v>76553886</v>
      </c>
      <c r="I299">
        <v>76553886</v>
      </c>
      <c r="J299">
        <v>32574132.5</v>
      </c>
      <c r="K299">
        <v>32574132.5</v>
      </c>
      <c r="L299">
        <v>8.6333333333333329</v>
      </c>
      <c r="M299">
        <v>8.6333333333333329</v>
      </c>
      <c r="N299">
        <v>11</v>
      </c>
      <c r="O299">
        <v>11</v>
      </c>
      <c r="P299">
        <v>21</v>
      </c>
      <c r="Q299">
        <v>21</v>
      </c>
      <c r="R299">
        <v>6</v>
      </c>
      <c r="S299">
        <v>6</v>
      </c>
      <c r="T299">
        <v>0.27999999999999997</v>
      </c>
      <c r="U299">
        <v>0.27999999999999997</v>
      </c>
      <c r="V299">
        <v>530538.41999999993</v>
      </c>
      <c r="W299">
        <v>530538.41999999993</v>
      </c>
    </row>
    <row r="300" spans="1:23" outlineLevel="1" x14ac:dyDescent="0.2">
      <c r="A300" s="2" t="s">
        <v>1109</v>
      </c>
      <c r="B300" s="2" t="str">
        <f>INDEX(Profile[pans],MATCH(accumulated_data!A300,Profile[name],0))</f>
        <v>AADCR2211E</v>
      </c>
      <c r="C300" s="1" t="s">
        <v>21193</v>
      </c>
      <c r="D300">
        <v>2331471.52</v>
      </c>
      <c r="E300">
        <v>6409111.7599999998</v>
      </c>
      <c r="F300">
        <v>5</v>
      </c>
      <c r="G300">
        <v>14</v>
      </c>
      <c r="H300">
        <v>994278.48</v>
      </c>
      <c r="I300">
        <v>994278.48</v>
      </c>
      <c r="J300">
        <v>41341.440000000002</v>
      </c>
      <c r="K300">
        <v>41341.440000000002</v>
      </c>
      <c r="L300">
        <v>11.796000000000001</v>
      </c>
      <c r="M300">
        <v>11.807857142857143</v>
      </c>
      <c r="N300">
        <v>15.4</v>
      </c>
      <c r="O300">
        <v>15.714285714285714</v>
      </c>
      <c r="P300">
        <v>24</v>
      </c>
      <c r="Q300">
        <v>24</v>
      </c>
      <c r="R300">
        <v>11</v>
      </c>
      <c r="S300">
        <v>7</v>
      </c>
      <c r="T300">
        <v>0.46799999999999997</v>
      </c>
      <c r="U300">
        <v>0.4771428571428572</v>
      </c>
      <c r="V300">
        <v>10725.83</v>
      </c>
      <c r="W300">
        <v>30776.880000000001</v>
      </c>
    </row>
    <row r="301" spans="1:23" outlineLevel="1" x14ac:dyDescent="0.2">
      <c r="A301" s="2" t="s">
        <v>3073</v>
      </c>
      <c r="B301" s="2" t="str">
        <f>INDEX(Profile[pans],MATCH(accumulated_data!A301,Profile[name],0))</f>
        <v>AACCR0305G</v>
      </c>
      <c r="C301" s="1" t="s">
        <v>21194</v>
      </c>
      <c r="D301">
        <v>486063.54</v>
      </c>
      <c r="E301">
        <v>16950319.549999997</v>
      </c>
      <c r="F301">
        <v>1</v>
      </c>
      <c r="G301">
        <v>52</v>
      </c>
      <c r="H301">
        <v>486063.54</v>
      </c>
      <c r="I301">
        <v>1112161.29</v>
      </c>
      <c r="J301">
        <v>486063.54</v>
      </c>
      <c r="K301">
        <v>2364.4</v>
      </c>
      <c r="L301">
        <v>10.95</v>
      </c>
      <c r="M301">
        <v>13.384423076923074</v>
      </c>
      <c r="N301">
        <v>9</v>
      </c>
      <c r="O301">
        <v>12.288461538461538</v>
      </c>
      <c r="P301">
        <v>9</v>
      </c>
      <c r="Q301">
        <v>20</v>
      </c>
      <c r="R301">
        <v>9</v>
      </c>
      <c r="S301">
        <v>3</v>
      </c>
      <c r="T301">
        <v>0.27</v>
      </c>
      <c r="U301">
        <v>0.39653846153846151</v>
      </c>
      <c r="V301">
        <v>1312.37</v>
      </c>
      <c r="W301">
        <v>71459.090000000011</v>
      </c>
    </row>
    <row r="302" spans="1:23" outlineLevel="1" x14ac:dyDescent="0.2">
      <c r="A302" s="2" t="s">
        <v>1293</v>
      </c>
      <c r="B302" s="2" t="str">
        <f>INDEX(Profile[pans],MATCH(accumulated_data!A302,Profile[name],0))</f>
        <v>AAECR4649H</v>
      </c>
      <c r="C302" s="1" t="s">
        <v>18942</v>
      </c>
      <c r="D302">
        <v>6813959.8399999999</v>
      </c>
      <c r="E302">
        <v>79557649.019999996</v>
      </c>
      <c r="F302">
        <v>4</v>
      </c>
      <c r="G302">
        <v>13</v>
      </c>
      <c r="H302">
        <v>4449023.7</v>
      </c>
      <c r="I302">
        <v>26761467.280000001</v>
      </c>
      <c r="J302">
        <v>8461</v>
      </c>
      <c r="K302">
        <v>8461</v>
      </c>
      <c r="L302">
        <v>10.947500000000002</v>
      </c>
      <c r="M302">
        <v>14.650000000000002</v>
      </c>
      <c r="N302">
        <v>2.75</v>
      </c>
      <c r="O302">
        <v>4.1538461538461542</v>
      </c>
      <c r="P302">
        <v>3</v>
      </c>
      <c r="Q302">
        <v>11</v>
      </c>
      <c r="R302">
        <v>2</v>
      </c>
      <c r="S302">
        <v>1</v>
      </c>
      <c r="T302">
        <v>0.08</v>
      </c>
      <c r="U302">
        <v>0.13538461538461538</v>
      </c>
      <c r="V302">
        <v>5451.17</v>
      </c>
      <c r="W302">
        <v>139980.78999999998</v>
      </c>
    </row>
    <row r="303" spans="1:23" outlineLevel="1" x14ac:dyDescent="0.2">
      <c r="A303" s="2" t="s">
        <v>6979</v>
      </c>
      <c r="B303" s="2" t="str">
        <f>INDEX(Profile[pans],MATCH(accumulated_data!A303,Profile[name],0))</f>
        <v>AXUPS8392L</v>
      </c>
      <c r="C303" s="1" t="s">
        <v>6982</v>
      </c>
      <c r="D303">
        <v>0</v>
      </c>
      <c r="E303">
        <v>71866</v>
      </c>
      <c r="F303">
        <v>0</v>
      </c>
      <c r="G303">
        <v>1</v>
      </c>
      <c r="H303">
        <v>0</v>
      </c>
      <c r="I303">
        <v>71866</v>
      </c>
      <c r="J303">
        <v>0</v>
      </c>
      <c r="K303">
        <v>71866</v>
      </c>
      <c r="L303">
        <v>0</v>
      </c>
      <c r="M303">
        <v>14.6</v>
      </c>
      <c r="N303">
        <v>0</v>
      </c>
      <c r="O303">
        <v>1</v>
      </c>
      <c r="P303">
        <v>0</v>
      </c>
      <c r="Q303">
        <v>1</v>
      </c>
      <c r="R303">
        <v>0</v>
      </c>
      <c r="S303">
        <v>1</v>
      </c>
      <c r="T303">
        <v>0</v>
      </c>
      <c r="U303">
        <v>0.04</v>
      </c>
      <c r="V303">
        <v>0</v>
      </c>
      <c r="W303">
        <v>28.75</v>
      </c>
    </row>
    <row r="304" spans="1:23" outlineLevel="1" x14ac:dyDescent="0.2">
      <c r="A304" s="2" t="s">
        <v>1697</v>
      </c>
      <c r="B304" s="2" t="str">
        <f>INDEX(Profile[pans],MATCH(accumulated_data!A304,Profile[name],0))</f>
        <v>AAHCS3892C</v>
      </c>
      <c r="C304" s="1" t="s">
        <v>1702</v>
      </c>
      <c r="D304">
        <v>10905110.359999999</v>
      </c>
      <c r="E304">
        <v>46670974.290000007</v>
      </c>
      <c r="F304">
        <v>3</v>
      </c>
      <c r="G304">
        <v>22</v>
      </c>
      <c r="H304">
        <v>6017810.5199999996</v>
      </c>
      <c r="I304">
        <v>6017810.5199999996</v>
      </c>
      <c r="J304">
        <v>1609969.64</v>
      </c>
      <c r="K304">
        <v>157277.51999999999</v>
      </c>
      <c r="L304">
        <v>8.6033333333333335</v>
      </c>
      <c r="M304">
        <v>8.5168181818181825</v>
      </c>
      <c r="N304">
        <v>15</v>
      </c>
      <c r="O304">
        <v>14.045454545454545</v>
      </c>
      <c r="P304">
        <v>17</v>
      </c>
      <c r="Q304">
        <v>24</v>
      </c>
      <c r="R304">
        <v>11</v>
      </c>
      <c r="S304">
        <v>4</v>
      </c>
      <c r="T304">
        <v>0.35333333333333333</v>
      </c>
      <c r="U304">
        <v>0.32818181818181819</v>
      </c>
      <c r="V304">
        <v>41366.479999999996</v>
      </c>
      <c r="W304">
        <v>160801.46</v>
      </c>
    </row>
    <row r="305" spans="1:23" outlineLevel="1" x14ac:dyDescent="0.2">
      <c r="A305" s="2" t="s">
        <v>4697</v>
      </c>
      <c r="B305" s="2" t="str">
        <f>INDEX(Profile[pans],MATCH(accumulated_data!A305,Profile[name],0))</f>
        <v>ADGFS7963K</v>
      </c>
      <c r="C305" s="1" t="s">
        <v>4697</v>
      </c>
      <c r="D305">
        <v>4714852.8599999994</v>
      </c>
      <c r="E305">
        <v>9905608.129999999</v>
      </c>
      <c r="F305">
        <v>3</v>
      </c>
      <c r="G305">
        <v>6</v>
      </c>
      <c r="H305">
        <v>3306470.38</v>
      </c>
      <c r="I305">
        <v>3306470.38</v>
      </c>
      <c r="J305">
        <v>586286</v>
      </c>
      <c r="K305">
        <v>586286</v>
      </c>
      <c r="L305">
        <v>41.49</v>
      </c>
      <c r="M305">
        <v>30.741666666666664</v>
      </c>
      <c r="N305">
        <v>4.333333333333333</v>
      </c>
      <c r="O305">
        <v>8.1666666666666661</v>
      </c>
      <c r="P305">
        <v>10</v>
      </c>
      <c r="Q305">
        <v>19</v>
      </c>
      <c r="R305">
        <v>1</v>
      </c>
      <c r="S305">
        <v>1</v>
      </c>
      <c r="T305">
        <v>0.21</v>
      </c>
      <c r="U305">
        <v>0.43333333333333335</v>
      </c>
      <c r="V305">
        <v>7298.91</v>
      </c>
      <c r="W305">
        <v>43743.359999999993</v>
      </c>
    </row>
    <row r="306" spans="1:23" outlineLevel="1" x14ac:dyDescent="0.2">
      <c r="A306" s="2" t="s">
        <v>1185</v>
      </c>
      <c r="B306" s="2" t="str">
        <f>INDEX(Profile[pans],MATCH(accumulated_data!A306,Profile[name],0))</f>
        <v>AAJCS8693P</v>
      </c>
      <c r="C306" s="1" t="s">
        <v>21195</v>
      </c>
      <c r="D306">
        <v>770209.36</v>
      </c>
      <c r="E306">
        <v>3907328.7300000014</v>
      </c>
      <c r="F306">
        <v>19</v>
      </c>
      <c r="G306">
        <v>83</v>
      </c>
      <c r="H306">
        <v>114862.57</v>
      </c>
      <c r="I306">
        <v>114862.57</v>
      </c>
      <c r="J306">
        <v>4017.24</v>
      </c>
      <c r="K306">
        <v>4017.24</v>
      </c>
      <c r="L306">
        <v>15.109473684210526</v>
      </c>
      <c r="M306">
        <v>14.478674698795192</v>
      </c>
      <c r="N306">
        <v>17.578947368421051</v>
      </c>
      <c r="O306">
        <v>18.566265060240966</v>
      </c>
      <c r="P306">
        <v>20</v>
      </c>
      <c r="Q306">
        <v>23</v>
      </c>
      <c r="R306">
        <v>9</v>
      </c>
      <c r="S306">
        <v>9</v>
      </c>
      <c r="T306">
        <v>0.72052631578947346</v>
      </c>
      <c r="U306">
        <v>0.73228915662650662</v>
      </c>
      <c r="V306">
        <v>5911.0900000000011</v>
      </c>
      <c r="W306">
        <v>28591.630000000008</v>
      </c>
    </row>
    <row r="307" spans="1:23" outlineLevel="1" x14ac:dyDescent="0.2">
      <c r="A307" s="2" t="s">
        <v>6118</v>
      </c>
      <c r="B307" s="2" t="str">
        <f>INDEX(Profile[pans],MATCH(accumulated_data!A307,Profile[name],0))</f>
        <v>AAGCS6972C</v>
      </c>
      <c r="C307" s="1" t="s">
        <v>21196</v>
      </c>
      <c r="D307">
        <v>107306547.81999999</v>
      </c>
      <c r="E307">
        <v>107306547.81999999</v>
      </c>
      <c r="F307">
        <v>13</v>
      </c>
      <c r="G307">
        <v>13</v>
      </c>
      <c r="H307">
        <v>34653428.68</v>
      </c>
      <c r="I307">
        <v>34653428.68</v>
      </c>
      <c r="J307">
        <v>1547951.34</v>
      </c>
      <c r="K307">
        <v>1547951.34</v>
      </c>
      <c r="L307">
        <v>10.614615384615385</v>
      </c>
      <c r="M307">
        <v>10.614615384615385</v>
      </c>
      <c r="N307">
        <v>16.923076923076923</v>
      </c>
      <c r="O307">
        <v>16.923076923076923</v>
      </c>
      <c r="P307">
        <v>24</v>
      </c>
      <c r="Q307">
        <v>24</v>
      </c>
      <c r="R307">
        <v>10</v>
      </c>
      <c r="S307">
        <v>10</v>
      </c>
      <c r="T307">
        <v>0.46230769230769236</v>
      </c>
      <c r="U307">
        <v>0.46230769230769236</v>
      </c>
      <c r="V307">
        <v>512406.03</v>
      </c>
      <c r="W307">
        <v>512406.03</v>
      </c>
    </row>
    <row r="308" spans="1:23" outlineLevel="1" x14ac:dyDescent="0.2">
      <c r="A308" s="2" t="s">
        <v>6361</v>
      </c>
      <c r="B308" s="2" t="str">
        <f>INDEX(Profile[pans],MATCH(accumulated_data!A308,Profile[name],0))</f>
        <v>AAACS1178G</v>
      </c>
      <c r="C308" s="1" t="s">
        <v>21197</v>
      </c>
      <c r="D308">
        <v>0</v>
      </c>
      <c r="E308">
        <v>884406.9</v>
      </c>
      <c r="F308">
        <v>0</v>
      </c>
      <c r="G308">
        <v>14</v>
      </c>
      <c r="H308">
        <v>0</v>
      </c>
      <c r="I308">
        <v>157530</v>
      </c>
      <c r="J308">
        <v>0</v>
      </c>
      <c r="K308">
        <v>13404.8</v>
      </c>
      <c r="L308">
        <v>0</v>
      </c>
      <c r="M308">
        <v>30.014999999999993</v>
      </c>
      <c r="N308">
        <v>0</v>
      </c>
      <c r="O308">
        <v>9.2857142857142865</v>
      </c>
      <c r="P308">
        <v>0</v>
      </c>
      <c r="Q308">
        <v>14</v>
      </c>
      <c r="R308">
        <v>0</v>
      </c>
      <c r="S308">
        <v>1</v>
      </c>
      <c r="T308">
        <v>0</v>
      </c>
      <c r="U308">
        <v>0.46071428571428558</v>
      </c>
      <c r="V308">
        <v>0</v>
      </c>
      <c r="W308">
        <v>4197.58</v>
      </c>
    </row>
    <row r="309" spans="1:23" outlineLevel="1" x14ac:dyDescent="0.2">
      <c r="A309" s="2" t="s">
        <v>1054</v>
      </c>
      <c r="B309" s="2" t="str">
        <f>INDEX(Profile[pans],MATCH(accumulated_data!A309,Profile[name],0))</f>
        <v>AAECS9606B</v>
      </c>
      <c r="C309" s="1" t="s">
        <v>21198</v>
      </c>
      <c r="D309">
        <v>170520</v>
      </c>
      <c r="E309">
        <v>170520</v>
      </c>
      <c r="F309">
        <v>2</v>
      </c>
      <c r="G309">
        <v>2</v>
      </c>
      <c r="H309">
        <v>127890</v>
      </c>
      <c r="I309">
        <v>127890</v>
      </c>
      <c r="J309">
        <v>42630</v>
      </c>
      <c r="K309">
        <v>42630</v>
      </c>
      <c r="L309">
        <v>19.97</v>
      </c>
      <c r="M309">
        <v>19.97</v>
      </c>
      <c r="N309">
        <v>17</v>
      </c>
      <c r="O309">
        <v>17</v>
      </c>
      <c r="P309">
        <v>17</v>
      </c>
      <c r="Q309">
        <v>17</v>
      </c>
      <c r="R309">
        <v>17</v>
      </c>
      <c r="S309">
        <v>17</v>
      </c>
      <c r="T309">
        <v>0.93</v>
      </c>
      <c r="U309">
        <v>0.93</v>
      </c>
      <c r="V309">
        <v>1585.8400000000001</v>
      </c>
      <c r="W309">
        <v>1585.8400000000001</v>
      </c>
    </row>
    <row r="310" spans="1:23" outlineLevel="1" x14ac:dyDescent="0.2">
      <c r="A310" s="2" t="s">
        <v>2281</v>
      </c>
      <c r="B310" s="2" t="str">
        <f>INDEX(Profile[pans],MATCH(accumulated_data!A310,Profile[name],0))</f>
        <v>ABOFS6086R</v>
      </c>
      <c r="C310" s="1" t="s">
        <v>2281</v>
      </c>
      <c r="D310">
        <v>1961482.6400000001</v>
      </c>
      <c r="E310">
        <v>10521385.999999996</v>
      </c>
      <c r="F310">
        <v>10</v>
      </c>
      <c r="G310">
        <v>55</v>
      </c>
      <c r="H310">
        <v>381762.51</v>
      </c>
      <c r="I310">
        <v>479796.64</v>
      </c>
      <c r="J310">
        <v>71365.86</v>
      </c>
      <c r="K310">
        <v>3002.83</v>
      </c>
      <c r="L310">
        <v>13.981000000000003</v>
      </c>
      <c r="M310">
        <v>12.975272727272719</v>
      </c>
      <c r="N310">
        <v>19.399999999999999</v>
      </c>
      <c r="O310">
        <v>18.272727272727273</v>
      </c>
      <c r="P310">
        <v>22</v>
      </c>
      <c r="Q310">
        <v>23</v>
      </c>
      <c r="R310">
        <v>17</v>
      </c>
      <c r="S310">
        <v>15</v>
      </c>
      <c r="T310">
        <v>0.74299999999999999</v>
      </c>
      <c r="U310">
        <v>0.64690909090909099</v>
      </c>
      <c r="V310">
        <v>14799.95</v>
      </c>
      <c r="W310">
        <v>66927.12</v>
      </c>
    </row>
    <row r="311" spans="1:23" outlineLevel="1" x14ac:dyDescent="0.2">
      <c r="A311" s="2" t="s">
        <v>4104</v>
      </c>
      <c r="B311" s="2" t="str">
        <f>INDEX(Profile[pans],MATCH(accumulated_data!A311,Profile[name],0))</f>
        <v>ACIPJ7160Q</v>
      </c>
      <c r="C311" s="1" t="s">
        <v>21199</v>
      </c>
      <c r="D311">
        <v>203732.4</v>
      </c>
      <c r="E311">
        <v>617811.80000000005</v>
      </c>
      <c r="F311">
        <v>2</v>
      </c>
      <c r="G311">
        <v>4</v>
      </c>
      <c r="H311">
        <v>142786</v>
      </c>
      <c r="I311">
        <v>321268.5</v>
      </c>
      <c r="J311">
        <v>60946.400000000001</v>
      </c>
      <c r="K311">
        <v>60946.400000000001</v>
      </c>
      <c r="L311">
        <v>13.87</v>
      </c>
      <c r="M311">
        <v>13.904999999999999</v>
      </c>
      <c r="N311">
        <v>5</v>
      </c>
      <c r="O311">
        <v>8</v>
      </c>
      <c r="P311">
        <v>5</v>
      </c>
      <c r="Q311">
        <v>11</v>
      </c>
      <c r="R311">
        <v>5</v>
      </c>
      <c r="S311">
        <v>5</v>
      </c>
      <c r="T311">
        <v>0.19</v>
      </c>
      <c r="U311">
        <v>0.30499999999999999</v>
      </c>
      <c r="V311">
        <v>387.09000000000003</v>
      </c>
      <c r="W311">
        <v>2126.23</v>
      </c>
    </row>
    <row r="312" spans="1:23" outlineLevel="1" x14ac:dyDescent="0.2">
      <c r="A312" s="2" t="s">
        <v>6480</v>
      </c>
      <c r="B312" s="2" t="str">
        <f>INDEX(Profile[pans],MATCH(accumulated_data!A312,Profile[name],0))</f>
        <v>AASCS8782J</v>
      </c>
      <c r="C312" s="1" t="s">
        <v>17455</v>
      </c>
      <c r="D312">
        <v>0</v>
      </c>
      <c r="E312">
        <v>2236588.5699999998</v>
      </c>
      <c r="F312">
        <v>0</v>
      </c>
      <c r="G312">
        <v>2</v>
      </c>
      <c r="H312">
        <v>0</v>
      </c>
      <c r="I312">
        <v>2197457.56</v>
      </c>
      <c r="J312">
        <v>0</v>
      </c>
      <c r="K312">
        <v>39131.01</v>
      </c>
      <c r="L312">
        <v>0</v>
      </c>
      <c r="M312">
        <v>8.3650000000000002</v>
      </c>
      <c r="N312">
        <v>0</v>
      </c>
      <c r="O312">
        <v>11</v>
      </c>
      <c r="P312">
        <v>0</v>
      </c>
      <c r="Q312">
        <v>16</v>
      </c>
      <c r="R312">
        <v>0</v>
      </c>
      <c r="S312">
        <v>6</v>
      </c>
      <c r="T312">
        <v>0</v>
      </c>
      <c r="U312">
        <v>0.2</v>
      </c>
      <c r="V312">
        <v>0</v>
      </c>
      <c r="W312">
        <v>4473.18</v>
      </c>
    </row>
    <row r="313" spans="1:23" outlineLevel="1" x14ac:dyDescent="0.2">
      <c r="A313" s="2" t="s">
        <v>3971</v>
      </c>
      <c r="B313" s="2" t="str">
        <f>INDEX(Profile[pans],MATCH(accumulated_data!A313,Profile[name],0))</f>
        <v>AAFPS7282R</v>
      </c>
      <c r="C313" s="1" t="s">
        <v>21200</v>
      </c>
      <c r="D313">
        <v>2889422.88</v>
      </c>
      <c r="E313">
        <v>10619427.01</v>
      </c>
      <c r="F313">
        <v>10</v>
      </c>
      <c r="G313">
        <v>38</v>
      </c>
      <c r="H313">
        <v>429696.4</v>
      </c>
      <c r="I313">
        <v>830679.03</v>
      </c>
      <c r="J313">
        <v>42550</v>
      </c>
      <c r="K313">
        <v>42550</v>
      </c>
      <c r="L313">
        <v>12.835000000000003</v>
      </c>
      <c r="M313">
        <v>13.203157894736847</v>
      </c>
      <c r="N313">
        <v>22</v>
      </c>
      <c r="O313">
        <v>21.394736842105264</v>
      </c>
      <c r="P313">
        <v>24</v>
      </c>
      <c r="Q313">
        <v>24</v>
      </c>
      <c r="R313">
        <v>8</v>
      </c>
      <c r="S313">
        <v>8</v>
      </c>
      <c r="T313">
        <v>0.75799999999999979</v>
      </c>
      <c r="U313">
        <v>0.76947368421052631</v>
      </c>
      <c r="V313">
        <v>23800.129999999997</v>
      </c>
      <c r="W313">
        <v>83277.680000000008</v>
      </c>
    </row>
    <row r="314" spans="1:23" outlineLevel="1" x14ac:dyDescent="0.2">
      <c r="A314" s="2" t="s">
        <v>3941</v>
      </c>
      <c r="B314" s="2" t="str">
        <f>INDEX(Profile[pans],MATCH(accumulated_data!A314,Profile[name],0))</f>
        <v>AAACS5779B</v>
      </c>
      <c r="C314" s="1" t="s">
        <v>21201</v>
      </c>
      <c r="D314">
        <v>28021789.070000008</v>
      </c>
      <c r="E314">
        <v>48814750.540000007</v>
      </c>
      <c r="F314">
        <v>53</v>
      </c>
      <c r="G314">
        <v>99</v>
      </c>
      <c r="H314">
        <v>1610148.73</v>
      </c>
      <c r="I314">
        <v>1610148.73</v>
      </c>
      <c r="J314">
        <v>40027.949999999997</v>
      </c>
      <c r="K314">
        <v>11149.81</v>
      </c>
      <c r="L314">
        <v>7.5515094339622637</v>
      </c>
      <c r="M314">
        <v>7.6937373737373793</v>
      </c>
      <c r="N314">
        <v>14.283018867924529</v>
      </c>
      <c r="O314">
        <v>13.525252525252526</v>
      </c>
      <c r="P314">
        <v>23</v>
      </c>
      <c r="Q314">
        <v>23</v>
      </c>
      <c r="R314">
        <v>1</v>
      </c>
      <c r="S314">
        <v>1</v>
      </c>
      <c r="T314">
        <v>0.29603773584905652</v>
      </c>
      <c r="U314">
        <v>0.28585858585858581</v>
      </c>
      <c r="V314">
        <v>83575.080000000016</v>
      </c>
      <c r="W314">
        <v>146295.32999999999</v>
      </c>
    </row>
    <row r="315" spans="1:23" outlineLevel="1" x14ac:dyDescent="0.2">
      <c r="A315" s="2" t="s">
        <v>4849</v>
      </c>
      <c r="B315" s="2" t="str">
        <f>INDEX(Profile[pans],MATCH(accumulated_data!A315,Profile[name],0))</f>
        <v>BAPPM6062E</v>
      </c>
      <c r="C315" s="1" t="s">
        <v>21202</v>
      </c>
      <c r="D315">
        <v>37296.020000000004</v>
      </c>
      <c r="E315">
        <v>37296.020000000004</v>
      </c>
      <c r="F315">
        <v>4</v>
      </c>
      <c r="G315">
        <v>4</v>
      </c>
      <c r="H315">
        <v>14568.76</v>
      </c>
      <c r="I315">
        <v>14568.76</v>
      </c>
      <c r="J315">
        <v>1722</v>
      </c>
      <c r="K315">
        <v>1722</v>
      </c>
      <c r="L315">
        <v>13.2525</v>
      </c>
      <c r="M315">
        <v>13.2525</v>
      </c>
      <c r="N315">
        <v>3.75</v>
      </c>
      <c r="O315">
        <v>3.75</v>
      </c>
      <c r="P315">
        <v>5</v>
      </c>
      <c r="Q315">
        <v>5</v>
      </c>
      <c r="R315">
        <v>3</v>
      </c>
      <c r="S315">
        <v>3</v>
      </c>
      <c r="T315">
        <v>0.13</v>
      </c>
      <c r="U315">
        <v>0.13</v>
      </c>
      <c r="V315">
        <v>48.490000000000009</v>
      </c>
      <c r="W315">
        <v>48.490000000000009</v>
      </c>
    </row>
    <row r="316" spans="1:23" outlineLevel="1" x14ac:dyDescent="0.2">
      <c r="A316" s="2" t="s">
        <v>577</v>
      </c>
      <c r="B316" s="2" t="str">
        <f>INDEX(Profile[pans],MATCH(accumulated_data!A316,Profile[name],0))</f>
        <v>ADXPG3927A</v>
      </c>
      <c r="C316" s="1" t="s">
        <v>21203</v>
      </c>
      <c r="D316">
        <v>4665508.3899999997</v>
      </c>
      <c r="E316">
        <v>4665508.3899999997</v>
      </c>
      <c r="F316">
        <v>15</v>
      </c>
      <c r="G316">
        <v>15</v>
      </c>
      <c r="H316">
        <v>401892.12</v>
      </c>
      <c r="I316">
        <v>401892.12</v>
      </c>
      <c r="J316">
        <v>236979</v>
      </c>
      <c r="K316">
        <v>236979</v>
      </c>
      <c r="L316">
        <v>10.501333333333331</v>
      </c>
      <c r="M316">
        <v>10.501333333333331</v>
      </c>
      <c r="N316">
        <v>13.4</v>
      </c>
      <c r="O316">
        <v>13.4</v>
      </c>
      <c r="P316">
        <v>21</v>
      </c>
      <c r="Q316">
        <v>21</v>
      </c>
      <c r="R316">
        <v>7</v>
      </c>
      <c r="S316">
        <v>7</v>
      </c>
      <c r="T316">
        <v>0.34599999999999997</v>
      </c>
      <c r="U316">
        <v>0.34599999999999997</v>
      </c>
      <c r="V316">
        <v>16105.07</v>
      </c>
      <c r="W316">
        <v>16105.07</v>
      </c>
    </row>
    <row r="317" spans="1:23" outlineLevel="1" x14ac:dyDescent="0.2">
      <c r="A317" s="2" t="s">
        <v>6329</v>
      </c>
      <c r="B317" s="2" t="str">
        <f>INDEX(Profile[pans],MATCH(accumulated_data!A317,Profile[name],0))</f>
        <v>AABCA5639F</v>
      </c>
      <c r="C317" s="1" t="s">
        <v>21204</v>
      </c>
      <c r="D317">
        <v>0</v>
      </c>
      <c r="E317">
        <v>634712.56000000006</v>
      </c>
      <c r="F317">
        <v>0</v>
      </c>
      <c r="G317">
        <v>2</v>
      </c>
      <c r="H317">
        <v>0</v>
      </c>
      <c r="I317">
        <v>334992.56</v>
      </c>
      <c r="J317">
        <v>0</v>
      </c>
      <c r="K317">
        <v>299720</v>
      </c>
      <c r="L317">
        <v>0</v>
      </c>
      <c r="M317">
        <v>13.945</v>
      </c>
      <c r="N317">
        <v>0</v>
      </c>
      <c r="O317">
        <v>14.5</v>
      </c>
      <c r="P317">
        <v>0</v>
      </c>
      <c r="Q317">
        <v>19</v>
      </c>
      <c r="R317">
        <v>0</v>
      </c>
      <c r="S317">
        <v>10</v>
      </c>
      <c r="T317">
        <v>0</v>
      </c>
      <c r="U317">
        <v>0.55499999999999994</v>
      </c>
      <c r="V317">
        <v>0</v>
      </c>
      <c r="W317">
        <v>3460.9300000000003</v>
      </c>
    </row>
    <row r="318" spans="1:23" outlineLevel="1" x14ac:dyDescent="0.2">
      <c r="A318" s="2" t="s">
        <v>1574</v>
      </c>
      <c r="B318" s="2" t="str">
        <f>INDEX(Profile[pans],MATCH(accumulated_data!A318,Profile[name],0))</f>
        <v>AAAFU6661K</v>
      </c>
      <c r="C318" s="1" t="s">
        <v>1574</v>
      </c>
      <c r="D318">
        <v>112996.8</v>
      </c>
      <c r="E318">
        <v>112996.8</v>
      </c>
      <c r="F318">
        <v>2</v>
      </c>
      <c r="G318">
        <v>2</v>
      </c>
      <c r="H318">
        <v>83260.800000000003</v>
      </c>
      <c r="I318">
        <v>83260.800000000003</v>
      </c>
      <c r="J318">
        <v>29736</v>
      </c>
      <c r="K318">
        <v>29736</v>
      </c>
      <c r="L318">
        <v>19.759999999999998</v>
      </c>
      <c r="M318">
        <v>19.759999999999998</v>
      </c>
      <c r="N318">
        <v>6</v>
      </c>
      <c r="O318">
        <v>6</v>
      </c>
      <c r="P318">
        <v>7</v>
      </c>
      <c r="Q318">
        <v>7</v>
      </c>
      <c r="R318">
        <v>5</v>
      </c>
      <c r="S318">
        <v>5</v>
      </c>
      <c r="T318">
        <v>0.32500000000000001</v>
      </c>
      <c r="U318">
        <v>0.32500000000000001</v>
      </c>
      <c r="V318">
        <v>396.68</v>
      </c>
      <c r="W318">
        <v>396.68</v>
      </c>
    </row>
    <row r="319" spans="1:23" outlineLevel="1" x14ac:dyDescent="0.2">
      <c r="A319" s="2">
        <v>0</v>
      </c>
      <c r="B319" s="2" t="e">
        <f>INDEX(Profile[pans],MATCH(accumulated_data!A319,Profile[name],0))</f>
        <v>#N/A</v>
      </c>
      <c r="C319" s="1" t="s">
        <v>21205</v>
      </c>
      <c r="D319">
        <v>8150197.71</v>
      </c>
      <c r="E319">
        <v>8150197.71</v>
      </c>
      <c r="F319">
        <v>12</v>
      </c>
      <c r="G319">
        <v>12</v>
      </c>
      <c r="H319">
        <v>1182106.6399999999</v>
      </c>
      <c r="I319">
        <v>1182106.6399999999</v>
      </c>
      <c r="J319">
        <v>43640.65</v>
      </c>
      <c r="K319">
        <v>43640.65</v>
      </c>
      <c r="L319">
        <v>8.0516666666666676</v>
      </c>
      <c r="M319">
        <v>8.0516666666666676</v>
      </c>
      <c r="N319">
        <v>14.416666666666666</v>
      </c>
      <c r="O319">
        <v>14.416666666666666</v>
      </c>
      <c r="P319">
        <v>22</v>
      </c>
      <c r="Q319">
        <v>22</v>
      </c>
      <c r="R319">
        <v>1</v>
      </c>
      <c r="S319">
        <v>1</v>
      </c>
      <c r="T319">
        <v>0.32666666666666672</v>
      </c>
      <c r="U319">
        <v>0.32666666666666672</v>
      </c>
      <c r="V319">
        <v>25175.26</v>
      </c>
      <c r="W319">
        <v>25175.26</v>
      </c>
    </row>
    <row r="320" spans="1:23" x14ac:dyDescent="0.2">
      <c r="A320" s="2">
        <v>0</v>
      </c>
      <c r="B320" s="2" t="e">
        <f>INDEX(Profile[pans],MATCH(accumulated_data!A320,Profile[name],0))</f>
        <v>#N/A</v>
      </c>
      <c r="C320" s="1" t="s">
        <v>21206</v>
      </c>
      <c r="D320">
        <v>9535363.4299999997</v>
      </c>
      <c r="E320">
        <v>25827530.470000006</v>
      </c>
      <c r="F320">
        <v>5</v>
      </c>
      <c r="G320">
        <v>18</v>
      </c>
      <c r="H320">
        <v>5182562.59</v>
      </c>
      <c r="I320">
        <v>5182562.59</v>
      </c>
      <c r="J320">
        <v>518404.25</v>
      </c>
      <c r="K320">
        <v>76104.47</v>
      </c>
      <c r="L320">
        <v>9.1519999999999992</v>
      </c>
      <c r="M320">
        <v>9.6261111111111077</v>
      </c>
      <c r="N320">
        <v>14.8</v>
      </c>
      <c r="O320">
        <v>13.888888888888889</v>
      </c>
      <c r="P320">
        <v>21</v>
      </c>
      <c r="Q320">
        <v>21</v>
      </c>
      <c r="R320">
        <v>7</v>
      </c>
      <c r="S320">
        <v>7</v>
      </c>
      <c r="T320">
        <v>0.31799999999999995</v>
      </c>
      <c r="U320">
        <v>0.34166666666666667</v>
      </c>
      <c r="V320">
        <v>33270.39</v>
      </c>
      <c r="W320">
        <v>94237.08</v>
      </c>
    </row>
  </sheetData>
  <dataConsolidate/>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N1845"/>
  <sheetViews>
    <sheetView workbookViewId="0">
      <pane ySplit="1" topLeftCell="A2" activePane="bottomLeft" state="frozen"/>
      <selection pane="bottomLeft" activeCell="K17" sqref="K17"/>
    </sheetView>
  </sheetViews>
  <sheetFormatPr baseColWidth="10" defaultColWidth="8.83203125" defaultRowHeight="15" x14ac:dyDescent="0.2"/>
  <cols>
    <col min="1" max="1" width="9.1640625" customWidth="1"/>
    <col min="2" max="2" width="9.6640625" customWidth="1"/>
    <col min="3" max="3" width="12.6640625" customWidth="1"/>
    <col min="6" max="6" width="13.6640625" customWidth="1"/>
    <col min="7" max="7" width="12.1640625" customWidth="1"/>
    <col min="8" max="8" width="9.5" customWidth="1"/>
    <col min="9" max="9" width="17.33203125" customWidth="1"/>
    <col min="11" max="11" width="9.33203125" customWidth="1"/>
    <col min="12" max="12" width="10.1640625" customWidth="1"/>
    <col min="13" max="13" width="14" customWidth="1"/>
    <col min="14" max="14" width="15.1640625" customWidth="1"/>
    <col min="15" max="15" width="14.83203125" customWidth="1"/>
    <col min="16" max="16" width="11.83203125" customWidth="1"/>
    <col min="17" max="17" width="9.83203125" customWidth="1"/>
    <col min="18" max="18" width="13" customWidth="1"/>
    <col min="19" max="19" width="16.6640625" customWidth="1"/>
    <col min="20" max="20" width="18.33203125" customWidth="1"/>
    <col min="21" max="21" width="12" customWidth="1"/>
    <col min="22" max="22" width="26.6640625" customWidth="1"/>
    <col min="23" max="23" width="25.33203125" customWidth="1"/>
    <col min="24" max="24" width="22.83203125" customWidth="1"/>
    <col min="25" max="25" width="21.83203125" customWidth="1"/>
    <col min="26" max="26" width="33.33203125" customWidth="1"/>
    <col min="27" max="27" width="12.83203125" customWidth="1"/>
    <col min="28" max="28" width="9.5" customWidth="1"/>
    <col min="29" max="29" width="9.6640625" customWidth="1"/>
    <col min="30" max="30" width="11" customWidth="1"/>
    <col min="33" max="33" width="17" customWidth="1"/>
    <col min="34" max="34" width="15.33203125" customWidth="1"/>
    <col min="35" max="35" width="12" customWidth="1"/>
    <col min="36" max="36" width="18.83203125" customWidth="1"/>
    <col min="37" max="37" width="13.83203125" customWidth="1"/>
    <col min="38" max="38" width="11" customWidth="1"/>
    <col min="39" max="39" width="16.5" customWidth="1"/>
    <col min="40" max="40" width="11.83203125" customWidth="1"/>
  </cols>
  <sheetData>
    <row r="1" spans="1:40" s="8" customFormat="1" x14ac:dyDescent="0.2">
      <c r="A1" s="7" t="s">
        <v>0</v>
      </c>
      <c r="B1" s="7" t="s">
        <v>1</v>
      </c>
      <c r="C1" s="7" t="s">
        <v>6994</v>
      </c>
      <c r="D1" s="7" t="s">
        <v>7006</v>
      </c>
      <c r="E1" s="7" t="s">
        <v>2</v>
      </c>
      <c r="F1" s="7" t="s">
        <v>18422</v>
      </c>
      <c r="G1" s="7" t="s">
        <v>18423</v>
      </c>
      <c r="H1" s="7" t="s">
        <v>7603</v>
      </c>
      <c r="I1" s="7" t="s">
        <v>18424</v>
      </c>
      <c r="J1" s="7" t="s">
        <v>18425</v>
      </c>
      <c r="K1" s="7" t="s">
        <v>7008</v>
      </c>
      <c r="L1" s="7" t="s">
        <v>7961</v>
      </c>
      <c r="M1" s="7" t="s">
        <v>18426</v>
      </c>
      <c r="N1" s="7" t="s">
        <v>18427</v>
      </c>
      <c r="O1" s="7" t="s">
        <v>18428</v>
      </c>
      <c r="P1" s="7" t="s">
        <v>18404</v>
      </c>
      <c r="Q1" s="7" t="s">
        <v>10</v>
      </c>
      <c r="R1" s="7" t="s">
        <v>18429</v>
      </c>
      <c r="S1" s="7" t="s">
        <v>18430</v>
      </c>
      <c r="T1" s="7" t="s">
        <v>18431</v>
      </c>
      <c r="U1" s="7" t="s">
        <v>18432</v>
      </c>
      <c r="V1" s="7" t="s">
        <v>18433</v>
      </c>
      <c r="W1" s="7" t="s">
        <v>18434</v>
      </c>
      <c r="X1" s="7" t="s">
        <v>18435</v>
      </c>
      <c r="Y1" s="7" t="s">
        <v>18436</v>
      </c>
      <c r="Z1" s="7" t="s">
        <v>18437</v>
      </c>
      <c r="AA1" s="7" t="s">
        <v>18438</v>
      </c>
      <c r="AB1" s="7" t="s">
        <v>18439</v>
      </c>
      <c r="AC1" s="7" t="s">
        <v>18440</v>
      </c>
      <c r="AD1" s="7" t="s">
        <v>18441</v>
      </c>
      <c r="AE1" s="7" t="s">
        <v>18442</v>
      </c>
      <c r="AF1" s="7" t="s">
        <v>18443</v>
      </c>
      <c r="AG1" s="7" t="s">
        <v>18444</v>
      </c>
      <c r="AH1" s="7" t="s">
        <v>18445</v>
      </c>
      <c r="AI1" s="7" t="s">
        <v>18446</v>
      </c>
      <c r="AJ1" s="7" t="s">
        <v>7972</v>
      </c>
      <c r="AK1" s="7" t="s">
        <v>18447</v>
      </c>
      <c r="AL1" s="7" t="s">
        <v>7974</v>
      </c>
      <c r="AM1" s="7" t="s">
        <v>18448</v>
      </c>
      <c r="AN1" s="7" t="s">
        <v>7980</v>
      </c>
    </row>
    <row r="2" spans="1:40" x14ac:dyDescent="0.2">
      <c r="A2" t="s">
        <v>61</v>
      </c>
      <c r="B2" t="s">
        <v>62</v>
      </c>
      <c r="C2" t="s">
        <v>63</v>
      </c>
      <c r="D2" t="s">
        <v>7995</v>
      </c>
      <c r="E2" t="s">
        <v>18449</v>
      </c>
      <c r="F2" t="s">
        <v>18450</v>
      </c>
      <c r="G2" t="s">
        <v>18451</v>
      </c>
      <c r="H2" t="s">
        <v>18452</v>
      </c>
      <c r="I2">
        <v>133000000</v>
      </c>
      <c r="N2" t="s">
        <v>7040</v>
      </c>
      <c r="T2" t="s">
        <v>18453</v>
      </c>
      <c r="U2" t="s">
        <v>18454</v>
      </c>
      <c r="V2" t="b">
        <v>0</v>
      </c>
      <c r="W2" t="b">
        <v>1</v>
      </c>
      <c r="AB2" t="s">
        <v>18455</v>
      </c>
      <c r="AC2" t="s">
        <v>18456</v>
      </c>
      <c r="AE2" t="s">
        <v>18457</v>
      </c>
      <c r="AF2" t="s">
        <v>18458</v>
      </c>
      <c r="AG2" t="s">
        <v>18459</v>
      </c>
      <c r="AH2" t="s">
        <v>18460</v>
      </c>
      <c r="AI2" t="s">
        <v>18461</v>
      </c>
      <c r="AK2" t="s">
        <v>18462</v>
      </c>
      <c r="AN2" t="s">
        <v>18463</v>
      </c>
    </row>
    <row r="3" spans="1:40" hidden="1" x14ac:dyDescent="0.2">
      <c r="A3" t="s">
        <v>61</v>
      </c>
      <c r="B3" t="s">
        <v>62</v>
      </c>
      <c r="C3" t="s">
        <v>88</v>
      </c>
      <c r="D3" t="s">
        <v>7995</v>
      </c>
      <c r="E3" t="s">
        <v>18468</v>
      </c>
      <c r="F3" t="s">
        <v>18450</v>
      </c>
      <c r="G3" t="s">
        <v>18451</v>
      </c>
      <c r="H3" t="s">
        <v>18464</v>
      </c>
      <c r="I3">
        <v>0</v>
      </c>
      <c r="N3" t="s">
        <v>7415</v>
      </c>
      <c r="T3" t="s">
        <v>18453</v>
      </c>
      <c r="U3" t="s">
        <v>18454</v>
      </c>
      <c r="V3" t="b">
        <v>0</v>
      </c>
      <c r="W3" t="b">
        <v>1</v>
      </c>
      <c r="AB3" t="s">
        <v>18465</v>
      </c>
      <c r="AC3" t="s">
        <v>18456</v>
      </c>
      <c r="AE3" t="s">
        <v>18466</v>
      </c>
      <c r="AF3" t="s">
        <v>18458</v>
      </c>
      <c r="AG3" t="s">
        <v>18459</v>
      </c>
      <c r="AH3" t="s">
        <v>18460</v>
      </c>
      <c r="AI3" t="s">
        <v>18461</v>
      </c>
      <c r="AK3" t="s">
        <v>18462</v>
      </c>
      <c r="AN3" t="s">
        <v>18467</v>
      </c>
    </row>
    <row r="4" spans="1:40" x14ac:dyDescent="0.2">
      <c r="A4" t="s">
        <v>61</v>
      </c>
      <c r="B4" t="s">
        <v>62</v>
      </c>
      <c r="C4" t="s">
        <v>137</v>
      </c>
      <c r="D4" t="s">
        <v>7995</v>
      </c>
      <c r="E4" t="s">
        <v>18405</v>
      </c>
      <c r="F4" t="s">
        <v>18469</v>
      </c>
      <c r="L4" t="s">
        <v>18470</v>
      </c>
      <c r="N4" t="s">
        <v>7222</v>
      </c>
      <c r="T4" t="s">
        <v>18471</v>
      </c>
      <c r="U4" t="s">
        <v>18472</v>
      </c>
      <c r="V4" t="b">
        <v>0</v>
      </c>
      <c r="W4" t="b">
        <v>1</v>
      </c>
      <c r="AB4" t="s">
        <v>18455</v>
      </c>
      <c r="AE4" t="s">
        <v>18473</v>
      </c>
      <c r="AF4" t="s">
        <v>18474</v>
      </c>
      <c r="AH4" t="s">
        <v>18475</v>
      </c>
      <c r="AI4" t="s">
        <v>18476</v>
      </c>
      <c r="AK4" t="s">
        <v>18477</v>
      </c>
      <c r="AN4" t="s">
        <v>18478</v>
      </c>
    </row>
    <row r="5" spans="1:40" x14ac:dyDescent="0.2">
      <c r="A5" t="s">
        <v>61</v>
      </c>
      <c r="B5" t="s">
        <v>62</v>
      </c>
      <c r="C5" t="s">
        <v>288</v>
      </c>
      <c r="D5" t="s">
        <v>7995</v>
      </c>
      <c r="E5" t="s">
        <v>18508</v>
      </c>
      <c r="F5" t="s">
        <v>18469</v>
      </c>
      <c r="L5" t="s">
        <v>18470</v>
      </c>
      <c r="N5" t="s">
        <v>7802</v>
      </c>
      <c r="T5" t="s">
        <v>18479</v>
      </c>
      <c r="U5" t="s">
        <v>18480</v>
      </c>
      <c r="V5" t="b">
        <v>0</v>
      </c>
      <c r="W5" t="b">
        <v>1</v>
      </c>
      <c r="Z5" t="b">
        <v>0</v>
      </c>
      <c r="AB5" t="s">
        <v>18455</v>
      </c>
      <c r="AE5" t="s">
        <v>18481</v>
      </c>
      <c r="AF5" t="s">
        <v>18458</v>
      </c>
      <c r="AH5" t="s">
        <v>18482</v>
      </c>
      <c r="AI5" t="s">
        <v>18483</v>
      </c>
      <c r="AK5" t="s">
        <v>18477</v>
      </c>
      <c r="AN5" t="s">
        <v>18484</v>
      </c>
    </row>
    <row r="6" spans="1:40" hidden="1" x14ac:dyDescent="0.2">
      <c r="A6" t="s">
        <v>61</v>
      </c>
      <c r="B6" t="s">
        <v>62</v>
      </c>
      <c r="C6" t="s">
        <v>328</v>
      </c>
      <c r="D6" t="s">
        <v>7995</v>
      </c>
      <c r="E6" t="s">
        <v>88</v>
      </c>
      <c r="F6" t="s">
        <v>18450</v>
      </c>
      <c r="H6" t="s">
        <v>18464</v>
      </c>
      <c r="I6">
        <v>0</v>
      </c>
      <c r="N6" t="s">
        <v>9723</v>
      </c>
      <c r="T6" t="s">
        <v>18485</v>
      </c>
      <c r="U6" t="s">
        <v>18486</v>
      </c>
      <c r="AC6" t="s">
        <v>18456</v>
      </c>
      <c r="AE6" t="s">
        <v>18466</v>
      </c>
      <c r="AH6" t="s">
        <v>18487</v>
      </c>
      <c r="AK6" t="s">
        <v>18462</v>
      </c>
      <c r="AN6" t="s">
        <v>18488</v>
      </c>
    </row>
    <row r="7" spans="1:40" x14ac:dyDescent="0.2">
      <c r="A7" t="s">
        <v>61</v>
      </c>
      <c r="B7" t="s">
        <v>62</v>
      </c>
      <c r="C7" t="s">
        <v>404</v>
      </c>
      <c r="D7" t="s">
        <v>7995</v>
      </c>
      <c r="E7" t="s">
        <v>18555</v>
      </c>
      <c r="F7" t="s">
        <v>18450</v>
      </c>
      <c r="G7" t="s">
        <v>18451</v>
      </c>
      <c r="H7" t="s">
        <v>18489</v>
      </c>
      <c r="I7">
        <v>159600000</v>
      </c>
      <c r="N7" t="s">
        <v>9723</v>
      </c>
      <c r="T7" t="s">
        <v>18485</v>
      </c>
      <c r="U7" t="s">
        <v>18486</v>
      </c>
      <c r="V7" t="b">
        <v>0</v>
      </c>
      <c r="W7" t="b">
        <v>1</v>
      </c>
      <c r="AB7" t="s">
        <v>18455</v>
      </c>
      <c r="AC7" t="s">
        <v>18456</v>
      </c>
      <c r="AE7" t="s">
        <v>18490</v>
      </c>
      <c r="AF7" t="s">
        <v>18458</v>
      </c>
      <c r="AH7" t="s">
        <v>18487</v>
      </c>
      <c r="AI7" t="s">
        <v>18461</v>
      </c>
      <c r="AK7" t="s">
        <v>18462</v>
      </c>
      <c r="AN7" t="s">
        <v>18488</v>
      </c>
    </row>
    <row r="8" spans="1:40" x14ac:dyDescent="0.2">
      <c r="A8" t="s">
        <v>61</v>
      </c>
      <c r="B8" t="s">
        <v>62</v>
      </c>
      <c r="C8" t="s">
        <v>499</v>
      </c>
      <c r="D8" t="s">
        <v>7995</v>
      </c>
      <c r="E8" t="s">
        <v>18584</v>
      </c>
      <c r="F8" t="s">
        <v>18450</v>
      </c>
      <c r="G8" t="s">
        <v>18491</v>
      </c>
      <c r="H8" t="s">
        <v>18492</v>
      </c>
      <c r="I8">
        <v>90000000</v>
      </c>
      <c r="N8" t="s">
        <v>9723</v>
      </c>
      <c r="T8" t="s">
        <v>18485</v>
      </c>
      <c r="U8" t="s">
        <v>18486</v>
      </c>
      <c r="V8" t="b">
        <v>0</v>
      </c>
      <c r="W8" t="b">
        <v>1</v>
      </c>
      <c r="AE8" t="s">
        <v>18490</v>
      </c>
      <c r="AF8" t="s">
        <v>18458</v>
      </c>
      <c r="AH8" t="s">
        <v>18487</v>
      </c>
      <c r="AI8" t="s">
        <v>18461</v>
      </c>
      <c r="AK8" t="s">
        <v>18462</v>
      </c>
      <c r="AN8" t="s">
        <v>18493</v>
      </c>
    </row>
    <row r="9" spans="1:40" x14ac:dyDescent="0.2">
      <c r="A9" t="s">
        <v>61</v>
      </c>
      <c r="B9" t="s">
        <v>62</v>
      </c>
      <c r="C9" t="s">
        <v>553</v>
      </c>
      <c r="D9" t="s">
        <v>7995</v>
      </c>
      <c r="E9" t="s">
        <v>18608</v>
      </c>
      <c r="F9" t="s">
        <v>18450</v>
      </c>
      <c r="G9" t="s">
        <v>18451</v>
      </c>
      <c r="H9" t="s">
        <v>18492</v>
      </c>
      <c r="I9">
        <v>90000000</v>
      </c>
      <c r="N9" t="s">
        <v>9723</v>
      </c>
      <c r="T9" t="s">
        <v>18485</v>
      </c>
      <c r="U9" t="s">
        <v>18486</v>
      </c>
      <c r="V9" t="b">
        <v>0</v>
      </c>
      <c r="W9" t="b">
        <v>1</v>
      </c>
      <c r="AB9" t="s">
        <v>18455</v>
      </c>
      <c r="AC9" t="s">
        <v>18491</v>
      </c>
      <c r="AE9" t="s">
        <v>18490</v>
      </c>
      <c r="AF9" t="s">
        <v>18458</v>
      </c>
      <c r="AH9" t="s">
        <v>18487</v>
      </c>
      <c r="AI9" t="s">
        <v>18461</v>
      </c>
      <c r="AK9" t="s">
        <v>18462</v>
      </c>
      <c r="AN9" t="s">
        <v>18488</v>
      </c>
    </row>
    <row r="10" spans="1:40" x14ac:dyDescent="0.2">
      <c r="A10" t="s">
        <v>61</v>
      </c>
      <c r="B10" t="s">
        <v>62</v>
      </c>
      <c r="C10" t="s">
        <v>585</v>
      </c>
      <c r="D10" t="s">
        <v>7995</v>
      </c>
      <c r="E10" t="s">
        <v>18630</v>
      </c>
      <c r="F10" t="s">
        <v>18469</v>
      </c>
      <c r="L10" t="s">
        <v>18470</v>
      </c>
      <c r="N10" t="s">
        <v>7929</v>
      </c>
      <c r="V10" t="b">
        <v>0</v>
      </c>
      <c r="W10" t="b">
        <v>1</v>
      </c>
      <c r="Z10" t="b">
        <v>0</v>
      </c>
      <c r="AB10" t="s">
        <v>18455</v>
      </c>
      <c r="AE10" t="s">
        <v>18481</v>
      </c>
      <c r="AF10" t="s">
        <v>18458</v>
      </c>
      <c r="AH10" t="s">
        <v>18494</v>
      </c>
      <c r="AI10" t="s">
        <v>18476</v>
      </c>
      <c r="AK10" t="s">
        <v>18477</v>
      </c>
      <c r="AN10" t="s">
        <v>18495</v>
      </c>
    </row>
    <row r="11" spans="1:40" hidden="1" x14ac:dyDescent="0.2">
      <c r="A11" t="s">
        <v>61</v>
      </c>
      <c r="B11" t="s">
        <v>62</v>
      </c>
      <c r="C11" t="s">
        <v>858</v>
      </c>
      <c r="D11" t="s">
        <v>7995</v>
      </c>
      <c r="E11" t="s">
        <v>9397</v>
      </c>
      <c r="F11" t="s">
        <v>18450</v>
      </c>
      <c r="G11" t="s">
        <v>18456</v>
      </c>
      <c r="H11" t="s">
        <v>18464</v>
      </c>
      <c r="I11">
        <v>0</v>
      </c>
      <c r="N11" t="s">
        <v>7262</v>
      </c>
      <c r="V11" t="b">
        <v>0</v>
      </c>
      <c r="W11" t="b">
        <v>0</v>
      </c>
      <c r="Z11" t="b">
        <v>0</v>
      </c>
      <c r="AE11" t="s">
        <v>18466</v>
      </c>
      <c r="AH11" t="s">
        <v>18496</v>
      </c>
      <c r="AI11" t="s">
        <v>18497</v>
      </c>
      <c r="AK11" t="s">
        <v>18462</v>
      </c>
      <c r="AN11" t="s">
        <v>18498</v>
      </c>
    </row>
    <row r="12" spans="1:40" x14ac:dyDescent="0.2">
      <c r="A12" t="s">
        <v>61</v>
      </c>
      <c r="B12" t="s">
        <v>62</v>
      </c>
      <c r="C12" t="s">
        <v>949</v>
      </c>
      <c r="D12" t="s">
        <v>7995</v>
      </c>
      <c r="E12" t="s">
        <v>18739</v>
      </c>
      <c r="F12" t="s">
        <v>18450</v>
      </c>
      <c r="G12" t="s">
        <v>18491</v>
      </c>
      <c r="H12" t="s">
        <v>18492</v>
      </c>
      <c r="I12">
        <v>90000000</v>
      </c>
      <c r="N12" t="s">
        <v>7262</v>
      </c>
      <c r="V12" t="b">
        <v>0</v>
      </c>
      <c r="W12" t="b">
        <v>0</v>
      </c>
      <c r="Z12" t="b">
        <v>0</v>
      </c>
      <c r="AE12" t="s">
        <v>18490</v>
      </c>
      <c r="AF12" t="s">
        <v>18458</v>
      </c>
      <c r="AH12" t="s">
        <v>18496</v>
      </c>
      <c r="AI12" t="s">
        <v>18461</v>
      </c>
      <c r="AK12" t="s">
        <v>18462</v>
      </c>
      <c r="AN12" t="s">
        <v>18498</v>
      </c>
    </row>
    <row r="13" spans="1:40" x14ac:dyDescent="0.2">
      <c r="A13" t="s">
        <v>61</v>
      </c>
      <c r="B13" t="s">
        <v>62</v>
      </c>
      <c r="C13" t="s">
        <v>1026</v>
      </c>
      <c r="D13" t="s">
        <v>7995</v>
      </c>
      <c r="E13" t="s">
        <v>18760</v>
      </c>
      <c r="F13" t="s">
        <v>18450</v>
      </c>
      <c r="G13" t="s">
        <v>18499</v>
      </c>
      <c r="H13" t="s">
        <v>18500</v>
      </c>
      <c r="I13">
        <v>350400000</v>
      </c>
      <c r="N13" t="s">
        <v>7653</v>
      </c>
      <c r="V13" t="b">
        <v>0</v>
      </c>
      <c r="W13" t="b">
        <v>0</v>
      </c>
      <c r="Z13" t="b">
        <v>0</v>
      </c>
      <c r="AE13" t="s">
        <v>18490</v>
      </c>
      <c r="AF13" t="s">
        <v>18458</v>
      </c>
      <c r="AH13" t="s">
        <v>18501</v>
      </c>
      <c r="AI13" t="s">
        <v>18461</v>
      </c>
      <c r="AK13" t="s">
        <v>18462</v>
      </c>
      <c r="AM13" t="s">
        <v>18502</v>
      </c>
      <c r="AN13" t="s">
        <v>18503</v>
      </c>
    </row>
    <row r="14" spans="1:40" x14ac:dyDescent="0.2">
      <c r="A14" t="s">
        <v>61</v>
      </c>
      <c r="B14" t="s">
        <v>62</v>
      </c>
      <c r="C14" t="s">
        <v>1109</v>
      </c>
      <c r="D14" t="s">
        <v>7995</v>
      </c>
      <c r="E14" t="s">
        <v>18771</v>
      </c>
      <c r="F14" t="s">
        <v>18469</v>
      </c>
      <c r="L14" t="s">
        <v>18470</v>
      </c>
      <c r="N14" t="s">
        <v>7228</v>
      </c>
      <c r="V14" t="b">
        <v>0</v>
      </c>
      <c r="W14" t="b">
        <v>1</v>
      </c>
      <c r="Z14" t="b">
        <v>0</v>
      </c>
      <c r="AB14" t="s">
        <v>18455</v>
      </c>
      <c r="AE14" t="s">
        <v>18481</v>
      </c>
      <c r="AF14" t="s">
        <v>18458</v>
      </c>
      <c r="AH14" t="s">
        <v>18504</v>
      </c>
      <c r="AI14" t="s">
        <v>18505</v>
      </c>
      <c r="AK14" t="s">
        <v>18477</v>
      </c>
      <c r="AN14" t="s">
        <v>18506</v>
      </c>
    </row>
    <row r="15" spans="1:40" x14ac:dyDescent="0.2">
      <c r="A15" t="s">
        <v>61</v>
      </c>
      <c r="B15" t="s">
        <v>62</v>
      </c>
      <c r="C15" t="s">
        <v>1218</v>
      </c>
      <c r="D15" t="s">
        <v>7995</v>
      </c>
      <c r="E15" t="s">
        <v>18411</v>
      </c>
      <c r="F15" t="s">
        <v>18469</v>
      </c>
      <c r="L15" t="s">
        <v>18470</v>
      </c>
      <c r="V15" t="b">
        <v>0</v>
      </c>
      <c r="W15" t="b">
        <v>1</v>
      </c>
      <c r="AB15" t="s">
        <v>18455</v>
      </c>
      <c r="AE15" t="s">
        <v>18473</v>
      </c>
      <c r="AF15" t="s">
        <v>18474</v>
      </c>
      <c r="AI15" t="s">
        <v>18476</v>
      </c>
      <c r="AK15" t="s">
        <v>18477</v>
      </c>
      <c r="AN15" t="s">
        <v>18507</v>
      </c>
    </row>
    <row r="16" spans="1:40" x14ac:dyDescent="0.2">
      <c r="A16" t="s">
        <v>86</v>
      </c>
      <c r="B16" t="s">
        <v>87</v>
      </c>
      <c r="C16" t="s">
        <v>1267</v>
      </c>
      <c r="D16" t="s">
        <v>8001</v>
      </c>
      <c r="E16" t="s">
        <v>18841</v>
      </c>
      <c r="F16" t="s">
        <v>18509</v>
      </c>
      <c r="G16" t="s">
        <v>18510</v>
      </c>
      <c r="L16" t="s">
        <v>18511</v>
      </c>
      <c r="N16" t="s">
        <v>18512</v>
      </c>
      <c r="V16" t="b">
        <v>0</v>
      </c>
      <c r="W16" t="b">
        <v>1</v>
      </c>
      <c r="AB16" t="s">
        <v>18455</v>
      </c>
      <c r="AE16" t="s">
        <v>18513</v>
      </c>
      <c r="AF16" t="s">
        <v>18514</v>
      </c>
      <c r="AG16" t="s">
        <v>18515</v>
      </c>
      <c r="AI16" t="s">
        <v>7872</v>
      </c>
      <c r="AN16" t="s">
        <v>18516</v>
      </c>
    </row>
    <row r="17" spans="1:40" x14ac:dyDescent="0.2">
      <c r="A17" t="s">
        <v>86</v>
      </c>
      <c r="B17" t="s">
        <v>87</v>
      </c>
      <c r="C17" t="s">
        <v>1293</v>
      </c>
      <c r="D17" t="s">
        <v>8001</v>
      </c>
      <c r="E17" t="s">
        <v>18866</v>
      </c>
      <c r="F17" t="s">
        <v>18509</v>
      </c>
      <c r="G17" t="s">
        <v>18510</v>
      </c>
      <c r="L17" t="s">
        <v>18517</v>
      </c>
      <c r="N17" t="s">
        <v>18512</v>
      </c>
      <c r="V17" t="b">
        <v>0</v>
      </c>
      <c r="W17" t="b">
        <v>1</v>
      </c>
      <c r="AB17" t="s">
        <v>18455</v>
      </c>
      <c r="AE17" t="s">
        <v>18513</v>
      </c>
      <c r="AF17" t="s">
        <v>18514</v>
      </c>
      <c r="AG17" t="s">
        <v>18515</v>
      </c>
      <c r="AI17" t="s">
        <v>7872</v>
      </c>
      <c r="AN17" t="s">
        <v>18518</v>
      </c>
    </row>
    <row r="18" spans="1:40" x14ac:dyDescent="0.2">
      <c r="A18" t="s">
        <v>86</v>
      </c>
      <c r="B18" t="s">
        <v>87</v>
      </c>
      <c r="C18" t="s">
        <v>1351</v>
      </c>
      <c r="D18" t="s">
        <v>8001</v>
      </c>
      <c r="E18" t="s">
        <v>18877</v>
      </c>
      <c r="F18" t="s">
        <v>18509</v>
      </c>
      <c r="G18" t="s">
        <v>18519</v>
      </c>
      <c r="H18" t="s">
        <v>18520</v>
      </c>
      <c r="L18" t="s">
        <v>18517</v>
      </c>
      <c r="N18" t="s">
        <v>18512</v>
      </c>
      <c r="T18" t="s">
        <v>18521</v>
      </c>
      <c r="U18" t="s">
        <v>18522</v>
      </c>
      <c r="V18" t="b">
        <v>0</v>
      </c>
      <c r="W18" t="b">
        <v>1</v>
      </c>
      <c r="AB18" t="s">
        <v>18455</v>
      </c>
      <c r="AE18" t="s">
        <v>18513</v>
      </c>
      <c r="AF18" t="s">
        <v>18514</v>
      </c>
      <c r="AG18" t="s">
        <v>18515</v>
      </c>
      <c r="AH18" t="s">
        <v>18523</v>
      </c>
      <c r="AI18" t="s">
        <v>18524</v>
      </c>
      <c r="AN18" t="s">
        <v>18525</v>
      </c>
    </row>
    <row r="19" spans="1:40" x14ac:dyDescent="0.2">
      <c r="A19" t="s">
        <v>86</v>
      </c>
      <c r="B19" t="s">
        <v>87</v>
      </c>
      <c r="C19" t="s">
        <v>1425</v>
      </c>
      <c r="D19" t="s">
        <v>8001</v>
      </c>
      <c r="E19" t="s">
        <v>18885</v>
      </c>
      <c r="F19" t="s">
        <v>18509</v>
      </c>
      <c r="G19" t="s">
        <v>18519</v>
      </c>
      <c r="H19" t="s">
        <v>18520</v>
      </c>
      <c r="L19" t="s">
        <v>18511</v>
      </c>
      <c r="N19" t="s">
        <v>18512</v>
      </c>
      <c r="T19" t="s">
        <v>18521</v>
      </c>
      <c r="U19" t="s">
        <v>18522</v>
      </c>
      <c r="V19" t="b">
        <v>0</v>
      </c>
      <c r="W19" t="b">
        <v>1</v>
      </c>
      <c r="AB19" t="s">
        <v>18455</v>
      </c>
      <c r="AE19" t="s">
        <v>18513</v>
      </c>
      <c r="AF19" t="s">
        <v>18514</v>
      </c>
      <c r="AG19" t="s">
        <v>18515</v>
      </c>
      <c r="AH19" t="s">
        <v>18523</v>
      </c>
      <c r="AI19" t="s">
        <v>18524</v>
      </c>
      <c r="AN19" t="s">
        <v>18526</v>
      </c>
    </row>
    <row r="20" spans="1:40" x14ac:dyDescent="0.2">
      <c r="A20" t="s">
        <v>86</v>
      </c>
      <c r="B20" t="s">
        <v>87</v>
      </c>
      <c r="C20" t="s">
        <v>1442</v>
      </c>
      <c r="D20" t="s">
        <v>8001</v>
      </c>
      <c r="E20" t="s">
        <v>18891</v>
      </c>
      <c r="F20" t="s">
        <v>18509</v>
      </c>
      <c r="G20" t="s">
        <v>18527</v>
      </c>
      <c r="L20" t="s">
        <v>18517</v>
      </c>
      <c r="N20" t="s">
        <v>18512</v>
      </c>
      <c r="V20" t="b">
        <v>0</v>
      </c>
      <c r="W20" t="b">
        <v>1</v>
      </c>
      <c r="AB20" t="s">
        <v>18455</v>
      </c>
      <c r="AE20" t="s">
        <v>18528</v>
      </c>
      <c r="AF20" t="s">
        <v>18458</v>
      </c>
      <c r="AG20" t="s">
        <v>18529</v>
      </c>
      <c r="AI20" t="s">
        <v>18461</v>
      </c>
      <c r="AN20" t="s">
        <v>18518</v>
      </c>
    </row>
    <row r="21" spans="1:40" x14ac:dyDescent="0.2">
      <c r="A21" t="s">
        <v>86</v>
      </c>
      <c r="B21" t="s">
        <v>87</v>
      </c>
      <c r="C21" t="s">
        <v>1643</v>
      </c>
      <c r="D21" t="s">
        <v>8001</v>
      </c>
      <c r="E21" t="s">
        <v>18911</v>
      </c>
      <c r="F21" t="s">
        <v>18509</v>
      </c>
      <c r="G21" t="s">
        <v>18527</v>
      </c>
      <c r="L21" t="s">
        <v>18511</v>
      </c>
      <c r="N21" t="s">
        <v>18512</v>
      </c>
      <c r="V21" t="b">
        <v>0</v>
      </c>
      <c r="W21" t="b">
        <v>1</v>
      </c>
      <c r="AB21" t="s">
        <v>18455</v>
      </c>
      <c r="AE21" t="s">
        <v>18528</v>
      </c>
      <c r="AF21" t="s">
        <v>18458</v>
      </c>
      <c r="AG21" t="s">
        <v>18529</v>
      </c>
      <c r="AI21" t="s">
        <v>18461</v>
      </c>
      <c r="AN21" t="s">
        <v>18516</v>
      </c>
    </row>
    <row r="22" spans="1:40" hidden="1" x14ac:dyDescent="0.2">
      <c r="A22" t="s">
        <v>86</v>
      </c>
      <c r="B22" t="s">
        <v>87</v>
      </c>
      <c r="C22" t="s">
        <v>1674</v>
      </c>
      <c r="D22" t="s">
        <v>8001</v>
      </c>
      <c r="E22" t="s">
        <v>18923</v>
      </c>
      <c r="F22" t="s">
        <v>18450</v>
      </c>
      <c r="G22" t="s">
        <v>18491</v>
      </c>
      <c r="H22" t="s">
        <v>18464</v>
      </c>
      <c r="I22">
        <v>0</v>
      </c>
      <c r="N22" t="s">
        <v>7944</v>
      </c>
      <c r="V22" t="b">
        <v>0</v>
      </c>
      <c r="W22" t="b">
        <v>0</v>
      </c>
      <c r="Z22" t="b">
        <v>0</v>
      </c>
      <c r="AE22" t="s">
        <v>18466</v>
      </c>
      <c r="AH22" t="s">
        <v>18530</v>
      </c>
      <c r="AI22" t="s">
        <v>18497</v>
      </c>
      <c r="AK22" t="s">
        <v>18462</v>
      </c>
      <c r="AN22" t="s">
        <v>18531</v>
      </c>
    </row>
    <row r="23" spans="1:40" hidden="1" x14ac:dyDescent="0.2">
      <c r="A23" t="s">
        <v>86</v>
      </c>
      <c r="B23" t="s">
        <v>87</v>
      </c>
      <c r="C23" t="s">
        <v>1684</v>
      </c>
      <c r="D23" t="s">
        <v>8001</v>
      </c>
      <c r="E23" t="s">
        <v>18942</v>
      </c>
      <c r="F23" t="s">
        <v>18450</v>
      </c>
      <c r="G23" t="s">
        <v>18456</v>
      </c>
      <c r="H23" t="s">
        <v>18464</v>
      </c>
      <c r="I23">
        <v>0</v>
      </c>
      <c r="N23" t="s">
        <v>7944</v>
      </c>
      <c r="V23" t="b">
        <v>0</v>
      </c>
      <c r="W23" t="b">
        <v>0</v>
      </c>
      <c r="Z23" t="b">
        <v>0</v>
      </c>
      <c r="AE23" t="s">
        <v>18466</v>
      </c>
      <c r="AH23" t="s">
        <v>18530</v>
      </c>
      <c r="AI23" t="s">
        <v>18497</v>
      </c>
      <c r="AK23" t="s">
        <v>18462</v>
      </c>
      <c r="AN23" t="s">
        <v>18531</v>
      </c>
    </row>
    <row r="24" spans="1:40" x14ac:dyDescent="0.2">
      <c r="A24" t="s">
        <v>86</v>
      </c>
      <c r="B24" t="s">
        <v>87</v>
      </c>
      <c r="C24" t="s">
        <v>1824</v>
      </c>
      <c r="D24" t="s">
        <v>8001</v>
      </c>
      <c r="E24" t="s">
        <v>1351</v>
      </c>
      <c r="F24" t="s">
        <v>18509</v>
      </c>
      <c r="G24" t="s">
        <v>18532</v>
      </c>
      <c r="L24" t="s">
        <v>18517</v>
      </c>
      <c r="N24" t="s">
        <v>7601</v>
      </c>
      <c r="V24" t="b">
        <v>0</v>
      </c>
      <c r="W24" t="b">
        <v>1</v>
      </c>
      <c r="Z24" t="b">
        <v>0</v>
      </c>
      <c r="AB24" t="s">
        <v>18455</v>
      </c>
      <c r="AE24" t="s">
        <v>18513</v>
      </c>
      <c r="AF24" t="s">
        <v>18514</v>
      </c>
      <c r="AG24" t="s">
        <v>18515</v>
      </c>
      <c r="AI24" t="s">
        <v>7872</v>
      </c>
      <c r="AN24" t="s">
        <v>18533</v>
      </c>
    </row>
    <row r="25" spans="1:40" x14ac:dyDescent="0.2">
      <c r="A25" t="s">
        <v>86</v>
      </c>
      <c r="B25" t="s">
        <v>87</v>
      </c>
      <c r="C25" t="s">
        <v>1975</v>
      </c>
      <c r="D25" t="s">
        <v>8001</v>
      </c>
      <c r="E25" t="s">
        <v>19005</v>
      </c>
      <c r="F25" t="s">
        <v>18509</v>
      </c>
      <c r="G25" t="s">
        <v>18534</v>
      </c>
      <c r="L25" t="s">
        <v>18511</v>
      </c>
      <c r="N25" t="s">
        <v>7601</v>
      </c>
      <c r="V25" t="b">
        <v>0</v>
      </c>
      <c r="W25" t="b">
        <v>1</v>
      </c>
      <c r="Z25" t="b">
        <v>0</v>
      </c>
      <c r="AB25" t="s">
        <v>18455</v>
      </c>
      <c r="AE25" t="s">
        <v>18528</v>
      </c>
      <c r="AF25" t="s">
        <v>18458</v>
      </c>
      <c r="AG25" t="s">
        <v>18529</v>
      </c>
      <c r="AI25" t="s">
        <v>18461</v>
      </c>
      <c r="AN25" t="s">
        <v>18535</v>
      </c>
    </row>
    <row r="26" spans="1:40" x14ac:dyDescent="0.2">
      <c r="A26" t="s">
        <v>86</v>
      </c>
      <c r="B26" t="s">
        <v>87</v>
      </c>
      <c r="C26" t="s">
        <v>2120</v>
      </c>
      <c r="D26" t="s">
        <v>8001</v>
      </c>
      <c r="E26" t="s">
        <v>19010</v>
      </c>
      <c r="F26" t="s">
        <v>18509</v>
      </c>
      <c r="G26" t="s">
        <v>18534</v>
      </c>
      <c r="L26" t="s">
        <v>18517</v>
      </c>
      <c r="N26" t="s">
        <v>7601</v>
      </c>
      <c r="V26" t="b">
        <v>0</v>
      </c>
      <c r="W26" t="b">
        <v>1</v>
      </c>
      <c r="Z26" t="b">
        <v>0</v>
      </c>
      <c r="AB26" t="s">
        <v>18455</v>
      </c>
      <c r="AE26" t="s">
        <v>18528</v>
      </c>
      <c r="AF26" t="s">
        <v>18458</v>
      </c>
      <c r="AG26" t="s">
        <v>18529</v>
      </c>
      <c r="AI26" t="s">
        <v>18461</v>
      </c>
      <c r="AN26" t="s">
        <v>18533</v>
      </c>
    </row>
    <row r="27" spans="1:40" x14ac:dyDescent="0.2">
      <c r="A27" t="s">
        <v>86</v>
      </c>
      <c r="B27" t="s">
        <v>87</v>
      </c>
      <c r="C27" t="s">
        <v>2262</v>
      </c>
      <c r="D27" t="s">
        <v>8001</v>
      </c>
      <c r="E27" t="s">
        <v>19035</v>
      </c>
      <c r="F27" t="s">
        <v>18509</v>
      </c>
      <c r="G27" t="s">
        <v>18532</v>
      </c>
      <c r="L27" t="s">
        <v>18511</v>
      </c>
      <c r="N27" t="s">
        <v>7601</v>
      </c>
      <c r="V27" t="b">
        <v>0</v>
      </c>
      <c r="W27" t="b">
        <v>0</v>
      </c>
      <c r="Z27" t="b">
        <v>0</v>
      </c>
      <c r="AE27" t="s">
        <v>18513</v>
      </c>
      <c r="AF27" t="s">
        <v>18514</v>
      </c>
      <c r="AG27" t="s">
        <v>18515</v>
      </c>
      <c r="AI27" t="s">
        <v>7872</v>
      </c>
      <c r="AN27" t="s">
        <v>18536</v>
      </c>
    </row>
    <row r="28" spans="1:40" hidden="1" x14ac:dyDescent="0.2">
      <c r="A28" t="s">
        <v>86</v>
      </c>
      <c r="B28" t="s">
        <v>87</v>
      </c>
      <c r="C28" t="s">
        <v>2356</v>
      </c>
      <c r="D28" t="s">
        <v>8001</v>
      </c>
      <c r="E28" t="s">
        <v>19056</v>
      </c>
      <c r="F28" t="s">
        <v>18469</v>
      </c>
      <c r="G28" t="s">
        <v>18537</v>
      </c>
      <c r="H28" t="s">
        <v>18538</v>
      </c>
      <c r="I28">
        <v>75200000</v>
      </c>
      <c r="L28" t="s">
        <v>18470</v>
      </c>
      <c r="N28" t="s">
        <v>7457</v>
      </c>
      <c r="T28" t="s">
        <v>18539</v>
      </c>
      <c r="U28" t="s">
        <v>18540</v>
      </c>
      <c r="AE28" t="s">
        <v>18541</v>
      </c>
      <c r="AH28" t="s">
        <v>18542</v>
      </c>
      <c r="AI28" t="s">
        <v>18476</v>
      </c>
      <c r="AK28" t="s">
        <v>18477</v>
      </c>
      <c r="AN28" t="s">
        <v>18543</v>
      </c>
    </row>
    <row r="29" spans="1:40" hidden="1" x14ac:dyDescent="0.2">
      <c r="A29" t="s">
        <v>86</v>
      </c>
      <c r="B29" t="s">
        <v>87</v>
      </c>
      <c r="C29" t="s">
        <v>2382</v>
      </c>
      <c r="D29" t="s">
        <v>8001</v>
      </c>
      <c r="E29" t="s">
        <v>19097</v>
      </c>
      <c r="F29" t="s">
        <v>18469</v>
      </c>
      <c r="L29" t="s">
        <v>18470</v>
      </c>
      <c r="N29" t="s">
        <v>7457</v>
      </c>
      <c r="T29" t="s">
        <v>18539</v>
      </c>
      <c r="U29" t="s">
        <v>18540</v>
      </c>
      <c r="AH29" t="s">
        <v>18542</v>
      </c>
      <c r="AI29" t="s">
        <v>18483</v>
      </c>
      <c r="AK29" t="s">
        <v>18477</v>
      </c>
      <c r="AN29" t="s">
        <v>18543</v>
      </c>
    </row>
    <row r="30" spans="1:40" x14ac:dyDescent="0.2">
      <c r="A30" t="s">
        <v>86</v>
      </c>
      <c r="B30" t="s">
        <v>87</v>
      </c>
      <c r="C30" t="s">
        <v>2528</v>
      </c>
      <c r="D30" t="s">
        <v>8001</v>
      </c>
      <c r="E30" t="s">
        <v>11180</v>
      </c>
      <c r="F30" t="s">
        <v>18450</v>
      </c>
      <c r="G30" t="s">
        <v>18499</v>
      </c>
      <c r="H30" t="s">
        <v>18544</v>
      </c>
      <c r="I30">
        <v>105200000</v>
      </c>
      <c r="N30" t="s">
        <v>7653</v>
      </c>
      <c r="V30" t="b">
        <v>0</v>
      </c>
      <c r="W30" t="b">
        <v>0</v>
      </c>
      <c r="Z30" t="b">
        <v>0</v>
      </c>
      <c r="AE30" t="s">
        <v>18545</v>
      </c>
      <c r="AF30" t="s">
        <v>18546</v>
      </c>
      <c r="AH30" t="s">
        <v>18547</v>
      </c>
      <c r="AI30" t="s">
        <v>18461</v>
      </c>
      <c r="AK30" t="s">
        <v>18462</v>
      </c>
      <c r="AM30" t="s">
        <v>18502</v>
      </c>
      <c r="AN30" t="s">
        <v>18548</v>
      </c>
    </row>
    <row r="31" spans="1:40" x14ac:dyDescent="0.2">
      <c r="A31" t="s">
        <v>86</v>
      </c>
      <c r="B31" t="s">
        <v>87</v>
      </c>
      <c r="C31" t="s">
        <v>2611</v>
      </c>
      <c r="D31" t="s">
        <v>8001</v>
      </c>
      <c r="E31" t="s">
        <v>19133</v>
      </c>
      <c r="F31" t="s">
        <v>18469</v>
      </c>
      <c r="L31" t="s">
        <v>18470</v>
      </c>
      <c r="N31" t="s">
        <v>7456</v>
      </c>
      <c r="V31" t="b">
        <v>0</v>
      </c>
      <c r="W31" t="b">
        <v>1</v>
      </c>
      <c r="Z31" t="b">
        <v>0</v>
      </c>
      <c r="AB31" t="s">
        <v>18455</v>
      </c>
      <c r="AE31" t="s">
        <v>18549</v>
      </c>
      <c r="AF31" t="s">
        <v>18550</v>
      </c>
      <c r="AH31" t="s">
        <v>18551</v>
      </c>
      <c r="AI31" t="s">
        <v>18476</v>
      </c>
      <c r="AK31" t="s">
        <v>18477</v>
      </c>
      <c r="AN31" t="s">
        <v>18552</v>
      </c>
    </row>
    <row r="32" spans="1:40" x14ac:dyDescent="0.2">
      <c r="A32" t="s">
        <v>86</v>
      </c>
      <c r="B32" t="s">
        <v>87</v>
      </c>
      <c r="C32" t="s">
        <v>2636</v>
      </c>
      <c r="D32" t="s">
        <v>8001</v>
      </c>
      <c r="E32" t="s">
        <v>19153</v>
      </c>
      <c r="F32" t="s">
        <v>18509</v>
      </c>
      <c r="G32" t="s">
        <v>18534</v>
      </c>
      <c r="L32" t="s">
        <v>18511</v>
      </c>
      <c r="V32" t="b">
        <v>0</v>
      </c>
      <c r="W32" t="b">
        <v>1</v>
      </c>
      <c r="Z32" t="b">
        <v>0</v>
      </c>
      <c r="AB32" t="s">
        <v>18455</v>
      </c>
      <c r="AE32" t="s">
        <v>18528</v>
      </c>
      <c r="AF32" t="s">
        <v>18458</v>
      </c>
      <c r="AG32" t="s">
        <v>18529</v>
      </c>
      <c r="AI32" t="s">
        <v>18461</v>
      </c>
      <c r="AN32" t="s">
        <v>18553</v>
      </c>
    </row>
    <row r="33" spans="1:40" hidden="1" x14ac:dyDescent="0.2">
      <c r="A33" t="s">
        <v>86</v>
      </c>
      <c r="B33" t="s">
        <v>87</v>
      </c>
      <c r="C33" t="s">
        <v>2693</v>
      </c>
      <c r="D33" t="s">
        <v>8001</v>
      </c>
      <c r="E33" t="s">
        <v>1824</v>
      </c>
      <c r="F33" t="s">
        <v>18469</v>
      </c>
      <c r="L33" t="s">
        <v>18470</v>
      </c>
      <c r="AE33" t="s">
        <v>18541</v>
      </c>
      <c r="AI33" t="s">
        <v>18476</v>
      </c>
      <c r="AK33" t="s">
        <v>18477</v>
      </c>
      <c r="AN33" t="s">
        <v>18554</v>
      </c>
    </row>
    <row r="34" spans="1:40" x14ac:dyDescent="0.2">
      <c r="A34" t="s">
        <v>86</v>
      </c>
      <c r="B34" t="s">
        <v>87</v>
      </c>
      <c r="C34" t="s">
        <v>2756</v>
      </c>
      <c r="D34" t="s">
        <v>8001</v>
      </c>
      <c r="E34" t="s">
        <v>18412</v>
      </c>
      <c r="F34" t="s">
        <v>18509</v>
      </c>
      <c r="G34" t="s">
        <v>18532</v>
      </c>
      <c r="L34" t="s">
        <v>18511</v>
      </c>
      <c r="V34" t="b">
        <v>0</v>
      </c>
      <c r="W34" t="b">
        <v>1</v>
      </c>
      <c r="Z34" t="b">
        <v>0</v>
      </c>
      <c r="AB34" t="s">
        <v>18455</v>
      </c>
      <c r="AE34" t="s">
        <v>18513</v>
      </c>
      <c r="AF34" t="s">
        <v>18514</v>
      </c>
      <c r="AG34" t="s">
        <v>18515</v>
      </c>
      <c r="AI34" t="s">
        <v>7872</v>
      </c>
      <c r="AN34" t="s">
        <v>18553</v>
      </c>
    </row>
    <row r="35" spans="1:40" x14ac:dyDescent="0.2">
      <c r="A35" t="s">
        <v>135</v>
      </c>
      <c r="B35" t="s">
        <v>136</v>
      </c>
      <c r="C35" t="s">
        <v>2960</v>
      </c>
      <c r="D35" t="s">
        <v>8011</v>
      </c>
      <c r="E35" t="s">
        <v>19227</v>
      </c>
      <c r="F35" t="s">
        <v>18556</v>
      </c>
      <c r="G35" t="s">
        <v>18524</v>
      </c>
      <c r="H35" t="s">
        <v>18557</v>
      </c>
      <c r="L35" t="s">
        <v>18558</v>
      </c>
      <c r="N35" t="s">
        <v>7729</v>
      </c>
      <c r="T35" t="s">
        <v>18559</v>
      </c>
      <c r="U35" t="s">
        <v>18560</v>
      </c>
      <c r="V35" t="b">
        <v>0</v>
      </c>
      <c r="W35" t="b">
        <v>1</v>
      </c>
      <c r="AB35" t="s">
        <v>18455</v>
      </c>
      <c r="AC35" t="s">
        <v>18561</v>
      </c>
      <c r="AE35" t="s">
        <v>18562</v>
      </c>
      <c r="AF35" t="s">
        <v>18514</v>
      </c>
      <c r="AG35" t="s">
        <v>18515</v>
      </c>
      <c r="AH35" t="s">
        <v>18563</v>
      </c>
      <c r="AI35" t="s">
        <v>18451</v>
      </c>
      <c r="AN35" t="s">
        <v>18564</v>
      </c>
    </row>
    <row r="36" spans="1:40" x14ac:dyDescent="0.2">
      <c r="A36" t="s">
        <v>135</v>
      </c>
      <c r="B36" t="s">
        <v>136</v>
      </c>
      <c r="C36" t="s">
        <v>3049</v>
      </c>
      <c r="D36" t="s">
        <v>8011</v>
      </c>
      <c r="E36" t="s">
        <v>19246</v>
      </c>
      <c r="F36" t="s">
        <v>18556</v>
      </c>
      <c r="G36" t="s">
        <v>18524</v>
      </c>
      <c r="H36" t="s">
        <v>18565</v>
      </c>
      <c r="L36" t="s">
        <v>18558</v>
      </c>
      <c r="N36" t="s">
        <v>7729</v>
      </c>
      <c r="T36" t="s">
        <v>18559</v>
      </c>
      <c r="U36" t="s">
        <v>18560</v>
      </c>
      <c r="V36" t="b">
        <v>0</v>
      </c>
      <c r="W36" t="b">
        <v>1</v>
      </c>
      <c r="AB36" t="s">
        <v>18455</v>
      </c>
      <c r="AC36" t="s">
        <v>18566</v>
      </c>
      <c r="AE36" t="s">
        <v>18562</v>
      </c>
      <c r="AF36" t="s">
        <v>18514</v>
      </c>
      <c r="AG36" t="s">
        <v>18515</v>
      </c>
      <c r="AH36" t="s">
        <v>18563</v>
      </c>
      <c r="AI36" t="s">
        <v>18451</v>
      </c>
      <c r="AN36" t="s">
        <v>18564</v>
      </c>
    </row>
    <row r="37" spans="1:40" x14ac:dyDescent="0.2">
      <c r="A37" t="s">
        <v>135</v>
      </c>
      <c r="B37" t="s">
        <v>136</v>
      </c>
      <c r="C37" t="s">
        <v>3073</v>
      </c>
      <c r="D37" t="s">
        <v>8011</v>
      </c>
      <c r="E37" t="s">
        <v>2362</v>
      </c>
      <c r="F37" t="s">
        <v>18556</v>
      </c>
      <c r="G37" t="s">
        <v>18451</v>
      </c>
      <c r="H37" t="s">
        <v>18567</v>
      </c>
      <c r="L37" t="s">
        <v>18558</v>
      </c>
      <c r="N37" t="s">
        <v>7729</v>
      </c>
      <c r="T37" t="s">
        <v>18559</v>
      </c>
      <c r="U37" t="s">
        <v>18560</v>
      </c>
      <c r="V37" t="b">
        <v>0</v>
      </c>
      <c r="W37" t="b">
        <v>1</v>
      </c>
      <c r="AB37" t="s">
        <v>18455</v>
      </c>
      <c r="AC37" t="s">
        <v>18491</v>
      </c>
      <c r="AE37" t="s">
        <v>18568</v>
      </c>
      <c r="AF37" t="s">
        <v>18546</v>
      </c>
      <c r="AG37" t="s">
        <v>18459</v>
      </c>
      <c r="AH37" t="s">
        <v>18563</v>
      </c>
      <c r="AI37" t="s">
        <v>18451</v>
      </c>
      <c r="AN37" t="s">
        <v>18564</v>
      </c>
    </row>
    <row r="38" spans="1:40" x14ac:dyDescent="0.2">
      <c r="A38" t="s">
        <v>135</v>
      </c>
      <c r="B38" t="s">
        <v>136</v>
      </c>
      <c r="C38" t="s">
        <v>3356</v>
      </c>
      <c r="D38" t="s">
        <v>8011</v>
      </c>
      <c r="E38" t="s">
        <v>19279</v>
      </c>
      <c r="F38" t="s">
        <v>18556</v>
      </c>
      <c r="G38" t="s">
        <v>18451</v>
      </c>
      <c r="H38" t="s">
        <v>18569</v>
      </c>
      <c r="L38" t="s">
        <v>18558</v>
      </c>
      <c r="N38" t="s">
        <v>7729</v>
      </c>
      <c r="T38" t="s">
        <v>18559</v>
      </c>
      <c r="U38" t="s">
        <v>18560</v>
      </c>
      <c r="V38" t="b">
        <v>0</v>
      </c>
      <c r="W38" t="b">
        <v>1</v>
      </c>
      <c r="AB38" t="s">
        <v>18455</v>
      </c>
      <c r="AC38" t="s">
        <v>18570</v>
      </c>
      <c r="AE38" t="s">
        <v>18568</v>
      </c>
      <c r="AF38" t="s">
        <v>18546</v>
      </c>
      <c r="AG38" t="s">
        <v>18459</v>
      </c>
      <c r="AH38" t="s">
        <v>18563</v>
      </c>
      <c r="AI38" t="s">
        <v>18451</v>
      </c>
      <c r="AN38" t="s">
        <v>18564</v>
      </c>
    </row>
    <row r="39" spans="1:40" x14ac:dyDescent="0.2">
      <c r="A39" t="s">
        <v>135</v>
      </c>
      <c r="B39" t="s">
        <v>136</v>
      </c>
      <c r="C39" t="s">
        <v>3392</v>
      </c>
      <c r="D39" t="s">
        <v>8011</v>
      </c>
      <c r="E39" t="s">
        <v>19297</v>
      </c>
      <c r="F39" t="s">
        <v>18556</v>
      </c>
      <c r="G39" t="s">
        <v>18451</v>
      </c>
      <c r="H39" t="s">
        <v>18571</v>
      </c>
      <c r="L39" t="s">
        <v>18558</v>
      </c>
      <c r="N39" t="s">
        <v>7729</v>
      </c>
      <c r="T39" t="s">
        <v>18559</v>
      </c>
      <c r="U39" t="s">
        <v>18560</v>
      </c>
      <c r="V39" t="b">
        <v>0</v>
      </c>
      <c r="W39" t="b">
        <v>1</v>
      </c>
      <c r="AB39" t="s">
        <v>18455</v>
      </c>
      <c r="AC39" t="s">
        <v>18456</v>
      </c>
      <c r="AE39" t="s">
        <v>18568</v>
      </c>
      <c r="AF39" t="s">
        <v>18546</v>
      </c>
      <c r="AG39" t="s">
        <v>18459</v>
      </c>
      <c r="AH39" t="s">
        <v>18563</v>
      </c>
      <c r="AI39" t="s">
        <v>18451</v>
      </c>
      <c r="AN39" t="s">
        <v>18564</v>
      </c>
    </row>
    <row r="40" spans="1:40" x14ac:dyDescent="0.2">
      <c r="A40" t="s">
        <v>135</v>
      </c>
      <c r="B40" t="s">
        <v>136</v>
      </c>
      <c r="C40" t="s">
        <v>3536</v>
      </c>
      <c r="D40" t="s">
        <v>8011</v>
      </c>
      <c r="E40" t="s">
        <v>12367</v>
      </c>
      <c r="F40" t="s">
        <v>18556</v>
      </c>
      <c r="G40" t="s">
        <v>18524</v>
      </c>
      <c r="H40" t="s">
        <v>18557</v>
      </c>
      <c r="L40" t="s">
        <v>18558</v>
      </c>
      <c r="N40" t="s">
        <v>7722</v>
      </c>
      <c r="T40" t="s">
        <v>18572</v>
      </c>
      <c r="U40" t="s">
        <v>18573</v>
      </c>
      <c r="V40" t="b">
        <v>0</v>
      </c>
      <c r="W40" t="b">
        <v>1</v>
      </c>
      <c r="AB40" t="s">
        <v>18455</v>
      </c>
      <c r="AC40" t="s">
        <v>18561</v>
      </c>
      <c r="AE40" t="s">
        <v>18562</v>
      </c>
      <c r="AF40" t="s">
        <v>18514</v>
      </c>
      <c r="AG40" t="s">
        <v>18515</v>
      </c>
      <c r="AH40" t="s">
        <v>18574</v>
      </c>
      <c r="AI40" t="s">
        <v>18524</v>
      </c>
      <c r="AN40" t="s">
        <v>18575</v>
      </c>
    </row>
    <row r="41" spans="1:40" x14ac:dyDescent="0.2">
      <c r="A41" t="s">
        <v>135</v>
      </c>
      <c r="B41" t="s">
        <v>136</v>
      </c>
      <c r="C41" t="s">
        <v>3586</v>
      </c>
      <c r="D41" t="s">
        <v>8011</v>
      </c>
      <c r="E41" t="s">
        <v>18413</v>
      </c>
      <c r="F41" t="s">
        <v>18556</v>
      </c>
      <c r="G41" t="s">
        <v>18456</v>
      </c>
      <c r="L41" t="s">
        <v>18517</v>
      </c>
      <c r="N41" t="s">
        <v>7722</v>
      </c>
      <c r="Q41" t="s">
        <v>18576</v>
      </c>
      <c r="T41" t="s">
        <v>18572</v>
      </c>
      <c r="U41" t="s">
        <v>18573</v>
      </c>
      <c r="V41" t="b">
        <v>0</v>
      </c>
      <c r="W41" t="b">
        <v>1</v>
      </c>
      <c r="AB41" t="s">
        <v>18455</v>
      </c>
      <c r="AC41" t="s">
        <v>18577</v>
      </c>
      <c r="AE41" t="s">
        <v>18568</v>
      </c>
      <c r="AF41" t="s">
        <v>18546</v>
      </c>
      <c r="AG41" t="s">
        <v>18459</v>
      </c>
      <c r="AH41" t="s">
        <v>18574</v>
      </c>
      <c r="AI41" t="s">
        <v>18461</v>
      </c>
      <c r="AN41" t="s">
        <v>18578</v>
      </c>
    </row>
    <row r="42" spans="1:40" x14ac:dyDescent="0.2">
      <c r="A42" t="s">
        <v>135</v>
      </c>
      <c r="B42" t="s">
        <v>136</v>
      </c>
      <c r="C42" t="s">
        <v>3669</v>
      </c>
      <c r="D42" t="s">
        <v>8011</v>
      </c>
      <c r="E42" t="s">
        <v>19367</v>
      </c>
      <c r="F42" t="s">
        <v>18556</v>
      </c>
      <c r="G42" t="s">
        <v>18456</v>
      </c>
      <c r="L42" t="s">
        <v>18558</v>
      </c>
      <c r="N42" t="s">
        <v>7722</v>
      </c>
      <c r="T42" t="s">
        <v>18572</v>
      </c>
      <c r="U42" t="s">
        <v>18573</v>
      </c>
      <c r="AE42" t="s">
        <v>18568</v>
      </c>
      <c r="AF42" t="s">
        <v>18546</v>
      </c>
      <c r="AG42" t="s">
        <v>18459</v>
      </c>
      <c r="AH42" t="s">
        <v>18574</v>
      </c>
      <c r="AI42" t="s">
        <v>18451</v>
      </c>
      <c r="AN42" t="s">
        <v>18579</v>
      </c>
    </row>
    <row r="43" spans="1:40" x14ac:dyDescent="0.2">
      <c r="A43" t="s">
        <v>135</v>
      </c>
      <c r="B43" t="s">
        <v>136</v>
      </c>
      <c r="C43" t="s">
        <v>3795</v>
      </c>
      <c r="D43" t="s">
        <v>8011</v>
      </c>
      <c r="E43" t="s">
        <v>19374</v>
      </c>
      <c r="F43" t="s">
        <v>18556</v>
      </c>
      <c r="G43" t="s">
        <v>18524</v>
      </c>
      <c r="H43" t="s">
        <v>18580</v>
      </c>
      <c r="L43" t="s">
        <v>18558</v>
      </c>
      <c r="N43" t="s">
        <v>7722</v>
      </c>
      <c r="T43" t="s">
        <v>18572</v>
      </c>
      <c r="U43" t="s">
        <v>18573</v>
      </c>
      <c r="V43" t="b">
        <v>0</v>
      </c>
      <c r="W43" t="b">
        <v>1</v>
      </c>
      <c r="AB43" t="s">
        <v>18455</v>
      </c>
      <c r="AC43" t="s">
        <v>18566</v>
      </c>
      <c r="AE43" t="s">
        <v>18562</v>
      </c>
      <c r="AF43" t="s">
        <v>18514</v>
      </c>
      <c r="AG43" t="s">
        <v>18515</v>
      </c>
      <c r="AH43" t="s">
        <v>18574</v>
      </c>
      <c r="AI43" t="s">
        <v>18524</v>
      </c>
      <c r="AN43" t="s">
        <v>18575</v>
      </c>
    </row>
    <row r="44" spans="1:40" x14ac:dyDescent="0.2">
      <c r="A44" t="s">
        <v>135</v>
      </c>
      <c r="B44" t="s">
        <v>136</v>
      </c>
      <c r="C44" t="s">
        <v>3814</v>
      </c>
      <c r="D44" t="s">
        <v>8011</v>
      </c>
      <c r="E44" t="s">
        <v>19419</v>
      </c>
      <c r="F44" t="s">
        <v>18556</v>
      </c>
      <c r="G44" t="s">
        <v>18451</v>
      </c>
      <c r="H44" t="s">
        <v>18581</v>
      </c>
      <c r="L44" t="s">
        <v>18558</v>
      </c>
      <c r="N44" t="s">
        <v>7722</v>
      </c>
      <c r="T44" t="s">
        <v>18572</v>
      </c>
      <c r="U44" t="s">
        <v>18573</v>
      </c>
      <c r="V44" t="b">
        <v>0</v>
      </c>
      <c r="W44" t="b">
        <v>1</v>
      </c>
      <c r="AB44" t="s">
        <v>18455</v>
      </c>
      <c r="AC44" t="s">
        <v>18491</v>
      </c>
      <c r="AE44" t="s">
        <v>18568</v>
      </c>
      <c r="AF44" t="s">
        <v>18546</v>
      </c>
      <c r="AG44" t="s">
        <v>18459</v>
      </c>
      <c r="AH44" t="s">
        <v>18574</v>
      </c>
      <c r="AI44" t="s">
        <v>18524</v>
      </c>
      <c r="AN44" t="s">
        <v>18575</v>
      </c>
    </row>
    <row r="45" spans="1:40" x14ac:dyDescent="0.2">
      <c r="A45" t="s">
        <v>135</v>
      </c>
      <c r="B45" t="s">
        <v>136</v>
      </c>
      <c r="C45" t="s">
        <v>3832</v>
      </c>
      <c r="D45" t="s">
        <v>8011</v>
      </c>
      <c r="E45" t="s">
        <v>19426</v>
      </c>
      <c r="F45" t="s">
        <v>18556</v>
      </c>
      <c r="G45" t="s">
        <v>18561</v>
      </c>
      <c r="L45" t="s">
        <v>18558</v>
      </c>
      <c r="N45" t="s">
        <v>7722</v>
      </c>
      <c r="T45" t="s">
        <v>18572</v>
      </c>
      <c r="U45" t="s">
        <v>18573</v>
      </c>
      <c r="AE45" t="s">
        <v>18562</v>
      </c>
      <c r="AF45" t="s">
        <v>18514</v>
      </c>
      <c r="AG45" t="s">
        <v>18515</v>
      </c>
      <c r="AH45" t="s">
        <v>18574</v>
      </c>
      <c r="AI45" t="s">
        <v>18524</v>
      </c>
      <c r="AN45" t="s">
        <v>18579</v>
      </c>
    </row>
    <row r="46" spans="1:40" x14ac:dyDescent="0.2">
      <c r="A46" t="s">
        <v>135</v>
      </c>
      <c r="B46" t="s">
        <v>136</v>
      </c>
      <c r="C46" t="s">
        <v>3941</v>
      </c>
      <c r="D46" t="s">
        <v>8011</v>
      </c>
      <c r="E46" t="s">
        <v>19454</v>
      </c>
      <c r="F46" t="s">
        <v>18556</v>
      </c>
      <c r="G46" t="s">
        <v>18491</v>
      </c>
      <c r="L46" t="s">
        <v>18558</v>
      </c>
      <c r="N46" t="s">
        <v>7722</v>
      </c>
      <c r="T46" t="s">
        <v>18572</v>
      </c>
      <c r="U46" t="s">
        <v>18573</v>
      </c>
      <c r="AE46" t="s">
        <v>18568</v>
      </c>
      <c r="AF46" t="s">
        <v>18546</v>
      </c>
      <c r="AG46" t="s">
        <v>18459</v>
      </c>
      <c r="AH46" t="s">
        <v>18574</v>
      </c>
      <c r="AI46" t="s">
        <v>18451</v>
      </c>
      <c r="AN46" t="s">
        <v>18579</v>
      </c>
    </row>
    <row r="47" spans="1:40" x14ac:dyDescent="0.2">
      <c r="A47" t="s">
        <v>135</v>
      </c>
      <c r="B47" t="s">
        <v>136</v>
      </c>
      <c r="C47" t="s">
        <v>4025</v>
      </c>
      <c r="D47" t="s">
        <v>8011</v>
      </c>
      <c r="E47" t="s">
        <v>19485</v>
      </c>
      <c r="F47" t="s">
        <v>18556</v>
      </c>
      <c r="G47" t="s">
        <v>18451</v>
      </c>
      <c r="H47" t="s">
        <v>18582</v>
      </c>
      <c r="L47" t="s">
        <v>18558</v>
      </c>
      <c r="N47" t="s">
        <v>7722</v>
      </c>
      <c r="T47" t="s">
        <v>18572</v>
      </c>
      <c r="U47" t="s">
        <v>18573</v>
      </c>
      <c r="V47" t="b">
        <v>0</v>
      </c>
      <c r="W47" t="b">
        <v>1</v>
      </c>
      <c r="AB47" t="s">
        <v>18455</v>
      </c>
      <c r="AC47" t="s">
        <v>18456</v>
      </c>
      <c r="AE47" t="s">
        <v>18568</v>
      </c>
      <c r="AF47" t="s">
        <v>18546</v>
      </c>
      <c r="AG47" t="s">
        <v>18459</v>
      </c>
      <c r="AH47" t="s">
        <v>18574</v>
      </c>
      <c r="AI47" t="s">
        <v>18524</v>
      </c>
      <c r="AN47" t="s">
        <v>18575</v>
      </c>
    </row>
    <row r="48" spans="1:40" x14ac:dyDescent="0.2">
      <c r="A48" t="s">
        <v>135</v>
      </c>
      <c r="B48" t="s">
        <v>136</v>
      </c>
      <c r="C48" t="s">
        <v>4240</v>
      </c>
      <c r="D48" t="s">
        <v>8011</v>
      </c>
      <c r="E48" t="s">
        <v>19516</v>
      </c>
      <c r="F48" t="s">
        <v>18556</v>
      </c>
      <c r="G48" t="s">
        <v>18566</v>
      </c>
      <c r="L48" t="s">
        <v>18558</v>
      </c>
      <c r="N48" t="s">
        <v>7722</v>
      </c>
      <c r="T48" t="s">
        <v>18572</v>
      </c>
      <c r="U48" t="s">
        <v>18573</v>
      </c>
      <c r="AE48" t="s">
        <v>18562</v>
      </c>
      <c r="AF48" t="s">
        <v>18514</v>
      </c>
      <c r="AG48" t="s">
        <v>18515</v>
      </c>
      <c r="AH48" t="s">
        <v>18574</v>
      </c>
      <c r="AI48" t="s">
        <v>18524</v>
      </c>
      <c r="AN48" t="s">
        <v>18579</v>
      </c>
    </row>
    <row r="49" spans="1:40" x14ac:dyDescent="0.2">
      <c r="A49" t="s">
        <v>135</v>
      </c>
      <c r="B49" t="s">
        <v>136</v>
      </c>
      <c r="C49" t="s">
        <v>4286</v>
      </c>
      <c r="D49" t="s">
        <v>8011</v>
      </c>
      <c r="E49" t="s">
        <v>13140</v>
      </c>
      <c r="F49" t="s">
        <v>18556</v>
      </c>
      <c r="G49" t="s">
        <v>18524</v>
      </c>
      <c r="H49" t="s">
        <v>18557</v>
      </c>
      <c r="L49" t="s">
        <v>18517</v>
      </c>
      <c r="N49" t="s">
        <v>7722</v>
      </c>
      <c r="Q49" t="s">
        <v>18576</v>
      </c>
      <c r="T49" t="s">
        <v>18572</v>
      </c>
      <c r="U49" t="s">
        <v>18573</v>
      </c>
      <c r="AC49" t="s">
        <v>18561</v>
      </c>
      <c r="AE49" t="s">
        <v>18562</v>
      </c>
      <c r="AF49" t="s">
        <v>18514</v>
      </c>
      <c r="AG49" t="s">
        <v>18515</v>
      </c>
      <c r="AH49" t="s">
        <v>18574</v>
      </c>
      <c r="AI49" t="s">
        <v>7872</v>
      </c>
      <c r="AN49" t="s">
        <v>18583</v>
      </c>
    </row>
    <row r="50" spans="1:40" hidden="1" x14ac:dyDescent="0.2">
      <c r="A50" t="s">
        <v>135</v>
      </c>
      <c r="B50" t="s">
        <v>136</v>
      </c>
      <c r="C50" t="s">
        <v>4366</v>
      </c>
      <c r="D50" t="s">
        <v>8011</v>
      </c>
      <c r="E50" t="s">
        <v>19534</v>
      </c>
      <c r="F50" t="s">
        <v>18469</v>
      </c>
      <c r="L50" t="s">
        <v>18470</v>
      </c>
      <c r="N50" t="s">
        <v>7920</v>
      </c>
      <c r="T50" t="s">
        <v>18585</v>
      </c>
      <c r="U50" t="s">
        <v>18586</v>
      </c>
      <c r="AH50" t="s">
        <v>18587</v>
      </c>
      <c r="AI50" t="s">
        <v>18483</v>
      </c>
      <c r="AK50" t="s">
        <v>18477</v>
      </c>
      <c r="AN50" t="s">
        <v>18588</v>
      </c>
    </row>
    <row r="51" spans="1:40" hidden="1" x14ac:dyDescent="0.2">
      <c r="A51" t="s">
        <v>135</v>
      </c>
      <c r="B51" t="s">
        <v>136</v>
      </c>
      <c r="C51" t="s">
        <v>4494</v>
      </c>
      <c r="D51" t="s">
        <v>8011</v>
      </c>
      <c r="E51" t="s">
        <v>13205</v>
      </c>
      <c r="F51" t="s">
        <v>18469</v>
      </c>
      <c r="G51" t="s">
        <v>18589</v>
      </c>
      <c r="H51" t="s">
        <v>18590</v>
      </c>
      <c r="I51">
        <v>3500000</v>
      </c>
      <c r="L51" t="s">
        <v>18470</v>
      </c>
      <c r="N51" t="s">
        <v>7920</v>
      </c>
      <c r="T51" t="s">
        <v>18585</v>
      </c>
      <c r="U51" t="s">
        <v>18586</v>
      </c>
      <c r="AE51" t="s">
        <v>18541</v>
      </c>
      <c r="AH51" t="s">
        <v>18587</v>
      </c>
      <c r="AI51" t="s">
        <v>18505</v>
      </c>
      <c r="AK51" t="s">
        <v>18477</v>
      </c>
      <c r="AN51" t="s">
        <v>18588</v>
      </c>
    </row>
    <row r="52" spans="1:40" x14ac:dyDescent="0.2">
      <c r="A52" t="s">
        <v>135</v>
      </c>
      <c r="B52" t="s">
        <v>136</v>
      </c>
      <c r="C52" t="s">
        <v>4568</v>
      </c>
      <c r="D52" t="s">
        <v>8011</v>
      </c>
      <c r="E52" t="s">
        <v>19548</v>
      </c>
      <c r="F52" t="s">
        <v>18469</v>
      </c>
      <c r="L52" t="s">
        <v>18470</v>
      </c>
      <c r="N52" t="s">
        <v>7478</v>
      </c>
      <c r="V52" t="b">
        <v>0</v>
      </c>
      <c r="W52" t="b">
        <v>1</v>
      </c>
      <c r="Z52" t="b">
        <v>0</v>
      </c>
      <c r="AB52" t="s">
        <v>18455</v>
      </c>
      <c r="AE52" t="s">
        <v>18549</v>
      </c>
      <c r="AF52" t="s">
        <v>18550</v>
      </c>
      <c r="AH52" t="s">
        <v>18591</v>
      </c>
      <c r="AI52" t="s">
        <v>18476</v>
      </c>
      <c r="AK52" t="s">
        <v>18477</v>
      </c>
      <c r="AN52" t="s">
        <v>18592</v>
      </c>
    </row>
    <row r="53" spans="1:40" x14ac:dyDescent="0.2">
      <c r="A53" t="s">
        <v>135</v>
      </c>
      <c r="B53" t="s">
        <v>136</v>
      </c>
      <c r="C53" t="s">
        <v>4791</v>
      </c>
      <c r="D53" t="s">
        <v>8011</v>
      </c>
      <c r="E53" t="s">
        <v>19593</v>
      </c>
      <c r="F53" t="s">
        <v>18469</v>
      </c>
      <c r="L53" t="s">
        <v>18470</v>
      </c>
      <c r="N53" t="s">
        <v>7679</v>
      </c>
      <c r="V53" t="b">
        <v>0</v>
      </c>
      <c r="W53" t="b">
        <v>1</v>
      </c>
      <c r="Z53" t="b">
        <v>0</v>
      </c>
      <c r="AB53" t="s">
        <v>18455</v>
      </c>
      <c r="AE53" t="s">
        <v>18593</v>
      </c>
      <c r="AF53" t="s">
        <v>18550</v>
      </c>
      <c r="AG53" t="s">
        <v>18515</v>
      </c>
      <c r="AH53" t="s">
        <v>18594</v>
      </c>
      <c r="AI53" t="s">
        <v>18476</v>
      </c>
      <c r="AK53" t="s">
        <v>18477</v>
      </c>
      <c r="AN53" t="s">
        <v>18595</v>
      </c>
    </row>
    <row r="54" spans="1:40" x14ac:dyDescent="0.2">
      <c r="A54" t="s">
        <v>135</v>
      </c>
      <c r="B54" t="s">
        <v>136</v>
      </c>
      <c r="C54" t="s">
        <v>4872</v>
      </c>
      <c r="D54" t="s">
        <v>8011</v>
      </c>
      <c r="E54" t="s">
        <v>19611</v>
      </c>
      <c r="F54" t="s">
        <v>18556</v>
      </c>
      <c r="G54" t="s">
        <v>18456</v>
      </c>
      <c r="L54" t="s">
        <v>18517</v>
      </c>
      <c r="N54" t="s">
        <v>7673</v>
      </c>
      <c r="Q54" t="s">
        <v>18576</v>
      </c>
      <c r="V54" t="b">
        <v>0</v>
      </c>
      <c r="W54" t="b">
        <v>1</v>
      </c>
      <c r="Z54" t="b">
        <v>0</v>
      </c>
      <c r="AB54" t="s">
        <v>18455</v>
      </c>
      <c r="AC54" t="s">
        <v>18577</v>
      </c>
      <c r="AE54" t="s">
        <v>18568</v>
      </c>
      <c r="AF54" t="s">
        <v>18546</v>
      </c>
      <c r="AG54" t="s">
        <v>18459</v>
      </c>
      <c r="AH54" t="s">
        <v>18596</v>
      </c>
      <c r="AI54" t="s">
        <v>18461</v>
      </c>
      <c r="AN54" t="s">
        <v>18597</v>
      </c>
    </row>
    <row r="55" spans="1:40" x14ac:dyDescent="0.2">
      <c r="A55" t="s">
        <v>135</v>
      </c>
      <c r="B55" t="s">
        <v>136</v>
      </c>
      <c r="C55" t="s">
        <v>4891</v>
      </c>
      <c r="D55" t="s">
        <v>8011</v>
      </c>
      <c r="E55" t="s">
        <v>19639</v>
      </c>
      <c r="F55" t="s">
        <v>18556</v>
      </c>
      <c r="G55" t="s">
        <v>18456</v>
      </c>
      <c r="L55" t="s">
        <v>18558</v>
      </c>
      <c r="N55" t="s">
        <v>7673</v>
      </c>
      <c r="V55" t="b">
        <v>0</v>
      </c>
      <c r="W55" t="b">
        <v>0</v>
      </c>
      <c r="Z55" t="b">
        <v>0</v>
      </c>
      <c r="AE55" t="s">
        <v>18568</v>
      </c>
      <c r="AF55" t="s">
        <v>18546</v>
      </c>
      <c r="AG55" t="s">
        <v>18459</v>
      </c>
      <c r="AH55" t="s">
        <v>18596</v>
      </c>
      <c r="AI55" t="s">
        <v>18451</v>
      </c>
      <c r="AN55" t="s">
        <v>18598</v>
      </c>
    </row>
    <row r="56" spans="1:40" x14ac:dyDescent="0.2">
      <c r="A56" t="s">
        <v>135</v>
      </c>
      <c r="B56" t="s">
        <v>136</v>
      </c>
      <c r="C56" t="s">
        <v>4941</v>
      </c>
      <c r="D56" t="s">
        <v>8011</v>
      </c>
      <c r="E56" t="s">
        <v>18414</v>
      </c>
      <c r="F56" t="s">
        <v>18556</v>
      </c>
      <c r="G56" t="s">
        <v>18561</v>
      </c>
      <c r="L56" t="s">
        <v>18558</v>
      </c>
      <c r="N56" t="s">
        <v>7673</v>
      </c>
      <c r="V56" t="b">
        <v>0</v>
      </c>
      <c r="W56" t="b">
        <v>0</v>
      </c>
      <c r="Z56" t="b">
        <v>0</v>
      </c>
      <c r="AE56" t="s">
        <v>18562</v>
      </c>
      <c r="AF56" t="s">
        <v>18514</v>
      </c>
      <c r="AG56" t="s">
        <v>18515</v>
      </c>
      <c r="AH56" t="s">
        <v>18596</v>
      </c>
      <c r="AI56" t="s">
        <v>18524</v>
      </c>
      <c r="AN56" t="s">
        <v>18598</v>
      </c>
    </row>
    <row r="57" spans="1:40" x14ac:dyDescent="0.2">
      <c r="A57" t="s">
        <v>135</v>
      </c>
      <c r="B57" t="s">
        <v>136</v>
      </c>
      <c r="C57" t="s">
        <v>5042</v>
      </c>
      <c r="D57" t="s">
        <v>8011</v>
      </c>
      <c r="E57" t="s">
        <v>13897</v>
      </c>
      <c r="F57" t="s">
        <v>18556</v>
      </c>
      <c r="G57" t="s">
        <v>18491</v>
      </c>
      <c r="L57" t="s">
        <v>18558</v>
      </c>
      <c r="N57" t="s">
        <v>7673</v>
      </c>
      <c r="V57" t="b">
        <v>0</v>
      </c>
      <c r="W57" t="b">
        <v>0</v>
      </c>
      <c r="Z57" t="b">
        <v>0</v>
      </c>
      <c r="AE57" t="s">
        <v>18568</v>
      </c>
      <c r="AF57" t="s">
        <v>18546</v>
      </c>
      <c r="AG57" t="s">
        <v>18459</v>
      </c>
      <c r="AH57" t="s">
        <v>18596</v>
      </c>
      <c r="AI57" t="s">
        <v>18451</v>
      </c>
      <c r="AN57" t="s">
        <v>18598</v>
      </c>
    </row>
    <row r="58" spans="1:40" x14ac:dyDescent="0.2">
      <c r="A58" t="s">
        <v>135</v>
      </c>
      <c r="B58" t="s">
        <v>136</v>
      </c>
      <c r="C58" t="s">
        <v>5064</v>
      </c>
      <c r="D58" t="s">
        <v>8011</v>
      </c>
      <c r="E58" t="s">
        <v>18415</v>
      </c>
      <c r="F58" t="s">
        <v>18556</v>
      </c>
      <c r="G58" t="s">
        <v>18566</v>
      </c>
      <c r="L58" t="s">
        <v>18558</v>
      </c>
      <c r="N58" t="s">
        <v>7673</v>
      </c>
      <c r="V58" t="b">
        <v>0</v>
      </c>
      <c r="W58" t="b">
        <v>0</v>
      </c>
      <c r="Z58" t="b">
        <v>0</v>
      </c>
      <c r="AE58" t="s">
        <v>18562</v>
      </c>
      <c r="AF58" t="s">
        <v>18514</v>
      </c>
      <c r="AG58" t="s">
        <v>18515</v>
      </c>
      <c r="AH58" t="s">
        <v>18596</v>
      </c>
      <c r="AI58" t="s">
        <v>18524</v>
      </c>
      <c r="AN58" t="s">
        <v>18598</v>
      </c>
    </row>
    <row r="59" spans="1:40" hidden="1" x14ac:dyDescent="0.2">
      <c r="A59" t="s">
        <v>135</v>
      </c>
      <c r="B59" t="s">
        <v>136</v>
      </c>
      <c r="C59" t="s">
        <v>5202</v>
      </c>
      <c r="D59" t="s">
        <v>8011</v>
      </c>
      <c r="E59" t="s">
        <v>13937</v>
      </c>
      <c r="F59" t="s">
        <v>18469</v>
      </c>
      <c r="L59" t="s">
        <v>18470</v>
      </c>
      <c r="N59" t="s">
        <v>1891</v>
      </c>
      <c r="V59" t="b">
        <v>0</v>
      </c>
      <c r="W59" t="b">
        <v>1</v>
      </c>
      <c r="Z59" t="b">
        <v>0</v>
      </c>
      <c r="AB59" t="s">
        <v>18455</v>
      </c>
      <c r="AE59" t="s">
        <v>18599</v>
      </c>
      <c r="AF59" t="s">
        <v>18600</v>
      </c>
      <c r="AG59" t="s">
        <v>18601</v>
      </c>
      <c r="AH59" t="s">
        <v>18602</v>
      </c>
      <c r="AI59" t="s">
        <v>18476</v>
      </c>
      <c r="AK59" t="s">
        <v>18477</v>
      </c>
      <c r="AN59" t="s">
        <v>18603</v>
      </c>
    </row>
    <row r="60" spans="1:40" hidden="1" x14ac:dyDescent="0.2">
      <c r="A60" t="s">
        <v>135</v>
      </c>
      <c r="B60" t="s">
        <v>136</v>
      </c>
      <c r="C60" t="s">
        <v>5352</v>
      </c>
      <c r="D60" t="s">
        <v>8011</v>
      </c>
      <c r="E60" t="s">
        <v>19768</v>
      </c>
      <c r="F60" t="s">
        <v>18469</v>
      </c>
      <c r="L60" t="s">
        <v>18470</v>
      </c>
      <c r="N60" t="s">
        <v>7031</v>
      </c>
      <c r="V60" t="b">
        <v>0</v>
      </c>
      <c r="W60" t="b">
        <v>1</v>
      </c>
      <c r="Z60" t="b">
        <v>0</v>
      </c>
      <c r="AB60" t="s">
        <v>18455</v>
      </c>
      <c r="AE60" t="s">
        <v>18599</v>
      </c>
      <c r="AF60" t="s">
        <v>18600</v>
      </c>
      <c r="AG60" t="s">
        <v>18601</v>
      </c>
      <c r="AH60" t="s">
        <v>18604</v>
      </c>
      <c r="AI60" t="s">
        <v>18483</v>
      </c>
      <c r="AK60" t="s">
        <v>18477</v>
      </c>
      <c r="AN60" t="s">
        <v>18605</v>
      </c>
    </row>
    <row r="61" spans="1:40" x14ac:dyDescent="0.2">
      <c r="A61" t="s">
        <v>135</v>
      </c>
      <c r="B61" t="s">
        <v>136</v>
      </c>
      <c r="C61" t="s">
        <v>5410</v>
      </c>
      <c r="D61" t="s">
        <v>8011</v>
      </c>
      <c r="E61" t="s">
        <v>19807</v>
      </c>
      <c r="F61" t="s">
        <v>18556</v>
      </c>
      <c r="G61" t="s">
        <v>18451</v>
      </c>
      <c r="H61" t="s">
        <v>18571</v>
      </c>
      <c r="L61" t="s">
        <v>18517</v>
      </c>
      <c r="Q61" t="s">
        <v>18576</v>
      </c>
      <c r="T61" t="s">
        <v>18559</v>
      </c>
      <c r="U61" t="s">
        <v>18560</v>
      </c>
      <c r="V61" t="b">
        <v>0</v>
      </c>
      <c r="W61" t="b">
        <v>1</v>
      </c>
      <c r="AB61" t="s">
        <v>18455</v>
      </c>
      <c r="AC61" t="s">
        <v>18456</v>
      </c>
      <c r="AE61" t="s">
        <v>18568</v>
      </c>
      <c r="AF61" t="s">
        <v>18546</v>
      </c>
      <c r="AG61" t="s">
        <v>18459</v>
      </c>
      <c r="AH61" t="s">
        <v>18563</v>
      </c>
      <c r="AI61" t="s">
        <v>18461</v>
      </c>
      <c r="AN61" t="s">
        <v>18606</v>
      </c>
    </row>
    <row r="62" spans="1:40" hidden="1" x14ac:dyDescent="0.2">
      <c r="A62" t="s">
        <v>135</v>
      </c>
      <c r="B62" t="s">
        <v>136</v>
      </c>
      <c r="C62" t="s">
        <v>5440</v>
      </c>
      <c r="D62" t="s">
        <v>8011</v>
      </c>
      <c r="E62" t="s">
        <v>19826</v>
      </c>
      <c r="F62" t="s">
        <v>18469</v>
      </c>
      <c r="L62" t="s">
        <v>18470</v>
      </c>
      <c r="AE62" t="s">
        <v>18541</v>
      </c>
      <c r="AI62" t="s">
        <v>18476</v>
      </c>
      <c r="AK62" t="s">
        <v>18477</v>
      </c>
      <c r="AN62" t="s">
        <v>18607</v>
      </c>
    </row>
    <row r="63" spans="1:40" x14ac:dyDescent="0.2">
      <c r="A63" t="s">
        <v>135</v>
      </c>
      <c r="B63" t="s">
        <v>136</v>
      </c>
      <c r="C63" t="s">
        <v>5504</v>
      </c>
      <c r="D63" t="s">
        <v>8011</v>
      </c>
      <c r="E63" t="s">
        <v>4240</v>
      </c>
      <c r="F63" t="s">
        <v>18556</v>
      </c>
      <c r="G63" t="s">
        <v>18451</v>
      </c>
      <c r="H63" t="s">
        <v>18569</v>
      </c>
      <c r="L63" t="s">
        <v>18517</v>
      </c>
      <c r="Q63" t="s">
        <v>18576</v>
      </c>
      <c r="T63" t="s">
        <v>18559</v>
      </c>
      <c r="U63" t="s">
        <v>18560</v>
      </c>
      <c r="V63" t="b">
        <v>0</v>
      </c>
      <c r="W63" t="b">
        <v>1</v>
      </c>
      <c r="AB63" t="s">
        <v>18455</v>
      </c>
      <c r="AC63" t="s">
        <v>18570</v>
      </c>
      <c r="AE63" t="s">
        <v>18568</v>
      </c>
      <c r="AF63" t="s">
        <v>18546</v>
      </c>
      <c r="AG63" t="s">
        <v>18459</v>
      </c>
      <c r="AH63" t="s">
        <v>18563</v>
      </c>
      <c r="AI63" t="s">
        <v>18461</v>
      </c>
      <c r="AN63" t="s">
        <v>18606</v>
      </c>
    </row>
    <row r="64" spans="1:40" x14ac:dyDescent="0.2">
      <c r="A64" t="s">
        <v>135</v>
      </c>
      <c r="B64" t="s">
        <v>136</v>
      </c>
      <c r="C64" t="s">
        <v>5728</v>
      </c>
      <c r="D64" t="s">
        <v>8011</v>
      </c>
      <c r="E64" t="s">
        <v>19854</v>
      </c>
      <c r="F64" t="s">
        <v>18556</v>
      </c>
      <c r="G64" t="s">
        <v>18524</v>
      </c>
      <c r="H64" t="s">
        <v>18565</v>
      </c>
      <c r="L64" t="s">
        <v>18517</v>
      </c>
      <c r="Q64" t="s">
        <v>18576</v>
      </c>
      <c r="T64" t="s">
        <v>18559</v>
      </c>
      <c r="U64" t="s">
        <v>18560</v>
      </c>
      <c r="V64" t="b">
        <v>0</v>
      </c>
      <c r="W64" t="b">
        <v>1</v>
      </c>
      <c r="AB64" t="s">
        <v>18455</v>
      </c>
      <c r="AC64" t="s">
        <v>18566</v>
      </c>
      <c r="AE64" t="s">
        <v>18562</v>
      </c>
      <c r="AF64" t="s">
        <v>18514</v>
      </c>
      <c r="AG64" t="s">
        <v>18515</v>
      </c>
      <c r="AH64" t="s">
        <v>18563</v>
      </c>
      <c r="AI64" t="s">
        <v>7872</v>
      </c>
      <c r="AN64" t="s">
        <v>18606</v>
      </c>
    </row>
    <row r="65" spans="1:40" x14ac:dyDescent="0.2">
      <c r="A65" t="s">
        <v>135</v>
      </c>
      <c r="B65" t="s">
        <v>136</v>
      </c>
      <c r="C65" t="s">
        <v>5746</v>
      </c>
      <c r="D65" t="s">
        <v>8011</v>
      </c>
      <c r="E65" t="s">
        <v>19883</v>
      </c>
      <c r="F65" t="s">
        <v>18556</v>
      </c>
      <c r="G65" t="s">
        <v>18524</v>
      </c>
      <c r="H65" t="s">
        <v>18557</v>
      </c>
      <c r="L65" t="s">
        <v>18517</v>
      </c>
      <c r="Q65" t="s">
        <v>18576</v>
      </c>
      <c r="T65" t="s">
        <v>18559</v>
      </c>
      <c r="U65" t="s">
        <v>18560</v>
      </c>
      <c r="V65" t="b">
        <v>0</v>
      </c>
      <c r="W65" t="b">
        <v>1</v>
      </c>
      <c r="AB65" t="s">
        <v>18455</v>
      </c>
      <c r="AC65" t="s">
        <v>18561</v>
      </c>
      <c r="AE65" t="s">
        <v>18562</v>
      </c>
      <c r="AF65" t="s">
        <v>18514</v>
      </c>
      <c r="AG65" t="s">
        <v>18515</v>
      </c>
      <c r="AH65" t="s">
        <v>18563</v>
      </c>
      <c r="AI65" t="s">
        <v>7872</v>
      </c>
      <c r="AN65" t="s">
        <v>18606</v>
      </c>
    </row>
    <row r="66" spans="1:40" x14ac:dyDescent="0.2">
      <c r="A66" t="s">
        <v>135</v>
      </c>
      <c r="B66" t="s">
        <v>136</v>
      </c>
      <c r="C66" t="s">
        <v>5807</v>
      </c>
      <c r="D66" t="s">
        <v>8011</v>
      </c>
      <c r="E66" t="s">
        <v>4500</v>
      </c>
      <c r="F66" t="s">
        <v>18556</v>
      </c>
      <c r="G66" t="s">
        <v>18451</v>
      </c>
      <c r="H66" t="s">
        <v>18567</v>
      </c>
      <c r="L66" t="s">
        <v>18517</v>
      </c>
      <c r="Q66" t="s">
        <v>18576</v>
      </c>
      <c r="T66" t="s">
        <v>18559</v>
      </c>
      <c r="U66" t="s">
        <v>18560</v>
      </c>
      <c r="V66" t="b">
        <v>0</v>
      </c>
      <c r="W66" t="b">
        <v>1</v>
      </c>
      <c r="AB66" t="s">
        <v>18455</v>
      </c>
      <c r="AC66" t="s">
        <v>18491</v>
      </c>
      <c r="AE66" t="s">
        <v>18568</v>
      </c>
      <c r="AF66" t="s">
        <v>18546</v>
      </c>
      <c r="AG66" t="s">
        <v>18459</v>
      </c>
      <c r="AH66" t="s">
        <v>18563</v>
      </c>
      <c r="AI66" t="s">
        <v>18461</v>
      </c>
      <c r="AN66" t="s">
        <v>18606</v>
      </c>
    </row>
    <row r="67" spans="1:40" x14ac:dyDescent="0.2">
      <c r="A67" t="s">
        <v>286</v>
      </c>
      <c r="B67" t="s">
        <v>287</v>
      </c>
      <c r="C67" t="s">
        <v>5828</v>
      </c>
      <c r="D67" t="s">
        <v>8026</v>
      </c>
      <c r="E67" t="s">
        <v>19925</v>
      </c>
      <c r="F67" t="s">
        <v>18556</v>
      </c>
      <c r="G67" t="s">
        <v>18456</v>
      </c>
      <c r="L67" t="s">
        <v>18558</v>
      </c>
      <c r="N67" t="s">
        <v>7377</v>
      </c>
      <c r="T67" t="s">
        <v>18609</v>
      </c>
      <c r="U67" t="s">
        <v>18610</v>
      </c>
      <c r="AE67" t="s">
        <v>18568</v>
      </c>
      <c r="AF67" t="s">
        <v>18546</v>
      </c>
      <c r="AG67" t="s">
        <v>18459</v>
      </c>
      <c r="AH67" t="s">
        <v>18611</v>
      </c>
      <c r="AI67" t="s">
        <v>18451</v>
      </c>
      <c r="AN67" t="s">
        <v>18612</v>
      </c>
    </row>
    <row r="68" spans="1:40" x14ac:dyDescent="0.2">
      <c r="A68" t="s">
        <v>286</v>
      </c>
      <c r="B68" t="s">
        <v>287</v>
      </c>
      <c r="C68" t="s">
        <v>5925</v>
      </c>
      <c r="D68" t="s">
        <v>8026</v>
      </c>
      <c r="E68" t="s">
        <v>14835</v>
      </c>
      <c r="F68" t="s">
        <v>18556</v>
      </c>
      <c r="G68" t="s">
        <v>18451</v>
      </c>
      <c r="H68" t="s">
        <v>18557</v>
      </c>
      <c r="L68" t="s">
        <v>18517</v>
      </c>
      <c r="N68" t="s">
        <v>7377</v>
      </c>
      <c r="Q68" t="s">
        <v>18613</v>
      </c>
      <c r="T68" t="s">
        <v>18609</v>
      </c>
      <c r="U68" t="s">
        <v>18610</v>
      </c>
      <c r="V68" t="b">
        <v>0</v>
      </c>
      <c r="W68" t="b">
        <v>1</v>
      </c>
      <c r="AB68" t="s">
        <v>18455</v>
      </c>
      <c r="AC68" t="s">
        <v>18491</v>
      </c>
      <c r="AE68" t="s">
        <v>18568</v>
      </c>
      <c r="AF68" t="s">
        <v>18546</v>
      </c>
      <c r="AG68" t="s">
        <v>18459</v>
      </c>
      <c r="AH68" t="s">
        <v>18611</v>
      </c>
      <c r="AI68" t="s">
        <v>18461</v>
      </c>
      <c r="AN68" t="s">
        <v>18614</v>
      </c>
    </row>
    <row r="69" spans="1:40" x14ac:dyDescent="0.2">
      <c r="A69" t="s">
        <v>286</v>
      </c>
      <c r="B69" t="s">
        <v>287</v>
      </c>
      <c r="C69" t="s">
        <v>5979</v>
      </c>
      <c r="D69" t="s">
        <v>8026</v>
      </c>
      <c r="E69" t="s">
        <v>19969</v>
      </c>
      <c r="F69" t="s">
        <v>18556</v>
      </c>
      <c r="G69" t="s">
        <v>18491</v>
      </c>
      <c r="L69" t="s">
        <v>18558</v>
      </c>
      <c r="N69" t="s">
        <v>7377</v>
      </c>
      <c r="T69" t="s">
        <v>18609</v>
      </c>
      <c r="U69" t="s">
        <v>18610</v>
      </c>
      <c r="AE69" t="s">
        <v>18568</v>
      </c>
      <c r="AF69" t="s">
        <v>18546</v>
      </c>
      <c r="AG69" t="s">
        <v>18459</v>
      </c>
      <c r="AH69" t="s">
        <v>18611</v>
      </c>
      <c r="AI69" t="s">
        <v>18451</v>
      </c>
      <c r="AN69" t="s">
        <v>18612</v>
      </c>
    </row>
    <row r="70" spans="1:40" x14ac:dyDescent="0.2">
      <c r="A70" t="s">
        <v>286</v>
      </c>
      <c r="B70" t="s">
        <v>287</v>
      </c>
      <c r="C70" t="s">
        <v>6006</v>
      </c>
      <c r="D70" t="s">
        <v>8026</v>
      </c>
      <c r="E70" t="s">
        <v>19995</v>
      </c>
      <c r="F70" t="s">
        <v>18556</v>
      </c>
      <c r="G70" t="s">
        <v>18456</v>
      </c>
      <c r="L70" t="s">
        <v>18517</v>
      </c>
      <c r="N70" t="s">
        <v>7377</v>
      </c>
      <c r="Q70" t="s">
        <v>18613</v>
      </c>
      <c r="T70" t="s">
        <v>18609</v>
      </c>
      <c r="U70" t="s">
        <v>18610</v>
      </c>
      <c r="V70" t="b">
        <v>0</v>
      </c>
      <c r="W70" t="b">
        <v>1</v>
      </c>
      <c r="AB70" t="s">
        <v>18455</v>
      </c>
      <c r="AC70" t="s">
        <v>18577</v>
      </c>
      <c r="AE70" t="s">
        <v>18568</v>
      </c>
      <c r="AF70" t="s">
        <v>18546</v>
      </c>
      <c r="AG70" t="s">
        <v>18459</v>
      </c>
      <c r="AH70" t="s">
        <v>18611</v>
      </c>
      <c r="AI70" t="s">
        <v>18461</v>
      </c>
      <c r="AN70" t="s">
        <v>18615</v>
      </c>
    </row>
    <row r="71" spans="1:40" x14ac:dyDescent="0.2">
      <c r="A71" t="s">
        <v>286</v>
      </c>
      <c r="B71" t="s">
        <v>287</v>
      </c>
      <c r="C71" t="s">
        <v>6081</v>
      </c>
      <c r="D71" t="s">
        <v>8026</v>
      </c>
      <c r="E71" t="s">
        <v>15246</v>
      </c>
      <c r="F71" t="s">
        <v>18556</v>
      </c>
      <c r="G71" t="s">
        <v>18451</v>
      </c>
      <c r="H71" t="s">
        <v>18616</v>
      </c>
      <c r="L71" t="s">
        <v>18558</v>
      </c>
      <c r="N71" t="s">
        <v>7377</v>
      </c>
      <c r="T71" t="s">
        <v>18609</v>
      </c>
      <c r="U71" t="s">
        <v>18610</v>
      </c>
      <c r="V71" t="b">
        <v>0</v>
      </c>
      <c r="W71" t="b">
        <v>1</v>
      </c>
      <c r="AB71" t="s">
        <v>18455</v>
      </c>
      <c r="AC71" t="s">
        <v>18456</v>
      </c>
      <c r="AE71" t="s">
        <v>18568</v>
      </c>
      <c r="AF71" t="s">
        <v>18546</v>
      </c>
      <c r="AG71" t="s">
        <v>18459</v>
      </c>
      <c r="AH71" t="s">
        <v>18611</v>
      </c>
      <c r="AI71" t="s">
        <v>18451</v>
      </c>
      <c r="AN71" t="s">
        <v>18617</v>
      </c>
    </row>
    <row r="72" spans="1:40" x14ac:dyDescent="0.2">
      <c r="A72" t="s">
        <v>286</v>
      </c>
      <c r="B72" t="s">
        <v>287</v>
      </c>
      <c r="C72" t="s">
        <v>6377</v>
      </c>
      <c r="D72" t="s">
        <v>8026</v>
      </c>
      <c r="E72" t="s">
        <v>20065</v>
      </c>
      <c r="F72" t="s">
        <v>18556</v>
      </c>
      <c r="G72" t="s">
        <v>18451</v>
      </c>
      <c r="H72" t="s">
        <v>18557</v>
      </c>
      <c r="L72" t="s">
        <v>18558</v>
      </c>
      <c r="N72" t="s">
        <v>7377</v>
      </c>
      <c r="T72" t="s">
        <v>18609</v>
      </c>
      <c r="U72" t="s">
        <v>18610</v>
      </c>
      <c r="V72" t="b">
        <v>0</v>
      </c>
      <c r="W72" t="b">
        <v>1</v>
      </c>
      <c r="AB72" t="s">
        <v>18455</v>
      </c>
      <c r="AC72" t="s">
        <v>18491</v>
      </c>
      <c r="AE72" t="s">
        <v>18568</v>
      </c>
      <c r="AF72" t="s">
        <v>18546</v>
      </c>
      <c r="AG72" t="s">
        <v>18459</v>
      </c>
      <c r="AH72" t="s">
        <v>18611</v>
      </c>
      <c r="AI72" t="s">
        <v>18451</v>
      </c>
      <c r="AN72" t="s">
        <v>18617</v>
      </c>
    </row>
    <row r="73" spans="1:40" x14ac:dyDescent="0.2">
      <c r="A73" t="s">
        <v>286</v>
      </c>
      <c r="B73" t="s">
        <v>287</v>
      </c>
      <c r="C73" t="s">
        <v>6387</v>
      </c>
      <c r="D73" t="s">
        <v>8026</v>
      </c>
      <c r="E73" t="s">
        <v>20086</v>
      </c>
      <c r="F73" t="s">
        <v>18556</v>
      </c>
      <c r="G73" t="s">
        <v>18451</v>
      </c>
      <c r="H73" t="s">
        <v>18616</v>
      </c>
      <c r="L73" t="s">
        <v>18517</v>
      </c>
      <c r="N73" t="s">
        <v>7377</v>
      </c>
      <c r="Q73" t="s">
        <v>18613</v>
      </c>
      <c r="T73" t="s">
        <v>18609</v>
      </c>
      <c r="U73" t="s">
        <v>18610</v>
      </c>
      <c r="V73" t="b">
        <v>0</v>
      </c>
      <c r="W73" t="b">
        <v>1</v>
      </c>
      <c r="AB73" t="s">
        <v>18455</v>
      </c>
      <c r="AC73" t="s">
        <v>18456</v>
      </c>
      <c r="AE73" t="s">
        <v>18568</v>
      </c>
      <c r="AF73" t="s">
        <v>18546</v>
      </c>
      <c r="AG73" t="s">
        <v>18459</v>
      </c>
      <c r="AH73" t="s">
        <v>18611</v>
      </c>
      <c r="AI73" t="s">
        <v>18461</v>
      </c>
      <c r="AN73" t="s">
        <v>18618</v>
      </c>
    </row>
    <row r="74" spans="1:40" x14ac:dyDescent="0.2">
      <c r="A74" t="s">
        <v>286</v>
      </c>
      <c r="B74" t="s">
        <v>287</v>
      </c>
      <c r="C74" t="s">
        <v>6447</v>
      </c>
      <c r="D74" t="s">
        <v>8026</v>
      </c>
      <c r="E74" t="s">
        <v>20157</v>
      </c>
      <c r="F74" t="s">
        <v>18556</v>
      </c>
      <c r="G74" t="s">
        <v>18456</v>
      </c>
      <c r="L74" t="s">
        <v>18558</v>
      </c>
      <c r="N74" t="s">
        <v>7931</v>
      </c>
      <c r="T74" t="s">
        <v>18619</v>
      </c>
      <c r="U74" t="s">
        <v>18620</v>
      </c>
      <c r="AE74" t="s">
        <v>18568</v>
      </c>
      <c r="AF74" t="s">
        <v>18546</v>
      </c>
      <c r="AG74" t="s">
        <v>18459</v>
      </c>
      <c r="AH74" t="s">
        <v>18621</v>
      </c>
      <c r="AI74" t="s">
        <v>18451</v>
      </c>
      <c r="AN74" t="s">
        <v>18622</v>
      </c>
    </row>
    <row r="75" spans="1:40" x14ac:dyDescent="0.2">
      <c r="A75" t="s">
        <v>286</v>
      </c>
      <c r="B75" t="s">
        <v>287</v>
      </c>
      <c r="C75" t="s">
        <v>6545</v>
      </c>
      <c r="D75" t="s">
        <v>8026</v>
      </c>
      <c r="E75" t="s">
        <v>20189</v>
      </c>
      <c r="F75" t="s">
        <v>18556</v>
      </c>
      <c r="G75" t="s">
        <v>18491</v>
      </c>
      <c r="L75" t="s">
        <v>18558</v>
      </c>
      <c r="N75" t="s">
        <v>7931</v>
      </c>
      <c r="T75" t="s">
        <v>18619</v>
      </c>
      <c r="U75" t="s">
        <v>18620</v>
      </c>
      <c r="AE75" t="s">
        <v>18568</v>
      </c>
      <c r="AF75" t="s">
        <v>18546</v>
      </c>
      <c r="AG75" t="s">
        <v>18459</v>
      </c>
      <c r="AH75" t="s">
        <v>18621</v>
      </c>
      <c r="AI75" t="s">
        <v>18451</v>
      </c>
      <c r="AN75" t="s">
        <v>18622</v>
      </c>
    </row>
    <row r="76" spans="1:40" x14ac:dyDescent="0.2">
      <c r="A76" t="s">
        <v>286</v>
      </c>
      <c r="B76" t="s">
        <v>287</v>
      </c>
      <c r="C76" t="s">
        <v>6608</v>
      </c>
      <c r="D76" t="s">
        <v>8026</v>
      </c>
      <c r="E76" t="s">
        <v>18416</v>
      </c>
      <c r="F76" t="s">
        <v>18556</v>
      </c>
      <c r="G76" t="s">
        <v>18456</v>
      </c>
      <c r="L76" t="s">
        <v>18517</v>
      </c>
      <c r="N76" t="s">
        <v>7931</v>
      </c>
      <c r="Q76" t="s">
        <v>18623</v>
      </c>
      <c r="T76" t="s">
        <v>18619</v>
      </c>
      <c r="U76" t="s">
        <v>18620</v>
      </c>
      <c r="V76" t="b">
        <v>0</v>
      </c>
      <c r="W76" t="b">
        <v>1</v>
      </c>
      <c r="AB76" t="s">
        <v>18455</v>
      </c>
      <c r="AC76" t="s">
        <v>18577</v>
      </c>
      <c r="AE76" t="s">
        <v>18568</v>
      </c>
      <c r="AF76" t="s">
        <v>18546</v>
      </c>
      <c r="AG76" t="s">
        <v>18459</v>
      </c>
      <c r="AH76" t="s">
        <v>18621</v>
      </c>
      <c r="AI76" t="s">
        <v>18461</v>
      </c>
      <c r="AN76" t="s">
        <v>18624</v>
      </c>
    </row>
    <row r="77" spans="1:40" x14ac:dyDescent="0.2">
      <c r="A77" t="s">
        <v>286</v>
      </c>
      <c r="B77" t="s">
        <v>287</v>
      </c>
      <c r="C77" t="s">
        <v>6652</v>
      </c>
      <c r="D77" t="s">
        <v>8026</v>
      </c>
      <c r="E77" t="s">
        <v>20215</v>
      </c>
      <c r="F77" t="s">
        <v>18556</v>
      </c>
      <c r="G77" t="s">
        <v>18456</v>
      </c>
      <c r="L77" t="s">
        <v>18558</v>
      </c>
      <c r="N77" t="s">
        <v>7059</v>
      </c>
      <c r="V77" t="b">
        <v>0</v>
      </c>
      <c r="W77" t="b">
        <v>0</v>
      </c>
      <c r="Z77" t="b">
        <v>0</v>
      </c>
      <c r="AE77" t="s">
        <v>18568</v>
      </c>
      <c r="AF77" t="s">
        <v>18546</v>
      </c>
      <c r="AG77" t="s">
        <v>18459</v>
      </c>
      <c r="AH77" t="s">
        <v>18625</v>
      </c>
      <c r="AI77" t="s">
        <v>18451</v>
      </c>
      <c r="AN77" t="s">
        <v>18626</v>
      </c>
    </row>
    <row r="78" spans="1:40" x14ac:dyDescent="0.2">
      <c r="A78" t="s">
        <v>286</v>
      </c>
      <c r="B78" t="s">
        <v>287</v>
      </c>
      <c r="C78" t="s">
        <v>6736</v>
      </c>
      <c r="D78" t="s">
        <v>8026</v>
      </c>
      <c r="E78" t="s">
        <v>20234</v>
      </c>
      <c r="F78" t="s">
        <v>18556</v>
      </c>
      <c r="G78" t="s">
        <v>18491</v>
      </c>
      <c r="L78" t="s">
        <v>18558</v>
      </c>
      <c r="N78" t="s">
        <v>7059</v>
      </c>
      <c r="V78" t="b">
        <v>0</v>
      </c>
      <c r="W78" t="b">
        <v>0</v>
      </c>
      <c r="Z78" t="b">
        <v>0</v>
      </c>
      <c r="AE78" t="s">
        <v>18568</v>
      </c>
      <c r="AF78" t="s">
        <v>18546</v>
      </c>
      <c r="AG78" t="s">
        <v>18459</v>
      </c>
      <c r="AH78" t="s">
        <v>18625</v>
      </c>
      <c r="AI78" t="s">
        <v>18451</v>
      </c>
      <c r="AN78" t="s">
        <v>18626</v>
      </c>
    </row>
    <row r="79" spans="1:40" x14ac:dyDescent="0.2">
      <c r="A79" t="s">
        <v>286</v>
      </c>
      <c r="B79" t="s">
        <v>287</v>
      </c>
      <c r="C79" t="s">
        <v>6754</v>
      </c>
      <c r="D79" t="s">
        <v>8026</v>
      </c>
      <c r="E79" t="s">
        <v>20263</v>
      </c>
      <c r="F79" t="s">
        <v>18556</v>
      </c>
      <c r="G79" t="s">
        <v>18456</v>
      </c>
      <c r="L79" t="s">
        <v>18558</v>
      </c>
      <c r="N79" t="s">
        <v>4654</v>
      </c>
      <c r="V79" t="b">
        <v>0</v>
      </c>
      <c r="W79" t="b">
        <v>0</v>
      </c>
      <c r="Z79" t="b">
        <v>0</v>
      </c>
      <c r="AE79" t="s">
        <v>18627</v>
      </c>
      <c r="AF79" t="s">
        <v>18600</v>
      </c>
      <c r="AG79" t="s">
        <v>18459</v>
      </c>
      <c r="AH79" t="s">
        <v>18628</v>
      </c>
      <c r="AI79" t="s">
        <v>18451</v>
      </c>
      <c r="AN79" t="s">
        <v>18629</v>
      </c>
    </row>
    <row r="80" spans="1:40" x14ac:dyDescent="0.2">
      <c r="A80" t="s">
        <v>286</v>
      </c>
      <c r="B80" t="s">
        <v>287</v>
      </c>
      <c r="C80" t="s">
        <v>6764</v>
      </c>
      <c r="D80" t="s">
        <v>8026</v>
      </c>
      <c r="E80" t="s">
        <v>20291</v>
      </c>
      <c r="F80" t="s">
        <v>18556</v>
      </c>
      <c r="G80" t="s">
        <v>18491</v>
      </c>
      <c r="L80" t="s">
        <v>18558</v>
      </c>
      <c r="N80" t="s">
        <v>4654</v>
      </c>
      <c r="V80" t="b">
        <v>0</v>
      </c>
      <c r="W80" t="b">
        <v>0</v>
      </c>
      <c r="Z80" t="b">
        <v>0</v>
      </c>
      <c r="AE80" t="s">
        <v>18627</v>
      </c>
      <c r="AF80" t="s">
        <v>18600</v>
      </c>
      <c r="AG80" t="s">
        <v>18459</v>
      </c>
      <c r="AH80" t="s">
        <v>18628</v>
      </c>
      <c r="AI80" t="s">
        <v>18451</v>
      </c>
      <c r="AN80" t="s">
        <v>18629</v>
      </c>
    </row>
    <row r="81" spans="1:40" hidden="1" x14ac:dyDescent="0.2">
      <c r="A81" t="s">
        <v>326</v>
      </c>
      <c r="B81" t="s">
        <v>327</v>
      </c>
      <c r="C81" t="s">
        <v>6779</v>
      </c>
      <c r="D81" t="s">
        <v>8036</v>
      </c>
      <c r="E81" t="s">
        <v>20305</v>
      </c>
      <c r="F81" t="s">
        <v>18556</v>
      </c>
      <c r="G81" t="s">
        <v>18491</v>
      </c>
      <c r="L81" t="s">
        <v>18558</v>
      </c>
      <c r="N81" t="s">
        <v>7939</v>
      </c>
      <c r="T81" t="s">
        <v>18631</v>
      </c>
      <c r="U81" t="s">
        <v>18632</v>
      </c>
      <c r="AE81" t="s">
        <v>18633</v>
      </c>
      <c r="AF81" t="s">
        <v>18634</v>
      </c>
      <c r="AG81" t="s">
        <v>18635</v>
      </c>
      <c r="AH81" t="s">
        <v>18636</v>
      </c>
      <c r="AI81" t="s">
        <v>18451</v>
      </c>
      <c r="AN81" t="s">
        <v>18637</v>
      </c>
    </row>
    <row r="82" spans="1:40" hidden="1" x14ac:dyDescent="0.2">
      <c r="A82" t="s">
        <v>326</v>
      </c>
      <c r="B82" t="s">
        <v>327</v>
      </c>
      <c r="C82" t="s">
        <v>6830</v>
      </c>
      <c r="D82" t="s">
        <v>8036</v>
      </c>
      <c r="E82" t="s">
        <v>20318</v>
      </c>
      <c r="F82" t="s">
        <v>18556</v>
      </c>
      <c r="G82" t="s">
        <v>18566</v>
      </c>
      <c r="L82" t="s">
        <v>18558</v>
      </c>
      <c r="N82" t="s">
        <v>7939</v>
      </c>
      <c r="T82" t="s">
        <v>18631</v>
      </c>
      <c r="U82" t="s">
        <v>18632</v>
      </c>
      <c r="AE82" t="s">
        <v>18638</v>
      </c>
      <c r="AF82" t="s">
        <v>18639</v>
      </c>
      <c r="AG82" t="s">
        <v>18640</v>
      </c>
      <c r="AH82" t="s">
        <v>18636</v>
      </c>
      <c r="AI82" t="s">
        <v>18524</v>
      </c>
      <c r="AN82" t="s">
        <v>18637</v>
      </c>
    </row>
    <row r="83" spans="1:40" hidden="1" x14ac:dyDescent="0.2">
      <c r="A83" t="s">
        <v>326</v>
      </c>
      <c r="B83" t="s">
        <v>327</v>
      </c>
      <c r="C83" t="s">
        <v>6876</v>
      </c>
      <c r="D83" t="s">
        <v>8036</v>
      </c>
      <c r="E83" t="s">
        <v>18417</v>
      </c>
      <c r="F83" t="s">
        <v>18556</v>
      </c>
      <c r="G83" t="s">
        <v>18524</v>
      </c>
      <c r="H83" t="s">
        <v>18641</v>
      </c>
      <c r="L83" t="s">
        <v>18558</v>
      </c>
      <c r="N83" t="s">
        <v>7939</v>
      </c>
      <c r="T83" t="s">
        <v>18631</v>
      </c>
      <c r="U83" t="s">
        <v>18632</v>
      </c>
      <c r="V83" t="b">
        <v>1</v>
      </c>
      <c r="W83" t="b">
        <v>0</v>
      </c>
      <c r="AB83" t="s">
        <v>18642</v>
      </c>
      <c r="AC83" t="s">
        <v>18566</v>
      </c>
      <c r="AE83" t="s">
        <v>18638</v>
      </c>
      <c r="AF83" t="s">
        <v>18639</v>
      </c>
      <c r="AG83" t="s">
        <v>18640</v>
      </c>
      <c r="AH83" t="s">
        <v>18636</v>
      </c>
      <c r="AI83" t="s">
        <v>18524</v>
      </c>
      <c r="AN83" t="s">
        <v>18643</v>
      </c>
    </row>
    <row r="84" spans="1:40" hidden="1" x14ac:dyDescent="0.2">
      <c r="A84" t="s">
        <v>326</v>
      </c>
      <c r="B84" t="s">
        <v>327</v>
      </c>
      <c r="C84" t="s">
        <v>6952</v>
      </c>
      <c r="D84" t="s">
        <v>8036</v>
      </c>
      <c r="E84" t="s">
        <v>20381</v>
      </c>
      <c r="F84" t="s">
        <v>18556</v>
      </c>
      <c r="G84" t="s">
        <v>18451</v>
      </c>
      <c r="H84" t="s">
        <v>18644</v>
      </c>
      <c r="L84" t="s">
        <v>18558</v>
      </c>
      <c r="N84" t="s">
        <v>7939</v>
      </c>
      <c r="T84" t="s">
        <v>18631</v>
      </c>
      <c r="U84" t="s">
        <v>18632</v>
      </c>
      <c r="V84" t="b">
        <v>1</v>
      </c>
      <c r="W84" t="b">
        <v>0</v>
      </c>
      <c r="AB84" t="s">
        <v>18642</v>
      </c>
      <c r="AC84" t="s">
        <v>18491</v>
      </c>
      <c r="AE84" t="s">
        <v>18633</v>
      </c>
      <c r="AF84" t="s">
        <v>18634</v>
      </c>
      <c r="AG84" t="s">
        <v>18635</v>
      </c>
      <c r="AH84" t="s">
        <v>18636</v>
      </c>
      <c r="AI84" t="s">
        <v>18524</v>
      </c>
      <c r="AN84" t="s">
        <v>18643</v>
      </c>
    </row>
    <row r="85" spans="1:40" hidden="1" x14ac:dyDescent="0.2">
      <c r="A85" t="s">
        <v>326</v>
      </c>
      <c r="B85" t="s">
        <v>327</v>
      </c>
      <c r="C85" t="s">
        <v>6970</v>
      </c>
      <c r="D85" t="s">
        <v>8036</v>
      </c>
      <c r="E85" t="s">
        <v>5828</v>
      </c>
      <c r="F85" t="s">
        <v>18556</v>
      </c>
      <c r="G85" t="s">
        <v>18451</v>
      </c>
      <c r="H85" t="s">
        <v>18641</v>
      </c>
      <c r="L85" t="s">
        <v>18558</v>
      </c>
      <c r="N85" t="s">
        <v>7939</v>
      </c>
      <c r="T85" t="s">
        <v>18631</v>
      </c>
      <c r="U85" t="s">
        <v>18632</v>
      </c>
      <c r="V85" t="b">
        <v>1</v>
      </c>
      <c r="W85" t="b">
        <v>0</v>
      </c>
      <c r="AB85" t="s">
        <v>18642</v>
      </c>
      <c r="AC85" t="s">
        <v>18645</v>
      </c>
      <c r="AE85" t="s">
        <v>18633</v>
      </c>
      <c r="AF85" t="s">
        <v>18634</v>
      </c>
      <c r="AG85" t="s">
        <v>18635</v>
      </c>
      <c r="AH85" t="s">
        <v>18636</v>
      </c>
      <c r="AI85" t="s">
        <v>18524</v>
      </c>
      <c r="AN85" t="s">
        <v>18646</v>
      </c>
    </row>
    <row r="86" spans="1:40" hidden="1" x14ac:dyDescent="0.2">
      <c r="A86" t="s">
        <v>326</v>
      </c>
      <c r="B86" t="s">
        <v>327</v>
      </c>
      <c r="D86" t="s">
        <v>8036</v>
      </c>
      <c r="E86" t="s">
        <v>16473</v>
      </c>
      <c r="F86" t="s">
        <v>18556</v>
      </c>
      <c r="G86" t="s">
        <v>18645</v>
      </c>
      <c r="L86" t="s">
        <v>18558</v>
      </c>
      <c r="N86" t="s">
        <v>7939</v>
      </c>
      <c r="T86" t="s">
        <v>18631</v>
      </c>
      <c r="U86" t="s">
        <v>18632</v>
      </c>
      <c r="AE86" t="s">
        <v>18633</v>
      </c>
      <c r="AF86" t="s">
        <v>18634</v>
      </c>
      <c r="AG86" t="s">
        <v>18635</v>
      </c>
      <c r="AH86" t="s">
        <v>18636</v>
      </c>
      <c r="AI86" t="s">
        <v>18451</v>
      </c>
      <c r="AN86" t="s">
        <v>18637</v>
      </c>
    </row>
    <row r="87" spans="1:40" hidden="1" x14ac:dyDescent="0.2">
      <c r="A87" t="s">
        <v>326</v>
      </c>
      <c r="B87" t="s">
        <v>327</v>
      </c>
      <c r="D87" t="s">
        <v>8036</v>
      </c>
      <c r="E87" t="s">
        <v>20425</v>
      </c>
      <c r="F87" t="s">
        <v>18556</v>
      </c>
      <c r="G87" t="s">
        <v>18491</v>
      </c>
      <c r="L87" t="s">
        <v>18558</v>
      </c>
      <c r="N87" t="s">
        <v>18512</v>
      </c>
      <c r="T87" t="s">
        <v>18647</v>
      </c>
      <c r="U87" t="s">
        <v>18648</v>
      </c>
      <c r="AE87" t="s">
        <v>18633</v>
      </c>
      <c r="AF87" t="s">
        <v>18634</v>
      </c>
      <c r="AG87" t="s">
        <v>18635</v>
      </c>
      <c r="AH87" t="s">
        <v>18649</v>
      </c>
      <c r="AI87" t="s">
        <v>18451</v>
      </c>
      <c r="AN87" t="s">
        <v>18650</v>
      </c>
    </row>
    <row r="88" spans="1:40" hidden="1" x14ac:dyDescent="0.2">
      <c r="A88" t="s">
        <v>326</v>
      </c>
      <c r="B88" t="s">
        <v>327</v>
      </c>
      <c r="D88" t="s">
        <v>8036</v>
      </c>
      <c r="E88" t="s">
        <v>16766</v>
      </c>
      <c r="F88" t="s">
        <v>18556</v>
      </c>
      <c r="G88" t="s">
        <v>18566</v>
      </c>
      <c r="L88" t="s">
        <v>18558</v>
      </c>
      <c r="N88" t="s">
        <v>18512</v>
      </c>
      <c r="T88" t="s">
        <v>18647</v>
      </c>
      <c r="U88" t="s">
        <v>18648</v>
      </c>
      <c r="AE88" t="s">
        <v>18638</v>
      </c>
      <c r="AF88" t="s">
        <v>18639</v>
      </c>
      <c r="AG88" t="s">
        <v>18640</v>
      </c>
      <c r="AH88" t="s">
        <v>18649</v>
      </c>
      <c r="AI88" t="s">
        <v>18524</v>
      </c>
      <c r="AN88" t="s">
        <v>18650</v>
      </c>
    </row>
    <row r="89" spans="1:40" hidden="1" x14ac:dyDescent="0.2">
      <c r="A89" t="s">
        <v>326</v>
      </c>
      <c r="B89" t="s">
        <v>327</v>
      </c>
      <c r="D89" t="s">
        <v>8036</v>
      </c>
      <c r="E89" t="s">
        <v>20460</v>
      </c>
      <c r="F89" t="s">
        <v>18556</v>
      </c>
      <c r="G89" t="s">
        <v>18645</v>
      </c>
      <c r="L89" t="s">
        <v>18558</v>
      </c>
      <c r="N89" t="s">
        <v>18512</v>
      </c>
      <c r="T89" t="s">
        <v>18647</v>
      </c>
      <c r="U89" t="s">
        <v>18648</v>
      </c>
      <c r="AE89" t="s">
        <v>18633</v>
      </c>
      <c r="AF89" t="s">
        <v>18634</v>
      </c>
      <c r="AG89" t="s">
        <v>18635</v>
      </c>
      <c r="AH89" t="s">
        <v>18649</v>
      </c>
      <c r="AI89" t="s">
        <v>18451</v>
      </c>
      <c r="AN89" t="s">
        <v>18650</v>
      </c>
    </row>
    <row r="90" spans="1:40" hidden="1" x14ac:dyDescent="0.2">
      <c r="A90" t="s">
        <v>326</v>
      </c>
      <c r="B90" t="s">
        <v>327</v>
      </c>
      <c r="D90" t="s">
        <v>8036</v>
      </c>
      <c r="E90" t="s">
        <v>20501</v>
      </c>
      <c r="F90" t="s">
        <v>18556</v>
      </c>
      <c r="G90" t="s">
        <v>18491</v>
      </c>
      <c r="L90" t="s">
        <v>18558</v>
      </c>
      <c r="N90" t="s">
        <v>7262</v>
      </c>
      <c r="V90" t="b">
        <v>0</v>
      </c>
      <c r="W90" t="b">
        <v>0</v>
      </c>
      <c r="Z90" t="b">
        <v>0</v>
      </c>
      <c r="AE90" t="s">
        <v>18651</v>
      </c>
      <c r="AF90" t="s">
        <v>18652</v>
      </c>
      <c r="AG90" t="s">
        <v>18635</v>
      </c>
      <c r="AH90" t="s">
        <v>18653</v>
      </c>
      <c r="AI90" t="s">
        <v>18451</v>
      </c>
      <c r="AN90" t="s">
        <v>18654</v>
      </c>
    </row>
    <row r="91" spans="1:40" hidden="1" x14ac:dyDescent="0.2">
      <c r="A91" t="s">
        <v>326</v>
      </c>
      <c r="B91" t="s">
        <v>327</v>
      </c>
      <c r="D91" t="s">
        <v>8036</v>
      </c>
      <c r="E91" t="s">
        <v>20519</v>
      </c>
      <c r="F91" t="s">
        <v>18556</v>
      </c>
      <c r="G91" t="s">
        <v>18566</v>
      </c>
      <c r="L91" t="s">
        <v>18558</v>
      </c>
      <c r="N91" t="s">
        <v>7262</v>
      </c>
      <c r="V91" t="b">
        <v>0</v>
      </c>
      <c r="W91" t="b">
        <v>0</v>
      </c>
      <c r="Z91" t="b">
        <v>0</v>
      </c>
      <c r="AE91" t="s">
        <v>18655</v>
      </c>
      <c r="AF91" t="s">
        <v>18656</v>
      </c>
      <c r="AG91" t="s">
        <v>18640</v>
      </c>
      <c r="AH91" t="s">
        <v>18653</v>
      </c>
      <c r="AI91" t="s">
        <v>18524</v>
      </c>
      <c r="AN91" t="s">
        <v>18654</v>
      </c>
    </row>
    <row r="92" spans="1:40" hidden="1" x14ac:dyDescent="0.2">
      <c r="A92" t="s">
        <v>326</v>
      </c>
      <c r="B92" t="s">
        <v>327</v>
      </c>
      <c r="D92" t="s">
        <v>8036</v>
      </c>
      <c r="E92" t="s">
        <v>18418</v>
      </c>
      <c r="F92" t="s">
        <v>18556</v>
      </c>
      <c r="G92" t="s">
        <v>18645</v>
      </c>
      <c r="L92" t="s">
        <v>18558</v>
      </c>
      <c r="N92" t="s">
        <v>7262</v>
      </c>
      <c r="V92" t="b">
        <v>0</v>
      </c>
      <c r="W92" t="b">
        <v>0</v>
      </c>
      <c r="Z92" t="b">
        <v>0</v>
      </c>
      <c r="AE92" t="s">
        <v>18651</v>
      </c>
      <c r="AF92" t="s">
        <v>18652</v>
      </c>
      <c r="AG92" t="s">
        <v>18635</v>
      </c>
      <c r="AH92" t="s">
        <v>18653</v>
      </c>
      <c r="AI92" t="s">
        <v>18451</v>
      </c>
      <c r="AN92" t="s">
        <v>18654</v>
      </c>
    </row>
    <row r="93" spans="1:40" hidden="1" x14ac:dyDescent="0.2">
      <c r="A93" t="s">
        <v>326</v>
      </c>
      <c r="B93" t="s">
        <v>327</v>
      </c>
      <c r="D93" t="s">
        <v>8036</v>
      </c>
      <c r="E93" t="s">
        <v>20546</v>
      </c>
      <c r="F93" t="s">
        <v>18556</v>
      </c>
      <c r="G93" t="s">
        <v>18491</v>
      </c>
      <c r="L93" t="s">
        <v>18558</v>
      </c>
      <c r="N93" t="s">
        <v>7711</v>
      </c>
      <c r="V93" t="b">
        <v>0</v>
      </c>
      <c r="W93" t="b">
        <v>0</v>
      </c>
      <c r="Z93" t="b">
        <v>0</v>
      </c>
      <c r="AE93" t="s">
        <v>18651</v>
      </c>
      <c r="AF93" t="s">
        <v>18652</v>
      </c>
      <c r="AG93" t="s">
        <v>18635</v>
      </c>
      <c r="AH93" t="s">
        <v>18657</v>
      </c>
      <c r="AI93" t="s">
        <v>18451</v>
      </c>
      <c r="AN93" t="s">
        <v>18658</v>
      </c>
    </row>
    <row r="94" spans="1:40" hidden="1" x14ac:dyDescent="0.2">
      <c r="A94" t="s">
        <v>326</v>
      </c>
      <c r="B94" t="s">
        <v>327</v>
      </c>
      <c r="D94" t="s">
        <v>8036</v>
      </c>
      <c r="E94" t="s">
        <v>20565</v>
      </c>
      <c r="F94" t="s">
        <v>18556</v>
      </c>
      <c r="G94" t="s">
        <v>18659</v>
      </c>
      <c r="L94" t="s">
        <v>18558</v>
      </c>
      <c r="N94" t="s">
        <v>7711</v>
      </c>
      <c r="V94" t="b">
        <v>0</v>
      </c>
      <c r="W94" t="b">
        <v>0</v>
      </c>
      <c r="Z94" t="b">
        <v>0</v>
      </c>
      <c r="AE94" t="s">
        <v>18651</v>
      </c>
      <c r="AF94" t="s">
        <v>18652</v>
      </c>
      <c r="AG94" t="s">
        <v>18635</v>
      </c>
      <c r="AH94" t="s">
        <v>18657</v>
      </c>
      <c r="AI94" t="s">
        <v>18451</v>
      </c>
      <c r="AN94" t="s">
        <v>18658</v>
      </c>
    </row>
    <row r="95" spans="1:40" hidden="1" x14ac:dyDescent="0.2">
      <c r="A95" t="s">
        <v>326</v>
      </c>
      <c r="B95" t="s">
        <v>327</v>
      </c>
      <c r="D95" t="s">
        <v>8036</v>
      </c>
      <c r="E95" t="s">
        <v>6453</v>
      </c>
      <c r="F95" t="s">
        <v>18556</v>
      </c>
      <c r="G95" t="s">
        <v>18566</v>
      </c>
      <c r="L95" t="s">
        <v>18558</v>
      </c>
      <c r="N95" t="s">
        <v>7711</v>
      </c>
      <c r="V95" t="b">
        <v>0</v>
      </c>
      <c r="W95" t="b">
        <v>0</v>
      </c>
      <c r="Z95" t="b">
        <v>0</v>
      </c>
      <c r="AE95" t="s">
        <v>18655</v>
      </c>
      <c r="AF95" t="s">
        <v>18656</v>
      </c>
      <c r="AG95" t="s">
        <v>18640</v>
      </c>
      <c r="AH95" t="s">
        <v>18657</v>
      </c>
      <c r="AI95" t="s">
        <v>18524</v>
      </c>
      <c r="AN95" t="s">
        <v>18658</v>
      </c>
    </row>
    <row r="96" spans="1:40" hidden="1" x14ac:dyDescent="0.2">
      <c r="A96" t="s">
        <v>326</v>
      </c>
      <c r="B96" t="s">
        <v>327</v>
      </c>
      <c r="D96" t="s">
        <v>8036</v>
      </c>
      <c r="E96" t="s">
        <v>20596</v>
      </c>
      <c r="F96" t="s">
        <v>18556</v>
      </c>
      <c r="G96" t="s">
        <v>18660</v>
      </c>
      <c r="L96" t="s">
        <v>18558</v>
      </c>
      <c r="N96" t="s">
        <v>7711</v>
      </c>
      <c r="V96" t="b">
        <v>0</v>
      </c>
      <c r="W96" t="b">
        <v>0</v>
      </c>
      <c r="Z96" t="b">
        <v>0</v>
      </c>
      <c r="AE96" t="s">
        <v>18655</v>
      </c>
      <c r="AF96" t="s">
        <v>18656</v>
      </c>
      <c r="AG96" t="s">
        <v>18640</v>
      </c>
      <c r="AH96" t="s">
        <v>18657</v>
      </c>
      <c r="AI96" t="s">
        <v>18524</v>
      </c>
      <c r="AN96" t="s">
        <v>18658</v>
      </c>
    </row>
    <row r="97" spans="1:40" hidden="1" x14ac:dyDescent="0.2">
      <c r="A97" t="s">
        <v>402</v>
      </c>
      <c r="B97" t="s">
        <v>403</v>
      </c>
      <c r="D97" t="s">
        <v>8055</v>
      </c>
      <c r="E97" t="s">
        <v>20613</v>
      </c>
      <c r="F97" t="s">
        <v>18450</v>
      </c>
      <c r="G97" t="s">
        <v>18451</v>
      </c>
      <c r="H97" t="s">
        <v>18661</v>
      </c>
      <c r="I97">
        <v>470000000</v>
      </c>
      <c r="N97" t="s">
        <v>7040</v>
      </c>
      <c r="T97" t="s">
        <v>18662</v>
      </c>
      <c r="U97" t="s">
        <v>18663</v>
      </c>
      <c r="AC97" t="s">
        <v>18491</v>
      </c>
      <c r="AE97" t="s">
        <v>18664</v>
      </c>
      <c r="AF97" t="s">
        <v>18634</v>
      </c>
      <c r="AG97" t="s">
        <v>18635</v>
      </c>
      <c r="AH97" t="s">
        <v>18665</v>
      </c>
      <c r="AI97" t="s">
        <v>18461</v>
      </c>
      <c r="AK97" t="s">
        <v>18462</v>
      </c>
      <c r="AN97" t="s">
        <v>18666</v>
      </c>
    </row>
    <row r="98" spans="1:40" hidden="1" x14ac:dyDescent="0.2">
      <c r="A98" t="s">
        <v>402</v>
      </c>
      <c r="B98" t="s">
        <v>403</v>
      </c>
      <c r="D98" t="s">
        <v>8055</v>
      </c>
      <c r="E98" t="s">
        <v>18420</v>
      </c>
      <c r="F98" t="s">
        <v>18450</v>
      </c>
      <c r="G98" t="s">
        <v>18524</v>
      </c>
      <c r="H98" t="s">
        <v>18667</v>
      </c>
      <c r="I98">
        <v>70000000</v>
      </c>
      <c r="N98" t="s">
        <v>7415</v>
      </c>
      <c r="T98" t="s">
        <v>18662</v>
      </c>
      <c r="U98" t="s">
        <v>18663</v>
      </c>
      <c r="AC98" t="s">
        <v>18668</v>
      </c>
      <c r="AE98" t="s">
        <v>18669</v>
      </c>
      <c r="AF98" t="s">
        <v>18639</v>
      </c>
      <c r="AG98" t="s">
        <v>18670</v>
      </c>
      <c r="AH98" t="s">
        <v>18665</v>
      </c>
      <c r="AI98" t="s">
        <v>7872</v>
      </c>
      <c r="AK98" t="s">
        <v>18462</v>
      </c>
      <c r="AN98" t="s">
        <v>18671</v>
      </c>
    </row>
    <row r="99" spans="1:40" hidden="1" x14ac:dyDescent="0.2">
      <c r="A99" t="s">
        <v>402</v>
      </c>
      <c r="B99" t="s">
        <v>403</v>
      </c>
      <c r="D99" t="s">
        <v>8055</v>
      </c>
      <c r="E99" t="s">
        <v>18419</v>
      </c>
      <c r="F99" t="s">
        <v>18450</v>
      </c>
      <c r="G99" t="s">
        <v>18524</v>
      </c>
      <c r="H99" t="s">
        <v>18672</v>
      </c>
      <c r="I99">
        <v>67500000</v>
      </c>
      <c r="N99" t="s">
        <v>7415</v>
      </c>
      <c r="T99" t="s">
        <v>18662</v>
      </c>
      <c r="U99" t="s">
        <v>18663</v>
      </c>
      <c r="AC99" t="s">
        <v>18673</v>
      </c>
      <c r="AE99" t="s">
        <v>18669</v>
      </c>
      <c r="AF99" t="s">
        <v>18639</v>
      </c>
      <c r="AG99" t="s">
        <v>18670</v>
      </c>
      <c r="AH99" t="s">
        <v>18665</v>
      </c>
      <c r="AI99" t="s">
        <v>7872</v>
      </c>
      <c r="AK99" t="s">
        <v>18462</v>
      </c>
      <c r="AN99" t="s">
        <v>18671</v>
      </c>
    </row>
    <row r="100" spans="1:40" hidden="1" x14ac:dyDescent="0.2">
      <c r="A100" t="s">
        <v>402</v>
      </c>
      <c r="B100" t="s">
        <v>403</v>
      </c>
      <c r="D100" t="s">
        <v>8055</v>
      </c>
      <c r="E100" t="s">
        <v>20682</v>
      </c>
      <c r="F100" t="s">
        <v>18450</v>
      </c>
      <c r="G100" t="s">
        <v>18451</v>
      </c>
      <c r="H100" t="s">
        <v>18674</v>
      </c>
      <c r="I100">
        <v>969500000</v>
      </c>
      <c r="N100" t="s">
        <v>7415</v>
      </c>
      <c r="T100" t="s">
        <v>18662</v>
      </c>
      <c r="U100" t="s">
        <v>18663</v>
      </c>
      <c r="AC100" t="s">
        <v>18456</v>
      </c>
      <c r="AE100" t="s">
        <v>18664</v>
      </c>
      <c r="AF100" t="s">
        <v>18634</v>
      </c>
      <c r="AG100" t="s">
        <v>18635</v>
      </c>
      <c r="AH100" t="s">
        <v>18665</v>
      </c>
      <c r="AI100" t="s">
        <v>18461</v>
      </c>
      <c r="AK100" t="s">
        <v>18462</v>
      </c>
      <c r="AN100" t="s">
        <v>18671</v>
      </c>
    </row>
    <row r="101" spans="1:40" hidden="1" x14ac:dyDescent="0.2">
      <c r="A101" t="s">
        <v>402</v>
      </c>
      <c r="B101" t="s">
        <v>403</v>
      </c>
      <c r="D101" t="s">
        <v>8055</v>
      </c>
      <c r="E101" t="s">
        <v>18013</v>
      </c>
      <c r="F101" t="s">
        <v>18556</v>
      </c>
      <c r="G101" t="s">
        <v>18675</v>
      </c>
      <c r="L101" t="s">
        <v>18558</v>
      </c>
      <c r="N101" t="s">
        <v>7224</v>
      </c>
      <c r="T101" t="s">
        <v>18676</v>
      </c>
      <c r="U101" t="s">
        <v>18677</v>
      </c>
      <c r="AE101" t="s">
        <v>18678</v>
      </c>
      <c r="AH101" t="s">
        <v>18679</v>
      </c>
      <c r="AI101" t="s">
        <v>18451</v>
      </c>
      <c r="AN101" t="s">
        <v>18680</v>
      </c>
    </row>
    <row r="102" spans="1:40" hidden="1" x14ac:dyDescent="0.2">
      <c r="A102" t="s">
        <v>402</v>
      </c>
      <c r="B102" t="s">
        <v>403</v>
      </c>
      <c r="D102" t="s">
        <v>8055</v>
      </c>
      <c r="E102" t="s">
        <v>20750</v>
      </c>
      <c r="F102" t="s">
        <v>18450</v>
      </c>
      <c r="G102" t="s">
        <v>18451</v>
      </c>
      <c r="H102" t="s">
        <v>18661</v>
      </c>
      <c r="I102">
        <v>470000000</v>
      </c>
      <c r="N102" t="s">
        <v>7222</v>
      </c>
      <c r="T102" t="s">
        <v>18681</v>
      </c>
      <c r="U102" t="s">
        <v>18682</v>
      </c>
      <c r="V102" t="b">
        <v>0</v>
      </c>
      <c r="W102" t="b">
        <v>0</v>
      </c>
      <c r="AC102" t="s">
        <v>18491</v>
      </c>
      <c r="AE102" t="s">
        <v>18683</v>
      </c>
      <c r="AF102" t="s">
        <v>18634</v>
      </c>
      <c r="AH102" t="s">
        <v>18684</v>
      </c>
      <c r="AI102" t="s">
        <v>18461</v>
      </c>
      <c r="AK102" t="s">
        <v>18462</v>
      </c>
      <c r="AN102" t="s">
        <v>18685</v>
      </c>
    </row>
    <row r="103" spans="1:40" hidden="1" x14ac:dyDescent="0.2">
      <c r="A103" t="s">
        <v>402</v>
      </c>
      <c r="B103" t="s">
        <v>403</v>
      </c>
      <c r="D103" t="s">
        <v>8055</v>
      </c>
      <c r="E103" t="s">
        <v>20774</v>
      </c>
      <c r="F103" t="s">
        <v>18450</v>
      </c>
      <c r="H103" t="s">
        <v>18464</v>
      </c>
      <c r="I103">
        <v>0</v>
      </c>
      <c r="N103" t="s">
        <v>7222</v>
      </c>
      <c r="T103" t="s">
        <v>18681</v>
      </c>
      <c r="U103" t="s">
        <v>18682</v>
      </c>
      <c r="AC103" t="s">
        <v>18668</v>
      </c>
      <c r="AE103" t="s">
        <v>18466</v>
      </c>
      <c r="AH103" t="s">
        <v>18684</v>
      </c>
      <c r="AK103" t="s">
        <v>18462</v>
      </c>
      <c r="AN103" t="s">
        <v>18685</v>
      </c>
    </row>
    <row r="104" spans="1:40" hidden="1" x14ac:dyDescent="0.2">
      <c r="A104" t="s">
        <v>402</v>
      </c>
      <c r="B104" t="s">
        <v>403</v>
      </c>
      <c r="D104" t="s">
        <v>8055</v>
      </c>
      <c r="E104" t="s">
        <v>20812</v>
      </c>
      <c r="F104" t="s">
        <v>18450</v>
      </c>
      <c r="G104" t="s">
        <v>18524</v>
      </c>
      <c r="H104" t="s">
        <v>18686</v>
      </c>
      <c r="I104">
        <v>50000000</v>
      </c>
      <c r="N104" t="s">
        <v>7222</v>
      </c>
      <c r="T104" t="s">
        <v>18681</v>
      </c>
      <c r="U104" t="s">
        <v>18682</v>
      </c>
      <c r="AC104" t="s">
        <v>18668</v>
      </c>
      <c r="AE104" t="s">
        <v>18669</v>
      </c>
      <c r="AF104" t="s">
        <v>18639</v>
      </c>
      <c r="AG104" t="s">
        <v>18670</v>
      </c>
      <c r="AH104" t="s">
        <v>18684</v>
      </c>
      <c r="AI104" t="s">
        <v>7872</v>
      </c>
      <c r="AK104" t="s">
        <v>18462</v>
      </c>
      <c r="AN104" t="s">
        <v>18685</v>
      </c>
    </row>
    <row r="105" spans="1:40" hidden="1" x14ac:dyDescent="0.2">
      <c r="A105" t="s">
        <v>402</v>
      </c>
      <c r="B105" t="s">
        <v>403</v>
      </c>
      <c r="D105" t="s">
        <v>8055</v>
      </c>
      <c r="E105" t="s">
        <v>20818</v>
      </c>
      <c r="F105" t="s">
        <v>18450</v>
      </c>
      <c r="G105" t="s">
        <v>18524</v>
      </c>
      <c r="H105" t="s">
        <v>18687</v>
      </c>
      <c r="I105">
        <v>53100000</v>
      </c>
      <c r="N105" t="s">
        <v>7222</v>
      </c>
      <c r="T105" t="s">
        <v>18681</v>
      </c>
      <c r="U105" t="s">
        <v>18682</v>
      </c>
      <c r="AC105" t="s">
        <v>18673</v>
      </c>
      <c r="AE105" t="s">
        <v>18669</v>
      </c>
      <c r="AF105" t="s">
        <v>18639</v>
      </c>
      <c r="AG105" t="s">
        <v>18670</v>
      </c>
      <c r="AH105" t="s">
        <v>18684</v>
      </c>
      <c r="AI105" t="s">
        <v>7872</v>
      </c>
      <c r="AK105" t="s">
        <v>18462</v>
      </c>
      <c r="AN105" t="s">
        <v>18685</v>
      </c>
    </row>
    <row r="106" spans="1:40" hidden="1" x14ac:dyDescent="0.2">
      <c r="A106" t="s">
        <v>402</v>
      </c>
      <c r="B106" t="s">
        <v>403</v>
      </c>
      <c r="D106" t="s">
        <v>8055</v>
      </c>
      <c r="E106" t="s">
        <v>20826</v>
      </c>
      <c r="F106" t="s">
        <v>18450</v>
      </c>
      <c r="H106" t="s">
        <v>18464</v>
      </c>
      <c r="I106">
        <v>0</v>
      </c>
      <c r="N106" t="s">
        <v>7222</v>
      </c>
      <c r="T106" t="s">
        <v>18681</v>
      </c>
      <c r="U106" t="s">
        <v>18682</v>
      </c>
      <c r="AC106" t="s">
        <v>18491</v>
      </c>
      <c r="AE106" t="s">
        <v>18466</v>
      </c>
      <c r="AH106" t="s">
        <v>18684</v>
      </c>
      <c r="AK106" t="s">
        <v>18462</v>
      </c>
      <c r="AN106" t="s">
        <v>18685</v>
      </c>
    </row>
    <row r="107" spans="1:40" hidden="1" x14ac:dyDescent="0.2">
      <c r="A107" t="s">
        <v>402</v>
      </c>
      <c r="B107" t="s">
        <v>403</v>
      </c>
      <c r="D107" t="s">
        <v>8055</v>
      </c>
      <c r="E107" t="s">
        <v>20876</v>
      </c>
      <c r="F107" t="s">
        <v>18450</v>
      </c>
      <c r="G107" t="s">
        <v>18456</v>
      </c>
      <c r="H107" t="s">
        <v>18688</v>
      </c>
      <c r="I107">
        <v>926900000</v>
      </c>
      <c r="N107" t="s">
        <v>7222</v>
      </c>
      <c r="T107" t="s">
        <v>18681</v>
      </c>
      <c r="U107" t="s">
        <v>18682</v>
      </c>
      <c r="V107" t="b">
        <v>0</v>
      </c>
      <c r="W107" t="b">
        <v>0</v>
      </c>
      <c r="AE107" t="s">
        <v>18683</v>
      </c>
      <c r="AF107" t="s">
        <v>18634</v>
      </c>
      <c r="AH107" t="s">
        <v>18684</v>
      </c>
      <c r="AI107" t="s">
        <v>18461</v>
      </c>
      <c r="AK107" t="s">
        <v>18462</v>
      </c>
      <c r="AN107" t="s">
        <v>18689</v>
      </c>
    </row>
    <row r="108" spans="1:40" hidden="1" x14ac:dyDescent="0.2">
      <c r="A108" t="s">
        <v>402</v>
      </c>
      <c r="B108" t="s">
        <v>403</v>
      </c>
      <c r="D108" t="s">
        <v>8055</v>
      </c>
      <c r="E108" t="s">
        <v>20917</v>
      </c>
      <c r="F108" t="s">
        <v>18450</v>
      </c>
      <c r="G108" t="s">
        <v>18451</v>
      </c>
      <c r="H108" t="s">
        <v>18688</v>
      </c>
      <c r="I108">
        <v>926900000</v>
      </c>
      <c r="N108" t="s">
        <v>7222</v>
      </c>
      <c r="T108" t="s">
        <v>18681</v>
      </c>
      <c r="U108" t="s">
        <v>18682</v>
      </c>
      <c r="V108" t="b">
        <v>0</v>
      </c>
      <c r="W108" t="b">
        <v>0</v>
      </c>
      <c r="AC108" t="s">
        <v>18456</v>
      </c>
      <c r="AE108" t="s">
        <v>18683</v>
      </c>
      <c r="AF108" t="s">
        <v>18634</v>
      </c>
      <c r="AH108" t="s">
        <v>18684</v>
      </c>
      <c r="AI108" t="s">
        <v>18461</v>
      </c>
      <c r="AK108" t="s">
        <v>18462</v>
      </c>
      <c r="AN108" t="s">
        <v>18685</v>
      </c>
    </row>
    <row r="109" spans="1:40" hidden="1" x14ac:dyDescent="0.2">
      <c r="A109" t="s">
        <v>402</v>
      </c>
      <c r="B109" t="s">
        <v>403</v>
      </c>
      <c r="D109" t="s">
        <v>8055</v>
      </c>
      <c r="E109" t="s">
        <v>20943</v>
      </c>
      <c r="F109" t="s">
        <v>18556</v>
      </c>
      <c r="G109" t="s">
        <v>18660</v>
      </c>
      <c r="L109" t="s">
        <v>18558</v>
      </c>
      <c r="N109" t="s">
        <v>7490</v>
      </c>
      <c r="T109" t="s">
        <v>18690</v>
      </c>
      <c r="U109" t="s">
        <v>18691</v>
      </c>
      <c r="AE109" t="s">
        <v>18678</v>
      </c>
      <c r="AH109" t="s">
        <v>18692</v>
      </c>
      <c r="AI109" t="s">
        <v>18524</v>
      </c>
      <c r="AN109" t="s">
        <v>18680</v>
      </c>
    </row>
    <row r="110" spans="1:40" hidden="1" x14ac:dyDescent="0.2">
      <c r="A110" t="s">
        <v>402</v>
      </c>
      <c r="B110" t="s">
        <v>403</v>
      </c>
      <c r="D110" t="s">
        <v>8055</v>
      </c>
      <c r="E110" t="s">
        <v>6970</v>
      </c>
      <c r="F110" t="s">
        <v>18556</v>
      </c>
      <c r="G110" t="s">
        <v>18491</v>
      </c>
      <c r="L110" t="s">
        <v>18558</v>
      </c>
      <c r="N110" t="s">
        <v>7490</v>
      </c>
      <c r="T110" t="s">
        <v>18690</v>
      </c>
      <c r="U110" t="s">
        <v>18691</v>
      </c>
      <c r="V110" t="b">
        <v>0</v>
      </c>
      <c r="W110" t="b">
        <v>0</v>
      </c>
      <c r="Z110" t="b">
        <v>0</v>
      </c>
      <c r="AE110" t="s">
        <v>18678</v>
      </c>
      <c r="AH110" t="s">
        <v>18692</v>
      </c>
      <c r="AI110" t="s">
        <v>18451</v>
      </c>
      <c r="AN110" t="s">
        <v>18693</v>
      </c>
    </row>
    <row r="111" spans="1:40" hidden="1" x14ac:dyDescent="0.2">
      <c r="A111" t="s">
        <v>402</v>
      </c>
      <c r="B111" t="s">
        <v>403</v>
      </c>
      <c r="D111" t="s">
        <v>8055</v>
      </c>
      <c r="E111" t="s">
        <v>18406</v>
      </c>
      <c r="F111" t="s">
        <v>18556</v>
      </c>
      <c r="G111" t="s">
        <v>18645</v>
      </c>
      <c r="L111" t="s">
        <v>18558</v>
      </c>
      <c r="N111" t="s">
        <v>7490</v>
      </c>
      <c r="T111" t="s">
        <v>18690</v>
      </c>
      <c r="U111" t="s">
        <v>18691</v>
      </c>
      <c r="V111" t="b">
        <v>0</v>
      </c>
      <c r="W111" t="b">
        <v>0</v>
      </c>
      <c r="Z111" t="b">
        <v>0</v>
      </c>
      <c r="AE111" t="s">
        <v>18678</v>
      </c>
      <c r="AH111" t="s">
        <v>18692</v>
      </c>
      <c r="AI111" t="s">
        <v>18451</v>
      </c>
      <c r="AN111" t="s">
        <v>18693</v>
      </c>
    </row>
    <row r="112" spans="1:40" x14ac:dyDescent="0.2">
      <c r="A112" t="s">
        <v>402</v>
      </c>
      <c r="B112" t="s">
        <v>403</v>
      </c>
      <c r="D112" t="s">
        <v>8055</v>
      </c>
      <c r="F112" t="s">
        <v>18556</v>
      </c>
      <c r="G112" t="s">
        <v>18675</v>
      </c>
      <c r="L112" t="s">
        <v>18517</v>
      </c>
      <c r="N112" t="s">
        <v>7490</v>
      </c>
      <c r="Q112" t="s">
        <v>18576</v>
      </c>
      <c r="T112" t="s">
        <v>18690</v>
      </c>
      <c r="U112" t="s">
        <v>18691</v>
      </c>
      <c r="V112" t="b">
        <v>0</v>
      </c>
      <c r="W112" t="b">
        <v>1</v>
      </c>
      <c r="Z112" t="b">
        <v>0</v>
      </c>
      <c r="AB112" t="s">
        <v>18455</v>
      </c>
      <c r="AC112" t="s">
        <v>18577</v>
      </c>
      <c r="AE112" t="s">
        <v>18694</v>
      </c>
      <c r="AF112" t="s">
        <v>18458</v>
      </c>
      <c r="AG112" t="s">
        <v>18459</v>
      </c>
      <c r="AH112" t="s">
        <v>18692</v>
      </c>
      <c r="AI112" t="s">
        <v>18461</v>
      </c>
      <c r="AN112" t="s">
        <v>18695</v>
      </c>
    </row>
    <row r="113" spans="1:40" hidden="1" x14ac:dyDescent="0.2">
      <c r="A113" t="s">
        <v>402</v>
      </c>
      <c r="B113" t="s">
        <v>403</v>
      </c>
      <c r="D113" t="s">
        <v>8055</v>
      </c>
      <c r="F113" t="s">
        <v>18556</v>
      </c>
      <c r="G113" t="s">
        <v>18456</v>
      </c>
      <c r="L113" t="s">
        <v>18558</v>
      </c>
      <c r="N113" t="s">
        <v>7490</v>
      </c>
      <c r="T113" t="s">
        <v>18690</v>
      </c>
      <c r="U113" t="s">
        <v>18691</v>
      </c>
      <c r="V113" t="b">
        <v>0</v>
      </c>
      <c r="W113" t="b">
        <v>0</v>
      </c>
      <c r="Z113" t="b">
        <v>0</v>
      </c>
      <c r="AE113" t="s">
        <v>18678</v>
      </c>
      <c r="AH113" t="s">
        <v>18692</v>
      </c>
      <c r="AI113" t="s">
        <v>18451</v>
      </c>
      <c r="AN113" t="s">
        <v>18693</v>
      </c>
    </row>
    <row r="114" spans="1:40" x14ac:dyDescent="0.2">
      <c r="A114" t="s">
        <v>402</v>
      </c>
      <c r="B114" t="s">
        <v>403</v>
      </c>
      <c r="D114" t="s">
        <v>8055</v>
      </c>
      <c r="F114" t="s">
        <v>18556</v>
      </c>
      <c r="G114" t="s">
        <v>18675</v>
      </c>
      <c r="L114" t="s">
        <v>18558</v>
      </c>
      <c r="N114" t="s">
        <v>7490</v>
      </c>
      <c r="T114" t="s">
        <v>18690</v>
      </c>
      <c r="U114" t="s">
        <v>18691</v>
      </c>
      <c r="V114" t="b">
        <v>0</v>
      </c>
      <c r="W114" t="b">
        <v>0</v>
      </c>
      <c r="Z114" t="b">
        <v>0</v>
      </c>
      <c r="AE114" t="s">
        <v>18694</v>
      </c>
      <c r="AF114" t="s">
        <v>18458</v>
      </c>
      <c r="AG114" t="s">
        <v>18459</v>
      </c>
      <c r="AH114" t="s">
        <v>18692</v>
      </c>
      <c r="AI114" t="s">
        <v>18451</v>
      </c>
      <c r="AN114" t="s">
        <v>18693</v>
      </c>
    </row>
    <row r="115" spans="1:40" hidden="1" x14ac:dyDescent="0.2">
      <c r="A115" t="s">
        <v>402</v>
      </c>
      <c r="B115" t="s">
        <v>403</v>
      </c>
      <c r="D115" t="s">
        <v>8055</v>
      </c>
      <c r="F115" t="s">
        <v>18556</v>
      </c>
      <c r="G115" t="s">
        <v>18561</v>
      </c>
      <c r="L115" t="s">
        <v>18558</v>
      </c>
      <c r="N115" t="s">
        <v>7490</v>
      </c>
      <c r="T115" t="s">
        <v>18690</v>
      </c>
      <c r="U115" t="s">
        <v>18691</v>
      </c>
      <c r="AE115" t="s">
        <v>18678</v>
      </c>
      <c r="AH115" t="s">
        <v>18692</v>
      </c>
      <c r="AI115" t="s">
        <v>18524</v>
      </c>
      <c r="AN115" t="s">
        <v>18680</v>
      </c>
    </row>
    <row r="116" spans="1:40" hidden="1" x14ac:dyDescent="0.2">
      <c r="A116" t="s">
        <v>402</v>
      </c>
      <c r="B116" t="s">
        <v>403</v>
      </c>
      <c r="D116" t="s">
        <v>8055</v>
      </c>
      <c r="F116" t="s">
        <v>18556</v>
      </c>
      <c r="G116" t="s">
        <v>18566</v>
      </c>
      <c r="L116" t="s">
        <v>18558</v>
      </c>
      <c r="N116" t="s">
        <v>7490</v>
      </c>
      <c r="T116" t="s">
        <v>18690</v>
      </c>
      <c r="U116" t="s">
        <v>18691</v>
      </c>
      <c r="AE116" t="s">
        <v>18678</v>
      </c>
      <c r="AH116" t="s">
        <v>18692</v>
      </c>
      <c r="AI116" t="s">
        <v>18524</v>
      </c>
      <c r="AN116" t="s">
        <v>18680</v>
      </c>
    </row>
    <row r="117" spans="1:40" hidden="1" x14ac:dyDescent="0.2">
      <c r="A117" t="s">
        <v>402</v>
      </c>
      <c r="B117" t="s">
        <v>403</v>
      </c>
      <c r="D117" t="s">
        <v>8055</v>
      </c>
      <c r="F117" t="s">
        <v>18556</v>
      </c>
      <c r="G117" t="s">
        <v>18696</v>
      </c>
      <c r="L117" t="s">
        <v>18558</v>
      </c>
      <c r="N117" t="s">
        <v>7490</v>
      </c>
      <c r="T117" t="s">
        <v>18690</v>
      </c>
      <c r="U117" t="s">
        <v>18691</v>
      </c>
      <c r="V117" t="b">
        <v>0</v>
      </c>
      <c r="W117" t="b">
        <v>0</v>
      </c>
      <c r="Z117" t="b">
        <v>0</v>
      </c>
      <c r="AE117" t="s">
        <v>18678</v>
      </c>
      <c r="AH117" t="s">
        <v>18692</v>
      </c>
      <c r="AI117" t="s">
        <v>18451</v>
      </c>
      <c r="AN117" t="s">
        <v>18693</v>
      </c>
    </row>
    <row r="118" spans="1:40" hidden="1" x14ac:dyDescent="0.2">
      <c r="A118" t="s">
        <v>402</v>
      </c>
      <c r="B118" t="s">
        <v>403</v>
      </c>
      <c r="D118" t="s">
        <v>8055</v>
      </c>
      <c r="F118" t="s">
        <v>18556</v>
      </c>
      <c r="G118" t="s">
        <v>18697</v>
      </c>
      <c r="L118" t="s">
        <v>18558</v>
      </c>
      <c r="N118" t="s">
        <v>7490</v>
      </c>
      <c r="T118" t="s">
        <v>18690</v>
      </c>
      <c r="U118" t="s">
        <v>18691</v>
      </c>
      <c r="V118" t="b">
        <v>0</v>
      </c>
      <c r="W118" t="b">
        <v>0</v>
      </c>
      <c r="Z118" t="b">
        <v>0</v>
      </c>
      <c r="AE118" t="s">
        <v>18678</v>
      </c>
      <c r="AH118" t="s">
        <v>18692</v>
      </c>
      <c r="AI118" t="s">
        <v>18451</v>
      </c>
      <c r="AN118" t="s">
        <v>18693</v>
      </c>
    </row>
    <row r="119" spans="1:40" hidden="1" x14ac:dyDescent="0.2">
      <c r="A119" t="s">
        <v>402</v>
      </c>
      <c r="B119" t="s">
        <v>403</v>
      </c>
      <c r="D119" t="s">
        <v>8055</v>
      </c>
      <c r="F119" t="s">
        <v>18556</v>
      </c>
      <c r="G119" t="s">
        <v>18456</v>
      </c>
      <c r="L119" t="s">
        <v>18517</v>
      </c>
      <c r="N119" t="s">
        <v>7490</v>
      </c>
      <c r="Q119" t="s">
        <v>18576</v>
      </c>
      <c r="T119" t="s">
        <v>18690</v>
      </c>
      <c r="U119" t="s">
        <v>18691</v>
      </c>
      <c r="V119" t="b">
        <v>0</v>
      </c>
      <c r="W119" t="b">
        <v>1</v>
      </c>
      <c r="Z119" t="b">
        <v>0</v>
      </c>
      <c r="AB119" t="s">
        <v>18455</v>
      </c>
      <c r="AC119" t="s">
        <v>18577</v>
      </c>
      <c r="AE119" t="s">
        <v>18678</v>
      </c>
      <c r="AH119" t="s">
        <v>18692</v>
      </c>
      <c r="AN119" t="s">
        <v>18695</v>
      </c>
    </row>
    <row r="120" spans="1:40" hidden="1" x14ac:dyDescent="0.2">
      <c r="A120" t="s">
        <v>402</v>
      </c>
      <c r="B120" t="s">
        <v>403</v>
      </c>
      <c r="D120" t="s">
        <v>8055</v>
      </c>
      <c r="F120" t="s">
        <v>18556</v>
      </c>
      <c r="G120" t="s">
        <v>18451</v>
      </c>
      <c r="H120" t="s">
        <v>18698</v>
      </c>
      <c r="L120" t="s">
        <v>18558</v>
      </c>
      <c r="N120" t="s">
        <v>7490</v>
      </c>
      <c r="T120" t="s">
        <v>18690</v>
      </c>
      <c r="U120" t="s">
        <v>18691</v>
      </c>
      <c r="AC120" t="s">
        <v>18675</v>
      </c>
      <c r="AE120" t="s">
        <v>18678</v>
      </c>
      <c r="AH120" t="s">
        <v>18692</v>
      </c>
      <c r="AI120" t="s">
        <v>18524</v>
      </c>
      <c r="AN120" t="s">
        <v>18699</v>
      </c>
    </row>
    <row r="121" spans="1:40" hidden="1" x14ac:dyDescent="0.2">
      <c r="A121" t="s">
        <v>402</v>
      </c>
      <c r="B121" t="s">
        <v>403</v>
      </c>
      <c r="D121" t="s">
        <v>8055</v>
      </c>
      <c r="F121" t="s">
        <v>18450</v>
      </c>
      <c r="G121" t="s">
        <v>18668</v>
      </c>
      <c r="H121" t="s">
        <v>18464</v>
      </c>
      <c r="I121">
        <v>0</v>
      </c>
      <c r="N121" t="s">
        <v>7677</v>
      </c>
      <c r="T121" t="s">
        <v>18700</v>
      </c>
      <c r="U121" t="s">
        <v>18701</v>
      </c>
      <c r="V121" t="b">
        <v>0</v>
      </c>
      <c r="W121" t="b">
        <v>0</v>
      </c>
      <c r="Z121" t="b">
        <v>0</v>
      </c>
      <c r="AE121" t="s">
        <v>18466</v>
      </c>
      <c r="AH121" t="s">
        <v>18702</v>
      </c>
      <c r="AK121" t="s">
        <v>18462</v>
      </c>
      <c r="AN121" t="s">
        <v>18703</v>
      </c>
    </row>
    <row r="122" spans="1:40" hidden="1" x14ac:dyDescent="0.2">
      <c r="A122" t="s">
        <v>402</v>
      </c>
      <c r="B122" t="s">
        <v>403</v>
      </c>
      <c r="D122" t="s">
        <v>8055</v>
      </c>
      <c r="F122" t="s">
        <v>18450</v>
      </c>
      <c r="G122" t="s">
        <v>18491</v>
      </c>
      <c r="H122" t="s">
        <v>18464</v>
      </c>
      <c r="I122">
        <v>0</v>
      </c>
      <c r="N122" t="s">
        <v>7677</v>
      </c>
      <c r="T122" t="s">
        <v>18700</v>
      </c>
      <c r="U122" t="s">
        <v>18701</v>
      </c>
      <c r="V122" t="b">
        <v>0</v>
      </c>
      <c r="W122" t="b">
        <v>0</v>
      </c>
      <c r="Z122" t="b">
        <v>0</v>
      </c>
      <c r="AE122" t="s">
        <v>18466</v>
      </c>
      <c r="AH122" t="s">
        <v>18702</v>
      </c>
      <c r="AK122" t="s">
        <v>18462</v>
      </c>
      <c r="AN122" t="s">
        <v>18703</v>
      </c>
    </row>
    <row r="123" spans="1:40" hidden="1" x14ac:dyDescent="0.2">
      <c r="A123" t="s">
        <v>402</v>
      </c>
      <c r="B123" t="s">
        <v>403</v>
      </c>
      <c r="D123" t="s">
        <v>8055</v>
      </c>
      <c r="F123" t="s">
        <v>18450</v>
      </c>
      <c r="G123" t="s">
        <v>18456</v>
      </c>
      <c r="H123" t="s">
        <v>18704</v>
      </c>
      <c r="I123">
        <v>294600000</v>
      </c>
      <c r="N123" t="s">
        <v>7677</v>
      </c>
      <c r="T123" t="s">
        <v>18700</v>
      </c>
      <c r="U123" t="s">
        <v>18701</v>
      </c>
      <c r="V123" t="b">
        <v>0</v>
      </c>
      <c r="W123" t="b">
        <v>0</v>
      </c>
      <c r="Z123" t="b">
        <v>0</v>
      </c>
      <c r="AE123" t="s">
        <v>18705</v>
      </c>
      <c r="AF123" t="s">
        <v>18634</v>
      </c>
      <c r="AH123" t="s">
        <v>18702</v>
      </c>
      <c r="AI123" t="s">
        <v>18461</v>
      </c>
      <c r="AK123" t="s">
        <v>18462</v>
      </c>
      <c r="AN123" t="s">
        <v>18703</v>
      </c>
    </row>
    <row r="124" spans="1:40" hidden="1" x14ac:dyDescent="0.2">
      <c r="A124" t="s">
        <v>402</v>
      </c>
      <c r="B124" t="s">
        <v>403</v>
      </c>
      <c r="D124" t="s">
        <v>8055</v>
      </c>
      <c r="F124" t="s">
        <v>18556</v>
      </c>
      <c r="G124" t="s">
        <v>18660</v>
      </c>
      <c r="L124" t="s">
        <v>18558</v>
      </c>
      <c r="N124" t="s">
        <v>7150</v>
      </c>
      <c r="T124" t="s">
        <v>18706</v>
      </c>
      <c r="U124" t="s">
        <v>18707</v>
      </c>
      <c r="V124" t="b">
        <v>0</v>
      </c>
      <c r="W124" t="b">
        <v>0</v>
      </c>
      <c r="Z124" t="b">
        <v>0</v>
      </c>
      <c r="AE124" t="s">
        <v>18638</v>
      </c>
      <c r="AF124" t="s">
        <v>18639</v>
      </c>
      <c r="AG124" t="s">
        <v>18640</v>
      </c>
      <c r="AH124" t="s">
        <v>18708</v>
      </c>
      <c r="AI124" t="s">
        <v>18524</v>
      </c>
      <c r="AN124" t="s">
        <v>18709</v>
      </c>
    </row>
    <row r="125" spans="1:40" hidden="1" x14ac:dyDescent="0.2">
      <c r="A125" t="s">
        <v>402</v>
      </c>
      <c r="B125" t="s">
        <v>403</v>
      </c>
      <c r="D125" t="s">
        <v>8055</v>
      </c>
      <c r="F125" t="s">
        <v>18556</v>
      </c>
      <c r="G125" t="s">
        <v>18491</v>
      </c>
      <c r="L125" t="s">
        <v>18558</v>
      </c>
      <c r="N125" t="s">
        <v>7150</v>
      </c>
      <c r="T125" t="s">
        <v>18706</v>
      </c>
      <c r="U125" t="s">
        <v>18707</v>
      </c>
      <c r="V125" t="b">
        <v>0</v>
      </c>
      <c r="W125" t="b">
        <v>0</v>
      </c>
      <c r="Z125" t="b">
        <v>0</v>
      </c>
      <c r="AE125" t="s">
        <v>18633</v>
      </c>
      <c r="AF125" t="s">
        <v>18634</v>
      </c>
      <c r="AG125" t="s">
        <v>18635</v>
      </c>
      <c r="AH125" t="s">
        <v>18708</v>
      </c>
      <c r="AI125" t="s">
        <v>18451</v>
      </c>
      <c r="AN125" t="s">
        <v>18709</v>
      </c>
    </row>
    <row r="126" spans="1:40" hidden="1" x14ac:dyDescent="0.2">
      <c r="A126" t="s">
        <v>402</v>
      </c>
      <c r="B126" t="s">
        <v>403</v>
      </c>
      <c r="D126" t="s">
        <v>8055</v>
      </c>
      <c r="F126" t="s">
        <v>18556</v>
      </c>
      <c r="G126" t="s">
        <v>18645</v>
      </c>
      <c r="L126" t="s">
        <v>18558</v>
      </c>
      <c r="N126" t="s">
        <v>7150</v>
      </c>
      <c r="T126" t="s">
        <v>18706</v>
      </c>
      <c r="U126" t="s">
        <v>18707</v>
      </c>
      <c r="V126" t="b">
        <v>0</v>
      </c>
      <c r="W126" t="b">
        <v>0</v>
      </c>
      <c r="Z126" t="b">
        <v>0</v>
      </c>
      <c r="AE126" t="s">
        <v>18633</v>
      </c>
      <c r="AF126" t="s">
        <v>18634</v>
      </c>
      <c r="AG126" t="s">
        <v>18635</v>
      </c>
      <c r="AH126" t="s">
        <v>18708</v>
      </c>
      <c r="AI126" t="s">
        <v>18451</v>
      </c>
      <c r="AN126" t="s">
        <v>18709</v>
      </c>
    </row>
    <row r="127" spans="1:40" hidden="1" x14ac:dyDescent="0.2">
      <c r="A127" t="s">
        <v>402</v>
      </c>
      <c r="B127" t="s">
        <v>403</v>
      </c>
      <c r="D127" t="s">
        <v>8055</v>
      </c>
      <c r="F127" t="s">
        <v>18556</v>
      </c>
      <c r="G127" t="s">
        <v>18675</v>
      </c>
      <c r="L127" t="s">
        <v>18517</v>
      </c>
      <c r="N127" t="s">
        <v>7150</v>
      </c>
      <c r="Q127" t="s">
        <v>18576</v>
      </c>
      <c r="T127" t="s">
        <v>18706</v>
      </c>
      <c r="U127" t="s">
        <v>18707</v>
      </c>
      <c r="V127" t="b">
        <v>0</v>
      </c>
      <c r="W127" t="b">
        <v>0</v>
      </c>
      <c r="Z127" t="b">
        <v>0</v>
      </c>
      <c r="AB127" t="s">
        <v>18710</v>
      </c>
      <c r="AC127" t="s">
        <v>18577</v>
      </c>
      <c r="AE127" t="s">
        <v>18633</v>
      </c>
      <c r="AF127" t="s">
        <v>18634</v>
      </c>
      <c r="AG127" t="s">
        <v>18635</v>
      </c>
      <c r="AH127" t="s">
        <v>18708</v>
      </c>
      <c r="AI127" t="s">
        <v>18461</v>
      </c>
      <c r="AN127" t="s">
        <v>18711</v>
      </c>
    </row>
    <row r="128" spans="1:40" hidden="1" x14ac:dyDescent="0.2">
      <c r="A128" t="s">
        <v>402</v>
      </c>
      <c r="B128" t="s">
        <v>403</v>
      </c>
      <c r="D128" t="s">
        <v>8055</v>
      </c>
      <c r="F128" t="s">
        <v>18556</v>
      </c>
      <c r="G128" t="s">
        <v>18456</v>
      </c>
      <c r="L128" t="s">
        <v>18558</v>
      </c>
      <c r="N128" t="s">
        <v>7150</v>
      </c>
      <c r="T128" t="s">
        <v>18706</v>
      </c>
      <c r="U128" t="s">
        <v>18707</v>
      </c>
      <c r="V128" t="b">
        <v>0</v>
      </c>
      <c r="W128" t="b">
        <v>0</v>
      </c>
      <c r="Z128" t="b">
        <v>0</v>
      </c>
      <c r="AE128" t="s">
        <v>18633</v>
      </c>
      <c r="AF128" t="s">
        <v>18634</v>
      </c>
      <c r="AG128" t="s">
        <v>18635</v>
      </c>
      <c r="AH128" t="s">
        <v>18708</v>
      </c>
      <c r="AI128" t="s">
        <v>18451</v>
      </c>
      <c r="AN128" t="s">
        <v>18709</v>
      </c>
    </row>
    <row r="129" spans="1:40" hidden="1" x14ac:dyDescent="0.2">
      <c r="A129" t="s">
        <v>402</v>
      </c>
      <c r="B129" t="s">
        <v>403</v>
      </c>
      <c r="D129" t="s">
        <v>8055</v>
      </c>
      <c r="F129" t="s">
        <v>18556</v>
      </c>
      <c r="G129" t="s">
        <v>18675</v>
      </c>
      <c r="L129" t="s">
        <v>18558</v>
      </c>
      <c r="N129" t="s">
        <v>7150</v>
      </c>
      <c r="T129" t="s">
        <v>18706</v>
      </c>
      <c r="U129" t="s">
        <v>18707</v>
      </c>
      <c r="V129" t="b">
        <v>0</v>
      </c>
      <c r="W129" t="b">
        <v>0</v>
      </c>
      <c r="Z129" t="b">
        <v>0</v>
      </c>
      <c r="AE129" t="s">
        <v>18633</v>
      </c>
      <c r="AF129" t="s">
        <v>18634</v>
      </c>
      <c r="AG129" t="s">
        <v>18635</v>
      </c>
      <c r="AH129" t="s">
        <v>18708</v>
      </c>
      <c r="AI129" t="s">
        <v>18451</v>
      </c>
      <c r="AN129" t="s">
        <v>18709</v>
      </c>
    </row>
    <row r="130" spans="1:40" hidden="1" x14ac:dyDescent="0.2">
      <c r="A130" t="s">
        <v>402</v>
      </c>
      <c r="B130" t="s">
        <v>403</v>
      </c>
      <c r="D130" t="s">
        <v>8055</v>
      </c>
      <c r="F130" t="s">
        <v>18556</v>
      </c>
      <c r="G130" t="s">
        <v>18561</v>
      </c>
      <c r="L130" t="s">
        <v>18558</v>
      </c>
      <c r="N130" t="s">
        <v>7150</v>
      </c>
      <c r="T130" t="s">
        <v>18706</v>
      </c>
      <c r="U130" t="s">
        <v>18707</v>
      </c>
      <c r="V130" t="b">
        <v>0</v>
      </c>
      <c r="W130" t="b">
        <v>0</v>
      </c>
      <c r="Z130" t="b">
        <v>0</v>
      </c>
      <c r="AE130" t="s">
        <v>18638</v>
      </c>
      <c r="AF130" t="s">
        <v>18639</v>
      </c>
      <c r="AG130" t="s">
        <v>18640</v>
      </c>
      <c r="AH130" t="s">
        <v>18708</v>
      </c>
      <c r="AI130" t="s">
        <v>18524</v>
      </c>
      <c r="AN130" t="s">
        <v>18709</v>
      </c>
    </row>
    <row r="131" spans="1:40" hidden="1" x14ac:dyDescent="0.2">
      <c r="A131" t="s">
        <v>402</v>
      </c>
      <c r="B131" t="s">
        <v>403</v>
      </c>
      <c r="D131" t="s">
        <v>8055</v>
      </c>
      <c r="F131" t="s">
        <v>18556</v>
      </c>
      <c r="G131" t="s">
        <v>18566</v>
      </c>
      <c r="L131" t="s">
        <v>18558</v>
      </c>
      <c r="N131" t="s">
        <v>7150</v>
      </c>
      <c r="T131" t="s">
        <v>18706</v>
      </c>
      <c r="U131" t="s">
        <v>18707</v>
      </c>
      <c r="V131" t="b">
        <v>0</v>
      </c>
      <c r="W131" t="b">
        <v>0</v>
      </c>
      <c r="Z131" t="b">
        <v>0</v>
      </c>
      <c r="AE131" t="s">
        <v>18638</v>
      </c>
      <c r="AF131" t="s">
        <v>18639</v>
      </c>
      <c r="AG131" t="s">
        <v>18640</v>
      </c>
      <c r="AH131" t="s">
        <v>18708</v>
      </c>
      <c r="AI131" t="s">
        <v>18524</v>
      </c>
      <c r="AN131" t="s">
        <v>18709</v>
      </c>
    </row>
    <row r="132" spans="1:40" hidden="1" x14ac:dyDescent="0.2">
      <c r="A132" t="s">
        <v>402</v>
      </c>
      <c r="B132" t="s">
        <v>403</v>
      </c>
      <c r="D132" t="s">
        <v>8055</v>
      </c>
      <c r="F132" t="s">
        <v>18556</v>
      </c>
      <c r="G132" t="s">
        <v>18696</v>
      </c>
      <c r="L132" t="s">
        <v>18558</v>
      </c>
      <c r="N132" t="s">
        <v>7150</v>
      </c>
      <c r="T132" t="s">
        <v>18706</v>
      </c>
      <c r="U132" t="s">
        <v>18707</v>
      </c>
      <c r="V132" t="b">
        <v>0</v>
      </c>
      <c r="W132" t="b">
        <v>0</v>
      </c>
      <c r="Z132" t="b">
        <v>0</v>
      </c>
      <c r="AE132" t="s">
        <v>18633</v>
      </c>
      <c r="AF132" t="s">
        <v>18634</v>
      </c>
      <c r="AG132" t="s">
        <v>18635</v>
      </c>
      <c r="AH132" t="s">
        <v>18708</v>
      </c>
      <c r="AI132" t="s">
        <v>18451</v>
      </c>
      <c r="AN132" t="s">
        <v>18709</v>
      </c>
    </row>
    <row r="133" spans="1:40" hidden="1" x14ac:dyDescent="0.2">
      <c r="A133" t="s">
        <v>402</v>
      </c>
      <c r="B133" t="s">
        <v>403</v>
      </c>
      <c r="D133" t="s">
        <v>8055</v>
      </c>
      <c r="F133" t="s">
        <v>18556</v>
      </c>
      <c r="G133" t="s">
        <v>18697</v>
      </c>
      <c r="L133" t="s">
        <v>18558</v>
      </c>
      <c r="N133" t="s">
        <v>7150</v>
      </c>
      <c r="T133" t="s">
        <v>18706</v>
      </c>
      <c r="U133" t="s">
        <v>18707</v>
      </c>
      <c r="V133" t="b">
        <v>0</v>
      </c>
      <c r="W133" t="b">
        <v>0</v>
      </c>
      <c r="Z133" t="b">
        <v>0</v>
      </c>
      <c r="AE133" t="s">
        <v>18633</v>
      </c>
      <c r="AF133" t="s">
        <v>18634</v>
      </c>
      <c r="AG133" t="s">
        <v>18635</v>
      </c>
      <c r="AH133" t="s">
        <v>18708</v>
      </c>
      <c r="AI133" t="s">
        <v>18451</v>
      </c>
      <c r="AN133" t="s">
        <v>18709</v>
      </c>
    </row>
    <row r="134" spans="1:40" hidden="1" x14ac:dyDescent="0.2">
      <c r="A134" t="s">
        <v>402</v>
      </c>
      <c r="B134" t="s">
        <v>403</v>
      </c>
      <c r="D134" t="s">
        <v>8055</v>
      </c>
      <c r="F134" t="s">
        <v>18556</v>
      </c>
      <c r="G134" t="s">
        <v>18456</v>
      </c>
      <c r="L134" t="s">
        <v>18517</v>
      </c>
      <c r="N134" t="s">
        <v>7150</v>
      </c>
      <c r="Q134" t="s">
        <v>18576</v>
      </c>
      <c r="T134" t="s">
        <v>18706</v>
      </c>
      <c r="U134" t="s">
        <v>18707</v>
      </c>
      <c r="V134" t="b">
        <v>0</v>
      </c>
      <c r="W134" t="b">
        <v>0</v>
      </c>
      <c r="Z134" t="b">
        <v>0</v>
      </c>
      <c r="AB134" t="s">
        <v>18710</v>
      </c>
      <c r="AC134" t="s">
        <v>18577</v>
      </c>
      <c r="AE134" t="s">
        <v>18633</v>
      </c>
      <c r="AF134" t="s">
        <v>18634</v>
      </c>
      <c r="AG134" t="s">
        <v>18635</v>
      </c>
      <c r="AH134" t="s">
        <v>18708</v>
      </c>
      <c r="AI134" t="s">
        <v>18461</v>
      </c>
      <c r="AN134" t="s">
        <v>18711</v>
      </c>
    </row>
    <row r="135" spans="1:40" hidden="1" x14ac:dyDescent="0.2">
      <c r="A135" t="s">
        <v>402</v>
      </c>
      <c r="B135" t="s">
        <v>403</v>
      </c>
      <c r="D135" t="s">
        <v>8055</v>
      </c>
      <c r="F135" t="s">
        <v>18450</v>
      </c>
      <c r="G135" t="s">
        <v>18668</v>
      </c>
      <c r="H135" t="s">
        <v>18464</v>
      </c>
      <c r="I135">
        <v>0</v>
      </c>
      <c r="N135" t="s">
        <v>13158</v>
      </c>
      <c r="V135" t="b">
        <v>0</v>
      </c>
      <c r="W135" t="b">
        <v>0</v>
      </c>
      <c r="Z135" t="b">
        <v>0</v>
      </c>
      <c r="AE135" t="s">
        <v>18466</v>
      </c>
      <c r="AH135" t="s">
        <v>18712</v>
      </c>
      <c r="AI135" t="s">
        <v>18497</v>
      </c>
      <c r="AK135" t="s">
        <v>18462</v>
      </c>
      <c r="AN135" t="s">
        <v>18713</v>
      </c>
    </row>
    <row r="136" spans="1:40" hidden="1" x14ac:dyDescent="0.2">
      <c r="A136" t="s">
        <v>402</v>
      </c>
      <c r="B136" t="s">
        <v>403</v>
      </c>
      <c r="D136" t="s">
        <v>8055</v>
      </c>
      <c r="F136" t="s">
        <v>18450</v>
      </c>
      <c r="G136" t="s">
        <v>18491</v>
      </c>
      <c r="H136" t="s">
        <v>18464</v>
      </c>
      <c r="I136">
        <v>0</v>
      </c>
      <c r="N136" t="s">
        <v>13158</v>
      </c>
      <c r="V136" t="b">
        <v>0</v>
      </c>
      <c r="W136" t="b">
        <v>0</v>
      </c>
      <c r="Z136" t="b">
        <v>0</v>
      </c>
      <c r="AE136" t="s">
        <v>18466</v>
      </c>
      <c r="AH136" t="s">
        <v>18712</v>
      </c>
      <c r="AI136" t="s">
        <v>18497</v>
      </c>
      <c r="AK136" t="s">
        <v>18462</v>
      </c>
      <c r="AN136" t="s">
        <v>18713</v>
      </c>
    </row>
    <row r="137" spans="1:40" hidden="1" x14ac:dyDescent="0.2">
      <c r="A137" t="s">
        <v>402</v>
      </c>
      <c r="B137" t="s">
        <v>403</v>
      </c>
      <c r="D137" t="s">
        <v>8055</v>
      </c>
      <c r="F137" t="s">
        <v>18450</v>
      </c>
      <c r="G137" t="s">
        <v>18456</v>
      </c>
      <c r="H137" t="s">
        <v>18714</v>
      </c>
      <c r="I137">
        <v>44600000</v>
      </c>
      <c r="N137" t="s">
        <v>13158</v>
      </c>
      <c r="V137" t="b">
        <v>0</v>
      </c>
      <c r="W137" t="b">
        <v>0</v>
      </c>
      <c r="Z137" t="b">
        <v>0</v>
      </c>
      <c r="AE137" t="s">
        <v>18715</v>
      </c>
      <c r="AF137" t="s">
        <v>18652</v>
      </c>
      <c r="AH137" t="s">
        <v>18712</v>
      </c>
      <c r="AI137" t="s">
        <v>18461</v>
      </c>
      <c r="AK137" t="s">
        <v>18462</v>
      </c>
      <c r="AN137" t="s">
        <v>18713</v>
      </c>
    </row>
    <row r="138" spans="1:40" hidden="1" x14ac:dyDescent="0.2">
      <c r="A138" t="s">
        <v>402</v>
      </c>
      <c r="B138" t="s">
        <v>403</v>
      </c>
      <c r="D138" t="s">
        <v>8055</v>
      </c>
      <c r="F138" t="s">
        <v>18556</v>
      </c>
      <c r="G138" t="s">
        <v>18491</v>
      </c>
      <c r="L138" t="s">
        <v>18558</v>
      </c>
      <c r="N138" t="s">
        <v>7381</v>
      </c>
      <c r="V138" t="b">
        <v>0</v>
      </c>
      <c r="W138" t="b">
        <v>0</v>
      </c>
      <c r="Z138" t="b">
        <v>0</v>
      </c>
      <c r="AE138" t="s">
        <v>18651</v>
      </c>
      <c r="AF138" t="s">
        <v>18652</v>
      </c>
      <c r="AG138" t="s">
        <v>18635</v>
      </c>
      <c r="AH138" t="s">
        <v>18716</v>
      </c>
      <c r="AI138" t="s">
        <v>18451</v>
      </c>
      <c r="AN138" t="s">
        <v>18717</v>
      </c>
    </row>
    <row r="139" spans="1:40" hidden="1" x14ac:dyDescent="0.2">
      <c r="A139" t="s">
        <v>402</v>
      </c>
      <c r="B139" t="s">
        <v>403</v>
      </c>
      <c r="D139" t="s">
        <v>8055</v>
      </c>
      <c r="F139" t="s">
        <v>18556</v>
      </c>
      <c r="G139" t="s">
        <v>18645</v>
      </c>
      <c r="L139" t="s">
        <v>18558</v>
      </c>
      <c r="N139" t="s">
        <v>7381</v>
      </c>
      <c r="V139" t="b">
        <v>0</v>
      </c>
      <c r="W139" t="b">
        <v>0</v>
      </c>
      <c r="Z139" t="b">
        <v>0</v>
      </c>
      <c r="AE139" t="s">
        <v>18651</v>
      </c>
      <c r="AF139" t="s">
        <v>18652</v>
      </c>
      <c r="AG139" t="s">
        <v>18635</v>
      </c>
      <c r="AH139" t="s">
        <v>18716</v>
      </c>
      <c r="AI139" t="s">
        <v>18451</v>
      </c>
      <c r="AN139" t="s">
        <v>18717</v>
      </c>
    </row>
    <row r="140" spans="1:40" hidden="1" x14ac:dyDescent="0.2">
      <c r="A140" t="s">
        <v>402</v>
      </c>
      <c r="B140" t="s">
        <v>403</v>
      </c>
      <c r="D140" t="s">
        <v>8055</v>
      </c>
      <c r="F140" t="s">
        <v>18556</v>
      </c>
      <c r="G140" t="s">
        <v>18675</v>
      </c>
      <c r="L140" t="s">
        <v>18517</v>
      </c>
      <c r="N140" t="s">
        <v>7381</v>
      </c>
      <c r="Q140" t="s">
        <v>18576</v>
      </c>
      <c r="V140" t="b">
        <v>0</v>
      </c>
      <c r="W140" t="b">
        <v>1</v>
      </c>
      <c r="Z140" t="b">
        <v>0</v>
      </c>
      <c r="AB140" t="s">
        <v>18455</v>
      </c>
      <c r="AC140" t="s">
        <v>18577</v>
      </c>
      <c r="AE140" t="s">
        <v>18651</v>
      </c>
      <c r="AF140" t="s">
        <v>18652</v>
      </c>
      <c r="AG140" t="s">
        <v>18635</v>
      </c>
      <c r="AH140" t="s">
        <v>18716</v>
      </c>
      <c r="AI140" t="s">
        <v>18461</v>
      </c>
      <c r="AN140" t="s">
        <v>18718</v>
      </c>
    </row>
    <row r="141" spans="1:40" hidden="1" x14ac:dyDescent="0.2">
      <c r="A141" t="s">
        <v>402</v>
      </c>
      <c r="B141" t="s">
        <v>403</v>
      </c>
      <c r="D141" t="s">
        <v>8055</v>
      </c>
      <c r="F141" t="s">
        <v>18556</v>
      </c>
      <c r="G141" t="s">
        <v>18456</v>
      </c>
      <c r="L141" t="s">
        <v>18558</v>
      </c>
      <c r="N141" t="s">
        <v>7381</v>
      </c>
      <c r="V141" t="b">
        <v>0</v>
      </c>
      <c r="W141" t="b">
        <v>0</v>
      </c>
      <c r="Z141" t="b">
        <v>0</v>
      </c>
      <c r="AE141" t="s">
        <v>18651</v>
      </c>
      <c r="AF141" t="s">
        <v>18652</v>
      </c>
      <c r="AG141" t="s">
        <v>18635</v>
      </c>
      <c r="AH141" t="s">
        <v>18716</v>
      </c>
      <c r="AI141" t="s">
        <v>18451</v>
      </c>
      <c r="AN141" t="s">
        <v>18717</v>
      </c>
    </row>
    <row r="142" spans="1:40" hidden="1" x14ac:dyDescent="0.2">
      <c r="A142" t="s">
        <v>402</v>
      </c>
      <c r="B142" t="s">
        <v>403</v>
      </c>
      <c r="D142" t="s">
        <v>8055</v>
      </c>
      <c r="F142" t="s">
        <v>18556</v>
      </c>
      <c r="G142" t="s">
        <v>18675</v>
      </c>
      <c r="L142" t="s">
        <v>18558</v>
      </c>
      <c r="N142" t="s">
        <v>7381</v>
      </c>
      <c r="V142" t="b">
        <v>0</v>
      </c>
      <c r="W142" t="b">
        <v>0</v>
      </c>
      <c r="Z142" t="b">
        <v>0</v>
      </c>
      <c r="AE142" t="s">
        <v>18651</v>
      </c>
      <c r="AF142" t="s">
        <v>18652</v>
      </c>
      <c r="AG142" t="s">
        <v>18635</v>
      </c>
      <c r="AH142" t="s">
        <v>18716</v>
      </c>
      <c r="AI142" t="s">
        <v>18451</v>
      </c>
      <c r="AN142" t="s">
        <v>18717</v>
      </c>
    </row>
    <row r="143" spans="1:40" hidden="1" x14ac:dyDescent="0.2">
      <c r="A143" t="s">
        <v>402</v>
      </c>
      <c r="B143" t="s">
        <v>403</v>
      </c>
      <c r="D143" t="s">
        <v>8055</v>
      </c>
      <c r="F143" t="s">
        <v>18556</v>
      </c>
      <c r="G143" t="s">
        <v>18561</v>
      </c>
      <c r="L143" t="s">
        <v>18558</v>
      </c>
      <c r="N143" t="s">
        <v>7381</v>
      </c>
      <c r="V143" t="b">
        <v>0</v>
      </c>
      <c r="W143" t="b">
        <v>0</v>
      </c>
      <c r="Z143" t="b">
        <v>0</v>
      </c>
      <c r="AE143" t="s">
        <v>18655</v>
      </c>
      <c r="AF143" t="s">
        <v>18656</v>
      </c>
      <c r="AG143" t="s">
        <v>18640</v>
      </c>
      <c r="AH143" t="s">
        <v>18716</v>
      </c>
      <c r="AI143" t="s">
        <v>18524</v>
      </c>
      <c r="AN143" t="s">
        <v>18717</v>
      </c>
    </row>
    <row r="144" spans="1:40" hidden="1" x14ac:dyDescent="0.2">
      <c r="A144" t="s">
        <v>402</v>
      </c>
      <c r="B144" t="s">
        <v>403</v>
      </c>
      <c r="D144" t="s">
        <v>8055</v>
      </c>
      <c r="F144" t="s">
        <v>18556</v>
      </c>
      <c r="G144" t="s">
        <v>18566</v>
      </c>
      <c r="L144" t="s">
        <v>18558</v>
      </c>
      <c r="N144" t="s">
        <v>7381</v>
      </c>
      <c r="V144" t="b">
        <v>0</v>
      </c>
      <c r="W144" t="b">
        <v>0</v>
      </c>
      <c r="Z144" t="b">
        <v>0</v>
      </c>
      <c r="AE144" t="s">
        <v>18655</v>
      </c>
      <c r="AF144" t="s">
        <v>18656</v>
      </c>
      <c r="AG144" t="s">
        <v>18640</v>
      </c>
      <c r="AH144" t="s">
        <v>18716</v>
      </c>
      <c r="AI144" t="s">
        <v>18524</v>
      </c>
      <c r="AN144" t="s">
        <v>18717</v>
      </c>
    </row>
    <row r="145" spans="1:40" hidden="1" x14ac:dyDescent="0.2">
      <c r="A145" t="s">
        <v>402</v>
      </c>
      <c r="B145" t="s">
        <v>403</v>
      </c>
      <c r="D145" t="s">
        <v>8055</v>
      </c>
      <c r="F145" t="s">
        <v>18556</v>
      </c>
      <c r="G145" t="s">
        <v>18697</v>
      </c>
      <c r="L145" t="s">
        <v>18558</v>
      </c>
      <c r="N145" t="s">
        <v>7381</v>
      </c>
      <c r="V145" t="b">
        <v>0</v>
      </c>
      <c r="W145" t="b">
        <v>0</v>
      </c>
      <c r="Z145" t="b">
        <v>0</v>
      </c>
      <c r="AE145" t="s">
        <v>18651</v>
      </c>
      <c r="AF145" t="s">
        <v>18652</v>
      </c>
      <c r="AG145" t="s">
        <v>18635</v>
      </c>
      <c r="AH145" t="s">
        <v>18716</v>
      </c>
      <c r="AI145" t="s">
        <v>18451</v>
      </c>
      <c r="AN145" t="s">
        <v>18717</v>
      </c>
    </row>
    <row r="146" spans="1:40" hidden="1" x14ac:dyDescent="0.2">
      <c r="A146" t="s">
        <v>402</v>
      </c>
      <c r="B146" t="s">
        <v>403</v>
      </c>
      <c r="D146" t="s">
        <v>8055</v>
      </c>
      <c r="F146" t="s">
        <v>18556</v>
      </c>
      <c r="G146" t="s">
        <v>18456</v>
      </c>
      <c r="L146" t="s">
        <v>18517</v>
      </c>
      <c r="N146" t="s">
        <v>7381</v>
      </c>
      <c r="Q146" t="s">
        <v>18576</v>
      </c>
      <c r="V146" t="b">
        <v>0</v>
      </c>
      <c r="W146" t="b">
        <v>1</v>
      </c>
      <c r="Z146" t="b">
        <v>0</v>
      </c>
      <c r="AB146" t="s">
        <v>18455</v>
      </c>
      <c r="AC146" t="s">
        <v>18577</v>
      </c>
      <c r="AE146" t="s">
        <v>18651</v>
      </c>
      <c r="AF146" t="s">
        <v>18652</v>
      </c>
      <c r="AG146" t="s">
        <v>18635</v>
      </c>
      <c r="AH146" t="s">
        <v>18716</v>
      </c>
      <c r="AI146" t="s">
        <v>18461</v>
      </c>
      <c r="AN146" t="s">
        <v>18718</v>
      </c>
    </row>
    <row r="147" spans="1:40" hidden="1" x14ac:dyDescent="0.2">
      <c r="A147" t="s">
        <v>402</v>
      </c>
      <c r="B147" t="s">
        <v>403</v>
      </c>
      <c r="D147" t="s">
        <v>8055</v>
      </c>
      <c r="F147" t="s">
        <v>18556</v>
      </c>
      <c r="G147" t="s">
        <v>18491</v>
      </c>
      <c r="L147" t="s">
        <v>18558</v>
      </c>
      <c r="N147" t="s">
        <v>7669</v>
      </c>
      <c r="V147" t="b">
        <v>0</v>
      </c>
      <c r="W147" t="b">
        <v>0</v>
      </c>
      <c r="Z147" t="b">
        <v>0</v>
      </c>
      <c r="AE147" t="s">
        <v>18719</v>
      </c>
      <c r="AF147" t="s">
        <v>18720</v>
      </c>
      <c r="AG147" t="s">
        <v>18635</v>
      </c>
      <c r="AH147" t="s">
        <v>18721</v>
      </c>
      <c r="AI147" t="s">
        <v>18451</v>
      </c>
      <c r="AN147" t="s">
        <v>18722</v>
      </c>
    </row>
    <row r="148" spans="1:40" hidden="1" x14ac:dyDescent="0.2">
      <c r="A148" t="s">
        <v>402</v>
      </c>
      <c r="B148" t="s">
        <v>403</v>
      </c>
      <c r="D148" t="s">
        <v>8055</v>
      </c>
      <c r="F148" t="s">
        <v>18556</v>
      </c>
      <c r="G148" t="s">
        <v>18456</v>
      </c>
      <c r="L148" t="s">
        <v>18558</v>
      </c>
      <c r="N148" t="s">
        <v>7669</v>
      </c>
      <c r="V148" t="b">
        <v>0</v>
      </c>
      <c r="W148" t="b">
        <v>0</v>
      </c>
      <c r="Z148" t="b">
        <v>0</v>
      </c>
      <c r="AE148" t="s">
        <v>18719</v>
      </c>
      <c r="AF148" t="s">
        <v>18720</v>
      </c>
      <c r="AG148" t="s">
        <v>18635</v>
      </c>
      <c r="AH148" t="s">
        <v>18721</v>
      </c>
      <c r="AI148" t="s">
        <v>18451</v>
      </c>
      <c r="AN148" t="s">
        <v>18722</v>
      </c>
    </row>
    <row r="149" spans="1:40" hidden="1" x14ac:dyDescent="0.2">
      <c r="A149" t="s">
        <v>402</v>
      </c>
      <c r="B149" t="s">
        <v>403</v>
      </c>
      <c r="D149" t="s">
        <v>8055</v>
      </c>
      <c r="F149" t="s">
        <v>18556</v>
      </c>
      <c r="G149" t="s">
        <v>18675</v>
      </c>
      <c r="L149" t="s">
        <v>18558</v>
      </c>
      <c r="N149" t="s">
        <v>7669</v>
      </c>
      <c r="V149" t="b">
        <v>0</v>
      </c>
      <c r="W149" t="b">
        <v>0</v>
      </c>
      <c r="Z149" t="b">
        <v>0</v>
      </c>
      <c r="AE149" t="s">
        <v>18719</v>
      </c>
      <c r="AF149" t="s">
        <v>18720</v>
      </c>
      <c r="AG149" t="s">
        <v>18635</v>
      </c>
      <c r="AH149" t="s">
        <v>18721</v>
      </c>
      <c r="AI149" t="s">
        <v>18451</v>
      </c>
      <c r="AN149" t="s">
        <v>18722</v>
      </c>
    </row>
    <row r="150" spans="1:40" hidden="1" x14ac:dyDescent="0.2">
      <c r="A150" t="s">
        <v>402</v>
      </c>
      <c r="B150" t="s">
        <v>403</v>
      </c>
      <c r="D150" t="s">
        <v>8055</v>
      </c>
      <c r="F150" t="s">
        <v>18556</v>
      </c>
      <c r="G150" t="s">
        <v>18566</v>
      </c>
      <c r="L150" t="s">
        <v>18558</v>
      </c>
      <c r="N150" t="s">
        <v>7669</v>
      </c>
      <c r="V150" t="b">
        <v>0</v>
      </c>
      <c r="W150" t="b">
        <v>0</v>
      </c>
      <c r="Z150" t="b">
        <v>0</v>
      </c>
      <c r="AE150" t="s">
        <v>18723</v>
      </c>
      <c r="AF150" t="s">
        <v>18724</v>
      </c>
      <c r="AG150" t="s">
        <v>18725</v>
      </c>
      <c r="AH150" t="s">
        <v>18721</v>
      </c>
      <c r="AI150" t="s">
        <v>18524</v>
      </c>
      <c r="AN150" t="s">
        <v>18722</v>
      </c>
    </row>
    <row r="151" spans="1:40" hidden="1" x14ac:dyDescent="0.2">
      <c r="A151" t="s">
        <v>402</v>
      </c>
      <c r="B151" t="s">
        <v>403</v>
      </c>
      <c r="D151" t="s">
        <v>8055</v>
      </c>
      <c r="F151" t="s">
        <v>18450</v>
      </c>
      <c r="G151" t="s">
        <v>18499</v>
      </c>
      <c r="H151" t="s">
        <v>18726</v>
      </c>
      <c r="I151">
        <v>984500000</v>
      </c>
      <c r="N151" t="s">
        <v>18727</v>
      </c>
      <c r="V151" t="b">
        <v>0</v>
      </c>
      <c r="W151" t="b">
        <v>0</v>
      </c>
      <c r="Z151" t="b">
        <v>0</v>
      </c>
      <c r="AE151" t="s">
        <v>18728</v>
      </c>
      <c r="AF151" t="s">
        <v>18729</v>
      </c>
      <c r="AH151" t="s">
        <v>18730</v>
      </c>
      <c r="AI151" t="s">
        <v>18497</v>
      </c>
      <c r="AK151" t="s">
        <v>18462</v>
      </c>
      <c r="AM151" t="s">
        <v>18502</v>
      </c>
      <c r="AN151" t="s">
        <v>18731</v>
      </c>
    </row>
    <row r="152" spans="1:40" hidden="1" x14ac:dyDescent="0.2">
      <c r="A152" t="s">
        <v>402</v>
      </c>
      <c r="B152" t="s">
        <v>403</v>
      </c>
      <c r="D152" t="s">
        <v>8055</v>
      </c>
      <c r="F152" t="s">
        <v>18556</v>
      </c>
      <c r="G152" t="s">
        <v>18491</v>
      </c>
      <c r="L152" t="s">
        <v>18558</v>
      </c>
      <c r="N152" t="s">
        <v>18732</v>
      </c>
      <c r="V152" t="b">
        <v>0</v>
      </c>
      <c r="W152" t="b">
        <v>0</v>
      </c>
      <c r="Z152" t="b">
        <v>0</v>
      </c>
      <c r="AE152" t="s">
        <v>18719</v>
      </c>
      <c r="AF152" t="s">
        <v>18720</v>
      </c>
      <c r="AG152" t="s">
        <v>18635</v>
      </c>
      <c r="AH152" t="s">
        <v>18733</v>
      </c>
      <c r="AI152" t="s">
        <v>18451</v>
      </c>
      <c r="AN152" t="s">
        <v>18734</v>
      </c>
    </row>
    <row r="153" spans="1:40" hidden="1" x14ac:dyDescent="0.2">
      <c r="A153" t="s">
        <v>402</v>
      </c>
      <c r="B153" t="s">
        <v>403</v>
      </c>
      <c r="D153" t="s">
        <v>8055</v>
      </c>
      <c r="F153" t="s">
        <v>18556</v>
      </c>
      <c r="G153" t="s">
        <v>18456</v>
      </c>
      <c r="L153" t="s">
        <v>18558</v>
      </c>
      <c r="N153" t="s">
        <v>18732</v>
      </c>
      <c r="V153" t="b">
        <v>0</v>
      </c>
      <c r="W153" t="b">
        <v>0</v>
      </c>
      <c r="Z153" t="b">
        <v>0</v>
      </c>
      <c r="AE153" t="s">
        <v>18719</v>
      </c>
      <c r="AF153" t="s">
        <v>18720</v>
      </c>
      <c r="AG153" t="s">
        <v>18635</v>
      </c>
      <c r="AH153" t="s">
        <v>18733</v>
      </c>
      <c r="AI153" t="s">
        <v>18451</v>
      </c>
      <c r="AN153" t="s">
        <v>18734</v>
      </c>
    </row>
    <row r="154" spans="1:40" hidden="1" x14ac:dyDescent="0.2">
      <c r="A154" t="s">
        <v>402</v>
      </c>
      <c r="B154" t="s">
        <v>403</v>
      </c>
      <c r="D154" t="s">
        <v>8055</v>
      </c>
      <c r="F154" t="s">
        <v>18556</v>
      </c>
      <c r="G154" t="s">
        <v>18561</v>
      </c>
      <c r="L154" t="s">
        <v>18558</v>
      </c>
      <c r="N154" t="s">
        <v>18732</v>
      </c>
      <c r="V154" t="b">
        <v>0</v>
      </c>
      <c r="W154" t="b">
        <v>0</v>
      </c>
      <c r="Z154" t="b">
        <v>0</v>
      </c>
      <c r="AE154" t="s">
        <v>18723</v>
      </c>
      <c r="AF154" t="s">
        <v>18724</v>
      </c>
      <c r="AG154" t="s">
        <v>18725</v>
      </c>
      <c r="AH154" t="s">
        <v>18733</v>
      </c>
      <c r="AI154" t="s">
        <v>18524</v>
      </c>
      <c r="AN154" t="s">
        <v>18734</v>
      </c>
    </row>
    <row r="155" spans="1:40" hidden="1" x14ac:dyDescent="0.2">
      <c r="A155" t="s">
        <v>402</v>
      </c>
      <c r="B155" t="s">
        <v>403</v>
      </c>
      <c r="D155" t="s">
        <v>8055</v>
      </c>
      <c r="F155" t="s">
        <v>18556</v>
      </c>
      <c r="G155" t="s">
        <v>18566</v>
      </c>
      <c r="L155" t="s">
        <v>18558</v>
      </c>
      <c r="N155" t="s">
        <v>18732</v>
      </c>
      <c r="V155" t="b">
        <v>0</v>
      </c>
      <c r="W155" t="b">
        <v>0</v>
      </c>
      <c r="Z155" t="b">
        <v>0</v>
      </c>
      <c r="AE155" t="s">
        <v>18723</v>
      </c>
      <c r="AF155" t="s">
        <v>18724</v>
      </c>
      <c r="AG155" t="s">
        <v>18725</v>
      </c>
      <c r="AH155" t="s">
        <v>18733</v>
      </c>
      <c r="AI155" t="s">
        <v>18524</v>
      </c>
      <c r="AN155" t="s">
        <v>18735</v>
      </c>
    </row>
    <row r="156" spans="1:40" hidden="1" x14ac:dyDescent="0.2">
      <c r="A156" t="s">
        <v>402</v>
      </c>
      <c r="B156" t="s">
        <v>403</v>
      </c>
      <c r="D156" t="s">
        <v>8055</v>
      </c>
      <c r="F156" t="s">
        <v>18556</v>
      </c>
      <c r="G156" t="s">
        <v>18659</v>
      </c>
      <c r="L156" t="s">
        <v>18558</v>
      </c>
      <c r="N156" t="s">
        <v>18732</v>
      </c>
      <c r="T156" t="s">
        <v>18736</v>
      </c>
      <c r="U156" t="s">
        <v>18737</v>
      </c>
      <c r="AE156" t="s">
        <v>18678</v>
      </c>
      <c r="AH156" t="s">
        <v>18733</v>
      </c>
      <c r="AI156" t="s">
        <v>18451</v>
      </c>
      <c r="AN156" t="s">
        <v>18680</v>
      </c>
    </row>
    <row r="157" spans="1:40" hidden="1" x14ac:dyDescent="0.2">
      <c r="A157" t="s">
        <v>402</v>
      </c>
      <c r="B157" t="s">
        <v>403</v>
      </c>
      <c r="D157" t="s">
        <v>8055</v>
      </c>
      <c r="F157" t="s">
        <v>18556</v>
      </c>
      <c r="G157" t="s">
        <v>18696</v>
      </c>
      <c r="L157" t="s">
        <v>18558</v>
      </c>
      <c r="N157" t="s">
        <v>18732</v>
      </c>
      <c r="V157" t="b">
        <v>0</v>
      </c>
      <c r="W157" t="b">
        <v>0</v>
      </c>
      <c r="Z157" t="b">
        <v>0</v>
      </c>
      <c r="AE157" t="s">
        <v>18719</v>
      </c>
      <c r="AF157" t="s">
        <v>18720</v>
      </c>
      <c r="AG157" t="s">
        <v>18635</v>
      </c>
      <c r="AH157" t="s">
        <v>18733</v>
      </c>
      <c r="AI157" t="s">
        <v>18451</v>
      </c>
      <c r="AN157" t="s">
        <v>18735</v>
      </c>
    </row>
    <row r="158" spans="1:40" hidden="1" x14ac:dyDescent="0.2">
      <c r="A158" t="s">
        <v>402</v>
      </c>
      <c r="B158" t="s">
        <v>403</v>
      </c>
      <c r="D158" t="s">
        <v>8055</v>
      </c>
      <c r="F158" t="s">
        <v>18556</v>
      </c>
      <c r="G158" t="s">
        <v>18451</v>
      </c>
      <c r="H158" t="s">
        <v>18698</v>
      </c>
      <c r="L158" t="s">
        <v>18558</v>
      </c>
      <c r="N158" t="s">
        <v>18732</v>
      </c>
      <c r="T158" t="s">
        <v>18736</v>
      </c>
      <c r="U158" t="s">
        <v>18737</v>
      </c>
      <c r="AC158" t="s">
        <v>18675</v>
      </c>
      <c r="AE158" t="s">
        <v>18678</v>
      </c>
      <c r="AH158" t="s">
        <v>18733</v>
      </c>
      <c r="AI158" t="s">
        <v>18451</v>
      </c>
      <c r="AN158" t="s">
        <v>18738</v>
      </c>
    </row>
    <row r="159" spans="1:40" hidden="1" x14ac:dyDescent="0.2">
      <c r="A159" t="s">
        <v>497</v>
      </c>
      <c r="B159" t="s">
        <v>498</v>
      </c>
      <c r="D159" t="s">
        <v>8073</v>
      </c>
      <c r="F159" t="s">
        <v>18556</v>
      </c>
      <c r="G159" t="s">
        <v>18451</v>
      </c>
      <c r="H159" t="s">
        <v>18740</v>
      </c>
      <c r="L159" t="s">
        <v>18517</v>
      </c>
      <c r="N159" t="s">
        <v>7903</v>
      </c>
      <c r="Q159" t="s">
        <v>18741</v>
      </c>
      <c r="T159" t="s">
        <v>18742</v>
      </c>
      <c r="U159" t="s">
        <v>18743</v>
      </c>
      <c r="AC159" t="s">
        <v>18456</v>
      </c>
      <c r="AE159" t="s">
        <v>9765</v>
      </c>
      <c r="AH159" t="s">
        <v>18744</v>
      </c>
      <c r="AN159" t="s">
        <v>18745</v>
      </c>
    </row>
    <row r="160" spans="1:40" hidden="1" x14ac:dyDescent="0.2">
      <c r="A160" t="s">
        <v>497</v>
      </c>
      <c r="B160" t="s">
        <v>498</v>
      </c>
      <c r="D160" t="s">
        <v>8073</v>
      </c>
      <c r="F160" t="s">
        <v>18556</v>
      </c>
      <c r="G160" t="s">
        <v>18746</v>
      </c>
      <c r="L160" t="s">
        <v>18558</v>
      </c>
      <c r="N160" t="s">
        <v>7903</v>
      </c>
      <c r="T160" t="s">
        <v>18742</v>
      </c>
      <c r="U160" t="s">
        <v>18743</v>
      </c>
      <c r="AE160" t="s">
        <v>9765</v>
      </c>
      <c r="AH160" t="s">
        <v>18744</v>
      </c>
      <c r="AI160" t="s">
        <v>18524</v>
      </c>
      <c r="AN160" t="s">
        <v>18747</v>
      </c>
    </row>
    <row r="161" spans="1:40" hidden="1" x14ac:dyDescent="0.2">
      <c r="A161" t="s">
        <v>497</v>
      </c>
      <c r="B161" t="s">
        <v>498</v>
      </c>
      <c r="D161" t="s">
        <v>8073</v>
      </c>
      <c r="F161" t="s">
        <v>18556</v>
      </c>
      <c r="G161" t="s">
        <v>18451</v>
      </c>
      <c r="H161" t="s">
        <v>18748</v>
      </c>
      <c r="L161" t="s">
        <v>18517</v>
      </c>
      <c r="N161" t="s">
        <v>7903</v>
      </c>
      <c r="Q161" t="s">
        <v>18741</v>
      </c>
      <c r="T161" t="s">
        <v>18742</v>
      </c>
      <c r="U161" t="s">
        <v>18743</v>
      </c>
      <c r="AC161" t="s">
        <v>18749</v>
      </c>
      <c r="AE161" t="s">
        <v>9765</v>
      </c>
      <c r="AH161" t="s">
        <v>18744</v>
      </c>
      <c r="AN161" t="s">
        <v>18745</v>
      </c>
    </row>
    <row r="162" spans="1:40" hidden="1" x14ac:dyDescent="0.2">
      <c r="A162" t="s">
        <v>497</v>
      </c>
      <c r="B162" t="s">
        <v>498</v>
      </c>
      <c r="D162" t="s">
        <v>8073</v>
      </c>
      <c r="F162" t="s">
        <v>18556</v>
      </c>
      <c r="G162" t="s">
        <v>18659</v>
      </c>
      <c r="L162" t="s">
        <v>18558</v>
      </c>
      <c r="N162" t="s">
        <v>7903</v>
      </c>
      <c r="T162" t="s">
        <v>18742</v>
      </c>
      <c r="U162" t="s">
        <v>18743</v>
      </c>
      <c r="AE162" t="s">
        <v>9765</v>
      </c>
      <c r="AH162" t="s">
        <v>18744</v>
      </c>
      <c r="AI162" t="s">
        <v>18451</v>
      </c>
      <c r="AN162" t="s">
        <v>18747</v>
      </c>
    </row>
    <row r="163" spans="1:40" hidden="1" x14ac:dyDescent="0.2">
      <c r="A163" t="s">
        <v>497</v>
      </c>
      <c r="B163" t="s">
        <v>498</v>
      </c>
      <c r="D163" t="s">
        <v>8073</v>
      </c>
      <c r="F163" t="s">
        <v>18556</v>
      </c>
      <c r="G163" t="s">
        <v>18524</v>
      </c>
      <c r="H163" t="s">
        <v>18750</v>
      </c>
      <c r="L163" t="s">
        <v>18517</v>
      </c>
      <c r="N163" t="s">
        <v>7903</v>
      </c>
      <c r="Q163" t="s">
        <v>18741</v>
      </c>
      <c r="T163" t="s">
        <v>18742</v>
      </c>
      <c r="U163" t="s">
        <v>18743</v>
      </c>
      <c r="AC163" t="s">
        <v>18746</v>
      </c>
      <c r="AE163" t="s">
        <v>9765</v>
      </c>
      <c r="AH163" t="s">
        <v>18744</v>
      </c>
      <c r="AN163" t="s">
        <v>18745</v>
      </c>
    </row>
    <row r="164" spans="1:40" hidden="1" x14ac:dyDescent="0.2">
      <c r="A164" t="s">
        <v>497</v>
      </c>
      <c r="B164" t="s">
        <v>498</v>
      </c>
      <c r="D164" t="s">
        <v>8073</v>
      </c>
      <c r="F164" t="s">
        <v>18556</v>
      </c>
      <c r="G164" t="s">
        <v>18451</v>
      </c>
      <c r="H164" t="s">
        <v>18751</v>
      </c>
      <c r="L164" t="s">
        <v>18558</v>
      </c>
      <c r="N164" t="s">
        <v>7903</v>
      </c>
      <c r="T164" t="s">
        <v>18742</v>
      </c>
      <c r="U164" t="s">
        <v>18743</v>
      </c>
      <c r="AC164" t="s">
        <v>18752</v>
      </c>
      <c r="AE164" t="s">
        <v>9765</v>
      </c>
      <c r="AH164" t="s">
        <v>18744</v>
      </c>
      <c r="AI164" t="s">
        <v>18451</v>
      </c>
      <c r="AN164" t="s">
        <v>18753</v>
      </c>
    </row>
    <row r="165" spans="1:40" hidden="1" x14ac:dyDescent="0.2">
      <c r="A165" t="s">
        <v>497</v>
      </c>
      <c r="B165" t="s">
        <v>498</v>
      </c>
      <c r="D165" t="s">
        <v>8073</v>
      </c>
      <c r="F165" t="s">
        <v>18556</v>
      </c>
      <c r="G165" t="s">
        <v>18451</v>
      </c>
      <c r="H165" t="s">
        <v>18754</v>
      </c>
      <c r="L165" t="s">
        <v>18558</v>
      </c>
      <c r="N165" t="s">
        <v>7903</v>
      </c>
      <c r="T165" t="s">
        <v>18742</v>
      </c>
      <c r="U165" t="s">
        <v>18743</v>
      </c>
      <c r="AC165" t="s">
        <v>18755</v>
      </c>
      <c r="AE165" t="s">
        <v>9765</v>
      </c>
      <c r="AH165" t="s">
        <v>18744</v>
      </c>
      <c r="AI165" t="s">
        <v>18451</v>
      </c>
      <c r="AN165" t="s">
        <v>18756</v>
      </c>
    </row>
    <row r="166" spans="1:40" hidden="1" x14ac:dyDescent="0.2">
      <c r="A166" t="s">
        <v>497</v>
      </c>
      <c r="B166" t="s">
        <v>498</v>
      </c>
      <c r="D166" t="s">
        <v>8073</v>
      </c>
      <c r="F166" t="s">
        <v>18556</v>
      </c>
      <c r="G166" t="s">
        <v>18451</v>
      </c>
      <c r="H166" t="s">
        <v>18757</v>
      </c>
      <c r="L166" t="s">
        <v>18558</v>
      </c>
      <c r="N166" t="s">
        <v>7903</v>
      </c>
      <c r="T166" t="s">
        <v>18742</v>
      </c>
      <c r="U166" t="s">
        <v>18743</v>
      </c>
      <c r="AC166" t="s">
        <v>18659</v>
      </c>
      <c r="AE166" t="s">
        <v>9765</v>
      </c>
      <c r="AH166" t="s">
        <v>18744</v>
      </c>
      <c r="AI166" t="s">
        <v>18451</v>
      </c>
      <c r="AN166" t="s">
        <v>18753</v>
      </c>
    </row>
    <row r="167" spans="1:40" hidden="1" x14ac:dyDescent="0.2">
      <c r="A167" t="s">
        <v>497</v>
      </c>
      <c r="B167" t="s">
        <v>498</v>
      </c>
      <c r="D167" t="s">
        <v>8073</v>
      </c>
      <c r="F167" t="s">
        <v>18556</v>
      </c>
      <c r="G167" t="s">
        <v>18749</v>
      </c>
      <c r="L167" t="s">
        <v>18558</v>
      </c>
      <c r="N167" t="s">
        <v>7903</v>
      </c>
      <c r="T167" t="s">
        <v>18742</v>
      </c>
      <c r="U167" t="s">
        <v>18743</v>
      </c>
      <c r="AE167" t="s">
        <v>9765</v>
      </c>
      <c r="AH167" t="s">
        <v>18744</v>
      </c>
      <c r="AI167" t="s">
        <v>18451</v>
      </c>
      <c r="AN167" t="s">
        <v>18747</v>
      </c>
    </row>
    <row r="168" spans="1:40" hidden="1" x14ac:dyDescent="0.2">
      <c r="A168" t="s">
        <v>497</v>
      </c>
      <c r="B168" t="s">
        <v>498</v>
      </c>
      <c r="D168" t="s">
        <v>8073</v>
      </c>
      <c r="F168" t="s">
        <v>18556</v>
      </c>
      <c r="G168" t="s">
        <v>18451</v>
      </c>
      <c r="H168" t="s">
        <v>18758</v>
      </c>
      <c r="L168" t="s">
        <v>18558</v>
      </c>
      <c r="N168" t="s">
        <v>7903</v>
      </c>
      <c r="T168" t="s">
        <v>18742</v>
      </c>
      <c r="U168" t="s">
        <v>18743</v>
      </c>
      <c r="AC168" t="s">
        <v>18491</v>
      </c>
      <c r="AE168" t="s">
        <v>9765</v>
      </c>
      <c r="AH168" t="s">
        <v>18744</v>
      </c>
      <c r="AI168" t="s">
        <v>18451</v>
      </c>
      <c r="AN168" t="s">
        <v>18756</v>
      </c>
    </row>
    <row r="169" spans="1:40" hidden="1" x14ac:dyDescent="0.2">
      <c r="A169" t="s">
        <v>497</v>
      </c>
      <c r="B169" t="s">
        <v>498</v>
      </c>
      <c r="D169" t="s">
        <v>8073</v>
      </c>
      <c r="F169" t="s">
        <v>18556</v>
      </c>
      <c r="G169" t="s">
        <v>18451</v>
      </c>
      <c r="H169" t="s">
        <v>18758</v>
      </c>
      <c r="L169" t="s">
        <v>18517</v>
      </c>
      <c r="N169" t="s">
        <v>7903</v>
      </c>
      <c r="Q169" t="s">
        <v>18741</v>
      </c>
      <c r="T169" t="s">
        <v>18742</v>
      </c>
      <c r="U169" t="s">
        <v>18743</v>
      </c>
      <c r="AC169" t="s">
        <v>18491</v>
      </c>
      <c r="AE169" t="s">
        <v>9765</v>
      </c>
      <c r="AH169" t="s">
        <v>18744</v>
      </c>
      <c r="AN169" t="s">
        <v>18745</v>
      </c>
    </row>
    <row r="170" spans="1:40" hidden="1" x14ac:dyDescent="0.2">
      <c r="A170" t="s">
        <v>497</v>
      </c>
      <c r="B170" t="s">
        <v>498</v>
      </c>
      <c r="D170" t="s">
        <v>8073</v>
      </c>
      <c r="F170" t="s">
        <v>18556</v>
      </c>
      <c r="G170" t="s">
        <v>18451</v>
      </c>
      <c r="H170" t="s">
        <v>18751</v>
      </c>
      <c r="L170" t="s">
        <v>18517</v>
      </c>
      <c r="N170" t="s">
        <v>7903</v>
      </c>
      <c r="Q170" t="s">
        <v>18741</v>
      </c>
      <c r="T170" t="s">
        <v>18742</v>
      </c>
      <c r="U170" t="s">
        <v>18743</v>
      </c>
      <c r="AC170" t="s">
        <v>18752</v>
      </c>
      <c r="AE170" t="s">
        <v>9765</v>
      </c>
      <c r="AH170" t="s">
        <v>18744</v>
      </c>
      <c r="AN170" t="s">
        <v>18745</v>
      </c>
    </row>
    <row r="171" spans="1:40" hidden="1" x14ac:dyDescent="0.2">
      <c r="A171" t="s">
        <v>497</v>
      </c>
      <c r="B171" t="s">
        <v>498</v>
      </c>
      <c r="D171" t="s">
        <v>8073</v>
      </c>
      <c r="F171" t="s">
        <v>18556</v>
      </c>
      <c r="G171" t="s">
        <v>18456</v>
      </c>
      <c r="L171" t="s">
        <v>18517</v>
      </c>
      <c r="N171" t="s">
        <v>7903</v>
      </c>
      <c r="Q171" t="s">
        <v>18741</v>
      </c>
      <c r="T171" t="s">
        <v>18742</v>
      </c>
      <c r="U171" t="s">
        <v>18743</v>
      </c>
      <c r="AC171" t="s">
        <v>18577</v>
      </c>
      <c r="AE171" t="s">
        <v>9765</v>
      </c>
      <c r="AH171" t="s">
        <v>18744</v>
      </c>
      <c r="AN171" t="s">
        <v>18759</v>
      </c>
    </row>
    <row r="172" spans="1:40" hidden="1" x14ac:dyDescent="0.2">
      <c r="A172" t="s">
        <v>497</v>
      </c>
      <c r="B172" t="s">
        <v>498</v>
      </c>
      <c r="D172" t="s">
        <v>8073</v>
      </c>
      <c r="F172" t="s">
        <v>18556</v>
      </c>
      <c r="G172" t="s">
        <v>18451</v>
      </c>
      <c r="H172" t="s">
        <v>18748</v>
      </c>
      <c r="L172" t="s">
        <v>18558</v>
      </c>
      <c r="N172" t="s">
        <v>7903</v>
      </c>
      <c r="T172" t="s">
        <v>18742</v>
      </c>
      <c r="U172" t="s">
        <v>18743</v>
      </c>
      <c r="AC172" t="s">
        <v>18749</v>
      </c>
      <c r="AE172" t="s">
        <v>9765</v>
      </c>
      <c r="AH172" t="s">
        <v>18744</v>
      </c>
      <c r="AI172" t="s">
        <v>18451</v>
      </c>
      <c r="AN172" t="s">
        <v>18753</v>
      </c>
    </row>
    <row r="173" spans="1:40" hidden="1" x14ac:dyDescent="0.2">
      <c r="A173" t="s">
        <v>497</v>
      </c>
      <c r="B173" t="s">
        <v>498</v>
      </c>
      <c r="D173" t="s">
        <v>8073</v>
      </c>
      <c r="F173" t="s">
        <v>18556</v>
      </c>
      <c r="G173" t="s">
        <v>18752</v>
      </c>
      <c r="L173" t="s">
        <v>18558</v>
      </c>
      <c r="N173" t="s">
        <v>7903</v>
      </c>
      <c r="T173" t="s">
        <v>18742</v>
      </c>
      <c r="U173" t="s">
        <v>18743</v>
      </c>
      <c r="AE173" t="s">
        <v>9765</v>
      </c>
      <c r="AH173" t="s">
        <v>18744</v>
      </c>
      <c r="AI173" t="s">
        <v>18451</v>
      </c>
      <c r="AN173" t="s">
        <v>18747</v>
      </c>
    </row>
    <row r="174" spans="1:40" hidden="1" x14ac:dyDescent="0.2">
      <c r="A174" t="s">
        <v>497</v>
      </c>
      <c r="B174" t="s">
        <v>498</v>
      </c>
      <c r="D174" t="s">
        <v>8073</v>
      </c>
      <c r="F174" t="s">
        <v>18556</v>
      </c>
      <c r="G174" t="s">
        <v>18755</v>
      </c>
      <c r="L174" t="s">
        <v>18558</v>
      </c>
      <c r="N174" t="s">
        <v>7903</v>
      </c>
      <c r="T174" t="s">
        <v>18742</v>
      </c>
      <c r="U174" t="s">
        <v>18743</v>
      </c>
      <c r="AE174" t="s">
        <v>9765</v>
      </c>
      <c r="AH174" t="s">
        <v>18744</v>
      </c>
      <c r="AI174" t="s">
        <v>18451</v>
      </c>
      <c r="AN174" t="s">
        <v>18747</v>
      </c>
    </row>
    <row r="175" spans="1:40" hidden="1" x14ac:dyDescent="0.2">
      <c r="A175" t="s">
        <v>497</v>
      </c>
      <c r="B175" t="s">
        <v>498</v>
      </c>
      <c r="D175" t="s">
        <v>8073</v>
      </c>
      <c r="F175" t="s">
        <v>18556</v>
      </c>
      <c r="G175" t="s">
        <v>18456</v>
      </c>
      <c r="L175" t="s">
        <v>18558</v>
      </c>
      <c r="N175" t="s">
        <v>7903</v>
      </c>
      <c r="T175" t="s">
        <v>18742</v>
      </c>
      <c r="U175" t="s">
        <v>18743</v>
      </c>
      <c r="AE175" t="s">
        <v>9765</v>
      </c>
      <c r="AH175" t="s">
        <v>18744</v>
      </c>
      <c r="AI175" t="s">
        <v>18451</v>
      </c>
      <c r="AN175" t="s">
        <v>18747</v>
      </c>
    </row>
    <row r="176" spans="1:40" hidden="1" x14ac:dyDescent="0.2">
      <c r="A176" t="s">
        <v>497</v>
      </c>
      <c r="B176" t="s">
        <v>498</v>
      </c>
      <c r="D176" t="s">
        <v>8073</v>
      </c>
      <c r="F176" t="s">
        <v>18556</v>
      </c>
      <c r="G176" t="s">
        <v>18451</v>
      </c>
      <c r="H176" t="s">
        <v>18754</v>
      </c>
      <c r="L176" t="s">
        <v>18517</v>
      </c>
      <c r="N176" t="s">
        <v>7903</v>
      </c>
      <c r="Q176" t="s">
        <v>18741</v>
      </c>
      <c r="T176" t="s">
        <v>18742</v>
      </c>
      <c r="U176" t="s">
        <v>18743</v>
      </c>
      <c r="AC176" t="s">
        <v>18755</v>
      </c>
      <c r="AE176" t="s">
        <v>9765</v>
      </c>
      <c r="AH176" t="s">
        <v>18744</v>
      </c>
      <c r="AN176" t="s">
        <v>18745</v>
      </c>
    </row>
    <row r="177" spans="1:40" hidden="1" x14ac:dyDescent="0.2">
      <c r="A177" t="s">
        <v>497</v>
      </c>
      <c r="B177" t="s">
        <v>498</v>
      </c>
      <c r="D177" t="s">
        <v>8073</v>
      </c>
      <c r="F177" t="s">
        <v>18556</v>
      </c>
      <c r="G177" t="s">
        <v>18451</v>
      </c>
      <c r="H177" t="s">
        <v>18740</v>
      </c>
      <c r="L177" t="s">
        <v>18558</v>
      </c>
      <c r="N177" t="s">
        <v>7903</v>
      </c>
      <c r="T177" t="s">
        <v>18742</v>
      </c>
      <c r="U177" t="s">
        <v>18743</v>
      </c>
      <c r="AC177" t="s">
        <v>18456</v>
      </c>
      <c r="AE177" t="s">
        <v>9765</v>
      </c>
      <c r="AH177" t="s">
        <v>18744</v>
      </c>
      <c r="AI177" t="s">
        <v>18451</v>
      </c>
      <c r="AN177" t="s">
        <v>18756</v>
      </c>
    </row>
    <row r="178" spans="1:40" hidden="1" x14ac:dyDescent="0.2">
      <c r="A178" t="s">
        <v>497</v>
      </c>
      <c r="B178" t="s">
        <v>498</v>
      </c>
      <c r="D178" t="s">
        <v>8073</v>
      </c>
      <c r="F178" t="s">
        <v>18556</v>
      </c>
      <c r="G178" t="s">
        <v>18524</v>
      </c>
      <c r="H178" t="s">
        <v>18750</v>
      </c>
      <c r="L178" t="s">
        <v>18558</v>
      </c>
      <c r="N178" t="s">
        <v>7903</v>
      </c>
      <c r="T178" t="s">
        <v>18742</v>
      </c>
      <c r="U178" t="s">
        <v>18743</v>
      </c>
      <c r="AC178" t="s">
        <v>18746</v>
      </c>
      <c r="AE178" t="s">
        <v>9765</v>
      </c>
      <c r="AH178" t="s">
        <v>18744</v>
      </c>
      <c r="AI178" t="s">
        <v>18451</v>
      </c>
      <c r="AN178" t="s">
        <v>18756</v>
      </c>
    </row>
    <row r="179" spans="1:40" hidden="1" x14ac:dyDescent="0.2">
      <c r="A179" t="s">
        <v>497</v>
      </c>
      <c r="B179" t="s">
        <v>498</v>
      </c>
      <c r="D179" t="s">
        <v>8073</v>
      </c>
      <c r="F179" t="s">
        <v>18556</v>
      </c>
      <c r="G179" t="s">
        <v>18491</v>
      </c>
      <c r="L179" t="s">
        <v>18558</v>
      </c>
      <c r="N179" t="s">
        <v>7903</v>
      </c>
      <c r="T179" t="s">
        <v>18742</v>
      </c>
      <c r="U179" t="s">
        <v>18743</v>
      </c>
      <c r="AE179" t="s">
        <v>9765</v>
      </c>
      <c r="AH179" t="s">
        <v>18744</v>
      </c>
      <c r="AI179" t="s">
        <v>18451</v>
      </c>
      <c r="AN179" t="s">
        <v>18747</v>
      </c>
    </row>
    <row r="180" spans="1:40" hidden="1" x14ac:dyDescent="0.2">
      <c r="A180" t="s">
        <v>497</v>
      </c>
      <c r="B180" t="s">
        <v>498</v>
      </c>
      <c r="D180" t="s">
        <v>8073</v>
      </c>
      <c r="F180" t="s">
        <v>18556</v>
      </c>
      <c r="G180" t="s">
        <v>18451</v>
      </c>
      <c r="H180" t="s">
        <v>18757</v>
      </c>
      <c r="L180" t="s">
        <v>18517</v>
      </c>
      <c r="N180" t="s">
        <v>7903</v>
      </c>
      <c r="Q180" t="s">
        <v>18741</v>
      </c>
      <c r="T180" t="s">
        <v>18742</v>
      </c>
      <c r="U180" t="s">
        <v>18743</v>
      </c>
      <c r="AC180" t="s">
        <v>18659</v>
      </c>
      <c r="AE180" t="s">
        <v>9765</v>
      </c>
      <c r="AH180" t="s">
        <v>18744</v>
      </c>
      <c r="AN180" t="s">
        <v>18745</v>
      </c>
    </row>
    <row r="181" spans="1:40" hidden="1" x14ac:dyDescent="0.2">
      <c r="A181" t="s">
        <v>551</v>
      </c>
      <c r="B181" t="s">
        <v>552</v>
      </c>
      <c r="D181" t="s">
        <v>8084</v>
      </c>
      <c r="F181" t="s">
        <v>18556</v>
      </c>
      <c r="G181" t="s">
        <v>18561</v>
      </c>
      <c r="L181" t="s">
        <v>18558</v>
      </c>
      <c r="N181" t="s">
        <v>7733</v>
      </c>
      <c r="T181" t="s">
        <v>18761</v>
      </c>
      <c r="U181" t="s">
        <v>18762</v>
      </c>
      <c r="AE181" t="s">
        <v>9765</v>
      </c>
      <c r="AH181" t="s">
        <v>18763</v>
      </c>
      <c r="AI181" t="s">
        <v>18524</v>
      </c>
      <c r="AN181" t="s">
        <v>18764</v>
      </c>
    </row>
    <row r="182" spans="1:40" hidden="1" x14ac:dyDescent="0.2">
      <c r="A182" t="s">
        <v>551</v>
      </c>
      <c r="B182" t="s">
        <v>552</v>
      </c>
      <c r="D182" t="s">
        <v>8084</v>
      </c>
      <c r="F182" t="s">
        <v>18556</v>
      </c>
      <c r="G182" t="s">
        <v>18524</v>
      </c>
      <c r="H182" t="s">
        <v>18765</v>
      </c>
      <c r="L182" t="s">
        <v>18558</v>
      </c>
      <c r="N182" t="s">
        <v>7733</v>
      </c>
      <c r="T182" t="s">
        <v>18761</v>
      </c>
      <c r="U182" t="s">
        <v>18762</v>
      </c>
      <c r="AC182" t="s">
        <v>18561</v>
      </c>
      <c r="AE182" t="s">
        <v>9765</v>
      </c>
      <c r="AH182" t="s">
        <v>18763</v>
      </c>
      <c r="AI182" t="s">
        <v>18524</v>
      </c>
      <c r="AN182" t="s">
        <v>18766</v>
      </c>
    </row>
    <row r="183" spans="1:40" hidden="1" x14ac:dyDescent="0.2">
      <c r="A183" t="s">
        <v>551</v>
      </c>
      <c r="B183" t="s">
        <v>552</v>
      </c>
      <c r="D183" t="s">
        <v>8084</v>
      </c>
      <c r="F183" t="s">
        <v>18556</v>
      </c>
      <c r="G183" t="s">
        <v>18645</v>
      </c>
      <c r="L183" t="s">
        <v>18558</v>
      </c>
      <c r="N183" t="s">
        <v>7733</v>
      </c>
      <c r="T183" t="s">
        <v>18761</v>
      </c>
      <c r="U183" t="s">
        <v>18762</v>
      </c>
      <c r="AE183" t="s">
        <v>9765</v>
      </c>
      <c r="AH183" t="s">
        <v>18763</v>
      </c>
      <c r="AI183" t="s">
        <v>18451</v>
      </c>
      <c r="AN183" t="s">
        <v>18764</v>
      </c>
    </row>
    <row r="184" spans="1:40" hidden="1" x14ac:dyDescent="0.2">
      <c r="A184" t="s">
        <v>551</v>
      </c>
      <c r="B184" t="s">
        <v>552</v>
      </c>
      <c r="D184" t="s">
        <v>8084</v>
      </c>
      <c r="F184" t="s">
        <v>18556</v>
      </c>
      <c r="G184" t="s">
        <v>18566</v>
      </c>
      <c r="L184" t="s">
        <v>18558</v>
      </c>
      <c r="N184" t="s">
        <v>7733</v>
      </c>
      <c r="T184" t="s">
        <v>18761</v>
      </c>
      <c r="U184" t="s">
        <v>18762</v>
      </c>
      <c r="AE184" t="s">
        <v>9765</v>
      </c>
      <c r="AH184" t="s">
        <v>18763</v>
      </c>
      <c r="AI184" t="s">
        <v>18524</v>
      </c>
      <c r="AN184" t="s">
        <v>18764</v>
      </c>
    </row>
    <row r="185" spans="1:40" hidden="1" x14ac:dyDescent="0.2">
      <c r="A185" t="s">
        <v>551</v>
      </c>
      <c r="B185" t="s">
        <v>552</v>
      </c>
      <c r="D185" t="s">
        <v>8084</v>
      </c>
      <c r="F185" t="s">
        <v>18556</v>
      </c>
      <c r="G185" t="s">
        <v>18451</v>
      </c>
      <c r="H185" t="s">
        <v>18767</v>
      </c>
      <c r="L185" t="s">
        <v>18558</v>
      </c>
      <c r="N185" t="s">
        <v>7733</v>
      </c>
      <c r="T185" t="s">
        <v>18761</v>
      </c>
      <c r="U185" t="s">
        <v>18762</v>
      </c>
      <c r="AC185" t="s">
        <v>18491</v>
      </c>
      <c r="AE185" t="s">
        <v>9765</v>
      </c>
      <c r="AH185" t="s">
        <v>18763</v>
      </c>
      <c r="AI185" t="s">
        <v>18524</v>
      </c>
      <c r="AN185" t="s">
        <v>18766</v>
      </c>
    </row>
    <row r="186" spans="1:40" hidden="1" x14ac:dyDescent="0.2">
      <c r="A186" t="s">
        <v>551</v>
      </c>
      <c r="B186" t="s">
        <v>552</v>
      </c>
      <c r="D186" t="s">
        <v>8084</v>
      </c>
      <c r="F186" t="s">
        <v>18556</v>
      </c>
      <c r="G186" t="s">
        <v>18451</v>
      </c>
      <c r="H186" t="s">
        <v>18768</v>
      </c>
      <c r="L186" t="s">
        <v>18558</v>
      </c>
      <c r="N186" t="s">
        <v>7733</v>
      </c>
      <c r="T186" t="s">
        <v>18761</v>
      </c>
      <c r="U186" t="s">
        <v>18762</v>
      </c>
      <c r="AC186" t="s">
        <v>18645</v>
      </c>
      <c r="AE186" t="s">
        <v>9765</v>
      </c>
      <c r="AH186" t="s">
        <v>18763</v>
      </c>
      <c r="AI186" t="s">
        <v>18524</v>
      </c>
      <c r="AN186" t="s">
        <v>18769</v>
      </c>
    </row>
    <row r="187" spans="1:40" hidden="1" x14ac:dyDescent="0.2">
      <c r="A187" t="s">
        <v>551</v>
      </c>
      <c r="B187" t="s">
        <v>552</v>
      </c>
      <c r="D187" t="s">
        <v>8084</v>
      </c>
      <c r="F187" t="s">
        <v>18556</v>
      </c>
      <c r="G187" t="s">
        <v>18524</v>
      </c>
      <c r="H187" t="s">
        <v>18770</v>
      </c>
      <c r="L187" t="s">
        <v>18558</v>
      </c>
      <c r="N187" t="s">
        <v>7733</v>
      </c>
      <c r="T187" t="s">
        <v>18761</v>
      </c>
      <c r="U187" t="s">
        <v>18762</v>
      </c>
      <c r="AC187" t="s">
        <v>18566</v>
      </c>
      <c r="AE187" t="s">
        <v>9765</v>
      </c>
      <c r="AH187" t="s">
        <v>18763</v>
      </c>
      <c r="AI187" t="s">
        <v>18524</v>
      </c>
      <c r="AN187" t="s">
        <v>18769</v>
      </c>
    </row>
    <row r="188" spans="1:40" hidden="1" x14ac:dyDescent="0.2">
      <c r="A188" t="s">
        <v>551</v>
      </c>
      <c r="B188" t="s">
        <v>552</v>
      </c>
      <c r="D188" t="s">
        <v>8084</v>
      </c>
      <c r="F188" t="s">
        <v>18556</v>
      </c>
      <c r="G188" t="s">
        <v>18491</v>
      </c>
      <c r="L188" t="s">
        <v>18558</v>
      </c>
      <c r="N188" t="s">
        <v>7733</v>
      </c>
      <c r="T188" t="s">
        <v>18761</v>
      </c>
      <c r="U188" t="s">
        <v>18762</v>
      </c>
      <c r="AE188" t="s">
        <v>9765</v>
      </c>
      <c r="AH188" t="s">
        <v>18763</v>
      </c>
      <c r="AI188" t="s">
        <v>18451</v>
      </c>
      <c r="AN188" t="s">
        <v>18764</v>
      </c>
    </row>
    <row r="189" spans="1:40" x14ac:dyDescent="0.2">
      <c r="A189" t="s">
        <v>583</v>
      </c>
      <c r="B189" t="s">
        <v>584</v>
      </c>
      <c r="D189" t="s">
        <v>8087</v>
      </c>
      <c r="F189" t="s">
        <v>18469</v>
      </c>
      <c r="L189" t="s">
        <v>18470</v>
      </c>
      <c r="N189" t="s">
        <v>7685</v>
      </c>
      <c r="T189" t="s">
        <v>18772</v>
      </c>
      <c r="U189" t="s">
        <v>18773</v>
      </c>
      <c r="V189" t="b">
        <v>0</v>
      </c>
      <c r="W189" t="b">
        <v>1</v>
      </c>
      <c r="AB189" t="s">
        <v>18455</v>
      </c>
      <c r="AE189" t="s">
        <v>18549</v>
      </c>
      <c r="AF189" t="s">
        <v>18550</v>
      </c>
      <c r="AH189" t="s">
        <v>18774</v>
      </c>
      <c r="AI189" t="s">
        <v>18476</v>
      </c>
      <c r="AK189" t="s">
        <v>18775</v>
      </c>
      <c r="AN189" t="s">
        <v>18776</v>
      </c>
    </row>
    <row r="190" spans="1:40" x14ac:dyDescent="0.2">
      <c r="A190" t="s">
        <v>583</v>
      </c>
      <c r="B190" t="s">
        <v>584</v>
      </c>
      <c r="D190" t="s">
        <v>8087</v>
      </c>
      <c r="F190" t="s">
        <v>18469</v>
      </c>
      <c r="L190" t="s">
        <v>18470</v>
      </c>
      <c r="N190" t="s">
        <v>7185</v>
      </c>
      <c r="T190" t="s">
        <v>18777</v>
      </c>
      <c r="U190" t="s">
        <v>18778</v>
      </c>
      <c r="V190" t="b">
        <v>0</v>
      </c>
      <c r="W190" t="b">
        <v>1</v>
      </c>
      <c r="AB190" t="s">
        <v>18455</v>
      </c>
      <c r="AE190" t="s">
        <v>18549</v>
      </c>
      <c r="AF190" t="s">
        <v>18550</v>
      </c>
      <c r="AH190" t="s">
        <v>18779</v>
      </c>
      <c r="AI190" t="s">
        <v>18476</v>
      </c>
      <c r="AK190" t="s">
        <v>18775</v>
      </c>
      <c r="AN190" t="s">
        <v>18780</v>
      </c>
    </row>
    <row r="191" spans="1:40" x14ac:dyDescent="0.2">
      <c r="A191" t="s">
        <v>583</v>
      </c>
      <c r="B191" t="s">
        <v>584</v>
      </c>
      <c r="D191" t="s">
        <v>8087</v>
      </c>
      <c r="F191" t="s">
        <v>18469</v>
      </c>
      <c r="L191" t="s">
        <v>18470</v>
      </c>
      <c r="N191" t="s">
        <v>7924</v>
      </c>
      <c r="V191" t="b">
        <v>0</v>
      </c>
      <c r="W191" t="b">
        <v>1</v>
      </c>
      <c r="Z191" t="b">
        <v>0</v>
      </c>
      <c r="AB191" t="s">
        <v>18455</v>
      </c>
      <c r="AE191" t="s">
        <v>18549</v>
      </c>
      <c r="AF191" t="s">
        <v>18550</v>
      </c>
      <c r="AH191" t="s">
        <v>18781</v>
      </c>
      <c r="AI191" t="s">
        <v>18476</v>
      </c>
      <c r="AK191" t="s">
        <v>18775</v>
      </c>
      <c r="AN191" t="s">
        <v>18782</v>
      </c>
    </row>
    <row r="192" spans="1:40" x14ac:dyDescent="0.2">
      <c r="A192" t="s">
        <v>583</v>
      </c>
      <c r="B192" t="s">
        <v>584</v>
      </c>
      <c r="D192" t="s">
        <v>8087</v>
      </c>
      <c r="F192" t="s">
        <v>18469</v>
      </c>
      <c r="L192" t="s">
        <v>18470</v>
      </c>
      <c r="N192" t="s">
        <v>7208</v>
      </c>
      <c r="V192" t="b">
        <v>0</v>
      </c>
      <c r="W192" t="b">
        <v>1</v>
      </c>
      <c r="Z192" t="b">
        <v>0</v>
      </c>
      <c r="AB192" t="s">
        <v>18455</v>
      </c>
      <c r="AE192" t="s">
        <v>18783</v>
      </c>
      <c r="AF192" t="s">
        <v>18600</v>
      </c>
      <c r="AH192" t="s">
        <v>18784</v>
      </c>
      <c r="AI192" t="s">
        <v>18505</v>
      </c>
      <c r="AK192" t="s">
        <v>18775</v>
      </c>
      <c r="AN192" t="s">
        <v>18785</v>
      </c>
    </row>
    <row r="193" spans="1:40" hidden="1" x14ac:dyDescent="0.2">
      <c r="A193" t="s">
        <v>583</v>
      </c>
      <c r="B193" t="s">
        <v>584</v>
      </c>
      <c r="D193" t="s">
        <v>8087</v>
      </c>
      <c r="F193" t="s">
        <v>18556</v>
      </c>
      <c r="G193" t="s">
        <v>18786</v>
      </c>
      <c r="L193" t="s">
        <v>18558</v>
      </c>
      <c r="N193" t="s">
        <v>18787</v>
      </c>
      <c r="T193" t="s">
        <v>18788</v>
      </c>
      <c r="U193" t="s">
        <v>18789</v>
      </c>
      <c r="AE193" t="s">
        <v>9765</v>
      </c>
      <c r="AH193" t="s">
        <v>18790</v>
      </c>
      <c r="AI193" t="s">
        <v>18451</v>
      </c>
      <c r="AN193" t="s">
        <v>18791</v>
      </c>
    </row>
    <row r="194" spans="1:40" hidden="1" x14ac:dyDescent="0.2">
      <c r="A194" t="s">
        <v>583</v>
      </c>
      <c r="B194" t="s">
        <v>584</v>
      </c>
      <c r="D194" t="s">
        <v>8087</v>
      </c>
      <c r="F194" t="s">
        <v>18556</v>
      </c>
      <c r="G194" t="s">
        <v>18451</v>
      </c>
      <c r="H194" t="s">
        <v>18792</v>
      </c>
      <c r="L194" t="s">
        <v>18558</v>
      </c>
      <c r="N194" t="s">
        <v>18787</v>
      </c>
      <c r="T194" t="s">
        <v>18788</v>
      </c>
      <c r="U194" t="s">
        <v>18789</v>
      </c>
      <c r="AC194" t="s">
        <v>18786</v>
      </c>
      <c r="AE194" t="s">
        <v>9765</v>
      </c>
      <c r="AH194" t="s">
        <v>18790</v>
      </c>
      <c r="AI194" t="s">
        <v>18451</v>
      </c>
      <c r="AN194" t="s">
        <v>18793</v>
      </c>
    </row>
    <row r="195" spans="1:40" x14ac:dyDescent="0.2">
      <c r="A195" t="s">
        <v>583</v>
      </c>
      <c r="B195" t="s">
        <v>584</v>
      </c>
      <c r="D195" t="s">
        <v>8087</v>
      </c>
      <c r="F195" t="s">
        <v>18469</v>
      </c>
      <c r="L195" t="s">
        <v>18470</v>
      </c>
      <c r="V195" t="b">
        <v>0</v>
      </c>
      <c r="W195" t="b">
        <v>1</v>
      </c>
      <c r="AB195" t="s">
        <v>18455</v>
      </c>
      <c r="AE195" t="s">
        <v>18549</v>
      </c>
      <c r="AF195" t="s">
        <v>18550</v>
      </c>
      <c r="AI195" t="s">
        <v>18483</v>
      </c>
      <c r="AK195" t="s">
        <v>18775</v>
      </c>
      <c r="AN195" t="s">
        <v>18794</v>
      </c>
    </row>
    <row r="196" spans="1:40" hidden="1" x14ac:dyDescent="0.2">
      <c r="A196" t="s">
        <v>856</v>
      </c>
      <c r="B196" t="s">
        <v>857</v>
      </c>
      <c r="D196" t="s">
        <v>8099</v>
      </c>
      <c r="F196" t="s">
        <v>18450</v>
      </c>
      <c r="G196" t="s">
        <v>18451</v>
      </c>
      <c r="H196" t="s">
        <v>18464</v>
      </c>
      <c r="I196">
        <v>0</v>
      </c>
      <c r="N196" t="s">
        <v>7040</v>
      </c>
      <c r="T196" t="s">
        <v>18795</v>
      </c>
      <c r="U196" t="s">
        <v>18796</v>
      </c>
      <c r="AB196" t="s">
        <v>18465</v>
      </c>
      <c r="AC196" t="s">
        <v>18797</v>
      </c>
      <c r="AE196" t="s">
        <v>18466</v>
      </c>
      <c r="AH196" t="s">
        <v>18798</v>
      </c>
      <c r="AK196" t="s">
        <v>18462</v>
      </c>
      <c r="AN196" t="s">
        <v>18799</v>
      </c>
    </row>
    <row r="197" spans="1:40" hidden="1" x14ac:dyDescent="0.2">
      <c r="A197" t="s">
        <v>856</v>
      </c>
      <c r="B197" t="s">
        <v>857</v>
      </c>
      <c r="D197" t="s">
        <v>8099</v>
      </c>
      <c r="F197" t="s">
        <v>18450</v>
      </c>
      <c r="G197" t="s">
        <v>18451</v>
      </c>
      <c r="H197" t="s">
        <v>18464</v>
      </c>
      <c r="I197">
        <v>0</v>
      </c>
      <c r="N197" t="s">
        <v>7905</v>
      </c>
      <c r="T197" t="s">
        <v>18795</v>
      </c>
      <c r="U197" t="s">
        <v>18796</v>
      </c>
      <c r="AB197" t="s">
        <v>18465</v>
      </c>
      <c r="AC197" t="s">
        <v>18797</v>
      </c>
      <c r="AE197" t="s">
        <v>18466</v>
      </c>
      <c r="AH197" t="s">
        <v>18798</v>
      </c>
      <c r="AK197" t="s">
        <v>18462</v>
      </c>
      <c r="AN197" t="s">
        <v>18800</v>
      </c>
    </row>
    <row r="198" spans="1:40" hidden="1" x14ac:dyDescent="0.2">
      <c r="A198" t="s">
        <v>856</v>
      </c>
      <c r="B198" t="s">
        <v>857</v>
      </c>
      <c r="D198" t="s">
        <v>8099</v>
      </c>
      <c r="F198" t="s">
        <v>18450</v>
      </c>
      <c r="G198" t="s">
        <v>18524</v>
      </c>
      <c r="H198" t="s">
        <v>18801</v>
      </c>
      <c r="I198">
        <v>900000000</v>
      </c>
      <c r="N198" t="s">
        <v>7905</v>
      </c>
      <c r="T198" t="s">
        <v>18795</v>
      </c>
      <c r="U198" t="s">
        <v>18796</v>
      </c>
      <c r="V198" t="b">
        <v>0</v>
      </c>
      <c r="W198" t="b">
        <v>1</v>
      </c>
      <c r="AB198" t="s">
        <v>18455</v>
      </c>
      <c r="AC198" t="s">
        <v>18802</v>
      </c>
      <c r="AE198" t="s">
        <v>18803</v>
      </c>
      <c r="AF198" t="s">
        <v>18804</v>
      </c>
      <c r="AG198" t="s">
        <v>18805</v>
      </c>
      <c r="AH198" t="s">
        <v>18798</v>
      </c>
      <c r="AI198" t="s">
        <v>18461</v>
      </c>
      <c r="AK198" t="s">
        <v>18462</v>
      </c>
      <c r="AN198" t="s">
        <v>18800</v>
      </c>
    </row>
    <row r="199" spans="1:40" hidden="1" x14ac:dyDescent="0.2">
      <c r="A199" t="s">
        <v>856</v>
      </c>
      <c r="B199" t="s">
        <v>857</v>
      </c>
      <c r="D199" t="s">
        <v>8099</v>
      </c>
      <c r="F199" t="s">
        <v>18450</v>
      </c>
      <c r="G199" t="s">
        <v>18451</v>
      </c>
      <c r="H199" t="s">
        <v>18806</v>
      </c>
      <c r="I199">
        <v>300000000</v>
      </c>
      <c r="N199" t="s">
        <v>7905</v>
      </c>
      <c r="T199" t="s">
        <v>18795</v>
      </c>
      <c r="U199" t="s">
        <v>18796</v>
      </c>
      <c r="V199" t="b">
        <v>0</v>
      </c>
      <c r="W199" t="b">
        <v>1</v>
      </c>
      <c r="AB199" t="s">
        <v>18455</v>
      </c>
      <c r="AC199" t="s">
        <v>18456</v>
      </c>
      <c r="AE199" t="s">
        <v>18803</v>
      </c>
      <c r="AF199" t="s">
        <v>18804</v>
      </c>
      <c r="AG199" t="s">
        <v>18805</v>
      </c>
      <c r="AH199" t="s">
        <v>18798</v>
      </c>
      <c r="AI199" t="s">
        <v>18461</v>
      </c>
      <c r="AK199" t="s">
        <v>18462</v>
      </c>
      <c r="AN199" t="s">
        <v>18800</v>
      </c>
    </row>
    <row r="200" spans="1:40" hidden="1" x14ac:dyDescent="0.2">
      <c r="A200" t="s">
        <v>856</v>
      </c>
      <c r="B200" t="s">
        <v>857</v>
      </c>
      <c r="D200" t="s">
        <v>8099</v>
      </c>
      <c r="F200" t="s">
        <v>18450</v>
      </c>
      <c r="G200" t="s">
        <v>18524</v>
      </c>
      <c r="H200" t="s">
        <v>18807</v>
      </c>
      <c r="I200">
        <v>190000000</v>
      </c>
      <c r="N200" t="s">
        <v>7905</v>
      </c>
      <c r="T200" t="s">
        <v>18795</v>
      </c>
      <c r="U200" t="s">
        <v>18796</v>
      </c>
      <c r="AC200" t="s">
        <v>18808</v>
      </c>
      <c r="AE200" t="s">
        <v>18809</v>
      </c>
      <c r="AF200" t="s">
        <v>18810</v>
      </c>
      <c r="AG200" t="s">
        <v>18811</v>
      </c>
      <c r="AH200" t="s">
        <v>18798</v>
      </c>
      <c r="AI200" t="s">
        <v>7872</v>
      </c>
      <c r="AK200" t="s">
        <v>18462</v>
      </c>
      <c r="AN200" t="s">
        <v>18800</v>
      </c>
    </row>
    <row r="201" spans="1:40" hidden="1" x14ac:dyDescent="0.2">
      <c r="A201" t="s">
        <v>856</v>
      </c>
      <c r="B201" t="s">
        <v>857</v>
      </c>
      <c r="D201" t="s">
        <v>8099</v>
      </c>
      <c r="F201" t="s">
        <v>18450</v>
      </c>
      <c r="G201" t="s">
        <v>18524</v>
      </c>
      <c r="H201" t="s">
        <v>18807</v>
      </c>
      <c r="I201">
        <v>190000000</v>
      </c>
      <c r="N201" t="s">
        <v>7415</v>
      </c>
      <c r="T201" t="s">
        <v>18795</v>
      </c>
      <c r="U201" t="s">
        <v>18796</v>
      </c>
      <c r="AC201" t="s">
        <v>18808</v>
      </c>
      <c r="AE201" t="s">
        <v>18809</v>
      </c>
      <c r="AF201" t="s">
        <v>18810</v>
      </c>
      <c r="AG201" t="s">
        <v>18811</v>
      </c>
      <c r="AH201" t="s">
        <v>18798</v>
      </c>
      <c r="AI201" t="s">
        <v>7872</v>
      </c>
      <c r="AK201" t="s">
        <v>18462</v>
      </c>
      <c r="AN201" t="s">
        <v>18812</v>
      </c>
    </row>
    <row r="202" spans="1:40" hidden="1" x14ac:dyDescent="0.2">
      <c r="A202" t="s">
        <v>856</v>
      </c>
      <c r="B202" t="s">
        <v>857</v>
      </c>
      <c r="D202" t="s">
        <v>8099</v>
      </c>
      <c r="F202" t="s">
        <v>18450</v>
      </c>
      <c r="G202" t="s">
        <v>18456</v>
      </c>
      <c r="H202" t="s">
        <v>18813</v>
      </c>
      <c r="I202">
        <v>600000000</v>
      </c>
      <c r="N202" t="s">
        <v>7009</v>
      </c>
      <c r="T202" t="s">
        <v>18814</v>
      </c>
      <c r="U202" t="s">
        <v>18815</v>
      </c>
      <c r="V202" t="b">
        <v>0</v>
      </c>
      <c r="W202" t="b">
        <v>0</v>
      </c>
      <c r="AE202" t="s">
        <v>18816</v>
      </c>
      <c r="AF202" t="s">
        <v>18804</v>
      </c>
      <c r="AH202" t="s">
        <v>18817</v>
      </c>
      <c r="AI202" t="s">
        <v>18461</v>
      </c>
      <c r="AK202" t="s">
        <v>18462</v>
      </c>
      <c r="AN202" t="s">
        <v>18818</v>
      </c>
    </row>
    <row r="203" spans="1:40" hidden="1" x14ac:dyDescent="0.2">
      <c r="A203" t="s">
        <v>856</v>
      </c>
      <c r="B203" t="s">
        <v>857</v>
      </c>
      <c r="D203" t="s">
        <v>8099</v>
      </c>
      <c r="F203" t="s">
        <v>18450</v>
      </c>
      <c r="G203" t="s">
        <v>18451</v>
      </c>
      <c r="H203" t="s">
        <v>18813</v>
      </c>
      <c r="I203">
        <v>600000000</v>
      </c>
      <c r="N203" t="s">
        <v>7009</v>
      </c>
      <c r="T203" t="s">
        <v>18814</v>
      </c>
      <c r="U203" t="s">
        <v>18815</v>
      </c>
      <c r="V203" t="b">
        <v>0</v>
      </c>
      <c r="W203" t="b">
        <v>0</v>
      </c>
      <c r="AC203" t="s">
        <v>18456</v>
      </c>
      <c r="AE203" t="s">
        <v>18816</v>
      </c>
      <c r="AF203" t="s">
        <v>18804</v>
      </c>
      <c r="AH203" t="s">
        <v>18817</v>
      </c>
      <c r="AI203" t="s">
        <v>18461</v>
      </c>
      <c r="AK203" t="s">
        <v>18462</v>
      </c>
      <c r="AN203" t="s">
        <v>18819</v>
      </c>
    </row>
    <row r="204" spans="1:40" hidden="1" x14ac:dyDescent="0.2">
      <c r="A204" t="s">
        <v>856</v>
      </c>
      <c r="B204" t="s">
        <v>857</v>
      </c>
      <c r="D204" t="s">
        <v>8099</v>
      </c>
      <c r="F204" t="s">
        <v>18450</v>
      </c>
      <c r="G204" t="s">
        <v>18451</v>
      </c>
      <c r="H204" t="s">
        <v>18820</v>
      </c>
      <c r="I204">
        <v>650000000</v>
      </c>
      <c r="N204" t="s">
        <v>7009</v>
      </c>
      <c r="T204" t="s">
        <v>18814</v>
      </c>
      <c r="U204" t="s">
        <v>18815</v>
      </c>
      <c r="V204" t="b">
        <v>0</v>
      </c>
      <c r="W204" t="b">
        <v>0</v>
      </c>
      <c r="AC204" t="s">
        <v>18802</v>
      </c>
      <c r="AE204" t="s">
        <v>18821</v>
      </c>
      <c r="AF204" t="s">
        <v>18822</v>
      </c>
      <c r="AH204" t="s">
        <v>18817</v>
      </c>
      <c r="AK204" t="s">
        <v>18462</v>
      </c>
      <c r="AN204" t="s">
        <v>18819</v>
      </c>
    </row>
    <row r="205" spans="1:40" hidden="1" x14ac:dyDescent="0.2">
      <c r="A205" t="s">
        <v>856</v>
      </c>
      <c r="B205" t="s">
        <v>857</v>
      </c>
      <c r="D205" t="s">
        <v>8099</v>
      </c>
      <c r="F205" t="s">
        <v>18450</v>
      </c>
      <c r="G205" t="s">
        <v>18808</v>
      </c>
      <c r="H205" t="s">
        <v>18823</v>
      </c>
      <c r="I205">
        <v>140000000</v>
      </c>
      <c r="N205" t="s">
        <v>7009</v>
      </c>
      <c r="T205" t="s">
        <v>18814</v>
      </c>
      <c r="U205" t="s">
        <v>18815</v>
      </c>
      <c r="AE205" t="s">
        <v>18809</v>
      </c>
      <c r="AF205" t="s">
        <v>18810</v>
      </c>
      <c r="AG205" t="s">
        <v>18811</v>
      </c>
      <c r="AH205" t="s">
        <v>18817</v>
      </c>
      <c r="AI205" t="s">
        <v>7872</v>
      </c>
      <c r="AK205" t="s">
        <v>18462</v>
      </c>
      <c r="AN205" t="s">
        <v>18818</v>
      </c>
    </row>
    <row r="206" spans="1:40" hidden="1" x14ac:dyDescent="0.2">
      <c r="A206" t="s">
        <v>856</v>
      </c>
      <c r="B206" t="s">
        <v>857</v>
      </c>
      <c r="D206" t="s">
        <v>8099</v>
      </c>
      <c r="F206" t="s">
        <v>18450</v>
      </c>
      <c r="G206" t="s">
        <v>18524</v>
      </c>
      <c r="H206" t="s">
        <v>18823</v>
      </c>
      <c r="I206">
        <v>140000000</v>
      </c>
      <c r="N206" t="s">
        <v>7009</v>
      </c>
      <c r="T206" t="s">
        <v>18814</v>
      </c>
      <c r="U206" t="s">
        <v>18815</v>
      </c>
      <c r="AC206" t="s">
        <v>18808</v>
      </c>
      <c r="AE206" t="s">
        <v>18809</v>
      </c>
      <c r="AF206" t="s">
        <v>18810</v>
      </c>
      <c r="AG206" t="s">
        <v>18811</v>
      </c>
      <c r="AH206" t="s">
        <v>18817</v>
      </c>
      <c r="AI206" t="s">
        <v>7872</v>
      </c>
      <c r="AK206" t="s">
        <v>18462</v>
      </c>
      <c r="AN206" t="s">
        <v>18819</v>
      </c>
    </row>
    <row r="207" spans="1:40" hidden="1" x14ac:dyDescent="0.2">
      <c r="A207" t="s">
        <v>856</v>
      </c>
      <c r="B207" t="s">
        <v>857</v>
      </c>
      <c r="D207" t="s">
        <v>8099</v>
      </c>
      <c r="F207" t="s">
        <v>18450</v>
      </c>
      <c r="H207" t="s">
        <v>18464</v>
      </c>
      <c r="I207">
        <v>0</v>
      </c>
      <c r="N207" t="s">
        <v>7009</v>
      </c>
      <c r="T207" t="s">
        <v>18814</v>
      </c>
      <c r="U207" t="s">
        <v>18815</v>
      </c>
      <c r="AC207" t="s">
        <v>18797</v>
      </c>
      <c r="AE207" t="s">
        <v>18466</v>
      </c>
      <c r="AH207" t="s">
        <v>18817</v>
      </c>
      <c r="AK207" t="s">
        <v>18462</v>
      </c>
      <c r="AN207" t="s">
        <v>18819</v>
      </c>
    </row>
    <row r="208" spans="1:40" hidden="1" x14ac:dyDescent="0.2">
      <c r="A208" t="s">
        <v>856</v>
      </c>
      <c r="B208" t="s">
        <v>857</v>
      </c>
      <c r="D208" t="s">
        <v>8099</v>
      </c>
      <c r="F208" t="s">
        <v>18450</v>
      </c>
      <c r="G208" t="s">
        <v>18802</v>
      </c>
      <c r="H208" t="s">
        <v>18820</v>
      </c>
      <c r="I208">
        <v>650000000</v>
      </c>
      <c r="N208" t="s">
        <v>7009</v>
      </c>
      <c r="T208" t="s">
        <v>18814</v>
      </c>
      <c r="U208" t="s">
        <v>18815</v>
      </c>
      <c r="V208" t="b">
        <v>0</v>
      </c>
      <c r="W208" t="b">
        <v>0</v>
      </c>
      <c r="AE208" t="s">
        <v>18821</v>
      </c>
      <c r="AF208" t="s">
        <v>18822</v>
      </c>
      <c r="AH208" t="s">
        <v>18817</v>
      </c>
      <c r="AK208" t="s">
        <v>18462</v>
      </c>
      <c r="AN208" t="s">
        <v>18818</v>
      </c>
    </row>
    <row r="209" spans="1:40" hidden="1" x14ac:dyDescent="0.2">
      <c r="A209" t="s">
        <v>856</v>
      </c>
      <c r="B209" t="s">
        <v>857</v>
      </c>
      <c r="D209" t="s">
        <v>8099</v>
      </c>
      <c r="F209" t="s">
        <v>18450</v>
      </c>
      <c r="G209" t="s">
        <v>18456</v>
      </c>
      <c r="H209" t="s">
        <v>18824</v>
      </c>
      <c r="I209">
        <v>260000000</v>
      </c>
      <c r="N209" t="s">
        <v>7078</v>
      </c>
      <c r="V209" t="b">
        <v>0</v>
      </c>
      <c r="W209" t="b">
        <v>0</v>
      </c>
      <c r="Z209" t="b">
        <v>0</v>
      </c>
      <c r="AE209" t="s">
        <v>18825</v>
      </c>
      <c r="AF209" t="s">
        <v>18804</v>
      </c>
      <c r="AH209" t="s">
        <v>18826</v>
      </c>
      <c r="AI209" t="s">
        <v>18461</v>
      </c>
      <c r="AK209" t="s">
        <v>18462</v>
      </c>
      <c r="AN209" t="s">
        <v>18827</v>
      </c>
    </row>
    <row r="210" spans="1:40" hidden="1" x14ac:dyDescent="0.2">
      <c r="A210" t="s">
        <v>856</v>
      </c>
      <c r="B210" t="s">
        <v>857</v>
      </c>
      <c r="D210" t="s">
        <v>8099</v>
      </c>
      <c r="F210" t="s">
        <v>18450</v>
      </c>
      <c r="G210" t="s">
        <v>18499</v>
      </c>
      <c r="H210" t="s">
        <v>18828</v>
      </c>
      <c r="I210">
        <v>150000000</v>
      </c>
      <c r="N210" t="s">
        <v>7078</v>
      </c>
      <c r="V210" t="b">
        <v>0</v>
      </c>
      <c r="W210" t="b">
        <v>0</v>
      </c>
      <c r="Z210" t="b">
        <v>0</v>
      </c>
      <c r="AE210" t="s">
        <v>18829</v>
      </c>
      <c r="AF210" t="s">
        <v>18830</v>
      </c>
      <c r="AH210" t="s">
        <v>18826</v>
      </c>
      <c r="AI210" t="s">
        <v>18497</v>
      </c>
      <c r="AK210" t="s">
        <v>18462</v>
      </c>
      <c r="AM210" t="s">
        <v>18831</v>
      </c>
      <c r="AN210" t="s">
        <v>18832</v>
      </c>
    </row>
    <row r="211" spans="1:40" hidden="1" x14ac:dyDescent="0.2">
      <c r="A211" t="s">
        <v>856</v>
      </c>
      <c r="B211" t="s">
        <v>857</v>
      </c>
      <c r="D211" t="s">
        <v>8099</v>
      </c>
      <c r="F211" t="s">
        <v>18450</v>
      </c>
      <c r="G211" t="s">
        <v>18808</v>
      </c>
      <c r="H211" t="s">
        <v>18823</v>
      </c>
      <c r="I211">
        <v>140000000</v>
      </c>
      <c r="N211" t="s">
        <v>7078</v>
      </c>
      <c r="V211" t="b">
        <v>0</v>
      </c>
      <c r="W211" t="b">
        <v>0</v>
      </c>
      <c r="Z211" t="b">
        <v>0</v>
      </c>
      <c r="AE211" t="s">
        <v>18809</v>
      </c>
      <c r="AF211" t="s">
        <v>18810</v>
      </c>
      <c r="AG211" t="s">
        <v>18811</v>
      </c>
      <c r="AH211" t="s">
        <v>18826</v>
      </c>
      <c r="AI211" t="s">
        <v>7872</v>
      </c>
      <c r="AK211" t="s">
        <v>18462</v>
      </c>
      <c r="AN211" t="s">
        <v>18827</v>
      </c>
    </row>
    <row r="212" spans="1:40" hidden="1" x14ac:dyDescent="0.2">
      <c r="A212" t="s">
        <v>856</v>
      </c>
      <c r="B212" t="s">
        <v>857</v>
      </c>
      <c r="D212" t="s">
        <v>8099</v>
      </c>
      <c r="F212" t="s">
        <v>18450</v>
      </c>
      <c r="G212" t="s">
        <v>18797</v>
      </c>
      <c r="H212" t="s">
        <v>18833</v>
      </c>
      <c r="I212">
        <v>100000000</v>
      </c>
      <c r="N212" t="s">
        <v>7078</v>
      </c>
      <c r="V212" t="b">
        <v>0</v>
      </c>
      <c r="W212" t="b">
        <v>0</v>
      </c>
      <c r="Z212" t="b">
        <v>0</v>
      </c>
      <c r="AE212" t="s">
        <v>18809</v>
      </c>
      <c r="AF212" t="s">
        <v>18810</v>
      </c>
      <c r="AG212" t="s">
        <v>18811</v>
      </c>
      <c r="AH212" t="s">
        <v>18826</v>
      </c>
      <c r="AI212" t="s">
        <v>7872</v>
      </c>
      <c r="AK212" t="s">
        <v>18462</v>
      </c>
      <c r="AN212" t="s">
        <v>18827</v>
      </c>
    </row>
    <row r="213" spans="1:40" hidden="1" x14ac:dyDescent="0.2">
      <c r="A213" t="s">
        <v>856</v>
      </c>
      <c r="B213" t="s">
        <v>857</v>
      </c>
      <c r="D213" t="s">
        <v>8099</v>
      </c>
      <c r="F213" t="s">
        <v>18450</v>
      </c>
      <c r="G213" t="s">
        <v>18802</v>
      </c>
      <c r="H213" t="s">
        <v>18813</v>
      </c>
      <c r="I213">
        <v>600000000</v>
      </c>
      <c r="N213" t="s">
        <v>7078</v>
      </c>
      <c r="V213" t="b">
        <v>0</v>
      </c>
      <c r="W213" t="b">
        <v>0</v>
      </c>
      <c r="Z213" t="b">
        <v>0</v>
      </c>
      <c r="AE213" t="s">
        <v>18834</v>
      </c>
      <c r="AF213" t="s">
        <v>18822</v>
      </c>
      <c r="AH213" t="s">
        <v>18826</v>
      </c>
      <c r="AI213" t="s">
        <v>18497</v>
      </c>
      <c r="AK213" t="s">
        <v>18462</v>
      </c>
      <c r="AN213" t="s">
        <v>18827</v>
      </c>
    </row>
    <row r="214" spans="1:40" hidden="1" x14ac:dyDescent="0.2">
      <c r="A214" t="s">
        <v>856</v>
      </c>
      <c r="B214" t="s">
        <v>857</v>
      </c>
      <c r="D214" t="s">
        <v>8099</v>
      </c>
      <c r="F214" t="s">
        <v>18450</v>
      </c>
      <c r="G214" t="s">
        <v>18499</v>
      </c>
      <c r="H214" t="s">
        <v>18835</v>
      </c>
      <c r="I214">
        <v>150000000</v>
      </c>
      <c r="N214" t="s">
        <v>7801</v>
      </c>
      <c r="V214" t="b">
        <v>0</v>
      </c>
      <c r="W214" t="b">
        <v>0</v>
      </c>
      <c r="Z214" t="b">
        <v>0</v>
      </c>
      <c r="AE214" t="s">
        <v>18829</v>
      </c>
      <c r="AF214" t="s">
        <v>18830</v>
      </c>
      <c r="AH214" t="s">
        <v>18836</v>
      </c>
      <c r="AI214" t="s">
        <v>18497</v>
      </c>
      <c r="AK214" t="s">
        <v>18462</v>
      </c>
      <c r="AM214" t="s">
        <v>18831</v>
      </c>
      <c r="AN214" t="s">
        <v>18837</v>
      </c>
    </row>
    <row r="215" spans="1:40" hidden="1" x14ac:dyDescent="0.2">
      <c r="A215" t="s">
        <v>856</v>
      </c>
      <c r="B215" t="s">
        <v>857</v>
      </c>
      <c r="D215" t="s">
        <v>8099</v>
      </c>
      <c r="F215" t="s">
        <v>18450</v>
      </c>
      <c r="G215" t="s">
        <v>18797</v>
      </c>
      <c r="H215" t="s">
        <v>18838</v>
      </c>
      <c r="I215">
        <v>100000000</v>
      </c>
      <c r="N215" t="s">
        <v>7801</v>
      </c>
      <c r="V215" t="b">
        <v>0</v>
      </c>
      <c r="W215" t="b">
        <v>0</v>
      </c>
      <c r="Z215" t="b">
        <v>0</v>
      </c>
      <c r="AE215" t="s">
        <v>18839</v>
      </c>
      <c r="AF215" t="s">
        <v>18840</v>
      </c>
      <c r="AG215" t="s">
        <v>18811</v>
      </c>
      <c r="AH215" t="s">
        <v>18836</v>
      </c>
      <c r="AI215" t="s">
        <v>7872</v>
      </c>
      <c r="AK215" t="s">
        <v>18462</v>
      </c>
      <c r="AM215" t="s">
        <v>18831</v>
      </c>
      <c r="AN215" t="s">
        <v>18837</v>
      </c>
    </row>
    <row r="216" spans="1:40" x14ac:dyDescent="0.2">
      <c r="A216" t="s">
        <v>947</v>
      </c>
      <c r="B216" t="s">
        <v>948</v>
      </c>
      <c r="D216" t="s">
        <v>8107</v>
      </c>
      <c r="F216" t="s">
        <v>18556</v>
      </c>
      <c r="G216" t="s">
        <v>18566</v>
      </c>
      <c r="L216" t="s">
        <v>18558</v>
      </c>
      <c r="N216" t="s">
        <v>7860</v>
      </c>
      <c r="T216" t="s">
        <v>18842</v>
      </c>
      <c r="U216" t="s">
        <v>18843</v>
      </c>
      <c r="AE216" t="s">
        <v>18844</v>
      </c>
      <c r="AF216" t="s">
        <v>18550</v>
      </c>
      <c r="AG216" t="s">
        <v>18515</v>
      </c>
      <c r="AH216" t="s">
        <v>18845</v>
      </c>
      <c r="AI216" t="s">
        <v>18524</v>
      </c>
      <c r="AN216" t="s">
        <v>18846</v>
      </c>
    </row>
    <row r="217" spans="1:40" x14ac:dyDescent="0.2">
      <c r="A217" t="s">
        <v>947</v>
      </c>
      <c r="B217" t="s">
        <v>948</v>
      </c>
      <c r="D217" t="s">
        <v>8107</v>
      </c>
      <c r="F217" t="s">
        <v>18556</v>
      </c>
      <c r="G217" t="s">
        <v>18456</v>
      </c>
      <c r="L217" t="s">
        <v>18558</v>
      </c>
      <c r="N217" t="s">
        <v>7860</v>
      </c>
      <c r="T217" t="s">
        <v>18842</v>
      </c>
      <c r="U217" t="s">
        <v>18843</v>
      </c>
      <c r="AE217" t="s">
        <v>18847</v>
      </c>
      <c r="AF217" t="s">
        <v>18848</v>
      </c>
      <c r="AG217" t="s">
        <v>18849</v>
      </c>
      <c r="AH217" t="s">
        <v>18845</v>
      </c>
      <c r="AI217" t="s">
        <v>18451</v>
      </c>
      <c r="AN217" t="s">
        <v>18846</v>
      </c>
    </row>
    <row r="218" spans="1:40" x14ac:dyDescent="0.2">
      <c r="A218" t="s">
        <v>947</v>
      </c>
      <c r="B218" t="s">
        <v>948</v>
      </c>
      <c r="D218" t="s">
        <v>8107</v>
      </c>
      <c r="F218" t="s">
        <v>18556</v>
      </c>
      <c r="G218" t="s">
        <v>18456</v>
      </c>
      <c r="L218" t="s">
        <v>18517</v>
      </c>
      <c r="N218" t="s">
        <v>7860</v>
      </c>
      <c r="Q218" t="s">
        <v>18576</v>
      </c>
      <c r="T218" t="s">
        <v>18842</v>
      </c>
      <c r="U218" t="s">
        <v>18843</v>
      </c>
      <c r="V218" t="b">
        <v>0</v>
      </c>
      <c r="W218" t="b">
        <v>1</v>
      </c>
      <c r="AB218" t="s">
        <v>18455</v>
      </c>
      <c r="AC218" t="s">
        <v>18577</v>
      </c>
      <c r="AE218" t="s">
        <v>18847</v>
      </c>
      <c r="AF218" t="s">
        <v>18848</v>
      </c>
      <c r="AG218" t="s">
        <v>18849</v>
      </c>
      <c r="AH218" t="s">
        <v>18845</v>
      </c>
      <c r="AI218" t="s">
        <v>18461</v>
      </c>
      <c r="AN218" t="s">
        <v>18850</v>
      </c>
    </row>
    <row r="219" spans="1:40" x14ac:dyDescent="0.2">
      <c r="A219" t="s">
        <v>947</v>
      </c>
      <c r="B219" t="s">
        <v>948</v>
      </c>
      <c r="D219" t="s">
        <v>8107</v>
      </c>
      <c r="F219" t="s">
        <v>18556</v>
      </c>
      <c r="G219" t="s">
        <v>18851</v>
      </c>
      <c r="L219" t="s">
        <v>18558</v>
      </c>
      <c r="N219" t="s">
        <v>7860</v>
      </c>
      <c r="T219" t="s">
        <v>18842</v>
      </c>
      <c r="U219" t="s">
        <v>18843</v>
      </c>
      <c r="AE219" t="s">
        <v>18847</v>
      </c>
      <c r="AF219" t="s">
        <v>18848</v>
      </c>
      <c r="AG219" t="s">
        <v>18849</v>
      </c>
      <c r="AH219" t="s">
        <v>18845</v>
      </c>
      <c r="AI219" t="s">
        <v>18451</v>
      </c>
      <c r="AN219" t="s">
        <v>18846</v>
      </c>
    </row>
    <row r="220" spans="1:40" x14ac:dyDescent="0.2">
      <c r="A220" t="s">
        <v>947</v>
      </c>
      <c r="B220" t="s">
        <v>948</v>
      </c>
      <c r="D220" t="s">
        <v>8107</v>
      </c>
      <c r="F220" t="s">
        <v>18556</v>
      </c>
      <c r="G220" t="s">
        <v>18566</v>
      </c>
      <c r="L220" t="s">
        <v>18558</v>
      </c>
      <c r="N220" t="s">
        <v>7139</v>
      </c>
      <c r="V220" t="b">
        <v>0</v>
      </c>
      <c r="W220" t="b">
        <v>0</v>
      </c>
      <c r="Z220" t="b">
        <v>0</v>
      </c>
      <c r="AE220" t="s">
        <v>18844</v>
      </c>
      <c r="AF220" t="s">
        <v>18550</v>
      </c>
      <c r="AG220" t="s">
        <v>18515</v>
      </c>
      <c r="AH220" t="s">
        <v>18852</v>
      </c>
      <c r="AI220" t="s">
        <v>18524</v>
      </c>
      <c r="AN220" t="s">
        <v>18853</v>
      </c>
    </row>
    <row r="221" spans="1:40" x14ac:dyDescent="0.2">
      <c r="A221" t="s">
        <v>947</v>
      </c>
      <c r="B221" t="s">
        <v>948</v>
      </c>
      <c r="D221" t="s">
        <v>8107</v>
      </c>
      <c r="F221" t="s">
        <v>18556</v>
      </c>
      <c r="G221" t="s">
        <v>18456</v>
      </c>
      <c r="L221" t="s">
        <v>18558</v>
      </c>
      <c r="N221" t="s">
        <v>7139</v>
      </c>
      <c r="V221" t="b">
        <v>0</v>
      </c>
      <c r="W221" t="b">
        <v>0</v>
      </c>
      <c r="Z221" t="b">
        <v>0</v>
      </c>
      <c r="AE221" t="s">
        <v>18847</v>
      </c>
      <c r="AF221" t="s">
        <v>18848</v>
      </c>
      <c r="AG221" t="s">
        <v>18849</v>
      </c>
      <c r="AH221" t="s">
        <v>18852</v>
      </c>
      <c r="AI221" t="s">
        <v>18451</v>
      </c>
      <c r="AN221" t="s">
        <v>18853</v>
      </c>
    </row>
    <row r="222" spans="1:40" x14ac:dyDescent="0.2">
      <c r="A222" t="s">
        <v>947</v>
      </c>
      <c r="B222" t="s">
        <v>948</v>
      </c>
      <c r="D222" t="s">
        <v>8107</v>
      </c>
      <c r="F222" t="s">
        <v>18556</v>
      </c>
      <c r="G222" t="s">
        <v>18851</v>
      </c>
      <c r="L222" t="s">
        <v>18558</v>
      </c>
      <c r="N222" t="s">
        <v>7139</v>
      </c>
      <c r="V222" t="b">
        <v>0</v>
      </c>
      <c r="W222" t="b">
        <v>0</v>
      </c>
      <c r="Z222" t="b">
        <v>0</v>
      </c>
      <c r="AE222" t="s">
        <v>18847</v>
      </c>
      <c r="AF222" t="s">
        <v>18848</v>
      </c>
      <c r="AG222" t="s">
        <v>18849</v>
      </c>
      <c r="AH222" t="s">
        <v>18852</v>
      </c>
      <c r="AI222" t="s">
        <v>18451</v>
      </c>
      <c r="AN222" t="s">
        <v>18853</v>
      </c>
    </row>
    <row r="223" spans="1:40" x14ac:dyDescent="0.2">
      <c r="A223" t="s">
        <v>947</v>
      </c>
      <c r="B223" t="s">
        <v>948</v>
      </c>
      <c r="D223" t="s">
        <v>8107</v>
      </c>
      <c r="F223" t="s">
        <v>18556</v>
      </c>
      <c r="G223" t="s">
        <v>18566</v>
      </c>
      <c r="L223" t="s">
        <v>18558</v>
      </c>
      <c r="N223" t="s">
        <v>7312</v>
      </c>
      <c r="V223" t="b">
        <v>0</v>
      </c>
      <c r="W223" t="b">
        <v>0</v>
      </c>
      <c r="Z223" t="b">
        <v>0</v>
      </c>
      <c r="AE223" t="s">
        <v>18844</v>
      </c>
      <c r="AF223" t="s">
        <v>18550</v>
      </c>
      <c r="AG223" t="s">
        <v>18515</v>
      </c>
      <c r="AH223" t="s">
        <v>18854</v>
      </c>
      <c r="AI223" t="s">
        <v>18524</v>
      </c>
      <c r="AN223" t="s">
        <v>18855</v>
      </c>
    </row>
    <row r="224" spans="1:40" x14ac:dyDescent="0.2">
      <c r="A224" t="s">
        <v>947</v>
      </c>
      <c r="B224" t="s">
        <v>948</v>
      </c>
      <c r="D224" t="s">
        <v>8107</v>
      </c>
      <c r="F224" t="s">
        <v>18556</v>
      </c>
      <c r="G224" t="s">
        <v>18456</v>
      </c>
      <c r="L224" t="s">
        <v>18558</v>
      </c>
      <c r="N224" t="s">
        <v>7312</v>
      </c>
      <c r="V224" t="b">
        <v>0</v>
      </c>
      <c r="W224" t="b">
        <v>0</v>
      </c>
      <c r="Z224" t="b">
        <v>0</v>
      </c>
      <c r="AE224" t="s">
        <v>18847</v>
      </c>
      <c r="AF224" t="s">
        <v>18848</v>
      </c>
      <c r="AG224" t="s">
        <v>18849</v>
      </c>
      <c r="AH224" t="s">
        <v>18854</v>
      </c>
      <c r="AI224" t="s">
        <v>18451</v>
      </c>
      <c r="AN224" t="s">
        <v>18855</v>
      </c>
    </row>
    <row r="225" spans="1:40" x14ac:dyDescent="0.2">
      <c r="A225" t="s">
        <v>947</v>
      </c>
      <c r="B225" t="s">
        <v>948</v>
      </c>
      <c r="D225" t="s">
        <v>8107</v>
      </c>
      <c r="F225" t="s">
        <v>18556</v>
      </c>
      <c r="G225" t="s">
        <v>18851</v>
      </c>
      <c r="L225" t="s">
        <v>18558</v>
      </c>
      <c r="N225" t="s">
        <v>7312</v>
      </c>
      <c r="V225" t="b">
        <v>0</v>
      </c>
      <c r="W225" t="b">
        <v>0</v>
      </c>
      <c r="Z225" t="b">
        <v>0</v>
      </c>
      <c r="AE225" t="s">
        <v>18847</v>
      </c>
      <c r="AF225" t="s">
        <v>18848</v>
      </c>
      <c r="AG225" t="s">
        <v>18849</v>
      </c>
      <c r="AH225" t="s">
        <v>18854</v>
      </c>
      <c r="AI225" t="s">
        <v>18451</v>
      </c>
      <c r="AN225" t="s">
        <v>18855</v>
      </c>
    </row>
    <row r="226" spans="1:40" x14ac:dyDescent="0.2">
      <c r="A226" t="s">
        <v>947</v>
      </c>
      <c r="B226" t="s">
        <v>948</v>
      </c>
      <c r="D226" t="s">
        <v>8107</v>
      </c>
      <c r="F226" t="s">
        <v>18556</v>
      </c>
      <c r="G226" t="s">
        <v>18566</v>
      </c>
      <c r="L226" t="s">
        <v>18517</v>
      </c>
      <c r="Q226" t="s">
        <v>18576</v>
      </c>
      <c r="T226" t="s">
        <v>18856</v>
      </c>
      <c r="U226" t="s">
        <v>18857</v>
      </c>
      <c r="AC226" t="s">
        <v>18577</v>
      </c>
      <c r="AE226" t="s">
        <v>18844</v>
      </c>
      <c r="AF226" t="s">
        <v>18550</v>
      </c>
      <c r="AG226" t="s">
        <v>18515</v>
      </c>
      <c r="AH226" t="s">
        <v>18858</v>
      </c>
      <c r="AI226" t="s">
        <v>7872</v>
      </c>
      <c r="AN226" t="s">
        <v>18859</v>
      </c>
    </row>
    <row r="227" spans="1:40" x14ac:dyDescent="0.2">
      <c r="A227" t="s">
        <v>947</v>
      </c>
      <c r="B227" t="s">
        <v>948</v>
      </c>
      <c r="D227" t="s">
        <v>8107</v>
      </c>
      <c r="F227" t="s">
        <v>18556</v>
      </c>
      <c r="G227" t="s">
        <v>18451</v>
      </c>
      <c r="H227" t="s">
        <v>18860</v>
      </c>
      <c r="L227" t="s">
        <v>18517</v>
      </c>
      <c r="Q227" t="s">
        <v>18576</v>
      </c>
      <c r="T227" t="s">
        <v>18856</v>
      </c>
      <c r="U227" t="s">
        <v>18857</v>
      </c>
      <c r="V227" t="b">
        <v>0</v>
      </c>
      <c r="W227" t="b">
        <v>1</v>
      </c>
      <c r="AB227" t="s">
        <v>18455</v>
      </c>
      <c r="AC227" t="s">
        <v>18456</v>
      </c>
      <c r="AE227" t="s">
        <v>18861</v>
      </c>
      <c r="AF227" t="s">
        <v>18848</v>
      </c>
      <c r="AH227" t="s">
        <v>18858</v>
      </c>
      <c r="AI227" t="s">
        <v>18461</v>
      </c>
      <c r="AN227" t="s">
        <v>18862</v>
      </c>
    </row>
    <row r="228" spans="1:40" x14ac:dyDescent="0.2">
      <c r="A228" t="s">
        <v>947</v>
      </c>
      <c r="B228" t="s">
        <v>948</v>
      </c>
      <c r="D228" t="s">
        <v>8107</v>
      </c>
      <c r="F228" t="s">
        <v>18556</v>
      </c>
      <c r="G228" t="s">
        <v>18524</v>
      </c>
      <c r="H228" t="s">
        <v>18863</v>
      </c>
      <c r="L228" t="s">
        <v>18517</v>
      </c>
      <c r="Q228" t="s">
        <v>18576</v>
      </c>
      <c r="T228" t="s">
        <v>18856</v>
      </c>
      <c r="U228" t="s">
        <v>18857</v>
      </c>
      <c r="V228" t="b">
        <v>0</v>
      </c>
      <c r="W228" t="b">
        <v>1</v>
      </c>
      <c r="AB228" t="s">
        <v>18455</v>
      </c>
      <c r="AC228" t="s">
        <v>18566</v>
      </c>
      <c r="AE228" t="s">
        <v>18864</v>
      </c>
      <c r="AF228" t="s">
        <v>18550</v>
      </c>
      <c r="AH228" t="s">
        <v>18858</v>
      </c>
      <c r="AI228" t="s">
        <v>7872</v>
      </c>
      <c r="AN228" t="s">
        <v>18862</v>
      </c>
    </row>
    <row r="229" spans="1:40" x14ac:dyDescent="0.2">
      <c r="A229" t="s">
        <v>947</v>
      </c>
      <c r="B229" t="s">
        <v>948</v>
      </c>
      <c r="D229" t="s">
        <v>8107</v>
      </c>
      <c r="F229" t="s">
        <v>18556</v>
      </c>
      <c r="G229" t="s">
        <v>18451</v>
      </c>
      <c r="H229" t="s">
        <v>18582</v>
      </c>
      <c r="L229" t="s">
        <v>18517</v>
      </c>
      <c r="Q229" t="s">
        <v>18576</v>
      </c>
      <c r="T229" t="s">
        <v>18856</v>
      </c>
      <c r="U229" t="s">
        <v>18857</v>
      </c>
      <c r="V229" t="b">
        <v>0</v>
      </c>
      <c r="W229" t="b">
        <v>1</v>
      </c>
      <c r="AB229" t="s">
        <v>18455</v>
      </c>
      <c r="AC229" t="s">
        <v>18865</v>
      </c>
      <c r="AE229" t="s">
        <v>18861</v>
      </c>
      <c r="AF229" t="s">
        <v>18848</v>
      </c>
      <c r="AH229" t="s">
        <v>18858</v>
      </c>
      <c r="AI229" t="s">
        <v>18461</v>
      </c>
      <c r="AN229" t="s">
        <v>18862</v>
      </c>
    </row>
    <row r="230" spans="1:40" x14ac:dyDescent="0.2">
      <c r="A230" t="s">
        <v>947</v>
      </c>
      <c r="B230" t="s">
        <v>948</v>
      </c>
      <c r="D230" t="s">
        <v>8107</v>
      </c>
      <c r="F230" t="s">
        <v>18556</v>
      </c>
      <c r="G230" t="s">
        <v>18456</v>
      </c>
      <c r="L230" t="s">
        <v>18517</v>
      </c>
      <c r="Q230" t="s">
        <v>18576</v>
      </c>
      <c r="T230" t="s">
        <v>18856</v>
      </c>
      <c r="U230" t="s">
        <v>18857</v>
      </c>
      <c r="AC230" t="s">
        <v>18577</v>
      </c>
      <c r="AE230" t="s">
        <v>18847</v>
      </c>
      <c r="AF230" t="s">
        <v>18848</v>
      </c>
      <c r="AG230" t="s">
        <v>18849</v>
      </c>
      <c r="AH230" t="s">
        <v>18858</v>
      </c>
      <c r="AI230" t="s">
        <v>18461</v>
      </c>
      <c r="AN230" t="s">
        <v>18859</v>
      </c>
    </row>
    <row r="231" spans="1:40" x14ac:dyDescent="0.2">
      <c r="A231" t="s">
        <v>947</v>
      </c>
      <c r="B231" t="s">
        <v>948</v>
      </c>
      <c r="D231" t="s">
        <v>8107</v>
      </c>
      <c r="F231" t="s">
        <v>18556</v>
      </c>
      <c r="G231" t="s">
        <v>18865</v>
      </c>
      <c r="L231" t="s">
        <v>18517</v>
      </c>
      <c r="Q231" t="s">
        <v>18576</v>
      </c>
      <c r="T231" t="s">
        <v>18856</v>
      </c>
      <c r="U231" t="s">
        <v>18857</v>
      </c>
      <c r="AC231" t="s">
        <v>18577</v>
      </c>
      <c r="AE231" t="s">
        <v>18847</v>
      </c>
      <c r="AF231" t="s">
        <v>18848</v>
      </c>
      <c r="AG231" t="s">
        <v>18849</v>
      </c>
      <c r="AH231" t="s">
        <v>18858</v>
      </c>
      <c r="AI231" t="s">
        <v>18461</v>
      </c>
      <c r="AN231" t="s">
        <v>18859</v>
      </c>
    </row>
    <row r="232" spans="1:40" hidden="1" x14ac:dyDescent="0.2">
      <c r="A232" t="s">
        <v>1024</v>
      </c>
      <c r="B232" t="s">
        <v>1025</v>
      </c>
      <c r="D232" t="s">
        <v>8123</v>
      </c>
      <c r="F232" t="s">
        <v>18556</v>
      </c>
      <c r="G232" t="s">
        <v>18451</v>
      </c>
      <c r="H232" t="s">
        <v>18867</v>
      </c>
      <c r="L232" t="s">
        <v>18558</v>
      </c>
      <c r="N232" t="s">
        <v>18868</v>
      </c>
      <c r="T232" t="s">
        <v>18869</v>
      </c>
      <c r="U232" t="s">
        <v>18870</v>
      </c>
      <c r="AC232" t="s">
        <v>18491</v>
      </c>
      <c r="AE232" t="s">
        <v>18678</v>
      </c>
      <c r="AH232" t="s">
        <v>18871</v>
      </c>
      <c r="AI232" t="s">
        <v>18451</v>
      </c>
      <c r="AN232" t="s">
        <v>18872</v>
      </c>
    </row>
    <row r="233" spans="1:40" hidden="1" x14ac:dyDescent="0.2">
      <c r="A233" t="s">
        <v>1024</v>
      </c>
      <c r="B233" t="s">
        <v>1025</v>
      </c>
      <c r="D233" t="s">
        <v>8123</v>
      </c>
      <c r="F233" t="s">
        <v>18556</v>
      </c>
      <c r="G233" t="s">
        <v>18451</v>
      </c>
      <c r="H233" t="s">
        <v>18873</v>
      </c>
      <c r="L233" t="s">
        <v>18558</v>
      </c>
      <c r="N233" t="s">
        <v>18868</v>
      </c>
      <c r="T233" t="s">
        <v>18869</v>
      </c>
      <c r="U233" t="s">
        <v>18870</v>
      </c>
      <c r="AC233" t="s">
        <v>18456</v>
      </c>
      <c r="AE233" t="s">
        <v>18678</v>
      </c>
      <c r="AH233" t="s">
        <v>18871</v>
      </c>
      <c r="AI233" t="s">
        <v>18451</v>
      </c>
      <c r="AN233" t="s">
        <v>18872</v>
      </c>
    </row>
    <row r="234" spans="1:40" hidden="1" x14ac:dyDescent="0.2">
      <c r="A234" t="s">
        <v>1024</v>
      </c>
      <c r="B234" t="s">
        <v>1025</v>
      </c>
      <c r="D234" t="s">
        <v>8123</v>
      </c>
      <c r="F234" t="s">
        <v>18556</v>
      </c>
      <c r="G234" t="s">
        <v>18659</v>
      </c>
      <c r="L234" t="s">
        <v>18558</v>
      </c>
      <c r="N234" t="s">
        <v>18868</v>
      </c>
      <c r="T234" t="s">
        <v>18869</v>
      </c>
      <c r="U234" t="s">
        <v>18870</v>
      </c>
      <c r="AE234" t="s">
        <v>18678</v>
      </c>
      <c r="AH234" t="s">
        <v>18871</v>
      </c>
      <c r="AI234" t="s">
        <v>18451</v>
      </c>
      <c r="AN234" t="s">
        <v>18874</v>
      </c>
    </row>
    <row r="235" spans="1:40" hidden="1" x14ac:dyDescent="0.2">
      <c r="A235" t="s">
        <v>1024</v>
      </c>
      <c r="B235" t="s">
        <v>1025</v>
      </c>
      <c r="D235" t="s">
        <v>8123</v>
      </c>
      <c r="F235" t="s">
        <v>18556</v>
      </c>
      <c r="G235" t="s">
        <v>18524</v>
      </c>
      <c r="H235" t="s">
        <v>18768</v>
      </c>
      <c r="L235" t="s">
        <v>18558</v>
      </c>
      <c r="N235" t="s">
        <v>18868</v>
      </c>
      <c r="T235" t="s">
        <v>18869</v>
      </c>
      <c r="U235" t="s">
        <v>18870</v>
      </c>
      <c r="AC235" t="s">
        <v>18561</v>
      </c>
      <c r="AE235" t="s">
        <v>18678</v>
      </c>
      <c r="AH235" t="s">
        <v>18871</v>
      </c>
      <c r="AI235" t="s">
        <v>18451</v>
      </c>
      <c r="AN235" t="s">
        <v>18875</v>
      </c>
    </row>
    <row r="236" spans="1:40" hidden="1" x14ac:dyDescent="0.2">
      <c r="A236" t="s">
        <v>1024</v>
      </c>
      <c r="B236" t="s">
        <v>1025</v>
      </c>
      <c r="D236" t="s">
        <v>8123</v>
      </c>
      <c r="F236" t="s">
        <v>18556</v>
      </c>
      <c r="G236" t="s">
        <v>18451</v>
      </c>
      <c r="H236" t="s">
        <v>18876</v>
      </c>
      <c r="L236" t="s">
        <v>18558</v>
      </c>
      <c r="N236" t="s">
        <v>18868</v>
      </c>
      <c r="T236" t="s">
        <v>18869</v>
      </c>
      <c r="U236" t="s">
        <v>18870</v>
      </c>
      <c r="AC236" t="s">
        <v>18659</v>
      </c>
      <c r="AE236" t="s">
        <v>18678</v>
      </c>
      <c r="AH236" t="s">
        <v>18871</v>
      </c>
      <c r="AI236" t="s">
        <v>18451</v>
      </c>
      <c r="AN236" t="s">
        <v>18875</v>
      </c>
    </row>
    <row r="237" spans="1:40" hidden="1" x14ac:dyDescent="0.2">
      <c r="A237" t="s">
        <v>1024</v>
      </c>
      <c r="B237" t="s">
        <v>1025</v>
      </c>
      <c r="D237" t="s">
        <v>8123</v>
      </c>
      <c r="F237" t="s">
        <v>18556</v>
      </c>
      <c r="G237" t="s">
        <v>18456</v>
      </c>
      <c r="L237" t="s">
        <v>18558</v>
      </c>
      <c r="N237" t="s">
        <v>18868</v>
      </c>
      <c r="T237" t="s">
        <v>18869</v>
      </c>
      <c r="U237" t="s">
        <v>18870</v>
      </c>
      <c r="AE237" t="s">
        <v>18678</v>
      </c>
      <c r="AH237" t="s">
        <v>18871</v>
      </c>
      <c r="AI237" t="s">
        <v>18451</v>
      </c>
      <c r="AN237" t="s">
        <v>18874</v>
      </c>
    </row>
    <row r="238" spans="1:40" hidden="1" x14ac:dyDescent="0.2">
      <c r="A238" t="s">
        <v>1024</v>
      </c>
      <c r="B238" t="s">
        <v>1025</v>
      </c>
      <c r="D238" t="s">
        <v>8123</v>
      </c>
      <c r="F238" t="s">
        <v>18556</v>
      </c>
      <c r="G238" t="s">
        <v>18561</v>
      </c>
      <c r="L238" t="s">
        <v>18558</v>
      </c>
      <c r="N238" t="s">
        <v>18868</v>
      </c>
      <c r="T238" t="s">
        <v>18869</v>
      </c>
      <c r="U238" t="s">
        <v>18870</v>
      </c>
      <c r="AE238" t="s">
        <v>18678</v>
      </c>
      <c r="AH238" t="s">
        <v>18871</v>
      </c>
      <c r="AI238" t="s">
        <v>18524</v>
      </c>
      <c r="AN238" t="s">
        <v>18874</v>
      </c>
    </row>
    <row r="239" spans="1:40" hidden="1" x14ac:dyDescent="0.2">
      <c r="A239" t="s">
        <v>1024</v>
      </c>
      <c r="B239" t="s">
        <v>1025</v>
      </c>
      <c r="D239" t="s">
        <v>8123</v>
      </c>
      <c r="F239" t="s">
        <v>18556</v>
      </c>
      <c r="G239" t="s">
        <v>18491</v>
      </c>
      <c r="L239" t="s">
        <v>18558</v>
      </c>
      <c r="N239" t="s">
        <v>18868</v>
      </c>
      <c r="T239" t="s">
        <v>18869</v>
      </c>
      <c r="U239" t="s">
        <v>18870</v>
      </c>
      <c r="AE239" t="s">
        <v>18678</v>
      </c>
      <c r="AH239" t="s">
        <v>18871</v>
      </c>
      <c r="AI239" t="s">
        <v>18451</v>
      </c>
      <c r="AN239" t="s">
        <v>18874</v>
      </c>
    </row>
    <row r="240" spans="1:40" hidden="1" x14ac:dyDescent="0.2">
      <c r="A240" t="s">
        <v>1107</v>
      </c>
      <c r="B240" t="s">
        <v>1108</v>
      </c>
      <c r="D240" t="s">
        <v>8132</v>
      </c>
      <c r="F240" t="s">
        <v>18556</v>
      </c>
      <c r="G240" t="s">
        <v>18451</v>
      </c>
      <c r="H240" t="s">
        <v>18878</v>
      </c>
      <c r="L240" t="s">
        <v>18558</v>
      </c>
      <c r="N240" t="s">
        <v>7535</v>
      </c>
      <c r="T240" t="s">
        <v>18879</v>
      </c>
      <c r="U240" t="s">
        <v>18880</v>
      </c>
      <c r="AC240" t="s">
        <v>18881</v>
      </c>
      <c r="AE240" t="s">
        <v>9765</v>
      </c>
      <c r="AH240" t="s">
        <v>18882</v>
      </c>
      <c r="AI240" t="s">
        <v>18524</v>
      </c>
      <c r="AN240" t="s">
        <v>18883</v>
      </c>
    </row>
    <row r="241" spans="1:40" hidden="1" x14ac:dyDescent="0.2">
      <c r="A241" t="s">
        <v>1107</v>
      </c>
      <c r="B241" t="s">
        <v>1108</v>
      </c>
      <c r="D241" t="s">
        <v>8132</v>
      </c>
      <c r="F241" t="s">
        <v>18556</v>
      </c>
      <c r="G241" t="s">
        <v>18451</v>
      </c>
      <c r="H241" t="s">
        <v>18768</v>
      </c>
      <c r="L241" t="s">
        <v>18558</v>
      </c>
      <c r="N241" t="s">
        <v>7535</v>
      </c>
      <c r="T241" t="s">
        <v>18879</v>
      </c>
      <c r="U241" t="s">
        <v>18880</v>
      </c>
      <c r="AC241" t="s">
        <v>18491</v>
      </c>
      <c r="AE241" t="s">
        <v>9765</v>
      </c>
      <c r="AH241" t="s">
        <v>18882</v>
      </c>
      <c r="AI241" t="s">
        <v>18524</v>
      </c>
      <c r="AN241" t="s">
        <v>18883</v>
      </c>
    </row>
    <row r="242" spans="1:40" hidden="1" x14ac:dyDescent="0.2">
      <c r="A242" t="s">
        <v>1107</v>
      </c>
      <c r="B242" t="s">
        <v>1108</v>
      </c>
      <c r="D242" t="s">
        <v>8132</v>
      </c>
      <c r="F242" t="s">
        <v>18556</v>
      </c>
      <c r="G242" t="s">
        <v>18881</v>
      </c>
      <c r="L242" t="s">
        <v>18558</v>
      </c>
      <c r="N242" t="s">
        <v>7535</v>
      </c>
      <c r="T242" t="s">
        <v>18879</v>
      </c>
      <c r="U242" t="s">
        <v>18880</v>
      </c>
      <c r="AE242" t="s">
        <v>9765</v>
      </c>
      <c r="AH242" t="s">
        <v>18882</v>
      </c>
      <c r="AI242" t="s">
        <v>18451</v>
      </c>
      <c r="AN242" t="s">
        <v>18884</v>
      </c>
    </row>
    <row r="243" spans="1:40" hidden="1" x14ac:dyDescent="0.2">
      <c r="A243" t="s">
        <v>1107</v>
      </c>
      <c r="B243" t="s">
        <v>1108</v>
      </c>
      <c r="D243" t="s">
        <v>8132</v>
      </c>
      <c r="F243" t="s">
        <v>18556</v>
      </c>
      <c r="G243" t="s">
        <v>18524</v>
      </c>
      <c r="H243" t="s">
        <v>18768</v>
      </c>
      <c r="L243" t="s">
        <v>18558</v>
      </c>
      <c r="N243" t="s">
        <v>7535</v>
      </c>
      <c r="T243" t="s">
        <v>18879</v>
      </c>
      <c r="U243" t="s">
        <v>18880</v>
      </c>
      <c r="AC243" t="s">
        <v>18566</v>
      </c>
      <c r="AE243" t="s">
        <v>9765</v>
      </c>
      <c r="AH243" t="s">
        <v>18882</v>
      </c>
      <c r="AI243" t="s">
        <v>18524</v>
      </c>
      <c r="AN243" t="s">
        <v>18883</v>
      </c>
    </row>
    <row r="244" spans="1:40" hidden="1" x14ac:dyDescent="0.2">
      <c r="A244" t="s">
        <v>1107</v>
      </c>
      <c r="B244" t="s">
        <v>1108</v>
      </c>
      <c r="D244" t="s">
        <v>8132</v>
      </c>
      <c r="F244" t="s">
        <v>18556</v>
      </c>
      <c r="G244" t="s">
        <v>18491</v>
      </c>
      <c r="L244" t="s">
        <v>18558</v>
      </c>
      <c r="N244" t="s">
        <v>7535</v>
      </c>
      <c r="T244" t="s">
        <v>18879</v>
      </c>
      <c r="U244" t="s">
        <v>18880</v>
      </c>
      <c r="AE244" t="s">
        <v>9765</v>
      </c>
      <c r="AH244" t="s">
        <v>18882</v>
      </c>
      <c r="AI244" t="s">
        <v>18451</v>
      </c>
      <c r="AN244" t="s">
        <v>18884</v>
      </c>
    </row>
    <row r="245" spans="1:40" hidden="1" x14ac:dyDescent="0.2">
      <c r="A245" t="s">
        <v>1107</v>
      </c>
      <c r="B245" t="s">
        <v>1108</v>
      </c>
      <c r="D245" t="s">
        <v>8132</v>
      </c>
      <c r="F245" t="s">
        <v>18556</v>
      </c>
      <c r="G245" t="s">
        <v>18566</v>
      </c>
      <c r="L245" t="s">
        <v>18558</v>
      </c>
      <c r="N245" t="s">
        <v>7535</v>
      </c>
      <c r="T245" t="s">
        <v>18879</v>
      </c>
      <c r="U245" t="s">
        <v>18880</v>
      </c>
      <c r="AE245" t="s">
        <v>9765</v>
      </c>
      <c r="AH245" t="s">
        <v>18882</v>
      </c>
      <c r="AI245" t="s">
        <v>18524</v>
      </c>
      <c r="AN245" t="s">
        <v>18884</v>
      </c>
    </row>
    <row r="246" spans="1:40" x14ac:dyDescent="0.2">
      <c r="A246" t="s">
        <v>1107</v>
      </c>
      <c r="B246" t="s">
        <v>1108</v>
      </c>
      <c r="D246" t="s">
        <v>8132</v>
      </c>
      <c r="F246" t="s">
        <v>18509</v>
      </c>
      <c r="G246" t="s">
        <v>18886</v>
      </c>
      <c r="L246" t="s">
        <v>18887</v>
      </c>
      <c r="V246" t="b">
        <v>0</v>
      </c>
      <c r="W246" t="b">
        <v>1</v>
      </c>
      <c r="Z246" t="b">
        <v>0</v>
      </c>
      <c r="AB246" t="s">
        <v>18455</v>
      </c>
      <c r="AE246" t="s">
        <v>18888</v>
      </c>
      <c r="AF246" t="s">
        <v>18546</v>
      </c>
      <c r="AG246" t="s">
        <v>18529</v>
      </c>
      <c r="AI246" t="s">
        <v>18461</v>
      </c>
      <c r="AN246" t="s">
        <v>18889</v>
      </c>
    </row>
    <row r="247" spans="1:40" x14ac:dyDescent="0.2">
      <c r="A247" t="s">
        <v>1107</v>
      </c>
      <c r="B247" t="s">
        <v>1108</v>
      </c>
      <c r="D247" t="s">
        <v>8132</v>
      </c>
      <c r="F247" t="s">
        <v>18509</v>
      </c>
      <c r="G247" t="s">
        <v>18890</v>
      </c>
      <c r="L247" t="s">
        <v>18887</v>
      </c>
      <c r="V247" t="b">
        <v>0</v>
      </c>
      <c r="W247" t="b">
        <v>1</v>
      </c>
      <c r="Z247" t="b">
        <v>0</v>
      </c>
      <c r="AB247" t="s">
        <v>18455</v>
      </c>
      <c r="AE247" t="s">
        <v>18513</v>
      </c>
      <c r="AF247" t="s">
        <v>18514</v>
      </c>
      <c r="AG247" t="s">
        <v>18515</v>
      </c>
      <c r="AI247" t="s">
        <v>7872</v>
      </c>
      <c r="AN247" t="s">
        <v>18889</v>
      </c>
    </row>
    <row r="248" spans="1:40" hidden="1" x14ac:dyDescent="0.2">
      <c r="A248" t="s">
        <v>1216</v>
      </c>
      <c r="B248" t="s">
        <v>1217</v>
      </c>
      <c r="D248" t="s">
        <v>8158</v>
      </c>
      <c r="F248" t="s">
        <v>18469</v>
      </c>
      <c r="L248" t="s">
        <v>18470</v>
      </c>
      <c r="N248" t="s">
        <v>7858</v>
      </c>
      <c r="T248" t="s">
        <v>18892</v>
      </c>
      <c r="U248" t="s">
        <v>18893</v>
      </c>
      <c r="V248" t="b">
        <v>0</v>
      </c>
      <c r="W248" t="b">
        <v>1</v>
      </c>
      <c r="AB248" t="s">
        <v>18455</v>
      </c>
      <c r="AE248" t="s">
        <v>18894</v>
      </c>
      <c r="AF248" t="s">
        <v>18895</v>
      </c>
      <c r="AG248" t="s">
        <v>18725</v>
      </c>
      <c r="AH248" t="s">
        <v>18896</v>
      </c>
      <c r="AI248" t="s">
        <v>18483</v>
      </c>
      <c r="AK248" t="s">
        <v>18897</v>
      </c>
      <c r="AN248" t="s">
        <v>18898</v>
      </c>
    </row>
    <row r="249" spans="1:40" hidden="1" x14ac:dyDescent="0.2">
      <c r="A249" t="s">
        <v>1216</v>
      </c>
      <c r="B249" t="s">
        <v>1217</v>
      </c>
      <c r="D249" t="s">
        <v>8158</v>
      </c>
      <c r="F249" t="s">
        <v>18469</v>
      </c>
      <c r="L249" t="s">
        <v>18470</v>
      </c>
      <c r="N249" t="s">
        <v>7864</v>
      </c>
      <c r="T249" t="s">
        <v>18899</v>
      </c>
      <c r="U249" t="s">
        <v>18900</v>
      </c>
      <c r="V249" t="b">
        <v>1</v>
      </c>
      <c r="W249" t="b">
        <v>0</v>
      </c>
      <c r="AB249" t="s">
        <v>18642</v>
      </c>
      <c r="AE249" t="s">
        <v>18901</v>
      </c>
      <c r="AF249" t="s">
        <v>18724</v>
      </c>
      <c r="AG249" t="s">
        <v>18725</v>
      </c>
      <c r="AH249" t="s">
        <v>18902</v>
      </c>
      <c r="AI249" t="s">
        <v>18476</v>
      </c>
      <c r="AK249" t="s">
        <v>18897</v>
      </c>
      <c r="AN249" t="s">
        <v>18903</v>
      </c>
    </row>
    <row r="250" spans="1:40" hidden="1" x14ac:dyDescent="0.2">
      <c r="A250" t="s">
        <v>1216</v>
      </c>
      <c r="B250" t="s">
        <v>1217</v>
      </c>
      <c r="D250" t="s">
        <v>8158</v>
      </c>
      <c r="F250" t="s">
        <v>18469</v>
      </c>
      <c r="L250" t="s">
        <v>18470</v>
      </c>
      <c r="N250" t="s">
        <v>18904</v>
      </c>
      <c r="V250" t="b">
        <v>1</v>
      </c>
      <c r="W250" t="b">
        <v>0</v>
      </c>
      <c r="Z250" t="b">
        <v>0</v>
      </c>
      <c r="AB250" t="s">
        <v>18642</v>
      </c>
      <c r="AE250" t="s">
        <v>18905</v>
      </c>
      <c r="AF250" t="s">
        <v>18652</v>
      </c>
      <c r="AG250" t="s">
        <v>18635</v>
      </c>
      <c r="AH250" t="s">
        <v>18906</v>
      </c>
      <c r="AI250" t="s">
        <v>18476</v>
      </c>
      <c r="AK250" t="s">
        <v>18897</v>
      </c>
      <c r="AN250" t="s">
        <v>18907</v>
      </c>
    </row>
    <row r="251" spans="1:40" hidden="1" x14ac:dyDescent="0.2">
      <c r="A251" t="s">
        <v>1216</v>
      </c>
      <c r="B251" t="s">
        <v>1217</v>
      </c>
      <c r="D251" t="s">
        <v>8158</v>
      </c>
      <c r="F251" t="s">
        <v>18469</v>
      </c>
      <c r="L251" t="s">
        <v>18470</v>
      </c>
      <c r="N251" t="s">
        <v>7229</v>
      </c>
      <c r="V251" t="b">
        <v>0</v>
      </c>
      <c r="W251" t="b">
        <v>1</v>
      </c>
      <c r="Z251" t="b">
        <v>0</v>
      </c>
      <c r="AB251" t="s">
        <v>18455</v>
      </c>
      <c r="AE251" t="s">
        <v>18908</v>
      </c>
      <c r="AF251" t="s">
        <v>18639</v>
      </c>
      <c r="AG251" t="s">
        <v>18640</v>
      </c>
      <c r="AH251" t="s">
        <v>18909</v>
      </c>
      <c r="AI251" t="s">
        <v>18476</v>
      </c>
      <c r="AK251" t="s">
        <v>18897</v>
      </c>
      <c r="AN251" t="s">
        <v>18910</v>
      </c>
    </row>
    <row r="252" spans="1:40" hidden="1" x14ac:dyDescent="0.2">
      <c r="A252" t="s">
        <v>1216</v>
      </c>
      <c r="B252" t="s">
        <v>1217</v>
      </c>
      <c r="D252" t="s">
        <v>8158</v>
      </c>
      <c r="F252" t="s">
        <v>18469</v>
      </c>
      <c r="L252" t="s">
        <v>18470</v>
      </c>
      <c r="N252" t="s">
        <v>7229</v>
      </c>
      <c r="V252" t="b">
        <v>0</v>
      </c>
      <c r="W252" t="b">
        <v>1</v>
      </c>
      <c r="Z252" t="b">
        <v>0</v>
      </c>
      <c r="AB252" t="s">
        <v>18455</v>
      </c>
      <c r="AE252" t="s">
        <v>18912</v>
      </c>
      <c r="AF252" t="s">
        <v>18634</v>
      </c>
      <c r="AG252" t="s">
        <v>18635</v>
      </c>
      <c r="AH252" t="s">
        <v>18909</v>
      </c>
      <c r="AI252" t="s">
        <v>18483</v>
      </c>
      <c r="AK252" t="s">
        <v>18897</v>
      </c>
      <c r="AN252" t="s">
        <v>18913</v>
      </c>
    </row>
    <row r="253" spans="1:40" hidden="1" x14ac:dyDescent="0.2">
      <c r="A253" t="s">
        <v>1216</v>
      </c>
      <c r="B253" t="s">
        <v>1217</v>
      </c>
      <c r="D253" t="s">
        <v>8158</v>
      </c>
      <c r="F253" t="s">
        <v>18556</v>
      </c>
      <c r="G253" t="s">
        <v>18451</v>
      </c>
      <c r="H253" t="s">
        <v>18914</v>
      </c>
      <c r="L253" t="s">
        <v>18558</v>
      </c>
      <c r="N253" t="s">
        <v>7654</v>
      </c>
      <c r="T253" t="s">
        <v>18915</v>
      </c>
      <c r="U253" t="s">
        <v>18916</v>
      </c>
      <c r="AC253" t="s">
        <v>18917</v>
      </c>
      <c r="AE253" t="s">
        <v>18678</v>
      </c>
      <c r="AH253" t="s">
        <v>18918</v>
      </c>
      <c r="AI253" t="s">
        <v>18451</v>
      </c>
      <c r="AN253" t="s">
        <v>18919</v>
      </c>
    </row>
    <row r="254" spans="1:40" hidden="1" x14ac:dyDescent="0.2">
      <c r="A254" t="s">
        <v>1216</v>
      </c>
      <c r="B254" t="s">
        <v>1217</v>
      </c>
      <c r="D254" t="s">
        <v>8158</v>
      </c>
      <c r="F254" t="s">
        <v>18556</v>
      </c>
      <c r="G254" t="s">
        <v>18451</v>
      </c>
      <c r="H254" t="s">
        <v>18920</v>
      </c>
      <c r="L254" t="s">
        <v>18558</v>
      </c>
      <c r="N254" t="s">
        <v>7654</v>
      </c>
      <c r="T254" t="s">
        <v>18915</v>
      </c>
      <c r="U254" t="s">
        <v>18916</v>
      </c>
      <c r="AC254" t="s">
        <v>18491</v>
      </c>
      <c r="AE254" t="s">
        <v>18678</v>
      </c>
      <c r="AH254" t="s">
        <v>18918</v>
      </c>
      <c r="AI254" t="s">
        <v>18451</v>
      </c>
      <c r="AN254" t="s">
        <v>18919</v>
      </c>
    </row>
    <row r="255" spans="1:40" hidden="1" x14ac:dyDescent="0.2">
      <c r="A255" t="s">
        <v>1216</v>
      </c>
      <c r="B255" t="s">
        <v>1217</v>
      </c>
      <c r="D255" t="s">
        <v>8158</v>
      </c>
      <c r="F255" t="s">
        <v>18556</v>
      </c>
      <c r="G255" t="s">
        <v>18491</v>
      </c>
      <c r="L255" t="s">
        <v>18558</v>
      </c>
      <c r="N255" t="s">
        <v>7654</v>
      </c>
      <c r="T255" t="s">
        <v>18915</v>
      </c>
      <c r="U255" t="s">
        <v>18916</v>
      </c>
      <c r="AE255" t="s">
        <v>18678</v>
      </c>
      <c r="AH255" t="s">
        <v>18918</v>
      </c>
      <c r="AI255" t="s">
        <v>18451</v>
      </c>
      <c r="AN255" t="s">
        <v>18921</v>
      </c>
    </row>
    <row r="256" spans="1:40" hidden="1" x14ac:dyDescent="0.2">
      <c r="A256" t="s">
        <v>1216</v>
      </c>
      <c r="B256" t="s">
        <v>1217</v>
      </c>
      <c r="D256" t="s">
        <v>8158</v>
      </c>
      <c r="F256" t="s">
        <v>18556</v>
      </c>
      <c r="G256" t="s">
        <v>18917</v>
      </c>
      <c r="L256" t="s">
        <v>18558</v>
      </c>
      <c r="N256" t="s">
        <v>7654</v>
      </c>
      <c r="T256" t="s">
        <v>18915</v>
      </c>
      <c r="U256" t="s">
        <v>18916</v>
      </c>
      <c r="AE256" t="s">
        <v>18678</v>
      </c>
      <c r="AH256" t="s">
        <v>18918</v>
      </c>
      <c r="AI256" t="s">
        <v>18451</v>
      </c>
      <c r="AN256" t="s">
        <v>18921</v>
      </c>
    </row>
    <row r="257" spans="1:40" hidden="1" x14ac:dyDescent="0.2">
      <c r="A257" t="s">
        <v>1216</v>
      </c>
      <c r="B257" t="s">
        <v>1217</v>
      </c>
      <c r="D257" t="s">
        <v>8158</v>
      </c>
      <c r="F257" t="s">
        <v>18469</v>
      </c>
      <c r="L257" t="s">
        <v>18470</v>
      </c>
      <c r="T257" t="s">
        <v>18892</v>
      </c>
      <c r="U257" t="s">
        <v>18893</v>
      </c>
      <c r="V257" t="b">
        <v>0</v>
      </c>
      <c r="W257" t="b">
        <v>1</v>
      </c>
      <c r="AB257" t="s">
        <v>18455</v>
      </c>
      <c r="AE257" t="s">
        <v>18894</v>
      </c>
      <c r="AF257" t="s">
        <v>18895</v>
      </c>
      <c r="AG257" t="s">
        <v>18725</v>
      </c>
      <c r="AI257" t="s">
        <v>18476</v>
      </c>
      <c r="AK257" t="s">
        <v>18897</v>
      </c>
      <c r="AN257" t="s">
        <v>18922</v>
      </c>
    </row>
    <row r="258" spans="1:40" x14ac:dyDescent="0.2">
      <c r="A258" t="s">
        <v>1265</v>
      </c>
      <c r="B258" t="s">
        <v>1266</v>
      </c>
      <c r="D258" t="s">
        <v>8164</v>
      </c>
      <c r="F258" t="s">
        <v>18924</v>
      </c>
      <c r="G258" t="s">
        <v>18925</v>
      </c>
      <c r="H258" t="s">
        <v>18926</v>
      </c>
      <c r="L258" t="s">
        <v>18927</v>
      </c>
      <c r="N258" t="s">
        <v>7924</v>
      </c>
      <c r="V258" t="b">
        <v>0</v>
      </c>
      <c r="W258" t="b">
        <v>1</v>
      </c>
      <c r="Z258" t="b">
        <v>0</v>
      </c>
      <c r="AB258" t="s">
        <v>18455</v>
      </c>
      <c r="AE258" t="s">
        <v>18928</v>
      </c>
      <c r="AF258" t="s">
        <v>18546</v>
      </c>
      <c r="AH258" t="s">
        <v>18929</v>
      </c>
      <c r="AI258" t="s">
        <v>18451</v>
      </c>
      <c r="AN258" t="s">
        <v>18930</v>
      </c>
    </row>
    <row r="259" spans="1:40" x14ac:dyDescent="0.2">
      <c r="A259" t="s">
        <v>1265</v>
      </c>
      <c r="B259" t="s">
        <v>1266</v>
      </c>
      <c r="D259" t="s">
        <v>8164</v>
      </c>
      <c r="F259" t="s">
        <v>18924</v>
      </c>
      <c r="G259" t="s">
        <v>18491</v>
      </c>
      <c r="H259" t="s">
        <v>18931</v>
      </c>
      <c r="I259">
        <v>60000000</v>
      </c>
      <c r="L259" t="s">
        <v>18927</v>
      </c>
      <c r="M259" t="s">
        <v>18932</v>
      </c>
      <c r="N259" t="s">
        <v>7924</v>
      </c>
      <c r="V259" t="b">
        <v>0</v>
      </c>
      <c r="W259" t="b">
        <v>1</v>
      </c>
      <c r="Z259" t="b">
        <v>0</v>
      </c>
      <c r="AB259" t="s">
        <v>18455</v>
      </c>
      <c r="AE259" t="s">
        <v>18928</v>
      </c>
      <c r="AF259" t="s">
        <v>18546</v>
      </c>
      <c r="AH259" t="s">
        <v>18929</v>
      </c>
      <c r="AI259" t="s">
        <v>18451</v>
      </c>
      <c r="AN259" t="s">
        <v>18933</v>
      </c>
    </row>
    <row r="260" spans="1:40" x14ac:dyDescent="0.2">
      <c r="A260" t="s">
        <v>1265</v>
      </c>
      <c r="B260" t="s">
        <v>1266</v>
      </c>
      <c r="D260" t="s">
        <v>8164</v>
      </c>
      <c r="F260" t="s">
        <v>18924</v>
      </c>
      <c r="G260" t="s">
        <v>18934</v>
      </c>
      <c r="H260" t="s">
        <v>18926</v>
      </c>
      <c r="I260">
        <v>40000000</v>
      </c>
      <c r="L260" t="s">
        <v>18927</v>
      </c>
      <c r="M260" t="s">
        <v>18932</v>
      </c>
      <c r="N260" t="s">
        <v>7924</v>
      </c>
      <c r="V260" t="b">
        <v>0</v>
      </c>
      <c r="W260" t="b">
        <v>1</v>
      </c>
      <c r="Z260" t="b">
        <v>0</v>
      </c>
      <c r="AB260" t="s">
        <v>18455</v>
      </c>
      <c r="AE260" t="s">
        <v>18928</v>
      </c>
      <c r="AF260" t="s">
        <v>18546</v>
      </c>
      <c r="AH260" t="s">
        <v>18929</v>
      </c>
      <c r="AI260" t="s">
        <v>18451</v>
      </c>
      <c r="AN260" t="s">
        <v>18933</v>
      </c>
    </row>
    <row r="261" spans="1:40" hidden="1" x14ac:dyDescent="0.2">
      <c r="A261" t="s">
        <v>1265</v>
      </c>
      <c r="B261" t="s">
        <v>1266</v>
      </c>
      <c r="D261" t="s">
        <v>8164</v>
      </c>
      <c r="F261" t="s">
        <v>18469</v>
      </c>
      <c r="L261" t="s">
        <v>18470</v>
      </c>
      <c r="N261" t="s">
        <v>18935</v>
      </c>
      <c r="T261" t="s">
        <v>18936</v>
      </c>
      <c r="U261" t="s">
        <v>18937</v>
      </c>
      <c r="AE261" t="s">
        <v>18541</v>
      </c>
      <c r="AH261" t="s">
        <v>18938</v>
      </c>
      <c r="AI261" t="s">
        <v>18483</v>
      </c>
      <c r="AK261" t="s">
        <v>18939</v>
      </c>
      <c r="AN261" t="s">
        <v>18940</v>
      </c>
    </row>
    <row r="262" spans="1:40" hidden="1" x14ac:dyDescent="0.2">
      <c r="A262" t="s">
        <v>1265</v>
      </c>
      <c r="B262" t="s">
        <v>1266</v>
      </c>
      <c r="D262" t="s">
        <v>8164</v>
      </c>
      <c r="F262" t="s">
        <v>18469</v>
      </c>
      <c r="L262" t="s">
        <v>18470</v>
      </c>
      <c r="AE262" t="s">
        <v>18541</v>
      </c>
      <c r="AI262" t="s">
        <v>18476</v>
      </c>
      <c r="AK262" t="s">
        <v>18939</v>
      </c>
      <c r="AN262" t="s">
        <v>18941</v>
      </c>
    </row>
    <row r="263" spans="1:40" hidden="1" x14ac:dyDescent="0.2">
      <c r="A263" t="s">
        <v>1291</v>
      </c>
      <c r="B263" t="s">
        <v>1292</v>
      </c>
      <c r="D263" t="s">
        <v>8172</v>
      </c>
      <c r="F263" t="s">
        <v>18469</v>
      </c>
      <c r="L263" t="s">
        <v>18470</v>
      </c>
      <c r="N263" t="s">
        <v>16772</v>
      </c>
      <c r="T263" t="s">
        <v>18943</v>
      </c>
      <c r="U263" t="s">
        <v>18944</v>
      </c>
      <c r="AH263" t="s">
        <v>18945</v>
      </c>
      <c r="AI263" t="s">
        <v>18483</v>
      </c>
      <c r="AK263" t="s">
        <v>18946</v>
      </c>
      <c r="AN263" t="s">
        <v>18947</v>
      </c>
    </row>
    <row r="264" spans="1:40" hidden="1" x14ac:dyDescent="0.2">
      <c r="A264" t="s">
        <v>1291</v>
      </c>
      <c r="B264" t="s">
        <v>1292</v>
      </c>
      <c r="D264" t="s">
        <v>8172</v>
      </c>
      <c r="F264" t="s">
        <v>18469</v>
      </c>
      <c r="G264" t="s">
        <v>18948</v>
      </c>
      <c r="H264" t="s">
        <v>18949</v>
      </c>
      <c r="I264">
        <v>35000000</v>
      </c>
      <c r="L264" t="s">
        <v>18470</v>
      </c>
      <c r="N264" t="s">
        <v>16772</v>
      </c>
      <c r="T264" t="s">
        <v>18943</v>
      </c>
      <c r="U264" t="s">
        <v>18944</v>
      </c>
      <c r="AE264" t="s">
        <v>18541</v>
      </c>
      <c r="AH264" t="s">
        <v>18945</v>
      </c>
      <c r="AI264" t="s">
        <v>18505</v>
      </c>
      <c r="AK264" t="s">
        <v>18946</v>
      </c>
      <c r="AN264" t="s">
        <v>18947</v>
      </c>
    </row>
    <row r="265" spans="1:40" x14ac:dyDescent="0.2">
      <c r="A265" t="s">
        <v>1291</v>
      </c>
      <c r="B265" t="s">
        <v>1292</v>
      </c>
      <c r="D265" t="s">
        <v>8172</v>
      </c>
      <c r="F265" t="s">
        <v>18469</v>
      </c>
      <c r="L265" t="s">
        <v>18470</v>
      </c>
      <c r="N265" t="s">
        <v>13378</v>
      </c>
      <c r="V265" t="b">
        <v>0</v>
      </c>
      <c r="W265" t="b">
        <v>1</v>
      </c>
      <c r="Z265" t="b">
        <v>0</v>
      </c>
      <c r="AB265" t="s">
        <v>18455</v>
      </c>
      <c r="AE265" t="s">
        <v>18950</v>
      </c>
      <c r="AF265" t="s">
        <v>18546</v>
      </c>
      <c r="AH265" t="s">
        <v>18951</v>
      </c>
      <c r="AI265" t="s">
        <v>18476</v>
      </c>
      <c r="AK265" t="s">
        <v>18946</v>
      </c>
      <c r="AN265" t="s">
        <v>18952</v>
      </c>
    </row>
    <row r="266" spans="1:40" x14ac:dyDescent="0.2">
      <c r="A266" t="s">
        <v>1291</v>
      </c>
      <c r="B266" t="s">
        <v>1292</v>
      </c>
      <c r="D266" t="s">
        <v>8172</v>
      </c>
      <c r="F266" t="s">
        <v>18469</v>
      </c>
      <c r="L266" t="s">
        <v>18470</v>
      </c>
      <c r="N266" t="s">
        <v>17432</v>
      </c>
      <c r="V266" t="b">
        <v>0</v>
      </c>
      <c r="W266" t="b">
        <v>1</v>
      </c>
      <c r="Z266" t="b">
        <v>0</v>
      </c>
      <c r="AB266" t="s">
        <v>18455</v>
      </c>
      <c r="AE266" t="s">
        <v>18953</v>
      </c>
      <c r="AF266" t="s">
        <v>18546</v>
      </c>
      <c r="AG266" t="s">
        <v>18601</v>
      </c>
      <c r="AH266" t="s">
        <v>18954</v>
      </c>
      <c r="AI266" t="s">
        <v>18483</v>
      </c>
      <c r="AK266" t="s">
        <v>18946</v>
      </c>
      <c r="AN266" t="s">
        <v>18955</v>
      </c>
    </row>
    <row r="267" spans="1:40" hidden="1" x14ac:dyDescent="0.2">
      <c r="A267" t="s">
        <v>1291</v>
      </c>
      <c r="B267" t="s">
        <v>1292</v>
      </c>
      <c r="D267" t="s">
        <v>8172</v>
      </c>
      <c r="F267" t="s">
        <v>18469</v>
      </c>
      <c r="L267" t="s">
        <v>18470</v>
      </c>
      <c r="AE267" t="s">
        <v>18541</v>
      </c>
      <c r="AI267" t="s">
        <v>18483</v>
      </c>
      <c r="AK267" t="s">
        <v>18946</v>
      </c>
      <c r="AN267" t="s">
        <v>18956</v>
      </c>
    </row>
    <row r="268" spans="1:40" hidden="1" x14ac:dyDescent="0.2">
      <c r="A268" t="s">
        <v>1349</v>
      </c>
      <c r="B268" t="s">
        <v>1350</v>
      </c>
      <c r="D268" t="s">
        <v>8185</v>
      </c>
      <c r="F268" t="s">
        <v>18450</v>
      </c>
      <c r="H268" t="s">
        <v>18464</v>
      </c>
      <c r="I268">
        <v>0</v>
      </c>
      <c r="N268" t="s">
        <v>7454</v>
      </c>
      <c r="T268" t="s">
        <v>18957</v>
      </c>
      <c r="U268" t="s">
        <v>18958</v>
      </c>
      <c r="AC268" t="s">
        <v>18959</v>
      </c>
      <c r="AE268" t="s">
        <v>18466</v>
      </c>
      <c r="AH268" t="s">
        <v>18960</v>
      </c>
      <c r="AK268" t="s">
        <v>18462</v>
      </c>
      <c r="AN268" t="s">
        <v>18961</v>
      </c>
    </row>
    <row r="269" spans="1:40" hidden="1" x14ac:dyDescent="0.2">
      <c r="A269" t="s">
        <v>1349</v>
      </c>
      <c r="B269" t="s">
        <v>1350</v>
      </c>
      <c r="D269" t="s">
        <v>8185</v>
      </c>
      <c r="F269" t="s">
        <v>18450</v>
      </c>
      <c r="G269" t="s">
        <v>18962</v>
      </c>
      <c r="H269" t="s">
        <v>18963</v>
      </c>
      <c r="I269">
        <v>440000000</v>
      </c>
      <c r="N269" t="s">
        <v>7454</v>
      </c>
      <c r="T269" t="s">
        <v>18957</v>
      </c>
      <c r="U269" t="s">
        <v>18958</v>
      </c>
      <c r="Z269" t="b">
        <v>0</v>
      </c>
      <c r="AE269" t="s">
        <v>18964</v>
      </c>
      <c r="AF269" t="s">
        <v>18720</v>
      </c>
      <c r="AH269" t="s">
        <v>18960</v>
      </c>
      <c r="AI269" t="s">
        <v>18461</v>
      </c>
      <c r="AK269" t="s">
        <v>18462</v>
      </c>
      <c r="AN269" t="s">
        <v>18965</v>
      </c>
    </row>
    <row r="270" spans="1:40" hidden="1" x14ac:dyDescent="0.2">
      <c r="A270" t="s">
        <v>1349</v>
      </c>
      <c r="B270" t="s">
        <v>1350</v>
      </c>
      <c r="D270" t="s">
        <v>8185</v>
      </c>
      <c r="F270" t="s">
        <v>18450</v>
      </c>
      <c r="G270" t="s">
        <v>18456</v>
      </c>
      <c r="H270" t="s">
        <v>18966</v>
      </c>
      <c r="I270">
        <v>358000000</v>
      </c>
      <c r="N270" t="s">
        <v>7454</v>
      </c>
      <c r="T270" t="s">
        <v>18957</v>
      </c>
      <c r="U270" t="s">
        <v>18958</v>
      </c>
      <c r="Z270" t="b">
        <v>0</v>
      </c>
      <c r="AE270" t="s">
        <v>18964</v>
      </c>
      <c r="AF270" t="s">
        <v>18720</v>
      </c>
      <c r="AH270" t="s">
        <v>18960</v>
      </c>
      <c r="AI270" t="s">
        <v>18461</v>
      </c>
      <c r="AK270" t="s">
        <v>18462</v>
      </c>
      <c r="AN270" t="s">
        <v>18965</v>
      </c>
    </row>
    <row r="271" spans="1:40" hidden="1" x14ac:dyDescent="0.2">
      <c r="A271" t="s">
        <v>1349</v>
      </c>
      <c r="B271" t="s">
        <v>1350</v>
      </c>
      <c r="D271" t="s">
        <v>8185</v>
      </c>
      <c r="F271" t="s">
        <v>18450</v>
      </c>
      <c r="H271" t="s">
        <v>18464</v>
      </c>
      <c r="I271">
        <v>0</v>
      </c>
      <c r="N271" t="s">
        <v>7454</v>
      </c>
      <c r="T271" t="s">
        <v>18957</v>
      </c>
      <c r="U271" t="s">
        <v>18958</v>
      </c>
      <c r="AC271" t="s">
        <v>18451</v>
      </c>
      <c r="AE271" t="s">
        <v>18466</v>
      </c>
      <c r="AH271" t="s">
        <v>18960</v>
      </c>
      <c r="AK271" t="s">
        <v>18462</v>
      </c>
      <c r="AN271" t="s">
        <v>18961</v>
      </c>
    </row>
    <row r="272" spans="1:40" hidden="1" x14ac:dyDescent="0.2">
      <c r="A272" t="s">
        <v>1349</v>
      </c>
      <c r="B272" t="s">
        <v>1350</v>
      </c>
      <c r="D272" t="s">
        <v>8185</v>
      </c>
      <c r="F272" t="s">
        <v>18450</v>
      </c>
      <c r="G272" t="s">
        <v>18491</v>
      </c>
      <c r="H272" t="s">
        <v>18967</v>
      </c>
      <c r="I272">
        <v>1750000000</v>
      </c>
      <c r="N272" t="s">
        <v>7454</v>
      </c>
      <c r="T272" t="s">
        <v>18957</v>
      </c>
      <c r="U272" t="s">
        <v>18958</v>
      </c>
      <c r="Z272" t="b">
        <v>0</v>
      </c>
      <c r="AE272" t="s">
        <v>18964</v>
      </c>
      <c r="AF272" t="s">
        <v>18720</v>
      </c>
      <c r="AH272" t="s">
        <v>18960</v>
      </c>
      <c r="AI272" t="s">
        <v>18461</v>
      </c>
      <c r="AK272" t="s">
        <v>18462</v>
      </c>
      <c r="AN272" t="s">
        <v>18965</v>
      </c>
    </row>
    <row r="273" spans="1:40" hidden="1" x14ac:dyDescent="0.2">
      <c r="A273" t="s">
        <v>1349</v>
      </c>
      <c r="B273" t="s">
        <v>1350</v>
      </c>
      <c r="D273" t="s">
        <v>8185</v>
      </c>
      <c r="F273" t="s">
        <v>18450</v>
      </c>
      <c r="G273" t="s">
        <v>18959</v>
      </c>
      <c r="H273" t="s">
        <v>18464</v>
      </c>
      <c r="I273">
        <v>0</v>
      </c>
      <c r="N273" t="s">
        <v>7319</v>
      </c>
      <c r="V273" t="b">
        <v>0</v>
      </c>
      <c r="W273" t="b">
        <v>0</v>
      </c>
      <c r="Z273" t="b">
        <v>0</v>
      </c>
      <c r="AE273" t="s">
        <v>18466</v>
      </c>
      <c r="AH273" t="s">
        <v>18968</v>
      </c>
      <c r="AI273" t="s">
        <v>18497</v>
      </c>
      <c r="AK273" t="s">
        <v>18462</v>
      </c>
      <c r="AN273" t="s">
        <v>18969</v>
      </c>
    </row>
    <row r="274" spans="1:40" hidden="1" x14ac:dyDescent="0.2">
      <c r="A274" t="s">
        <v>1349</v>
      </c>
      <c r="B274" t="s">
        <v>1350</v>
      </c>
      <c r="D274" t="s">
        <v>8185</v>
      </c>
      <c r="F274" t="s">
        <v>18450</v>
      </c>
      <c r="G274" t="s">
        <v>18962</v>
      </c>
      <c r="H274" t="s">
        <v>18963</v>
      </c>
      <c r="I274">
        <v>440000000</v>
      </c>
      <c r="N274" t="s">
        <v>7319</v>
      </c>
      <c r="T274" t="s">
        <v>18970</v>
      </c>
      <c r="U274" t="s">
        <v>18971</v>
      </c>
      <c r="V274" t="b">
        <v>0</v>
      </c>
      <c r="W274" t="b">
        <v>0</v>
      </c>
      <c r="Z274" t="b">
        <v>0</v>
      </c>
      <c r="AE274" t="s">
        <v>18972</v>
      </c>
      <c r="AF274" t="s">
        <v>18973</v>
      </c>
      <c r="AH274" t="s">
        <v>18968</v>
      </c>
      <c r="AI274" t="s">
        <v>18461</v>
      </c>
      <c r="AK274" t="s">
        <v>18462</v>
      </c>
      <c r="AN274" t="s">
        <v>18974</v>
      </c>
    </row>
    <row r="275" spans="1:40" hidden="1" x14ac:dyDescent="0.2">
      <c r="A275" t="s">
        <v>1349</v>
      </c>
      <c r="B275" t="s">
        <v>1350</v>
      </c>
      <c r="D275" t="s">
        <v>8185</v>
      </c>
      <c r="F275" t="s">
        <v>18450</v>
      </c>
      <c r="G275" t="s">
        <v>18456</v>
      </c>
      <c r="H275" t="s">
        <v>18966</v>
      </c>
      <c r="I275">
        <v>358000000</v>
      </c>
      <c r="N275" t="s">
        <v>7319</v>
      </c>
      <c r="T275" t="s">
        <v>18970</v>
      </c>
      <c r="U275" t="s">
        <v>18971</v>
      </c>
      <c r="V275" t="b">
        <v>0</v>
      </c>
      <c r="W275" t="b">
        <v>0</v>
      </c>
      <c r="Z275" t="b">
        <v>0</v>
      </c>
      <c r="AE275" t="s">
        <v>18972</v>
      </c>
      <c r="AF275" t="s">
        <v>18973</v>
      </c>
      <c r="AH275" t="s">
        <v>18968</v>
      </c>
      <c r="AI275" t="s">
        <v>18461</v>
      </c>
      <c r="AK275" t="s">
        <v>18462</v>
      </c>
      <c r="AN275" t="s">
        <v>18974</v>
      </c>
    </row>
    <row r="276" spans="1:40" hidden="1" x14ac:dyDescent="0.2">
      <c r="A276" t="s">
        <v>1349</v>
      </c>
      <c r="B276" t="s">
        <v>1350</v>
      </c>
      <c r="D276" t="s">
        <v>8185</v>
      </c>
      <c r="F276" t="s">
        <v>18450</v>
      </c>
      <c r="G276" t="s">
        <v>18451</v>
      </c>
      <c r="H276" t="s">
        <v>18464</v>
      </c>
      <c r="I276">
        <v>0</v>
      </c>
      <c r="N276" t="s">
        <v>7319</v>
      </c>
      <c r="T276" t="s">
        <v>18970</v>
      </c>
      <c r="U276" t="s">
        <v>18971</v>
      </c>
      <c r="V276" t="b">
        <v>0</v>
      </c>
      <c r="W276" t="b">
        <v>0</v>
      </c>
      <c r="Z276" t="b">
        <v>0</v>
      </c>
      <c r="AE276" t="s">
        <v>18466</v>
      </c>
      <c r="AH276" t="s">
        <v>18968</v>
      </c>
      <c r="AK276" t="s">
        <v>18462</v>
      </c>
      <c r="AN276" t="s">
        <v>18974</v>
      </c>
    </row>
    <row r="277" spans="1:40" hidden="1" x14ac:dyDescent="0.2">
      <c r="A277" t="s">
        <v>1349</v>
      </c>
      <c r="B277" t="s">
        <v>1350</v>
      </c>
      <c r="D277" t="s">
        <v>8185</v>
      </c>
      <c r="F277" t="s">
        <v>18450</v>
      </c>
      <c r="G277" t="s">
        <v>18491</v>
      </c>
      <c r="H277" t="s">
        <v>18967</v>
      </c>
      <c r="I277">
        <v>1750000000</v>
      </c>
      <c r="N277" t="s">
        <v>7319</v>
      </c>
      <c r="T277" t="s">
        <v>18970</v>
      </c>
      <c r="U277" t="s">
        <v>18971</v>
      </c>
      <c r="V277" t="b">
        <v>0</v>
      </c>
      <c r="W277" t="b">
        <v>0</v>
      </c>
      <c r="Z277" t="b">
        <v>0</v>
      </c>
      <c r="AE277" t="s">
        <v>18972</v>
      </c>
      <c r="AF277" t="s">
        <v>18973</v>
      </c>
      <c r="AH277" t="s">
        <v>18968</v>
      </c>
      <c r="AI277" t="s">
        <v>18461</v>
      </c>
      <c r="AK277" t="s">
        <v>18462</v>
      </c>
      <c r="AN277" t="s">
        <v>18974</v>
      </c>
    </row>
    <row r="278" spans="1:40" hidden="1" x14ac:dyDescent="0.2">
      <c r="A278" t="s">
        <v>1349</v>
      </c>
      <c r="B278" t="s">
        <v>1350</v>
      </c>
      <c r="D278" t="s">
        <v>8185</v>
      </c>
      <c r="F278" t="s">
        <v>18975</v>
      </c>
      <c r="G278" t="s">
        <v>18673</v>
      </c>
      <c r="H278" t="s">
        <v>18976</v>
      </c>
      <c r="I278">
        <v>229500000</v>
      </c>
      <c r="J278" t="s">
        <v>18465</v>
      </c>
      <c r="M278" t="s">
        <v>18932</v>
      </c>
      <c r="N278" t="s">
        <v>7908</v>
      </c>
      <c r="T278" t="s">
        <v>18977</v>
      </c>
      <c r="U278" t="s">
        <v>18978</v>
      </c>
      <c r="V278" t="b">
        <v>0</v>
      </c>
      <c r="W278" t="b">
        <v>0</v>
      </c>
      <c r="Z278" t="b">
        <v>0</v>
      </c>
      <c r="AE278" t="s">
        <v>18979</v>
      </c>
      <c r="AF278" t="s">
        <v>18979</v>
      </c>
      <c r="AH278" t="s">
        <v>18980</v>
      </c>
      <c r="AI278" t="s">
        <v>18451</v>
      </c>
      <c r="AN278" t="s">
        <v>18981</v>
      </c>
    </row>
    <row r="279" spans="1:40" hidden="1" x14ac:dyDescent="0.2">
      <c r="A279" t="s">
        <v>1349</v>
      </c>
      <c r="B279" t="s">
        <v>1350</v>
      </c>
      <c r="D279" t="s">
        <v>8185</v>
      </c>
      <c r="F279" t="s">
        <v>18975</v>
      </c>
      <c r="G279" t="s">
        <v>18982</v>
      </c>
      <c r="H279" t="s">
        <v>18983</v>
      </c>
      <c r="I279">
        <v>1250000000</v>
      </c>
      <c r="J279" t="s">
        <v>18465</v>
      </c>
      <c r="M279" t="s">
        <v>18932</v>
      </c>
      <c r="N279" t="s">
        <v>7908</v>
      </c>
      <c r="T279" t="s">
        <v>18977</v>
      </c>
      <c r="U279" t="s">
        <v>18978</v>
      </c>
      <c r="V279" t="b">
        <v>0</v>
      </c>
      <c r="W279" t="b">
        <v>0</v>
      </c>
      <c r="Z279" t="b">
        <v>0</v>
      </c>
      <c r="AE279" t="s">
        <v>18979</v>
      </c>
      <c r="AF279" t="s">
        <v>18979</v>
      </c>
      <c r="AH279" t="s">
        <v>18980</v>
      </c>
      <c r="AI279" t="s">
        <v>18451</v>
      </c>
      <c r="AN279" t="s">
        <v>18981</v>
      </c>
    </row>
    <row r="280" spans="1:40" hidden="1" x14ac:dyDescent="0.2">
      <c r="A280" t="s">
        <v>1349</v>
      </c>
      <c r="B280" t="s">
        <v>1350</v>
      </c>
      <c r="D280" t="s">
        <v>8185</v>
      </c>
      <c r="F280" t="s">
        <v>18975</v>
      </c>
      <c r="G280" t="s">
        <v>18984</v>
      </c>
      <c r="J280" t="s">
        <v>18465</v>
      </c>
      <c r="M280" t="s">
        <v>18932</v>
      </c>
      <c r="N280" t="s">
        <v>7908</v>
      </c>
      <c r="T280" t="s">
        <v>18977</v>
      </c>
      <c r="U280" t="s">
        <v>18978</v>
      </c>
      <c r="V280" t="b">
        <v>0</v>
      </c>
      <c r="W280" t="b">
        <v>0</v>
      </c>
      <c r="Z280" t="b">
        <v>0</v>
      </c>
      <c r="AE280" t="s">
        <v>18979</v>
      </c>
      <c r="AF280" t="s">
        <v>18979</v>
      </c>
      <c r="AH280" t="s">
        <v>18980</v>
      </c>
      <c r="AI280" t="s">
        <v>18451</v>
      </c>
      <c r="AN280" t="s">
        <v>18981</v>
      </c>
    </row>
    <row r="281" spans="1:40" hidden="1" x14ac:dyDescent="0.2">
      <c r="A281" t="s">
        <v>1349</v>
      </c>
      <c r="B281" t="s">
        <v>1350</v>
      </c>
      <c r="D281" t="s">
        <v>8185</v>
      </c>
      <c r="F281" t="s">
        <v>18450</v>
      </c>
      <c r="G281" t="s">
        <v>18962</v>
      </c>
      <c r="H281" t="s">
        <v>18963</v>
      </c>
      <c r="I281">
        <v>440000000</v>
      </c>
      <c r="N281" t="s">
        <v>7078</v>
      </c>
      <c r="V281" t="b">
        <v>0</v>
      </c>
      <c r="W281" t="b">
        <v>0</v>
      </c>
      <c r="Z281" t="b">
        <v>0</v>
      </c>
      <c r="AE281" t="s">
        <v>18985</v>
      </c>
      <c r="AF281" t="s">
        <v>18986</v>
      </c>
      <c r="AH281" t="s">
        <v>18987</v>
      </c>
      <c r="AI281" t="s">
        <v>18461</v>
      </c>
      <c r="AK281" t="s">
        <v>18462</v>
      </c>
      <c r="AN281" t="s">
        <v>18988</v>
      </c>
    </row>
    <row r="282" spans="1:40" hidden="1" x14ac:dyDescent="0.2">
      <c r="A282" t="s">
        <v>1349</v>
      </c>
      <c r="B282" t="s">
        <v>1350</v>
      </c>
      <c r="D282" t="s">
        <v>8185</v>
      </c>
      <c r="F282" t="s">
        <v>18450</v>
      </c>
      <c r="G282" t="s">
        <v>18456</v>
      </c>
      <c r="H282" t="s">
        <v>18989</v>
      </c>
      <c r="I282">
        <v>617000000</v>
      </c>
      <c r="N282" t="s">
        <v>7078</v>
      </c>
      <c r="V282" t="b">
        <v>0</v>
      </c>
      <c r="W282" t="b">
        <v>0</v>
      </c>
      <c r="Z282" t="b">
        <v>0</v>
      </c>
      <c r="AE282" t="s">
        <v>18985</v>
      </c>
      <c r="AF282" t="s">
        <v>18986</v>
      </c>
      <c r="AH282" t="s">
        <v>18987</v>
      </c>
      <c r="AI282" t="s">
        <v>18461</v>
      </c>
      <c r="AK282" t="s">
        <v>18462</v>
      </c>
      <c r="AN282" t="s">
        <v>18988</v>
      </c>
    </row>
    <row r="283" spans="1:40" hidden="1" x14ac:dyDescent="0.2">
      <c r="A283" t="s">
        <v>1349</v>
      </c>
      <c r="B283" t="s">
        <v>1350</v>
      </c>
      <c r="D283" t="s">
        <v>8185</v>
      </c>
      <c r="F283" t="s">
        <v>18450</v>
      </c>
      <c r="G283" t="s">
        <v>18499</v>
      </c>
      <c r="H283" t="s">
        <v>18990</v>
      </c>
      <c r="I283">
        <v>1599500000</v>
      </c>
      <c r="N283" t="s">
        <v>7078</v>
      </c>
      <c r="V283" t="b">
        <v>0</v>
      </c>
      <c r="W283" t="b">
        <v>0</v>
      </c>
      <c r="Z283" t="b">
        <v>0</v>
      </c>
      <c r="AE283" t="s">
        <v>18985</v>
      </c>
      <c r="AF283" t="s">
        <v>18986</v>
      </c>
      <c r="AH283" t="s">
        <v>18987</v>
      </c>
      <c r="AI283" t="s">
        <v>18461</v>
      </c>
      <c r="AK283" t="s">
        <v>18462</v>
      </c>
      <c r="AM283" t="s">
        <v>18502</v>
      </c>
      <c r="AN283" t="s">
        <v>18991</v>
      </c>
    </row>
    <row r="284" spans="1:40" hidden="1" x14ac:dyDescent="0.2">
      <c r="A284" t="s">
        <v>1349</v>
      </c>
      <c r="B284" t="s">
        <v>1350</v>
      </c>
      <c r="D284" t="s">
        <v>8185</v>
      </c>
      <c r="F284" t="s">
        <v>18450</v>
      </c>
      <c r="G284" t="s">
        <v>18491</v>
      </c>
      <c r="H284" t="s">
        <v>18967</v>
      </c>
      <c r="I284">
        <v>1750000000</v>
      </c>
      <c r="N284" t="s">
        <v>7078</v>
      </c>
      <c r="V284" t="b">
        <v>0</v>
      </c>
      <c r="W284" t="b">
        <v>0</v>
      </c>
      <c r="Z284" t="b">
        <v>0</v>
      </c>
      <c r="AE284" t="s">
        <v>18985</v>
      </c>
      <c r="AF284" t="s">
        <v>18986</v>
      </c>
      <c r="AH284" t="s">
        <v>18987</v>
      </c>
      <c r="AI284" t="s">
        <v>18461</v>
      </c>
      <c r="AK284" t="s">
        <v>18462</v>
      </c>
      <c r="AN284" t="s">
        <v>18988</v>
      </c>
    </row>
    <row r="285" spans="1:40" hidden="1" x14ac:dyDescent="0.2">
      <c r="A285" t="s">
        <v>1349</v>
      </c>
      <c r="B285" t="s">
        <v>1350</v>
      </c>
      <c r="D285" t="s">
        <v>8185</v>
      </c>
      <c r="F285" t="s">
        <v>18975</v>
      </c>
      <c r="G285" t="s">
        <v>18673</v>
      </c>
      <c r="H285" t="s">
        <v>18976</v>
      </c>
      <c r="I285">
        <v>229500000</v>
      </c>
      <c r="J285" t="s">
        <v>18992</v>
      </c>
      <c r="M285" t="s">
        <v>18932</v>
      </c>
      <c r="N285" t="s">
        <v>7554</v>
      </c>
      <c r="V285" t="b">
        <v>0</v>
      </c>
      <c r="W285" t="b">
        <v>1</v>
      </c>
      <c r="Z285" t="b">
        <v>0</v>
      </c>
      <c r="AB285" t="s">
        <v>18455</v>
      </c>
      <c r="AE285" t="s">
        <v>18993</v>
      </c>
      <c r="AF285" t="s">
        <v>18986</v>
      </c>
      <c r="AG285" t="s">
        <v>18994</v>
      </c>
      <c r="AH285" t="s">
        <v>18995</v>
      </c>
      <c r="AI285" t="s">
        <v>18451</v>
      </c>
      <c r="AN285" t="s">
        <v>18996</v>
      </c>
    </row>
    <row r="286" spans="1:40" hidden="1" x14ac:dyDescent="0.2">
      <c r="A286" t="s">
        <v>1349</v>
      </c>
      <c r="B286" t="s">
        <v>1350</v>
      </c>
      <c r="D286" t="s">
        <v>8185</v>
      </c>
      <c r="F286" t="s">
        <v>18975</v>
      </c>
      <c r="G286" t="s">
        <v>18982</v>
      </c>
      <c r="H286" t="s">
        <v>18983</v>
      </c>
      <c r="I286">
        <v>1250000000</v>
      </c>
      <c r="J286" t="s">
        <v>18992</v>
      </c>
      <c r="M286" t="s">
        <v>18932</v>
      </c>
      <c r="N286" t="s">
        <v>7554</v>
      </c>
      <c r="V286" t="b">
        <v>0</v>
      </c>
      <c r="W286" t="b">
        <v>1</v>
      </c>
      <c r="Z286" t="b">
        <v>0</v>
      </c>
      <c r="AB286" t="s">
        <v>18455</v>
      </c>
      <c r="AE286" t="s">
        <v>18993</v>
      </c>
      <c r="AF286" t="s">
        <v>18986</v>
      </c>
      <c r="AG286" t="s">
        <v>18994</v>
      </c>
      <c r="AH286" t="s">
        <v>18995</v>
      </c>
      <c r="AI286" t="s">
        <v>18451</v>
      </c>
      <c r="AN286" t="s">
        <v>18996</v>
      </c>
    </row>
    <row r="287" spans="1:40" hidden="1" x14ac:dyDescent="0.2">
      <c r="A287" t="s">
        <v>1349</v>
      </c>
      <c r="B287" t="s">
        <v>1350</v>
      </c>
      <c r="D287" t="s">
        <v>8185</v>
      </c>
      <c r="F287" t="s">
        <v>18975</v>
      </c>
      <c r="G287" t="s">
        <v>18984</v>
      </c>
      <c r="J287" t="s">
        <v>18992</v>
      </c>
      <c r="M287" t="s">
        <v>18932</v>
      </c>
      <c r="N287" t="s">
        <v>7554</v>
      </c>
      <c r="V287" t="b">
        <v>0</v>
      </c>
      <c r="W287" t="b">
        <v>1</v>
      </c>
      <c r="Z287" t="b">
        <v>0</v>
      </c>
      <c r="AB287" t="s">
        <v>18455</v>
      </c>
      <c r="AE287" t="s">
        <v>18993</v>
      </c>
      <c r="AF287" t="s">
        <v>18986</v>
      </c>
      <c r="AG287" t="s">
        <v>18994</v>
      </c>
      <c r="AH287" t="s">
        <v>18995</v>
      </c>
      <c r="AI287" t="s">
        <v>18451</v>
      </c>
      <c r="AN287" t="s">
        <v>18996</v>
      </c>
    </row>
    <row r="288" spans="1:40" hidden="1" x14ac:dyDescent="0.2">
      <c r="A288" t="s">
        <v>1349</v>
      </c>
      <c r="B288" t="s">
        <v>1350</v>
      </c>
      <c r="D288" t="s">
        <v>8185</v>
      </c>
      <c r="F288" t="s">
        <v>18556</v>
      </c>
      <c r="G288" t="s">
        <v>18491</v>
      </c>
      <c r="L288" t="s">
        <v>18558</v>
      </c>
      <c r="N288" t="s">
        <v>9870</v>
      </c>
      <c r="T288" t="s">
        <v>18997</v>
      </c>
      <c r="U288" t="s">
        <v>18998</v>
      </c>
      <c r="AE288" t="s">
        <v>18678</v>
      </c>
      <c r="AH288" t="s">
        <v>18999</v>
      </c>
      <c r="AI288" t="s">
        <v>18451</v>
      </c>
      <c r="AN288" t="s">
        <v>19000</v>
      </c>
    </row>
    <row r="289" spans="1:40" hidden="1" x14ac:dyDescent="0.2">
      <c r="A289" t="s">
        <v>1349</v>
      </c>
      <c r="B289" t="s">
        <v>1350</v>
      </c>
      <c r="D289" t="s">
        <v>8185</v>
      </c>
      <c r="F289" t="s">
        <v>18556</v>
      </c>
      <c r="G289" t="s">
        <v>18659</v>
      </c>
      <c r="L289" t="s">
        <v>18558</v>
      </c>
      <c r="N289" t="s">
        <v>9870</v>
      </c>
      <c r="T289" t="s">
        <v>18997</v>
      </c>
      <c r="U289" t="s">
        <v>18998</v>
      </c>
      <c r="AE289" t="s">
        <v>18678</v>
      </c>
      <c r="AH289" t="s">
        <v>18999</v>
      </c>
      <c r="AI289" t="s">
        <v>18451</v>
      </c>
      <c r="AN289" t="s">
        <v>19000</v>
      </c>
    </row>
    <row r="290" spans="1:40" hidden="1" x14ac:dyDescent="0.2">
      <c r="A290" t="s">
        <v>1349</v>
      </c>
      <c r="B290" t="s">
        <v>1350</v>
      </c>
      <c r="D290" t="s">
        <v>8185</v>
      </c>
      <c r="F290" t="s">
        <v>18975</v>
      </c>
      <c r="G290" t="s">
        <v>18673</v>
      </c>
      <c r="H290" t="s">
        <v>19001</v>
      </c>
      <c r="I290">
        <v>225000000</v>
      </c>
      <c r="J290" t="s">
        <v>18992</v>
      </c>
      <c r="M290" t="s">
        <v>18932</v>
      </c>
      <c r="N290" t="s">
        <v>19002</v>
      </c>
      <c r="V290" t="b">
        <v>0</v>
      </c>
      <c r="W290" t="b">
        <v>1</v>
      </c>
      <c r="Z290" t="b">
        <v>0</v>
      </c>
      <c r="AB290" t="s">
        <v>18455</v>
      </c>
      <c r="AE290" t="s">
        <v>18993</v>
      </c>
      <c r="AF290" t="s">
        <v>18986</v>
      </c>
      <c r="AG290" t="s">
        <v>18994</v>
      </c>
      <c r="AH290" t="s">
        <v>19003</v>
      </c>
      <c r="AI290" t="s">
        <v>18451</v>
      </c>
      <c r="AN290" t="s">
        <v>19004</v>
      </c>
    </row>
    <row r="291" spans="1:40" hidden="1" x14ac:dyDescent="0.2">
      <c r="A291" t="s">
        <v>1349</v>
      </c>
      <c r="B291" t="s">
        <v>1350</v>
      </c>
      <c r="D291" t="s">
        <v>8185</v>
      </c>
      <c r="F291" t="s">
        <v>18975</v>
      </c>
      <c r="G291" t="s">
        <v>18982</v>
      </c>
      <c r="H291" t="s">
        <v>18983</v>
      </c>
      <c r="I291">
        <v>1250000000</v>
      </c>
      <c r="J291" t="s">
        <v>18992</v>
      </c>
      <c r="M291" t="s">
        <v>18932</v>
      </c>
      <c r="N291" t="s">
        <v>19002</v>
      </c>
      <c r="V291" t="b">
        <v>0</v>
      </c>
      <c r="W291" t="b">
        <v>1</v>
      </c>
      <c r="Z291" t="b">
        <v>0</v>
      </c>
      <c r="AB291" t="s">
        <v>18455</v>
      </c>
      <c r="AE291" t="s">
        <v>18993</v>
      </c>
      <c r="AF291" t="s">
        <v>18986</v>
      </c>
      <c r="AG291" t="s">
        <v>18994</v>
      </c>
      <c r="AH291" t="s">
        <v>19003</v>
      </c>
      <c r="AI291" t="s">
        <v>18451</v>
      </c>
      <c r="AN291" t="s">
        <v>19004</v>
      </c>
    </row>
    <row r="292" spans="1:40" hidden="1" x14ac:dyDescent="0.2">
      <c r="A292" t="s">
        <v>1349</v>
      </c>
      <c r="B292" t="s">
        <v>1350</v>
      </c>
      <c r="D292" t="s">
        <v>8185</v>
      </c>
      <c r="F292" t="s">
        <v>18975</v>
      </c>
      <c r="G292" t="s">
        <v>18984</v>
      </c>
      <c r="J292" t="s">
        <v>18992</v>
      </c>
      <c r="M292" t="s">
        <v>18932</v>
      </c>
      <c r="N292" t="s">
        <v>19002</v>
      </c>
      <c r="V292" t="b">
        <v>0</v>
      </c>
      <c r="W292" t="b">
        <v>1</v>
      </c>
      <c r="Z292" t="b">
        <v>0</v>
      </c>
      <c r="AB292" t="s">
        <v>18455</v>
      </c>
      <c r="AE292" t="s">
        <v>18993</v>
      </c>
      <c r="AF292" t="s">
        <v>18986</v>
      </c>
      <c r="AG292" t="s">
        <v>18994</v>
      </c>
      <c r="AH292" t="s">
        <v>19003</v>
      </c>
      <c r="AI292" t="s">
        <v>18451</v>
      </c>
      <c r="AN292" t="s">
        <v>19004</v>
      </c>
    </row>
    <row r="293" spans="1:40" hidden="1" x14ac:dyDescent="0.2">
      <c r="A293" t="s">
        <v>1349</v>
      </c>
      <c r="B293" t="s">
        <v>1350</v>
      </c>
      <c r="D293" t="s">
        <v>8185</v>
      </c>
      <c r="F293" t="s">
        <v>18469</v>
      </c>
      <c r="L293" t="s">
        <v>18470</v>
      </c>
      <c r="N293" t="s">
        <v>7659</v>
      </c>
      <c r="V293" t="b">
        <v>0</v>
      </c>
      <c r="W293" t="b">
        <v>0</v>
      </c>
      <c r="Z293" t="b">
        <v>0</v>
      </c>
      <c r="AG293" t="s">
        <v>19006</v>
      </c>
      <c r="AH293" t="s">
        <v>19007</v>
      </c>
      <c r="AI293" t="s">
        <v>18476</v>
      </c>
      <c r="AK293" t="s">
        <v>19008</v>
      </c>
      <c r="AN293" t="s">
        <v>19009</v>
      </c>
    </row>
    <row r="294" spans="1:40" x14ac:dyDescent="0.2">
      <c r="A294" t="s">
        <v>1423</v>
      </c>
      <c r="B294" t="s">
        <v>1424</v>
      </c>
      <c r="D294" t="s">
        <v>8189</v>
      </c>
      <c r="F294" t="s">
        <v>18556</v>
      </c>
      <c r="G294" t="s">
        <v>18524</v>
      </c>
      <c r="H294" t="s">
        <v>19011</v>
      </c>
      <c r="L294" t="s">
        <v>18558</v>
      </c>
      <c r="N294" t="s">
        <v>7170</v>
      </c>
      <c r="T294" t="s">
        <v>19012</v>
      </c>
      <c r="U294" t="s">
        <v>19013</v>
      </c>
      <c r="V294" t="b">
        <v>0</v>
      </c>
      <c r="W294" t="b">
        <v>1</v>
      </c>
      <c r="AB294" t="s">
        <v>18455</v>
      </c>
      <c r="AC294" t="s">
        <v>18561</v>
      </c>
      <c r="AE294" t="s">
        <v>18864</v>
      </c>
      <c r="AF294" t="s">
        <v>18550</v>
      </c>
      <c r="AH294" t="s">
        <v>19014</v>
      </c>
      <c r="AI294" t="s">
        <v>18451</v>
      </c>
      <c r="AN294" t="s">
        <v>19015</v>
      </c>
    </row>
    <row r="295" spans="1:40" x14ac:dyDescent="0.2">
      <c r="A295" t="s">
        <v>1423</v>
      </c>
      <c r="B295" t="s">
        <v>1424</v>
      </c>
      <c r="D295" t="s">
        <v>8189</v>
      </c>
      <c r="F295" t="s">
        <v>18556</v>
      </c>
      <c r="G295" t="s">
        <v>18451</v>
      </c>
      <c r="H295" t="s">
        <v>19016</v>
      </c>
      <c r="L295" t="s">
        <v>18558</v>
      </c>
      <c r="N295" t="s">
        <v>7170</v>
      </c>
      <c r="T295" t="s">
        <v>19012</v>
      </c>
      <c r="U295" t="s">
        <v>19013</v>
      </c>
      <c r="V295" t="b">
        <v>0</v>
      </c>
      <c r="W295" t="b">
        <v>1</v>
      </c>
      <c r="AB295" t="s">
        <v>18455</v>
      </c>
      <c r="AC295" t="s">
        <v>18645</v>
      </c>
      <c r="AE295" t="s">
        <v>18861</v>
      </c>
      <c r="AF295" t="s">
        <v>18848</v>
      </c>
      <c r="AH295" t="s">
        <v>19014</v>
      </c>
      <c r="AI295" t="s">
        <v>18451</v>
      </c>
      <c r="AN295" t="s">
        <v>19015</v>
      </c>
    </row>
    <row r="296" spans="1:40" x14ac:dyDescent="0.2">
      <c r="A296" t="s">
        <v>1423</v>
      </c>
      <c r="B296" t="s">
        <v>1424</v>
      </c>
      <c r="D296" t="s">
        <v>8189</v>
      </c>
      <c r="F296" t="s">
        <v>18556</v>
      </c>
      <c r="G296" t="s">
        <v>18524</v>
      </c>
      <c r="H296" t="s">
        <v>19017</v>
      </c>
      <c r="L296" t="s">
        <v>18558</v>
      </c>
      <c r="N296" t="s">
        <v>7170</v>
      </c>
      <c r="T296" t="s">
        <v>19012</v>
      </c>
      <c r="U296" t="s">
        <v>19013</v>
      </c>
      <c r="V296" t="b">
        <v>0</v>
      </c>
      <c r="W296" t="b">
        <v>1</v>
      </c>
      <c r="AB296" t="s">
        <v>18455</v>
      </c>
      <c r="AC296" t="s">
        <v>18566</v>
      </c>
      <c r="AE296" t="s">
        <v>18864</v>
      </c>
      <c r="AF296" t="s">
        <v>18550</v>
      </c>
      <c r="AH296" t="s">
        <v>19014</v>
      </c>
      <c r="AI296" t="s">
        <v>18451</v>
      </c>
      <c r="AN296" t="s">
        <v>19018</v>
      </c>
    </row>
    <row r="297" spans="1:40" x14ac:dyDescent="0.2">
      <c r="A297" t="s">
        <v>1423</v>
      </c>
      <c r="B297" t="s">
        <v>1424</v>
      </c>
      <c r="D297" t="s">
        <v>8189</v>
      </c>
      <c r="F297" t="s">
        <v>18556</v>
      </c>
      <c r="G297" t="s">
        <v>18451</v>
      </c>
      <c r="H297" t="s">
        <v>19019</v>
      </c>
      <c r="L297" t="s">
        <v>18558</v>
      </c>
      <c r="N297" t="s">
        <v>7170</v>
      </c>
      <c r="T297" t="s">
        <v>19012</v>
      </c>
      <c r="U297" t="s">
        <v>19013</v>
      </c>
      <c r="V297" t="b">
        <v>0</v>
      </c>
      <c r="W297" t="b">
        <v>1</v>
      </c>
      <c r="AB297" t="s">
        <v>18455</v>
      </c>
      <c r="AC297" t="s">
        <v>18491</v>
      </c>
      <c r="AE297" t="s">
        <v>18861</v>
      </c>
      <c r="AF297" t="s">
        <v>18848</v>
      </c>
      <c r="AH297" t="s">
        <v>19014</v>
      </c>
      <c r="AI297" t="s">
        <v>18451</v>
      </c>
      <c r="AN297" t="s">
        <v>19015</v>
      </c>
    </row>
    <row r="298" spans="1:40" x14ac:dyDescent="0.2">
      <c r="A298" t="s">
        <v>1423</v>
      </c>
      <c r="B298" t="s">
        <v>1424</v>
      </c>
      <c r="D298" t="s">
        <v>8189</v>
      </c>
      <c r="F298" t="s">
        <v>18556</v>
      </c>
      <c r="G298" t="s">
        <v>18566</v>
      </c>
      <c r="L298" t="s">
        <v>18558</v>
      </c>
      <c r="N298" t="s">
        <v>7863</v>
      </c>
      <c r="T298" t="s">
        <v>19020</v>
      </c>
      <c r="U298" t="s">
        <v>19021</v>
      </c>
      <c r="AE298" t="s">
        <v>18844</v>
      </c>
      <c r="AF298" t="s">
        <v>18550</v>
      </c>
      <c r="AG298" t="s">
        <v>18515</v>
      </c>
      <c r="AH298" t="s">
        <v>19022</v>
      </c>
      <c r="AI298" t="s">
        <v>18524</v>
      </c>
      <c r="AN298" t="s">
        <v>19023</v>
      </c>
    </row>
    <row r="299" spans="1:40" x14ac:dyDescent="0.2">
      <c r="A299" t="s">
        <v>1423</v>
      </c>
      <c r="B299" t="s">
        <v>1424</v>
      </c>
      <c r="D299" t="s">
        <v>8189</v>
      </c>
      <c r="F299" t="s">
        <v>18556</v>
      </c>
      <c r="G299" t="s">
        <v>18561</v>
      </c>
      <c r="L299" t="s">
        <v>18558</v>
      </c>
      <c r="N299" t="s">
        <v>7863</v>
      </c>
      <c r="T299" t="s">
        <v>19020</v>
      </c>
      <c r="U299" t="s">
        <v>19021</v>
      </c>
      <c r="AE299" t="s">
        <v>18844</v>
      </c>
      <c r="AF299" t="s">
        <v>18550</v>
      </c>
      <c r="AG299" t="s">
        <v>18515</v>
      </c>
      <c r="AH299" t="s">
        <v>19022</v>
      </c>
      <c r="AI299" t="s">
        <v>18524</v>
      </c>
      <c r="AN299" t="s">
        <v>19023</v>
      </c>
    </row>
    <row r="300" spans="1:40" x14ac:dyDescent="0.2">
      <c r="A300" t="s">
        <v>1423</v>
      </c>
      <c r="B300" t="s">
        <v>1424</v>
      </c>
      <c r="D300" t="s">
        <v>8189</v>
      </c>
      <c r="F300" t="s">
        <v>18556</v>
      </c>
      <c r="G300" t="s">
        <v>18524</v>
      </c>
      <c r="H300" t="s">
        <v>19011</v>
      </c>
      <c r="L300" t="s">
        <v>18558</v>
      </c>
      <c r="N300" t="s">
        <v>7863</v>
      </c>
      <c r="T300" t="s">
        <v>19020</v>
      </c>
      <c r="U300" t="s">
        <v>19021</v>
      </c>
      <c r="AC300" t="s">
        <v>18561</v>
      </c>
      <c r="AE300" t="s">
        <v>18864</v>
      </c>
      <c r="AF300" t="s">
        <v>18550</v>
      </c>
      <c r="AH300" t="s">
        <v>19022</v>
      </c>
      <c r="AI300" t="s">
        <v>18524</v>
      </c>
      <c r="AN300" t="s">
        <v>19024</v>
      </c>
    </row>
    <row r="301" spans="1:40" x14ac:dyDescent="0.2">
      <c r="A301" t="s">
        <v>1423</v>
      </c>
      <c r="B301" t="s">
        <v>1424</v>
      </c>
      <c r="D301" t="s">
        <v>8189</v>
      </c>
      <c r="F301" t="s">
        <v>18556</v>
      </c>
      <c r="G301" t="s">
        <v>18645</v>
      </c>
      <c r="L301" t="s">
        <v>18558</v>
      </c>
      <c r="N301" t="s">
        <v>7863</v>
      </c>
      <c r="T301" t="s">
        <v>19020</v>
      </c>
      <c r="U301" t="s">
        <v>19021</v>
      </c>
      <c r="AE301" t="s">
        <v>18847</v>
      </c>
      <c r="AF301" t="s">
        <v>18848</v>
      </c>
      <c r="AG301" t="s">
        <v>18849</v>
      </c>
      <c r="AH301" t="s">
        <v>19022</v>
      </c>
      <c r="AI301" t="s">
        <v>18451</v>
      </c>
      <c r="AN301" t="s">
        <v>19023</v>
      </c>
    </row>
    <row r="302" spans="1:40" x14ac:dyDescent="0.2">
      <c r="A302" t="s">
        <v>1423</v>
      </c>
      <c r="B302" t="s">
        <v>1424</v>
      </c>
      <c r="D302" t="s">
        <v>8189</v>
      </c>
      <c r="F302" t="s">
        <v>18556</v>
      </c>
      <c r="G302" t="s">
        <v>18491</v>
      </c>
      <c r="L302" t="s">
        <v>18558</v>
      </c>
      <c r="N302" t="s">
        <v>7863</v>
      </c>
      <c r="T302" t="s">
        <v>19020</v>
      </c>
      <c r="U302" t="s">
        <v>19021</v>
      </c>
      <c r="AE302" t="s">
        <v>18847</v>
      </c>
      <c r="AF302" t="s">
        <v>18848</v>
      </c>
      <c r="AG302" t="s">
        <v>18849</v>
      </c>
      <c r="AH302" t="s">
        <v>19022</v>
      </c>
      <c r="AI302" t="s">
        <v>18451</v>
      </c>
      <c r="AN302" t="s">
        <v>19023</v>
      </c>
    </row>
    <row r="303" spans="1:40" x14ac:dyDescent="0.2">
      <c r="A303" t="s">
        <v>1423</v>
      </c>
      <c r="B303" t="s">
        <v>1424</v>
      </c>
      <c r="D303" t="s">
        <v>8189</v>
      </c>
      <c r="F303" t="s">
        <v>18556</v>
      </c>
      <c r="G303" t="s">
        <v>18566</v>
      </c>
      <c r="L303" t="s">
        <v>18558</v>
      </c>
      <c r="N303" t="s">
        <v>7298</v>
      </c>
      <c r="V303" t="b">
        <v>0</v>
      </c>
      <c r="W303" t="b">
        <v>0</v>
      </c>
      <c r="Z303" t="b">
        <v>0</v>
      </c>
      <c r="AE303" t="s">
        <v>18844</v>
      </c>
      <c r="AF303" t="s">
        <v>18550</v>
      </c>
      <c r="AG303" t="s">
        <v>18515</v>
      </c>
      <c r="AH303" t="s">
        <v>19025</v>
      </c>
      <c r="AI303" t="s">
        <v>18524</v>
      </c>
      <c r="AN303" t="s">
        <v>19026</v>
      </c>
    </row>
    <row r="304" spans="1:40" x14ac:dyDescent="0.2">
      <c r="A304" t="s">
        <v>1423</v>
      </c>
      <c r="B304" t="s">
        <v>1424</v>
      </c>
      <c r="D304" t="s">
        <v>8189</v>
      </c>
      <c r="F304" t="s">
        <v>18556</v>
      </c>
      <c r="G304" t="s">
        <v>18561</v>
      </c>
      <c r="L304" t="s">
        <v>18558</v>
      </c>
      <c r="N304" t="s">
        <v>7298</v>
      </c>
      <c r="V304" t="b">
        <v>0</v>
      </c>
      <c r="W304" t="b">
        <v>0</v>
      </c>
      <c r="Z304" t="b">
        <v>0</v>
      </c>
      <c r="AE304" t="s">
        <v>18844</v>
      </c>
      <c r="AF304" t="s">
        <v>18550</v>
      </c>
      <c r="AG304" t="s">
        <v>18515</v>
      </c>
      <c r="AH304" t="s">
        <v>19025</v>
      </c>
      <c r="AI304" t="s">
        <v>18524</v>
      </c>
      <c r="AN304" t="s">
        <v>19026</v>
      </c>
    </row>
    <row r="305" spans="1:40" x14ac:dyDescent="0.2">
      <c r="A305" t="s">
        <v>1423</v>
      </c>
      <c r="B305" t="s">
        <v>1424</v>
      </c>
      <c r="D305" t="s">
        <v>8189</v>
      </c>
      <c r="F305" t="s">
        <v>18556</v>
      </c>
      <c r="G305" t="s">
        <v>18645</v>
      </c>
      <c r="L305" t="s">
        <v>18558</v>
      </c>
      <c r="N305" t="s">
        <v>7298</v>
      </c>
      <c r="V305" t="b">
        <v>0</v>
      </c>
      <c r="W305" t="b">
        <v>0</v>
      </c>
      <c r="Z305" t="b">
        <v>0</v>
      </c>
      <c r="AE305" t="s">
        <v>18847</v>
      </c>
      <c r="AF305" t="s">
        <v>18848</v>
      </c>
      <c r="AG305" t="s">
        <v>18849</v>
      </c>
      <c r="AH305" t="s">
        <v>19025</v>
      </c>
      <c r="AI305" t="s">
        <v>18451</v>
      </c>
      <c r="AN305" t="s">
        <v>19026</v>
      </c>
    </row>
    <row r="306" spans="1:40" x14ac:dyDescent="0.2">
      <c r="A306" t="s">
        <v>1423</v>
      </c>
      <c r="B306" t="s">
        <v>1424</v>
      </c>
      <c r="D306" t="s">
        <v>8189</v>
      </c>
      <c r="F306" t="s">
        <v>18556</v>
      </c>
      <c r="G306" t="s">
        <v>18491</v>
      </c>
      <c r="L306" t="s">
        <v>18558</v>
      </c>
      <c r="N306" t="s">
        <v>7298</v>
      </c>
      <c r="V306" t="b">
        <v>0</v>
      </c>
      <c r="W306" t="b">
        <v>0</v>
      </c>
      <c r="Z306" t="b">
        <v>0</v>
      </c>
      <c r="AE306" t="s">
        <v>18847</v>
      </c>
      <c r="AF306" t="s">
        <v>18848</v>
      </c>
      <c r="AG306" t="s">
        <v>18849</v>
      </c>
      <c r="AH306" t="s">
        <v>19025</v>
      </c>
      <c r="AI306" t="s">
        <v>18451</v>
      </c>
      <c r="AN306" t="s">
        <v>19026</v>
      </c>
    </row>
    <row r="307" spans="1:40" x14ac:dyDescent="0.2">
      <c r="A307" t="s">
        <v>1423</v>
      </c>
      <c r="B307" t="s">
        <v>1424</v>
      </c>
      <c r="D307" t="s">
        <v>8189</v>
      </c>
      <c r="F307" t="s">
        <v>18556</v>
      </c>
      <c r="G307" t="s">
        <v>18566</v>
      </c>
      <c r="L307" t="s">
        <v>18558</v>
      </c>
      <c r="N307" t="s">
        <v>7922</v>
      </c>
      <c r="V307" t="b">
        <v>0</v>
      </c>
      <c r="W307" t="b">
        <v>0</v>
      </c>
      <c r="Z307" t="b">
        <v>0</v>
      </c>
      <c r="AE307" t="s">
        <v>18844</v>
      </c>
      <c r="AF307" t="s">
        <v>18550</v>
      </c>
      <c r="AG307" t="s">
        <v>18515</v>
      </c>
      <c r="AH307" t="s">
        <v>19027</v>
      </c>
      <c r="AI307" t="s">
        <v>18524</v>
      </c>
      <c r="AN307" t="s">
        <v>19028</v>
      </c>
    </row>
    <row r="308" spans="1:40" x14ac:dyDescent="0.2">
      <c r="A308" t="s">
        <v>1423</v>
      </c>
      <c r="B308" t="s">
        <v>1424</v>
      </c>
      <c r="D308" t="s">
        <v>8189</v>
      </c>
      <c r="F308" t="s">
        <v>18556</v>
      </c>
      <c r="G308" t="s">
        <v>18561</v>
      </c>
      <c r="L308" t="s">
        <v>18558</v>
      </c>
      <c r="N308" t="s">
        <v>7922</v>
      </c>
      <c r="V308" t="b">
        <v>0</v>
      </c>
      <c r="W308" t="b">
        <v>0</v>
      </c>
      <c r="Z308" t="b">
        <v>0</v>
      </c>
      <c r="AE308" t="s">
        <v>18844</v>
      </c>
      <c r="AF308" t="s">
        <v>18550</v>
      </c>
      <c r="AG308" t="s">
        <v>18515</v>
      </c>
      <c r="AH308" t="s">
        <v>19027</v>
      </c>
      <c r="AI308" t="s">
        <v>18524</v>
      </c>
      <c r="AN308" t="s">
        <v>19028</v>
      </c>
    </row>
    <row r="309" spans="1:40" x14ac:dyDescent="0.2">
      <c r="A309" t="s">
        <v>1423</v>
      </c>
      <c r="B309" t="s">
        <v>1424</v>
      </c>
      <c r="D309" t="s">
        <v>8189</v>
      </c>
      <c r="F309" t="s">
        <v>18556</v>
      </c>
      <c r="G309" t="s">
        <v>18645</v>
      </c>
      <c r="L309" t="s">
        <v>18558</v>
      </c>
      <c r="N309" t="s">
        <v>7922</v>
      </c>
      <c r="V309" t="b">
        <v>0</v>
      </c>
      <c r="W309" t="b">
        <v>0</v>
      </c>
      <c r="Z309" t="b">
        <v>0</v>
      </c>
      <c r="AE309" t="s">
        <v>18847</v>
      </c>
      <c r="AF309" t="s">
        <v>18848</v>
      </c>
      <c r="AG309" t="s">
        <v>18849</v>
      </c>
      <c r="AH309" t="s">
        <v>19027</v>
      </c>
      <c r="AI309" t="s">
        <v>18451</v>
      </c>
      <c r="AN309" t="s">
        <v>19028</v>
      </c>
    </row>
    <row r="310" spans="1:40" x14ac:dyDescent="0.2">
      <c r="A310" t="s">
        <v>1423</v>
      </c>
      <c r="B310" t="s">
        <v>1424</v>
      </c>
      <c r="D310" t="s">
        <v>8189</v>
      </c>
      <c r="F310" t="s">
        <v>18556</v>
      </c>
      <c r="G310" t="s">
        <v>18491</v>
      </c>
      <c r="L310" t="s">
        <v>18558</v>
      </c>
      <c r="N310" t="s">
        <v>7922</v>
      </c>
      <c r="V310" t="b">
        <v>0</v>
      </c>
      <c r="W310" t="b">
        <v>0</v>
      </c>
      <c r="Z310" t="b">
        <v>0</v>
      </c>
      <c r="AE310" t="s">
        <v>18847</v>
      </c>
      <c r="AF310" t="s">
        <v>18848</v>
      </c>
      <c r="AG310" t="s">
        <v>18849</v>
      </c>
      <c r="AH310" t="s">
        <v>19027</v>
      </c>
      <c r="AI310" t="s">
        <v>18451</v>
      </c>
      <c r="AN310" t="s">
        <v>19028</v>
      </c>
    </row>
    <row r="311" spans="1:40" x14ac:dyDescent="0.2">
      <c r="A311" t="s">
        <v>1423</v>
      </c>
      <c r="B311" t="s">
        <v>1424</v>
      </c>
      <c r="D311" t="s">
        <v>8189</v>
      </c>
      <c r="F311" t="s">
        <v>18556</v>
      </c>
      <c r="G311" t="s">
        <v>18566</v>
      </c>
      <c r="L311" t="s">
        <v>18558</v>
      </c>
      <c r="N311" t="s">
        <v>18179</v>
      </c>
      <c r="V311" t="b">
        <v>0</v>
      </c>
      <c r="W311" t="b">
        <v>0</v>
      </c>
      <c r="Z311" t="b">
        <v>0</v>
      </c>
      <c r="AE311" t="s">
        <v>18844</v>
      </c>
      <c r="AF311" t="s">
        <v>18550</v>
      </c>
      <c r="AG311" t="s">
        <v>18515</v>
      </c>
      <c r="AH311" t="s">
        <v>19029</v>
      </c>
      <c r="AI311" t="s">
        <v>18524</v>
      </c>
      <c r="AN311" t="s">
        <v>19030</v>
      </c>
    </row>
    <row r="312" spans="1:40" x14ac:dyDescent="0.2">
      <c r="A312" t="s">
        <v>1423</v>
      </c>
      <c r="B312" t="s">
        <v>1424</v>
      </c>
      <c r="D312" t="s">
        <v>8189</v>
      </c>
      <c r="F312" t="s">
        <v>18556</v>
      </c>
      <c r="G312" t="s">
        <v>18561</v>
      </c>
      <c r="L312" t="s">
        <v>18558</v>
      </c>
      <c r="N312" t="s">
        <v>18179</v>
      </c>
      <c r="V312" t="b">
        <v>0</v>
      </c>
      <c r="W312" t="b">
        <v>0</v>
      </c>
      <c r="Z312" t="b">
        <v>0</v>
      </c>
      <c r="AE312" t="s">
        <v>18844</v>
      </c>
      <c r="AF312" t="s">
        <v>18550</v>
      </c>
      <c r="AG312" t="s">
        <v>18515</v>
      </c>
      <c r="AH312" t="s">
        <v>19029</v>
      </c>
      <c r="AI312" t="s">
        <v>18524</v>
      </c>
      <c r="AN312" t="s">
        <v>19030</v>
      </c>
    </row>
    <row r="313" spans="1:40" x14ac:dyDescent="0.2">
      <c r="A313" t="s">
        <v>1423</v>
      </c>
      <c r="B313" t="s">
        <v>1424</v>
      </c>
      <c r="D313" t="s">
        <v>8189</v>
      </c>
      <c r="F313" t="s">
        <v>18556</v>
      </c>
      <c r="G313" t="s">
        <v>18645</v>
      </c>
      <c r="L313" t="s">
        <v>18558</v>
      </c>
      <c r="N313" t="s">
        <v>18179</v>
      </c>
      <c r="V313" t="b">
        <v>0</v>
      </c>
      <c r="W313" t="b">
        <v>0</v>
      </c>
      <c r="Z313" t="b">
        <v>0</v>
      </c>
      <c r="AE313" t="s">
        <v>18847</v>
      </c>
      <c r="AF313" t="s">
        <v>18848</v>
      </c>
      <c r="AG313" t="s">
        <v>18849</v>
      </c>
      <c r="AH313" t="s">
        <v>19029</v>
      </c>
      <c r="AI313" t="s">
        <v>18451</v>
      </c>
      <c r="AN313" t="s">
        <v>19030</v>
      </c>
    </row>
    <row r="314" spans="1:40" x14ac:dyDescent="0.2">
      <c r="A314" t="s">
        <v>1423</v>
      </c>
      <c r="B314" t="s">
        <v>1424</v>
      </c>
      <c r="D314" t="s">
        <v>8189</v>
      </c>
      <c r="F314" t="s">
        <v>18556</v>
      </c>
      <c r="G314" t="s">
        <v>18491</v>
      </c>
      <c r="L314" t="s">
        <v>18558</v>
      </c>
      <c r="N314" t="s">
        <v>18179</v>
      </c>
      <c r="V314" t="b">
        <v>0</v>
      </c>
      <c r="W314" t="b">
        <v>0</v>
      </c>
      <c r="Z314" t="b">
        <v>0</v>
      </c>
      <c r="AE314" t="s">
        <v>18847</v>
      </c>
      <c r="AF314" t="s">
        <v>18848</v>
      </c>
      <c r="AG314" t="s">
        <v>18849</v>
      </c>
      <c r="AH314" t="s">
        <v>19029</v>
      </c>
      <c r="AI314" t="s">
        <v>18451</v>
      </c>
      <c r="AN314" t="s">
        <v>19030</v>
      </c>
    </row>
    <row r="315" spans="1:40" x14ac:dyDescent="0.2">
      <c r="A315" t="s">
        <v>1423</v>
      </c>
      <c r="B315" t="s">
        <v>1424</v>
      </c>
      <c r="D315" t="s">
        <v>8189</v>
      </c>
      <c r="F315" t="s">
        <v>18556</v>
      </c>
      <c r="G315" t="s">
        <v>18566</v>
      </c>
      <c r="L315" t="s">
        <v>18558</v>
      </c>
      <c r="N315" t="s">
        <v>7357</v>
      </c>
      <c r="V315" t="b">
        <v>0</v>
      </c>
      <c r="W315" t="b">
        <v>0</v>
      </c>
      <c r="Z315" t="b">
        <v>0</v>
      </c>
      <c r="AE315" t="s">
        <v>18844</v>
      </c>
      <c r="AF315" t="s">
        <v>18550</v>
      </c>
      <c r="AG315" t="s">
        <v>18515</v>
      </c>
      <c r="AH315" t="s">
        <v>19031</v>
      </c>
      <c r="AI315" t="s">
        <v>18524</v>
      </c>
      <c r="AN315" t="s">
        <v>19032</v>
      </c>
    </row>
    <row r="316" spans="1:40" x14ac:dyDescent="0.2">
      <c r="A316" t="s">
        <v>1423</v>
      </c>
      <c r="B316" t="s">
        <v>1424</v>
      </c>
      <c r="D316" t="s">
        <v>8189</v>
      </c>
      <c r="F316" t="s">
        <v>18556</v>
      </c>
      <c r="G316" t="s">
        <v>18561</v>
      </c>
      <c r="L316" t="s">
        <v>18558</v>
      </c>
      <c r="N316" t="s">
        <v>7357</v>
      </c>
      <c r="V316" t="b">
        <v>0</v>
      </c>
      <c r="W316" t="b">
        <v>0</v>
      </c>
      <c r="Z316" t="b">
        <v>0</v>
      </c>
      <c r="AE316" t="s">
        <v>18844</v>
      </c>
      <c r="AF316" t="s">
        <v>18550</v>
      </c>
      <c r="AG316" t="s">
        <v>18515</v>
      </c>
      <c r="AH316" t="s">
        <v>19031</v>
      </c>
      <c r="AI316" t="s">
        <v>18524</v>
      </c>
      <c r="AN316" t="s">
        <v>19032</v>
      </c>
    </row>
    <row r="317" spans="1:40" x14ac:dyDescent="0.2">
      <c r="A317" t="s">
        <v>1423</v>
      </c>
      <c r="B317" t="s">
        <v>1424</v>
      </c>
      <c r="D317" t="s">
        <v>8189</v>
      </c>
      <c r="F317" t="s">
        <v>18556</v>
      </c>
      <c r="G317" t="s">
        <v>18645</v>
      </c>
      <c r="L317" t="s">
        <v>18558</v>
      </c>
      <c r="N317" t="s">
        <v>7357</v>
      </c>
      <c r="V317" t="b">
        <v>0</v>
      </c>
      <c r="W317" t="b">
        <v>0</v>
      </c>
      <c r="Z317" t="b">
        <v>0</v>
      </c>
      <c r="AE317" t="s">
        <v>18847</v>
      </c>
      <c r="AF317" t="s">
        <v>18848</v>
      </c>
      <c r="AG317" t="s">
        <v>18849</v>
      </c>
      <c r="AH317" t="s">
        <v>19031</v>
      </c>
      <c r="AI317" t="s">
        <v>18451</v>
      </c>
      <c r="AN317" t="s">
        <v>19032</v>
      </c>
    </row>
    <row r="318" spans="1:40" x14ac:dyDescent="0.2">
      <c r="A318" t="s">
        <v>1423</v>
      </c>
      <c r="B318" t="s">
        <v>1424</v>
      </c>
      <c r="D318" t="s">
        <v>8189</v>
      </c>
      <c r="F318" t="s">
        <v>18556</v>
      </c>
      <c r="G318" t="s">
        <v>18491</v>
      </c>
      <c r="L318" t="s">
        <v>18558</v>
      </c>
      <c r="N318" t="s">
        <v>7357</v>
      </c>
      <c r="V318" t="b">
        <v>0</v>
      </c>
      <c r="W318" t="b">
        <v>0</v>
      </c>
      <c r="Z318" t="b">
        <v>0</v>
      </c>
      <c r="AE318" t="s">
        <v>18847</v>
      </c>
      <c r="AF318" t="s">
        <v>18848</v>
      </c>
      <c r="AG318" t="s">
        <v>18849</v>
      </c>
      <c r="AH318" t="s">
        <v>19031</v>
      </c>
      <c r="AI318" t="s">
        <v>18451</v>
      </c>
      <c r="AN318" t="s">
        <v>19032</v>
      </c>
    </row>
    <row r="319" spans="1:40" x14ac:dyDescent="0.2">
      <c r="A319" t="s">
        <v>1423</v>
      </c>
      <c r="B319" t="s">
        <v>1424</v>
      </c>
      <c r="D319" t="s">
        <v>8189</v>
      </c>
      <c r="F319" t="s">
        <v>18556</v>
      </c>
      <c r="G319" t="s">
        <v>18451</v>
      </c>
      <c r="H319" t="s">
        <v>19016</v>
      </c>
      <c r="L319" t="s">
        <v>18517</v>
      </c>
      <c r="Q319" t="s">
        <v>19033</v>
      </c>
      <c r="T319" t="s">
        <v>19012</v>
      </c>
      <c r="U319" t="s">
        <v>19013</v>
      </c>
      <c r="V319" t="b">
        <v>0</v>
      </c>
      <c r="W319" t="b">
        <v>1</v>
      </c>
      <c r="AB319" t="s">
        <v>18455</v>
      </c>
      <c r="AC319" t="s">
        <v>18645</v>
      </c>
      <c r="AE319" t="s">
        <v>18861</v>
      </c>
      <c r="AF319" t="s">
        <v>18848</v>
      </c>
      <c r="AH319" t="s">
        <v>19014</v>
      </c>
      <c r="AI319" t="s">
        <v>18461</v>
      </c>
      <c r="AN319" t="s">
        <v>19034</v>
      </c>
    </row>
    <row r="320" spans="1:40" x14ac:dyDescent="0.2">
      <c r="A320" t="s">
        <v>1423</v>
      </c>
      <c r="B320" t="s">
        <v>1424</v>
      </c>
      <c r="D320" t="s">
        <v>8189</v>
      </c>
      <c r="F320" t="s">
        <v>18556</v>
      </c>
      <c r="G320" t="s">
        <v>18524</v>
      </c>
      <c r="H320" t="s">
        <v>19017</v>
      </c>
      <c r="L320" t="s">
        <v>18517</v>
      </c>
      <c r="Q320" t="s">
        <v>19033</v>
      </c>
      <c r="T320" t="s">
        <v>19012</v>
      </c>
      <c r="U320" t="s">
        <v>19013</v>
      </c>
      <c r="V320" t="b">
        <v>0</v>
      </c>
      <c r="W320" t="b">
        <v>1</v>
      </c>
      <c r="AB320" t="s">
        <v>18455</v>
      </c>
      <c r="AC320" t="s">
        <v>18566</v>
      </c>
      <c r="AE320" t="s">
        <v>18864</v>
      </c>
      <c r="AF320" t="s">
        <v>18550</v>
      </c>
      <c r="AH320" t="s">
        <v>19014</v>
      </c>
      <c r="AI320" t="s">
        <v>7872</v>
      </c>
      <c r="AN320" t="s">
        <v>19034</v>
      </c>
    </row>
    <row r="321" spans="1:40" x14ac:dyDescent="0.2">
      <c r="A321" t="s">
        <v>1423</v>
      </c>
      <c r="B321" t="s">
        <v>1424</v>
      </c>
      <c r="D321" t="s">
        <v>8189</v>
      </c>
      <c r="F321" t="s">
        <v>18556</v>
      </c>
      <c r="G321" t="s">
        <v>18524</v>
      </c>
      <c r="H321" t="s">
        <v>19011</v>
      </c>
      <c r="L321" t="s">
        <v>18517</v>
      </c>
      <c r="Q321" t="s">
        <v>19033</v>
      </c>
      <c r="T321" t="s">
        <v>19012</v>
      </c>
      <c r="U321" t="s">
        <v>19013</v>
      </c>
      <c r="V321" t="b">
        <v>0</v>
      </c>
      <c r="W321" t="b">
        <v>1</v>
      </c>
      <c r="AB321" t="s">
        <v>18455</v>
      </c>
      <c r="AC321" t="s">
        <v>18561</v>
      </c>
      <c r="AE321" t="s">
        <v>18864</v>
      </c>
      <c r="AF321" t="s">
        <v>18550</v>
      </c>
      <c r="AH321" t="s">
        <v>19014</v>
      </c>
      <c r="AI321" t="s">
        <v>7872</v>
      </c>
      <c r="AN321" t="s">
        <v>19034</v>
      </c>
    </row>
    <row r="322" spans="1:40" x14ac:dyDescent="0.2">
      <c r="A322" t="s">
        <v>1423</v>
      </c>
      <c r="B322" t="s">
        <v>1424</v>
      </c>
      <c r="D322" t="s">
        <v>8189</v>
      </c>
      <c r="F322" t="s">
        <v>18556</v>
      </c>
      <c r="G322" t="s">
        <v>18451</v>
      </c>
      <c r="H322" t="s">
        <v>19019</v>
      </c>
      <c r="L322" t="s">
        <v>18517</v>
      </c>
      <c r="Q322" t="s">
        <v>19033</v>
      </c>
      <c r="T322" t="s">
        <v>19012</v>
      </c>
      <c r="U322" t="s">
        <v>19013</v>
      </c>
      <c r="V322" t="b">
        <v>0</v>
      </c>
      <c r="W322" t="b">
        <v>1</v>
      </c>
      <c r="AB322" t="s">
        <v>18455</v>
      </c>
      <c r="AC322" t="s">
        <v>18491</v>
      </c>
      <c r="AE322" t="s">
        <v>18861</v>
      </c>
      <c r="AF322" t="s">
        <v>18848</v>
      </c>
      <c r="AH322" t="s">
        <v>19014</v>
      </c>
      <c r="AI322" t="s">
        <v>18461</v>
      </c>
      <c r="AN322" t="s">
        <v>19034</v>
      </c>
    </row>
    <row r="323" spans="1:40" hidden="1" x14ac:dyDescent="0.2">
      <c r="A323" t="s">
        <v>1440</v>
      </c>
      <c r="B323" t="s">
        <v>1441</v>
      </c>
      <c r="D323" t="s">
        <v>8193</v>
      </c>
      <c r="F323" t="s">
        <v>18469</v>
      </c>
      <c r="G323" t="s">
        <v>19036</v>
      </c>
      <c r="H323" t="s">
        <v>19037</v>
      </c>
      <c r="I323">
        <v>1250000000</v>
      </c>
      <c r="L323" t="s">
        <v>18470</v>
      </c>
      <c r="N323" t="s">
        <v>7521</v>
      </c>
      <c r="T323" t="s">
        <v>19038</v>
      </c>
      <c r="U323" t="s">
        <v>19039</v>
      </c>
      <c r="AE323" t="s">
        <v>18541</v>
      </c>
      <c r="AH323" t="s">
        <v>19040</v>
      </c>
      <c r="AI323" t="s">
        <v>18483</v>
      </c>
      <c r="AK323" t="s">
        <v>19041</v>
      </c>
      <c r="AN323" t="s">
        <v>19042</v>
      </c>
    </row>
    <row r="324" spans="1:40" hidden="1" x14ac:dyDescent="0.2">
      <c r="A324" t="s">
        <v>1440</v>
      </c>
      <c r="B324" t="s">
        <v>1441</v>
      </c>
      <c r="D324" t="s">
        <v>8193</v>
      </c>
      <c r="F324" t="s">
        <v>18469</v>
      </c>
      <c r="L324" t="s">
        <v>18470</v>
      </c>
      <c r="N324" t="s">
        <v>7521</v>
      </c>
      <c r="T324" t="s">
        <v>19038</v>
      </c>
      <c r="U324" t="s">
        <v>19039</v>
      </c>
      <c r="AH324" t="s">
        <v>19040</v>
      </c>
      <c r="AI324" t="s">
        <v>18476</v>
      </c>
      <c r="AK324" t="s">
        <v>19041</v>
      </c>
      <c r="AN324" t="s">
        <v>19042</v>
      </c>
    </row>
    <row r="325" spans="1:40" hidden="1" x14ac:dyDescent="0.2">
      <c r="A325" t="s">
        <v>1440</v>
      </c>
      <c r="B325" t="s">
        <v>1441</v>
      </c>
      <c r="D325" t="s">
        <v>8193</v>
      </c>
      <c r="F325" t="s">
        <v>18469</v>
      </c>
      <c r="L325" t="s">
        <v>18470</v>
      </c>
      <c r="N325" t="s">
        <v>7929</v>
      </c>
      <c r="V325" t="b">
        <v>0</v>
      </c>
      <c r="W325" t="b">
        <v>0</v>
      </c>
      <c r="Z325" t="b">
        <v>0</v>
      </c>
      <c r="AE325" t="s">
        <v>19043</v>
      </c>
      <c r="AF325" t="s">
        <v>19044</v>
      </c>
      <c r="AH325" t="s">
        <v>19045</v>
      </c>
      <c r="AI325" t="s">
        <v>18476</v>
      </c>
      <c r="AK325" t="s">
        <v>19041</v>
      </c>
      <c r="AN325" t="s">
        <v>19046</v>
      </c>
    </row>
    <row r="326" spans="1:40" hidden="1" x14ac:dyDescent="0.2">
      <c r="A326" t="s">
        <v>1440</v>
      </c>
      <c r="B326" t="s">
        <v>1441</v>
      </c>
      <c r="D326" t="s">
        <v>8193</v>
      </c>
      <c r="F326" t="s">
        <v>18469</v>
      </c>
      <c r="L326" t="s">
        <v>18470</v>
      </c>
      <c r="N326" t="s">
        <v>7066</v>
      </c>
      <c r="V326" t="b">
        <v>0</v>
      </c>
      <c r="W326" t="b">
        <v>0</v>
      </c>
      <c r="Z326" t="b">
        <v>0</v>
      </c>
      <c r="AE326" t="s">
        <v>19044</v>
      </c>
      <c r="AF326" t="s">
        <v>19044</v>
      </c>
      <c r="AG326" t="s">
        <v>19047</v>
      </c>
      <c r="AH326" t="s">
        <v>19048</v>
      </c>
      <c r="AI326" t="s">
        <v>18505</v>
      </c>
      <c r="AK326" t="s">
        <v>19041</v>
      </c>
      <c r="AN326" t="s">
        <v>19049</v>
      </c>
    </row>
    <row r="327" spans="1:40" hidden="1" x14ac:dyDescent="0.2">
      <c r="A327" t="s">
        <v>1440</v>
      </c>
      <c r="B327" t="s">
        <v>1441</v>
      </c>
      <c r="D327" t="s">
        <v>8193</v>
      </c>
      <c r="F327" t="s">
        <v>18469</v>
      </c>
      <c r="L327" t="s">
        <v>18470</v>
      </c>
      <c r="N327" t="s">
        <v>5790</v>
      </c>
      <c r="V327" t="b">
        <v>0</v>
      </c>
      <c r="W327" t="b">
        <v>0</v>
      </c>
      <c r="Z327" t="b">
        <v>0</v>
      </c>
      <c r="AE327" t="s">
        <v>19044</v>
      </c>
      <c r="AF327" t="s">
        <v>19044</v>
      </c>
      <c r="AG327" t="s">
        <v>19047</v>
      </c>
      <c r="AH327" t="s">
        <v>19050</v>
      </c>
      <c r="AI327" t="s">
        <v>18476</v>
      </c>
      <c r="AK327" t="s">
        <v>19041</v>
      </c>
      <c r="AN327" t="s">
        <v>19051</v>
      </c>
    </row>
    <row r="328" spans="1:40" hidden="1" x14ac:dyDescent="0.2">
      <c r="A328" t="s">
        <v>1440</v>
      </c>
      <c r="B328" t="s">
        <v>1441</v>
      </c>
      <c r="D328" t="s">
        <v>8193</v>
      </c>
      <c r="F328" t="s">
        <v>18469</v>
      </c>
      <c r="L328" t="s">
        <v>18470</v>
      </c>
      <c r="N328" t="s">
        <v>19052</v>
      </c>
      <c r="V328" t="b">
        <v>0</v>
      </c>
      <c r="W328" t="b">
        <v>0</v>
      </c>
      <c r="Z328" t="b">
        <v>0</v>
      </c>
      <c r="AE328" t="s">
        <v>19044</v>
      </c>
      <c r="AF328" t="s">
        <v>19044</v>
      </c>
      <c r="AG328" t="s">
        <v>19047</v>
      </c>
      <c r="AH328" t="s">
        <v>19053</v>
      </c>
      <c r="AI328" t="s">
        <v>18483</v>
      </c>
      <c r="AK328" t="s">
        <v>19041</v>
      </c>
      <c r="AN328" t="s">
        <v>19054</v>
      </c>
    </row>
    <row r="329" spans="1:40" hidden="1" x14ac:dyDescent="0.2">
      <c r="A329" t="s">
        <v>1440</v>
      </c>
      <c r="B329" t="s">
        <v>1441</v>
      </c>
      <c r="D329" t="s">
        <v>8193</v>
      </c>
      <c r="F329" t="s">
        <v>18469</v>
      </c>
      <c r="L329" t="s">
        <v>18470</v>
      </c>
      <c r="AI329" t="s">
        <v>18476</v>
      </c>
      <c r="AK329" t="s">
        <v>19041</v>
      </c>
      <c r="AN329" t="s">
        <v>19055</v>
      </c>
    </row>
    <row r="330" spans="1:40" hidden="1" x14ac:dyDescent="0.2">
      <c r="A330" t="s">
        <v>1641</v>
      </c>
      <c r="B330" t="s">
        <v>1642</v>
      </c>
      <c r="D330" t="s">
        <v>8216</v>
      </c>
      <c r="F330" t="s">
        <v>18556</v>
      </c>
      <c r="G330" t="s">
        <v>18451</v>
      </c>
      <c r="H330" t="s">
        <v>19057</v>
      </c>
      <c r="L330" t="s">
        <v>18558</v>
      </c>
      <c r="N330" t="s">
        <v>7907</v>
      </c>
      <c r="T330" t="s">
        <v>19058</v>
      </c>
      <c r="U330" t="s">
        <v>19059</v>
      </c>
      <c r="V330" t="b">
        <v>0</v>
      </c>
      <c r="W330" t="b">
        <v>1</v>
      </c>
      <c r="AB330" t="s">
        <v>18455</v>
      </c>
      <c r="AC330" t="s">
        <v>18456</v>
      </c>
      <c r="AE330" t="s">
        <v>18719</v>
      </c>
      <c r="AF330" t="s">
        <v>18720</v>
      </c>
      <c r="AG330" t="s">
        <v>18635</v>
      </c>
      <c r="AH330" t="s">
        <v>19060</v>
      </c>
      <c r="AI330" t="s">
        <v>18451</v>
      </c>
      <c r="AN330" t="s">
        <v>19061</v>
      </c>
    </row>
    <row r="331" spans="1:40" hidden="1" x14ac:dyDescent="0.2">
      <c r="A331" t="s">
        <v>1641</v>
      </c>
      <c r="B331" t="s">
        <v>1642</v>
      </c>
      <c r="D331" t="s">
        <v>8216</v>
      </c>
      <c r="F331" t="s">
        <v>18556</v>
      </c>
      <c r="G331" t="s">
        <v>18451</v>
      </c>
      <c r="H331" t="s">
        <v>19062</v>
      </c>
      <c r="L331" t="s">
        <v>18558</v>
      </c>
      <c r="N331" t="s">
        <v>7907</v>
      </c>
      <c r="T331" t="s">
        <v>19058</v>
      </c>
      <c r="U331" t="s">
        <v>19059</v>
      </c>
      <c r="V331" t="b">
        <v>0</v>
      </c>
      <c r="W331" t="b">
        <v>1</v>
      </c>
      <c r="AB331" t="s">
        <v>18455</v>
      </c>
      <c r="AC331" t="s">
        <v>18659</v>
      </c>
      <c r="AE331" t="s">
        <v>18719</v>
      </c>
      <c r="AF331" t="s">
        <v>18720</v>
      </c>
      <c r="AG331" t="s">
        <v>18635</v>
      </c>
      <c r="AH331" t="s">
        <v>19060</v>
      </c>
      <c r="AI331" t="s">
        <v>18451</v>
      </c>
      <c r="AN331" t="s">
        <v>19061</v>
      </c>
    </row>
    <row r="332" spans="1:40" hidden="1" x14ac:dyDescent="0.2">
      <c r="A332" t="s">
        <v>1641</v>
      </c>
      <c r="B332" t="s">
        <v>1642</v>
      </c>
      <c r="D332" t="s">
        <v>8216</v>
      </c>
      <c r="F332" t="s">
        <v>18556</v>
      </c>
      <c r="G332" t="s">
        <v>18451</v>
      </c>
      <c r="H332" t="s">
        <v>19063</v>
      </c>
      <c r="L332" t="s">
        <v>18558</v>
      </c>
      <c r="N332" t="s">
        <v>7907</v>
      </c>
      <c r="T332" t="s">
        <v>19058</v>
      </c>
      <c r="U332" t="s">
        <v>19059</v>
      </c>
      <c r="V332" t="b">
        <v>0</v>
      </c>
      <c r="W332" t="b">
        <v>1</v>
      </c>
      <c r="AB332" t="s">
        <v>18455</v>
      </c>
      <c r="AC332" t="s">
        <v>19064</v>
      </c>
      <c r="AE332" t="s">
        <v>18719</v>
      </c>
      <c r="AF332" t="s">
        <v>18720</v>
      </c>
      <c r="AG332" t="s">
        <v>18635</v>
      </c>
      <c r="AH332" t="s">
        <v>19060</v>
      </c>
      <c r="AI332" t="s">
        <v>18451</v>
      </c>
      <c r="AN332" t="s">
        <v>19061</v>
      </c>
    </row>
    <row r="333" spans="1:40" hidden="1" x14ac:dyDescent="0.2">
      <c r="A333" t="s">
        <v>1641</v>
      </c>
      <c r="B333" t="s">
        <v>1642</v>
      </c>
      <c r="D333" t="s">
        <v>8216</v>
      </c>
      <c r="F333" t="s">
        <v>18556</v>
      </c>
      <c r="G333" t="s">
        <v>18524</v>
      </c>
      <c r="H333" t="s">
        <v>19065</v>
      </c>
      <c r="L333" t="s">
        <v>18558</v>
      </c>
      <c r="N333" t="s">
        <v>7907</v>
      </c>
      <c r="T333" t="s">
        <v>19058</v>
      </c>
      <c r="U333" t="s">
        <v>19059</v>
      </c>
      <c r="V333" t="b">
        <v>0</v>
      </c>
      <c r="W333" t="b">
        <v>1</v>
      </c>
      <c r="AB333" t="s">
        <v>18455</v>
      </c>
      <c r="AC333" t="s">
        <v>19066</v>
      </c>
      <c r="AE333" t="s">
        <v>18723</v>
      </c>
      <c r="AF333" t="s">
        <v>18724</v>
      </c>
      <c r="AG333" t="s">
        <v>18725</v>
      </c>
      <c r="AH333" t="s">
        <v>19060</v>
      </c>
      <c r="AI333" t="s">
        <v>18451</v>
      </c>
      <c r="AN333" t="s">
        <v>19061</v>
      </c>
    </row>
    <row r="334" spans="1:40" hidden="1" x14ac:dyDescent="0.2">
      <c r="A334" t="s">
        <v>1641</v>
      </c>
      <c r="B334" t="s">
        <v>1642</v>
      </c>
      <c r="D334" t="s">
        <v>8216</v>
      </c>
      <c r="F334" t="s">
        <v>18556</v>
      </c>
      <c r="G334" t="s">
        <v>18451</v>
      </c>
      <c r="H334" t="s">
        <v>19067</v>
      </c>
      <c r="L334" t="s">
        <v>18558</v>
      </c>
      <c r="N334" t="s">
        <v>7907</v>
      </c>
      <c r="T334" t="s">
        <v>19058</v>
      </c>
      <c r="U334" t="s">
        <v>19059</v>
      </c>
      <c r="V334" t="b">
        <v>0</v>
      </c>
      <c r="W334" t="b">
        <v>1</v>
      </c>
      <c r="AB334" t="s">
        <v>18455</v>
      </c>
      <c r="AC334" t="s">
        <v>19068</v>
      </c>
      <c r="AE334" t="s">
        <v>18719</v>
      </c>
      <c r="AF334" t="s">
        <v>18720</v>
      </c>
      <c r="AG334" t="s">
        <v>18635</v>
      </c>
      <c r="AH334" t="s">
        <v>19060</v>
      </c>
      <c r="AI334" t="s">
        <v>18451</v>
      </c>
      <c r="AN334" t="s">
        <v>19061</v>
      </c>
    </row>
    <row r="335" spans="1:40" hidden="1" x14ac:dyDescent="0.2">
      <c r="A335" t="s">
        <v>1641</v>
      </c>
      <c r="B335" t="s">
        <v>1642</v>
      </c>
      <c r="D335" t="s">
        <v>8216</v>
      </c>
      <c r="F335" t="s">
        <v>18556</v>
      </c>
      <c r="G335" t="s">
        <v>18451</v>
      </c>
      <c r="H335" t="s">
        <v>19069</v>
      </c>
      <c r="L335" t="s">
        <v>18558</v>
      </c>
      <c r="N335" t="s">
        <v>19070</v>
      </c>
      <c r="T335" t="s">
        <v>19071</v>
      </c>
      <c r="U335" t="s">
        <v>19072</v>
      </c>
      <c r="V335" t="b">
        <v>0</v>
      </c>
      <c r="W335" t="b">
        <v>1</v>
      </c>
      <c r="AB335" t="s">
        <v>18455</v>
      </c>
      <c r="AC335" t="s">
        <v>18456</v>
      </c>
      <c r="AE335" t="s">
        <v>18719</v>
      </c>
      <c r="AF335" t="s">
        <v>18720</v>
      </c>
      <c r="AG335" t="s">
        <v>18635</v>
      </c>
      <c r="AH335" t="s">
        <v>19073</v>
      </c>
      <c r="AI335" t="s">
        <v>18451</v>
      </c>
      <c r="AN335" t="s">
        <v>19074</v>
      </c>
    </row>
    <row r="336" spans="1:40" hidden="1" x14ac:dyDescent="0.2">
      <c r="A336" t="s">
        <v>1641</v>
      </c>
      <c r="B336" t="s">
        <v>1642</v>
      </c>
      <c r="D336" t="s">
        <v>8216</v>
      </c>
      <c r="F336" t="s">
        <v>18556</v>
      </c>
      <c r="G336" t="s">
        <v>18456</v>
      </c>
      <c r="L336" t="s">
        <v>18517</v>
      </c>
      <c r="N336" t="s">
        <v>19070</v>
      </c>
      <c r="Q336" t="s">
        <v>19075</v>
      </c>
      <c r="T336" t="s">
        <v>19071</v>
      </c>
      <c r="U336" t="s">
        <v>19072</v>
      </c>
      <c r="V336" t="b">
        <v>0</v>
      </c>
      <c r="W336" t="b">
        <v>1</v>
      </c>
      <c r="AB336" t="s">
        <v>18455</v>
      </c>
      <c r="AC336" t="s">
        <v>18577</v>
      </c>
      <c r="AE336" t="s">
        <v>18719</v>
      </c>
      <c r="AF336" t="s">
        <v>18720</v>
      </c>
      <c r="AG336" t="s">
        <v>18635</v>
      </c>
      <c r="AH336" t="s">
        <v>19073</v>
      </c>
      <c r="AI336" t="s">
        <v>18461</v>
      </c>
      <c r="AN336" t="s">
        <v>19076</v>
      </c>
    </row>
    <row r="337" spans="1:40" hidden="1" x14ac:dyDescent="0.2">
      <c r="A337" t="s">
        <v>1641</v>
      </c>
      <c r="B337" t="s">
        <v>1642</v>
      </c>
      <c r="D337" t="s">
        <v>8216</v>
      </c>
      <c r="F337" t="s">
        <v>18556</v>
      </c>
      <c r="G337" t="s">
        <v>18451</v>
      </c>
      <c r="H337" t="s">
        <v>19062</v>
      </c>
      <c r="L337" t="s">
        <v>18558</v>
      </c>
      <c r="N337" t="s">
        <v>19070</v>
      </c>
      <c r="T337" t="s">
        <v>19071</v>
      </c>
      <c r="U337" t="s">
        <v>19072</v>
      </c>
      <c r="V337" t="b">
        <v>0</v>
      </c>
      <c r="W337" t="b">
        <v>1</v>
      </c>
      <c r="AB337" t="s">
        <v>18455</v>
      </c>
      <c r="AC337" t="s">
        <v>18659</v>
      </c>
      <c r="AE337" t="s">
        <v>18719</v>
      </c>
      <c r="AF337" t="s">
        <v>18720</v>
      </c>
      <c r="AG337" t="s">
        <v>18635</v>
      </c>
      <c r="AH337" t="s">
        <v>19073</v>
      </c>
      <c r="AI337" t="s">
        <v>18451</v>
      </c>
      <c r="AN337" t="s">
        <v>19074</v>
      </c>
    </row>
    <row r="338" spans="1:40" hidden="1" x14ac:dyDescent="0.2">
      <c r="A338" t="s">
        <v>1641</v>
      </c>
      <c r="B338" t="s">
        <v>1642</v>
      </c>
      <c r="D338" t="s">
        <v>8216</v>
      </c>
      <c r="F338" t="s">
        <v>18556</v>
      </c>
      <c r="G338" t="s">
        <v>18451</v>
      </c>
      <c r="H338" t="s">
        <v>19062</v>
      </c>
      <c r="L338" t="s">
        <v>18558</v>
      </c>
      <c r="N338" t="s">
        <v>19070</v>
      </c>
      <c r="T338" t="s">
        <v>19071</v>
      </c>
      <c r="U338" t="s">
        <v>19072</v>
      </c>
      <c r="V338" t="b">
        <v>0</v>
      </c>
      <c r="W338" t="b">
        <v>1</v>
      </c>
      <c r="AB338" t="s">
        <v>18455</v>
      </c>
      <c r="AC338" t="s">
        <v>19064</v>
      </c>
      <c r="AE338" t="s">
        <v>18719</v>
      </c>
      <c r="AF338" t="s">
        <v>18720</v>
      </c>
      <c r="AG338" t="s">
        <v>18635</v>
      </c>
      <c r="AH338" t="s">
        <v>19073</v>
      </c>
      <c r="AI338" t="s">
        <v>18451</v>
      </c>
      <c r="AN338" t="s">
        <v>19074</v>
      </c>
    </row>
    <row r="339" spans="1:40" hidden="1" x14ac:dyDescent="0.2">
      <c r="A339" t="s">
        <v>1641</v>
      </c>
      <c r="B339" t="s">
        <v>1642</v>
      </c>
      <c r="D339" t="s">
        <v>8216</v>
      </c>
      <c r="F339" t="s">
        <v>18556</v>
      </c>
      <c r="G339" t="s">
        <v>18456</v>
      </c>
      <c r="L339" t="s">
        <v>18558</v>
      </c>
      <c r="N339" t="s">
        <v>19070</v>
      </c>
      <c r="T339" t="s">
        <v>19071</v>
      </c>
      <c r="U339" t="s">
        <v>19072</v>
      </c>
      <c r="AE339" t="s">
        <v>18719</v>
      </c>
      <c r="AF339" t="s">
        <v>18720</v>
      </c>
      <c r="AG339" t="s">
        <v>18635</v>
      </c>
      <c r="AH339" t="s">
        <v>19073</v>
      </c>
      <c r="AI339" t="s">
        <v>18451</v>
      </c>
      <c r="AN339" t="s">
        <v>19077</v>
      </c>
    </row>
    <row r="340" spans="1:40" hidden="1" x14ac:dyDescent="0.2">
      <c r="A340" t="s">
        <v>1641</v>
      </c>
      <c r="B340" t="s">
        <v>1642</v>
      </c>
      <c r="D340" t="s">
        <v>8216</v>
      </c>
      <c r="F340" t="s">
        <v>18556</v>
      </c>
      <c r="G340" t="s">
        <v>18659</v>
      </c>
      <c r="L340" t="s">
        <v>18558</v>
      </c>
      <c r="N340" t="s">
        <v>19070</v>
      </c>
      <c r="T340" t="s">
        <v>19071</v>
      </c>
      <c r="U340" t="s">
        <v>19072</v>
      </c>
      <c r="AE340" t="s">
        <v>18719</v>
      </c>
      <c r="AF340" t="s">
        <v>18720</v>
      </c>
      <c r="AG340" t="s">
        <v>18635</v>
      </c>
      <c r="AH340" t="s">
        <v>19073</v>
      </c>
      <c r="AI340" t="s">
        <v>18451</v>
      </c>
      <c r="AN340" t="s">
        <v>19077</v>
      </c>
    </row>
    <row r="341" spans="1:40" hidden="1" x14ac:dyDescent="0.2">
      <c r="A341" t="s">
        <v>1641</v>
      </c>
      <c r="B341" t="s">
        <v>1642</v>
      </c>
      <c r="D341" t="s">
        <v>8216</v>
      </c>
      <c r="F341" t="s">
        <v>18556</v>
      </c>
      <c r="G341" t="s">
        <v>18524</v>
      </c>
      <c r="H341" t="s">
        <v>19078</v>
      </c>
      <c r="L341" t="s">
        <v>18517</v>
      </c>
      <c r="N341" t="s">
        <v>19070</v>
      </c>
      <c r="Q341" t="s">
        <v>19079</v>
      </c>
      <c r="T341" t="s">
        <v>19071</v>
      </c>
      <c r="U341" t="s">
        <v>19072</v>
      </c>
      <c r="AC341" t="s">
        <v>19066</v>
      </c>
      <c r="AE341" t="s">
        <v>18723</v>
      </c>
      <c r="AF341" t="s">
        <v>18724</v>
      </c>
      <c r="AG341" t="s">
        <v>18725</v>
      </c>
      <c r="AH341" t="s">
        <v>19073</v>
      </c>
      <c r="AI341" t="s">
        <v>7872</v>
      </c>
      <c r="AN341" t="s">
        <v>19080</v>
      </c>
    </row>
    <row r="342" spans="1:40" hidden="1" x14ac:dyDescent="0.2">
      <c r="A342" t="s">
        <v>1641</v>
      </c>
      <c r="B342" t="s">
        <v>1642</v>
      </c>
      <c r="D342" t="s">
        <v>8216</v>
      </c>
      <c r="F342" t="s">
        <v>18556</v>
      </c>
      <c r="G342" t="s">
        <v>19064</v>
      </c>
      <c r="L342" t="s">
        <v>18558</v>
      </c>
      <c r="N342" t="s">
        <v>19070</v>
      </c>
      <c r="T342" t="s">
        <v>19071</v>
      </c>
      <c r="U342" t="s">
        <v>19072</v>
      </c>
      <c r="AE342" t="s">
        <v>18719</v>
      </c>
      <c r="AF342" t="s">
        <v>18720</v>
      </c>
      <c r="AG342" t="s">
        <v>18635</v>
      </c>
      <c r="AH342" t="s">
        <v>19073</v>
      </c>
      <c r="AI342" t="s">
        <v>18451</v>
      </c>
      <c r="AN342" t="s">
        <v>19077</v>
      </c>
    </row>
    <row r="343" spans="1:40" hidden="1" x14ac:dyDescent="0.2">
      <c r="A343" t="s">
        <v>1641</v>
      </c>
      <c r="B343" t="s">
        <v>1642</v>
      </c>
      <c r="D343" t="s">
        <v>8216</v>
      </c>
      <c r="F343" t="s">
        <v>18556</v>
      </c>
      <c r="G343" t="s">
        <v>18524</v>
      </c>
      <c r="H343" t="s">
        <v>19078</v>
      </c>
      <c r="L343" t="s">
        <v>18558</v>
      </c>
      <c r="N343" t="s">
        <v>19070</v>
      </c>
      <c r="T343" t="s">
        <v>19071</v>
      </c>
      <c r="U343" t="s">
        <v>19072</v>
      </c>
      <c r="V343" t="b">
        <v>0</v>
      </c>
      <c r="W343" t="b">
        <v>1</v>
      </c>
      <c r="AB343" t="s">
        <v>18455</v>
      </c>
      <c r="AC343" t="s">
        <v>19066</v>
      </c>
      <c r="AE343" t="s">
        <v>18723</v>
      </c>
      <c r="AF343" t="s">
        <v>18724</v>
      </c>
      <c r="AG343" t="s">
        <v>18725</v>
      </c>
      <c r="AH343" t="s">
        <v>19073</v>
      </c>
      <c r="AI343" t="s">
        <v>18451</v>
      </c>
      <c r="AN343" t="s">
        <v>19074</v>
      </c>
    </row>
    <row r="344" spans="1:40" hidden="1" x14ac:dyDescent="0.2">
      <c r="A344" t="s">
        <v>1641</v>
      </c>
      <c r="B344" t="s">
        <v>1642</v>
      </c>
      <c r="D344" t="s">
        <v>8216</v>
      </c>
      <c r="F344" t="s">
        <v>18556</v>
      </c>
      <c r="G344" t="s">
        <v>19068</v>
      </c>
      <c r="L344" t="s">
        <v>18558</v>
      </c>
      <c r="N344" t="s">
        <v>19070</v>
      </c>
      <c r="T344" t="s">
        <v>19071</v>
      </c>
      <c r="U344" t="s">
        <v>19072</v>
      </c>
      <c r="AE344" t="s">
        <v>18719</v>
      </c>
      <c r="AF344" t="s">
        <v>18720</v>
      </c>
      <c r="AG344" t="s">
        <v>18635</v>
      </c>
      <c r="AH344" t="s">
        <v>19073</v>
      </c>
      <c r="AI344" t="s">
        <v>18451</v>
      </c>
      <c r="AN344" t="s">
        <v>19077</v>
      </c>
    </row>
    <row r="345" spans="1:40" hidden="1" x14ac:dyDescent="0.2">
      <c r="A345" t="s">
        <v>1641</v>
      </c>
      <c r="B345" t="s">
        <v>1642</v>
      </c>
      <c r="D345" t="s">
        <v>8216</v>
      </c>
      <c r="F345" t="s">
        <v>18556</v>
      </c>
      <c r="G345" t="s">
        <v>19066</v>
      </c>
      <c r="L345" t="s">
        <v>18558</v>
      </c>
      <c r="N345" t="s">
        <v>19070</v>
      </c>
      <c r="T345" t="s">
        <v>19071</v>
      </c>
      <c r="U345" t="s">
        <v>19072</v>
      </c>
      <c r="AE345" t="s">
        <v>18723</v>
      </c>
      <c r="AF345" t="s">
        <v>18724</v>
      </c>
      <c r="AG345" t="s">
        <v>18725</v>
      </c>
      <c r="AH345" t="s">
        <v>19073</v>
      </c>
      <c r="AI345" t="s">
        <v>18524</v>
      </c>
      <c r="AN345" t="s">
        <v>19077</v>
      </c>
    </row>
    <row r="346" spans="1:40" hidden="1" x14ac:dyDescent="0.2">
      <c r="A346" t="s">
        <v>1641</v>
      </c>
      <c r="B346" t="s">
        <v>1642</v>
      </c>
      <c r="D346" t="s">
        <v>8216</v>
      </c>
      <c r="F346" t="s">
        <v>18556</v>
      </c>
      <c r="G346" t="s">
        <v>18451</v>
      </c>
      <c r="H346" t="s">
        <v>19081</v>
      </c>
      <c r="L346" t="s">
        <v>18558</v>
      </c>
      <c r="N346" t="s">
        <v>19070</v>
      </c>
      <c r="T346" t="s">
        <v>19071</v>
      </c>
      <c r="U346" t="s">
        <v>19072</v>
      </c>
      <c r="V346" t="b">
        <v>0</v>
      </c>
      <c r="W346" t="b">
        <v>1</v>
      </c>
      <c r="AB346" t="s">
        <v>18455</v>
      </c>
      <c r="AC346" t="s">
        <v>19068</v>
      </c>
      <c r="AE346" t="s">
        <v>18719</v>
      </c>
      <c r="AF346" t="s">
        <v>18720</v>
      </c>
      <c r="AG346" t="s">
        <v>18635</v>
      </c>
      <c r="AH346" t="s">
        <v>19073</v>
      </c>
      <c r="AI346" t="s">
        <v>18451</v>
      </c>
      <c r="AN346" t="s">
        <v>19074</v>
      </c>
    </row>
    <row r="347" spans="1:40" hidden="1" x14ac:dyDescent="0.2">
      <c r="A347" t="s">
        <v>1641</v>
      </c>
      <c r="B347" t="s">
        <v>1642</v>
      </c>
      <c r="D347" t="s">
        <v>8216</v>
      </c>
      <c r="F347" t="s">
        <v>18556</v>
      </c>
      <c r="G347" t="s">
        <v>18456</v>
      </c>
      <c r="L347" t="s">
        <v>18517</v>
      </c>
      <c r="N347" t="s">
        <v>7519</v>
      </c>
      <c r="Q347" t="s">
        <v>19079</v>
      </c>
      <c r="T347" t="s">
        <v>19082</v>
      </c>
      <c r="U347" t="s">
        <v>19083</v>
      </c>
      <c r="V347" t="b">
        <v>0</v>
      </c>
      <c r="W347" t="b">
        <v>1</v>
      </c>
      <c r="Z347" t="b">
        <v>0</v>
      </c>
      <c r="AB347" t="s">
        <v>18455</v>
      </c>
      <c r="AC347" t="s">
        <v>18577</v>
      </c>
      <c r="AE347" t="s">
        <v>18719</v>
      </c>
      <c r="AF347" t="s">
        <v>18720</v>
      </c>
      <c r="AG347" t="s">
        <v>18635</v>
      </c>
      <c r="AH347" t="s">
        <v>19084</v>
      </c>
      <c r="AI347" t="s">
        <v>18461</v>
      </c>
      <c r="AN347" t="s">
        <v>19085</v>
      </c>
    </row>
    <row r="348" spans="1:40" hidden="1" x14ac:dyDescent="0.2">
      <c r="A348" t="s">
        <v>1641</v>
      </c>
      <c r="B348" t="s">
        <v>1642</v>
      </c>
      <c r="D348" t="s">
        <v>8216</v>
      </c>
      <c r="F348" t="s">
        <v>18556</v>
      </c>
      <c r="G348" t="s">
        <v>18456</v>
      </c>
      <c r="L348" t="s">
        <v>18558</v>
      </c>
      <c r="N348" t="s">
        <v>7519</v>
      </c>
      <c r="T348" t="s">
        <v>19082</v>
      </c>
      <c r="U348" t="s">
        <v>19083</v>
      </c>
      <c r="V348" t="b">
        <v>0</v>
      </c>
      <c r="W348" t="b">
        <v>0</v>
      </c>
      <c r="Z348" t="b">
        <v>0</v>
      </c>
      <c r="AE348" t="s">
        <v>18719</v>
      </c>
      <c r="AF348" t="s">
        <v>18720</v>
      </c>
      <c r="AG348" t="s">
        <v>18635</v>
      </c>
      <c r="AH348" t="s">
        <v>19084</v>
      </c>
      <c r="AI348" t="s">
        <v>18451</v>
      </c>
      <c r="AN348" t="s">
        <v>19086</v>
      </c>
    </row>
    <row r="349" spans="1:40" hidden="1" x14ac:dyDescent="0.2">
      <c r="A349" t="s">
        <v>1641</v>
      </c>
      <c r="B349" t="s">
        <v>1642</v>
      </c>
      <c r="D349" t="s">
        <v>8216</v>
      </c>
      <c r="F349" t="s">
        <v>18556</v>
      </c>
      <c r="G349" t="s">
        <v>18659</v>
      </c>
      <c r="L349" t="s">
        <v>18558</v>
      </c>
      <c r="N349" t="s">
        <v>7519</v>
      </c>
      <c r="T349" t="s">
        <v>19082</v>
      </c>
      <c r="U349" t="s">
        <v>19083</v>
      </c>
      <c r="V349" t="b">
        <v>0</v>
      </c>
      <c r="W349" t="b">
        <v>0</v>
      </c>
      <c r="Z349" t="b">
        <v>0</v>
      </c>
      <c r="AE349" t="s">
        <v>18719</v>
      </c>
      <c r="AF349" t="s">
        <v>18720</v>
      </c>
      <c r="AG349" t="s">
        <v>18635</v>
      </c>
      <c r="AH349" t="s">
        <v>19084</v>
      </c>
      <c r="AI349" t="s">
        <v>18451</v>
      </c>
      <c r="AN349" t="s">
        <v>19086</v>
      </c>
    </row>
    <row r="350" spans="1:40" hidden="1" x14ac:dyDescent="0.2">
      <c r="A350" t="s">
        <v>1641</v>
      </c>
      <c r="B350" t="s">
        <v>1642</v>
      </c>
      <c r="D350" t="s">
        <v>8216</v>
      </c>
      <c r="F350" t="s">
        <v>18556</v>
      </c>
      <c r="G350" t="s">
        <v>19064</v>
      </c>
      <c r="L350" t="s">
        <v>18558</v>
      </c>
      <c r="N350" t="s">
        <v>7519</v>
      </c>
      <c r="T350" t="s">
        <v>19082</v>
      </c>
      <c r="U350" t="s">
        <v>19083</v>
      </c>
      <c r="V350" t="b">
        <v>0</v>
      </c>
      <c r="W350" t="b">
        <v>0</v>
      </c>
      <c r="Z350" t="b">
        <v>0</v>
      </c>
      <c r="AE350" t="s">
        <v>18719</v>
      </c>
      <c r="AF350" t="s">
        <v>18720</v>
      </c>
      <c r="AG350" t="s">
        <v>18635</v>
      </c>
      <c r="AH350" t="s">
        <v>19084</v>
      </c>
      <c r="AI350" t="s">
        <v>18451</v>
      </c>
      <c r="AN350" t="s">
        <v>19086</v>
      </c>
    </row>
    <row r="351" spans="1:40" hidden="1" x14ac:dyDescent="0.2">
      <c r="A351" t="s">
        <v>1641</v>
      </c>
      <c r="B351" t="s">
        <v>1642</v>
      </c>
      <c r="D351" t="s">
        <v>8216</v>
      </c>
      <c r="F351" t="s">
        <v>18556</v>
      </c>
      <c r="G351" t="s">
        <v>19068</v>
      </c>
      <c r="L351" t="s">
        <v>18558</v>
      </c>
      <c r="N351" t="s">
        <v>7519</v>
      </c>
      <c r="T351" t="s">
        <v>19082</v>
      </c>
      <c r="U351" t="s">
        <v>19083</v>
      </c>
      <c r="V351" t="b">
        <v>0</v>
      </c>
      <c r="W351" t="b">
        <v>0</v>
      </c>
      <c r="Z351" t="b">
        <v>0</v>
      </c>
      <c r="AE351" t="s">
        <v>18719</v>
      </c>
      <c r="AF351" t="s">
        <v>18720</v>
      </c>
      <c r="AG351" t="s">
        <v>18635</v>
      </c>
      <c r="AH351" t="s">
        <v>19084</v>
      </c>
      <c r="AI351" t="s">
        <v>18451</v>
      </c>
      <c r="AN351" t="s">
        <v>19086</v>
      </c>
    </row>
    <row r="352" spans="1:40" hidden="1" x14ac:dyDescent="0.2">
      <c r="A352" t="s">
        <v>1641</v>
      </c>
      <c r="B352" t="s">
        <v>1642</v>
      </c>
      <c r="D352" t="s">
        <v>8216</v>
      </c>
      <c r="F352" t="s">
        <v>18556</v>
      </c>
      <c r="G352" t="s">
        <v>19066</v>
      </c>
      <c r="L352" t="s">
        <v>18558</v>
      </c>
      <c r="N352" t="s">
        <v>7519</v>
      </c>
      <c r="T352" t="s">
        <v>19082</v>
      </c>
      <c r="U352" t="s">
        <v>19083</v>
      </c>
      <c r="V352" t="b">
        <v>0</v>
      </c>
      <c r="W352" t="b">
        <v>0</v>
      </c>
      <c r="Z352" t="b">
        <v>0</v>
      </c>
      <c r="AE352" t="s">
        <v>18723</v>
      </c>
      <c r="AF352" t="s">
        <v>18724</v>
      </c>
      <c r="AG352" t="s">
        <v>18725</v>
      </c>
      <c r="AH352" t="s">
        <v>19084</v>
      </c>
      <c r="AI352" t="s">
        <v>18524</v>
      </c>
      <c r="AN352" t="s">
        <v>19086</v>
      </c>
    </row>
    <row r="353" spans="1:40" hidden="1" x14ac:dyDescent="0.2">
      <c r="A353" t="s">
        <v>1641</v>
      </c>
      <c r="B353" t="s">
        <v>1642</v>
      </c>
      <c r="D353" t="s">
        <v>8216</v>
      </c>
      <c r="F353" t="s">
        <v>18556</v>
      </c>
      <c r="G353" t="s">
        <v>18456</v>
      </c>
      <c r="L353" t="s">
        <v>18517</v>
      </c>
      <c r="N353" t="s">
        <v>7235</v>
      </c>
      <c r="Q353" t="s">
        <v>19079</v>
      </c>
      <c r="V353" t="b">
        <v>0</v>
      </c>
      <c r="W353" t="b">
        <v>1</v>
      </c>
      <c r="Z353" t="b">
        <v>0</v>
      </c>
      <c r="AB353" t="s">
        <v>18455</v>
      </c>
      <c r="AC353" t="s">
        <v>18577</v>
      </c>
      <c r="AE353" t="s">
        <v>18719</v>
      </c>
      <c r="AF353" t="s">
        <v>18720</v>
      </c>
      <c r="AG353" t="s">
        <v>18635</v>
      </c>
      <c r="AH353" t="s">
        <v>19087</v>
      </c>
      <c r="AI353" t="s">
        <v>18461</v>
      </c>
      <c r="AN353" t="s">
        <v>19088</v>
      </c>
    </row>
    <row r="354" spans="1:40" hidden="1" x14ac:dyDescent="0.2">
      <c r="A354" t="s">
        <v>1641</v>
      </c>
      <c r="B354" t="s">
        <v>1642</v>
      </c>
      <c r="D354" t="s">
        <v>8216</v>
      </c>
      <c r="F354" t="s">
        <v>18556</v>
      </c>
      <c r="G354" t="s">
        <v>18456</v>
      </c>
      <c r="L354" t="s">
        <v>18558</v>
      </c>
      <c r="N354" t="s">
        <v>7235</v>
      </c>
      <c r="V354" t="b">
        <v>0</v>
      </c>
      <c r="W354" t="b">
        <v>0</v>
      </c>
      <c r="Z354" t="b">
        <v>0</v>
      </c>
      <c r="AE354" t="s">
        <v>18719</v>
      </c>
      <c r="AF354" t="s">
        <v>18720</v>
      </c>
      <c r="AG354" t="s">
        <v>18635</v>
      </c>
      <c r="AH354" t="s">
        <v>19087</v>
      </c>
      <c r="AI354" t="s">
        <v>18451</v>
      </c>
      <c r="AN354" t="s">
        <v>19089</v>
      </c>
    </row>
    <row r="355" spans="1:40" hidden="1" x14ac:dyDescent="0.2">
      <c r="A355" t="s">
        <v>1641</v>
      </c>
      <c r="B355" t="s">
        <v>1642</v>
      </c>
      <c r="D355" t="s">
        <v>8216</v>
      </c>
      <c r="F355" t="s">
        <v>18556</v>
      </c>
      <c r="G355" t="s">
        <v>18659</v>
      </c>
      <c r="L355" t="s">
        <v>18558</v>
      </c>
      <c r="N355" t="s">
        <v>7235</v>
      </c>
      <c r="V355" t="b">
        <v>0</v>
      </c>
      <c r="W355" t="b">
        <v>0</v>
      </c>
      <c r="Z355" t="b">
        <v>0</v>
      </c>
      <c r="AE355" t="s">
        <v>18719</v>
      </c>
      <c r="AF355" t="s">
        <v>18720</v>
      </c>
      <c r="AG355" t="s">
        <v>18635</v>
      </c>
      <c r="AH355" t="s">
        <v>19087</v>
      </c>
      <c r="AI355" t="s">
        <v>18451</v>
      </c>
      <c r="AN355" t="s">
        <v>19089</v>
      </c>
    </row>
    <row r="356" spans="1:40" hidden="1" x14ac:dyDescent="0.2">
      <c r="A356" t="s">
        <v>1641</v>
      </c>
      <c r="B356" t="s">
        <v>1642</v>
      </c>
      <c r="D356" t="s">
        <v>8216</v>
      </c>
      <c r="F356" t="s">
        <v>18556</v>
      </c>
      <c r="G356" t="s">
        <v>19064</v>
      </c>
      <c r="L356" t="s">
        <v>18558</v>
      </c>
      <c r="N356" t="s">
        <v>7235</v>
      </c>
      <c r="V356" t="b">
        <v>0</v>
      </c>
      <c r="W356" t="b">
        <v>0</v>
      </c>
      <c r="Z356" t="b">
        <v>0</v>
      </c>
      <c r="AE356" t="s">
        <v>18719</v>
      </c>
      <c r="AF356" t="s">
        <v>18720</v>
      </c>
      <c r="AG356" t="s">
        <v>18635</v>
      </c>
      <c r="AH356" t="s">
        <v>19087</v>
      </c>
      <c r="AI356" t="s">
        <v>18451</v>
      </c>
      <c r="AN356" t="s">
        <v>19089</v>
      </c>
    </row>
    <row r="357" spans="1:40" hidden="1" x14ac:dyDescent="0.2">
      <c r="A357" t="s">
        <v>1641</v>
      </c>
      <c r="B357" t="s">
        <v>1642</v>
      </c>
      <c r="D357" t="s">
        <v>8216</v>
      </c>
      <c r="F357" t="s">
        <v>18556</v>
      </c>
      <c r="G357" t="s">
        <v>19068</v>
      </c>
      <c r="L357" t="s">
        <v>18558</v>
      </c>
      <c r="N357" t="s">
        <v>7235</v>
      </c>
      <c r="V357" t="b">
        <v>0</v>
      </c>
      <c r="W357" t="b">
        <v>0</v>
      </c>
      <c r="Z357" t="b">
        <v>0</v>
      </c>
      <c r="AE357" t="s">
        <v>18719</v>
      </c>
      <c r="AF357" t="s">
        <v>18720</v>
      </c>
      <c r="AG357" t="s">
        <v>18635</v>
      </c>
      <c r="AH357" t="s">
        <v>19087</v>
      </c>
      <c r="AI357" t="s">
        <v>18451</v>
      </c>
      <c r="AN357" t="s">
        <v>19089</v>
      </c>
    </row>
    <row r="358" spans="1:40" hidden="1" x14ac:dyDescent="0.2">
      <c r="A358" t="s">
        <v>1641</v>
      </c>
      <c r="B358" t="s">
        <v>1642</v>
      </c>
      <c r="D358" t="s">
        <v>8216</v>
      </c>
      <c r="F358" t="s">
        <v>18556</v>
      </c>
      <c r="G358" t="s">
        <v>19066</v>
      </c>
      <c r="L358" t="s">
        <v>18558</v>
      </c>
      <c r="N358" t="s">
        <v>7235</v>
      </c>
      <c r="V358" t="b">
        <v>0</v>
      </c>
      <c r="W358" t="b">
        <v>0</v>
      </c>
      <c r="Z358" t="b">
        <v>0</v>
      </c>
      <c r="AE358" t="s">
        <v>18723</v>
      </c>
      <c r="AF358" t="s">
        <v>18724</v>
      </c>
      <c r="AG358" t="s">
        <v>18725</v>
      </c>
      <c r="AH358" t="s">
        <v>19087</v>
      </c>
      <c r="AI358" t="s">
        <v>18524</v>
      </c>
      <c r="AN358" t="s">
        <v>19089</v>
      </c>
    </row>
    <row r="359" spans="1:40" hidden="1" x14ac:dyDescent="0.2">
      <c r="A359" t="s">
        <v>1641</v>
      </c>
      <c r="B359" t="s">
        <v>1642</v>
      </c>
      <c r="D359" t="s">
        <v>8216</v>
      </c>
      <c r="F359" t="s">
        <v>18556</v>
      </c>
      <c r="G359" t="s">
        <v>18456</v>
      </c>
      <c r="L359" t="s">
        <v>18558</v>
      </c>
      <c r="N359" t="s">
        <v>7892</v>
      </c>
      <c r="V359" t="b">
        <v>0</v>
      </c>
      <c r="W359" t="b">
        <v>0</v>
      </c>
      <c r="Z359" t="b">
        <v>0</v>
      </c>
      <c r="AE359" t="s">
        <v>18719</v>
      </c>
      <c r="AF359" t="s">
        <v>18720</v>
      </c>
      <c r="AG359" t="s">
        <v>18635</v>
      </c>
      <c r="AH359" t="s">
        <v>19090</v>
      </c>
      <c r="AI359" t="s">
        <v>18451</v>
      </c>
      <c r="AN359" t="s">
        <v>19091</v>
      </c>
    </row>
    <row r="360" spans="1:40" hidden="1" x14ac:dyDescent="0.2">
      <c r="A360" t="s">
        <v>1641</v>
      </c>
      <c r="B360" t="s">
        <v>1642</v>
      </c>
      <c r="D360" t="s">
        <v>8216</v>
      </c>
      <c r="F360" t="s">
        <v>18556</v>
      </c>
      <c r="G360" t="s">
        <v>18659</v>
      </c>
      <c r="L360" t="s">
        <v>18558</v>
      </c>
      <c r="N360" t="s">
        <v>7892</v>
      </c>
      <c r="V360" t="b">
        <v>0</v>
      </c>
      <c r="W360" t="b">
        <v>0</v>
      </c>
      <c r="Z360" t="b">
        <v>0</v>
      </c>
      <c r="AE360" t="s">
        <v>18719</v>
      </c>
      <c r="AF360" t="s">
        <v>18720</v>
      </c>
      <c r="AG360" t="s">
        <v>18635</v>
      </c>
      <c r="AH360" t="s">
        <v>19090</v>
      </c>
      <c r="AI360" t="s">
        <v>18451</v>
      </c>
      <c r="AN360" t="s">
        <v>19091</v>
      </c>
    </row>
    <row r="361" spans="1:40" hidden="1" x14ac:dyDescent="0.2">
      <c r="A361" t="s">
        <v>1641</v>
      </c>
      <c r="B361" t="s">
        <v>1642</v>
      </c>
      <c r="D361" t="s">
        <v>8216</v>
      </c>
      <c r="F361" t="s">
        <v>18556</v>
      </c>
      <c r="G361" t="s">
        <v>19092</v>
      </c>
      <c r="L361" t="s">
        <v>18558</v>
      </c>
      <c r="N361" t="s">
        <v>7892</v>
      </c>
      <c r="V361" t="b">
        <v>0</v>
      </c>
      <c r="W361" t="b">
        <v>0</v>
      </c>
      <c r="Z361" t="b">
        <v>0</v>
      </c>
      <c r="AE361" t="s">
        <v>18719</v>
      </c>
      <c r="AF361" t="s">
        <v>18720</v>
      </c>
      <c r="AG361" t="s">
        <v>18635</v>
      </c>
      <c r="AH361" t="s">
        <v>19090</v>
      </c>
      <c r="AI361" t="s">
        <v>18451</v>
      </c>
      <c r="AN361" t="s">
        <v>19091</v>
      </c>
    </row>
    <row r="362" spans="1:40" hidden="1" x14ac:dyDescent="0.2">
      <c r="A362" t="s">
        <v>1641</v>
      </c>
      <c r="B362" t="s">
        <v>1642</v>
      </c>
      <c r="D362" t="s">
        <v>8216</v>
      </c>
      <c r="F362" t="s">
        <v>18556</v>
      </c>
      <c r="G362" t="s">
        <v>19068</v>
      </c>
      <c r="L362" t="s">
        <v>18558</v>
      </c>
      <c r="N362" t="s">
        <v>7892</v>
      </c>
      <c r="V362" t="b">
        <v>0</v>
      </c>
      <c r="W362" t="b">
        <v>0</v>
      </c>
      <c r="Z362" t="b">
        <v>0</v>
      </c>
      <c r="AE362" t="s">
        <v>18719</v>
      </c>
      <c r="AF362" t="s">
        <v>18720</v>
      </c>
      <c r="AG362" t="s">
        <v>18635</v>
      </c>
      <c r="AH362" t="s">
        <v>19090</v>
      </c>
      <c r="AI362" t="s">
        <v>18451</v>
      </c>
      <c r="AN362" t="s">
        <v>19091</v>
      </c>
    </row>
    <row r="363" spans="1:40" hidden="1" x14ac:dyDescent="0.2">
      <c r="A363" t="s">
        <v>1641</v>
      </c>
      <c r="B363" t="s">
        <v>1642</v>
      </c>
      <c r="D363" t="s">
        <v>8216</v>
      </c>
      <c r="F363" t="s">
        <v>18556</v>
      </c>
      <c r="G363" t="s">
        <v>19066</v>
      </c>
      <c r="L363" t="s">
        <v>18558</v>
      </c>
      <c r="N363" t="s">
        <v>7892</v>
      </c>
      <c r="V363" t="b">
        <v>0</v>
      </c>
      <c r="W363" t="b">
        <v>0</v>
      </c>
      <c r="Z363" t="b">
        <v>0</v>
      </c>
      <c r="AE363" t="s">
        <v>18723</v>
      </c>
      <c r="AF363" t="s">
        <v>18724</v>
      </c>
      <c r="AG363" t="s">
        <v>18725</v>
      </c>
      <c r="AH363" t="s">
        <v>19090</v>
      </c>
      <c r="AI363" t="s">
        <v>18524</v>
      </c>
      <c r="AN363" t="s">
        <v>19091</v>
      </c>
    </row>
    <row r="364" spans="1:40" hidden="1" x14ac:dyDescent="0.2">
      <c r="A364" t="s">
        <v>1641</v>
      </c>
      <c r="B364" t="s">
        <v>1642</v>
      </c>
      <c r="D364" t="s">
        <v>8216</v>
      </c>
      <c r="F364" t="s">
        <v>18556</v>
      </c>
      <c r="G364" t="s">
        <v>18566</v>
      </c>
      <c r="L364" t="s">
        <v>18558</v>
      </c>
      <c r="N364" t="s">
        <v>33</v>
      </c>
      <c r="V364" t="b">
        <v>0</v>
      </c>
      <c r="W364" t="b">
        <v>0</v>
      </c>
      <c r="Z364" t="b">
        <v>0</v>
      </c>
      <c r="AE364" t="s">
        <v>18723</v>
      </c>
      <c r="AF364" t="s">
        <v>18724</v>
      </c>
      <c r="AG364" t="s">
        <v>18725</v>
      </c>
      <c r="AH364" t="s">
        <v>19093</v>
      </c>
      <c r="AI364" t="s">
        <v>18524</v>
      </c>
      <c r="AN364" t="s">
        <v>19094</v>
      </c>
    </row>
    <row r="365" spans="1:40" hidden="1" x14ac:dyDescent="0.2">
      <c r="A365" t="s">
        <v>1641</v>
      </c>
      <c r="B365" t="s">
        <v>1642</v>
      </c>
      <c r="D365" t="s">
        <v>8216</v>
      </c>
      <c r="F365" t="s">
        <v>18556</v>
      </c>
      <c r="G365" t="s">
        <v>19092</v>
      </c>
      <c r="L365" t="s">
        <v>18558</v>
      </c>
      <c r="N365" t="s">
        <v>33</v>
      </c>
      <c r="V365" t="b">
        <v>0</v>
      </c>
      <c r="W365" t="b">
        <v>0</v>
      </c>
      <c r="Z365" t="b">
        <v>0</v>
      </c>
      <c r="AE365" t="s">
        <v>18719</v>
      </c>
      <c r="AF365" t="s">
        <v>18720</v>
      </c>
      <c r="AG365" t="s">
        <v>18635</v>
      </c>
      <c r="AH365" t="s">
        <v>19093</v>
      </c>
      <c r="AI365" t="s">
        <v>18451</v>
      </c>
      <c r="AN365" t="s">
        <v>19094</v>
      </c>
    </row>
    <row r="366" spans="1:40" hidden="1" x14ac:dyDescent="0.2">
      <c r="A366" t="s">
        <v>1641</v>
      </c>
      <c r="B366" t="s">
        <v>1642</v>
      </c>
      <c r="D366" t="s">
        <v>8216</v>
      </c>
      <c r="F366" t="s">
        <v>18556</v>
      </c>
      <c r="G366" t="s">
        <v>18645</v>
      </c>
      <c r="L366" t="s">
        <v>18558</v>
      </c>
      <c r="N366" t="s">
        <v>33</v>
      </c>
      <c r="V366" t="b">
        <v>0</v>
      </c>
      <c r="W366" t="b">
        <v>0</v>
      </c>
      <c r="Z366" t="b">
        <v>0</v>
      </c>
      <c r="AE366" t="s">
        <v>18719</v>
      </c>
      <c r="AF366" t="s">
        <v>18720</v>
      </c>
      <c r="AG366" t="s">
        <v>18635</v>
      </c>
      <c r="AH366" t="s">
        <v>19093</v>
      </c>
      <c r="AI366" t="s">
        <v>18451</v>
      </c>
      <c r="AN366" t="s">
        <v>19094</v>
      </c>
    </row>
    <row r="367" spans="1:40" hidden="1" x14ac:dyDescent="0.2">
      <c r="A367" t="s">
        <v>1641</v>
      </c>
      <c r="B367" t="s">
        <v>1642</v>
      </c>
      <c r="D367" t="s">
        <v>8216</v>
      </c>
      <c r="F367" t="s">
        <v>18556</v>
      </c>
      <c r="G367" t="s">
        <v>18570</v>
      </c>
      <c r="L367" t="s">
        <v>18558</v>
      </c>
      <c r="N367" t="s">
        <v>33</v>
      </c>
      <c r="V367" t="b">
        <v>0</v>
      </c>
      <c r="W367" t="b">
        <v>0</v>
      </c>
      <c r="Z367" t="b">
        <v>0</v>
      </c>
      <c r="AE367" t="s">
        <v>18719</v>
      </c>
      <c r="AF367" t="s">
        <v>18720</v>
      </c>
      <c r="AG367" t="s">
        <v>18635</v>
      </c>
      <c r="AH367" t="s">
        <v>19093</v>
      </c>
      <c r="AI367" t="s">
        <v>18451</v>
      </c>
      <c r="AN367" t="s">
        <v>19094</v>
      </c>
    </row>
    <row r="368" spans="1:40" hidden="1" x14ac:dyDescent="0.2">
      <c r="A368" t="s">
        <v>1641</v>
      </c>
      <c r="B368" t="s">
        <v>1642</v>
      </c>
      <c r="D368" t="s">
        <v>8216</v>
      </c>
      <c r="F368" t="s">
        <v>18556</v>
      </c>
      <c r="G368" t="s">
        <v>18491</v>
      </c>
      <c r="L368" t="s">
        <v>18558</v>
      </c>
      <c r="N368" t="s">
        <v>33</v>
      </c>
      <c r="V368" t="b">
        <v>0</v>
      </c>
      <c r="W368" t="b">
        <v>0</v>
      </c>
      <c r="Z368" t="b">
        <v>0</v>
      </c>
      <c r="AE368" t="s">
        <v>18719</v>
      </c>
      <c r="AF368" t="s">
        <v>18720</v>
      </c>
      <c r="AG368" t="s">
        <v>18635</v>
      </c>
      <c r="AH368" t="s">
        <v>19093</v>
      </c>
      <c r="AI368" t="s">
        <v>18451</v>
      </c>
      <c r="AN368" t="s">
        <v>19094</v>
      </c>
    </row>
    <row r="369" spans="1:40" hidden="1" x14ac:dyDescent="0.2">
      <c r="A369" t="s">
        <v>1641</v>
      </c>
      <c r="B369" t="s">
        <v>1642</v>
      </c>
      <c r="D369" t="s">
        <v>8216</v>
      </c>
      <c r="F369" t="s">
        <v>18556</v>
      </c>
      <c r="G369" t="s">
        <v>18566</v>
      </c>
      <c r="L369" t="s">
        <v>18558</v>
      </c>
      <c r="N369" t="s">
        <v>7071</v>
      </c>
      <c r="V369" t="b">
        <v>0</v>
      </c>
      <c r="W369" t="b">
        <v>0</v>
      </c>
      <c r="Z369" t="b">
        <v>0</v>
      </c>
      <c r="AE369" t="s">
        <v>18723</v>
      </c>
      <c r="AF369" t="s">
        <v>18724</v>
      </c>
      <c r="AG369" t="s">
        <v>18725</v>
      </c>
      <c r="AH369" t="s">
        <v>19095</v>
      </c>
      <c r="AI369" t="s">
        <v>18524</v>
      </c>
      <c r="AN369" t="s">
        <v>19096</v>
      </c>
    </row>
    <row r="370" spans="1:40" hidden="1" x14ac:dyDescent="0.2">
      <c r="A370" t="s">
        <v>1641</v>
      </c>
      <c r="B370" t="s">
        <v>1642</v>
      </c>
      <c r="D370" t="s">
        <v>8216</v>
      </c>
      <c r="F370" t="s">
        <v>18556</v>
      </c>
      <c r="G370" t="s">
        <v>19092</v>
      </c>
      <c r="L370" t="s">
        <v>18558</v>
      </c>
      <c r="N370" t="s">
        <v>7071</v>
      </c>
      <c r="V370" t="b">
        <v>0</v>
      </c>
      <c r="W370" t="b">
        <v>0</v>
      </c>
      <c r="Z370" t="b">
        <v>0</v>
      </c>
      <c r="AE370" t="s">
        <v>18719</v>
      </c>
      <c r="AF370" t="s">
        <v>18720</v>
      </c>
      <c r="AG370" t="s">
        <v>18635</v>
      </c>
      <c r="AH370" t="s">
        <v>19095</v>
      </c>
      <c r="AI370" t="s">
        <v>18451</v>
      </c>
      <c r="AN370" t="s">
        <v>19096</v>
      </c>
    </row>
    <row r="371" spans="1:40" hidden="1" x14ac:dyDescent="0.2">
      <c r="A371" t="s">
        <v>1641</v>
      </c>
      <c r="B371" t="s">
        <v>1642</v>
      </c>
      <c r="D371" t="s">
        <v>8216</v>
      </c>
      <c r="F371" t="s">
        <v>18556</v>
      </c>
      <c r="G371" t="s">
        <v>18645</v>
      </c>
      <c r="L371" t="s">
        <v>18558</v>
      </c>
      <c r="N371" t="s">
        <v>7071</v>
      </c>
      <c r="V371" t="b">
        <v>0</v>
      </c>
      <c r="W371" t="b">
        <v>0</v>
      </c>
      <c r="Z371" t="b">
        <v>0</v>
      </c>
      <c r="AE371" t="s">
        <v>18719</v>
      </c>
      <c r="AF371" t="s">
        <v>18720</v>
      </c>
      <c r="AG371" t="s">
        <v>18635</v>
      </c>
      <c r="AH371" t="s">
        <v>19095</v>
      </c>
      <c r="AI371" t="s">
        <v>18451</v>
      </c>
      <c r="AN371" t="s">
        <v>19096</v>
      </c>
    </row>
    <row r="372" spans="1:40" hidden="1" x14ac:dyDescent="0.2">
      <c r="A372" t="s">
        <v>1641</v>
      </c>
      <c r="B372" t="s">
        <v>1642</v>
      </c>
      <c r="D372" t="s">
        <v>8216</v>
      </c>
      <c r="F372" t="s">
        <v>18556</v>
      </c>
      <c r="G372" t="s">
        <v>18491</v>
      </c>
      <c r="L372" t="s">
        <v>18558</v>
      </c>
      <c r="N372" t="s">
        <v>7071</v>
      </c>
      <c r="V372" t="b">
        <v>0</v>
      </c>
      <c r="W372" t="b">
        <v>0</v>
      </c>
      <c r="Z372" t="b">
        <v>0</v>
      </c>
      <c r="AE372" t="s">
        <v>18719</v>
      </c>
      <c r="AF372" t="s">
        <v>18720</v>
      </c>
      <c r="AG372" t="s">
        <v>18635</v>
      </c>
      <c r="AH372" t="s">
        <v>19095</v>
      </c>
      <c r="AI372" t="s">
        <v>18451</v>
      </c>
      <c r="AN372" t="s">
        <v>19096</v>
      </c>
    </row>
    <row r="373" spans="1:40" hidden="1" x14ac:dyDescent="0.2">
      <c r="A373" t="s">
        <v>1641</v>
      </c>
      <c r="B373" t="s">
        <v>1642</v>
      </c>
      <c r="D373" t="s">
        <v>8216</v>
      </c>
      <c r="F373" t="s">
        <v>18469</v>
      </c>
      <c r="L373" t="s">
        <v>18470</v>
      </c>
      <c r="N373" t="s">
        <v>7374</v>
      </c>
      <c r="T373" t="s">
        <v>19098</v>
      </c>
      <c r="U373" t="s">
        <v>19099</v>
      </c>
      <c r="AE373" t="s">
        <v>18541</v>
      </c>
      <c r="AH373" t="s">
        <v>19100</v>
      </c>
      <c r="AI373" t="s">
        <v>18476</v>
      </c>
      <c r="AK373" t="s">
        <v>18897</v>
      </c>
      <c r="AN373" t="s">
        <v>19101</v>
      </c>
    </row>
    <row r="374" spans="1:40" hidden="1" x14ac:dyDescent="0.2">
      <c r="A374" t="s">
        <v>1641</v>
      </c>
      <c r="B374" t="s">
        <v>1642</v>
      </c>
      <c r="D374" t="s">
        <v>8216</v>
      </c>
      <c r="F374" t="s">
        <v>18556</v>
      </c>
      <c r="G374" t="s">
        <v>18451</v>
      </c>
      <c r="H374" t="s">
        <v>19067</v>
      </c>
      <c r="L374" t="s">
        <v>18517</v>
      </c>
      <c r="Q374" t="s">
        <v>19075</v>
      </c>
      <c r="T374" t="s">
        <v>19102</v>
      </c>
      <c r="U374" t="s">
        <v>19103</v>
      </c>
      <c r="V374" t="b">
        <v>0</v>
      </c>
      <c r="W374" t="b">
        <v>1</v>
      </c>
      <c r="AB374" t="s">
        <v>18455</v>
      </c>
      <c r="AC374" t="s">
        <v>19068</v>
      </c>
      <c r="AE374" t="s">
        <v>18719</v>
      </c>
      <c r="AF374" t="s">
        <v>18720</v>
      </c>
      <c r="AG374" t="s">
        <v>18635</v>
      </c>
      <c r="AH374" t="s">
        <v>19104</v>
      </c>
      <c r="AI374" t="s">
        <v>18461</v>
      </c>
      <c r="AN374" t="s">
        <v>19105</v>
      </c>
    </row>
    <row r="375" spans="1:40" hidden="1" x14ac:dyDescent="0.2">
      <c r="A375" t="s">
        <v>1641</v>
      </c>
      <c r="B375" t="s">
        <v>1642</v>
      </c>
      <c r="D375" t="s">
        <v>8216</v>
      </c>
      <c r="F375" t="s">
        <v>18556</v>
      </c>
      <c r="G375" t="s">
        <v>18524</v>
      </c>
      <c r="H375" t="s">
        <v>19065</v>
      </c>
      <c r="L375" t="s">
        <v>18517</v>
      </c>
      <c r="Q375" t="s">
        <v>19075</v>
      </c>
      <c r="T375" t="s">
        <v>19058</v>
      </c>
      <c r="U375" t="s">
        <v>19059</v>
      </c>
      <c r="V375" t="b">
        <v>0</v>
      </c>
      <c r="W375" t="b">
        <v>1</v>
      </c>
      <c r="AB375" t="s">
        <v>18455</v>
      </c>
      <c r="AC375" t="s">
        <v>19066</v>
      </c>
      <c r="AE375" t="s">
        <v>18723</v>
      </c>
      <c r="AF375" t="s">
        <v>18724</v>
      </c>
      <c r="AG375" t="s">
        <v>18725</v>
      </c>
      <c r="AH375" t="s">
        <v>19060</v>
      </c>
      <c r="AI375" t="s">
        <v>7872</v>
      </c>
      <c r="AN375" t="s">
        <v>19106</v>
      </c>
    </row>
    <row r="376" spans="1:40" hidden="1" x14ac:dyDescent="0.2">
      <c r="A376" t="s">
        <v>1641</v>
      </c>
      <c r="B376" t="s">
        <v>1642</v>
      </c>
      <c r="D376" t="s">
        <v>8216</v>
      </c>
      <c r="F376" t="s">
        <v>18556</v>
      </c>
      <c r="G376" t="s">
        <v>18451</v>
      </c>
      <c r="H376" t="s">
        <v>19107</v>
      </c>
      <c r="L376" t="s">
        <v>18517</v>
      </c>
      <c r="Q376" t="s">
        <v>19075</v>
      </c>
      <c r="T376" t="s">
        <v>19102</v>
      </c>
      <c r="U376" t="s">
        <v>19103</v>
      </c>
      <c r="V376" t="b">
        <v>0</v>
      </c>
      <c r="W376" t="b">
        <v>1</v>
      </c>
      <c r="AB376" t="s">
        <v>18455</v>
      </c>
      <c r="AC376" t="s">
        <v>18456</v>
      </c>
      <c r="AE376" t="s">
        <v>18719</v>
      </c>
      <c r="AF376" t="s">
        <v>18720</v>
      </c>
      <c r="AG376" t="s">
        <v>18635</v>
      </c>
      <c r="AH376" t="s">
        <v>19104</v>
      </c>
      <c r="AI376" t="s">
        <v>18461</v>
      </c>
      <c r="AN376" t="s">
        <v>19105</v>
      </c>
    </row>
    <row r="377" spans="1:40" hidden="1" x14ac:dyDescent="0.2">
      <c r="A377" t="s">
        <v>1641</v>
      </c>
      <c r="B377" t="s">
        <v>1642</v>
      </c>
      <c r="D377" t="s">
        <v>8216</v>
      </c>
      <c r="F377" t="s">
        <v>18556</v>
      </c>
      <c r="G377" t="s">
        <v>18451</v>
      </c>
      <c r="H377" t="s">
        <v>18557</v>
      </c>
      <c r="L377" t="s">
        <v>18517</v>
      </c>
      <c r="Q377" t="s">
        <v>19075</v>
      </c>
      <c r="T377" t="s">
        <v>19102</v>
      </c>
      <c r="U377" t="s">
        <v>19103</v>
      </c>
      <c r="V377" t="b">
        <v>0</v>
      </c>
      <c r="W377" t="b">
        <v>1</v>
      </c>
      <c r="AB377" t="s">
        <v>18455</v>
      </c>
      <c r="AC377" t="s">
        <v>18659</v>
      </c>
      <c r="AE377" t="s">
        <v>18719</v>
      </c>
      <c r="AF377" t="s">
        <v>18720</v>
      </c>
      <c r="AG377" t="s">
        <v>18635</v>
      </c>
      <c r="AH377" t="s">
        <v>19104</v>
      </c>
      <c r="AI377" t="s">
        <v>18461</v>
      </c>
      <c r="AN377" t="s">
        <v>19108</v>
      </c>
    </row>
    <row r="378" spans="1:40" hidden="1" x14ac:dyDescent="0.2">
      <c r="A378" t="s">
        <v>1641</v>
      </c>
      <c r="B378" t="s">
        <v>1642</v>
      </c>
      <c r="D378" t="s">
        <v>8216</v>
      </c>
      <c r="F378" t="s">
        <v>18556</v>
      </c>
      <c r="G378" t="s">
        <v>18451</v>
      </c>
      <c r="H378" t="s">
        <v>19109</v>
      </c>
      <c r="L378" t="s">
        <v>18517</v>
      </c>
      <c r="Q378" t="s">
        <v>19075</v>
      </c>
      <c r="T378" t="s">
        <v>19102</v>
      </c>
      <c r="U378" t="s">
        <v>19103</v>
      </c>
      <c r="V378" t="b">
        <v>0</v>
      </c>
      <c r="W378" t="b">
        <v>1</v>
      </c>
      <c r="AB378" t="s">
        <v>18455</v>
      </c>
      <c r="AC378" t="s">
        <v>19064</v>
      </c>
      <c r="AE378" t="s">
        <v>18719</v>
      </c>
      <c r="AF378" t="s">
        <v>18720</v>
      </c>
      <c r="AG378" t="s">
        <v>18635</v>
      </c>
      <c r="AH378" t="s">
        <v>19104</v>
      </c>
      <c r="AI378" t="s">
        <v>18461</v>
      </c>
      <c r="AN378" t="s">
        <v>19108</v>
      </c>
    </row>
    <row r="379" spans="1:40" hidden="1" x14ac:dyDescent="0.2">
      <c r="A379" t="s">
        <v>1641</v>
      </c>
      <c r="B379" t="s">
        <v>1642</v>
      </c>
      <c r="D379" t="s">
        <v>8216</v>
      </c>
      <c r="F379" t="s">
        <v>18469</v>
      </c>
      <c r="L379" t="s">
        <v>18470</v>
      </c>
      <c r="AE379" t="s">
        <v>18541</v>
      </c>
      <c r="AI379" t="s">
        <v>18483</v>
      </c>
      <c r="AK379" t="s">
        <v>18897</v>
      </c>
      <c r="AN379" t="s">
        <v>19110</v>
      </c>
    </row>
    <row r="380" spans="1:40" hidden="1" x14ac:dyDescent="0.2">
      <c r="A380" t="s">
        <v>1672</v>
      </c>
      <c r="B380" t="s">
        <v>1673</v>
      </c>
      <c r="D380" t="s">
        <v>8219</v>
      </c>
      <c r="F380" t="s">
        <v>18556</v>
      </c>
      <c r="G380" t="s">
        <v>19111</v>
      </c>
      <c r="L380" t="s">
        <v>18558</v>
      </c>
      <c r="N380" t="s">
        <v>7346</v>
      </c>
      <c r="T380" t="s">
        <v>19112</v>
      </c>
      <c r="U380" t="s">
        <v>19113</v>
      </c>
      <c r="AE380" t="s">
        <v>18655</v>
      </c>
      <c r="AF380" t="s">
        <v>18656</v>
      </c>
      <c r="AG380" t="s">
        <v>18640</v>
      </c>
      <c r="AH380" t="s">
        <v>19114</v>
      </c>
      <c r="AI380" t="s">
        <v>18524</v>
      </c>
      <c r="AN380" t="s">
        <v>19115</v>
      </c>
    </row>
    <row r="381" spans="1:40" hidden="1" x14ac:dyDescent="0.2">
      <c r="A381" t="s">
        <v>1672</v>
      </c>
      <c r="B381" t="s">
        <v>1673</v>
      </c>
      <c r="D381" t="s">
        <v>8219</v>
      </c>
      <c r="F381" t="s">
        <v>18556</v>
      </c>
      <c r="G381" t="s">
        <v>18524</v>
      </c>
      <c r="H381" t="s">
        <v>19116</v>
      </c>
      <c r="L381" t="s">
        <v>18558</v>
      </c>
      <c r="N381" t="s">
        <v>7346</v>
      </c>
      <c r="T381" t="s">
        <v>19112</v>
      </c>
      <c r="U381" t="s">
        <v>19113</v>
      </c>
      <c r="V381" t="b">
        <v>0</v>
      </c>
      <c r="W381" t="b">
        <v>1</v>
      </c>
      <c r="AB381" t="s">
        <v>18455</v>
      </c>
      <c r="AC381" t="s">
        <v>19111</v>
      </c>
      <c r="AE381" t="s">
        <v>18655</v>
      </c>
      <c r="AF381" t="s">
        <v>18656</v>
      </c>
      <c r="AG381" t="s">
        <v>18640</v>
      </c>
      <c r="AH381" t="s">
        <v>19114</v>
      </c>
      <c r="AI381" t="s">
        <v>18524</v>
      </c>
      <c r="AN381" t="s">
        <v>19117</v>
      </c>
    </row>
    <row r="382" spans="1:40" hidden="1" x14ac:dyDescent="0.2">
      <c r="A382" t="s">
        <v>1672</v>
      </c>
      <c r="B382" t="s">
        <v>1673</v>
      </c>
      <c r="D382" t="s">
        <v>8219</v>
      </c>
      <c r="F382" t="s">
        <v>18556</v>
      </c>
      <c r="G382" t="s">
        <v>18451</v>
      </c>
      <c r="H382" t="s">
        <v>19062</v>
      </c>
      <c r="L382" t="s">
        <v>18558</v>
      </c>
      <c r="N382" t="s">
        <v>7346</v>
      </c>
      <c r="T382" t="s">
        <v>19112</v>
      </c>
      <c r="U382" t="s">
        <v>19113</v>
      </c>
      <c r="V382" t="b">
        <v>0</v>
      </c>
      <c r="W382" t="b">
        <v>1</v>
      </c>
      <c r="AB382" t="s">
        <v>18455</v>
      </c>
      <c r="AC382" t="s">
        <v>18491</v>
      </c>
      <c r="AE382" t="s">
        <v>18651</v>
      </c>
      <c r="AF382" t="s">
        <v>18652</v>
      </c>
      <c r="AG382" t="s">
        <v>18635</v>
      </c>
      <c r="AH382" t="s">
        <v>19114</v>
      </c>
      <c r="AI382" t="s">
        <v>18524</v>
      </c>
      <c r="AN382" t="s">
        <v>19117</v>
      </c>
    </row>
    <row r="383" spans="1:40" hidden="1" x14ac:dyDescent="0.2">
      <c r="A383" t="s">
        <v>1672</v>
      </c>
      <c r="B383" t="s">
        <v>1673</v>
      </c>
      <c r="D383" t="s">
        <v>8219</v>
      </c>
      <c r="F383" t="s">
        <v>18556</v>
      </c>
      <c r="G383" t="s">
        <v>18491</v>
      </c>
      <c r="L383" t="s">
        <v>18558</v>
      </c>
      <c r="N383" t="s">
        <v>7346</v>
      </c>
      <c r="T383" t="s">
        <v>19112</v>
      </c>
      <c r="U383" t="s">
        <v>19113</v>
      </c>
      <c r="AE383" t="s">
        <v>18651</v>
      </c>
      <c r="AF383" t="s">
        <v>18652</v>
      </c>
      <c r="AG383" t="s">
        <v>18635</v>
      </c>
      <c r="AH383" t="s">
        <v>19114</v>
      </c>
      <c r="AI383" t="s">
        <v>18451</v>
      </c>
      <c r="AN383" t="s">
        <v>19115</v>
      </c>
    </row>
    <row r="384" spans="1:40" hidden="1" x14ac:dyDescent="0.2">
      <c r="A384" t="s">
        <v>1672</v>
      </c>
      <c r="B384" t="s">
        <v>1673</v>
      </c>
      <c r="D384" t="s">
        <v>8219</v>
      </c>
      <c r="F384" t="s">
        <v>18556</v>
      </c>
      <c r="G384" t="s">
        <v>19092</v>
      </c>
      <c r="L384" t="s">
        <v>18558</v>
      </c>
      <c r="N384" t="s">
        <v>7346</v>
      </c>
      <c r="T384" t="s">
        <v>19112</v>
      </c>
      <c r="U384" t="s">
        <v>19113</v>
      </c>
      <c r="AE384" t="s">
        <v>18651</v>
      </c>
      <c r="AF384" t="s">
        <v>18652</v>
      </c>
      <c r="AG384" t="s">
        <v>18635</v>
      </c>
      <c r="AH384" t="s">
        <v>19114</v>
      </c>
      <c r="AI384" t="s">
        <v>18451</v>
      </c>
      <c r="AN384" t="s">
        <v>19115</v>
      </c>
    </row>
    <row r="385" spans="1:40" hidden="1" x14ac:dyDescent="0.2">
      <c r="A385" t="s">
        <v>1672</v>
      </c>
      <c r="B385" t="s">
        <v>1673</v>
      </c>
      <c r="D385" t="s">
        <v>8219</v>
      </c>
      <c r="F385" t="s">
        <v>18556</v>
      </c>
      <c r="G385" t="s">
        <v>18524</v>
      </c>
      <c r="H385" t="s">
        <v>19118</v>
      </c>
      <c r="L385" t="s">
        <v>18558</v>
      </c>
      <c r="N385" t="s">
        <v>7346</v>
      </c>
      <c r="T385" t="s">
        <v>19112</v>
      </c>
      <c r="U385" t="s">
        <v>19113</v>
      </c>
      <c r="V385" t="b">
        <v>0</v>
      </c>
      <c r="W385" t="b">
        <v>1</v>
      </c>
      <c r="AB385" t="s">
        <v>18455</v>
      </c>
      <c r="AC385" t="s">
        <v>18566</v>
      </c>
      <c r="AE385" t="s">
        <v>18655</v>
      </c>
      <c r="AF385" t="s">
        <v>18656</v>
      </c>
      <c r="AG385" t="s">
        <v>18640</v>
      </c>
      <c r="AH385" t="s">
        <v>19114</v>
      </c>
      <c r="AI385" t="s">
        <v>18524</v>
      </c>
      <c r="AN385" t="s">
        <v>19117</v>
      </c>
    </row>
    <row r="386" spans="1:40" hidden="1" x14ac:dyDescent="0.2">
      <c r="A386" t="s">
        <v>1672</v>
      </c>
      <c r="B386" t="s">
        <v>1673</v>
      </c>
      <c r="D386" t="s">
        <v>8219</v>
      </c>
      <c r="F386" t="s">
        <v>18556</v>
      </c>
      <c r="G386" t="s">
        <v>18566</v>
      </c>
      <c r="L386" t="s">
        <v>18558</v>
      </c>
      <c r="N386" t="s">
        <v>7346</v>
      </c>
      <c r="T386" t="s">
        <v>19112</v>
      </c>
      <c r="U386" t="s">
        <v>19113</v>
      </c>
      <c r="AE386" t="s">
        <v>18655</v>
      </c>
      <c r="AF386" t="s">
        <v>18656</v>
      </c>
      <c r="AG386" t="s">
        <v>18640</v>
      </c>
      <c r="AH386" t="s">
        <v>19114</v>
      </c>
      <c r="AI386" t="s">
        <v>18524</v>
      </c>
      <c r="AN386" t="s">
        <v>19115</v>
      </c>
    </row>
    <row r="387" spans="1:40" hidden="1" x14ac:dyDescent="0.2">
      <c r="A387" t="s">
        <v>1672</v>
      </c>
      <c r="B387" t="s">
        <v>1673</v>
      </c>
      <c r="D387" t="s">
        <v>8219</v>
      </c>
      <c r="F387" t="s">
        <v>18556</v>
      </c>
      <c r="G387" t="s">
        <v>18451</v>
      </c>
      <c r="H387" t="s">
        <v>18582</v>
      </c>
      <c r="L387" t="s">
        <v>18558</v>
      </c>
      <c r="N387" t="s">
        <v>7346</v>
      </c>
      <c r="T387" t="s">
        <v>19112</v>
      </c>
      <c r="U387" t="s">
        <v>19113</v>
      </c>
      <c r="V387" t="b">
        <v>0</v>
      </c>
      <c r="W387" t="b">
        <v>1</v>
      </c>
      <c r="AB387" t="s">
        <v>18455</v>
      </c>
      <c r="AC387" t="s">
        <v>19092</v>
      </c>
      <c r="AE387" t="s">
        <v>18651</v>
      </c>
      <c r="AF387" t="s">
        <v>18652</v>
      </c>
      <c r="AG387" t="s">
        <v>18635</v>
      </c>
      <c r="AH387" t="s">
        <v>19114</v>
      </c>
      <c r="AI387" t="s">
        <v>18524</v>
      </c>
      <c r="AN387" t="s">
        <v>19117</v>
      </c>
    </row>
    <row r="388" spans="1:40" hidden="1" x14ac:dyDescent="0.2">
      <c r="A388" t="s">
        <v>1672</v>
      </c>
      <c r="B388" t="s">
        <v>1673</v>
      </c>
      <c r="D388" t="s">
        <v>8219</v>
      </c>
      <c r="F388" t="s">
        <v>18556</v>
      </c>
      <c r="G388" t="s">
        <v>18491</v>
      </c>
      <c r="L388" t="s">
        <v>18558</v>
      </c>
      <c r="N388" t="s">
        <v>7768</v>
      </c>
      <c r="T388" t="s">
        <v>19119</v>
      </c>
      <c r="U388" t="s">
        <v>19120</v>
      </c>
      <c r="AE388" t="s">
        <v>18651</v>
      </c>
      <c r="AF388" t="s">
        <v>18652</v>
      </c>
      <c r="AG388" t="s">
        <v>18635</v>
      </c>
      <c r="AH388" t="s">
        <v>19121</v>
      </c>
      <c r="AI388" t="s">
        <v>18451</v>
      </c>
      <c r="AN388" t="s">
        <v>19122</v>
      </c>
    </row>
    <row r="389" spans="1:40" hidden="1" x14ac:dyDescent="0.2">
      <c r="A389" t="s">
        <v>1672</v>
      </c>
      <c r="B389" t="s">
        <v>1673</v>
      </c>
      <c r="D389" t="s">
        <v>8219</v>
      </c>
      <c r="F389" t="s">
        <v>18556</v>
      </c>
      <c r="G389" t="s">
        <v>19092</v>
      </c>
      <c r="L389" t="s">
        <v>18558</v>
      </c>
      <c r="N389" t="s">
        <v>7768</v>
      </c>
      <c r="T389" t="s">
        <v>19119</v>
      </c>
      <c r="U389" t="s">
        <v>19120</v>
      </c>
      <c r="AE389" t="s">
        <v>18651</v>
      </c>
      <c r="AF389" t="s">
        <v>18652</v>
      </c>
      <c r="AG389" t="s">
        <v>18635</v>
      </c>
      <c r="AH389" t="s">
        <v>19121</v>
      </c>
      <c r="AI389" t="s">
        <v>18451</v>
      </c>
      <c r="AN389" t="s">
        <v>19122</v>
      </c>
    </row>
    <row r="390" spans="1:40" hidden="1" x14ac:dyDescent="0.2">
      <c r="A390" t="s">
        <v>1672</v>
      </c>
      <c r="B390" t="s">
        <v>1673</v>
      </c>
      <c r="D390" t="s">
        <v>8219</v>
      </c>
      <c r="F390" t="s">
        <v>18556</v>
      </c>
      <c r="G390" t="s">
        <v>18566</v>
      </c>
      <c r="L390" t="s">
        <v>18558</v>
      </c>
      <c r="N390" t="s">
        <v>7768</v>
      </c>
      <c r="T390" t="s">
        <v>19119</v>
      </c>
      <c r="U390" t="s">
        <v>19120</v>
      </c>
      <c r="AE390" t="s">
        <v>18655</v>
      </c>
      <c r="AF390" t="s">
        <v>18656</v>
      </c>
      <c r="AG390" t="s">
        <v>18640</v>
      </c>
      <c r="AH390" t="s">
        <v>19121</v>
      </c>
      <c r="AI390" t="s">
        <v>18524</v>
      </c>
      <c r="AN390" t="s">
        <v>19122</v>
      </c>
    </row>
    <row r="391" spans="1:40" hidden="1" x14ac:dyDescent="0.2">
      <c r="A391" t="s">
        <v>1672</v>
      </c>
      <c r="B391" t="s">
        <v>1673</v>
      </c>
      <c r="D391" t="s">
        <v>8219</v>
      </c>
      <c r="F391" t="s">
        <v>18556</v>
      </c>
      <c r="G391" t="s">
        <v>19123</v>
      </c>
      <c r="L391" t="s">
        <v>18558</v>
      </c>
      <c r="N391" t="s">
        <v>7660</v>
      </c>
      <c r="V391" t="b">
        <v>0</v>
      </c>
      <c r="W391" t="b">
        <v>0</v>
      </c>
      <c r="Z391" t="b">
        <v>0</v>
      </c>
      <c r="AE391" t="s">
        <v>18651</v>
      </c>
      <c r="AF391" t="s">
        <v>18652</v>
      </c>
      <c r="AG391" t="s">
        <v>18635</v>
      </c>
      <c r="AH391" t="s">
        <v>19124</v>
      </c>
      <c r="AI391" t="s">
        <v>18451</v>
      </c>
      <c r="AN391" t="s">
        <v>19125</v>
      </c>
    </row>
    <row r="392" spans="1:40" hidden="1" x14ac:dyDescent="0.2">
      <c r="A392" t="s">
        <v>1672</v>
      </c>
      <c r="B392" t="s">
        <v>1673</v>
      </c>
      <c r="D392" t="s">
        <v>8219</v>
      </c>
      <c r="F392" t="s">
        <v>18556</v>
      </c>
      <c r="G392" t="s">
        <v>18491</v>
      </c>
      <c r="L392" t="s">
        <v>18558</v>
      </c>
      <c r="N392" t="s">
        <v>7660</v>
      </c>
      <c r="V392" t="b">
        <v>0</v>
      </c>
      <c r="W392" t="b">
        <v>0</v>
      </c>
      <c r="Z392" t="b">
        <v>0</v>
      </c>
      <c r="AE392" t="s">
        <v>18651</v>
      </c>
      <c r="AF392" t="s">
        <v>18652</v>
      </c>
      <c r="AG392" t="s">
        <v>18635</v>
      </c>
      <c r="AH392" t="s">
        <v>19124</v>
      </c>
      <c r="AI392" t="s">
        <v>18451</v>
      </c>
      <c r="AN392" t="s">
        <v>19125</v>
      </c>
    </row>
    <row r="393" spans="1:40" hidden="1" x14ac:dyDescent="0.2">
      <c r="A393" t="s">
        <v>1672</v>
      </c>
      <c r="B393" t="s">
        <v>1673</v>
      </c>
      <c r="D393" t="s">
        <v>8219</v>
      </c>
      <c r="F393" t="s">
        <v>18556</v>
      </c>
      <c r="G393" t="s">
        <v>19092</v>
      </c>
      <c r="L393" t="s">
        <v>18558</v>
      </c>
      <c r="N393" t="s">
        <v>7660</v>
      </c>
      <c r="V393" t="b">
        <v>0</v>
      </c>
      <c r="W393" t="b">
        <v>0</v>
      </c>
      <c r="Z393" t="b">
        <v>0</v>
      </c>
      <c r="AE393" t="s">
        <v>18651</v>
      </c>
      <c r="AF393" t="s">
        <v>18652</v>
      </c>
      <c r="AG393" t="s">
        <v>18635</v>
      </c>
      <c r="AH393" t="s">
        <v>19124</v>
      </c>
      <c r="AI393" t="s">
        <v>18451</v>
      </c>
      <c r="AN393" t="s">
        <v>19125</v>
      </c>
    </row>
    <row r="394" spans="1:40" hidden="1" x14ac:dyDescent="0.2">
      <c r="A394" t="s">
        <v>1672</v>
      </c>
      <c r="B394" t="s">
        <v>1673</v>
      </c>
      <c r="D394" t="s">
        <v>8219</v>
      </c>
      <c r="F394" t="s">
        <v>18556</v>
      </c>
      <c r="G394" t="s">
        <v>18566</v>
      </c>
      <c r="L394" t="s">
        <v>18558</v>
      </c>
      <c r="N394" t="s">
        <v>7660</v>
      </c>
      <c r="V394" t="b">
        <v>0</v>
      </c>
      <c r="W394" t="b">
        <v>0</v>
      </c>
      <c r="Z394" t="b">
        <v>0</v>
      </c>
      <c r="AE394" t="s">
        <v>18655</v>
      </c>
      <c r="AF394" t="s">
        <v>18656</v>
      </c>
      <c r="AG394" t="s">
        <v>18640</v>
      </c>
      <c r="AH394" t="s">
        <v>19124</v>
      </c>
      <c r="AI394" t="s">
        <v>18524</v>
      </c>
      <c r="AN394" t="s">
        <v>19126</v>
      </c>
    </row>
    <row r="395" spans="1:40" hidden="1" x14ac:dyDescent="0.2">
      <c r="A395" t="s">
        <v>1672</v>
      </c>
      <c r="B395" t="s">
        <v>1673</v>
      </c>
      <c r="D395" t="s">
        <v>8219</v>
      </c>
      <c r="F395" t="s">
        <v>18556</v>
      </c>
      <c r="G395" t="s">
        <v>18524</v>
      </c>
      <c r="H395" t="s">
        <v>19127</v>
      </c>
      <c r="L395" t="s">
        <v>18517</v>
      </c>
      <c r="Q395" t="s">
        <v>19128</v>
      </c>
      <c r="T395" t="s">
        <v>19129</v>
      </c>
      <c r="U395" t="s">
        <v>19130</v>
      </c>
      <c r="V395" t="b">
        <v>0</v>
      </c>
      <c r="W395" t="b">
        <v>1</v>
      </c>
      <c r="AB395" t="s">
        <v>18455</v>
      </c>
      <c r="AC395" t="s">
        <v>18566</v>
      </c>
      <c r="AE395" t="s">
        <v>18655</v>
      </c>
      <c r="AF395" t="s">
        <v>18656</v>
      </c>
      <c r="AG395" t="s">
        <v>18640</v>
      </c>
      <c r="AH395" t="s">
        <v>19131</v>
      </c>
      <c r="AI395" t="s">
        <v>7872</v>
      </c>
      <c r="AN395" t="s">
        <v>19132</v>
      </c>
    </row>
    <row r="396" spans="1:40" hidden="1" x14ac:dyDescent="0.2">
      <c r="A396" t="s">
        <v>1682</v>
      </c>
      <c r="B396" t="s">
        <v>1683</v>
      </c>
      <c r="D396" t="s">
        <v>8222</v>
      </c>
      <c r="F396" t="s">
        <v>18556</v>
      </c>
      <c r="G396" t="s">
        <v>18524</v>
      </c>
      <c r="H396" t="s">
        <v>19134</v>
      </c>
      <c r="L396" t="s">
        <v>18558</v>
      </c>
      <c r="N396" t="s">
        <v>7419</v>
      </c>
      <c r="T396" t="s">
        <v>19135</v>
      </c>
      <c r="U396" t="s">
        <v>19136</v>
      </c>
      <c r="V396" t="b">
        <v>0</v>
      </c>
      <c r="W396" t="b">
        <v>1</v>
      </c>
      <c r="AB396" t="s">
        <v>18455</v>
      </c>
      <c r="AC396" t="s">
        <v>18746</v>
      </c>
      <c r="AE396" t="s">
        <v>18638</v>
      </c>
      <c r="AF396" t="s">
        <v>18639</v>
      </c>
      <c r="AG396" t="s">
        <v>18640</v>
      </c>
      <c r="AH396" t="s">
        <v>19137</v>
      </c>
      <c r="AI396" t="s">
        <v>18451</v>
      </c>
      <c r="AN396" t="s">
        <v>19138</v>
      </c>
    </row>
    <row r="397" spans="1:40" hidden="1" x14ac:dyDescent="0.2">
      <c r="A397" t="s">
        <v>1682</v>
      </c>
      <c r="B397" t="s">
        <v>1683</v>
      </c>
      <c r="D397" t="s">
        <v>8222</v>
      </c>
      <c r="F397" t="s">
        <v>18556</v>
      </c>
      <c r="G397" t="s">
        <v>18451</v>
      </c>
      <c r="H397" t="s">
        <v>19078</v>
      </c>
      <c r="L397" t="s">
        <v>18558</v>
      </c>
      <c r="N397" t="s">
        <v>7837</v>
      </c>
      <c r="T397" t="s">
        <v>19139</v>
      </c>
      <c r="U397" t="s">
        <v>19140</v>
      </c>
      <c r="V397" t="b">
        <v>0</v>
      </c>
      <c r="W397" t="b">
        <v>1</v>
      </c>
      <c r="AB397" t="s">
        <v>18455</v>
      </c>
      <c r="AC397" t="s">
        <v>18491</v>
      </c>
      <c r="AE397" t="s">
        <v>18633</v>
      </c>
      <c r="AF397" t="s">
        <v>18634</v>
      </c>
      <c r="AG397" t="s">
        <v>18635</v>
      </c>
      <c r="AH397" t="s">
        <v>19141</v>
      </c>
      <c r="AI397" t="s">
        <v>18451</v>
      </c>
      <c r="AN397" t="s">
        <v>19142</v>
      </c>
    </row>
    <row r="398" spans="1:40" hidden="1" x14ac:dyDescent="0.2">
      <c r="A398" t="s">
        <v>1682</v>
      </c>
      <c r="B398" t="s">
        <v>1683</v>
      </c>
      <c r="D398" t="s">
        <v>8222</v>
      </c>
      <c r="F398" t="s">
        <v>18556</v>
      </c>
      <c r="G398" t="s">
        <v>18491</v>
      </c>
      <c r="L398" t="s">
        <v>18558</v>
      </c>
      <c r="N398" t="s">
        <v>7837</v>
      </c>
      <c r="T398" t="s">
        <v>19139</v>
      </c>
      <c r="U398" t="s">
        <v>19140</v>
      </c>
      <c r="AE398" t="s">
        <v>18633</v>
      </c>
      <c r="AF398" t="s">
        <v>18634</v>
      </c>
      <c r="AG398" t="s">
        <v>18635</v>
      </c>
      <c r="AH398" t="s">
        <v>19141</v>
      </c>
      <c r="AI398" t="s">
        <v>18451</v>
      </c>
      <c r="AN398" t="s">
        <v>19143</v>
      </c>
    </row>
    <row r="399" spans="1:40" hidden="1" x14ac:dyDescent="0.2">
      <c r="A399" t="s">
        <v>1682</v>
      </c>
      <c r="B399" t="s">
        <v>1683</v>
      </c>
      <c r="D399" t="s">
        <v>8222</v>
      </c>
      <c r="F399" t="s">
        <v>18556</v>
      </c>
      <c r="G399" t="s">
        <v>18524</v>
      </c>
      <c r="H399" t="s">
        <v>19134</v>
      </c>
      <c r="L399" t="s">
        <v>18558</v>
      </c>
      <c r="N399" t="s">
        <v>7837</v>
      </c>
      <c r="T399" t="s">
        <v>19139</v>
      </c>
      <c r="U399" t="s">
        <v>19140</v>
      </c>
      <c r="V399" t="b">
        <v>0</v>
      </c>
      <c r="W399" t="b">
        <v>1</v>
      </c>
      <c r="AB399" t="s">
        <v>18455</v>
      </c>
      <c r="AC399" t="s">
        <v>18746</v>
      </c>
      <c r="AE399" t="s">
        <v>18638</v>
      </c>
      <c r="AF399" t="s">
        <v>18639</v>
      </c>
      <c r="AG399" t="s">
        <v>18640</v>
      </c>
      <c r="AH399" t="s">
        <v>19141</v>
      </c>
      <c r="AI399" t="s">
        <v>18451</v>
      </c>
      <c r="AN399" t="s">
        <v>19142</v>
      </c>
    </row>
    <row r="400" spans="1:40" hidden="1" x14ac:dyDescent="0.2">
      <c r="A400" t="s">
        <v>1682</v>
      </c>
      <c r="B400" t="s">
        <v>1683</v>
      </c>
      <c r="D400" t="s">
        <v>8222</v>
      </c>
      <c r="F400" t="s">
        <v>18556</v>
      </c>
      <c r="G400" t="s">
        <v>18746</v>
      </c>
      <c r="L400" t="s">
        <v>18558</v>
      </c>
      <c r="N400" t="s">
        <v>7837</v>
      </c>
      <c r="T400" t="s">
        <v>19139</v>
      </c>
      <c r="U400" t="s">
        <v>19140</v>
      </c>
      <c r="AE400" t="s">
        <v>18638</v>
      </c>
      <c r="AF400" t="s">
        <v>18639</v>
      </c>
      <c r="AG400" t="s">
        <v>18640</v>
      </c>
      <c r="AH400" t="s">
        <v>19141</v>
      </c>
      <c r="AI400" t="s">
        <v>18524</v>
      </c>
      <c r="AN400" t="s">
        <v>19143</v>
      </c>
    </row>
    <row r="401" spans="1:40" hidden="1" x14ac:dyDescent="0.2">
      <c r="A401" t="s">
        <v>1682</v>
      </c>
      <c r="B401" t="s">
        <v>1683</v>
      </c>
      <c r="D401" t="s">
        <v>8222</v>
      </c>
      <c r="F401" t="s">
        <v>18556</v>
      </c>
      <c r="G401" t="s">
        <v>18491</v>
      </c>
      <c r="L401" t="s">
        <v>18558</v>
      </c>
      <c r="N401" t="s">
        <v>19144</v>
      </c>
      <c r="T401" t="s">
        <v>19145</v>
      </c>
      <c r="U401" t="s">
        <v>19146</v>
      </c>
      <c r="V401" t="b">
        <v>0</v>
      </c>
      <c r="W401" t="b">
        <v>0</v>
      </c>
      <c r="Z401" t="b">
        <v>0</v>
      </c>
      <c r="AE401" t="s">
        <v>18633</v>
      </c>
      <c r="AF401" t="s">
        <v>18634</v>
      </c>
      <c r="AG401" t="s">
        <v>18635</v>
      </c>
      <c r="AH401" t="s">
        <v>19147</v>
      </c>
      <c r="AI401" t="s">
        <v>18451</v>
      </c>
      <c r="AN401" t="s">
        <v>19148</v>
      </c>
    </row>
    <row r="402" spans="1:40" hidden="1" x14ac:dyDescent="0.2">
      <c r="A402" t="s">
        <v>1682</v>
      </c>
      <c r="B402" t="s">
        <v>1683</v>
      </c>
      <c r="D402" t="s">
        <v>8222</v>
      </c>
      <c r="F402" t="s">
        <v>18556</v>
      </c>
      <c r="G402" t="s">
        <v>18746</v>
      </c>
      <c r="L402" t="s">
        <v>18558</v>
      </c>
      <c r="N402" t="s">
        <v>19144</v>
      </c>
      <c r="T402" t="s">
        <v>19145</v>
      </c>
      <c r="U402" t="s">
        <v>19146</v>
      </c>
      <c r="V402" t="b">
        <v>0</v>
      </c>
      <c r="W402" t="b">
        <v>0</v>
      </c>
      <c r="Z402" t="b">
        <v>0</v>
      </c>
      <c r="AE402" t="s">
        <v>18638</v>
      </c>
      <c r="AF402" t="s">
        <v>18639</v>
      </c>
      <c r="AG402" t="s">
        <v>18640</v>
      </c>
      <c r="AH402" t="s">
        <v>19147</v>
      </c>
      <c r="AI402" t="s">
        <v>18524</v>
      </c>
      <c r="AN402" t="s">
        <v>19148</v>
      </c>
    </row>
    <row r="403" spans="1:40" hidden="1" x14ac:dyDescent="0.2">
      <c r="A403" t="s">
        <v>1682</v>
      </c>
      <c r="B403" t="s">
        <v>1683</v>
      </c>
      <c r="D403" t="s">
        <v>8222</v>
      </c>
      <c r="F403" t="s">
        <v>18556</v>
      </c>
      <c r="G403" t="s">
        <v>18491</v>
      </c>
      <c r="L403" t="s">
        <v>18558</v>
      </c>
      <c r="N403" t="s">
        <v>4083</v>
      </c>
      <c r="V403" t="b">
        <v>0</v>
      </c>
      <c r="W403" t="b">
        <v>0</v>
      </c>
      <c r="Z403" t="b">
        <v>0</v>
      </c>
      <c r="AE403" t="s">
        <v>18633</v>
      </c>
      <c r="AF403" t="s">
        <v>18634</v>
      </c>
      <c r="AG403" t="s">
        <v>18635</v>
      </c>
      <c r="AH403" t="s">
        <v>19149</v>
      </c>
      <c r="AI403" t="s">
        <v>18451</v>
      </c>
      <c r="AN403" t="s">
        <v>19150</v>
      </c>
    </row>
    <row r="404" spans="1:40" hidden="1" x14ac:dyDescent="0.2">
      <c r="A404" t="s">
        <v>1682</v>
      </c>
      <c r="B404" t="s">
        <v>1683</v>
      </c>
      <c r="D404" t="s">
        <v>8222</v>
      </c>
      <c r="F404" t="s">
        <v>18556</v>
      </c>
      <c r="G404" t="s">
        <v>18746</v>
      </c>
      <c r="L404" t="s">
        <v>18558</v>
      </c>
      <c r="N404" t="s">
        <v>4083</v>
      </c>
      <c r="V404" t="b">
        <v>0</v>
      </c>
      <c r="W404" t="b">
        <v>0</v>
      </c>
      <c r="Z404" t="b">
        <v>0</v>
      </c>
      <c r="AE404" t="s">
        <v>18638</v>
      </c>
      <c r="AF404" t="s">
        <v>18639</v>
      </c>
      <c r="AG404" t="s">
        <v>18640</v>
      </c>
      <c r="AH404" t="s">
        <v>19149</v>
      </c>
      <c r="AI404" t="s">
        <v>18524</v>
      </c>
      <c r="AN404" t="s">
        <v>19150</v>
      </c>
    </row>
    <row r="405" spans="1:40" hidden="1" x14ac:dyDescent="0.2">
      <c r="A405" t="s">
        <v>1682</v>
      </c>
      <c r="B405" t="s">
        <v>1683</v>
      </c>
      <c r="D405" t="s">
        <v>8222</v>
      </c>
      <c r="F405" t="s">
        <v>18556</v>
      </c>
      <c r="G405" t="s">
        <v>18491</v>
      </c>
      <c r="L405" t="s">
        <v>18558</v>
      </c>
      <c r="N405" t="s">
        <v>7707</v>
      </c>
      <c r="V405" t="b">
        <v>0</v>
      </c>
      <c r="W405" t="b">
        <v>0</v>
      </c>
      <c r="Z405" t="b">
        <v>0</v>
      </c>
      <c r="AE405" t="s">
        <v>18633</v>
      </c>
      <c r="AF405" t="s">
        <v>18634</v>
      </c>
      <c r="AG405" t="s">
        <v>18635</v>
      </c>
      <c r="AH405" t="s">
        <v>19151</v>
      </c>
      <c r="AI405" t="s">
        <v>18451</v>
      </c>
      <c r="AN405" t="s">
        <v>19152</v>
      </c>
    </row>
    <row r="406" spans="1:40" hidden="1" x14ac:dyDescent="0.2">
      <c r="A406" t="s">
        <v>1682</v>
      </c>
      <c r="B406" t="s">
        <v>1683</v>
      </c>
      <c r="D406" t="s">
        <v>8222</v>
      </c>
      <c r="F406" t="s">
        <v>18556</v>
      </c>
      <c r="G406" t="s">
        <v>18746</v>
      </c>
      <c r="L406" t="s">
        <v>18558</v>
      </c>
      <c r="N406" t="s">
        <v>7707</v>
      </c>
      <c r="V406" t="b">
        <v>0</v>
      </c>
      <c r="W406" t="b">
        <v>0</v>
      </c>
      <c r="Z406" t="b">
        <v>0</v>
      </c>
      <c r="AE406" t="s">
        <v>18638</v>
      </c>
      <c r="AF406" t="s">
        <v>18639</v>
      </c>
      <c r="AG406" t="s">
        <v>18640</v>
      </c>
      <c r="AH406" t="s">
        <v>19151</v>
      </c>
      <c r="AI406" t="s">
        <v>18524</v>
      </c>
      <c r="AN406" t="s">
        <v>19152</v>
      </c>
    </row>
    <row r="407" spans="1:40" hidden="1" x14ac:dyDescent="0.2">
      <c r="A407" t="s">
        <v>1682</v>
      </c>
      <c r="B407" t="s">
        <v>1683</v>
      </c>
      <c r="D407" t="s">
        <v>8222</v>
      </c>
      <c r="F407" t="s">
        <v>18469</v>
      </c>
      <c r="L407" t="s">
        <v>18470</v>
      </c>
      <c r="N407" t="s">
        <v>19154</v>
      </c>
      <c r="T407" t="s">
        <v>19155</v>
      </c>
      <c r="U407" t="s">
        <v>19156</v>
      </c>
      <c r="AE407" t="s">
        <v>19157</v>
      </c>
      <c r="AH407" t="s">
        <v>19158</v>
      </c>
      <c r="AI407" t="s">
        <v>18483</v>
      </c>
      <c r="AK407" t="s">
        <v>19159</v>
      </c>
      <c r="AN407" t="s">
        <v>19160</v>
      </c>
    </row>
    <row r="408" spans="1:40" hidden="1" x14ac:dyDescent="0.2">
      <c r="A408" t="s">
        <v>1682</v>
      </c>
      <c r="B408" t="s">
        <v>1683</v>
      </c>
      <c r="D408" t="s">
        <v>8222</v>
      </c>
      <c r="F408" t="s">
        <v>18469</v>
      </c>
      <c r="L408" t="s">
        <v>18470</v>
      </c>
      <c r="AE408" t="s">
        <v>19157</v>
      </c>
      <c r="AI408" t="s">
        <v>18505</v>
      </c>
      <c r="AK408" t="s">
        <v>19159</v>
      </c>
      <c r="AN408" t="s">
        <v>19161</v>
      </c>
    </row>
    <row r="409" spans="1:40" hidden="1" x14ac:dyDescent="0.2">
      <c r="A409" t="s">
        <v>1822</v>
      </c>
      <c r="B409" t="s">
        <v>1823</v>
      </c>
      <c r="D409" t="s">
        <v>8238</v>
      </c>
      <c r="F409" t="s">
        <v>18450</v>
      </c>
      <c r="G409" t="s">
        <v>18668</v>
      </c>
      <c r="H409" t="s">
        <v>18464</v>
      </c>
      <c r="I409">
        <v>0</v>
      </c>
      <c r="N409" t="s">
        <v>7690</v>
      </c>
      <c r="T409" t="s">
        <v>19162</v>
      </c>
      <c r="U409" t="s">
        <v>19163</v>
      </c>
      <c r="AE409" t="s">
        <v>18466</v>
      </c>
      <c r="AH409" t="s">
        <v>19164</v>
      </c>
      <c r="AK409" t="s">
        <v>18462</v>
      </c>
      <c r="AN409" t="s">
        <v>19165</v>
      </c>
    </row>
    <row r="410" spans="1:40" hidden="1" x14ac:dyDescent="0.2">
      <c r="A410" t="s">
        <v>1822</v>
      </c>
      <c r="B410" t="s">
        <v>1823</v>
      </c>
      <c r="D410" t="s">
        <v>8238</v>
      </c>
      <c r="F410" t="s">
        <v>18450</v>
      </c>
      <c r="G410" t="s">
        <v>18491</v>
      </c>
      <c r="H410" t="s">
        <v>18464</v>
      </c>
      <c r="I410">
        <v>0</v>
      </c>
      <c r="N410" t="s">
        <v>7690</v>
      </c>
      <c r="T410" t="s">
        <v>19162</v>
      </c>
      <c r="U410" t="s">
        <v>19163</v>
      </c>
      <c r="AE410" t="s">
        <v>18466</v>
      </c>
      <c r="AH410" t="s">
        <v>19164</v>
      </c>
      <c r="AK410" t="s">
        <v>18462</v>
      </c>
      <c r="AN410" t="s">
        <v>19165</v>
      </c>
    </row>
    <row r="411" spans="1:40" hidden="1" x14ac:dyDescent="0.2">
      <c r="A411" t="s">
        <v>1822</v>
      </c>
      <c r="B411" t="s">
        <v>1823</v>
      </c>
      <c r="D411" t="s">
        <v>8238</v>
      </c>
      <c r="F411" t="s">
        <v>18450</v>
      </c>
      <c r="G411" t="s">
        <v>18456</v>
      </c>
      <c r="H411" t="s">
        <v>18464</v>
      </c>
      <c r="I411">
        <v>0</v>
      </c>
      <c r="N411" t="s">
        <v>7690</v>
      </c>
      <c r="T411" t="s">
        <v>19162</v>
      </c>
      <c r="U411" t="s">
        <v>19163</v>
      </c>
      <c r="AE411" t="s">
        <v>19166</v>
      </c>
      <c r="AH411" t="s">
        <v>19164</v>
      </c>
      <c r="AK411" t="s">
        <v>18462</v>
      </c>
      <c r="AN411" t="s">
        <v>19165</v>
      </c>
    </row>
    <row r="412" spans="1:40" hidden="1" x14ac:dyDescent="0.2">
      <c r="A412" t="s">
        <v>1822</v>
      </c>
      <c r="B412" t="s">
        <v>1823</v>
      </c>
      <c r="D412" t="s">
        <v>8238</v>
      </c>
      <c r="F412" t="s">
        <v>18450</v>
      </c>
      <c r="G412" t="s">
        <v>18668</v>
      </c>
      <c r="H412" t="s">
        <v>18464</v>
      </c>
      <c r="I412">
        <v>0</v>
      </c>
      <c r="N412" t="s">
        <v>14449</v>
      </c>
      <c r="V412" t="b">
        <v>0</v>
      </c>
      <c r="W412" t="b">
        <v>0</v>
      </c>
      <c r="Z412" t="b">
        <v>0</v>
      </c>
      <c r="AE412" t="s">
        <v>18466</v>
      </c>
      <c r="AH412" t="s">
        <v>19167</v>
      </c>
      <c r="AI412" t="s">
        <v>18497</v>
      </c>
      <c r="AK412" t="s">
        <v>18462</v>
      </c>
      <c r="AN412" t="s">
        <v>19168</v>
      </c>
    </row>
    <row r="413" spans="1:40" hidden="1" x14ac:dyDescent="0.2">
      <c r="A413" t="s">
        <v>1822</v>
      </c>
      <c r="B413" t="s">
        <v>1823</v>
      </c>
      <c r="D413" t="s">
        <v>8238</v>
      </c>
      <c r="F413" t="s">
        <v>18450</v>
      </c>
      <c r="G413" t="s">
        <v>18491</v>
      </c>
      <c r="H413" t="s">
        <v>18464</v>
      </c>
      <c r="I413">
        <v>0</v>
      </c>
      <c r="N413" t="s">
        <v>14449</v>
      </c>
      <c r="V413" t="b">
        <v>0</v>
      </c>
      <c r="W413" t="b">
        <v>0</v>
      </c>
      <c r="Z413" t="b">
        <v>0</v>
      </c>
      <c r="AE413" t="s">
        <v>18466</v>
      </c>
      <c r="AH413" t="s">
        <v>19167</v>
      </c>
      <c r="AI413" t="s">
        <v>18497</v>
      </c>
      <c r="AK413" t="s">
        <v>18462</v>
      </c>
      <c r="AN413" t="s">
        <v>19168</v>
      </c>
    </row>
    <row r="414" spans="1:40" x14ac:dyDescent="0.2">
      <c r="A414" t="s">
        <v>1822</v>
      </c>
      <c r="B414" t="s">
        <v>1823</v>
      </c>
      <c r="D414" t="s">
        <v>8238</v>
      </c>
      <c r="F414" t="s">
        <v>18450</v>
      </c>
      <c r="G414" t="s">
        <v>18456</v>
      </c>
      <c r="H414" t="s">
        <v>19169</v>
      </c>
      <c r="I414">
        <v>30800000</v>
      </c>
      <c r="N414" t="s">
        <v>14449</v>
      </c>
      <c r="V414" t="b">
        <v>0</v>
      </c>
      <c r="W414" t="b">
        <v>0</v>
      </c>
      <c r="Z414" t="b">
        <v>0</v>
      </c>
      <c r="AE414" t="s">
        <v>19170</v>
      </c>
      <c r="AF414" t="s">
        <v>18546</v>
      </c>
      <c r="AH414" t="s">
        <v>19167</v>
      </c>
      <c r="AI414" t="s">
        <v>18461</v>
      </c>
      <c r="AK414" t="s">
        <v>18462</v>
      </c>
      <c r="AN414" t="s">
        <v>19168</v>
      </c>
    </row>
    <row r="415" spans="1:40" x14ac:dyDescent="0.2">
      <c r="A415" t="s">
        <v>1822</v>
      </c>
      <c r="B415" t="s">
        <v>1823</v>
      </c>
      <c r="D415" t="s">
        <v>8238</v>
      </c>
      <c r="F415" t="s">
        <v>18450</v>
      </c>
      <c r="G415" t="s">
        <v>18499</v>
      </c>
      <c r="H415" t="s">
        <v>19171</v>
      </c>
      <c r="I415">
        <v>598300000</v>
      </c>
      <c r="N415" t="s">
        <v>12559</v>
      </c>
      <c r="V415" t="b">
        <v>0</v>
      </c>
      <c r="W415" t="b">
        <v>0</v>
      </c>
      <c r="Z415" t="b">
        <v>0</v>
      </c>
      <c r="AE415" t="s">
        <v>19172</v>
      </c>
      <c r="AF415" t="s">
        <v>19173</v>
      </c>
      <c r="AH415" t="s">
        <v>19174</v>
      </c>
      <c r="AI415" t="s">
        <v>18497</v>
      </c>
      <c r="AK415" t="s">
        <v>18462</v>
      </c>
      <c r="AM415" t="s">
        <v>18502</v>
      </c>
      <c r="AN415" t="s">
        <v>19175</v>
      </c>
    </row>
    <row r="416" spans="1:40" hidden="1" x14ac:dyDescent="0.2">
      <c r="A416" t="s">
        <v>1973</v>
      </c>
      <c r="B416" t="s">
        <v>1974</v>
      </c>
      <c r="D416" t="s">
        <v>8252</v>
      </c>
      <c r="F416" t="s">
        <v>18469</v>
      </c>
      <c r="G416" t="s">
        <v>19176</v>
      </c>
      <c r="H416" t="s">
        <v>19177</v>
      </c>
      <c r="L416" t="s">
        <v>18470</v>
      </c>
      <c r="N416" t="s">
        <v>7753</v>
      </c>
      <c r="T416" t="s">
        <v>19178</v>
      </c>
      <c r="U416" t="s">
        <v>19179</v>
      </c>
      <c r="V416" t="b">
        <v>1</v>
      </c>
      <c r="W416" t="b">
        <v>0</v>
      </c>
      <c r="AB416" t="s">
        <v>18642</v>
      </c>
      <c r="AE416" t="s">
        <v>19180</v>
      </c>
      <c r="AF416" t="s">
        <v>18720</v>
      </c>
      <c r="AG416" t="s">
        <v>18635</v>
      </c>
      <c r="AH416" t="s">
        <v>19181</v>
      </c>
      <c r="AI416" t="s">
        <v>18505</v>
      </c>
      <c r="AK416" t="s">
        <v>19159</v>
      </c>
      <c r="AN416" t="s">
        <v>19182</v>
      </c>
    </row>
    <row r="417" spans="1:40" hidden="1" x14ac:dyDescent="0.2">
      <c r="A417" t="s">
        <v>1973</v>
      </c>
      <c r="B417" t="s">
        <v>1974</v>
      </c>
      <c r="D417" t="s">
        <v>8252</v>
      </c>
      <c r="F417" t="s">
        <v>18469</v>
      </c>
      <c r="L417" t="s">
        <v>18470</v>
      </c>
      <c r="N417" t="s">
        <v>7753</v>
      </c>
      <c r="T417" t="s">
        <v>19178</v>
      </c>
      <c r="U417" t="s">
        <v>19179</v>
      </c>
      <c r="V417" t="b">
        <v>1</v>
      </c>
      <c r="W417" t="b">
        <v>0</v>
      </c>
      <c r="AB417" t="s">
        <v>18642</v>
      </c>
      <c r="AH417" t="s">
        <v>19181</v>
      </c>
      <c r="AI417" t="s">
        <v>18483</v>
      </c>
      <c r="AK417" t="s">
        <v>19159</v>
      </c>
      <c r="AN417" t="s">
        <v>19182</v>
      </c>
    </row>
    <row r="418" spans="1:40" hidden="1" x14ac:dyDescent="0.2">
      <c r="A418" t="s">
        <v>1973</v>
      </c>
      <c r="B418" t="s">
        <v>1974</v>
      </c>
      <c r="D418" t="s">
        <v>8252</v>
      </c>
      <c r="F418" t="s">
        <v>18556</v>
      </c>
      <c r="G418" t="s">
        <v>18524</v>
      </c>
      <c r="H418" t="s">
        <v>19183</v>
      </c>
      <c r="L418" t="s">
        <v>18558</v>
      </c>
      <c r="N418" t="s">
        <v>7676</v>
      </c>
      <c r="T418" t="s">
        <v>19184</v>
      </c>
      <c r="U418" t="s">
        <v>19185</v>
      </c>
      <c r="V418" t="b">
        <v>0</v>
      </c>
      <c r="W418" t="b">
        <v>1</v>
      </c>
      <c r="AB418" t="s">
        <v>18455</v>
      </c>
      <c r="AC418" t="s">
        <v>19186</v>
      </c>
      <c r="AE418" t="s">
        <v>19187</v>
      </c>
      <c r="AF418" t="s">
        <v>18895</v>
      </c>
      <c r="AG418" t="s">
        <v>18725</v>
      </c>
      <c r="AH418" t="s">
        <v>19188</v>
      </c>
      <c r="AI418" t="s">
        <v>18451</v>
      </c>
      <c r="AN418" t="s">
        <v>19189</v>
      </c>
    </row>
    <row r="419" spans="1:40" hidden="1" x14ac:dyDescent="0.2">
      <c r="A419" t="s">
        <v>1973</v>
      </c>
      <c r="B419" t="s">
        <v>1974</v>
      </c>
      <c r="D419" t="s">
        <v>8252</v>
      </c>
      <c r="F419" t="s">
        <v>18556</v>
      </c>
      <c r="G419" t="s">
        <v>18451</v>
      </c>
      <c r="H419" t="s">
        <v>19190</v>
      </c>
      <c r="L419" t="s">
        <v>18558</v>
      </c>
      <c r="N419" t="s">
        <v>7676</v>
      </c>
      <c r="T419" t="s">
        <v>19184</v>
      </c>
      <c r="U419" t="s">
        <v>19185</v>
      </c>
      <c r="V419" t="b">
        <v>0</v>
      </c>
      <c r="W419" t="b">
        <v>1</v>
      </c>
      <c r="AB419" t="s">
        <v>18455</v>
      </c>
      <c r="AC419" t="s">
        <v>18491</v>
      </c>
      <c r="AE419" t="s">
        <v>19191</v>
      </c>
      <c r="AF419" t="s">
        <v>18973</v>
      </c>
      <c r="AG419" t="s">
        <v>18994</v>
      </c>
      <c r="AH419" t="s">
        <v>19188</v>
      </c>
      <c r="AI419" t="s">
        <v>18451</v>
      </c>
      <c r="AN419" t="s">
        <v>19189</v>
      </c>
    </row>
    <row r="420" spans="1:40" hidden="1" x14ac:dyDescent="0.2">
      <c r="A420" t="s">
        <v>1973</v>
      </c>
      <c r="B420" t="s">
        <v>1974</v>
      </c>
      <c r="D420" t="s">
        <v>8252</v>
      </c>
      <c r="F420" t="s">
        <v>18556</v>
      </c>
      <c r="G420" t="s">
        <v>19186</v>
      </c>
      <c r="L420" t="s">
        <v>18558</v>
      </c>
      <c r="N420" t="s">
        <v>7676</v>
      </c>
      <c r="T420" t="s">
        <v>19184</v>
      </c>
      <c r="U420" t="s">
        <v>19185</v>
      </c>
      <c r="AE420" t="s">
        <v>19187</v>
      </c>
      <c r="AF420" t="s">
        <v>18895</v>
      </c>
      <c r="AG420" t="s">
        <v>18725</v>
      </c>
      <c r="AH420" t="s">
        <v>19188</v>
      </c>
      <c r="AI420" t="s">
        <v>18524</v>
      </c>
      <c r="AN420" t="s">
        <v>19192</v>
      </c>
    </row>
    <row r="421" spans="1:40" hidden="1" x14ac:dyDescent="0.2">
      <c r="A421" t="s">
        <v>1973</v>
      </c>
      <c r="B421" t="s">
        <v>1974</v>
      </c>
      <c r="D421" t="s">
        <v>8252</v>
      </c>
      <c r="F421" t="s">
        <v>18556</v>
      </c>
      <c r="G421" t="s">
        <v>18524</v>
      </c>
      <c r="H421" t="s">
        <v>19193</v>
      </c>
      <c r="L421" t="s">
        <v>18558</v>
      </c>
      <c r="N421" t="s">
        <v>7676</v>
      </c>
      <c r="T421" t="s">
        <v>19184</v>
      </c>
      <c r="U421" t="s">
        <v>19185</v>
      </c>
      <c r="V421" t="b">
        <v>0</v>
      </c>
      <c r="W421" t="b">
        <v>1</v>
      </c>
      <c r="AB421" t="s">
        <v>18455</v>
      </c>
      <c r="AC421" t="s">
        <v>18561</v>
      </c>
      <c r="AE421" t="s">
        <v>19187</v>
      </c>
      <c r="AF421" t="s">
        <v>18895</v>
      </c>
      <c r="AG421" t="s">
        <v>18725</v>
      </c>
      <c r="AH421" t="s">
        <v>19188</v>
      </c>
      <c r="AI421" t="s">
        <v>18451</v>
      </c>
      <c r="AN421" t="s">
        <v>19189</v>
      </c>
    </row>
    <row r="422" spans="1:40" hidden="1" x14ac:dyDescent="0.2">
      <c r="A422" t="s">
        <v>1973</v>
      </c>
      <c r="B422" t="s">
        <v>1974</v>
      </c>
      <c r="D422" t="s">
        <v>8252</v>
      </c>
      <c r="F422" t="s">
        <v>18556</v>
      </c>
      <c r="G422" t="s">
        <v>18491</v>
      </c>
      <c r="L422" t="s">
        <v>18558</v>
      </c>
      <c r="N422" t="s">
        <v>7676</v>
      </c>
      <c r="T422" t="s">
        <v>19184</v>
      </c>
      <c r="U422" t="s">
        <v>19185</v>
      </c>
      <c r="AE422" t="s">
        <v>19191</v>
      </c>
      <c r="AF422" t="s">
        <v>18973</v>
      </c>
      <c r="AG422" t="s">
        <v>18994</v>
      </c>
      <c r="AH422" t="s">
        <v>19188</v>
      </c>
      <c r="AI422" t="s">
        <v>18451</v>
      </c>
      <c r="AN422" t="s">
        <v>19192</v>
      </c>
    </row>
    <row r="423" spans="1:40" hidden="1" x14ac:dyDescent="0.2">
      <c r="A423" t="s">
        <v>1973</v>
      </c>
      <c r="B423" t="s">
        <v>1974</v>
      </c>
      <c r="D423" t="s">
        <v>8252</v>
      </c>
      <c r="F423" t="s">
        <v>18556</v>
      </c>
      <c r="G423" t="s">
        <v>18561</v>
      </c>
      <c r="L423" t="s">
        <v>18558</v>
      </c>
      <c r="N423" t="s">
        <v>7676</v>
      </c>
      <c r="T423" t="s">
        <v>19184</v>
      </c>
      <c r="U423" t="s">
        <v>19185</v>
      </c>
      <c r="AE423" t="s">
        <v>19187</v>
      </c>
      <c r="AF423" t="s">
        <v>18895</v>
      </c>
      <c r="AG423" t="s">
        <v>18725</v>
      </c>
      <c r="AH423" t="s">
        <v>19188</v>
      </c>
      <c r="AI423" t="s">
        <v>18524</v>
      </c>
      <c r="AN423" t="s">
        <v>19192</v>
      </c>
    </row>
    <row r="424" spans="1:40" hidden="1" x14ac:dyDescent="0.2">
      <c r="A424" t="s">
        <v>1973</v>
      </c>
      <c r="B424" t="s">
        <v>1974</v>
      </c>
      <c r="D424" t="s">
        <v>8252</v>
      </c>
      <c r="F424" t="s">
        <v>18469</v>
      </c>
      <c r="G424" t="s">
        <v>19194</v>
      </c>
      <c r="H424" t="s">
        <v>19177</v>
      </c>
      <c r="L424" t="s">
        <v>18470</v>
      </c>
      <c r="N424" t="s">
        <v>7809</v>
      </c>
      <c r="T424" t="s">
        <v>19195</v>
      </c>
      <c r="U424" t="s">
        <v>19196</v>
      </c>
      <c r="V424" t="b">
        <v>0</v>
      </c>
      <c r="W424" t="b">
        <v>1</v>
      </c>
      <c r="AB424" t="s">
        <v>18455</v>
      </c>
      <c r="AE424" t="s">
        <v>19180</v>
      </c>
      <c r="AF424" t="s">
        <v>18720</v>
      </c>
      <c r="AG424" t="s">
        <v>18635</v>
      </c>
      <c r="AH424" t="s">
        <v>19197</v>
      </c>
      <c r="AI424" t="s">
        <v>18505</v>
      </c>
      <c r="AK424" t="s">
        <v>19159</v>
      </c>
      <c r="AN424" t="s">
        <v>19198</v>
      </c>
    </row>
    <row r="425" spans="1:40" hidden="1" x14ac:dyDescent="0.2">
      <c r="A425" t="s">
        <v>1973</v>
      </c>
      <c r="B425" t="s">
        <v>1974</v>
      </c>
      <c r="D425" t="s">
        <v>8252</v>
      </c>
      <c r="F425" t="s">
        <v>18469</v>
      </c>
      <c r="L425" t="s">
        <v>18470</v>
      </c>
      <c r="N425" t="s">
        <v>7809</v>
      </c>
      <c r="T425" t="s">
        <v>19195</v>
      </c>
      <c r="U425" t="s">
        <v>19196</v>
      </c>
      <c r="V425" t="b">
        <v>1</v>
      </c>
      <c r="W425" t="b">
        <v>0</v>
      </c>
      <c r="AB425" t="s">
        <v>18642</v>
      </c>
      <c r="AE425" t="s">
        <v>18901</v>
      </c>
      <c r="AF425" t="s">
        <v>18724</v>
      </c>
      <c r="AG425" t="s">
        <v>18725</v>
      </c>
      <c r="AH425" t="s">
        <v>19197</v>
      </c>
      <c r="AI425" t="s">
        <v>18483</v>
      </c>
      <c r="AK425" t="s">
        <v>19159</v>
      </c>
      <c r="AN425" t="s">
        <v>19199</v>
      </c>
    </row>
    <row r="426" spans="1:40" hidden="1" x14ac:dyDescent="0.2">
      <c r="A426" t="s">
        <v>1973</v>
      </c>
      <c r="B426" t="s">
        <v>1974</v>
      </c>
      <c r="D426" t="s">
        <v>8252</v>
      </c>
      <c r="F426" t="s">
        <v>18556</v>
      </c>
      <c r="G426" t="s">
        <v>19186</v>
      </c>
      <c r="L426" t="s">
        <v>18558</v>
      </c>
      <c r="N426" t="s">
        <v>7573</v>
      </c>
      <c r="T426" t="s">
        <v>19200</v>
      </c>
      <c r="U426" t="s">
        <v>19201</v>
      </c>
      <c r="AE426" t="s">
        <v>18723</v>
      </c>
      <c r="AF426" t="s">
        <v>18724</v>
      </c>
      <c r="AG426" t="s">
        <v>18725</v>
      </c>
      <c r="AH426" t="s">
        <v>19202</v>
      </c>
      <c r="AI426" t="s">
        <v>18524</v>
      </c>
      <c r="AN426" t="s">
        <v>19203</v>
      </c>
    </row>
    <row r="427" spans="1:40" hidden="1" x14ac:dyDescent="0.2">
      <c r="A427" t="s">
        <v>1973</v>
      </c>
      <c r="B427" t="s">
        <v>1974</v>
      </c>
      <c r="D427" t="s">
        <v>8252</v>
      </c>
      <c r="F427" t="s">
        <v>18556</v>
      </c>
      <c r="G427" t="s">
        <v>18491</v>
      </c>
      <c r="L427" t="s">
        <v>18558</v>
      </c>
      <c r="N427" t="s">
        <v>7573</v>
      </c>
      <c r="T427" t="s">
        <v>19200</v>
      </c>
      <c r="U427" t="s">
        <v>19201</v>
      </c>
      <c r="AE427" t="s">
        <v>18719</v>
      </c>
      <c r="AF427" t="s">
        <v>18720</v>
      </c>
      <c r="AG427" t="s">
        <v>18635</v>
      </c>
      <c r="AH427" t="s">
        <v>19202</v>
      </c>
      <c r="AI427" t="s">
        <v>18451</v>
      </c>
      <c r="AN427" t="s">
        <v>19203</v>
      </c>
    </row>
    <row r="428" spans="1:40" hidden="1" x14ac:dyDescent="0.2">
      <c r="A428" t="s">
        <v>1973</v>
      </c>
      <c r="B428" t="s">
        <v>1974</v>
      </c>
      <c r="D428" t="s">
        <v>8252</v>
      </c>
      <c r="F428" t="s">
        <v>18556</v>
      </c>
      <c r="G428" t="s">
        <v>18561</v>
      </c>
      <c r="L428" t="s">
        <v>18558</v>
      </c>
      <c r="N428" t="s">
        <v>7573</v>
      </c>
      <c r="T428" t="s">
        <v>19200</v>
      </c>
      <c r="U428" t="s">
        <v>19201</v>
      </c>
      <c r="AE428" t="s">
        <v>18723</v>
      </c>
      <c r="AF428" t="s">
        <v>18724</v>
      </c>
      <c r="AG428" t="s">
        <v>18725</v>
      </c>
      <c r="AH428" t="s">
        <v>19202</v>
      </c>
      <c r="AI428" t="s">
        <v>18524</v>
      </c>
      <c r="AN428" t="s">
        <v>19203</v>
      </c>
    </row>
    <row r="429" spans="1:40" hidden="1" x14ac:dyDescent="0.2">
      <c r="A429" t="s">
        <v>1973</v>
      </c>
      <c r="B429" t="s">
        <v>1974</v>
      </c>
      <c r="D429" t="s">
        <v>8252</v>
      </c>
      <c r="F429" t="s">
        <v>18469</v>
      </c>
      <c r="L429" t="s">
        <v>18470</v>
      </c>
      <c r="N429" t="s">
        <v>7144</v>
      </c>
      <c r="T429" t="s">
        <v>19204</v>
      </c>
      <c r="U429" t="s">
        <v>19205</v>
      </c>
      <c r="V429" t="b">
        <v>0</v>
      </c>
      <c r="W429" t="b">
        <v>1</v>
      </c>
      <c r="AB429" t="s">
        <v>18455</v>
      </c>
      <c r="AE429" t="s">
        <v>18901</v>
      </c>
      <c r="AF429" t="s">
        <v>18724</v>
      </c>
      <c r="AG429" t="s">
        <v>18725</v>
      </c>
      <c r="AH429" t="s">
        <v>19206</v>
      </c>
      <c r="AI429" t="s">
        <v>18476</v>
      </c>
      <c r="AK429" t="s">
        <v>19159</v>
      </c>
      <c r="AN429" t="s">
        <v>19207</v>
      </c>
    </row>
    <row r="430" spans="1:40" hidden="1" x14ac:dyDescent="0.2">
      <c r="A430" t="s">
        <v>1973</v>
      </c>
      <c r="B430" t="s">
        <v>1974</v>
      </c>
      <c r="D430" t="s">
        <v>8252</v>
      </c>
      <c r="F430" t="s">
        <v>18556</v>
      </c>
      <c r="G430" t="s">
        <v>18491</v>
      </c>
      <c r="L430" t="s">
        <v>18558</v>
      </c>
      <c r="N430" t="s">
        <v>7913</v>
      </c>
      <c r="V430" t="b">
        <v>0</v>
      </c>
      <c r="W430" t="b">
        <v>0</v>
      </c>
      <c r="Z430" t="b">
        <v>0</v>
      </c>
      <c r="AE430" t="s">
        <v>18719</v>
      </c>
      <c r="AF430" t="s">
        <v>18720</v>
      </c>
      <c r="AG430" t="s">
        <v>18635</v>
      </c>
      <c r="AH430" t="s">
        <v>19208</v>
      </c>
      <c r="AI430" t="s">
        <v>18451</v>
      </c>
      <c r="AN430" t="s">
        <v>19209</v>
      </c>
    </row>
    <row r="431" spans="1:40" hidden="1" x14ac:dyDescent="0.2">
      <c r="A431" t="s">
        <v>1973</v>
      </c>
      <c r="B431" t="s">
        <v>1974</v>
      </c>
      <c r="D431" t="s">
        <v>8252</v>
      </c>
      <c r="F431" t="s">
        <v>18556</v>
      </c>
      <c r="G431" t="s">
        <v>18561</v>
      </c>
      <c r="L431" t="s">
        <v>18558</v>
      </c>
      <c r="N431" t="s">
        <v>7913</v>
      </c>
      <c r="V431" t="b">
        <v>0</v>
      </c>
      <c r="W431" t="b">
        <v>0</v>
      </c>
      <c r="Z431" t="b">
        <v>0</v>
      </c>
      <c r="AE431" t="s">
        <v>18723</v>
      </c>
      <c r="AF431" t="s">
        <v>18724</v>
      </c>
      <c r="AG431" t="s">
        <v>18725</v>
      </c>
      <c r="AH431" t="s">
        <v>19208</v>
      </c>
      <c r="AI431" t="s">
        <v>18524</v>
      </c>
      <c r="AN431" t="s">
        <v>19209</v>
      </c>
    </row>
    <row r="432" spans="1:40" hidden="1" x14ac:dyDescent="0.2">
      <c r="A432" t="s">
        <v>1973</v>
      </c>
      <c r="B432" t="s">
        <v>1974</v>
      </c>
      <c r="D432" t="s">
        <v>8252</v>
      </c>
      <c r="F432" t="s">
        <v>18556</v>
      </c>
      <c r="G432" t="s">
        <v>18491</v>
      </c>
      <c r="L432" t="s">
        <v>18558</v>
      </c>
      <c r="N432" t="s">
        <v>19210</v>
      </c>
      <c r="V432" t="b">
        <v>0</v>
      </c>
      <c r="W432" t="b">
        <v>0</v>
      </c>
      <c r="Z432" t="b">
        <v>0</v>
      </c>
      <c r="AE432" t="s">
        <v>18678</v>
      </c>
      <c r="AH432" t="s">
        <v>19211</v>
      </c>
      <c r="AI432" t="s">
        <v>18451</v>
      </c>
      <c r="AN432" t="s">
        <v>19212</v>
      </c>
    </row>
    <row r="433" spans="1:40" hidden="1" x14ac:dyDescent="0.2">
      <c r="A433" t="s">
        <v>1973</v>
      </c>
      <c r="B433" t="s">
        <v>1974</v>
      </c>
      <c r="D433" t="s">
        <v>8252</v>
      </c>
      <c r="F433" t="s">
        <v>18556</v>
      </c>
      <c r="G433" t="s">
        <v>18561</v>
      </c>
      <c r="L433" t="s">
        <v>18558</v>
      </c>
      <c r="N433" t="s">
        <v>19210</v>
      </c>
      <c r="V433" t="b">
        <v>0</v>
      </c>
      <c r="W433" t="b">
        <v>0</v>
      </c>
      <c r="Z433" t="b">
        <v>0</v>
      </c>
      <c r="AE433" t="s">
        <v>18678</v>
      </c>
      <c r="AH433" t="s">
        <v>19211</v>
      </c>
      <c r="AI433" t="s">
        <v>18524</v>
      </c>
      <c r="AN433" t="s">
        <v>19212</v>
      </c>
    </row>
    <row r="434" spans="1:40" hidden="1" x14ac:dyDescent="0.2">
      <c r="A434" t="s">
        <v>1973</v>
      </c>
      <c r="B434" t="s">
        <v>1974</v>
      </c>
      <c r="D434" t="s">
        <v>8252</v>
      </c>
      <c r="F434" t="s">
        <v>18556</v>
      </c>
      <c r="G434" t="s">
        <v>18797</v>
      </c>
      <c r="L434" t="s">
        <v>18517</v>
      </c>
      <c r="N434" t="s">
        <v>7747</v>
      </c>
      <c r="Q434" t="s">
        <v>19128</v>
      </c>
      <c r="V434" t="b">
        <v>0</v>
      </c>
      <c r="W434" t="b">
        <v>0</v>
      </c>
      <c r="Z434" t="b">
        <v>0</v>
      </c>
      <c r="AB434" t="s">
        <v>18710</v>
      </c>
      <c r="AC434" t="s">
        <v>18577</v>
      </c>
      <c r="AE434" t="s">
        <v>18655</v>
      </c>
      <c r="AF434" t="s">
        <v>18656</v>
      </c>
      <c r="AG434" t="s">
        <v>18640</v>
      </c>
      <c r="AH434" t="s">
        <v>19213</v>
      </c>
      <c r="AI434" t="s">
        <v>7872</v>
      </c>
      <c r="AN434" t="s">
        <v>19214</v>
      </c>
    </row>
    <row r="435" spans="1:40" hidden="1" x14ac:dyDescent="0.2">
      <c r="A435" t="s">
        <v>1973</v>
      </c>
      <c r="B435" t="s">
        <v>1974</v>
      </c>
      <c r="D435" t="s">
        <v>8252</v>
      </c>
      <c r="F435" t="s">
        <v>18556</v>
      </c>
      <c r="G435" t="s">
        <v>18491</v>
      </c>
      <c r="L435" t="s">
        <v>18558</v>
      </c>
      <c r="N435" t="s">
        <v>7747</v>
      </c>
      <c r="V435" t="b">
        <v>0</v>
      </c>
      <c r="W435" t="b">
        <v>0</v>
      </c>
      <c r="Z435" t="b">
        <v>0</v>
      </c>
      <c r="AE435" t="s">
        <v>18651</v>
      </c>
      <c r="AF435" t="s">
        <v>18652</v>
      </c>
      <c r="AG435" t="s">
        <v>18635</v>
      </c>
      <c r="AH435" t="s">
        <v>19213</v>
      </c>
      <c r="AI435" t="s">
        <v>18451</v>
      </c>
      <c r="AN435" t="s">
        <v>19215</v>
      </c>
    </row>
    <row r="436" spans="1:40" hidden="1" x14ac:dyDescent="0.2">
      <c r="A436" t="s">
        <v>1973</v>
      </c>
      <c r="B436" t="s">
        <v>1974</v>
      </c>
      <c r="D436" t="s">
        <v>8252</v>
      </c>
      <c r="F436" t="s">
        <v>18556</v>
      </c>
      <c r="G436" t="s">
        <v>18561</v>
      </c>
      <c r="L436" t="s">
        <v>18558</v>
      </c>
      <c r="N436" t="s">
        <v>7747</v>
      </c>
      <c r="V436" t="b">
        <v>0</v>
      </c>
      <c r="W436" t="b">
        <v>0</v>
      </c>
      <c r="Z436" t="b">
        <v>0</v>
      </c>
      <c r="AE436" t="s">
        <v>18655</v>
      </c>
      <c r="AF436" t="s">
        <v>18656</v>
      </c>
      <c r="AG436" t="s">
        <v>18640</v>
      </c>
      <c r="AH436" t="s">
        <v>19213</v>
      </c>
      <c r="AI436" t="s">
        <v>18524</v>
      </c>
      <c r="AN436" t="s">
        <v>19215</v>
      </c>
    </row>
    <row r="437" spans="1:40" hidden="1" x14ac:dyDescent="0.2">
      <c r="A437" t="s">
        <v>1973</v>
      </c>
      <c r="B437" t="s">
        <v>1974</v>
      </c>
      <c r="D437" t="s">
        <v>8252</v>
      </c>
      <c r="F437" t="s">
        <v>18469</v>
      </c>
      <c r="L437" t="s">
        <v>18470</v>
      </c>
      <c r="N437" t="s">
        <v>7551</v>
      </c>
      <c r="V437" t="b">
        <v>0</v>
      </c>
      <c r="W437" t="b">
        <v>1</v>
      </c>
      <c r="Z437" t="b">
        <v>0</v>
      </c>
      <c r="AB437" t="s">
        <v>18455</v>
      </c>
      <c r="AE437" t="s">
        <v>18901</v>
      </c>
      <c r="AF437" t="s">
        <v>18724</v>
      </c>
      <c r="AG437" t="s">
        <v>18725</v>
      </c>
      <c r="AH437" t="s">
        <v>19216</v>
      </c>
      <c r="AI437" t="s">
        <v>18476</v>
      </c>
      <c r="AK437" t="s">
        <v>19159</v>
      </c>
      <c r="AN437" t="s">
        <v>19217</v>
      </c>
    </row>
    <row r="438" spans="1:40" hidden="1" x14ac:dyDescent="0.2">
      <c r="A438" t="s">
        <v>1973</v>
      </c>
      <c r="B438" t="s">
        <v>1974</v>
      </c>
      <c r="D438" t="s">
        <v>8252</v>
      </c>
      <c r="F438" t="s">
        <v>18556</v>
      </c>
      <c r="G438" t="s">
        <v>19186</v>
      </c>
      <c r="L438" t="s">
        <v>18558</v>
      </c>
      <c r="N438" t="s">
        <v>7923</v>
      </c>
      <c r="V438" t="b">
        <v>0</v>
      </c>
      <c r="W438" t="b">
        <v>0</v>
      </c>
      <c r="Z438" t="b">
        <v>0</v>
      </c>
      <c r="AE438" t="s">
        <v>18723</v>
      </c>
      <c r="AF438" t="s">
        <v>18724</v>
      </c>
      <c r="AG438" t="s">
        <v>18725</v>
      </c>
      <c r="AH438" t="s">
        <v>19218</v>
      </c>
      <c r="AI438" t="s">
        <v>18524</v>
      </c>
      <c r="AN438" t="s">
        <v>19219</v>
      </c>
    </row>
    <row r="439" spans="1:40" hidden="1" x14ac:dyDescent="0.2">
      <c r="A439" t="s">
        <v>1973</v>
      </c>
      <c r="B439" t="s">
        <v>1974</v>
      </c>
      <c r="D439" t="s">
        <v>8252</v>
      </c>
      <c r="F439" t="s">
        <v>18556</v>
      </c>
      <c r="G439" t="s">
        <v>18491</v>
      </c>
      <c r="L439" t="s">
        <v>18558</v>
      </c>
      <c r="N439" t="s">
        <v>7923</v>
      </c>
      <c r="V439" t="b">
        <v>0</v>
      </c>
      <c r="W439" t="b">
        <v>0</v>
      </c>
      <c r="Z439" t="b">
        <v>0</v>
      </c>
      <c r="AE439" t="s">
        <v>18719</v>
      </c>
      <c r="AF439" t="s">
        <v>18720</v>
      </c>
      <c r="AG439" t="s">
        <v>18635</v>
      </c>
      <c r="AH439" t="s">
        <v>19218</v>
      </c>
      <c r="AI439" t="s">
        <v>18451</v>
      </c>
      <c r="AN439" t="s">
        <v>19219</v>
      </c>
    </row>
    <row r="440" spans="1:40" hidden="1" x14ac:dyDescent="0.2">
      <c r="A440" t="s">
        <v>1973</v>
      </c>
      <c r="B440" t="s">
        <v>1974</v>
      </c>
      <c r="D440" t="s">
        <v>8252</v>
      </c>
      <c r="F440" t="s">
        <v>18556</v>
      </c>
      <c r="G440" t="s">
        <v>18561</v>
      </c>
      <c r="L440" t="s">
        <v>18558</v>
      </c>
      <c r="N440" t="s">
        <v>7923</v>
      </c>
      <c r="V440" t="b">
        <v>0</v>
      </c>
      <c r="W440" t="b">
        <v>0</v>
      </c>
      <c r="Z440" t="b">
        <v>0</v>
      </c>
      <c r="AE440" t="s">
        <v>18723</v>
      </c>
      <c r="AF440" t="s">
        <v>18724</v>
      </c>
      <c r="AG440" t="s">
        <v>18725</v>
      </c>
      <c r="AH440" t="s">
        <v>19218</v>
      </c>
      <c r="AI440" t="s">
        <v>18524</v>
      </c>
      <c r="AN440" t="s">
        <v>19219</v>
      </c>
    </row>
    <row r="441" spans="1:40" hidden="1" x14ac:dyDescent="0.2">
      <c r="A441" t="s">
        <v>1973</v>
      </c>
      <c r="B441" t="s">
        <v>1974</v>
      </c>
      <c r="D441" t="s">
        <v>8252</v>
      </c>
      <c r="F441" t="s">
        <v>18469</v>
      </c>
      <c r="L441" t="s">
        <v>18470</v>
      </c>
      <c r="N441" t="s">
        <v>7671</v>
      </c>
      <c r="V441" t="b">
        <v>0</v>
      </c>
      <c r="W441" t="b">
        <v>1</v>
      </c>
      <c r="Z441" t="b">
        <v>0</v>
      </c>
      <c r="AB441" t="s">
        <v>18455</v>
      </c>
      <c r="AE441" t="s">
        <v>18901</v>
      </c>
      <c r="AF441" t="s">
        <v>18724</v>
      </c>
      <c r="AG441" t="s">
        <v>18725</v>
      </c>
      <c r="AH441" t="s">
        <v>19220</v>
      </c>
      <c r="AI441" t="s">
        <v>18476</v>
      </c>
      <c r="AK441" t="s">
        <v>19159</v>
      </c>
      <c r="AN441" t="s">
        <v>19221</v>
      </c>
    </row>
    <row r="442" spans="1:40" hidden="1" x14ac:dyDescent="0.2">
      <c r="A442" t="s">
        <v>1973</v>
      </c>
      <c r="B442" t="s">
        <v>1974</v>
      </c>
      <c r="D442" t="s">
        <v>8252</v>
      </c>
      <c r="F442" t="s">
        <v>18556</v>
      </c>
      <c r="G442" t="s">
        <v>19186</v>
      </c>
      <c r="L442" t="s">
        <v>18558</v>
      </c>
      <c r="N442" t="s">
        <v>7531</v>
      </c>
      <c r="V442" t="b">
        <v>0</v>
      </c>
      <c r="W442" t="b">
        <v>0</v>
      </c>
      <c r="Z442" t="b">
        <v>0</v>
      </c>
      <c r="AE442" t="s">
        <v>18723</v>
      </c>
      <c r="AF442" t="s">
        <v>18724</v>
      </c>
      <c r="AG442" t="s">
        <v>18725</v>
      </c>
      <c r="AH442" t="s">
        <v>19222</v>
      </c>
      <c r="AI442" t="s">
        <v>18524</v>
      </c>
      <c r="AN442" t="s">
        <v>19223</v>
      </c>
    </row>
    <row r="443" spans="1:40" hidden="1" x14ac:dyDescent="0.2">
      <c r="A443" t="s">
        <v>1973</v>
      </c>
      <c r="B443" t="s">
        <v>1974</v>
      </c>
      <c r="D443" t="s">
        <v>8252</v>
      </c>
      <c r="F443" t="s">
        <v>18556</v>
      </c>
      <c r="G443" t="s">
        <v>18797</v>
      </c>
      <c r="L443" t="s">
        <v>18517</v>
      </c>
      <c r="N443" t="s">
        <v>7531</v>
      </c>
      <c r="Q443" t="s">
        <v>19128</v>
      </c>
      <c r="V443" t="b">
        <v>0</v>
      </c>
      <c r="W443" t="b">
        <v>1</v>
      </c>
      <c r="Z443" t="b">
        <v>0</v>
      </c>
      <c r="AB443" t="s">
        <v>18455</v>
      </c>
      <c r="AC443" t="s">
        <v>18577</v>
      </c>
      <c r="AE443" t="s">
        <v>18723</v>
      </c>
      <c r="AF443" t="s">
        <v>18724</v>
      </c>
      <c r="AG443" t="s">
        <v>18725</v>
      </c>
      <c r="AH443" t="s">
        <v>19222</v>
      </c>
      <c r="AI443" t="s">
        <v>7872</v>
      </c>
      <c r="AN443" t="s">
        <v>19224</v>
      </c>
    </row>
    <row r="444" spans="1:40" hidden="1" x14ac:dyDescent="0.2">
      <c r="A444" t="s">
        <v>1973</v>
      </c>
      <c r="B444" t="s">
        <v>1974</v>
      </c>
      <c r="D444" t="s">
        <v>8252</v>
      </c>
      <c r="F444" t="s">
        <v>18556</v>
      </c>
      <c r="G444" t="s">
        <v>18491</v>
      </c>
      <c r="L444" t="s">
        <v>18558</v>
      </c>
      <c r="N444" t="s">
        <v>7531</v>
      </c>
      <c r="V444" t="b">
        <v>0</v>
      </c>
      <c r="W444" t="b">
        <v>0</v>
      </c>
      <c r="Z444" t="b">
        <v>0</v>
      </c>
      <c r="AE444" t="s">
        <v>18719</v>
      </c>
      <c r="AF444" t="s">
        <v>18720</v>
      </c>
      <c r="AG444" t="s">
        <v>18635</v>
      </c>
      <c r="AH444" t="s">
        <v>19222</v>
      </c>
      <c r="AI444" t="s">
        <v>18451</v>
      </c>
      <c r="AN444" t="s">
        <v>19223</v>
      </c>
    </row>
    <row r="445" spans="1:40" hidden="1" x14ac:dyDescent="0.2">
      <c r="A445" t="s">
        <v>1973</v>
      </c>
      <c r="B445" t="s">
        <v>1974</v>
      </c>
      <c r="D445" t="s">
        <v>8252</v>
      </c>
      <c r="F445" t="s">
        <v>18556</v>
      </c>
      <c r="G445" t="s">
        <v>18561</v>
      </c>
      <c r="L445" t="s">
        <v>18558</v>
      </c>
      <c r="N445" t="s">
        <v>7531</v>
      </c>
      <c r="V445" t="b">
        <v>0</v>
      </c>
      <c r="W445" t="b">
        <v>0</v>
      </c>
      <c r="Z445" t="b">
        <v>0</v>
      </c>
      <c r="AE445" t="s">
        <v>18723</v>
      </c>
      <c r="AF445" t="s">
        <v>18724</v>
      </c>
      <c r="AG445" t="s">
        <v>18725</v>
      </c>
      <c r="AH445" t="s">
        <v>19222</v>
      </c>
      <c r="AI445" t="s">
        <v>18524</v>
      </c>
      <c r="AN445" t="s">
        <v>19223</v>
      </c>
    </row>
    <row r="446" spans="1:40" hidden="1" x14ac:dyDescent="0.2">
      <c r="A446" t="s">
        <v>1973</v>
      </c>
      <c r="B446" t="s">
        <v>1974</v>
      </c>
      <c r="D446" t="s">
        <v>8252</v>
      </c>
      <c r="F446" t="s">
        <v>18556</v>
      </c>
      <c r="G446" t="s">
        <v>18797</v>
      </c>
      <c r="L446" t="s">
        <v>18517</v>
      </c>
      <c r="Q446" t="s">
        <v>19128</v>
      </c>
      <c r="V446" t="b">
        <v>0</v>
      </c>
      <c r="W446" t="b">
        <v>1</v>
      </c>
      <c r="Z446" t="b">
        <v>0</v>
      </c>
      <c r="AB446" t="s">
        <v>18455</v>
      </c>
      <c r="AC446" t="s">
        <v>18577</v>
      </c>
      <c r="AE446" t="s">
        <v>18723</v>
      </c>
      <c r="AF446" t="s">
        <v>18724</v>
      </c>
      <c r="AG446" t="s">
        <v>18725</v>
      </c>
      <c r="AH446" t="s">
        <v>19218</v>
      </c>
      <c r="AI446" t="s">
        <v>7872</v>
      </c>
      <c r="AN446" t="s">
        <v>19225</v>
      </c>
    </row>
    <row r="447" spans="1:40" hidden="1" x14ac:dyDescent="0.2">
      <c r="A447" t="s">
        <v>1973</v>
      </c>
      <c r="B447" t="s">
        <v>1974</v>
      </c>
      <c r="D447" t="s">
        <v>8252</v>
      </c>
      <c r="F447" t="s">
        <v>18469</v>
      </c>
      <c r="L447" t="s">
        <v>18470</v>
      </c>
      <c r="V447" t="b">
        <v>1</v>
      </c>
      <c r="W447" t="b">
        <v>0</v>
      </c>
      <c r="AB447" t="s">
        <v>18642</v>
      </c>
      <c r="AE447" t="s">
        <v>19180</v>
      </c>
      <c r="AF447" t="s">
        <v>18720</v>
      </c>
      <c r="AG447" t="s">
        <v>18635</v>
      </c>
      <c r="AI447" t="s">
        <v>18505</v>
      </c>
      <c r="AK447" t="s">
        <v>19159</v>
      </c>
      <c r="AN447" t="s">
        <v>19226</v>
      </c>
    </row>
    <row r="448" spans="1:40" x14ac:dyDescent="0.2">
      <c r="A448" t="s">
        <v>2118</v>
      </c>
      <c r="B448" t="s">
        <v>2119</v>
      </c>
      <c r="D448" t="s">
        <v>8269</v>
      </c>
      <c r="F448" t="s">
        <v>18556</v>
      </c>
      <c r="G448" t="s">
        <v>18451</v>
      </c>
      <c r="H448" t="s">
        <v>19228</v>
      </c>
      <c r="L448" t="s">
        <v>18558</v>
      </c>
      <c r="N448" t="s">
        <v>7778</v>
      </c>
      <c r="T448" t="s">
        <v>19229</v>
      </c>
      <c r="U448" t="s">
        <v>19230</v>
      </c>
      <c r="V448" t="b">
        <v>0</v>
      </c>
      <c r="W448" t="b">
        <v>1</v>
      </c>
      <c r="AB448" t="s">
        <v>18455</v>
      </c>
      <c r="AC448" t="s">
        <v>18659</v>
      </c>
      <c r="AE448" t="s">
        <v>19231</v>
      </c>
      <c r="AF448" t="s">
        <v>18600</v>
      </c>
      <c r="AH448" t="s">
        <v>19232</v>
      </c>
      <c r="AI448" t="s">
        <v>18451</v>
      </c>
      <c r="AN448" t="s">
        <v>19233</v>
      </c>
    </row>
    <row r="449" spans="1:40" x14ac:dyDescent="0.2">
      <c r="A449" t="s">
        <v>2118</v>
      </c>
      <c r="B449" t="s">
        <v>2119</v>
      </c>
      <c r="D449" t="s">
        <v>8269</v>
      </c>
      <c r="F449" t="s">
        <v>18556</v>
      </c>
      <c r="G449" t="s">
        <v>18659</v>
      </c>
      <c r="L449" t="s">
        <v>18558</v>
      </c>
      <c r="N449" t="s">
        <v>7778</v>
      </c>
      <c r="T449" t="s">
        <v>19229</v>
      </c>
      <c r="U449" t="s">
        <v>19230</v>
      </c>
      <c r="AE449" t="s">
        <v>18627</v>
      </c>
      <c r="AF449" t="s">
        <v>18600</v>
      </c>
      <c r="AG449" t="s">
        <v>18459</v>
      </c>
      <c r="AH449" t="s">
        <v>19232</v>
      </c>
      <c r="AI449" t="s">
        <v>18451</v>
      </c>
      <c r="AN449" t="s">
        <v>19234</v>
      </c>
    </row>
    <row r="450" spans="1:40" x14ac:dyDescent="0.2">
      <c r="A450" t="s">
        <v>2118</v>
      </c>
      <c r="B450" t="s">
        <v>2119</v>
      </c>
      <c r="D450" t="s">
        <v>8269</v>
      </c>
      <c r="F450" t="s">
        <v>18556</v>
      </c>
      <c r="G450" t="s">
        <v>18451</v>
      </c>
      <c r="H450" t="s">
        <v>19235</v>
      </c>
      <c r="L450" t="s">
        <v>18558</v>
      </c>
      <c r="N450" t="s">
        <v>7778</v>
      </c>
      <c r="T450" t="s">
        <v>19229</v>
      </c>
      <c r="U450" t="s">
        <v>19230</v>
      </c>
      <c r="V450" t="b">
        <v>0</v>
      </c>
      <c r="W450" t="b">
        <v>1</v>
      </c>
      <c r="AB450" t="s">
        <v>18455</v>
      </c>
      <c r="AC450" t="s">
        <v>18865</v>
      </c>
      <c r="AE450" t="s">
        <v>19231</v>
      </c>
      <c r="AF450" t="s">
        <v>18600</v>
      </c>
      <c r="AH450" t="s">
        <v>19232</v>
      </c>
      <c r="AI450" t="s">
        <v>18451</v>
      </c>
      <c r="AN450" t="s">
        <v>19233</v>
      </c>
    </row>
    <row r="451" spans="1:40" x14ac:dyDescent="0.2">
      <c r="A451" t="s">
        <v>2118</v>
      </c>
      <c r="B451" t="s">
        <v>2119</v>
      </c>
      <c r="D451" t="s">
        <v>8269</v>
      </c>
      <c r="F451" t="s">
        <v>18556</v>
      </c>
      <c r="G451" t="s">
        <v>18865</v>
      </c>
      <c r="L451" t="s">
        <v>18517</v>
      </c>
      <c r="N451" t="s">
        <v>7778</v>
      </c>
      <c r="Q451" t="s">
        <v>19128</v>
      </c>
      <c r="T451" t="s">
        <v>19229</v>
      </c>
      <c r="U451" t="s">
        <v>19230</v>
      </c>
      <c r="V451" t="b">
        <v>0</v>
      </c>
      <c r="W451" t="b">
        <v>1</v>
      </c>
      <c r="AB451" t="s">
        <v>18455</v>
      </c>
      <c r="AC451" t="s">
        <v>18577</v>
      </c>
      <c r="AE451" t="s">
        <v>18627</v>
      </c>
      <c r="AF451" t="s">
        <v>18600</v>
      </c>
      <c r="AG451" t="s">
        <v>18459</v>
      </c>
      <c r="AH451" t="s">
        <v>19232</v>
      </c>
      <c r="AI451" t="s">
        <v>18461</v>
      </c>
      <c r="AN451" t="s">
        <v>19236</v>
      </c>
    </row>
    <row r="452" spans="1:40" x14ac:dyDescent="0.2">
      <c r="A452" t="s">
        <v>2118</v>
      </c>
      <c r="B452" t="s">
        <v>2119</v>
      </c>
      <c r="D452" t="s">
        <v>8269</v>
      </c>
      <c r="F452" t="s">
        <v>18556</v>
      </c>
      <c r="G452" t="s">
        <v>18451</v>
      </c>
      <c r="H452" t="s">
        <v>19235</v>
      </c>
      <c r="L452" t="s">
        <v>18517</v>
      </c>
      <c r="N452" t="s">
        <v>7778</v>
      </c>
      <c r="Q452" t="s">
        <v>19128</v>
      </c>
      <c r="T452" t="s">
        <v>19229</v>
      </c>
      <c r="U452" t="s">
        <v>19230</v>
      </c>
      <c r="V452" t="b">
        <v>0</v>
      </c>
      <c r="W452" t="b">
        <v>1</v>
      </c>
      <c r="AB452" t="s">
        <v>18455</v>
      </c>
      <c r="AC452" t="s">
        <v>18865</v>
      </c>
      <c r="AE452" t="s">
        <v>19231</v>
      </c>
      <c r="AF452" t="s">
        <v>18600</v>
      </c>
      <c r="AH452" t="s">
        <v>19232</v>
      </c>
      <c r="AI452" t="s">
        <v>18461</v>
      </c>
      <c r="AN452" t="s">
        <v>19237</v>
      </c>
    </row>
    <row r="453" spans="1:40" x14ac:dyDescent="0.2">
      <c r="A453" t="s">
        <v>2118</v>
      </c>
      <c r="B453" t="s">
        <v>2119</v>
      </c>
      <c r="D453" t="s">
        <v>8269</v>
      </c>
      <c r="F453" t="s">
        <v>18556</v>
      </c>
      <c r="G453" t="s">
        <v>18451</v>
      </c>
      <c r="H453" t="s">
        <v>19228</v>
      </c>
      <c r="L453" t="s">
        <v>18517</v>
      </c>
      <c r="N453" t="s">
        <v>7778</v>
      </c>
      <c r="Q453" t="s">
        <v>19128</v>
      </c>
      <c r="T453" t="s">
        <v>19229</v>
      </c>
      <c r="U453" t="s">
        <v>19230</v>
      </c>
      <c r="V453" t="b">
        <v>0</v>
      </c>
      <c r="W453" t="b">
        <v>1</v>
      </c>
      <c r="AB453" t="s">
        <v>18455</v>
      </c>
      <c r="AC453" t="s">
        <v>18659</v>
      </c>
      <c r="AE453" t="s">
        <v>19231</v>
      </c>
      <c r="AF453" t="s">
        <v>18600</v>
      </c>
      <c r="AH453" t="s">
        <v>19232</v>
      </c>
      <c r="AI453" t="s">
        <v>18461</v>
      </c>
      <c r="AN453" t="s">
        <v>19238</v>
      </c>
    </row>
    <row r="454" spans="1:40" x14ac:dyDescent="0.2">
      <c r="A454" t="s">
        <v>2118</v>
      </c>
      <c r="B454" t="s">
        <v>2119</v>
      </c>
      <c r="D454" t="s">
        <v>8269</v>
      </c>
      <c r="F454" t="s">
        <v>18556</v>
      </c>
      <c r="G454" t="s">
        <v>18659</v>
      </c>
      <c r="L454" t="s">
        <v>18558</v>
      </c>
      <c r="N454" t="s">
        <v>7557</v>
      </c>
      <c r="T454" t="s">
        <v>19239</v>
      </c>
      <c r="U454" t="s">
        <v>19240</v>
      </c>
      <c r="AE454" t="s">
        <v>18627</v>
      </c>
      <c r="AF454" t="s">
        <v>18600</v>
      </c>
      <c r="AG454" t="s">
        <v>18459</v>
      </c>
      <c r="AH454" t="s">
        <v>19241</v>
      </c>
      <c r="AI454" t="s">
        <v>18451</v>
      </c>
      <c r="AN454" t="s">
        <v>19242</v>
      </c>
    </row>
    <row r="455" spans="1:40" x14ac:dyDescent="0.2">
      <c r="A455" t="s">
        <v>2118</v>
      </c>
      <c r="B455" t="s">
        <v>2119</v>
      </c>
      <c r="D455" t="s">
        <v>8269</v>
      </c>
      <c r="F455" t="s">
        <v>18556</v>
      </c>
      <c r="G455" t="s">
        <v>18851</v>
      </c>
      <c r="L455" t="s">
        <v>18558</v>
      </c>
      <c r="N455" t="s">
        <v>7557</v>
      </c>
      <c r="T455" t="s">
        <v>19239</v>
      </c>
      <c r="U455" t="s">
        <v>19240</v>
      </c>
      <c r="AE455" t="s">
        <v>18627</v>
      </c>
      <c r="AF455" t="s">
        <v>18600</v>
      </c>
      <c r="AG455" t="s">
        <v>18459</v>
      </c>
      <c r="AH455" t="s">
        <v>19241</v>
      </c>
      <c r="AI455" t="s">
        <v>18451</v>
      </c>
      <c r="AN455" t="s">
        <v>19242</v>
      </c>
    </row>
    <row r="456" spans="1:40" x14ac:dyDescent="0.2">
      <c r="A456" t="s">
        <v>2118</v>
      </c>
      <c r="B456" t="s">
        <v>2119</v>
      </c>
      <c r="D456" t="s">
        <v>8269</v>
      </c>
      <c r="F456" t="s">
        <v>18556</v>
      </c>
      <c r="G456" t="s">
        <v>18659</v>
      </c>
      <c r="L456" t="s">
        <v>18558</v>
      </c>
      <c r="N456" t="s">
        <v>7723</v>
      </c>
      <c r="V456" t="b">
        <v>0</v>
      </c>
      <c r="W456" t="b">
        <v>0</v>
      </c>
      <c r="Z456" t="b">
        <v>0</v>
      </c>
      <c r="AE456" t="s">
        <v>19243</v>
      </c>
      <c r="AF456" t="s">
        <v>18474</v>
      </c>
      <c r="AG456" t="s">
        <v>18849</v>
      </c>
      <c r="AH456" t="s">
        <v>19244</v>
      </c>
      <c r="AI456" t="s">
        <v>18451</v>
      </c>
      <c r="AN456" t="s">
        <v>19245</v>
      </c>
    </row>
    <row r="457" spans="1:40" x14ac:dyDescent="0.2">
      <c r="A457" t="s">
        <v>2118</v>
      </c>
      <c r="B457" t="s">
        <v>2119</v>
      </c>
      <c r="D457" t="s">
        <v>8269</v>
      </c>
      <c r="F457" t="s">
        <v>18556</v>
      </c>
      <c r="G457" t="s">
        <v>18851</v>
      </c>
      <c r="L457" t="s">
        <v>18558</v>
      </c>
      <c r="N457" t="s">
        <v>7723</v>
      </c>
      <c r="V457" t="b">
        <v>0</v>
      </c>
      <c r="W457" t="b">
        <v>0</v>
      </c>
      <c r="Z457" t="b">
        <v>0</v>
      </c>
      <c r="AE457" t="s">
        <v>19243</v>
      </c>
      <c r="AF457" t="s">
        <v>18474</v>
      </c>
      <c r="AG457" t="s">
        <v>18849</v>
      </c>
      <c r="AH457" t="s">
        <v>19244</v>
      </c>
      <c r="AI457" t="s">
        <v>18451</v>
      </c>
      <c r="AN457" t="s">
        <v>19245</v>
      </c>
    </row>
    <row r="458" spans="1:40" hidden="1" x14ac:dyDescent="0.2">
      <c r="A458" t="s">
        <v>2260</v>
      </c>
      <c r="B458" t="s">
        <v>2261</v>
      </c>
      <c r="D458" t="s">
        <v>8285</v>
      </c>
      <c r="F458" t="s">
        <v>18469</v>
      </c>
      <c r="L458" t="s">
        <v>18470</v>
      </c>
      <c r="N458" t="s">
        <v>7910</v>
      </c>
      <c r="T458" t="s">
        <v>19247</v>
      </c>
      <c r="U458" t="s">
        <v>19248</v>
      </c>
      <c r="AE458" t="s">
        <v>18541</v>
      </c>
      <c r="AH458" t="s">
        <v>19249</v>
      </c>
      <c r="AI458" t="s">
        <v>18505</v>
      </c>
      <c r="AK458" t="s">
        <v>18897</v>
      </c>
      <c r="AN458" t="s">
        <v>19250</v>
      </c>
    </row>
    <row r="459" spans="1:40" hidden="1" x14ac:dyDescent="0.2">
      <c r="A459" t="s">
        <v>2260</v>
      </c>
      <c r="B459" t="s">
        <v>2261</v>
      </c>
      <c r="D459" t="s">
        <v>8285</v>
      </c>
      <c r="F459" t="s">
        <v>18469</v>
      </c>
      <c r="L459" t="s">
        <v>18470</v>
      </c>
      <c r="AE459" t="s">
        <v>18541</v>
      </c>
      <c r="AI459" t="s">
        <v>18483</v>
      </c>
      <c r="AK459" t="s">
        <v>18897</v>
      </c>
      <c r="AN459" t="s">
        <v>19251</v>
      </c>
    </row>
    <row r="460" spans="1:40" hidden="1" x14ac:dyDescent="0.2">
      <c r="A460" t="s">
        <v>2354</v>
      </c>
      <c r="B460" t="s">
        <v>2355</v>
      </c>
      <c r="D460" t="s">
        <v>8291</v>
      </c>
      <c r="F460" t="s">
        <v>18556</v>
      </c>
      <c r="G460" t="s">
        <v>18524</v>
      </c>
      <c r="H460" t="s">
        <v>18914</v>
      </c>
      <c r="L460" t="s">
        <v>18558</v>
      </c>
      <c r="N460" t="s">
        <v>7275</v>
      </c>
      <c r="T460" t="s">
        <v>19252</v>
      </c>
      <c r="U460" t="s">
        <v>19253</v>
      </c>
      <c r="V460" t="b">
        <v>0</v>
      </c>
      <c r="W460" t="b">
        <v>1</v>
      </c>
      <c r="AB460" t="s">
        <v>18455</v>
      </c>
      <c r="AC460" t="s">
        <v>18566</v>
      </c>
      <c r="AE460" t="s">
        <v>18638</v>
      </c>
      <c r="AF460" t="s">
        <v>18639</v>
      </c>
      <c r="AG460" t="s">
        <v>18640</v>
      </c>
      <c r="AH460" t="s">
        <v>19254</v>
      </c>
      <c r="AI460" t="s">
        <v>18451</v>
      </c>
      <c r="AN460" t="s">
        <v>19255</v>
      </c>
    </row>
    <row r="461" spans="1:40" hidden="1" x14ac:dyDescent="0.2">
      <c r="A461" t="s">
        <v>2354</v>
      </c>
      <c r="B461" t="s">
        <v>2355</v>
      </c>
      <c r="D461" t="s">
        <v>8291</v>
      </c>
      <c r="F461" t="s">
        <v>18556</v>
      </c>
      <c r="G461" t="s">
        <v>18451</v>
      </c>
      <c r="H461" t="s">
        <v>19256</v>
      </c>
      <c r="L461" t="s">
        <v>18558</v>
      </c>
      <c r="N461" t="s">
        <v>7275</v>
      </c>
      <c r="T461" t="s">
        <v>19252</v>
      </c>
      <c r="U461" t="s">
        <v>19253</v>
      </c>
      <c r="V461" t="b">
        <v>0</v>
      </c>
      <c r="W461" t="b">
        <v>1</v>
      </c>
      <c r="AB461" t="s">
        <v>18455</v>
      </c>
      <c r="AC461" t="s">
        <v>18491</v>
      </c>
      <c r="AE461" t="s">
        <v>18633</v>
      </c>
      <c r="AF461" t="s">
        <v>18634</v>
      </c>
      <c r="AG461" t="s">
        <v>18635</v>
      </c>
      <c r="AH461" t="s">
        <v>19254</v>
      </c>
      <c r="AI461" t="s">
        <v>18451</v>
      </c>
      <c r="AN461" t="s">
        <v>19255</v>
      </c>
    </row>
    <row r="462" spans="1:40" hidden="1" x14ac:dyDescent="0.2">
      <c r="A462" t="s">
        <v>2354</v>
      </c>
      <c r="B462" t="s">
        <v>2355</v>
      </c>
      <c r="D462" t="s">
        <v>8291</v>
      </c>
      <c r="F462" t="s">
        <v>18556</v>
      </c>
      <c r="G462" t="s">
        <v>18524</v>
      </c>
      <c r="H462" t="s">
        <v>19116</v>
      </c>
      <c r="L462" t="s">
        <v>18558</v>
      </c>
      <c r="N462" t="s">
        <v>7275</v>
      </c>
      <c r="T462" t="s">
        <v>19252</v>
      </c>
      <c r="U462" t="s">
        <v>19253</v>
      </c>
      <c r="V462" t="b">
        <v>0</v>
      </c>
      <c r="W462" t="b">
        <v>1</v>
      </c>
      <c r="AB462" t="s">
        <v>18455</v>
      </c>
      <c r="AC462" t="s">
        <v>19111</v>
      </c>
      <c r="AE462" t="s">
        <v>18638</v>
      </c>
      <c r="AF462" t="s">
        <v>18639</v>
      </c>
      <c r="AG462" t="s">
        <v>18640</v>
      </c>
      <c r="AH462" t="s">
        <v>19254</v>
      </c>
      <c r="AI462" t="s">
        <v>18451</v>
      </c>
      <c r="AN462" t="s">
        <v>19257</v>
      </c>
    </row>
    <row r="463" spans="1:40" hidden="1" x14ac:dyDescent="0.2">
      <c r="A463" t="s">
        <v>2354</v>
      </c>
      <c r="B463" t="s">
        <v>2355</v>
      </c>
      <c r="D463" t="s">
        <v>8291</v>
      </c>
      <c r="F463" t="s">
        <v>18556</v>
      </c>
      <c r="G463" t="s">
        <v>18524</v>
      </c>
      <c r="H463" t="s">
        <v>18557</v>
      </c>
      <c r="L463" t="s">
        <v>18558</v>
      </c>
      <c r="N463" t="s">
        <v>7275</v>
      </c>
      <c r="T463" t="s">
        <v>19252</v>
      </c>
      <c r="U463" t="s">
        <v>19253</v>
      </c>
      <c r="V463" t="b">
        <v>0</v>
      </c>
      <c r="W463" t="b">
        <v>1</v>
      </c>
      <c r="AB463" t="s">
        <v>18455</v>
      </c>
      <c r="AC463" t="s">
        <v>18561</v>
      </c>
      <c r="AE463" t="s">
        <v>18638</v>
      </c>
      <c r="AF463" t="s">
        <v>18639</v>
      </c>
      <c r="AG463" t="s">
        <v>18640</v>
      </c>
      <c r="AH463" t="s">
        <v>19254</v>
      </c>
      <c r="AI463" t="s">
        <v>18451</v>
      </c>
      <c r="AN463" t="s">
        <v>19257</v>
      </c>
    </row>
    <row r="464" spans="1:40" x14ac:dyDescent="0.2">
      <c r="A464" t="s">
        <v>2354</v>
      </c>
      <c r="B464" t="s">
        <v>2355</v>
      </c>
      <c r="D464" t="s">
        <v>8291</v>
      </c>
      <c r="F464" t="s">
        <v>18556</v>
      </c>
      <c r="G464" t="s">
        <v>18524</v>
      </c>
      <c r="H464" t="s">
        <v>18920</v>
      </c>
      <c r="L464" t="s">
        <v>18558</v>
      </c>
      <c r="N464" t="s">
        <v>7470</v>
      </c>
      <c r="T464" t="s">
        <v>19258</v>
      </c>
      <c r="U464" t="s">
        <v>19259</v>
      </c>
      <c r="V464" t="b">
        <v>0</v>
      </c>
      <c r="W464" t="b">
        <v>1</v>
      </c>
      <c r="AB464" t="s">
        <v>18455</v>
      </c>
      <c r="AC464" t="s">
        <v>18566</v>
      </c>
      <c r="AE464" t="s">
        <v>19260</v>
      </c>
      <c r="AF464" t="s">
        <v>18514</v>
      </c>
      <c r="AH464" t="s">
        <v>19261</v>
      </c>
      <c r="AI464" t="s">
        <v>18451</v>
      </c>
      <c r="AN464" t="s">
        <v>19262</v>
      </c>
    </row>
    <row r="465" spans="1:40" x14ac:dyDescent="0.2">
      <c r="A465" t="s">
        <v>2354</v>
      </c>
      <c r="B465" t="s">
        <v>2355</v>
      </c>
      <c r="D465" t="s">
        <v>8291</v>
      </c>
      <c r="F465" t="s">
        <v>18556</v>
      </c>
      <c r="G465" t="s">
        <v>18451</v>
      </c>
      <c r="H465" t="s">
        <v>19069</v>
      </c>
      <c r="L465" t="s">
        <v>18558</v>
      </c>
      <c r="N465" t="s">
        <v>7470</v>
      </c>
      <c r="T465" t="s">
        <v>19258</v>
      </c>
      <c r="U465" t="s">
        <v>19259</v>
      </c>
      <c r="V465" t="b">
        <v>0</v>
      </c>
      <c r="W465" t="b">
        <v>1</v>
      </c>
      <c r="AB465" t="s">
        <v>18455</v>
      </c>
      <c r="AC465" t="s">
        <v>18491</v>
      </c>
      <c r="AE465" t="s">
        <v>19263</v>
      </c>
      <c r="AF465" t="s">
        <v>18458</v>
      </c>
      <c r="AH465" t="s">
        <v>19261</v>
      </c>
      <c r="AI465" t="s">
        <v>18451</v>
      </c>
      <c r="AN465" t="s">
        <v>19262</v>
      </c>
    </row>
    <row r="466" spans="1:40" x14ac:dyDescent="0.2">
      <c r="A466" t="s">
        <v>2354</v>
      </c>
      <c r="B466" t="s">
        <v>2355</v>
      </c>
      <c r="D466" t="s">
        <v>8291</v>
      </c>
      <c r="F466" t="s">
        <v>18556</v>
      </c>
      <c r="G466" t="s">
        <v>18524</v>
      </c>
      <c r="H466" t="s">
        <v>18557</v>
      </c>
      <c r="L466" t="s">
        <v>18558</v>
      </c>
      <c r="N466" t="s">
        <v>7470</v>
      </c>
      <c r="T466" t="s">
        <v>19258</v>
      </c>
      <c r="U466" t="s">
        <v>19259</v>
      </c>
      <c r="V466" t="b">
        <v>0</v>
      </c>
      <c r="W466" t="b">
        <v>1</v>
      </c>
      <c r="AB466" t="s">
        <v>18455</v>
      </c>
      <c r="AC466" t="s">
        <v>18561</v>
      </c>
      <c r="AE466" t="s">
        <v>19260</v>
      </c>
      <c r="AF466" t="s">
        <v>18514</v>
      </c>
      <c r="AH466" t="s">
        <v>19261</v>
      </c>
      <c r="AI466" t="s">
        <v>18451</v>
      </c>
      <c r="AN466" t="s">
        <v>19262</v>
      </c>
    </row>
    <row r="467" spans="1:40" x14ac:dyDescent="0.2">
      <c r="A467" t="s">
        <v>2354</v>
      </c>
      <c r="B467" t="s">
        <v>2355</v>
      </c>
      <c r="D467" t="s">
        <v>8291</v>
      </c>
      <c r="F467" t="s">
        <v>18556</v>
      </c>
      <c r="G467" t="s">
        <v>18524</v>
      </c>
      <c r="H467" t="s">
        <v>18920</v>
      </c>
      <c r="L467" t="s">
        <v>18558</v>
      </c>
      <c r="N467" t="s">
        <v>8573</v>
      </c>
      <c r="T467" t="s">
        <v>19264</v>
      </c>
      <c r="U467" t="s">
        <v>19265</v>
      </c>
      <c r="V467" t="b">
        <v>0</v>
      </c>
      <c r="W467" t="b">
        <v>1</v>
      </c>
      <c r="AB467" t="s">
        <v>18455</v>
      </c>
      <c r="AC467" t="s">
        <v>18566</v>
      </c>
      <c r="AE467" t="s">
        <v>18562</v>
      </c>
      <c r="AF467" t="s">
        <v>18514</v>
      </c>
      <c r="AG467" t="s">
        <v>18515</v>
      </c>
      <c r="AH467" t="s">
        <v>19266</v>
      </c>
      <c r="AI467" t="s">
        <v>18451</v>
      </c>
      <c r="AN467" t="s">
        <v>19267</v>
      </c>
    </row>
    <row r="468" spans="1:40" x14ac:dyDescent="0.2">
      <c r="A468" t="s">
        <v>2354</v>
      </c>
      <c r="B468" t="s">
        <v>2355</v>
      </c>
      <c r="D468" t="s">
        <v>8291</v>
      </c>
      <c r="F468" t="s">
        <v>18556</v>
      </c>
      <c r="G468" t="s">
        <v>18451</v>
      </c>
      <c r="H468" t="s">
        <v>19069</v>
      </c>
      <c r="L468" t="s">
        <v>18558</v>
      </c>
      <c r="N468" t="s">
        <v>8573</v>
      </c>
      <c r="T468" t="s">
        <v>19264</v>
      </c>
      <c r="U468" t="s">
        <v>19265</v>
      </c>
      <c r="V468" t="b">
        <v>0</v>
      </c>
      <c r="W468" t="b">
        <v>1</v>
      </c>
      <c r="AB468" t="s">
        <v>18455</v>
      </c>
      <c r="AC468" t="s">
        <v>18491</v>
      </c>
      <c r="AE468" t="s">
        <v>18694</v>
      </c>
      <c r="AF468" t="s">
        <v>18458</v>
      </c>
      <c r="AG468" t="s">
        <v>18459</v>
      </c>
      <c r="AH468" t="s">
        <v>19266</v>
      </c>
      <c r="AI468" t="s">
        <v>18451</v>
      </c>
      <c r="AN468" t="s">
        <v>19267</v>
      </c>
    </row>
    <row r="469" spans="1:40" x14ac:dyDescent="0.2">
      <c r="A469" t="s">
        <v>2354</v>
      </c>
      <c r="B469" t="s">
        <v>2355</v>
      </c>
      <c r="D469" t="s">
        <v>8291</v>
      </c>
      <c r="F469" t="s">
        <v>18556</v>
      </c>
      <c r="G469" t="s">
        <v>18524</v>
      </c>
      <c r="H469" t="s">
        <v>18557</v>
      </c>
      <c r="L469" t="s">
        <v>18558</v>
      </c>
      <c r="N469" t="s">
        <v>8573</v>
      </c>
      <c r="T469" t="s">
        <v>19264</v>
      </c>
      <c r="U469" t="s">
        <v>19265</v>
      </c>
      <c r="V469" t="b">
        <v>0</v>
      </c>
      <c r="W469" t="b">
        <v>1</v>
      </c>
      <c r="AB469" t="s">
        <v>18455</v>
      </c>
      <c r="AC469" t="s">
        <v>18561</v>
      </c>
      <c r="AE469" t="s">
        <v>18562</v>
      </c>
      <c r="AF469" t="s">
        <v>18514</v>
      </c>
      <c r="AG469" t="s">
        <v>18515</v>
      </c>
      <c r="AH469" t="s">
        <v>19266</v>
      </c>
      <c r="AI469" t="s">
        <v>18451</v>
      </c>
      <c r="AN469" t="s">
        <v>19267</v>
      </c>
    </row>
    <row r="470" spans="1:40" x14ac:dyDescent="0.2">
      <c r="A470" t="s">
        <v>2354</v>
      </c>
      <c r="B470" t="s">
        <v>2355</v>
      </c>
      <c r="D470" t="s">
        <v>8291</v>
      </c>
      <c r="F470" t="s">
        <v>18556</v>
      </c>
      <c r="G470" t="s">
        <v>18561</v>
      </c>
      <c r="L470" t="s">
        <v>18558</v>
      </c>
      <c r="N470" t="s">
        <v>7321</v>
      </c>
      <c r="T470" t="s">
        <v>19268</v>
      </c>
      <c r="U470" t="s">
        <v>19269</v>
      </c>
      <c r="AE470" t="s">
        <v>18562</v>
      </c>
      <c r="AF470" t="s">
        <v>18514</v>
      </c>
      <c r="AG470" t="s">
        <v>18515</v>
      </c>
      <c r="AH470" t="s">
        <v>19270</v>
      </c>
      <c r="AI470" t="s">
        <v>18524</v>
      </c>
      <c r="AN470" t="s">
        <v>19271</v>
      </c>
    </row>
    <row r="471" spans="1:40" x14ac:dyDescent="0.2">
      <c r="A471" t="s">
        <v>2354</v>
      </c>
      <c r="B471" t="s">
        <v>2355</v>
      </c>
      <c r="D471" t="s">
        <v>8291</v>
      </c>
      <c r="F471" t="s">
        <v>18556</v>
      </c>
      <c r="G471" t="s">
        <v>18524</v>
      </c>
      <c r="H471" t="s">
        <v>18920</v>
      </c>
      <c r="L471" t="s">
        <v>18558</v>
      </c>
      <c r="N471" t="s">
        <v>7321</v>
      </c>
      <c r="T471" t="s">
        <v>19268</v>
      </c>
      <c r="U471" t="s">
        <v>19269</v>
      </c>
      <c r="V471" t="b">
        <v>0</v>
      </c>
      <c r="W471" t="b">
        <v>1</v>
      </c>
      <c r="AB471" t="s">
        <v>18455</v>
      </c>
      <c r="AC471" t="s">
        <v>18566</v>
      </c>
      <c r="AE471" t="s">
        <v>18562</v>
      </c>
      <c r="AF471" t="s">
        <v>18514</v>
      </c>
      <c r="AG471" t="s">
        <v>18515</v>
      </c>
      <c r="AH471" t="s">
        <v>19270</v>
      </c>
      <c r="AI471" t="s">
        <v>18524</v>
      </c>
      <c r="AN471" t="s">
        <v>19272</v>
      </c>
    </row>
    <row r="472" spans="1:40" x14ac:dyDescent="0.2">
      <c r="A472" t="s">
        <v>2354</v>
      </c>
      <c r="B472" t="s">
        <v>2355</v>
      </c>
      <c r="D472" t="s">
        <v>8291</v>
      </c>
      <c r="F472" t="s">
        <v>18556</v>
      </c>
      <c r="G472" t="s">
        <v>18451</v>
      </c>
      <c r="H472" t="s">
        <v>19069</v>
      </c>
      <c r="L472" t="s">
        <v>18558</v>
      </c>
      <c r="N472" t="s">
        <v>7321</v>
      </c>
      <c r="T472" t="s">
        <v>19268</v>
      </c>
      <c r="U472" t="s">
        <v>19269</v>
      </c>
      <c r="V472" t="b">
        <v>0</v>
      </c>
      <c r="W472" t="b">
        <v>1</v>
      </c>
      <c r="AB472" t="s">
        <v>18455</v>
      </c>
      <c r="AC472" t="s">
        <v>18491</v>
      </c>
      <c r="AE472" t="s">
        <v>18694</v>
      </c>
      <c r="AF472" t="s">
        <v>18458</v>
      </c>
      <c r="AG472" t="s">
        <v>18459</v>
      </c>
      <c r="AH472" t="s">
        <v>19270</v>
      </c>
      <c r="AI472" t="s">
        <v>18524</v>
      </c>
      <c r="AN472" t="s">
        <v>19272</v>
      </c>
    </row>
    <row r="473" spans="1:40" x14ac:dyDescent="0.2">
      <c r="A473" t="s">
        <v>2354</v>
      </c>
      <c r="B473" t="s">
        <v>2355</v>
      </c>
      <c r="D473" t="s">
        <v>8291</v>
      </c>
      <c r="F473" t="s">
        <v>18556</v>
      </c>
      <c r="G473" t="s">
        <v>18491</v>
      </c>
      <c r="L473" t="s">
        <v>18558</v>
      </c>
      <c r="N473" t="s">
        <v>7321</v>
      </c>
      <c r="T473" t="s">
        <v>19268</v>
      </c>
      <c r="U473" t="s">
        <v>19269</v>
      </c>
      <c r="AE473" t="s">
        <v>18694</v>
      </c>
      <c r="AF473" t="s">
        <v>18458</v>
      </c>
      <c r="AG473" t="s">
        <v>18459</v>
      </c>
      <c r="AH473" t="s">
        <v>19270</v>
      </c>
      <c r="AI473" t="s">
        <v>18451</v>
      </c>
      <c r="AN473" t="s">
        <v>19271</v>
      </c>
    </row>
    <row r="474" spans="1:40" x14ac:dyDescent="0.2">
      <c r="A474" t="s">
        <v>2354</v>
      </c>
      <c r="B474" t="s">
        <v>2355</v>
      </c>
      <c r="D474" t="s">
        <v>8291</v>
      </c>
      <c r="F474" t="s">
        <v>18556</v>
      </c>
      <c r="G474" t="s">
        <v>18566</v>
      </c>
      <c r="L474" t="s">
        <v>18558</v>
      </c>
      <c r="N474" t="s">
        <v>7321</v>
      </c>
      <c r="T474" t="s">
        <v>19268</v>
      </c>
      <c r="U474" t="s">
        <v>19269</v>
      </c>
      <c r="AE474" t="s">
        <v>18562</v>
      </c>
      <c r="AF474" t="s">
        <v>18514</v>
      </c>
      <c r="AG474" t="s">
        <v>18515</v>
      </c>
      <c r="AH474" t="s">
        <v>19270</v>
      </c>
      <c r="AI474" t="s">
        <v>18524</v>
      </c>
      <c r="AN474" t="s">
        <v>19271</v>
      </c>
    </row>
    <row r="475" spans="1:40" x14ac:dyDescent="0.2">
      <c r="A475" t="s">
        <v>2354</v>
      </c>
      <c r="B475" t="s">
        <v>2355</v>
      </c>
      <c r="D475" t="s">
        <v>8291</v>
      </c>
      <c r="F475" t="s">
        <v>18556</v>
      </c>
      <c r="G475" t="s">
        <v>18524</v>
      </c>
      <c r="H475" t="s">
        <v>18557</v>
      </c>
      <c r="L475" t="s">
        <v>18558</v>
      </c>
      <c r="N475" t="s">
        <v>7321</v>
      </c>
      <c r="T475" t="s">
        <v>19268</v>
      </c>
      <c r="U475" t="s">
        <v>19269</v>
      </c>
      <c r="V475" t="b">
        <v>0</v>
      </c>
      <c r="W475" t="b">
        <v>1</v>
      </c>
      <c r="AB475" t="s">
        <v>18455</v>
      </c>
      <c r="AC475" t="s">
        <v>18561</v>
      </c>
      <c r="AE475" t="s">
        <v>18562</v>
      </c>
      <c r="AF475" t="s">
        <v>18514</v>
      </c>
      <c r="AG475" t="s">
        <v>18515</v>
      </c>
      <c r="AH475" t="s">
        <v>19270</v>
      </c>
      <c r="AI475" t="s">
        <v>18524</v>
      </c>
      <c r="AN475" t="s">
        <v>19272</v>
      </c>
    </row>
    <row r="476" spans="1:40" x14ac:dyDescent="0.2">
      <c r="A476" t="s">
        <v>2354</v>
      </c>
      <c r="B476" t="s">
        <v>2355</v>
      </c>
      <c r="D476" t="s">
        <v>8291</v>
      </c>
      <c r="F476" t="s">
        <v>18556</v>
      </c>
      <c r="G476" t="s">
        <v>18491</v>
      </c>
      <c r="L476" t="s">
        <v>18558</v>
      </c>
      <c r="N476" t="s">
        <v>7580</v>
      </c>
      <c r="V476" t="b">
        <v>0</v>
      </c>
      <c r="W476" t="b">
        <v>0</v>
      </c>
      <c r="Z476" t="b">
        <v>0</v>
      </c>
      <c r="AE476" t="s">
        <v>18694</v>
      </c>
      <c r="AF476" t="s">
        <v>18458</v>
      </c>
      <c r="AG476" t="s">
        <v>18459</v>
      </c>
      <c r="AH476" t="s">
        <v>19273</v>
      </c>
      <c r="AI476" t="s">
        <v>18451</v>
      </c>
      <c r="AN476" t="s">
        <v>19274</v>
      </c>
    </row>
    <row r="477" spans="1:40" hidden="1" x14ac:dyDescent="0.2">
      <c r="A477" t="s">
        <v>2354</v>
      </c>
      <c r="B477" t="s">
        <v>2355</v>
      </c>
      <c r="D477" t="s">
        <v>8291</v>
      </c>
      <c r="F477" t="s">
        <v>18556</v>
      </c>
      <c r="G477" t="s">
        <v>18524</v>
      </c>
      <c r="H477" t="s">
        <v>19116</v>
      </c>
      <c r="L477" t="s">
        <v>18517</v>
      </c>
      <c r="Q477" t="s">
        <v>19275</v>
      </c>
      <c r="T477" t="s">
        <v>19252</v>
      </c>
      <c r="U477" t="s">
        <v>19253</v>
      </c>
      <c r="V477" t="b">
        <v>0</v>
      </c>
      <c r="W477" t="b">
        <v>1</v>
      </c>
      <c r="AB477" t="s">
        <v>18455</v>
      </c>
      <c r="AC477" t="s">
        <v>19111</v>
      </c>
      <c r="AE477" t="s">
        <v>18638</v>
      </c>
      <c r="AF477" t="s">
        <v>18639</v>
      </c>
      <c r="AG477" t="s">
        <v>18640</v>
      </c>
      <c r="AH477" t="s">
        <v>19254</v>
      </c>
      <c r="AI477" t="s">
        <v>7872</v>
      </c>
      <c r="AN477" t="s">
        <v>19276</v>
      </c>
    </row>
    <row r="478" spans="1:40" hidden="1" x14ac:dyDescent="0.2">
      <c r="A478" t="s">
        <v>2354</v>
      </c>
      <c r="B478" t="s">
        <v>2355</v>
      </c>
      <c r="D478" t="s">
        <v>8291</v>
      </c>
      <c r="F478" t="s">
        <v>18556</v>
      </c>
      <c r="G478" t="s">
        <v>18524</v>
      </c>
      <c r="H478" t="s">
        <v>18914</v>
      </c>
      <c r="L478" t="s">
        <v>18517</v>
      </c>
      <c r="Q478" t="s">
        <v>19275</v>
      </c>
      <c r="T478" t="s">
        <v>19252</v>
      </c>
      <c r="U478" t="s">
        <v>19253</v>
      </c>
      <c r="V478" t="b">
        <v>0</v>
      </c>
      <c r="W478" t="b">
        <v>1</v>
      </c>
      <c r="AB478" t="s">
        <v>18455</v>
      </c>
      <c r="AC478" t="s">
        <v>18566</v>
      </c>
      <c r="AE478" t="s">
        <v>18638</v>
      </c>
      <c r="AF478" t="s">
        <v>18639</v>
      </c>
      <c r="AG478" t="s">
        <v>18640</v>
      </c>
      <c r="AH478" t="s">
        <v>19254</v>
      </c>
      <c r="AI478" t="s">
        <v>7872</v>
      </c>
      <c r="AN478" t="s">
        <v>19277</v>
      </c>
    </row>
    <row r="479" spans="1:40" hidden="1" x14ac:dyDescent="0.2">
      <c r="A479" t="s">
        <v>2354</v>
      </c>
      <c r="B479" t="s">
        <v>2355</v>
      </c>
      <c r="D479" t="s">
        <v>8291</v>
      </c>
      <c r="F479" t="s">
        <v>18556</v>
      </c>
      <c r="G479" t="s">
        <v>18524</v>
      </c>
      <c r="H479" t="s">
        <v>18557</v>
      </c>
      <c r="L479" t="s">
        <v>18517</v>
      </c>
      <c r="Q479" t="s">
        <v>19275</v>
      </c>
      <c r="T479" t="s">
        <v>19252</v>
      </c>
      <c r="U479" t="s">
        <v>19253</v>
      </c>
      <c r="V479" t="b">
        <v>0</v>
      </c>
      <c r="W479" t="b">
        <v>1</v>
      </c>
      <c r="AB479" t="s">
        <v>18455</v>
      </c>
      <c r="AC479" t="s">
        <v>18561</v>
      </c>
      <c r="AE479" t="s">
        <v>18638</v>
      </c>
      <c r="AF479" t="s">
        <v>18639</v>
      </c>
      <c r="AG479" t="s">
        <v>18640</v>
      </c>
      <c r="AH479" t="s">
        <v>19254</v>
      </c>
      <c r="AI479" t="s">
        <v>7872</v>
      </c>
      <c r="AN479" t="s">
        <v>19278</v>
      </c>
    </row>
    <row r="480" spans="1:40" hidden="1" x14ac:dyDescent="0.2">
      <c r="A480" t="s">
        <v>2354</v>
      </c>
      <c r="B480" t="s">
        <v>2355</v>
      </c>
      <c r="D480" t="s">
        <v>8291</v>
      </c>
      <c r="F480" t="s">
        <v>18556</v>
      </c>
      <c r="G480" t="s">
        <v>18451</v>
      </c>
      <c r="H480" t="s">
        <v>19256</v>
      </c>
      <c r="L480" t="s">
        <v>18517</v>
      </c>
      <c r="Q480" t="s">
        <v>19275</v>
      </c>
      <c r="T480" t="s">
        <v>19252</v>
      </c>
      <c r="U480" t="s">
        <v>19253</v>
      </c>
      <c r="V480" t="b">
        <v>0</v>
      </c>
      <c r="W480" t="b">
        <v>1</v>
      </c>
      <c r="AB480" t="s">
        <v>18455</v>
      </c>
      <c r="AC480" t="s">
        <v>18491</v>
      </c>
      <c r="AE480" t="s">
        <v>18633</v>
      </c>
      <c r="AF480" t="s">
        <v>18634</v>
      </c>
      <c r="AG480" t="s">
        <v>18635</v>
      </c>
      <c r="AH480" t="s">
        <v>19254</v>
      </c>
      <c r="AI480" t="s">
        <v>18461</v>
      </c>
      <c r="AN480" t="s">
        <v>19276</v>
      </c>
    </row>
    <row r="481" spans="1:40" hidden="1" x14ac:dyDescent="0.2">
      <c r="A481" t="s">
        <v>2380</v>
      </c>
      <c r="B481" t="s">
        <v>2381</v>
      </c>
      <c r="D481" t="s">
        <v>8295</v>
      </c>
      <c r="F481" t="s">
        <v>18509</v>
      </c>
      <c r="G481" t="s">
        <v>19280</v>
      </c>
      <c r="L481" t="s">
        <v>18517</v>
      </c>
      <c r="N481" t="s">
        <v>7324</v>
      </c>
      <c r="V481" t="b">
        <v>0</v>
      </c>
      <c r="W481" t="b">
        <v>1</v>
      </c>
      <c r="AB481" t="s">
        <v>18455</v>
      </c>
      <c r="AE481" t="s">
        <v>18541</v>
      </c>
      <c r="AN481" t="s">
        <v>19281</v>
      </c>
    </row>
    <row r="482" spans="1:40" hidden="1" x14ac:dyDescent="0.2">
      <c r="A482" t="s">
        <v>2380</v>
      </c>
      <c r="B482" t="s">
        <v>2381</v>
      </c>
      <c r="D482" t="s">
        <v>8295</v>
      </c>
      <c r="F482" t="s">
        <v>18509</v>
      </c>
      <c r="G482" t="s">
        <v>19282</v>
      </c>
      <c r="L482" t="s">
        <v>18517</v>
      </c>
      <c r="N482" t="s">
        <v>7324</v>
      </c>
      <c r="V482" t="b">
        <v>0</v>
      </c>
      <c r="W482" t="b">
        <v>1</v>
      </c>
      <c r="AB482" t="s">
        <v>18455</v>
      </c>
      <c r="AE482" t="s">
        <v>18541</v>
      </c>
      <c r="AN482" t="s">
        <v>19281</v>
      </c>
    </row>
    <row r="483" spans="1:40" hidden="1" x14ac:dyDescent="0.2">
      <c r="A483" t="s">
        <v>2380</v>
      </c>
      <c r="B483" t="s">
        <v>2381</v>
      </c>
      <c r="D483" t="s">
        <v>8295</v>
      </c>
      <c r="F483" t="s">
        <v>18509</v>
      </c>
      <c r="G483" t="s">
        <v>18519</v>
      </c>
      <c r="H483" t="s">
        <v>19283</v>
      </c>
      <c r="L483" t="s">
        <v>18517</v>
      </c>
      <c r="N483" t="s">
        <v>7324</v>
      </c>
      <c r="T483" t="s">
        <v>19284</v>
      </c>
      <c r="U483" t="s">
        <v>19285</v>
      </c>
      <c r="V483" t="b">
        <v>0</v>
      </c>
      <c r="W483" t="b">
        <v>1</v>
      </c>
      <c r="AB483" t="s">
        <v>18455</v>
      </c>
      <c r="AE483" t="s">
        <v>18541</v>
      </c>
      <c r="AH483" t="s">
        <v>19286</v>
      </c>
      <c r="AI483" t="s">
        <v>18451</v>
      </c>
      <c r="AN483" t="s">
        <v>19287</v>
      </c>
    </row>
    <row r="484" spans="1:40" hidden="1" x14ac:dyDescent="0.2">
      <c r="A484" t="s">
        <v>2380</v>
      </c>
      <c r="B484" t="s">
        <v>2381</v>
      </c>
      <c r="D484" t="s">
        <v>8295</v>
      </c>
      <c r="F484" t="s">
        <v>18509</v>
      </c>
      <c r="G484" t="s">
        <v>19280</v>
      </c>
      <c r="L484" t="s">
        <v>18511</v>
      </c>
      <c r="N484" t="s">
        <v>7324</v>
      </c>
      <c r="V484" t="b">
        <v>0</v>
      </c>
      <c r="W484" t="b">
        <v>1</v>
      </c>
      <c r="AB484" t="s">
        <v>18455</v>
      </c>
      <c r="AE484" t="s">
        <v>18541</v>
      </c>
      <c r="AN484" t="s">
        <v>19288</v>
      </c>
    </row>
    <row r="485" spans="1:40" hidden="1" x14ac:dyDescent="0.2">
      <c r="A485" t="s">
        <v>2380</v>
      </c>
      <c r="B485" t="s">
        <v>2381</v>
      </c>
      <c r="D485" t="s">
        <v>8295</v>
      </c>
      <c r="F485" t="s">
        <v>18509</v>
      </c>
      <c r="G485" t="s">
        <v>18519</v>
      </c>
      <c r="H485" t="s">
        <v>19289</v>
      </c>
      <c r="L485" t="s">
        <v>18511</v>
      </c>
      <c r="N485" t="s">
        <v>7324</v>
      </c>
      <c r="T485" t="s">
        <v>19284</v>
      </c>
      <c r="U485" t="s">
        <v>19285</v>
      </c>
      <c r="V485" t="b">
        <v>0</v>
      </c>
      <c r="W485" t="b">
        <v>1</v>
      </c>
      <c r="AB485" t="s">
        <v>18455</v>
      </c>
      <c r="AE485" t="s">
        <v>18541</v>
      </c>
      <c r="AH485" t="s">
        <v>19286</v>
      </c>
      <c r="AI485" t="s">
        <v>18524</v>
      </c>
      <c r="AN485" t="s">
        <v>19290</v>
      </c>
    </row>
    <row r="486" spans="1:40" hidden="1" x14ac:dyDescent="0.2">
      <c r="A486" t="s">
        <v>2380</v>
      </c>
      <c r="B486" t="s">
        <v>2381</v>
      </c>
      <c r="D486" t="s">
        <v>8295</v>
      </c>
      <c r="F486" t="s">
        <v>18509</v>
      </c>
      <c r="G486" t="s">
        <v>19282</v>
      </c>
      <c r="L486" t="s">
        <v>18511</v>
      </c>
      <c r="N486" t="s">
        <v>7324</v>
      </c>
      <c r="V486" t="b">
        <v>0</v>
      </c>
      <c r="W486" t="b">
        <v>1</v>
      </c>
      <c r="AB486" t="s">
        <v>18455</v>
      </c>
      <c r="AE486" t="s">
        <v>18541</v>
      </c>
      <c r="AN486" t="s">
        <v>19288</v>
      </c>
    </row>
    <row r="487" spans="1:40" x14ac:dyDescent="0.2">
      <c r="A487" t="s">
        <v>2380</v>
      </c>
      <c r="B487" t="s">
        <v>2381</v>
      </c>
      <c r="D487" t="s">
        <v>8295</v>
      </c>
      <c r="F487" t="s">
        <v>18509</v>
      </c>
      <c r="G487" t="s">
        <v>19280</v>
      </c>
      <c r="L487" t="s">
        <v>18517</v>
      </c>
      <c r="N487" t="s">
        <v>7825</v>
      </c>
      <c r="V487" t="b">
        <v>0</v>
      </c>
      <c r="W487" t="b">
        <v>1</v>
      </c>
      <c r="Z487" t="b">
        <v>0</v>
      </c>
      <c r="AB487" t="s">
        <v>18455</v>
      </c>
      <c r="AE487" t="s">
        <v>19291</v>
      </c>
      <c r="AF487" t="s">
        <v>18474</v>
      </c>
      <c r="AG487" t="s">
        <v>19292</v>
      </c>
      <c r="AI487" t="s">
        <v>18461</v>
      </c>
      <c r="AN487" t="s">
        <v>19293</v>
      </c>
    </row>
    <row r="488" spans="1:40" x14ac:dyDescent="0.2">
      <c r="A488" t="s">
        <v>2380</v>
      </c>
      <c r="B488" t="s">
        <v>2381</v>
      </c>
      <c r="D488" t="s">
        <v>8295</v>
      </c>
      <c r="F488" t="s">
        <v>18509</v>
      </c>
      <c r="G488" t="s">
        <v>19282</v>
      </c>
      <c r="L488" t="s">
        <v>18517</v>
      </c>
      <c r="N488" t="s">
        <v>7825</v>
      </c>
      <c r="V488" t="b">
        <v>0</v>
      </c>
      <c r="W488" t="b">
        <v>1</v>
      </c>
      <c r="Z488" t="b">
        <v>0</v>
      </c>
      <c r="AB488" t="s">
        <v>18455</v>
      </c>
      <c r="AE488" t="s">
        <v>19294</v>
      </c>
      <c r="AF488" t="s">
        <v>18550</v>
      </c>
      <c r="AG488" t="s">
        <v>18515</v>
      </c>
      <c r="AI488" t="s">
        <v>7872</v>
      </c>
      <c r="AN488" t="s">
        <v>19293</v>
      </c>
    </row>
    <row r="489" spans="1:40" x14ac:dyDescent="0.2">
      <c r="A489" t="s">
        <v>2380</v>
      </c>
      <c r="B489" t="s">
        <v>2381</v>
      </c>
      <c r="D489" t="s">
        <v>8295</v>
      </c>
      <c r="F489" t="s">
        <v>18509</v>
      </c>
      <c r="G489" t="s">
        <v>19280</v>
      </c>
      <c r="L489" t="s">
        <v>18511</v>
      </c>
      <c r="N489" t="s">
        <v>7825</v>
      </c>
      <c r="V489" t="b">
        <v>0</v>
      </c>
      <c r="W489" t="b">
        <v>1</v>
      </c>
      <c r="Z489" t="b">
        <v>0</v>
      </c>
      <c r="AB489" t="s">
        <v>18455</v>
      </c>
      <c r="AE489" t="s">
        <v>19291</v>
      </c>
      <c r="AF489" t="s">
        <v>18474</v>
      </c>
      <c r="AG489" t="s">
        <v>19292</v>
      </c>
      <c r="AI489" t="s">
        <v>18461</v>
      </c>
      <c r="AN489" t="s">
        <v>19295</v>
      </c>
    </row>
    <row r="490" spans="1:40" x14ac:dyDescent="0.2">
      <c r="A490" t="s">
        <v>2380</v>
      </c>
      <c r="B490" t="s">
        <v>2381</v>
      </c>
      <c r="D490" t="s">
        <v>8295</v>
      </c>
      <c r="F490" t="s">
        <v>18509</v>
      </c>
      <c r="G490" t="s">
        <v>19282</v>
      </c>
      <c r="L490" t="s">
        <v>18511</v>
      </c>
      <c r="N490" t="s">
        <v>7825</v>
      </c>
      <c r="V490" t="b">
        <v>0</v>
      </c>
      <c r="W490" t="b">
        <v>1</v>
      </c>
      <c r="Z490" t="b">
        <v>0</v>
      </c>
      <c r="AB490" t="s">
        <v>18455</v>
      </c>
      <c r="AE490" t="s">
        <v>19294</v>
      </c>
      <c r="AF490" t="s">
        <v>18550</v>
      </c>
      <c r="AG490" t="s">
        <v>18515</v>
      </c>
      <c r="AI490" t="s">
        <v>7872</v>
      </c>
      <c r="AN490" t="s">
        <v>19295</v>
      </c>
    </row>
    <row r="491" spans="1:40" hidden="1" x14ac:dyDescent="0.2">
      <c r="A491" t="s">
        <v>2380</v>
      </c>
      <c r="B491" t="s">
        <v>2381</v>
      </c>
      <c r="D491" t="s">
        <v>8295</v>
      </c>
      <c r="F491" t="s">
        <v>18509</v>
      </c>
      <c r="G491" t="s">
        <v>19280</v>
      </c>
      <c r="L491" t="s">
        <v>18511</v>
      </c>
      <c r="V491" t="b">
        <v>0</v>
      </c>
      <c r="W491" t="b">
        <v>1</v>
      </c>
      <c r="Z491" t="b">
        <v>0</v>
      </c>
      <c r="AB491" t="s">
        <v>18455</v>
      </c>
      <c r="AE491" t="s">
        <v>18541</v>
      </c>
      <c r="AI491" t="s">
        <v>18497</v>
      </c>
      <c r="AN491" t="s">
        <v>19296</v>
      </c>
    </row>
    <row r="492" spans="1:40" hidden="1" x14ac:dyDescent="0.2">
      <c r="A492" t="s">
        <v>2380</v>
      </c>
      <c r="B492" t="s">
        <v>2381</v>
      </c>
      <c r="D492" t="s">
        <v>8295</v>
      </c>
      <c r="F492" t="s">
        <v>18509</v>
      </c>
      <c r="G492" t="s">
        <v>19282</v>
      </c>
      <c r="L492" t="s">
        <v>18511</v>
      </c>
      <c r="V492" t="b">
        <v>0</v>
      </c>
      <c r="W492" t="b">
        <v>1</v>
      </c>
      <c r="Z492" t="b">
        <v>0</v>
      </c>
      <c r="AB492" t="s">
        <v>18455</v>
      </c>
      <c r="AE492" t="s">
        <v>18541</v>
      </c>
      <c r="AI492" t="s">
        <v>18497</v>
      </c>
      <c r="AN492" t="s">
        <v>19296</v>
      </c>
    </row>
    <row r="493" spans="1:40" hidden="1" x14ac:dyDescent="0.2">
      <c r="A493" t="s">
        <v>2526</v>
      </c>
      <c r="B493" t="s">
        <v>2527</v>
      </c>
      <c r="D493" t="s">
        <v>8308</v>
      </c>
      <c r="F493" t="s">
        <v>18556</v>
      </c>
      <c r="G493" t="s">
        <v>18451</v>
      </c>
      <c r="H493" t="s">
        <v>19118</v>
      </c>
      <c r="L493" t="s">
        <v>18517</v>
      </c>
      <c r="N493" t="s">
        <v>10666</v>
      </c>
      <c r="Q493" t="s">
        <v>19298</v>
      </c>
      <c r="T493" t="s">
        <v>19299</v>
      </c>
      <c r="U493" t="s">
        <v>19300</v>
      </c>
      <c r="V493" t="b">
        <v>0</v>
      </c>
      <c r="W493" t="b">
        <v>1</v>
      </c>
      <c r="AB493" t="s">
        <v>18455</v>
      </c>
      <c r="AC493" t="s">
        <v>18659</v>
      </c>
      <c r="AE493" t="s">
        <v>18651</v>
      </c>
      <c r="AF493" t="s">
        <v>18652</v>
      </c>
      <c r="AG493" t="s">
        <v>18635</v>
      </c>
      <c r="AH493" t="s">
        <v>19301</v>
      </c>
      <c r="AI493" t="s">
        <v>18461</v>
      </c>
      <c r="AN493" t="s">
        <v>19302</v>
      </c>
    </row>
    <row r="494" spans="1:40" hidden="1" x14ac:dyDescent="0.2">
      <c r="A494" t="s">
        <v>2526</v>
      </c>
      <c r="B494" t="s">
        <v>2527</v>
      </c>
      <c r="D494" t="s">
        <v>8308</v>
      </c>
      <c r="F494" t="s">
        <v>18556</v>
      </c>
      <c r="G494" t="s">
        <v>18561</v>
      </c>
      <c r="L494" t="s">
        <v>18558</v>
      </c>
      <c r="N494" t="s">
        <v>10666</v>
      </c>
      <c r="T494" t="s">
        <v>19299</v>
      </c>
      <c r="U494" t="s">
        <v>19300</v>
      </c>
      <c r="AE494" t="s">
        <v>18655</v>
      </c>
      <c r="AF494" t="s">
        <v>18656</v>
      </c>
      <c r="AG494" t="s">
        <v>18640</v>
      </c>
      <c r="AH494" t="s">
        <v>19301</v>
      </c>
      <c r="AI494" t="s">
        <v>18524</v>
      </c>
      <c r="AN494" t="s">
        <v>19303</v>
      </c>
    </row>
    <row r="495" spans="1:40" hidden="1" x14ac:dyDescent="0.2">
      <c r="A495" t="s">
        <v>2526</v>
      </c>
      <c r="B495" t="s">
        <v>2527</v>
      </c>
      <c r="D495" t="s">
        <v>8308</v>
      </c>
      <c r="F495" t="s">
        <v>18556</v>
      </c>
      <c r="G495" t="s">
        <v>18451</v>
      </c>
      <c r="H495" t="s">
        <v>19304</v>
      </c>
      <c r="L495" t="s">
        <v>18517</v>
      </c>
      <c r="N495" t="s">
        <v>10666</v>
      </c>
      <c r="Q495" t="s">
        <v>19298</v>
      </c>
      <c r="T495" t="s">
        <v>19299</v>
      </c>
      <c r="U495" t="s">
        <v>19300</v>
      </c>
      <c r="V495" t="b">
        <v>0</v>
      </c>
      <c r="W495" t="b">
        <v>1</v>
      </c>
      <c r="AB495" t="s">
        <v>18455</v>
      </c>
      <c r="AC495" t="s">
        <v>19305</v>
      </c>
      <c r="AE495" t="s">
        <v>18651</v>
      </c>
      <c r="AF495" t="s">
        <v>18652</v>
      </c>
      <c r="AG495" t="s">
        <v>18635</v>
      </c>
      <c r="AH495" t="s">
        <v>19301</v>
      </c>
      <c r="AI495" t="s">
        <v>18461</v>
      </c>
      <c r="AN495" t="s">
        <v>19302</v>
      </c>
    </row>
    <row r="496" spans="1:40" hidden="1" x14ac:dyDescent="0.2">
      <c r="A496" t="s">
        <v>2526</v>
      </c>
      <c r="B496" t="s">
        <v>2527</v>
      </c>
      <c r="D496" t="s">
        <v>8308</v>
      </c>
      <c r="F496" t="s">
        <v>18556</v>
      </c>
      <c r="G496" t="s">
        <v>18451</v>
      </c>
      <c r="H496" t="s">
        <v>19118</v>
      </c>
      <c r="L496" t="s">
        <v>18558</v>
      </c>
      <c r="N496" t="s">
        <v>10666</v>
      </c>
      <c r="T496" t="s">
        <v>19299</v>
      </c>
      <c r="U496" t="s">
        <v>19300</v>
      </c>
      <c r="V496" t="b">
        <v>0</v>
      </c>
      <c r="W496" t="b">
        <v>1</v>
      </c>
      <c r="AB496" t="s">
        <v>18455</v>
      </c>
      <c r="AC496" t="s">
        <v>18456</v>
      </c>
      <c r="AE496" t="s">
        <v>18651</v>
      </c>
      <c r="AF496" t="s">
        <v>18652</v>
      </c>
      <c r="AG496" t="s">
        <v>18635</v>
      </c>
      <c r="AH496" t="s">
        <v>19301</v>
      </c>
      <c r="AI496" t="s">
        <v>18524</v>
      </c>
      <c r="AN496" t="s">
        <v>19306</v>
      </c>
    </row>
    <row r="497" spans="1:40" hidden="1" x14ac:dyDescent="0.2">
      <c r="A497" t="s">
        <v>2526</v>
      </c>
      <c r="B497" t="s">
        <v>2527</v>
      </c>
      <c r="D497" t="s">
        <v>8308</v>
      </c>
      <c r="F497" t="s">
        <v>18556</v>
      </c>
      <c r="G497" t="s">
        <v>18659</v>
      </c>
      <c r="L497" t="s">
        <v>18558</v>
      </c>
      <c r="N497" t="s">
        <v>10666</v>
      </c>
      <c r="T497" t="s">
        <v>19299</v>
      </c>
      <c r="U497" t="s">
        <v>19300</v>
      </c>
      <c r="AE497" t="s">
        <v>18651</v>
      </c>
      <c r="AF497" t="s">
        <v>18652</v>
      </c>
      <c r="AG497" t="s">
        <v>18635</v>
      </c>
      <c r="AH497" t="s">
        <v>19301</v>
      </c>
      <c r="AI497" t="s">
        <v>18451</v>
      </c>
      <c r="AN497" t="s">
        <v>19303</v>
      </c>
    </row>
    <row r="498" spans="1:40" hidden="1" x14ac:dyDescent="0.2">
      <c r="A498" t="s">
        <v>2526</v>
      </c>
      <c r="B498" t="s">
        <v>2527</v>
      </c>
      <c r="D498" t="s">
        <v>8308</v>
      </c>
      <c r="F498" t="s">
        <v>18556</v>
      </c>
      <c r="G498" t="s">
        <v>18851</v>
      </c>
      <c r="L498" t="s">
        <v>18558</v>
      </c>
      <c r="N498" t="s">
        <v>10666</v>
      </c>
      <c r="T498" t="s">
        <v>19299</v>
      </c>
      <c r="U498" t="s">
        <v>19300</v>
      </c>
      <c r="AE498" t="s">
        <v>18655</v>
      </c>
      <c r="AF498" t="s">
        <v>18656</v>
      </c>
      <c r="AG498" t="s">
        <v>18640</v>
      </c>
      <c r="AH498" t="s">
        <v>19301</v>
      </c>
      <c r="AI498" t="s">
        <v>18524</v>
      </c>
      <c r="AN498" t="s">
        <v>19303</v>
      </c>
    </row>
    <row r="499" spans="1:40" hidden="1" x14ac:dyDescent="0.2">
      <c r="A499" t="s">
        <v>2526</v>
      </c>
      <c r="B499" t="s">
        <v>2527</v>
      </c>
      <c r="D499" t="s">
        <v>8308</v>
      </c>
      <c r="F499" t="s">
        <v>18556</v>
      </c>
      <c r="G499" t="s">
        <v>18524</v>
      </c>
      <c r="H499" t="s">
        <v>19011</v>
      </c>
      <c r="L499" t="s">
        <v>18517</v>
      </c>
      <c r="N499" t="s">
        <v>10666</v>
      </c>
      <c r="Q499" t="s">
        <v>19298</v>
      </c>
      <c r="T499" t="s">
        <v>19299</v>
      </c>
      <c r="U499" t="s">
        <v>19300</v>
      </c>
      <c r="V499" t="b">
        <v>0</v>
      </c>
      <c r="W499" t="b">
        <v>1</v>
      </c>
      <c r="AB499" t="s">
        <v>18455</v>
      </c>
      <c r="AC499" t="s">
        <v>18561</v>
      </c>
      <c r="AE499" t="s">
        <v>18655</v>
      </c>
      <c r="AF499" t="s">
        <v>18656</v>
      </c>
      <c r="AG499" t="s">
        <v>18640</v>
      </c>
      <c r="AH499" t="s">
        <v>19301</v>
      </c>
      <c r="AI499" t="s">
        <v>7872</v>
      </c>
      <c r="AN499" t="s">
        <v>19302</v>
      </c>
    </row>
    <row r="500" spans="1:40" hidden="1" x14ac:dyDescent="0.2">
      <c r="A500" t="s">
        <v>2526</v>
      </c>
      <c r="B500" t="s">
        <v>2527</v>
      </c>
      <c r="D500" t="s">
        <v>8308</v>
      </c>
      <c r="F500" t="s">
        <v>18556</v>
      </c>
      <c r="G500" t="s">
        <v>18524</v>
      </c>
      <c r="H500" t="s">
        <v>18920</v>
      </c>
      <c r="L500" t="s">
        <v>18558</v>
      </c>
      <c r="N500" t="s">
        <v>10666</v>
      </c>
      <c r="T500" t="s">
        <v>19299</v>
      </c>
      <c r="U500" t="s">
        <v>19300</v>
      </c>
      <c r="V500" t="b">
        <v>0</v>
      </c>
      <c r="W500" t="b">
        <v>1</v>
      </c>
      <c r="AB500" t="s">
        <v>18455</v>
      </c>
      <c r="AC500" t="s">
        <v>18851</v>
      </c>
      <c r="AE500" t="s">
        <v>18655</v>
      </c>
      <c r="AF500" t="s">
        <v>18656</v>
      </c>
      <c r="AG500" t="s">
        <v>18640</v>
      </c>
      <c r="AH500" t="s">
        <v>19301</v>
      </c>
      <c r="AI500" t="s">
        <v>18524</v>
      </c>
      <c r="AN500" t="s">
        <v>19307</v>
      </c>
    </row>
    <row r="501" spans="1:40" hidden="1" x14ac:dyDescent="0.2">
      <c r="A501" t="s">
        <v>2526</v>
      </c>
      <c r="B501" t="s">
        <v>2527</v>
      </c>
      <c r="D501" t="s">
        <v>8308</v>
      </c>
      <c r="F501" t="s">
        <v>18556</v>
      </c>
      <c r="G501" t="s">
        <v>18456</v>
      </c>
      <c r="L501" t="s">
        <v>18558</v>
      </c>
      <c r="N501" t="s">
        <v>10666</v>
      </c>
      <c r="T501" t="s">
        <v>19299</v>
      </c>
      <c r="U501" t="s">
        <v>19300</v>
      </c>
      <c r="AE501" t="s">
        <v>18651</v>
      </c>
      <c r="AF501" t="s">
        <v>18652</v>
      </c>
      <c r="AG501" t="s">
        <v>18635</v>
      </c>
      <c r="AH501" t="s">
        <v>19301</v>
      </c>
      <c r="AI501" t="s">
        <v>18451</v>
      </c>
      <c r="AN501" t="s">
        <v>19303</v>
      </c>
    </row>
    <row r="502" spans="1:40" hidden="1" x14ac:dyDescent="0.2">
      <c r="A502" t="s">
        <v>2526</v>
      </c>
      <c r="B502" t="s">
        <v>2527</v>
      </c>
      <c r="D502" t="s">
        <v>8308</v>
      </c>
      <c r="F502" t="s">
        <v>18556</v>
      </c>
      <c r="G502" t="s">
        <v>19305</v>
      </c>
      <c r="L502" t="s">
        <v>18558</v>
      </c>
      <c r="N502" t="s">
        <v>10666</v>
      </c>
      <c r="T502" t="s">
        <v>19299</v>
      </c>
      <c r="U502" t="s">
        <v>19300</v>
      </c>
      <c r="AE502" t="s">
        <v>18651</v>
      </c>
      <c r="AF502" t="s">
        <v>18652</v>
      </c>
      <c r="AG502" t="s">
        <v>18635</v>
      </c>
      <c r="AH502" t="s">
        <v>19301</v>
      </c>
      <c r="AI502" t="s">
        <v>18451</v>
      </c>
      <c r="AN502" t="s">
        <v>19303</v>
      </c>
    </row>
    <row r="503" spans="1:40" hidden="1" x14ac:dyDescent="0.2">
      <c r="A503" t="s">
        <v>2526</v>
      </c>
      <c r="B503" t="s">
        <v>2527</v>
      </c>
      <c r="D503" t="s">
        <v>8308</v>
      </c>
      <c r="F503" t="s">
        <v>18556</v>
      </c>
      <c r="G503" t="s">
        <v>18566</v>
      </c>
      <c r="L503" t="s">
        <v>18558</v>
      </c>
      <c r="N503" t="s">
        <v>10666</v>
      </c>
      <c r="T503" t="s">
        <v>19299</v>
      </c>
      <c r="U503" t="s">
        <v>19300</v>
      </c>
      <c r="AE503" t="s">
        <v>18655</v>
      </c>
      <c r="AF503" t="s">
        <v>18656</v>
      </c>
      <c r="AG503" t="s">
        <v>18640</v>
      </c>
      <c r="AH503" t="s">
        <v>19301</v>
      </c>
      <c r="AI503" t="s">
        <v>18524</v>
      </c>
      <c r="AN503" t="s">
        <v>19303</v>
      </c>
    </row>
    <row r="504" spans="1:40" hidden="1" x14ac:dyDescent="0.2">
      <c r="A504" t="s">
        <v>2526</v>
      </c>
      <c r="B504" t="s">
        <v>2527</v>
      </c>
      <c r="D504" t="s">
        <v>8308</v>
      </c>
      <c r="F504" t="s">
        <v>18556</v>
      </c>
      <c r="G504" t="s">
        <v>18524</v>
      </c>
      <c r="H504" t="s">
        <v>18580</v>
      </c>
      <c r="L504" t="s">
        <v>18558</v>
      </c>
      <c r="N504" t="s">
        <v>10666</v>
      </c>
      <c r="T504" t="s">
        <v>19299</v>
      </c>
      <c r="U504" t="s">
        <v>19300</v>
      </c>
      <c r="V504" t="b">
        <v>0</v>
      </c>
      <c r="W504" t="b">
        <v>1</v>
      </c>
      <c r="AB504" t="s">
        <v>18455</v>
      </c>
      <c r="AC504" t="s">
        <v>18566</v>
      </c>
      <c r="AE504" t="s">
        <v>18655</v>
      </c>
      <c r="AF504" t="s">
        <v>18656</v>
      </c>
      <c r="AG504" t="s">
        <v>18640</v>
      </c>
      <c r="AH504" t="s">
        <v>19301</v>
      </c>
      <c r="AI504" t="s">
        <v>18524</v>
      </c>
      <c r="AN504" t="s">
        <v>19307</v>
      </c>
    </row>
    <row r="505" spans="1:40" hidden="1" x14ac:dyDescent="0.2">
      <c r="A505" t="s">
        <v>2526</v>
      </c>
      <c r="B505" t="s">
        <v>2527</v>
      </c>
      <c r="D505" t="s">
        <v>8308</v>
      </c>
      <c r="F505" t="s">
        <v>18556</v>
      </c>
      <c r="G505" t="s">
        <v>18524</v>
      </c>
      <c r="H505" t="s">
        <v>18580</v>
      </c>
      <c r="L505" t="s">
        <v>18517</v>
      </c>
      <c r="N505" t="s">
        <v>10666</v>
      </c>
      <c r="Q505" t="s">
        <v>19298</v>
      </c>
      <c r="T505" t="s">
        <v>19299</v>
      </c>
      <c r="U505" t="s">
        <v>19300</v>
      </c>
      <c r="V505" t="b">
        <v>0</v>
      </c>
      <c r="W505" t="b">
        <v>1</v>
      </c>
      <c r="AB505" t="s">
        <v>18455</v>
      </c>
      <c r="AC505" t="s">
        <v>18566</v>
      </c>
      <c r="AE505" t="s">
        <v>18655</v>
      </c>
      <c r="AF505" t="s">
        <v>18656</v>
      </c>
      <c r="AG505" t="s">
        <v>18640</v>
      </c>
      <c r="AH505" t="s">
        <v>19301</v>
      </c>
      <c r="AI505" t="s">
        <v>7872</v>
      </c>
      <c r="AN505" t="s">
        <v>19302</v>
      </c>
    </row>
    <row r="506" spans="1:40" hidden="1" x14ac:dyDescent="0.2">
      <c r="A506" t="s">
        <v>2526</v>
      </c>
      <c r="B506" t="s">
        <v>2527</v>
      </c>
      <c r="D506" t="s">
        <v>8308</v>
      </c>
      <c r="F506" t="s">
        <v>18556</v>
      </c>
      <c r="G506" t="s">
        <v>18456</v>
      </c>
      <c r="L506" t="s">
        <v>18517</v>
      </c>
      <c r="N506" t="s">
        <v>10666</v>
      </c>
      <c r="Q506" t="s">
        <v>19298</v>
      </c>
      <c r="T506" t="s">
        <v>19299</v>
      </c>
      <c r="U506" t="s">
        <v>19300</v>
      </c>
      <c r="V506" t="b">
        <v>0</v>
      </c>
      <c r="W506" t="b">
        <v>1</v>
      </c>
      <c r="AB506" t="s">
        <v>18455</v>
      </c>
      <c r="AC506" t="s">
        <v>18577</v>
      </c>
      <c r="AE506" t="s">
        <v>18651</v>
      </c>
      <c r="AF506" t="s">
        <v>18652</v>
      </c>
      <c r="AG506" t="s">
        <v>18635</v>
      </c>
      <c r="AH506" t="s">
        <v>19301</v>
      </c>
      <c r="AI506" t="s">
        <v>18461</v>
      </c>
      <c r="AN506" t="s">
        <v>19308</v>
      </c>
    </row>
    <row r="507" spans="1:40" hidden="1" x14ac:dyDescent="0.2">
      <c r="A507" t="s">
        <v>2526</v>
      </c>
      <c r="B507" t="s">
        <v>2527</v>
      </c>
      <c r="D507" t="s">
        <v>8308</v>
      </c>
      <c r="F507" t="s">
        <v>18556</v>
      </c>
      <c r="G507" t="s">
        <v>18524</v>
      </c>
      <c r="H507" t="s">
        <v>18920</v>
      </c>
      <c r="L507" t="s">
        <v>18517</v>
      </c>
      <c r="N507" t="s">
        <v>10666</v>
      </c>
      <c r="Q507" t="s">
        <v>19298</v>
      </c>
      <c r="T507" t="s">
        <v>19299</v>
      </c>
      <c r="U507" t="s">
        <v>19300</v>
      </c>
      <c r="V507" t="b">
        <v>0</v>
      </c>
      <c r="W507" t="b">
        <v>1</v>
      </c>
      <c r="AB507" t="s">
        <v>18455</v>
      </c>
      <c r="AC507" t="s">
        <v>18851</v>
      </c>
      <c r="AE507" t="s">
        <v>18655</v>
      </c>
      <c r="AF507" t="s">
        <v>18656</v>
      </c>
      <c r="AG507" t="s">
        <v>18640</v>
      </c>
      <c r="AH507" t="s">
        <v>19301</v>
      </c>
      <c r="AI507" t="s">
        <v>7872</v>
      </c>
      <c r="AN507" t="s">
        <v>19302</v>
      </c>
    </row>
    <row r="508" spans="1:40" hidden="1" x14ac:dyDescent="0.2">
      <c r="A508" t="s">
        <v>2526</v>
      </c>
      <c r="B508" t="s">
        <v>2527</v>
      </c>
      <c r="D508" t="s">
        <v>8308</v>
      </c>
      <c r="F508" t="s">
        <v>18556</v>
      </c>
      <c r="G508" t="s">
        <v>18451</v>
      </c>
      <c r="H508" t="s">
        <v>19118</v>
      </c>
      <c r="L508" t="s">
        <v>18517</v>
      </c>
      <c r="N508" t="s">
        <v>10666</v>
      </c>
      <c r="Q508" t="s">
        <v>19298</v>
      </c>
      <c r="T508" t="s">
        <v>19299</v>
      </c>
      <c r="U508" t="s">
        <v>19300</v>
      </c>
      <c r="V508" t="b">
        <v>0</v>
      </c>
      <c r="W508" t="b">
        <v>1</v>
      </c>
      <c r="AB508" t="s">
        <v>18455</v>
      </c>
      <c r="AC508" t="s">
        <v>18456</v>
      </c>
      <c r="AE508" t="s">
        <v>18651</v>
      </c>
      <c r="AF508" t="s">
        <v>18652</v>
      </c>
      <c r="AG508" t="s">
        <v>18635</v>
      </c>
      <c r="AH508" t="s">
        <v>19301</v>
      </c>
      <c r="AI508" t="s">
        <v>18461</v>
      </c>
      <c r="AN508" t="s">
        <v>19309</v>
      </c>
    </row>
    <row r="509" spans="1:40" hidden="1" x14ac:dyDescent="0.2">
      <c r="A509" t="s">
        <v>2526</v>
      </c>
      <c r="B509" t="s">
        <v>2527</v>
      </c>
      <c r="D509" t="s">
        <v>8308</v>
      </c>
      <c r="F509" t="s">
        <v>18556</v>
      </c>
      <c r="G509" t="s">
        <v>18451</v>
      </c>
      <c r="H509" t="s">
        <v>19118</v>
      </c>
      <c r="L509" t="s">
        <v>18558</v>
      </c>
      <c r="N509" t="s">
        <v>10666</v>
      </c>
      <c r="T509" t="s">
        <v>19299</v>
      </c>
      <c r="U509" t="s">
        <v>19300</v>
      </c>
      <c r="V509" t="b">
        <v>0</v>
      </c>
      <c r="W509" t="b">
        <v>1</v>
      </c>
      <c r="AB509" t="s">
        <v>18455</v>
      </c>
      <c r="AC509" t="s">
        <v>18659</v>
      </c>
      <c r="AE509" t="s">
        <v>18651</v>
      </c>
      <c r="AF509" t="s">
        <v>18652</v>
      </c>
      <c r="AG509" t="s">
        <v>18635</v>
      </c>
      <c r="AH509" t="s">
        <v>19301</v>
      </c>
      <c r="AI509" t="s">
        <v>18524</v>
      </c>
      <c r="AN509" t="s">
        <v>19306</v>
      </c>
    </row>
    <row r="510" spans="1:40" hidden="1" x14ac:dyDescent="0.2">
      <c r="A510" t="s">
        <v>2526</v>
      </c>
      <c r="B510" t="s">
        <v>2527</v>
      </c>
      <c r="D510" t="s">
        <v>8308</v>
      </c>
      <c r="F510" t="s">
        <v>18556</v>
      </c>
      <c r="G510" t="s">
        <v>18451</v>
      </c>
      <c r="H510" t="s">
        <v>19304</v>
      </c>
      <c r="L510" t="s">
        <v>18558</v>
      </c>
      <c r="N510" t="s">
        <v>10666</v>
      </c>
      <c r="T510" t="s">
        <v>19299</v>
      </c>
      <c r="U510" t="s">
        <v>19300</v>
      </c>
      <c r="V510" t="b">
        <v>0</v>
      </c>
      <c r="W510" t="b">
        <v>1</v>
      </c>
      <c r="AB510" t="s">
        <v>18455</v>
      </c>
      <c r="AC510" t="s">
        <v>19305</v>
      </c>
      <c r="AE510" t="s">
        <v>18651</v>
      </c>
      <c r="AF510" t="s">
        <v>18652</v>
      </c>
      <c r="AG510" t="s">
        <v>18635</v>
      </c>
      <c r="AH510" t="s">
        <v>19301</v>
      </c>
      <c r="AI510" t="s">
        <v>18524</v>
      </c>
      <c r="AN510" t="s">
        <v>19307</v>
      </c>
    </row>
    <row r="511" spans="1:40" hidden="1" x14ac:dyDescent="0.2">
      <c r="A511" t="s">
        <v>2526</v>
      </c>
      <c r="B511" t="s">
        <v>2527</v>
      </c>
      <c r="D511" t="s">
        <v>8308</v>
      </c>
      <c r="F511" t="s">
        <v>18556</v>
      </c>
      <c r="G511" t="s">
        <v>18524</v>
      </c>
      <c r="H511" t="s">
        <v>19011</v>
      </c>
      <c r="L511" t="s">
        <v>18558</v>
      </c>
      <c r="N511" t="s">
        <v>10666</v>
      </c>
      <c r="T511" t="s">
        <v>19299</v>
      </c>
      <c r="U511" t="s">
        <v>19300</v>
      </c>
      <c r="V511" t="b">
        <v>0</v>
      </c>
      <c r="W511" t="b">
        <v>1</v>
      </c>
      <c r="AB511" t="s">
        <v>18455</v>
      </c>
      <c r="AC511" t="s">
        <v>18561</v>
      </c>
      <c r="AE511" t="s">
        <v>18655</v>
      </c>
      <c r="AF511" t="s">
        <v>18656</v>
      </c>
      <c r="AG511" t="s">
        <v>18640</v>
      </c>
      <c r="AH511" t="s">
        <v>19301</v>
      </c>
      <c r="AI511" t="s">
        <v>18524</v>
      </c>
      <c r="AN511" t="s">
        <v>19306</v>
      </c>
    </row>
    <row r="512" spans="1:40" hidden="1" x14ac:dyDescent="0.2">
      <c r="A512" t="s">
        <v>2526</v>
      </c>
      <c r="B512" t="s">
        <v>2527</v>
      </c>
      <c r="D512" t="s">
        <v>8308</v>
      </c>
      <c r="F512" t="s">
        <v>18556</v>
      </c>
      <c r="G512" t="s">
        <v>18659</v>
      </c>
      <c r="L512" t="s">
        <v>18558</v>
      </c>
      <c r="N512" t="s">
        <v>7570</v>
      </c>
      <c r="T512" t="s">
        <v>19310</v>
      </c>
      <c r="U512" t="s">
        <v>19311</v>
      </c>
      <c r="V512" t="b">
        <v>0</v>
      </c>
      <c r="W512" t="b">
        <v>0</v>
      </c>
      <c r="Z512" t="b">
        <v>0</v>
      </c>
      <c r="AE512" t="s">
        <v>18633</v>
      </c>
      <c r="AF512" t="s">
        <v>18634</v>
      </c>
      <c r="AG512" t="s">
        <v>18635</v>
      </c>
      <c r="AH512" t="s">
        <v>19312</v>
      </c>
      <c r="AI512" t="s">
        <v>18451</v>
      </c>
      <c r="AN512" t="s">
        <v>19313</v>
      </c>
    </row>
    <row r="513" spans="1:40" hidden="1" x14ac:dyDescent="0.2">
      <c r="A513" t="s">
        <v>2526</v>
      </c>
      <c r="B513" t="s">
        <v>2527</v>
      </c>
      <c r="D513" t="s">
        <v>8308</v>
      </c>
      <c r="F513" t="s">
        <v>18556</v>
      </c>
      <c r="G513" t="s">
        <v>18851</v>
      </c>
      <c r="L513" t="s">
        <v>18558</v>
      </c>
      <c r="N513" t="s">
        <v>7570</v>
      </c>
      <c r="T513" t="s">
        <v>19310</v>
      </c>
      <c r="U513" t="s">
        <v>19311</v>
      </c>
      <c r="V513" t="b">
        <v>0</v>
      </c>
      <c r="W513" t="b">
        <v>0</v>
      </c>
      <c r="Z513" t="b">
        <v>0</v>
      </c>
      <c r="AE513" t="s">
        <v>18638</v>
      </c>
      <c r="AF513" t="s">
        <v>18639</v>
      </c>
      <c r="AG513" t="s">
        <v>18640</v>
      </c>
      <c r="AH513" t="s">
        <v>19312</v>
      </c>
      <c r="AI513" t="s">
        <v>18524</v>
      </c>
      <c r="AN513" t="s">
        <v>19313</v>
      </c>
    </row>
    <row r="514" spans="1:40" hidden="1" x14ac:dyDescent="0.2">
      <c r="A514" t="s">
        <v>2526</v>
      </c>
      <c r="B514" t="s">
        <v>2527</v>
      </c>
      <c r="D514" t="s">
        <v>8308</v>
      </c>
      <c r="F514" t="s">
        <v>18556</v>
      </c>
      <c r="G514" t="s">
        <v>18917</v>
      </c>
      <c r="L514" t="s">
        <v>18558</v>
      </c>
      <c r="N514" t="s">
        <v>7570</v>
      </c>
      <c r="T514" t="s">
        <v>19310</v>
      </c>
      <c r="U514" t="s">
        <v>19311</v>
      </c>
      <c r="V514" t="b">
        <v>0</v>
      </c>
      <c r="W514" t="b">
        <v>0</v>
      </c>
      <c r="Z514" t="b">
        <v>0</v>
      </c>
      <c r="AE514" t="s">
        <v>18633</v>
      </c>
      <c r="AF514" t="s">
        <v>18634</v>
      </c>
      <c r="AG514" t="s">
        <v>18635</v>
      </c>
      <c r="AH514" t="s">
        <v>19312</v>
      </c>
      <c r="AI514" t="s">
        <v>18451</v>
      </c>
      <c r="AN514" t="s">
        <v>19313</v>
      </c>
    </row>
    <row r="515" spans="1:40" hidden="1" x14ac:dyDescent="0.2">
      <c r="A515" t="s">
        <v>2526</v>
      </c>
      <c r="B515" t="s">
        <v>2527</v>
      </c>
      <c r="D515" t="s">
        <v>8308</v>
      </c>
      <c r="F515" t="s">
        <v>18556</v>
      </c>
      <c r="G515" t="s">
        <v>19305</v>
      </c>
      <c r="L515" t="s">
        <v>18558</v>
      </c>
      <c r="N515" t="s">
        <v>7570</v>
      </c>
      <c r="T515" t="s">
        <v>19310</v>
      </c>
      <c r="U515" t="s">
        <v>19311</v>
      </c>
      <c r="V515" t="b">
        <v>0</v>
      </c>
      <c r="W515" t="b">
        <v>0</v>
      </c>
      <c r="Z515" t="b">
        <v>0</v>
      </c>
      <c r="AE515" t="s">
        <v>18633</v>
      </c>
      <c r="AF515" t="s">
        <v>18634</v>
      </c>
      <c r="AG515" t="s">
        <v>18635</v>
      </c>
      <c r="AH515" t="s">
        <v>19312</v>
      </c>
      <c r="AI515" t="s">
        <v>18451</v>
      </c>
      <c r="AN515" t="s">
        <v>19313</v>
      </c>
    </row>
    <row r="516" spans="1:40" hidden="1" x14ac:dyDescent="0.2">
      <c r="A516" t="s">
        <v>2526</v>
      </c>
      <c r="B516" t="s">
        <v>2527</v>
      </c>
      <c r="D516" t="s">
        <v>8308</v>
      </c>
      <c r="F516" t="s">
        <v>18556</v>
      </c>
      <c r="G516" t="s">
        <v>19314</v>
      </c>
      <c r="L516" t="s">
        <v>18558</v>
      </c>
      <c r="N516" t="s">
        <v>7570</v>
      </c>
      <c r="T516" t="s">
        <v>19310</v>
      </c>
      <c r="U516" t="s">
        <v>19311</v>
      </c>
      <c r="V516" t="b">
        <v>0</v>
      </c>
      <c r="W516" t="b">
        <v>0</v>
      </c>
      <c r="Z516" t="b">
        <v>0</v>
      </c>
      <c r="AE516" t="s">
        <v>18633</v>
      </c>
      <c r="AF516" t="s">
        <v>18634</v>
      </c>
      <c r="AG516" t="s">
        <v>18635</v>
      </c>
      <c r="AH516" t="s">
        <v>19312</v>
      </c>
      <c r="AI516" t="s">
        <v>18451</v>
      </c>
      <c r="AN516" t="s">
        <v>19313</v>
      </c>
    </row>
    <row r="517" spans="1:40" x14ac:dyDescent="0.2">
      <c r="A517" t="s">
        <v>2526</v>
      </c>
      <c r="B517" t="s">
        <v>2527</v>
      </c>
      <c r="D517" t="s">
        <v>8308</v>
      </c>
      <c r="F517" t="s">
        <v>18556</v>
      </c>
      <c r="G517" t="s">
        <v>18659</v>
      </c>
      <c r="L517" t="s">
        <v>18558</v>
      </c>
      <c r="N517" t="s">
        <v>7845</v>
      </c>
      <c r="V517" t="b">
        <v>0</v>
      </c>
      <c r="W517" t="b">
        <v>0</v>
      </c>
      <c r="Z517" t="b">
        <v>0</v>
      </c>
      <c r="AE517" t="s">
        <v>18694</v>
      </c>
      <c r="AF517" t="s">
        <v>18458</v>
      </c>
      <c r="AG517" t="s">
        <v>18459</v>
      </c>
      <c r="AH517" t="s">
        <v>19315</v>
      </c>
      <c r="AI517" t="s">
        <v>18451</v>
      </c>
      <c r="AN517" t="s">
        <v>19316</v>
      </c>
    </row>
    <row r="518" spans="1:40" x14ac:dyDescent="0.2">
      <c r="A518" t="s">
        <v>2526</v>
      </c>
      <c r="B518" t="s">
        <v>2527</v>
      </c>
      <c r="D518" t="s">
        <v>8308</v>
      </c>
      <c r="F518" t="s">
        <v>18556</v>
      </c>
      <c r="G518" t="s">
        <v>18851</v>
      </c>
      <c r="L518" t="s">
        <v>18558</v>
      </c>
      <c r="N518" t="s">
        <v>7845</v>
      </c>
      <c r="V518" t="b">
        <v>0</v>
      </c>
      <c r="W518" t="b">
        <v>0</v>
      </c>
      <c r="Z518" t="b">
        <v>0</v>
      </c>
      <c r="AE518" t="s">
        <v>18562</v>
      </c>
      <c r="AF518" t="s">
        <v>18514</v>
      </c>
      <c r="AG518" t="s">
        <v>18515</v>
      </c>
      <c r="AH518" t="s">
        <v>19315</v>
      </c>
      <c r="AI518" t="s">
        <v>18524</v>
      </c>
      <c r="AN518" t="s">
        <v>19316</v>
      </c>
    </row>
    <row r="519" spans="1:40" x14ac:dyDescent="0.2">
      <c r="A519" t="s">
        <v>2526</v>
      </c>
      <c r="B519" t="s">
        <v>2527</v>
      </c>
      <c r="D519" t="s">
        <v>8308</v>
      </c>
      <c r="F519" t="s">
        <v>18556</v>
      </c>
      <c r="G519" t="s">
        <v>19305</v>
      </c>
      <c r="L519" t="s">
        <v>18558</v>
      </c>
      <c r="N519" t="s">
        <v>7845</v>
      </c>
      <c r="V519" t="b">
        <v>0</v>
      </c>
      <c r="W519" t="b">
        <v>0</v>
      </c>
      <c r="Z519" t="b">
        <v>0</v>
      </c>
      <c r="AE519" t="s">
        <v>18694</v>
      </c>
      <c r="AF519" t="s">
        <v>18458</v>
      </c>
      <c r="AG519" t="s">
        <v>18459</v>
      </c>
      <c r="AH519" t="s">
        <v>19315</v>
      </c>
      <c r="AI519" t="s">
        <v>18451</v>
      </c>
      <c r="AN519" t="s">
        <v>19316</v>
      </c>
    </row>
    <row r="520" spans="1:40" hidden="1" x14ac:dyDescent="0.2">
      <c r="A520" t="s">
        <v>2609</v>
      </c>
      <c r="B520" t="s">
        <v>2610</v>
      </c>
      <c r="D520" t="s">
        <v>8317</v>
      </c>
      <c r="F520" t="s">
        <v>18509</v>
      </c>
      <c r="G520" t="s">
        <v>19317</v>
      </c>
      <c r="L520" t="s">
        <v>18517</v>
      </c>
      <c r="N520" t="s">
        <v>7875</v>
      </c>
      <c r="V520" t="b">
        <v>0</v>
      </c>
      <c r="W520" t="b">
        <v>1</v>
      </c>
      <c r="Z520" t="b">
        <v>0</v>
      </c>
      <c r="AB520" t="s">
        <v>18455</v>
      </c>
      <c r="AE520" t="s">
        <v>19318</v>
      </c>
      <c r="AF520" t="s">
        <v>18895</v>
      </c>
      <c r="AG520" t="s">
        <v>18725</v>
      </c>
      <c r="AI520" t="s">
        <v>7872</v>
      </c>
      <c r="AN520" t="s">
        <v>19319</v>
      </c>
    </row>
    <row r="521" spans="1:40" hidden="1" x14ac:dyDescent="0.2">
      <c r="A521" t="s">
        <v>2609</v>
      </c>
      <c r="B521" t="s">
        <v>2610</v>
      </c>
      <c r="D521" t="s">
        <v>8317</v>
      </c>
      <c r="F521" t="s">
        <v>18509</v>
      </c>
      <c r="G521" t="s">
        <v>19317</v>
      </c>
      <c r="L521" t="s">
        <v>18511</v>
      </c>
      <c r="N521" t="s">
        <v>7875</v>
      </c>
      <c r="V521" t="b">
        <v>0</v>
      </c>
      <c r="W521" t="b">
        <v>1</v>
      </c>
      <c r="Z521" t="b">
        <v>0</v>
      </c>
      <c r="AB521" t="s">
        <v>18455</v>
      </c>
      <c r="AE521" t="s">
        <v>19318</v>
      </c>
      <c r="AF521" t="s">
        <v>18895</v>
      </c>
      <c r="AG521" t="s">
        <v>18725</v>
      </c>
      <c r="AI521" t="s">
        <v>7872</v>
      </c>
      <c r="AN521" t="s">
        <v>19320</v>
      </c>
    </row>
    <row r="522" spans="1:40" hidden="1" x14ac:dyDescent="0.2">
      <c r="A522" t="s">
        <v>2609</v>
      </c>
      <c r="B522" t="s">
        <v>2610</v>
      </c>
      <c r="D522" t="s">
        <v>8317</v>
      </c>
      <c r="F522" t="s">
        <v>18509</v>
      </c>
      <c r="G522" t="s">
        <v>19321</v>
      </c>
      <c r="L522" t="s">
        <v>18511</v>
      </c>
      <c r="N522" t="s">
        <v>7875</v>
      </c>
      <c r="V522" t="b">
        <v>0</v>
      </c>
      <c r="W522" t="b">
        <v>1</v>
      </c>
      <c r="X522" t="b">
        <v>1</v>
      </c>
      <c r="Y522" t="b">
        <v>0</v>
      </c>
      <c r="Z522" t="b">
        <v>0</v>
      </c>
      <c r="AB522" t="s">
        <v>18455</v>
      </c>
      <c r="AE522" t="s">
        <v>19322</v>
      </c>
      <c r="AF522" t="s">
        <v>18986</v>
      </c>
      <c r="AG522" t="s">
        <v>19323</v>
      </c>
      <c r="AI522" t="s">
        <v>18461</v>
      </c>
      <c r="AN522" t="s">
        <v>19320</v>
      </c>
    </row>
    <row r="523" spans="1:40" hidden="1" x14ac:dyDescent="0.2">
      <c r="A523" t="s">
        <v>2609</v>
      </c>
      <c r="B523" t="s">
        <v>2610</v>
      </c>
      <c r="D523" t="s">
        <v>8317</v>
      </c>
      <c r="F523" t="s">
        <v>18509</v>
      </c>
      <c r="G523" t="s">
        <v>19321</v>
      </c>
      <c r="L523" t="s">
        <v>18517</v>
      </c>
      <c r="N523" t="s">
        <v>7875</v>
      </c>
      <c r="V523" t="b">
        <v>0</v>
      </c>
      <c r="W523" t="b">
        <v>1</v>
      </c>
      <c r="Z523" t="b">
        <v>0</v>
      </c>
      <c r="AB523" t="s">
        <v>18455</v>
      </c>
      <c r="AE523" t="s">
        <v>19322</v>
      </c>
      <c r="AF523" t="s">
        <v>18986</v>
      </c>
      <c r="AG523" t="s">
        <v>19323</v>
      </c>
      <c r="AI523" t="s">
        <v>18461</v>
      </c>
      <c r="AN523" t="s">
        <v>19319</v>
      </c>
    </row>
    <row r="524" spans="1:40" hidden="1" x14ac:dyDescent="0.2">
      <c r="A524" t="s">
        <v>2609</v>
      </c>
      <c r="B524" t="s">
        <v>2610</v>
      </c>
      <c r="D524" t="s">
        <v>8317</v>
      </c>
      <c r="F524" t="s">
        <v>18509</v>
      </c>
      <c r="G524" t="s">
        <v>19317</v>
      </c>
      <c r="L524" t="s">
        <v>18517</v>
      </c>
      <c r="N524" t="s">
        <v>7725</v>
      </c>
      <c r="V524" t="b">
        <v>0</v>
      </c>
      <c r="W524" t="b">
        <v>1</v>
      </c>
      <c r="Z524" t="b">
        <v>0</v>
      </c>
      <c r="AB524" t="s">
        <v>18455</v>
      </c>
      <c r="AE524" t="s">
        <v>19318</v>
      </c>
      <c r="AF524" t="s">
        <v>18895</v>
      </c>
      <c r="AG524" t="s">
        <v>18725</v>
      </c>
      <c r="AI524" t="s">
        <v>7872</v>
      </c>
      <c r="AN524" t="s">
        <v>19324</v>
      </c>
    </row>
    <row r="525" spans="1:40" hidden="1" x14ac:dyDescent="0.2">
      <c r="A525" t="s">
        <v>2609</v>
      </c>
      <c r="B525" t="s">
        <v>2610</v>
      </c>
      <c r="D525" t="s">
        <v>8317</v>
      </c>
      <c r="F525" t="s">
        <v>18509</v>
      </c>
      <c r="G525" t="s">
        <v>19317</v>
      </c>
      <c r="L525" t="s">
        <v>18511</v>
      </c>
      <c r="N525" t="s">
        <v>7725</v>
      </c>
      <c r="V525" t="b">
        <v>0</v>
      </c>
      <c r="W525" t="b">
        <v>1</v>
      </c>
      <c r="Z525" t="b">
        <v>0</v>
      </c>
      <c r="AB525" t="s">
        <v>18455</v>
      </c>
      <c r="AE525" t="s">
        <v>19318</v>
      </c>
      <c r="AF525" t="s">
        <v>18895</v>
      </c>
      <c r="AG525" t="s">
        <v>18725</v>
      </c>
      <c r="AI525" t="s">
        <v>7872</v>
      </c>
      <c r="AN525" t="s">
        <v>19325</v>
      </c>
    </row>
    <row r="526" spans="1:40" hidden="1" x14ac:dyDescent="0.2">
      <c r="A526" t="s">
        <v>2609</v>
      </c>
      <c r="B526" t="s">
        <v>2610</v>
      </c>
      <c r="D526" t="s">
        <v>8317</v>
      </c>
      <c r="F526" t="s">
        <v>18509</v>
      </c>
      <c r="G526" t="s">
        <v>19321</v>
      </c>
      <c r="L526" t="s">
        <v>18511</v>
      </c>
      <c r="N526" t="s">
        <v>7725</v>
      </c>
      <c r="V526" t="b">
        <v>0</v>
      </c>
      <c r="W526" t="b">
        <v>1</v>
      </c>
      <c r="Z526" t="b">
        <v>0</v>
      </c>
      <c r="AB526" t="s">
        <v>18455</v>
      </c>
      <c r="AE526" t="s">
        <v>19322</v>
      </c>
      <c r="AF526" t="s">
        <v>18986</v>
      </c>
      <c r="AG526" t="s">
        <v>19323</v>
      </c>
      <c r="AI526" t="s">
        <v>18461</v>
      </c>
      <c r="AN526" t="s">
        <v>19325</v>
      </c>
    </row>
    <row r="527" spans="1:40" hidden="1" x14ac:dyDescent="0.2">
      <c r="A527" t="s">
        <v>2609</v>
      </c>
      <c r="B527" t="s">
        <v>2610</v>
      </c>
      <c r="D527" t="s">
        <v>8317</v>
      </c>
      <c r="F527" t="s">
        <v>18509</v>
      </c>
      <c r="G527" t="s">
        <v>19321</v>
      </c>
      <c r="L527" t="s">
        <v>18517</v>
      </c>
      <c r="N527" t="s">
        <v>7725</v>
      </c>
      <c r="V527" t="b">
        <v>0</v>
      </c>
      <c r="W527" t="b">
        <v>1</v>
      </c>
      <c r="Z527" t="b">
        <v>0</v>
      </c>
      <c r="AB527" t="s">
        <v>18455</v>
      </c>
      <c r="AE527" t="s">
        <v>19322</v>
      </c>
      <c r="AF527" t="s">
        <v>18986</v>
      </c>
      <c r="AG527" t="s">
        <v>19323</v>
      </c>
      <c r="AI527" t="s">
        <v>18461</v>
      </c>
      <c r="AN527" t="s">
        <v>19324</v>
      </c>
    </row>
    <row r="528" spans="1:40" hidden="1" x14ac:dyDescent="0.2">
      <c r="A528" t="s">
        <v>2609</v>
      </c>
      <c r="B528" t="s">
        <v>2610</v>
      </c>
      <c r="D528" t="s">
        <v>8317</v>
      </c>
      <c r="F528" t="s">
        <v>18509</v>
      </c>
      <c r="G528" t="s">
        <v>19317</v>
      </c>
      <c r="L528" t="s">
        <v>18517</v>
      </c>
      <c r="N528" t="s">
        <v>7801</v>
      </c>
      <c r="V528" t="b">
        <v>0</v>
      </c>
      <c r="W528" t="b">
        <v>1</v>
      </c>
      <c r="Z528" t="b">
        <v>0</v>
      </c>
      <c r="AB528" t="s">
        <v>18455</v>
      </c>
      <c r="AE528" t="s">
        <v>19318</v>
      </c>
      <c r="AF528" t="s">
        <v>18895</v>
      </c>
      <c r="AG528" t="s">
        <v>18725</v>
      </c>
      <c r="AI528" t="s">
        <v>7872</v>
      </c>
      <c r="AN528" t="s">
        <v>19326</v>
      </c>
    </row>
    <row r="529" spans="1:40" hidden="1" x14ac:dyDescent="0.2">
      <c r="A529" t="s">
        <v>2609</v>
      </c>
      <c r="B529" t="s">
        <v>2610</v>
      </c>
      <c r="D529" t="s">
        <v>8317</v>
      </c>
      <c r="F529" t="s">
        <v>18509</v>
      </c>
      <c r="G529" t="s">
        <v>19317</v>
      </c>
      <c r="L529" t="s">
        <v>18511</v>
      </c>
      <c r="N529" t="s">
        <v>7801</v>
      </c>
      <c r="V529" t="b">
        <v>0</v>
      </c>
      <c r="W529" t="b">
        <v>1</v>
      </c>
      <c r="Z529" t="b">
        <v>0</v>
      </c>
      <c r="AB529" t="s">
        <v>18455</v>
      </c>
      <c r="AE529" t="s">
        <v>19318</v>
      </c>
      <c r="AF529" t="s">
        <v>18895</v>
      </c>
      <c r="AG529" t="s">
        <v>18725</v>
      </c>
      <c r="AI529" t="s">
        <v>7872</v>
      </c>
      <c r="AN529" t="s">
        <v>19327</v>
      </c>
    </row>
    <row r="530" spans="1:40" hidden="1" x14ac:dyDescent="0.2">
      <c r="A530" t="s">
        <v>2609</v>
      </c>
      <c r="B530" t="s">
        <v>2610</v>
      </c>
      <c r="D530" t="s">
        <v>8317</v>
      </c>
      <c r="F530" t="s">
        <v>18509</v>
      </c>
      <c r="G530" t="s">
        <v>19321</v>
      </c>
      <c r="L530" t="s">
        <v>18511</v>
      </c>
      <c r="N530" t="s">
        <v>7801</v>
      </c>
      <c r="V530" t="b">
        <v>0</v>
      </c>
      <c r="W530" t="b">
        <v>1</v>
      </c>
      <c r="Z530" t="b">
        <v>0</v>
      </c>
      <c r="AB530" t="s">
        <v>18455</v>
      </c>
      <c r="AE530" t="s">
        <v>19322</v>
      </c>
      <c r="AF530" t="s">
        <v>18986</v>
      </c>
      <c r="AG530" t="s">
        <v>19323</v>
      </c>
      <c r="AI530" t="s">
        <v>18461</v>
      </c>
      <c r="AN530" t="s">
        <v>19327</v>
      </c>
    </row>
    <row r="531" spans="1:40" hidden="1" x14ac:dyDescent="0.2">
      <c r="A531" t="s">
        <v>2609</v>
      </c>
      <c r="B531" t="s">
        <v>2610</v>
      </c>
      <c r="D531" t="s">
        <v>8317</v>
      </c>
      <c r="F531" t="s">
        <v>18509</v>
      </c>
      <c r="G531" t="s">
        <v>19321</v>
      </c>
      <c r="L531" t="s">
        <v>18517</v>
      </c>
      <c r="N531" t="s">
        <v>7801</v>
      </c>
      <c r="V531" t="b">
        <v>0</v>
      </c>
      <c r="W531" t="b">
        <v>1</v>
      </c>
      <c r="Z531" t="b">
        <v>0</v>
      </c>
      <c r="AB531" t="s">
        <v>18455</v>
      </c>
      <c r="AE531" t="s">
        <v>19322</v>
      </c>
      <c r="AF531" t="s">
        <v>18986</v>
      </c>
      <c r="AG531" t="s">
        <v>19323</v>
      </c>
      <c r="AI531" t="s">
        <v>18461</v>
      </c>
      <c r="AN531" t="s">
        <v>19326</v>
      </c>
    </row>
    <row r="532" spans="1:40" hidden="1" x14ac:dyDescent="0.2">
      <c r="A532" t="s">
        <v>2609</v>
      </c>
      <c r="B532" t="s">
        <v>2610</v>
      </c>
      <c r="D532" t="s">
        <v>8317</v>
      </c>
      <c r="F532" t="s">
        <v>18509</v>
      </c>
      <c r="G532" t="s">
        <v>19317</v>
      </c>
      <c r="L532" t="s">
        <v>18517</v>
      </c>
      <c r="N532" t="s">
        <v>6995</v>
      </c>
      <c r="V532" t="b">
        <v>0</v>
      </c>
      <c r="W532" t="b">
        <v>1</v>
      </c>
      <c r="Z532" t="b">
        <v>0</v>
      </c>
      <c r="AB532" t="s">
        <v>18455</v>
      </c>
      <c r="AE532" t="s">
        <v>19318</v>
      </c>
      <c r="AF532" t="s">
        <v>18895</v>
      </c>
      <c r="AG532" t="s">
        <v>18725</v>
      </c>
      <c r="AI532" t="s">
        <v>7872</v>
      </c>
      <c r="AN532" t="s">
        <v>19328</v>
      </c>
    </row>
    <row r="533" spans="1:40" hidden="1" x14ac:dyDescent="0.2">
      <c r="A533" t="s">
        <v>2609</v>
      </c>
      <c r="B533" t="s">
        <v>2610</v>
      </c>
      <c r="D533" t="s">
        <v>8317</v>
      </c>
      <c r="F533" t="s">
        <v>18509</v>
      </c>
      <c r="G533" t="s">
        <v>19317</v>
      </c>
      <c r="L533" t="s">
        <v>18511</v>
      </c>
      <c r="N533" t="s">
        <v>6995</v>
      </c>
      <c r="V533" t="b">
        <v>0</v>
      </c>
      <c r="W533" t="b">
        <v>1</v>
      </c>
      <c r="Z533" t="b">
        <v>0</v>
      </c>
      <c r="AB533" t="s">
        <v>18455</v>
      </c>
      <c r="AE533" t="s">
        <v>19318</v>
      </c>
      <c r="AF533" t="s">
        <v>18895</v>
      </c>
      <c r="AG533" t="s">
        <v>18725</v>
      </c>
      <c r="AI533" t="s">
        <v>7872</v>
      </c>
      <c r="AN533" t="s">
        <v>19329</v>
      </c>
    </row>
    <row r="534" spans="1:40" hidden="1" x14ac:dyDescent="0.2">
      <c r="A534" t="s">
        <v>2609</v>
      </c>
      <c r="B534" t="s">
        <v>2610</v>
      </c>
      <c r="D534" t="s">
        <v>8317</v>
      </c>
      <c r="F534" t="s">
        <v>18509</v>
      </c>
      <c r="G534" t="s">
        <v>19317</v>
      </c>
      <c r="L534" t="s">
        <v>18511</v>
      </c>
      <c r="V534" t="b">
        <v>0</v>
      </c>
      <c r="W534" t="b">
        <v>1</v>
      </c>
      <c r="Z534" t="b">
        <v>0</v>
      </c>
      <c r="AB534" t="s">
        <v>18455</v>
      </c>
      <c r="AE534" t="s">
        <v>19318</v>
      </c>
      <c r="AF534" t="s">
        <v>18895</v>
      </c>
      <c r="AG534" t="s">
        <v>18725</v>
      </c>
      <c r="AI534" t="s">
        <v>7872</v>
      </c>
      <c r="AN534" t="s">
        <v>19330</v>
      </c>
    </row>
    <row r="535" spans="1:40" hidden="1" x14ac:dyDescent="0.2">
      <c r="A535" t="s">
        <v>2609</v>
      </c>
      <c r="B535" t="s">
        <v>2610</v>
      </c>
      <c r="D535" t="s">
        <v>8317</v>
      </c>
      <c r="F535" t="s">
        <v>18509</v>
      </c>
      <c r="G535" t="s">
        <v>19321</v>
      </c>
      <c r="L535" t="s">
        <v>18511</v>
      </c>
      <c r="V535" t="b">
        <v>0</v>
      </c>
      <c r="W535" t="b">
        <v>1</v>
      </c>
      <c r="Z535" t="b">
        <v>0</v>
      </c>
      <c r="AB535" t="s">
        <v>18455</v>
      </c>
      <c r="AE535" t="s">
        <v>19322</v>
      </c>
      <c r="AF535" t="s">
        <v>18986</v>
      </c>
      <c r="AG535" t="s">
        <v>19323</v>
      </c>
      <c r="AI535" t="s">
        <v>18461</v>
      </c>
      <c r="AN535" t="s">
        <v>19330</v>
      </c>
    </row>
    <row r="536" spans="1:40" x14ac:dyDescent="0.2">
      <c r="A536" t="s">
        <v>2634</v>
      </c>
      <c r="B536" t="s">
        <v>2635</v>
      </c>
      <c r="F536" t="s">
        <v>18450</v>
      </c>
      <c r="G536" t="s">
        <v>18524</v>
      </c>
      <c r="H536" t="s">
        <v>19331</v>
      </c>
      <c r="I536">
        <v>30000000</v>
      </c>
      <c r="N536" t="s">
        <v>7606</v>
      </c>
      <c r="T536" t="s">
        <v>19332</v>
      </c>
      <c r="U536" t="s">
        <v>19333</v>
      </c>
      <c r="AC536" t="s">
        <v>18959</v>
      </c>
      <c r="AE536" t="s">
        <v>19334</v>
      </c>
      <c r="AF536" t="s">
        <v>18550</v>
      </c>
      <c r="AG536" t="s">
        <v>19335</v>
      </c>
      <c r="AH536" t="s">
        <v>19336</v>
      </c>
      <c r="AI536" t="s">
        <v>7872</v>
      </c>
      <c r="AK536" t="s">
        <v>18462</v>
      </c>
      <c r="AN536" t="s">
        <v>19337</v>
      </c>
    </row>
    <row r="537" spans="1:40" x14ac:dyDescent="0.2">
      <c r="A537" t="s">
        <v>2634</v>
      </c>
      <c r="B537" t="s">
        <v>2635</v>
      </c>
      <c r="F537" t="s">
        <v>18450</v>
      </c>
      <c r="G537" t="s">
        <v>18524</v>
      </c>
      <c r="H537" t="s">
        <v>19338</v>
      </c>
      <c r="I537">
        <v>15000000</v>
      </c>
      <c r="N537" t="s">
        <v>7606</v>
      </c>
      <c r="T537" t="s">
        <v>19332</v>
      </c>
      <c r="U537" t="s">
        <v>19333</v>
      </c>
      <c r="AC537" t="s">
        <v>19339</v>
      </c>
      <c r="AE537" t="s">
        <v>19334</v>
      </c>
      <c r="AF537" t="s">
        <v>18550</v>
      </c>
      <c r="AG537" t="s">
        <v>19335</v>
      </c>
      <c r="AH537" t="s">
        <v>19336</v>
      </c>
      <c r="AI537" t="s">
        <v>7872</v>
      </c>
      <c r="AK537" t="s">
        <v>18462</v>
      </c>
      <c r="AN537" t="s">
        <v>19337</v>
      </c>
    </row>
    <row r="538" spans="1:40" x14ac:dyDescent="0.2">
      <c r="A538" t="s">
        <v>2634</v>
      </c>
      <c r="B538" t="s">
        <v>2635</v>
      </c>
      <c r="F538" t="s">
        <v>18450</v>
      </c>
      <c r="G538" t="s">
        <v>18524</v>
      </c>
      <c r="H538" t="s">
        <v>19331</v>
      </c>
      <c r="I538">
        <v>30000000</v>
      </c>
      <c r="N538" t="s">
        <v>7040</v>
      </c>
      <c r="T538" t="s">
        <v>19332</v>
      </c>
      <c r="U538" t="s">
        <v>19333</v>
      </c>
      <c r="AC538" t="s">
        <v>18959</v>
      </c>
      <c r="AE538" t="s">
        <v>19334</v>
      </c>
      <c r="AF538" t="s">
        <v>18550</v>
      </c>
      <c r="AG538" t="s">
        <v>19335</v>
      </c>
      <c r="AH538" t="s">
        <v>19336</v>
      </c>
      <c r="AI538" t="s">
        <v>7872</v>
      </c>
      <c r="AK538" t="s">
        <v>18462</v>
      </c>
      <c r="AN538" t="s">
        <v>19340</v>
      </c>
    </row>
    <row r="539" spans="1:40" x14ac:dyDescent="0.2">
      <c r="A539" t="s">
        <v>2634</v>
      </c>
      <c r="B539" t="s">
        <v>2635</v>
      </c>
      <c r="F539" t="s">
        <v>18450</v>
      </c>
      <c r="G539" t="s">
        <v>18524</v>
      </c>
      <c r="H539" t="s">
        <v>19338</v>
      </c>
      <c r="I539">
        <v>15000000</v>
      </c>
      <c r="N539" t="s">
        <v>7040</v>
      </c>
      <c r="T539" t="s">
        <v>19332</v>
      </c>
      <c r="U539" t="s">
        <v>19333</v>
      </c>
      <c r="AC539" t="s">
        <v>19339</v>
      </c>
      <c r="AE539" t="s">
        <v>19334</v>
      </c>
      <c r="AF539" t="s">
        <v>18550</v>
      </c>
      <c r="AG539" t="s">
        <v>19335</v>
      </c>
      <c r="AH539" t="s">
        <v>19336</v>
      </c>
      <c r="AI539" t="s">
        <v>7872</v>
      </c>
      <c r="AK539" t="s">
        <v>18462</v>
      </c>
      <c r="AN539" t="s">
        <v>19340</v>
      </c>
    </row>
    <row r="540" spans="1:40" x14ac:dyDescent="0.2">
      <c r="A540" t="s">
        <v>2634</v>
      </c>
      <c r="B540" t="s">
        <v>2635</v>
      </c>
      <c r="F540" t="s">
        <v>18450</v>
      </c>
      <c r="G540" t="s">
        <v>18524</v>
      </c>
      <c r="H540" t="s">
        <v>19331</v>
      </c>
      <c r="I540">
        <v>30000000</v>
      </c>
      <c r="N540" t="s">
        <v>7415</v>
      </c>
      <c r="T540" t="s">
        <v>19332</v>
      </c>
      <c r="U540" t="s">
        <v>19333</v>
      </c>
      <c r="AC540" t="s">
        <v>18959</v>
      </c>
      <c r="AE540" t="s">
        <v>19334</v>
      </c>
      <c r="AF540" t="s">
        <v>18550</v>
      </c>
      <c r="AG540" t="s">
        <v>19335</v>
      </c>
      <c r="AH540" t="s">
        <v>19336</v>
      </c>
      <c r="AI540" t="s">
        <v>7872</v>
      </c>
      <c r="AK540" t="s">
        <v>18462</v>
      </c>
      <c r="AN540" t="s">
        <v>19341</v>
      </c>
    </row>
    <row r="541" spans="1:40" x14ac:dyDescent="0.2">
      <c r="A541" t="s">
        <v>2634</v>
      </c>
      <c r="B541" t="s">
        <v>2635</v>
      </c>
      <c r="F541" t="s">
        <v>18450</v>
      </c>
      <c r="G541" t="s">
        <v>18524</v>
      </c>
      <c r="H541" t="s">
        <v>19338</v>
      </c>
      <c r="I541">
        <v>15000000</v>
      </c>
      <c r="N541" t="s">
        <v>7415</v>
      </c>
      <c r="T541" t="s">
        <v>19332</v>
      </c>
      <c r="U541" t="s">
        <v>19333</v>
      </c>
      <c r="AC541" t="s">
        <v>19339</v>
      </c>
      <c r="AE541" t="s">
        <v>19334</v>
      </c>
      <c r="AF541" t="s">
        <v>18550</v>
      </c>
      <c r="AG541" t="s">
        <v>19335</v>
      </c>
      <c r="AH541" t="s">
        <v>19336</v>
      </c>
      <c r="AI541" t="s">
        <v>7872</v>
      </c>
      <c r="AK541" t="s">
        <v>18462</v>
      </c>
      <c r="AN541" t="s">
        <v>19341</v>
      </c>
    </row>
    <row r="542" spans="1:40" x14ac:dyDescent="0.2">
      <c r="A542" t="s">
        <v>2634</v>
      </c>
      <c r="B542" t="s">
        <v>2635</v>
      </c>
      <c r="D542" t="s">
        <v>8320</v>
      </c>
      <c r="F542" t="s">
        <v>18450</v>
      </c>
      <c r="G542" t="s">
        <v>18524</v>
      </c>
      <c r="H542" t="s">
        <v>19342</v>
      </c>
      <c r="I542">
        <v>20000000</v>
      </c>
      <c r="N542" t="s">
        <v>17059</v>
      </c>
      <c r="T542" t="s">
        <v>19343</v>
      </c>
      <c r="U542" t="s">
        <v>19344</v>
      </c>
      <c r="AC542" t="s">
        <v>18959</v>
      </c>
      <c r="AE542" t="s">
        <v>19334</v>
      </c>
      <c r="AF542" t="s">
        <v>18550</v>
      </c>
      <c r="AG542" t="s">
        <v>19335</v>
      </c>
      <c r="AH542" t="s">
        <v>19345</v>
      </c>
      <c r="AI542" t="s">
        <v>7872</v>
      </c>
      <c r="AK542" t="s">
        <v>18462</v>
      </c>
      <c r="AN542" t="s">
        <v>19346</v>
      </c>
    </row>
    <row r="543" spans="1:40" x14ac:dyDescent="0.2">
      <c r="A543" t="s">
        <v>2634</v>
      </c>
      <c r="B543" t="s">
        <v>2635</v>
      </c>
      <c r="D543" t="s">
        <v>8320</v>
      </c>
      <c r="F543" t="s">
        <v>18450</v>
      </c>
      <c r="G543" t="s">
        <v>18808</v>
      </c>
      <c r="H543" t="s">
        <v>19347</v>
      </c>
      <c r="I543">
        <v>1000000</v>
      </c>
      <c r="N543" t="s">
        <v>17059</v>
      </c>
      <c r="T543" t="s">
        <v>19343</v>
      </c>
      <c r="U543" t="s">
        <v>19344</v>
      </c>
      <c r="V543" t="b">
        <v>0</v>
      </c>
      <c r="W543" t="b">
        <v>1</v>
      </c>
      <c r="AE543" t="s">
        <v>19348</v>
      </c>
      <c r="AF543" t="s">
        <v>18474</v>
      </c>
      <c r="AH543" t="s">
        <v>19345</v>
      </c>
      <c r="AI543" t="s">
        <v>18461</v>
      </c>
      <c r="AK543" t="s">
        <v>18462</v>
      </c>
      <c r="AN543" t="s">
        <v>19349</v>
      </c>
    </row>
    <row r="544" spans="1:40" x14ac:dyDescent="0.2">
      <c r="A544" t="s">
        <v>2634</v>
      </c>
      <c r="B544" t="s">
        <v>2635</v>
      </c>
      <c r="D544" t="s">
        <v>8320</v>
      </c>
      <c r="F544" t="s">
        <v>18450</v>
      </c>
      <c r="G544" t="s">
        <v>18451</v>
      </c>
      <c r="H544" t="s">
        <v>19347</v>
      </c>
      <c r="I544">
        <v>1000000</v>
      </c>
      <c r="N544" t="s">
        <v>17059</v>
      </c>
      <c r="T544" t="s">
        <v>19343</v>
      </c>
      <c r="U544" t="s">
        <v>19344</v>
      </c>
      <c r="V544" t="b">
        <v>0</v>
      </c>
      <c r="W544" t="b">
        <v>1</v>
      </c>
      <c r="AB544" t="s">
        <v>18455</v>
      </c>
      <c r="AC544" t="s">
        <v>18808</v>
      </c>
      <c r="AE544" t="s">
        <v>19348</v>
      </c>
      <c r="AF544" t="s">
        <v>18474</v>
      </c>
      <c r="AH544" t="s">
        <v>19345</v>
      </c>
      <c r="AI544" t="s">
        <v>18461</v>
      </c>
      <c r="AK544" t="s">
        <v>18462</v>
      </c>
      <c r="AN544" t="s">
        <v>19346</v>
      </c>
    </row>
    <row r="545" spans="1:40" x14ac:dyDescent="0.2">
      <c r="A545" t="s">
        <v>2634</v>
      </c>
      <c r="B545" t="s">
        <v>2635</v>
      </c>
      <c r="D545" t="s">
        <v>8320</v>
      </c>
      <c r="F545" t="s">
        <v>18450</v>
      </c>
      <c r="G545" t="s">
        <v>18959</v>
      </c>
      <c r="H545" t="s">
        <v>19342</v>
      </c>
      <c r="I545">
        <v>20000000</v>
      </c>
      <c r="N545" t="s">
        <v>17059</v>
      </c>
      <c r="T545" t="s">
        <v>19343</v>
      </c>
      <c r="U545" t="s">
        <v>19344</v>
      </c>
      <c r="AE545" t="s">
        <v>19334</v>
      </c>
      <c r="AF545" t="s">
        <v>18550</v>
      </c>
      <c r="AG545" t="s">
        <v>19335</v>
      </c>
      <c r="AH545" t="s">
        <v>19345</v>
      </c>
      <c r="AI545" t="s">
        <v>7872</v>
      </c>
      <c r="AK545" t="s">
        <v>18462</v>
      </c>
      <c r="AN545" t="s">
        <v>19349</v>
      </c>
    </row>
    <row r="546" spans="1:40" x14ac:dyDescent="0.2">
      <c r="A546" t="s">
        <v>2634</v>
      </c>
      <c r="B546" t="s">
        <v>2635</v>
      </c>
      <c r="D546" t="s">
        <v>8320</v>
      </c>
      <c r="F546" t="s">
        <v>18450</v>
      </c>
      <c r="G546" t="s">
        <v>18491</v>
      </c>
      <c r="H546" t="s">
        <v>19350</v>
      </c>
      <c r="I546">
        <v>252500000</v>
      </c>
      <c r="N546" t="s">
        <v>17059</v>
      </c>
      <c r="T546" t="s">
        <v>19343</v>
      </c>
      <c r="U546" t="s">
        <v>19344</v>
      </c>
      <c r="V546" t="b">
        <v>0</v>
      </c>
      <c r="W546" t="b">
        <v>1</v>
      </c>
      <c r="AE546" t="s">
        <v>19351</v>
      </c>
      <c r="AF546" t="s">
        <v>19352</v>
      </c>
      <c r="AH546" t="s">
        <v>19345</v>
      </c>
      <c r="AK546" t="s">
        <v>18462</v>
      </c>
      <c r="AN546" t="s">
        <v>19349</v>
      </c>
    </row>
    <row r="547" spans="1:40" x14ac:dyDescent="0.2">
      <c r="A547" t="s">
        <v>2634</v>
      </c>
      <c r="B547" t="s">
        <v>2635</v>
      </c>
      <c r="D547" t="s">
        <v>8320</v>
      </c>
      <c r="F547" t="s">
        <v>18450</v>
      </c>
      <c r="G547" t="s">
        <v>18451</v>
      </c>
      <c r="H547" t="s">
        <v>19350</v>
      </c>
      <c r="I547">
        <v>252500000</v>
      </c>
      <c r="N547" t="s">
        <v>17059</v>
      </c>
      <c r="T547" t="s">
        <v>19343</v>
      </c>
      <c r="U547" t="s">
        <v>19344</v>
      </c>
      <c r="V547" t="b">
        <v>0</v>
      </c>
      <c r="W547" t="b">
        <v>1</v>
      </c>
      <c r="AB547" t="s">
        <v>18455</v>
      </c>
      <c r="AC547" t="s">
        <v>18491</v>
      </c>
      <c r="AE547" t="s">
        <v>19351</v>
      </c>
      <c r="AF547" t="s">
        <v>19352</v>
      </c>
      <c r="AH547" t="s">
        <v>19345</v>
      </c>
      <c r="AK547" t="s">
        <v>18462</v>
      </c>
      <c r="AN547" t="s">
        <v>19346</v>
      </c>
    </row>
    <row r="548" spans="1:40" x14ac:dyDescent="0.2">
      <c r="A548" t="s">
        <v>2634</v>
      </c>
      <c r="B548" t="s">
        <v>2635</v>
      </c>
      <c r="D548" t="s">
        <v>8320</v>
      </c>
      <c r="F548" t="s">
        <v>18450</v>
      </c>
      <c r="G548" t="s">
        <v>18524</v>
      </c>
      <c r="H548" t="s">
        <v>19342</v>
      </c>
      <c r="I548">
        <v>20000000</v>
      </c>
      <c r="N548" t="s">
        <v>17059</v>
      </c>
      <c r="T548" t="s">
        <v>19343</v>
      </c>
      <c r="U548" t="s">
        <v>19344</v>
      </c>
      <c r="AC548" t="s">
        <v>19353</v>
      </c>
      <c r="AE548" t="s">
        <v>19334</v>
      </c>
      <c r="AF548" t="s">
        <v>18550</v>
      </c>
      <c r="AG548" t="s">
        <v>19335</v>
      </c>
      <c r="AH548" t="s">
        <v>19345</v>
      </c>
      <c r="AI548" t="s">
        <v>7872</v>
      </c>
      <c r="AK548" t="s">
        <v>18462</v>
      </c>
      <c r="AN548" t="s">
        <v>19346</v>
      </c>
    </row>
    <row r="549" spans="1:40" x14ac:dyDescent="0.2">
      <c r="A549" t="s">
        <v>2634</v>
      </c>
      <c r="B549" t="s">
        <v>2635</v>
      </c>
      <c r="D549" t="s">
        <v>8320</v>
      </c>
      <c r="F549" t="s">
        <v>18450</v>
      </c>
      <c r="G549" t="s">
        <v>19339</v>
      </c>
      <c r="H549" t="s">
        <v>19354</v>
      </c>
      <c r="I549">
        <v>12500000</v>
      </c>
      <c r="N549" t="s">
        <v>17059</v>
      </c>
      <c r="T549" t="s">
        <v>19343</v>
      </c>
      <c r="U549" t="s">
        <v>19344</v>
      </c>
      <c r="AE549" t="s">
        <v>19334</v>
      </c>
      <c r="AF549" t="s">
        <v>18550</v>
      </c>
      <c r="AG549" t="s">
        <v>19335</v>
      </c>
      <c r="AH549" t="s">
        <v>19345</v>
      </c>
      <c r="AI549" t="s">
        <v>7872</v>
      </c>
      <c r="AK549" t="s">
        <v>18462</v>
      </c>
      <c r="AN549" t="s">
        <v>19349</v>
      </c>
    </row>
    <row r="550" spans="1:40" x14ac:dyDescent="0.2">
      <c r="A550" t="s">
        <v>2634</v>
      </c>
      <c r="B550" t="s">
        <v>2635</v>
      </c>
      <c r="D550" t="s">
        <v>8320</v>
      </c>
      <c r="F550" t="s">
        <v>18450</v>
      </c>
      <c r="G550" t="s">
        <v>18524</v>
      </c>
      <c r="H550" t="s">
        <v>19354</v>
      </c>
      <c r="I550">
        <v>12500000</v>
      </c>
      <c r="N550" t="s">
        <v>17059</v>
      </c>
      <c r="T550" t="s">
        <v>19343</v>
      </c>
      <c r="U550" t="s">
        <v>19344</v>
      </c>
      <c r="AC550" t="s">
        <v>19339</v>
      </c>
      <c r="AE550" t="s">
        <v>19334</v>
      </c>
      <c r="AF550" t="s">
        <v>18550</v>
      </c>
      <c r="AG550" t="s">
        <v>19335</v>
      </c>
      <c r="AH550" t="s">
        <v>19345</v>
      </c>
      <c r="AI550" t="s">
        <v>7872</v>
      </c>
      <c r="AK550" t="s">
        <v>18462</v>
      </c>
      <c r="AN550" t="s">
        <v>19346</v>
      </c>
    </row>
    <row r="551" spans="1:40" x14ac:dyDescent="0.2">
      <c r="A551" t="s">
        <v>2634</v>
      </c>
      <c r="B551" t="s">
        <v>2635</v>
      </c>
      <c r="D551" t="s">
        <v>8320</v>
      </c>
      <c r="F551" t="s">
        <v>18450</v>
      </c>
      <c r="G551" t="s">
        <v>19353</v>
      </c>
      <c r="H551" t="s">
        <v>19342</v>
      </c>
      <c r="I551">
        <v>20000000</v>
      </c>
      <c r="N551" t="s">
        <v>17059</v>
      </c>
      <c r="T551" t="s">
        <v>19343</v>
      </c>
      <c r="U551" t="s">
        <v>19344</v>
      </c>
      <c r="AE551" t="s">
        <v>19334</v>
      </c>
      <c r="AF551" t="s">
        <v>18550</v>
      </c>
      <c r="AG551" t="s">
        <v>19335</v>
      </c>
      <c r="AH551" t="s">
        <v>19345</v>
      </c>
      <c r="AI551" t="s">
        <v>7872</v>
      </c>
      <c r="AK551" t="s">
        <v>18462</v>
      </c>
      <c r="AN551" t="s">
        <v>19349</v>
      </c>
    </row>
    <row r="552" spans="1:40" x14ac:dyDescent="0.2">
      <c r="A552" t="s">
        <v>2634</v>
      </c>
      <c r="B552" t="s">
        <v>2635</v>
      </c>
      <c r="D552" t="s">
        <v>8320</v>
      </c>
      <c r="F552" t="s">
        <v>18450</v>
      </c>
      <c r="G552" t="s">
        <v>18808</v>
      </c>
      <c r="H552" t="s">
        <v>19347</v>
      </c>
      <c r="I552">
        <v>1000000</v>
      </c>
      <c r="N552" t="s">
        <v>6999</v>
      </c>
      <c r="V552" t="b">
        <v>0</v>
      </c>
      <c r="W552" t="b">
        <v>0</v>
      </c>
      <c r="Z552" t="b">
        <v>0</v>
      </c>
      <c r="AE552" t="s">
        <v>18545</v>
      </c>
      <c r="AF552" t="s">
        <v>18546</v>
      </c>
      <c r="AH552" t="s">
        <v>19355</v>
      </c>
      <c r="AI552" t="s">
        <v>18461</v>
      </c>
      <c r="AK552" t="s">
        <v>18462</v>
      </c>
      <c r="AN552" t="s">
        <v>19356</v>
      </c>
    </row>
    <row r="553" spans="1:40" x14ac:dyDescent="0.2">
      <c r="A553" t="s">
        <v>2634</v>
      </c>
      <c r="B553" t="s">
        <v>2635</v>
      </c>
      <c r="D553" t="s">
        <v>8320</v>
      </c>
      <c r="F553" t="s">
        <v>18450</v>
      </c>
      <c r="G553" t="s">
        <v>18959</v>
      </c>
      <c r="H553" t="s">
        <v>19342</v>
      </c>
      <c r="I553">
        <v>20000000</v>
      </c>
      <c r="N553" t="s">
        <v>6999</v>
      </c>
      <c r="V553" t="b">
        <v>0</v>
      </c>
      <c r="W553" t="b">
        <v>0</v>
      </c>
      <c r="Z553" t="b">
        <v>0</v>
      </c>
      <c r="AE553" t="s">
        <v>19334</v>
      </c>
      <c r="AF553" t="s">
        <v>18550</v>
      </c>
      <c r="AG553" t="s">
        <v>19335</v>
      </c>
      <c r="AH553" t="s">
        <v>19355</v>
      </c>
      <c r="AI553" t="s">
        <v>7872</v>
      </c>
      <c r="AK553" t="s">
        <v>18462</v>
      </c>
      <c r="AN553" t="s">
        <v>19356</v>
      </c>
    </row>
    <row r="554" spans="1:40" x14ac:dyDescent="0.2">
      <c r="A554" t="s">
        <v>2634</v>
      </c>
      <c r="B554" t="s">
        <v>2635</v>
      </c>
      <c r="D554" t="s">
        <v>8320</v>
      </c>
      <c r="F554" t="s">
        <v>18450</v>
      </c>
      <c r="G554" t="s">
        <v>18491</v>
      </c>
      <c r="H554" t="s">
        <v>19350</v>
      </c>
      <c r="I554">
        <v>252500000</v>
      </c>
      <c r="N554" t="s">
        <v>6999</v>
      </c>
      <c r="V554" t="b">
        <v>0</v>
      </c>
      <c r="W554" t="b">
        <v>0</v>
      </c>
      <c r="Z554" t="b">
        <v>0</v>
      </c>
      <c r="AE554" t="s">
        <v>19357</v>
      </c>
      <c r="AF554" t="s">
        <v>19358</v>
      </c>
      <c r="AH554" t="s">
        <v>19355</v>
      </c>
      <c r="AI554" t="s">
        <v>18497</v>
      </c>
      <c r="AK554" t="s">
        <v>18462</v>
      </c>
      <c r="AN554" t="s">
        <v>19356</v>
      </c>
    </row>
    <row r="555" spans="1:40" x14ac:dyDescent="0.2">
      <c r="A555" t="s">
        <v>2634</v>
      </c>
      <c r="B555" t="s">
        <v>2635</v>
      </c>
      <c r="D555" t="s">
        <v>8320</v>
      </c>
      <c r="F555" t="s">
        <v>18450</v>
      </c>
      <c r="G555" t="s">
        <v>19339</v>
      </c>
      <c r="H555" t="s">
        <v>19359</v>
      </c>
      <c r="I555">
        <v>12000000</v>
      </c>
      <c r="N555" t="s">
        <v>6999</v>
      </c>
      <c r="V555" t="b">
        <v>0</v>
      </c>
      <c r="W555" t="b">
        <v>0</v>
      </c>
      <c r="Z555" t="b">
        <v>0</v>
      </c>
      <c r="AE555" t="s">
        <v>19334</v>
      </c>
      <c r="AF555" t="s">
        <v>18550</v>
      </c>
      <c r="AG555" t="s">
        <v>19335</v>
      </c>
      <c r="AH555" t="s">
        <v>19355</v>
      </c>
      <c r="AI555" t="s">
        <v>7872</v>
      </c>
      <c r="AK555" t="s">
        <v>18462</v>
      </c>
      <c r="AN555" t="s">
        <v>19356</v>
      </c>
    </row>
    <row r="556" spans="1:40" x14ac:dyDescent="0.2">
      <c r="A556" t="s">
        <v>2634</v>
      </c>
      <c r="B556" t="s">
        <v>2635</v>
      </c>
      <c r="D556" t="s">
        <v>8320</v>
      </c>
      <c r="F556" t="s">
        <v>18450</v>
      </c>
      <c r="G556" t="s">
        <v>19353</v>
      </c>
      <c r="H556" t="s">
        <v>19342</v>
      </c>
      <c r="I556">
        <v>20000000</v>
      </c>
      <c r="N556" t="s">
        <v>6999</v>
      </c>
      <c r="V556" t="b">
        <v>0</v>
      </c>
      <c r="W556" t="b">
        <v>0</v>
      </c>
      <c r="Z556" t="b">
        <v>0</v>
      </c>
      <c r="AE556" t="s">
        <v>19334</v>
      </c>
      <c r="AF556" t="s">
        <v>18550</v>
      </c>
      <c r="AG556" t="s">
        <v>19335</v>
      </c>
      <c r="AH556" t="s">
        <v>19355</v>
      </c>
      <c r="AI556" t="s">
        <v>7872</v>
      </c>
      <c r="AK556" t="s">
        <v>18462</v>
      </c>
      <c r="AN556" t="s">
        <v>19356</v>
      </c>
    </row>
    <row r="557" spans="1:40" hidden="1" x14ac:dyDescent="0.2">
      <c r="A557" t="s">
        <v>2634</v>
      </c>
      <c r="B557" t="s">
        <v>2635</v>
      </c>
      <c r="D557" t="s">
        <v>8320</v>
      </c>
      <c r="F557" t="s">
        <v>18556</v>
      </c>
      <c r="G557" t="s">
        <v>18456</v>
      </c>
      <c r="L557" t="s">
        <v>18558</v>
      </c>
      <c r="N557" t="s">
        <v>7198</v>
      </c>
      <c r="T557" t="s">
        <v>19360</v>
      </c>
      <c r="U557" t="s">
        <v>19361</v>
      </c>
      <c r="AE557" t="s">
        <v>18678</v>
      </c>
      <c r="AH557" t="s">
        <v>19362</v>
      </c>
      <c r="AI557" t="s">
        <v>18451</v>
      </c>
      <c r="AN557" t="s">
        <v>19363</v>
      </c>
    </row>
    <row r="558" spans="1:40" hidden="1" x14ac:dyDescent="0.2">
      <c r="A558" t="s">
        <v>2634</v>
      </c>
      <c r="B558" t="s">
        <v>2635</v>
      </c>
      <c r="D558" t="s">
        <v>8320</v>
      </c>
      <c r="F558" t="s">
        <v>18556</v>
      </c>
      <c r="G558" t="s">
        <v>18659</v>
      </c>
      <c r="L558" t="s">
        <v>18558</v>
      </c>
      <c r="N558" t="s">
        <v>7198</v>
      </c>
      <c r="T558" t="s">
        <v>19360</v>
      </c>
      <c r="U558" t="s">
        <v>19361</v>
      </c>
      <c r="AE558" t="s">
        <v>18678</v>
      </c>
      <c r="AH558" t="s">
        <v>19362</v>
      </c>
      <c r="AI558" t="s">
        <v>18451</v>
      </c>
      <c r="AN558" t="s">
        <v>19363</v>
      </c>
    </row>
    <row r="559" spans="1:40" hidden="1" x14ac:dyDescent="0.2">
      <c r="A559" t="s">
        <v>2634</v>
      </c>
      <c r="B559" t="s">
        <v>2635</v>
      </c>
      <c r="D559" t="s">
        <v>8320</v>
      </c>
      <c r="F559" t="s">
        <v>18556</v>
      </c>
      <c r="G559" t="s">
        <v>19364</v>
      </c>
      <c r="L559" t="s">
        <v>18558</v>
      </c>
      <c r="N559" t="s">
        <v>7198</v>
      </c>
      <c r="T559" t="s">
        <v>19360</v>
      </c>
      <c r="U559" t="s">
        <v>19361</v>
      </c>
      <c r="AE559" t="s">
        <v>18678</v>
      </c>
      <c r="AH559" t="s">
        <v>19362</v>
      </c>
      <c r="AI559" t="s">
        <v>18451</v>
      </c>
      <c r="AN559" t="s">
        <v>19363</v>
      </c>
    </row>
    <row r="560" spans="1:40" hidden="1" x14ac:dyDescent="0.2">
      <c r="A560" t="s">
        <v>2634</v>
      </c>
      <c r="B560" t="s">
        <v>2635</v>
      </c>
      <c r="D560" t="s">
        <v>8320</v>
      </c>
      <c r="F560" t="s">
        <v>18556</v>
      </c>
      <c r="G560" t="s">
        <v>18786</v>
      </c>
      <c r="L560" t="s">
        <v>18558</v>
      </c>
      <c r="N560" t="s">
        <v>7198</v>
      </c>
      <c r="T560" t="s">
        <v>19360</v>
      </c>
      <c r="U560" t="s">
        <v>19361</v>
      </c>
      <c r="AE560" t="s">
        <v>18678</v>
      </c>
      <c r="AH560" t="s">
        <v>19362</v>
      </c>
      <c r="AI560" t="s">
        <v>18451</v>
      </c>
      <c r="AN560" t="s">
        <v>19363</v>
      </c>
    </row>
    <row r="561" spans="1:40" hidden="1" x14ac:dyDescent="0.2">
      <c r="A561" t="s">
        <v>2634</v>
      </c>
      <c r="B561" t="s">
        <v>2635</v>
      </c>
      <c r="D561" t="s">
        <v>8320</v>
      </c>
      <c r="F561" t="s">
        <v>18556</v>
      </c>
      <c r="G561" t="s">
        <v>18566</v>
      </c>
      <c r="L561" t="s">
        <v>18558</v>
      </c>
      <c r="N561" t="s">
        <v>7198</v>
      </c>
      <c r="T561" t="s">
        <v>19360</v>
      </c>
      <c r="U561" t="s">
        <v>19361</v>
      </c>
      <c r="AE561" t="s">
        <v>18678</v>
      </c>
      <c r="AH561" t="s">
        <v>19362</v>
      </c>
      <c r="AI561" t="s">
        <v>18524</v>
      </c>
      <c r="AN561" t="s">
        <v>19363</v>
      </c>
    </row>
    <row r="562" spans="1:40" x14ac:dyDescent="0.2">
      <c r="A562" t="s">
        <v>2634</v>
      </c>
      <c r="B562" t="s">
        <v>2635</v>
      </c>
      <c r="D562" t="s">
        <v>8320</v>
      </c>
      <c r="F562" t="s">
        <v>18556</v>
      </c>
      <c r="G562" t="s">
        <v>18456</v>
      </c>
      <c r="L562" t="s">
        <v>18558</v>
      </c>
      <c r="N562" t="s">
        <v>7851</v>
      </c>
      <c r="V562" t="b">
        <v>0</v>
      </c>
      <c r="W562" t="b">
        <v>0</v>
      </c>
      <c r="Z562" t="b">
        <v>0</v>
      </c>
      <c r="AE562" t="s">
        <v>18627</v>
      </c>
      <c r="AF562" t="s">
        <v>18600</v>
      </c>
      <c r="AG562" t="s">
        <v>18459</v>
      </c>
      <c r="AH562" t="s">
        <v>19365</v>
      </c>
      <c r="AI562" t="s">
        <v>18451</v>
      </c>
      <c r="AN562" t="s">
        <v>19366</v>
      </c>
    </row>
    <row r="563" spans="1:40" x14ac:dyDescent="0.2">
      <c r="A563" t="s">
        <v>2634</v>
      </c>
      <c r="B563" t="s">
        <v>2635</v>
      </c>
      <c r="D563" t="s">
        <v>8320</v>
      </c>
      <c r="F563" t="s">
        <v>18556</v>
      </c>
      <c r="G563" t="s">
        <v>18659</v>
      </c>
      <c r="L563" t="s">
        <v>18558</v>
      </c>
      <c r="N563" t="s">
        <v>7851</v>
      </c>
      <c r="V563" t="b">
        <v>0</v>
      </c>
      <c r="W563" t="b">
        <v>0</v>
      </c>
      <c r="Z563" t="b">
        <v>0</v>
      </c>
      <c r="AE563" t="s">
        <v>18627</v>
      </c>
      <c r="AF563" t="s">
        <v>18600</v>
      </c>
      <c r="AG563" t="s">
        <v>18459</v>
      </c>
      <c r="AH563" t="s">
        <v>19365</v>
      </c>
      <c r="AI563" t="s">
        <v>18451</v>
      </c>
      <c r="AN563" t="s">
        <v>19366</v>
      </c>
    </row>
    <row r="564" spans="1:40" x14ac:dyDescent="0.2">
      <c r="A564" t="s">
        <v>2634</v>
      </c>
      <c r="B564" t="s">
        <v>2635</v>
      </c>
      <c r="D564" t="s">
        <v>8320</v>
      </c>
      <c r="F564" t="s">
        <v>18556</v>
      </c>
      <c r="G564" t="s">
        <v>19364</v>
      </c>
      <c r="L564" t="s">
        <v>18558</v>
      </c>
      <c r="N564" t="s">
        <v>7851</v>
      </c>
      <c r="V564" t="b">
        <v>0</v>
      </c>
      <c r="W564" t="b">
        <v>0</v>
      </c>
      <c r="Z564" t="b">
        <v>0</v>
      </c>
      <c r="AE564" t="s">
        <v>18627</v>
      </c>
      <c r="AF564" t="s">
        <v>18600</v>
      </c>
      <c r="AG564" t="s">
        <v>18459</v>
      </c>
      <c r="AH564" t="s">
        <v>19365</v>
      </c>
      <c r="AI564" t="s">
        <v>18451</v>
      </c>
      <c r="AN564" t="s">
        <v>19366</v>
      </c>
    </row>
    <row r="565" spans="1:40" x14ac:dyDescent="0.2">
      <c r="A565" t="s">
        <v>2634</v>
      </c>
      <c r="B565" t="s">
        <v>2635</v>
      </c>
      <c r="D565" t="s">
        <v>8320</v>
      </c>
      <c r="F565" t="s">
        <v>18556</v>
      </c>
      <c r="G565" t="s">
        <v>18786</v>
      </c>
      <c r="L565" t="s">
        <v>18558</v>
      </c>
      <c r="N565" t="s">
        <v>7851</v>
      </c>
      <c r="V565" t="b">
        <v>0</v>
      </c>
      <c r="W565" t="b">
        <v>0</v>
      </c>
      <c r="Z565" t="b">
        <v>0</v>
      </c>
      <c r="AE565" t="s">
        <v>18627</v>
      </c>
      <c r="AF565" t="s">
        <v>18600</v>
      </c>
      <c r="AG565" t="s">
        <v>18459</v>
      </c>
      <c r="AH565" t="s">
        <v>19365</v>
      </c>
      <c r="AI565" t="s">
        <v>18451</v>
      </c>
      <c r="AN565" t="s">
        <v>19366</v>
      </c>
    </row>
    <row r="566" spans="1:40" x14ac:dyDescent="0.2">
      <c r="A566" t="s">
        <v>2634</v>
      </c>
      <c r="B566" t="s">
        <v>2635</v>
      </c>
      <c r="D566" t="s">
        <v>8320</v>
      </c>
      <c r="F566" t="s">
        <v>18556</v>
      </c>
      <c r="G566" t="s">
        <v>18566</v>
      </c>
      <c r="L566" t="s">
        <v>18558</v>
      </c>
      <c r="N566" t="s">
        <v>7851</v>
      </c>
      <c r="V566" t="b">
        <v>0</v>
      </c>
      <c r="W566" t="b">
        <v>0</v>
      </c>
      <c r="Z566" t="b">
        <v>0</v>
      </c>
      <c r="AE566" t="s">
        <v>18562</v>
      </c>
      <c r="AF566" t="s">
        <v>18514</v>
      </c>
      <c r="AG566" t="s">
        <v>18515</v>
      </c>
      <c r="AH566" t="s">
        <v>19365</v>
      </c>
      <c r="AI566" t="s">
        <v>18524</v>
      </c>
      <c r="AN566" t="s">
        <v>19366</v>
      </c>
    </row>
    <row r="567" spans="1:40" x14ac:dyDescent="0.2">
      <c r="A567" t="s">
        <v>2691</v>
      </c>
      <c r="B567" t="s">
        <v>2692</v>
      </c>
      <c r="D567" t="s">
        <v>8330</v>
      </c>
      <c r="F567" t="s">
        <v>18509</v>
      </c>
      <c r="G567" t="s">
        <v>18519</v>
      </c>
      <c r="H567" t="s">
        <v>19368</v>
      </c>
      <c r="L567" t="s">
        <v>18511</v>
      </c>
      <c r="N567" t="s">
        <v>7170</v>
      </c>
      <c r="T567" t="s">
        <v>19369</v>
      </c>
      <c r="U567" t="s">
        <v>19370</v>
      </c>
      <c r="AE567" t="s">
        <v>19294</v>
      </c>
      <c r="AF567" t="s">
        <v>18550</v>
      </c>
      <c r="AG567" t="s">
        <v>18515</v>
      </c>
      <c r="AH567" t="s">
        <v>19371</v>
      </c>
      <c r="AI567" t="s">
        <v>18524</v>
      </c>
      <c r="AN567" t="s">
        <v>19372</v>
      </c>
    </row>
    <row r="568" spans="1:40" x14ac:dyDescent="0.2">
      <c r="A568" t="s">
        <v>2691</v>
      </c>
      <c r="B568" t="s">
        <v>2692</v>
      </c>
      <c r="D568" t="s">
        <v>8330</v>
      </c>
      <c r="F568" t="s">
        <v>18509</v>
      </c>
      <c r="G568" t="s">
        <v>18519</v>
      </c>
      <c r="H568" t="s">
        <v>19368</v>
      </c>
      <c r="L568" t="s">
        <v>18517</v>
      </c>
      <c r="N568" t="s">
        <v>7170</v>
      </c>
      <c r="T568" t="s">
        <v>19369</v>
      </c>
      <c r="U568" t="s">
        <v>19370</v>
      </c>
      <c r="AE568" t="s">
        <v>19294</v>
      </c>
      <c r="AF568" t="s">
        <v>18550</v>
      </c>
      <c r="AG568" t="s">
        <v>18515</v>
      </c>
      <c r="AH568" t="s">
        <v>19371</v>
      </c>
      <c r="AI568" t="s">
        <v>18524</v>
      </c>
      <c r="AN568" t="s">
        <v>19373</v>
      </c>
    </row>
    <row r="569" spans="1:40" x14ac:dyDescent="0.2">
      <c r="A569" t="s">
        <v>2691</v>
      </c>
      <c r="B569" t="s">
        <v>2692</v>
      </c>
      <c r="D569" t="s">
        <v>8330</v>
      </c>
      <c r="F569" t="s">
        <v>18469</v>
      </c>
      <c r="L569" t="s">
        <v>18470</v>
      </c>
      <c r="N569" t="s">
        <v>7919</v>
      </c>
      <c r="T569" t="s">
        <v>19375</v>
      </c>
      <c r="U569" t="s">
        <v>19376</v>
      </c>
      <c r="V569" t="b">
        <v>0</v>
      </c>
      <c r="W569" t="b">
        <v>1</v>
      </c>
      <c r="AB569" t="s">
        <v>18455</v>
      </c>
      <c r="AE569" t="s">
        <v>18549</v>
      </c>
      <c r="AF569" t="s">
        <v>18550</v>
      </c>
      <c r="AH569" t="s">
        <v>19377</v>
      </c>
      <c r="AI569" t="s">
        <v>18476</v>
      </c>
      <c r="AK569" t="s">
        <v>18477</v>
      </c>
      <c r="AN569" t="s">
        <v>19378</v>
      </c>
    </row>
    <row r="570" spans="1:40" x14ac:dyDescent="0.2">
      <c r="A570" t="s">
        <v>2691</v>
      </c>
      <c r="B570" t="s">
        <v>2692</v>
      </c>
      <c r="D570" t="s">
        <v>8330</v>
      </c>
      <c r="F570" t="s">
        <v>18556</v>
      </c>
      <c r="G570" t="s">
        <v>18524</v>
      </c>
      <c r="H570" t="s">
        <v>18582</v>
      </c>
      <c r="L570" t="s">
        <v>18558</v>
      </c>
      <c r="N570" t="s">
        <v>7025</v>
      </c>
      <c r="T570" t="s">
        <v>19379</v>
      </c>
      <c r="U570" t="s">
        <v>19380</v>
      </c>
      <c r="V570" t="b">
        <v>0</v>
      </c>
      <c r="W570" t="b">
        <v>1</v>
      </c>
      <c r="AB570" t="s">
        <v>18455</v>
      </c>
      <c r="AC570" t="s">
        <v>18561</v>
      </c>
      <c r="AE570" t="s">
        <v>18562</v>
      </c>
      <c r="AF570" t="s">
        <v>18514</v>
      </c>
      <c r="AG570" t="s">
        <v>18515</v>
      </c>
      <c r="AH570" t="s">
        <v>19381</v>
      </c>
      <c r="AI570" t="s">
        <v>18451</v>
      </c>
      <c r="AN570" t="s">
        <v>19382</v>
      </c>
    </row>
    <row r="571" spans="1:40" x14ac:dyDescent="0.2">
      <c r="A571" t="s">
        <v>2691</v>
      </c>
      <c r="B571" t="s">
        <v>2692</v>
      </c>
      <c r="D571" t="s">
        <v>8330</v>
      </c>
      <c r="F571" t="s">
        <v>18556</v>
      </c>
      <c r="G571" t="s">
        <v>18561</v>
      </c>
      <c r="L571" t="s">
        <v>18558</v>
      </c>
      <c r="N571" t="s">
        <v>7025</v>
      </c>
      <c r="T571" t="s">
        <v>19379</v>
      </c>
      <c r="U571" t="s">
        <v>19380</v>
      </c>
      <c r="AE571" t="s">
        <v>18562</v>
      </c>
      <c r="AF571" t="s">
        <v>18514</v>
      </c>
      <c r="AG571" t="s">
        <v>18515</v>
      </c>
      <c r="AH571" t="s">
        <v>19381</v>
      </c>
      <c r="AI571" t="s">
        <v>18524</v>
      </c>
      <c r="AN571" t="s">
        <v>19383</v>
      </c>
    </row>
    <row r="572" spans="1:40" x14ac:dyDescent="0.2">
      <c r="A572" t="s">
        <v>2691</v>
      </c>
      <c r="B572" t="s">
        <v>2692</v>
      </c>
      <c r="D572" t="s">
        <v>8330</v>
      </c>
      <c r="F572" t="s">
        <v>18556</v>
      </c>
      <c r="G572" t="s">
        <v>18491</v>
      </c>
      <c r="L572" t="s">
        <v>18558</v>
      </c>
      <c r="N572" t="s">
        <v>7025</v>
      </c>
      <c r="T572" t="s">
        <v>19379</v>
      </c>
      <c r="U572" t="s">
        <v>19380</v>
      </c>
      <c r="AE572" t="s">
        <v>18694</v>
      </c>
      <c r="AF572" t="s">
        <v>18458</v>
      </c>
      <c r="AG572" t="s">
        <v>18459</v>
      </c>
      <c r="AH572" t="s">
        <v>19381</v>
      </c>
      <c r="AI572" t="s">
        <v>18451</v>
      </c>
      <c r="AN572" t="s">
        <v>19383</v>
      </c>
    </row>
    <row r="573" spans="1:40" x14ac:dyDescent="0.2">
      <c r="A573" t="s">
        <v>2691</v>
      </c>
      <c r="B573" t="s">
        <v>2692</v>
      </c>
      <c r="D573" t="s">
        <v>8330</v>
      </c>
      <c r="F573" t="s">
        <v>18556</v>
      </c>
      <c r="G573" t="s">
        <v>18451</v>
      </c>
      <c r="H573" t="s">
        <v>18641</v>
      </c>
      <c r="L573" t="s">
        <v>18558</v>
      </c>
      <c r="N573" t="s">
        <v>7025</v>
      </c>
      <c r="T573" t="s">
        <v>19379</v>
      </c>
      <c r="U573" t="s">
        <v>19380</v>
      </c>
      <c r="V573" t="b">
        <v>0</v>
      </c>
      <c r="W573" t="b">
        <v>1</v>
      </c>
      <c r="AB573" t="s">
        <v>18455</v>
      </c>
      <c r="AC573" t="s">
        <v>18491</v>
      </c>
      <c r="AE573" t="s">
        <v>18694</v>
      </c>
      <c r="AF573" t="s">
        <v>18458</v>
      </c>
      <c r="AG573" t="s">
        <v>18459</v>
      </c>
      <c r="AH573" t="s">
        <v>19381</v>
      </c>
      <c r="AI573" t="s">
        <v>18451</v>
      </c>
      <c r="AN573" t="s">
        <v>19382</v>
      </c>
    </row>
    <row r="574" spans="1:40" x14ac:dyDescent="0.2">
      <c r="A574" t="s">
        <v>2691</v>
      </c>
      <c r="B574" t="s">
        <v>2692</v>
      </c>
      <c r="D574" t="s">
        <v>8330</v>
      </c>
      <c r="F574" t="s">
        <v>18509</v>
      </c>
      <c r="G574" t="s">
        <v>19384</v>
      </c>
      <c r="L574" t="s">
        <v>18517</v>
      </c>
      <c r="N574" t="s">
        <v>7215</v>
      </c>
      <c r="V574" t="b">
        <v>0</v>
      </c>
      <c r="W574" t="b">
        <v>1</v>
      </c>
      <c r="AB574" t="s">
        <v>18455</v>
      </c>
      <c r="AE574" t="s">
        <v>19291</v>
      </c>
      <c r="AF574" t="s">
        <v>18474</v>
      </c>
      <c r="AG574" t="s">
        <v>19292</v>
      </c>
      <c r="AI574" t="s">
        <v>18461</v>
      </c>
      <c r="AN574" t="s">
        <v>19385</v>
      </c>
    </row>
    <row r="575" spans="1:40" x14ac:dyDescent="0.2">
      <c r="A575" t="s">
        <v>2691</v>
      </c>
      <c r="B575" t="s">
        <v>2692</v>
      </c>
      <c r="D575" t="s">
        <v>8330</v>
      </c>
      <c r="F575" t="s">
        <v>18509</v>
      </c>
      <c r="G575" t="s">
        <v>18519</v>
      </c>
      <c r="H575" t="s">
        <v>19386</v>
      </c>
      <c r="L575" t="s">
        <v>18511</v>
      </c>
      <c r="N575" t="s">
        <v>7215</v>
      </c>
      <c r="T575" t="s">
        <v>19387</v>
      </c>
      <c r="U575" t="s">
        <v>19388</v>
      </c>
      <c r="V575" t="b">
        <v>0</v>
      </c>
      <c r="W575" t="b">
        <v>1</v>
      </c>
      <c r="AB575" t="s">
        <v>18455</v>
      </c>
      <c r="AE575" t="s">
        <v>19291</v>
      </c>
      <c r="AF575" t="s">
        <v>18474</v>
      </c>
      <c r="AG575" t="s">
        <v>19292</v>
      </c>
      <c r="AH575" t="s">
        <v>19389</v>
      </c>
      <c r="AI575" t="s">
        <v>18451</v>
      </c>
      <c r="AN575" t="s">
        <v>19390</v>
      </c>
    </row>
    <row r="576" spans="1:40" x14ac:dyDescent="0.2">
      <c r="A576" t="s">
        <v>2691</v>
      </c>
      <c r="B576" t="s">
        <v>2692</v>
      </c>
      <c r="D576" t="s">
        <v>8330</v>
      </c>
      <c r="F576" t="s">
        <v>18509</v>
      </c>
      <c r="G576" t="s">
        <v>19391</v>
      </c>
      <c r="L576" t="s">
        <v>18511</v>
      </c>
      <c r="N576" t="s">
        <v>7215</v>
      </c>
      <c r="V576" t="b">
        <v>0</v>
      </c>
      <c r="W576" t="b">
        <v>1</v>
      </c>
      <c r="AB576" t="s">
        <v>18455</v>
      </c>
      <c r="AE576" t="s">
        <v>19294</v>
      </c>
      <c r="AF576" t="s">
        <v>18550</v>
      </c>
      <c r="AG576" t="s">
        <v>18515</v>
      </c>
      <c r="AI576" t="s">
        <v>7872</v>
      </c>
      <c r="AN576" t="s">
        <v>19392</v>
      </c>
    </row>
    <row r="577" spans="1:40" x14ac:dyDescent="0.2">
      <c r="A577" t="s">
        <v>2691</v>
      </c>
      <c r="B577" t="s">
        <v>2692</v>
      </c>
      <c r="D577" t="s">
        <v>8330</v>
      </c>
      <c r="F577" t="s">
        <v>18509</v>
      </c>
      <c r="G577" t="s">
        <v>18519</v>
      </c>
      <c r="H577" t="s">
        <v>19368</v>
      </c>
      <c r="L577" t="s">
        <v>18517</v>
      </c>
      <c r="N577" t="s">
        <v>7215</v>
      </c>
      <c r="T577" t="s">
        <v>19387</v>
      </c>
      <c r="U577" t="s">
        <v>19388</v>
      </c>
      <c r="V577" t="b">
        <v>0</v>
      </c>
      <c r="W577" t="b">
        <v>1</v>
      </c>
      <c r="AB577" t="s">
        <v>18455</v>
      </c>
      <c r="AE577" t="s">
        <v>19294</v>
      </c>
      <c r="AF577" t="s">
        <v>18550</v>
      </c>
      <c r="AG577" t="s">
        <v>18515</v>
      </c>
      <c r="AH577" t="s">
        <v>19389</v>
      </c>
      <c r="AI577" t="s">
        <v>18524</v>
      </c>
      <c r="AN577" t="s">
        <v>19393</v>
      </c>
    </row>
    <row r="578" spans="1:40" x14ac:dyDescent="0.2">
      <c r="A578" t="s">
        <v>2691</v>
      </c>
      <c r="B578" t="s">
        <v>2692</v>
      </c>
      <c r="D578" t="s">
        <v>8330</v>
      </c>
      <c r="F578" t="s">
        <v>18509</v>
      </c>
      <c r="G578" t="s">
        <v>19384</v>
      </c>
      <c r="L578" t="s">
        <v>18511</v>
      </c>
      <c r="N578" t="s">
        <v>7215</v>
      </c>
      <c r="V578" t="b">
        <v>0</v>
      </c>
      <c r="W578" t="b">
        <v>1</v>
      </c>
      <c r="AB578" t="s">
        <v>18455</v>
      </c>
      <c r="AE578" t="s">
        <v>19291</v>
      </c>
      <c r="AF578" t="s">
        <v>18474</v>
      </c>
      <c r="AG578" t="s">
        <v>19292</v>
      </c>
      <c r="AI578" t="s">
        <v>18461</v>
      </c>
      <c r="AN578" t="s">
        <v>19392</v>
      </c>
    </row>
    <row r="579" spans="1:40" x14ac:dyDescent="0.2">
      <c r="A579" t="s">
        <v>2691</v>
      </c>
      <c r="B579" t="s">
        <v>2692</v>
      </c>
      <c r="D579" t="s">
        <v>8330</v>
      </c>
      <c r="F579" t="s">
        <v>18509</v>
      </c>
      <c r="G579" t="s">
        <v>19391</v>
      </c>
      <c r="L579" t="s">
        <v>18517</v>
      </c>
      <c r="N579" t="s">
        <v>7215</v>
      </c>
      <c r="V579" t="b">
        <v>0</v>
      </c>
      <c r="W579" t="b">
        <v>1</v>
      </c>
      <c r="AB579" t="s">
        <v>18455</v>
      </c>
      <c r="AE579" t="s">
        <v>19294</v>
      </c>
      <c r="AF579" t="s">
        <v>18550</v>
      </c>
      <c r="AG579" t="s">
        <v>18515</v>
      </c>
      <c r="AI579" t="s">
        <v>7872</v>
      </c>
      <c r="AN579" t="s">
        <v>19385</v>
      </c>
    </row>
    <row r="580" spans="1:40" x14ac:dyDescent="0.2">
      <c r="A580" t="s">
        <v>2691</v>
      </c>
      <c r="B580" t="s">
        <v>2692</v>
      </c>
      <c r="D580" t="s">
        <v>8330</v>
      </c>
      <c r="F580" t="s">
        <v>18469</v>
      </c>
      <c r="L580" t="s">
        <v>18470</v>
      </c>
      <c r="N580" t="s">
        <v>7219</v>
      </c>
      <c r="T580" t="s">
        <v>19394</v>
      </c>
      <c r="U580" t="s">
        <v>19395</v>
      </c>
      <c r="V580" t="b">
        <v>0</v>
      </c>
      <c r="W580" t="b">
        <v>1</v>
      </c>
      <c r="AB580" t="s">
        <v>18455</v>
      </c>
      <c r="AE580" t="s">
        <v>18549</v>
      </c>
      <c r="AF580" t="s">
        <v>18550</v>
      </c>
      <c r="AH580" t="s">
        <v>19396</v>
      </c>
      <c r="AI580" t="s">
        <v>18476</v>
      </c>
      <c r="AK580" t="s">
        <v>18477</v>
      </c>
      <c r="AN580" t="s">
        <v>19397</v>
      </c>
    </row>
    <row r="581" spans="1:40" x14ac:dyDescent="0.2">
      <c r="A581" t="s">
        <v>2691</v>
      </c>
      <c r="B581" t="s">
        <v>2692</v>
      </c>
      <c r="D581" t="s">
        <v>8330</v>
      </c>
      <c r="F581" t="s">
        <v>18556</v>
      </c>
      <c r="G581" t="s">
        <v>18561</v>
      </c>
      <c r="L581" t="s">
        <v>18558</v>
      </c>
      <c r="N581" t="s">
        <v>7768</v>
      </c>
      <c r="T581" t="s">
        <v>19398</v>
      </c>
      <c r="U581" t="s">
        <v>19399</v>
      </c>
      <c r="AE581" t="s">
        <v>18562</v>
      </c>
      <c r="AF581" t="s">
        <v>18514</v>
      </c>
      <c r="AG581" t="s">
        <v>18515</v>
      </c>
      <c r="AH581" t="s">
        <v>19400</v>
      </c>
      <c r="AI581" t="s">
        <v>18524</v>
      </c>
      <c r="AN581" t="s">
        <v>19401</v>
      </c>
    </row>
    <row r="582" spans="1:40" x14ac:dyDescent="0.2">
      <c r="A582" t="s">
        <v>2691</v>
      </c>
      <c r="B582" t="s">
        <v>2692</v>
      </c>
      <c r="D582" t="s">
        <v>8330</v>
      </c>
      <c r="F582" t="s">
        <v>18556</v>
      </c>
      <c r="G582" t="s">
        <v>18491</v>
      </c>
      <c r="L582" t="s">
        <v>18558</v>
      </c>
      <c r="N582" t="s">
        <v>7768</v>
      </c>
      <c r="T582" t="s">
        <v>19398</v>
      </c>
      <c r="U582" t="s">
        <v>19399</v>
      </c>
      <c r="AE582" t="s">
        <v>18568</v>
      </c>
      <c r="AF582" t="s">
        <v>18546</v>
      </c>
      <c r="AG582" t="s">
        <v>18459</v>
      </c>
      <c r="AH582" t="s">
        <v>19400</v>
      </c>
      <c r="AI582" t="s">
        <v>18451</v>
      </c>
      <c r="AN582" t="s">
        <v>19401</v>
      </c>
    </row>
    <row r="583" spans="1:40" x14ac:dyDescent="0.2">
      <c r="A583" t="s">
        <v>2691</v>
      </c>
      <c r="B583" t="s">
        <v>2692</v>
      </c>
      <c r="D583" t="s">
        <v>8330</v>
      </c>
      <c r="F583" t="s">
        <v>18469</v>
      </c>
      <c r="L583" t="s">
        <v>18470</v>
      </c>
      <c r="N583" t="s">
        <v>7874</v>
      </c>
      <c r="V583" t="b">
        <v>0</v>
      </c>
      <c r="W583" t="b">
        <v>1</v>
      </c>
      <c r="Z583" t="b">
        <v>0</v>
      </c>
      <c r="AB583" t="s">
        <v>18455</v>
      </c>
      <c r="AE583" t="s">
        <v>18549</v>
      </c>
      <c r="AF583" t="s">
        <v>18550</v>
      </c>
      <c r="AH583" t="s">
        <v>19402</v>
      </c>
      <c r="AI583" t="s">
        <v>18476</v>
      </c>
      <c r="AK583" t="s">
        <v>18477</v>
      </c>
      <c r="AN583" t="s">
        <v>19403</v>
      </c>
    </row>
    <row r="584" spans="1:40" x14ac:dyDescent="0.2">
      <c r="A584" t="s">
        <v>2691</v>
      </c>
      <c r="B584" t="s">
        <v>2692</v>
      </c>
      <c r="D584" t="s">
        <v>8330</v>
      </c>
      <c r="F584" t="s">
        <v>18556</v>
      </c>
      <c r="G584" t="s">
        <v>18561</v>
      </c>
      <c r="L584" t="s">
        <v>18558</v>
      </c>
      <c r="N584" t="s">
        <v>7113</v>
      </c>
      <c r="V584" t="b">
        <v>0</v>
      </c>
      <c r="W584" t="b">
        <v>0</v>
      </c>
      <c r="Z584" t="b">
        <v>0</v>
      </c>
      <c r="AE584" t="s">
        <v>18562</v>
      </c>
      <c r="AF584" t="s">
        <v>18514</v>
      </c>
      <c r="AG584" t="s">
        <v>18515</v>
      </c>
      <c r="AH584" t="s">
        <v>19404</v>
      </c>
      <c r="AI584" t="s">
        <v>18524</v>
      </c>
      <c r="AN584" t="s">
        <v>19405</v>
      </c>
    </row>
    <row r="585" spans="1:40" x14ac:dyDescent="0.2">
      <c r="A585" t="s">
        <v>2691</v>
      </c>
      <c r="B585" t="s">
        <v>2692</v>
      </c>
      <c r="D585" t="s">
        <v>8330</v>
      </c>
      <c r="F585" t="s">
        <v>18556</v>
      </c>
      <c r="G585" t="s">
        <v>18491</v>
      </c>
      <c r="L585" t="s">
        <v>18558</v>
      </c>
      <c r="N585" t="s">
        <v>7113</v>
      </c>
      <c r="V585" t="b">
        <v>0</v>
      </c>
      <c r="W585" t="b">
        <v>0</v>
      </c>
      <c r="Z585" t="b">
        <v>0</v>
      </c>
      <c r="AE585" t="s">
        <v>18568</v>
      </c>
      <c r="AF585" t="s">
        <v>18546</v>
      </c>
      <c r="AG585" t="s">
        <v>18459</v>
      </c>
      <c r="AH585" t="s">
        <v>19404</v>
      </c>
      <c r="AI585" t="s">
        <v>18451</v>
      </c>
      <c r="AN585" t="s">
        <v>19405</v>
      </c>
    </row>
    <row r="586" spans="1:40" x14ac:dyDescent="0.2">
      <c r="A586" t="s">
        <v>2691</v>
      </c>
      <c r="B586" t="s">
        <v>2692</v>
      </c>
      <c r="D586" t="s">
        <v>8330</v>
      </c>
      <c r="F586" t="s">
        <v>18556</v>
      </c>
      <c r="G586" t="s">
        <v>18561</v>
      </c>
      <c r="L586" t="s">
        <v>18558</v>
      </c>
      <c r="N586" t="s">
        <v>7342</v>
      </c>
      <c r="V586" t="b">
        <v>0</v>
      </c>
      <c r="W586" t="b">
        <v>0</v>
      </c>
      <c r="Z586" t="b">
        <v>0</v>
      </c>
      <c r="AE586" t="s">
        <v>18562</v>
      </c>
      <c r="AF586" t="s">
        <v>18514</v>
      </c>
      <c r="AG586" t="s">
        <v>18515</v>
      </c>
      <c r="AH586" t="s">
        <v>19406</v>
      </c>
      <c r="AI586" t="s">
        <v>18524</v>
      </c>
      <c r="AN586" t="s">
        <v>19407</v>
      </c>
    </row>
    <row r="587" spans="1:40" x14ac:dyDescent="0.2">
      <c r="A587" t="s">
        <v>2691</v>
      </c>
      <c r="B587" t="s">
        <v>2692</v>
      </c>
      <c r="D587" t="s">
        <v>8330</v>
      </c>
      <c r="F587" t="s">
        <v>18556</v>
      </c>
      <c r="G587" t="s">
        <v>18491</v>
      </c>
      <c r="L587" t="s">
        <v>18558</v>
      </c>
      <c r="N587" t="s">
        <v>7342</v>
      </c>
      <c r="V587" t="b">
        <v>0</v>
      </c>
      <c r="W587" t="b">
        <v>0</v>
      </c>
      <c r="Z587" t="b">
        <v>0</v>
      </c>
      <c r="AE587" t="s">
        <v>18568</v>
      </c>
      <c r="AF587" t="s">
        <v>18546</v>
      </c>
      <c r="AG587" t="s">
        <v>18459</v>
      </c>
      <c r="AH587" t="s">
        <v>19406</v>
      </c>
      <c r="AI587" t="s">
        <v>18451</v>
      </c>
      <c r="AN587" t="s">
        <v>19407</v>
      </c>
    </row>
    <row r="588" spans="1:40" x14ac:dyDescent="0.2">
      <c r="A588" t="s">
        <v>2691</v>
      </c>
      <c r="B588" t="s">
        <v>2692</v>
      </c>
      <c r="D588" t="s">
        <v>8330</v>
      </c>
      <c r="F588" t="s">
        <v>18469</v>
      </c>
      <c r="L588" t="s">
        <v>18470</v>
      </c>
      <c r="N588" t="s">
        <v>19408</v>
      </c>
      <c r="V588" t="b">
        <v>0</v>
      </c>
      <c r="W588" t="b">
        <v>1</v>
      </c>
      <c r="Z588" t="b">
        <v>0</v>
      </c>
      <c r="AB588" t="s">
        <v>18455</v>
      </c>
      <c r="AE588" t="s">
        <v>18549</v>
      </c>
      <c r="AF588" t="s">
        <v>18550</v>
      </c>
      <c r="AH588" t="s">
        <v>19409</v>
      </c>
      <c r="AI588" t="s">
        <v>18476</v>
      </c>
      <c r="AK588" t="s">
        <v>18477</v>
      </c>
      <c r="AN588" t="s">
        <v>19410</v>
      </c>
    </row>
    <row r="589" spans="1:40" x14ac:dyDescent="0.2">
      <c r="A589" t="s">
        <v>2691</v>
      </c>
      <c r="B589" t="s">
        <v>2692</v>
      </c>
      <c r="D589" t="s">
        <v>8330</v>
      </c>
      <c r="F589" t="s">
        <v>18469</v>
      </c>
      <c r="L589" t="s">
        <v>18470</v>
      </c>
      <c r="N589" t="s">
        <v>7834</v>
      </c>
      <c r="V589" t="b">
        <v>0</v>
      </c>
      <c r="W589" t="b">
        <v>1</v>
      </c>
      <c r="Z589" t="b">
        <v>0</v>
      </c>
      <c r="AB589" t="s">
        <v>18455</v>
      </c>
      <c r="AE589" t="s">
        <v>18593</v>
      </c>
      <c r="AF589" t="s">
        <v>18550</v>
      </c>
      <c r="AG589" t="s">
        <v>18515</v>
      </c>
      <c r="AH589" t="s">
        <v>19411</v>
      </c>
      <c r="AI589" t="s">
        <v>18476</v>
      </c>
      <c r="AK589" t="s">
        <v>18477</v>
      </c>
      <c r="AN589" t="s">
        <v>19412</v>
      </c>
    </row>
    <row r="590" spans="1:40" x14ac:dyDescent="0.2">
      <c r="A590" t="s">
        <v>2691</v>
      </c>
      <c r="B590" t="s">
        <v>2692</v>
      </c>
      <c r="D590" t="s">
        <v>8330</v>
      </c>
      <c r="F590" t="s">
        <v>18509</v>
      </c>
      <c r="G590" t="s">
        <v>19391</v>
      </c>
      <c r="L590" t="s">
        <v>18511</v>
      </c>
      <c r="N590" t="s">
        <v>7792</v>
      </c>
      <c r="V590" t="b">
        <v>0</v>
      </c>
      <c r="W590" t="b">
        <v>1</v>
      </c>
      <c r="Z590" t="b">
        <v>0</v>
      </c>
      <c r="AB590" t="s">
        <v>18455</v>
      </c>
      <c r="AE590" t="s">
        <v>19294</v>
      </c>
      <c r="AF590" t="s">
        <v>18550</v>
      </c>
      <c r="AG590" t="s">
        <v>18515</v>
      </c>
      <c r="AI590" t="s">
        <v>7872</v>
      </c>
      <c r="AN590" t="s">
        <v>19413</v>
      </c>
    </row>
    <row r="591" spans="1:40" x14ac:dyDescent="0.2">
      <c r="A591" t="s">
        <v>2691</v>
      </c>
      <c r="B591" t="s">
        <v>2692</v>
      </c>
      <c r="D591" t="s">
        <v>8330</v>
      </c>
      <c r="F591" t="s">
        <v>18509</v>
      </c>
      <c r="G591" t="s">
        <v>19391</v>
      </c>
      <c r="L591" t="s">
        <v>18517</v>
      </c>
      <c r="N591" t="s">
        <v>7792</v>
      </c>
      <c r="V591" t="b">
        <v>0</v>
      </c>
      <c r="W591" t="b">
        <v>1</v>
      </c>
      <c r="Z591" t="b">
        <v>0</v>
      </c>
      <c r="AB591" t="s">
        <v>18455</v>
      </c>
      <c r="AE591" t="s">
        <v>19294</v>
      </c>
      <c r="AF591" t="s">
        <v>18550</v>
      </c>
      <c r="AG591" t="s">
        <v>18515</v>
      </c>
      <c r="AI591" t="s">
        <v>7872</v>
      </c>
      <c r="AN591" t="s">
        <v>19414</v>
      </c>
    </row>
    <row r="592" spans="1:40" x14ac:dyDescent="0.2">
      <c r="A592" t="s">
        <v>2691</v>
      </c>
      <c r="B592" t="s">
        <v>2692</v>
      </c>
      <c r="D592" t="s">
        <v>8330</v>
      </c>
      <c r="F592" t="s">
        <v>18556</v>
      </c>
      <c r="G592" t="s">
        <v>18561</v>
      </c>
      <c r="L592" t="s">
        <v>18558</v>
      </c>
      <c r="N592" t="s">
        <v>7531</v>
      </c>
      <c r="V592" t="b">
        <v>0</v>
      </c>
      <c r="W592" t="b">
        <v>0</v>
      </c>
      <c r="Z592" t="b">
        <v>0</v>
      </c>
      <c r="AE592" t="s">
        <v>18562</v>
      </c>
      <c r="AF592" t="s">
        <v>18514</v>
      </c>
      <c r="AG592" t="s">
        <v>18515</v>
      </c>
      <c r="AH592" t="s">
        <v>19415</v>
      </c>
      <c r="AI592" t="s">
        <v>18524</v>
      </c>
      <c r="AN592" t="s">
        <v>19416</v>
      </c>
    </row>
    <row r="593" spans="1:40" x14ac:dyDescent="0.2">
      <c r="A593" t="s">
        <v>2691</v>
      </c>
      <c r="B593" t="s">
        <v>2692</v>
      </c>
      <c r="D593" t="s">
        <v>8330</v>
      </c>
      <c r="F593" t="s">
        <v>18556</v>
      </c>
      <c r="G593" t="s">
        <v>18491</v>
      </c>
      <c r="L593" t="s">
        <v>18558</v>
      </c>
      <c r="N593" t="s">
        <v>7531</v>
      </c>
      <c r="V593" t="b">
        <v>0</v>
      </c>
      <c r="W593" t="b">
        <v>0</v>
      </c>
      <c r="Z593" t="b">
        <v>0</v>
      </c>
      <c r="AE593" t="s">
        <v>18568</v>
      </c>
      <c r="AF593" t="s">
        <v>18546</v>
      </c>
      <c r="AG593" t="s">
        <v>18459</v>
      </c>
      <c r="AH593" t="s">
        <v>19415</v>
      </c>
      <c r="AI593" t="s">
        <v>18451</v>
      </c>
      <c r="AN593" t="s">
        <v>19416</v>
      </c>
    </row>
    <row r="594" spans="1:40" x14ac:dyDescent="0.2">
      <c r="A594" t="s">
        <v>2691</v>
      </c>
      <c r="B594" t="s">
        <v>2692</v>
      </c>
      <c r="D594" t="s">
        <v>8330</v>
      </c>
      <c r="F594" t="s">
        <v>18509</v>
      </c>
      <c r="G594" t="s">
        <v>19391</v>
      </c>
      <c r="L594" t="s">
        <v>18511</v>
      </c>
      <c r="V594" t="b">
        <v>0</v>
      </c>
      <c r="W594" t="b">
        <v>1</v>
      </c>
      <c r="Z594" t="b">
        <v>0</v>
      </c>
      <c r="AB594" t="s">
        <v>18455</v>
      </c>
      <c r="AE594" t="s">
        <v>19294</v>
      </c>
      <c r="AF594" t="s">
        <v>18550</v>
      </c>
      <c r="AG594" t="s">
        <v>18515</v>
      </c>
      <c r="AI594" t="s">
        <v>7872</v>
      </c>
      <c r="AN594" t="s">
        <v>19417</v>
      </c>
    </row>
    <row r="595" spans="1:40" x14ac:dyDescent="0.2">
      <c r="A595" t="s">
        <v>2691</v>
      </c>
      <c r="B595" t="s">
        <v>2692</v>
      </c>
      <c r="D595" t="s">
        <v>8330</v>
      </c>
      <c r="F595" t="s">
        <v>18469</v>
      </c>
      <c r="L595" t="s">
        <v>18470</v>
      </c>
      <c r="V595" t="b">
        <v>0</v>
      </c>
      <c r="W595" t="b">
        <v>1</v>
      </c>
      <c r="AB595" t="s">
        <v>18455</v>
      </c>
      <c r="AE595" t="s">
        <v>18549</v>
      </c>
      <c r="AF595" t="s">
        <v>18550</v>
      </c>
      <c r="AI595" t="s">
        <v>18476</v>
      </c>
      <c r="AK595" t="s">
        <v>18477</v>
      </c>
      <c r="AN595" t="s">
        <v>19418</v>
      </c>
    </row>
    <row r="596" spans="1:40" hidden="1" x14ac:dyDescent="0.2">
      <c r="A596" t="s">
        <v>2754</v>
      </c>
      <c r="B596" t="s">
        <v>2755</v>
      </c>
      <c r="D596" t="s">
        <v>8339</v>
      </c>
      <c r="F596" t="s">
        <v>18924</v>
      </c>
      <c r="G596" t="s">
        <v>18491</v>
      </c>
      <c r="H596" t="s">
        <v>19420</v>
      </c>
      <c r="I596">
        <v>50000000</v>
      </c>
      <c r="L596" t="s">
        <v>18927</v>
      </c>
      <c r="M596" t="s">
        <v>18932</v>
      </c>
      <c r="N596" t="s">
        <v>7924</v>
      </c>
      <c r="V596" t="b">
        <v>0</v>
      </c>
      <c r="W596" t="b">
        <v>1</v>
      </c>
      <c r="Z596" t="b">
        <v>0</v>
      </c>
      <c r="AB596" t="s">
        <v>18455</v>
      </c>
      <c r="AE596" t="s">
        <v>19421</v>
      </c>
      <c r="AF596" t="s">
        <v>19422</v>
      </c>
      <c r="AH596" t="s">
        <v>19423</v>
      </c>
      <c r="AI596" t="s">
        <v>18451</v>
      </c>
      <c r="AN596" t="s">
        <v>19424</v>
      </c>
    </row>
    <row r="597" spans="1:40" hidden="1" x14ac:dyDescent="0.2">
      <c r="A597" t="s">
        <v>2754</v>
      </c>
      <c r="B597" t="s">
        <v>2755</v>
      </c>
      <c r="D597" t="s">
        <v>8339</v>
      </c>
      <c r="F597" t="s">
        <v>18924</v>
      </c>
      <c r="G597" t="s">
        <v>18456</v>
      </c>
      <c r="H597" t="s">
        <v>19425</v>
      </c>
      <c r="I597">
        <v>39000000</v>
      </c>
      <c r="L597" t="s">
        <v>18927</v>
      </c>
      <c r="M597" t="s">
        <v>18932</v>
      </c>
      <c r="N597" t="s">
        <v>7924</v>
      </c>
      <c r="V597" t="b">
        <v>0</v>
      </c>
      <c r="W597" t="b">
        <v>1</v>
      </c>
      <c r="Z597" t="b">
        <v>0</v>
      </c>
      <c r="AB597" t="s">
        <v>18455</v>
      </c>
      <c r="AE597" t="s">
        <v>19421</v>
      </c>
      <c r="AF597" t="s">
        <v>19422</v>
      </c>
      <c r="AH597" t="s">
        <v>19423</v>
      </c>
      <c r="AI597" t="s">
        <v>18451</v>
      </c>
      <c r="AN597" t="s">
        <v>19424</v>
      </c>
    </row>
    <row r="598" spans="1:40" x14ac:dyDescent="0.2">
      <c r="A598" t="s">
        <v>2958</v>
      </c>
      <c r="B598" t="s">
        <v>2959</v>
      </c>
      <c r="D598" t="s">
        <v>8357</v>
      </c>
      <c r="F598" t="s">
        <v>18975</v>
      </c>
      <c r="G598" t="s">
        <v>18673</v>
      </c>
      <c r="H598" t="s">
        <v>18409</v>
      </c>
      <c r="I598">
        <v>6000000</v>
      </c>
      <c r="M598" t="s">
        <v>18932</v>
      </c>
      <c r="N598" t="s">
        <v>9723</v>
      </c>
      <c r="T598" t="s">
        <v>19427</v>
      </c>
      <c r="U598" t="s">
        <v>19428</v>
      </c>
      <c r="AE598" t="s">
        <v>19429</v>
      </c>
      <c r="AF598" t="s">
        <v>18546</v>
      </c>
      <c r="AH598" t="s">
        <v>19430</v>
      </c>
      <c r="AI598" t="s">
        <v>18451</v>
      </c>
      <c r="AN598" t="s">
        <v>19431</v>
      </c>
    </row>
    <row r="599" spans="1:40" x14ac:dyDescent="0.2">
      <c r="A599" t="s">
        <v>2958</v>
      </c>
      <c r="B599" t="s">
        <v>2959</v>
      </c>
      <c r="D599" t="s">
        <v>8357</v>
      </c>
      <c r="F599" t="s">
        <v>18975</v>
      </c>
      <c r="G599" t="s">
        <v>18984</v>
      </c>
      <c r="N599" t="s">
        <v>9723</v>
      </c>
      <c r="T599" t="s">
        <v>19427</v>
      </c>
      <c r="U599" t="s">
        <v>19428</v>
      </c>
      <c r="AE599" t="s">
        <v>19429</v>
      </c>
      <c r="AF599" t="s">
        <v>18546</v>
      </c>
      <c r="AH599" t="s">
        <v>19430</v>
      </c>
      <c r="AI599" t="s">
        <v>18451</v>
      </c>
      <c r="AN599" t="s">
        <v>19431</v>
      </c>
    </row>
    <row r="600" spans="1:40" x14ac:dyDescent="0.2">
      <c r="A600" t="s">
        <v>2958</v>
      </c>
      <c r="B600" t="s">
        <v>2959</v>
      </c>
      <c r="D600" t="s">
        <v>8357</v>
      </c>
      <c r="F600" t="s">
        <v>18975</v>
      </c>
      <c r="G600" t="s">
        <v>18982</v>
      </c>
      <c r="H600" t="s">
        <v>19432</v>
      </c>
      <c r="I600">
        <v>165000000</v>
      </c>
      <c r="M600" t="s">
        <v>18932</v>
      </c>
      <c r="N600" t="s">
        <v>9723</v>
      </c>
      <c r="T600" t="s">
        <v>19427</v>
      </c>
      <c r="U600" t="s">
        <v>19428</v>
      </c>
      <c r="AE600" t="s">
        <v>19433</v>
      </c>
      <c r="AF600" t="s">
        <v>19434</v>
      </c>
      <c r="AH600" t="s">
        <v>19430</v>
      </c>
      <c r="AI600" t="s">
        <v>18524</v>
      </c>
      <c r="AN600" t="s">
        <v>19435</v>
      </c>
    </row>
    <row r="601" spans="1:40" x14ac:dyDescent="0.2">
      <c r="A601" t="s">
        <v>2958</v>
      </c>
      <c r="B601" t="s">
        <v>2959</v>
      </c>
      <c r="D601" t="s">
        <v>8357</v>
      </c>
      <c r="F601" t="s">
        <v>18975</v>
      </c>
      <c r="G601" t="s">
        <v>18673</v>
      </c>
      <c r="H601" t="s">
        <v>18409</v>
      </c>
      <c r="I601">
        <v>6000000</v>
      </c>
      <c r="J601" t="s">
        <v>19436</v>
      </c>
      <c r="M601" t="s">
        <v>18932</v>
      </c>
      <c r="N601" t="s">
        <v>7650</v>
      </c>
      <c r="V601" t="b">
        <v>0</v>
      </c>
      <c r="W601" t="b">
        <v>1</v>
      </c>
      <c r="Z601" t="b">
        <v>0</v>
      </c>
      <c r="AB601" t="s">
        <v>18455</v>
      </c>
      <c r="AE601" t="s">
        <v>19437</v>
      </c>
      <c r="AF601" t="s">
        <v>18546</v>
      </c>
      <c r="AG601" t="s">
        <v>18459</v>
      </c>
      <c r="AH601" t="s">
        <v>19438</v>
      </c>
      <c r="AI601" t="s">
        <v>18451</v>
      </c>
      <c r="AN601" t="s">
        <v>19439</v>
      </c>
    </row>
    <row r="602" spans="1:40" x14ac:dyDescent="0.2">
      <c r="A602" t="s">
        <v>2958</v>
      </c>
      <c r="B602" t="s">
        <v>2959</v>
      </c>
      <c r="D602" t="s">
        <v>8357</v>
      </c>
      <c r="F602" t="s">
        <v>18975</v>
      </c>
      <c r="G602" t="s">
        <v>18984</v>
      </c>
      <c r="J602" t="s">
        <v>19436</v>
      </c>
      <c r="M602" t="s">
        <v>18932</v>
      </c>
      <c r="N602" t="s">
        <v>7650</v>
      </c>
      <c r="V602" t="b">
        <v>0</v>
      </c>
      <c r="W602" t="b">
        <v>1</v>
      </c>
      <c r="Z602" t="b">
        <v>0</v>
      </c>
      <c r="AB602" t="s">
        <v>18455</v>
      </c>
      <c r="AE602" t="s">
        <v>19437</v>
      </c>
      <c r="AF602" t="s">
        <v>18546</v>
      </c>
      <c r="AG602" t="s">
        <v>18459</v>
      </c>
      <c r="AH602" t="s">
        <v>19438</v>
      </c>
      <c r="AI602" t="s">
        <v>18451</v>
      </c>
      <c r="AN602" t="s">
        <v>19439</v>
      </c>
    </row>
    <row r="603" spans="1:40" x14ac:dyDescent="0.2">
      <c r="A603" t="s">
        <v>2958</v>
      </c>
      <c r="B603" t="s">
        <v>2959</v>
      </c>
      <c r="D603" t="s">
        <v>8357</v>
      </c>
      <c r="F603" t="s">
        <v>18975</v>
      </c>
      <c r="G603" t="s">
        <v>18982</v>
      </c>
      <c r="H603" t="s">
        <v>19432</v>
      </c>
      <c r="I603">
        <v>165000000</v>
      </c>
      <c r="J603" t="s">
        <v>19436</v>
      </c>
      <c r="M603" t="s">
        <v>18932</v>
      </c>
      <c r="N603" t="s">
        <v>7650</v>
      </c>
      <c r="V603" t="b">
        <v>0</v>
      </c>
      <c r="W603" t="b">
        <v>1</v>
      </c>
      <c r="Z603" t="b">
        <v>0</v>
      </c>
      <c r="AB603" t="s">
        <v>18455</v>
      </c>
      <c r="AE603" t="s">
        <v>19440</v>
      </c>
      <c r="AF603" t="s">
        <v>18514</v>
      </c>
      <c r="AG603" t="s">
        <v>18515</v>
      </c>
      <c r="AH603" t="s">
        <v>19438</v>
      </c>
      <c r="AI603" t="s">
        <v>18524</v>
      </c>
      <c r="AN603" t="s">
        <v>19439</v>
      </c>
    </row>
    <row r="604" spans="1:40" hidden="1" x14ac:dyDescent="0.2">
      <c r="A604" t="s">
        <v>2958</v>
      </c>
      <c r="B604" t="s">
        <v>2959</v>
      </c>
      <c r="D604" t="s">
        <v>8357</v>
      </c>
      <c r="F604" t="s">
        <v>18556</v>
      </c>
      <c r="G604" t="s">
        <v>18451</v>
      </c>
      <c r="H604" t="s">
        <v>19441</v>
      </c>
      <c r="L604" t="s">
        <v>18558</v>
      </c>
      <c r="N604" t="s">
        <v>7828</v>
      </c>
      <c r="T604" t="s">
        <v>19442</v>
      </c>
      <c r="U604" t="s">
        <v>19443</v>
      </c>
      <c r="AC604" t="s">
        <v>18491</v>
      </c>
      <c r="AE604" t="s">
        <v>9765</v>
      </c>
      <c r="AH604" t="s">
        <v>19444</v>
      </c>
      <c r="AI604" t="s">
        <v>18451</v>
      </c>
      <c r="AN604" t="s">
        <v>19445</v>
      </c>
    </row>
    <row r="605" spans="1:40" hidden="1" x14ac:dyDescent="0.2">
      <c r="A605" t="s">
        <v>2958</v>
      </c>
      <c r="B605" t="s">
        <v>2959</v>
      </c>
      <c r="D605" t="s">
        <v>8357</v>
      </c>
      <c r="F605" t="s">
        <v>18556</v>
      </c>
      <c r="G605" t="s">
        <v>18491</v>
      </c>
      <c r="L605" t="s">
        <v>18558</v>
      </c>
      <c r="N605" t="s">
        <v>7828</v>
      </c>
      <c r="T605" t="s">
        <v>19442</v>
      </c>
      <c r="U605" t="s">
        <v>19443</v>
      </c>
      <c r="AE605" t="s">
        <v>9765</v>
      </c>
      <c r="AH605" t="s">
        <v>19444</v>
      </c>
      <c r="AI605" t="s">
        <v>18451</v>
      </c>
      <c r="AN605" t="s">
        <v>19446</v>
      </c>
    </row>
    <row r="606" spans="1:40" hidden="1" x14ac:dyDescent="0.2">
      <c r="A606" t="s">
        <v>2958</v>
      </c>
      <c r="B606" t="s">
        <v>2959</v>
      </c>
      <c r="D606" t="s">
        <v>8357</v>
      </c>
      <c r="F606" t="s">
        <v>18556</v>
      </c>
      <c r="G606" t="s">
        <v>18786</v>
      </c>
      <c r="L606" t="s">
        <v>18558</v>
      </c>
      <c r="N606" t="s">
        <v>7828</v>
      </c>
      <c r="T606" t="s">
        <v>19442</v>
      </c>
      <c r="U606" t="s">
        <v>19443</v>
      </c>
      <c r="AE606" t="s">
        <v>9765</v>
      </c>
      <c r="AH606" t="s">
        <v>19444</v>
      </c>
      <c r="AI606" t="s">
        <v>18451</v>
      </c>
      <c r="AN606" t="s">
        <v>19446</v>
      </c>
    </row>
    <row r="607" spans="1:40" hidden="1" x14ac:dyDescent="0.2">
      <c r="A607" t="s">
        <v>2958</v>
      </c>
      <c r="B607" t="s">
        <v>2959</v>
      </c>
      <c r="D607" t="s">
        <v>8357</v>
      </c>
      <c r="F607" t="s">
        <v>18556</v>
      </c>
      <c r="G607" t="s">
        <v>18451</v>
      </c>
      <c r="H607" t="s">
        <v>19447</v>
      </c>
      <c r="L607" t="s">
        <v>18558</v>
      </c>
      <c r="N607" t="s">
        <v>7828</v>
      </c>
      <c r="T607" t="s">
        <v>19442</v>
      </c>
      <c r="U607" t="s">
        <v>19443</v>
      </c>
      <c r="AC607" t="s">
        <v>18786</v>
      </c>
      <c r="AE607" t="s">
        <v>9765</v>
      </c>
      <c r="AH607" t="s">
        <v>19444</v>
      </c>
      <c r="AI607" t="s">
        <v>18451</v>
      </c>
      <c r="AN607" t="s">
        <v>19445</v>
      </c>
    </row>
    <row r="608" spans="1:40" hidden="1" x14ac:dyDescent="0.2">
      <c r="A608" t="s">
        <v>2958</v>
      </c>
      <c r="B608" t="s">
        <v>2959</v>
      </c>
      <c r="D608" t="s">
        <v>8357</v>
      </c>
      <c r="F608" t="s">
        <v>18469</v>
      </c>
      <c r="L608" t="s">
        <v>18470</v>
      </c>
      <c r="N608" t="s">
        <v>19448</v>
      </c>
      <c r="T608" t="s">
        <v>19449</v>
      </c>
      <c r="U608" t="s">
        <v>19450</v>
      </c>
      <c r="AE608" t="s">
        <v>19157</v>
      </c>
      <c r="AH608" t="s">
        <v>19451</v>
      </c>
      <c r="AI608" t="s">
        <v>18476</v>
      </c>
      <c r="AK608" t="s">
        <v>18939</v>
      </c>
      <c r="AN608" t="s">
        <v>19452</v>
      </c>
    </row>
    <row r="609" spans="1:40" hidden="1" x14ac:dyDescent="0.2">
      <c r="A609" t="s">
        <v>2958</v>
      </c>
      <c r="B609" t="s">
        <v>2959</v>
      </c>
      <c r="D609" t="s">
        <v>8357</v>
      </c>
      <c r="F609" t="s">
        <v>18469</v>
      </c>
      <c r="L609" t="s">
        <v>18470</v>
      </c>
      <c r="AE609" t="s">
        <v>19157</v>
      </c>
      <c r="AI609" t="s">
        <v>18505</v>
      </c>
      <c r="AK609" t="s">
        <v>18939</v>
      </c>
      <c r="AN609" t="s">
        <v>19453</v>
      </c>
    </row>
    <row r="610" spans="1:40" hidden="1" x14ac:dyDescent="0.2">
      <c r="A610" t="s">
        <v>3047</v>
      </c>
      <c r="B610" t="s">
        <v>3048</v>
      </c>
      <c r="D610" t="s">
        <v>8373</v>
      </c>
      <c r="F610" t="s">
        <v>18556</v>
      </c>
      <c r="G610" t="s">
        <v>18451</v>
      </c>
      <c r="H610" t="s">
        <v>19455</v>
      </c>
      <c r="L610" t="s">
        <v>18558</v>
      </c>
      <c r="N610" t="s">
        <v>19456</v>
      </c>
      <c r="T610" t="s">
        <v>19457</v>
      </c>
      <c r="U610" t="s">
        <v>19458</v>
      </c>
      <c r="AC610" t="s">
        <v>18456</v>
      </c>
      <c r="AE610" t="s">
        <v>18466</v>
      </c>
      <c r="AH610" t="s">
        <v>19459</v>
      </c>
      <c r="AI610" t="s">
        <v>18451</v>
      </c>
      <c r="AN610" t="s">
        <v>19460</v>
      </c>
    </row>
    <row r="611" spans="1:40" hidden="1" x14ac:dyDescent="0.2">
      <c r="A611" t="s">
        <v>3047</v>
      </c>
      <c r="B611" t="s">
        <v>3048</v>
      </c>
      <c r="D611" t="s">
        <v>8373</v>
      </c>
      <c r="F611" t="s">
        <v>18556</v>
      </c>
      <c r="G611" t="s">
        <v>18451</v>
      </c>
      <c r="H611" t="s">
        <v>19228</v>
      </c>
      <c r="L611" t="s">
        <v>18558</v>
      </c>
      <c r="N611" t="s">
        <v>19456</v>
      </c>
      <c r="T611" t="s">
        <v>19457</v>
      </c>
      <c r="U611" t="s">
        <v>19458</v>
      </c>
      <c r="AC611" t="s">
        <v>18491</v>
      </c>
      <c r="AE611" t="s">
        <v>18466</v>
      </c>
      <c r="AH611" t="s">
        <v>19459</v>
      </c>
      <c r="AI611" t="s">
        <v>18451</v>
      </c>
      <c r="AN611" t="s">
        <v>19460</v>
      </c>
    </row>
    <row r="612" spans="1:40" hidden="1" x14ac:dyDescent="0.2">
      <c r="A612" t="s">
        <v>3047</v>
      </c>
      <c r="B612" t="s">
        <v>3048</v>
      </c>
      <c r="D612" t="s">
        <v>8373</v>
      </c>
      <c r="F612" t="s">
        <v>18556</v>
      </c>
      <c r="G612" t="s">
        <v>18451</v>
      </c>
      <c r="H612" t="s">
        <v>19461</v>
      </c>
      <c r="L612" t="s">
        <v>18558</v>
      </c>
      <c r="N612" t="s">
        <v>19456</v>
      </c>
      <c r="T612" t="s">
        <v>19457</v>
      </c>
      <c r="U612" t="s">
        <v>19458</v>
      </c>
      <c r="AC612" t="s">
        <v>18749</v>
      </c>
      <c r="AE612" t="s">
        <v>18466</v>
      </c>
      <c r="AH612" t="s">
        <v>19459</v>
      </c>
      <c r="AI612" t="s">
        <v>18451</v>
      </c>
      <c r="AN612" t="s">
        <v>19460</v>
      </c>
    </row>
    <row r="613" spans="1:40" hidden="1" x14ac:dyDescent="0.2">
      <c r="A613" t="s">
        <v>3047</v>
      </c>
      <c r="B613" t="s">
        <v>3048</v>
      </c>
      <c r="D613" t="s">
        <v>8373</v>
      </c>
      <c r="F613" t="s">
        <v>18556</v>
      </c>
      <c r="G613" t="s">
        <v>18451</v>
      </c>
      <c r="H613" t="s">
        <v>18565</v>
      </c>
      <c r="L613" t="s">
        <v>18558</v>
      </c>
      <c r="N613" t="s">
        <v>19456</v>
      </c>
      <c r="T613" t="s">
        <v>19457</v>
      </c>
      <c r="U613" t="s">
        <v>19458</v>
      </c>
      <c r="AC613" t="s">
        <v>18659</v>
      </c>
      <c r="AE613" t="s">
        <v>18466</v>
      </c>
      <c r="AH613" t="s">
        <v>19459</v>
      </c>
      <c r="AI613" t="s">
        <v>18451</v>
      </c>
      <c r="AN613" t="s">
        <v>19462</v>
      </c>
    </row>
    <row r="614" spans="1:40" x14ac:dyDescent="0.2">
      <c r="A614" t="s">
        <v>3047</v>
      </c>
      <c r="B614" t="s">
        <v>3048</v>
      </c>
      <c r="D614" t="s">
        <v>8373</v>
      </c>
      <c r="F614" t="s">
        <v>18556</v>
      </c>
      <c r="G614" t="s">
        <v>18659</v>
      </c>
      <c r="L614" t="s">
        <v>18558</v>
      </c>
      <c r="N614" t="s">
        <v>7114</v>
      </c>
      <c r="T614" t="s">
        <v>19463</v>
      </c>
      <c r="U614" t="s">
        <v>19464</v>
      </c>
      <c r="AE614" t="s">
        <v>18627</v>
      </c>
      <c r="AF614" t="s">
        <v>18600</v>
      </c>
      <c r="AG614" t="s">
        <v>18459</v>
      </c>
      <c r="AH614" t="s">
        <v>19465</v>
      </c>
      <c r="AI614" t="s">
        <v>18451</v>
      </c>
      <c r="AN614" t="s">
        <v>19466</v>
      </c>
    </row>
    <row r="615" spans="1:40" x14ac:dyDescent="0.2">
      <c r="A615" t="s">
        <v>3047</v>
      </c>
      <c r="B615" t="s">
        <v>3048</v>
      </c>
      <c r="D615" t="s">
        <v>8373</v>
      </c>
      <c r="F615" t="s">
        <v>18556</v>
      </c>
      <c r="G615" t="s">
        <v>18491</v>
      </c>
      <c r="L615" t="s">
        <v>18558</v>
      </c>
      <c r="N615" t="s">
        <v>7114</v>
      </c>
      <c r="T615" t="s">
        <v>19463</v>
      </c>
      <c r="U615" t="s">
        <v>19464</v>
      </c>
      <c r="AE615" t="s">
        <v>18627</v>
      </c>
      <c r="AF615" t="s">
        <v>18600</v>
      </c>
      <c r="AG615" t="s">
        <v>18459</v>
      </c>
      <c r="AH615" t="s">
        <v>19465</v>
      </c>
      <c r="AI615" t="s">
        <v>18451</v>
      </c>
      <c r="AN615" t="s">
        <v>19466</v>
      </c>
    </row>
    <row r="616" spans="1:40" x14ac:dyDescent="0.2">
      <c r="A616" t="s">
        <v>3047</v>
      </c>
      <c r="B616" t="s">
        <v>3048</v>
      </c>
      <c r="D616" t="s">
        <v>8373</v>
      </c>
      <c r="F616" t="s">
        <v>18556</v>
      </c>
      <c r="G616" t="s">
        <v>18451</v>
      </c>
      <c r="H616" t="s">
        <v>18580</v>
      </c>
      <c r="L616" t="s">
        <v>18517</v>
      </c>
      <c r="N616" t="s">
        <v>7114</v>
      </c>
      <c r="Q616" t="s">
        <v>19467</v>
      </c>
      <c r="T616" t="s">
        <v>19463</v>
      </c>
      <c r="U616" t="s">
        <v>19464</v>
      </c>
      <c r="V616" t="b">
        <v>0</v>
      </c>
      <c r="W616" t="b">
        <v>1</v>
      </c>
      <c r="AB616" t="s">
        <v>18455</v>
      </c>
      <c r="AC616" t="s">
        <v>18659</v>
      </c>
      <c r="AE616" t="s">
        <v>18627</v>
      </c>
      <c r="AF616" t="s">
        <v>18600</v>
      </c>
      <c r="AG616" t="s">
        <v>18459</v>
      </c>
      <c r="AH616" t="s">
        <v>19465</v>
      </c>
      <c r="AI616" t="s">
        <v>18461</v>
      </c>
      <c r="AN616" t="s">
        <v>19468</v>
      </c>
    </row>
    <row r="617" spans="1:40" x14ac:dyDescent="0.2">
      <c r="A617" t="s">
        <v>3047</v>
      </c>
      <c r="B617" t="s">
        <v>3048</v>
      </c>
      <c r="D617" t="s">
        <v>8373</v>
      </c>
      <c r="F617" t="s">
        <v>18556</v>
      </c>
      <c r="G617" t="s">
        <v>18456</v>
      </c>
      <c r="L617" t="s">
        <v>18517</v>
      </c>
      <c r="N617" t="s">
        <v>7114</v>
      </c>
      <c r="Q617" t="s">
        <v>19467</v>
      </c>
      <c r="T617" t="s">
        <v>19463</v>
      </c>
      <c r="U617" t="s">
        <v>19464</v>
      </c>
      <c r="V617" t="b">
        <v>0</v>
      </c>
      <c r="W617" t="b">
        <v>1</v>
      </c>
      <c r="AB617" t="s">
        <v>18455</v>
      </c>
      <c r="AC617" t="s">
        <v>18577</v>
      </c>
      <c r="AE617" t="s">
        <v>18627</v>
      </c>
      <c r="AF617" t="s">
        <v>18600</v>
      </c>
      <c r="AG617" t="s">
        <v>18459</v>
      </c>
      <c r="AH617" t="s">
        <v>19465</v>
      </c>
      <c r="AI617" t="s">
        <v>18461</v>
      </c>
      <c r="AN617" t="s">
        <v>19469</v>
      </c>
    </row>
    <row r="618" spans="1:40" x14ac:dyDescent="0.2">
      <c r="A618" t="s">
        <v>3047</v>
      </c>
      <c r="B618" t="s">
        <v>3048</v>
      </c>
      <c r="D618" t="s">
        <v>8373</v>
      </c>
      <c r="F618" t="s">
        <v>18556</v>
      </c>
      <c r="G618" t="s">
        <v>18456</v>
      </c>
      <c r="L618" t="s">
        <v>18558</v>
      </c>
      <c r="N618" t="s">
        <v>7114</v>
      </c>
      <c r="T618" t="s">
        <v>19463</v>
      </c>
      <c r="U618" t="s">
        <v>19464</v>
      </c>
      <c r="AE618" t="s">
        <v>18627</v>
      </c>
      <c r="AF618" t="s">
        <v>18600</v>
      </c>
      <c r="AG618" t="s">
        <v>18459</v>
      </c>
      <c r="AH618" t="s">
        <v>19465</v>
      </c>
      <c r="AI618" t="s">
        <v>18451</v>
      </c>
      <c r="AN618" t="s">
        <v>19466</v>
      </c>
    </row>
    <row r="619" spans="1:40" x14ac:dyDescent="0.2">
      <c r="A619" t="s">
        <v>3047</v>
      </c>
      <c r="B619" t="s">
        <v>3048</v>
      </c>
      <c r="D619" t="s">
        <v>8373</v>
      </c>
      <c r="F619" t="s">
        <v>18556</v>
      </c>
      <c r="G619" t="s">
        <v>18451</v>
      </c>
      <c r="H619" t="s">
        <v>18580</v>
      </c>
      <c r="L619" t="s">
        <v>18558</v>
      </c>
      <c r="N619" t="s">
        <v>7114</v>
      </c>
      <c r="T619" t="s">
        <v>19463</v>
      </c>
      <c r="U619" t="s">
        <v>19464</v>
      </c>
      <c r="V619" t="b">
        <v>0</v>
      </c>
      <c r="W619" t="b">
        <v>1</v>
      </c>
      <c r="AB619" t="s">
        <v>18455</v>
      </c>
      <c r="AC619" t="s">
        <v>18659</v>
      </c>
      <c r="AE619" t="s">
        <v>18627</v>
      </c>
      <c r="AF619" t="s">
        <v>18600</v>
      </c>
      <c r="AG619" t="s">
        <v>18459</v>
      </c>
      <c r="AH619" t="s">
        <v>19465</v>
      </c>
      <c r="AI619" t="s">
        <v>18451</v>
      </c>
      <c r="AN619" t="s">
        <v>19470</v>
      </c>
    </row>
    <row r="620" spans="1:40" x14ac:dyDescent="0.2">
      <c r="A620" t="s">
        <v>3047</v>
      </c>
      <c r="B620" t="s">
        <v>3048</v>
      </c>
      <c r="D620" t="s">
        <v>8373</v>
      </c>
      <c r="F620" t="s">
        <v>18556</v>
      </c>
      <c r="G620" t="s">
        <v>18749</v>
      </c>
      <c r="L620" t="s">
        <v>18558</v>
      </c>
      <c r="N620" t="s">
        <v>7114</v>
      </c>
      <c r="T620" t="s">
        <v>19463</v>
      </c>
      <c r="U620" t="s">
        <v>19464</v>
      </c>
      <c r="AE620" t="s">
        <v>18627</v>
      </c>
      <c r="AF620" t="s">
        <v>18600</v>
      </c>
      <c r="AG620" t="s">
        <v>18459</v>
      </c>
      <c r="AH620" t="s">
        <v>19465</v>
      </c>
      <c r="AI620" t="s">
        <v>18451</v>
      </c>
      <c r="AN620" t="s">
        <v>19466</v>
      </c>
    </row>
    <row r="621" spans="1:40" x14ac:dyDescent="0.2">
      <c r="A621" t="s">
        <v>3047</v>
      </c>
      <c r="B621" t="s">
        <v>3048</v>
      </c>
      <c r="D621" t="s">
        <v>8373</v>
      </c>
      <c r="F621" t="s">
        <v>18556</v>
      </c>
      <c r="G621" t="s">
        <v>18491</v>
      </c>
      <c r="L621" t="s">
        <v>18558</v>
      </c>
      <c r="N621" t="s">
        <v>19471</v>
      </c>
      <c r="T621" t="s">
        <v>19472</v>
      </c>
      <c r="U621" t="s">
        <v>19473</v>
      </c>
      <c r="AE621" t="s">
        <v>18627</v>
      </c>
      <c r="AF621" t="s">
        <v>18600</v>
      </c>
      <c r="AG621" t="s">
        <v>18459</v>
      </c>
      <c r="AH621" t="s">
        <v>19474</v>
      </c>
      <c r="AI621" t="s">
        <v>18451</v>
      </c>
      <c r="AN621" t="s">
        <v>19475</v>
      </c>
    </row>
    <row r="622" spans="1:40" x14ac:dyDescent="0.2">
      <c r="A622" t="s">
        <v>3047</v>
      </c>
      <c r="B622" t="s">
        <v>3048</v>
      </c>
      <c r="D622" t="s">
        <v>8373</v>
      </c>
      <c r="F622" t="s">
        <v>18556</v>
      </c>
      <c r="G622" t="s">
        <v>19092</v>
      </c>
      <c r="L622" t="s">
        <v>18558</v>
      </c>
      <c r="N622" t="s">
        <v>19471</v>
      </c>
      <c r="T622" t="s">
        <v>19472</v>
      </c>
      <c r="U622" t="s">
        <v>19473</v>
      </c>
      <c r="AE622" t="s">
        <v>18627</v>
      </c>
      <c r="AF622" t="s">
        <v>18600</v>
      </c>
      <c r="AG622" t="s">
        <v>18459</v>
      </c>
      <c r="AH622" t="s">
        <v>19474</v>
      </c>
      <c r="AI622" t="s">
        <v>18451</v>
      </c>
      <c r="AN622" t="s">
        <v>19475</v>
      </c>
    </row>
    <row r="623" spans="1:40" x14ac:dyDescent="0.2">
      <c r="A623" t="s">
        <v>3047</v>
      </c>
      <c r="B623" t="s">
        <v>3048</v>
      </c>
      <c r="D623" t="s">
        <v>8373</v>
      </c>
      <c r="F623" t="s">
        <v>18556</v>
      </c>
      <c r="G623" t="s">
        <v>18456</v>
      </c>
      <c r="L623" t="s">
        <v>18517</v>
      </c>
      <c r="N623" t="s">
        <v>19471</v>
      </c>
      <c r="Q623" t="s">
        <v>19467</v>
      </c>
      <c r="T623" t="s">
        <v>19472</v>
      </c>
      <c r="U623" t="s">
        <v>19473</v>
      </c>
      <c r="V623" t="b">
        <v>0</v>
      </c>
      <c r="W623" t="b">
        <v>1</v>
      </c>
      <c r="AB623" t="s">
        <v>18455</v>
      </c>
      <c r="AC623" t="s">
        <v>18577</v>
      </c>
      <c r="AE623" t="s">
        <v>18627</v>
      </c>
      <c r="AF623" t="s">
        <v>18600</v>
      </c>
      <c r="AG623" t="s">
        <v>18459</v>
      </c>
      <c r="AH623" t="s">
        <v>19474</v>
      </c>
      <c r="AI623" t="s">
        <v>18461</v>
      </c>
      <c r="AN623" t="s">
        <v>19476</v>
      </c>
    </row>
    <row r="624" spans="1:40" x14ac:dyDescent="0.2">
      <c r="A624" t="s">
        <v>3047</v>
      </c>
      <c r="B624" t="s">
        <v>3048</v>
      </c>
      <c r="D624" t="s">
        <v>8373</v>
      </c>
      <c r="F624" t="s">
        <v>18556</v>
      </c>
      <c r="G624" t="s">
        <v>18456</v>
      </c>
      <c r="L624" t="s">
        <v>18558</v>
      </c>
      <c r="N624" t="s">
        <v>19471</v>
      </c>
      <c r="T624" t="s">
        <v>19472</v>
      </c>
      <c r="U624" t="s">
        <v>19473</v>
      </c>
      <c r="AE624" t="s">
        <v>18627</v>
      </c>
      <c r="AF624" t="s">
        <v>18600</v>
      </c>
      <c r="AG624" t="s">
        <v>18459</v>
      </c>
      <c r="AH624" t="s">
        <v>19474</v>
      </c>
      <c r="AI624" t="s">
        <v>18451</v>
      </c>
      <c r="AN624" t="s">
        <v>19475</v>
      </c>
    </row>
    <row r="625" spans="1:40" hidden="1" x14ac:dyDescent="0.2">
      <c r="A625" t="s">
        <v>3047</v>
      </c>
      <c r="B625" t="s">
        <v>3048</v>
      </c>
      <c r="D625" t="s">
        <v>8373</v>
      </c>
      <c r="F625" t="s">
        <v>18450</v>
      </c>
      <c r="G625" t="s">
        <v>18491</v>
      </c>
      <c r="H625" t="s">
        <v>18464</v>
      </c>
      <c r="I625">
        <v>0</v>
      </c>
      <c r="N625" t="s">
        <v>7299</v>
      </c>
      <c r="V625" t="b">
        <v>0</v>
      </c>
      <c r="W625" t="b">
        <v>0</v>
      </c>
      <c r="Z625" t="b">
        <v>0</v>
      </c>
      <c r="AE625" t="s">
        <v>18466</v>
      </c>
      <c r="AH625" t="s">
        <v>19477</v>
      </c>
      <c r="AI625" t="s">
        <v>18497</v>
      </c>
      <c r="AK625" t="s">
        <v>18462</v>
      </c>
      <c r="AN625" t="s">
        <v>19478</v>
      </c>
    </row>
    <row r="626" spans="1:40" hidden="1" x14ac:dyDescent="0.2">
      <c r="A626" t="s">
        <v>3047</v>
      </c>
      <c r="B626" t="s">
        <v>3048</v>
      </c>
      <c r="D626" t="s">
        <v>8373</v>
      </c>
      <c r="F626" t="s">
        <v>18450</v>
      </c>
      <c r="G626" t="s">
        <v>18456</v>
      </c>
      <c r="H626" t="s">
        <v>18464</v>
      </c>
      <c r="I626">
        <v>0</v>
      </c>
      <c r="N626" t="s">
        <v>7299</v>
      </c>
      <c r="V626" t="b">
        <v>0</v>
      </c>
      <c r="W626" t="b">
        <v>0</v>
      </c>
      <c r="Z626" t="b">
        <v>0</v>
      </c>
      <c r="AE626" t="s">
        <v>18466</v>
      </c>
      <c r="AH626" t="s">
        <v>19477</v>
      </c>
      <c r="AI626" t="s">
        <v>18497</v>
      </c>
      <c r="AK626" t="s">
        <v>18462</v>
      </c>
      <c r="AN626" t="s">
        <v>19478</v>
      </c>
    </row>
    <row r="627" spans="1:40" x14ac:dyDescent="0.2">
      <c r="A627" t="s">
        <v>3047</v>
      </c>
      <c r="B627" t="s">
        <v>3048</v>
      </c>
      <c r="D627" t="s">
        <v>8373</v>
      </c>
      <c r="F627" t="s">
        <v>18556</v>
      </c>
      <c r="G627" t="s">
        <v>18491</v>
      </c>
      <c r="L627" t="s">
        <v>18558</v>
      </c>
      <c r="N627" t="s">
        <v>7433</v>
      </c>
      <c r="V627" t="b">
        <v>0</v>
      </c>
      <c r="W627" t="b">
        <v>0</v>
      </c>
      <c r="Z627" t="b">
        <v>0</v>
      </c>
      <c r="AE627" t="s">
        <v>18627</v>
      </c>
      <c r="AF627" t="s">
        <v>18600</v>
      </c>
      <c r="AG627" t="s">
        <v>18459</v>
      </c>
      <c r="AH627" t="s">
        <v>19479</v>
      </c>
      <c r="AI627" t="s">
        <v>18451</v>
      </c>
      <c r="AN627" t="s">
        <v>19480</v>
      </c>
    </row>
    <row r="628" spans="1:40" x14ac:dyDescent="0.2">
      <c r="A628" t="s">
        <v>3047</v>
      </c>
      <c r="B628" t="s">
        <v>3048</v>
      </c>
      <c r="D628" t="s">
        <v>8373</v>
      </c>
      <c r="F628" t="s">
        <v>18556</v>
      </c>
      <c r="G628" t="s">
        <v>19092</v>
      </c>
      <c r="L628" t="s">
        <v>18558</v>
      </c>
      <c r="N628" t="s">
        <v>7433</v>
      </c>
      <c r="V628" t="b">
        <v>0</v>
      </c>
      <c r="W628" t="b">
        <v>0</v>
      </c>
      <c r="Z628" t="b">
        <v>0</v>
      </c>
      <c r="AE628" t="s">
        <v>18627</v>
      </c>
      <c r="AF628" t="s">
        <v>18600</v>
      </c>
      <c r="AG628" t="s">
        <v>18459</v>
      </c>
      <c r="AH628" t="s">
        <v>19479</v>
      </c>
      <c r="AI628" t="s">
        <v>18451</v>
      </c>
      <c r="AN628" t="s">
        <v>19480</v>
      </c>
    </row>
    <row r="629" spans="1:40" x14ac:dyDescent="0.2">
      <c r="A629" t="s">
        <v>3047</v>
      </c>
      <c r="B629" t="s">
        <v>3048</v>
      </c>
      <c r="D629" t="s">
        <v>8373</v>
      </c>
      <c r="F629" t="s">
        <v>18556</v>
      </c>
      <c r="G629" t="s">
        <v>18456</v>
      </c>
      <c r="L629" t="s">
        <v>18558</v>
      </c>
      <c r="N629" t="s">
        <v>7433</v>
      </c>
      <c r="V629" t="b">
        <v>0</v>
      </c>
      <c r="W629" t="b">
        <v>0</v>
      </c>
      <c r="Z629" t="b">
        <v>0</v>
      </c>
      <c r="AE629" t="s">
        <v>18627</v>
      </c>
      <c r="AF629" t="s">
        <v>18600</v>
      </c>
      <c r="AG629" t="s">
        <v>18459</v>
      </c>
      <c r="AH629" t="s">
        <v>19479</v>
      </c>
      <c r="AI629" t="s">
        <v>18451</v>
      </c>
      <c r="AN629" t="s">
        <v>19480</v>
      </c>
    </row>
    <row r="630" spans="1:40" x14ac:dyDescent="0.2">
      <c r="A630" t="s">
        <v>3047</v>
      </c>
      <c r="B630" t="s">
        <v>3048</v>
      </c>
      <c r="D630" t="s">
        <v>8373</v>
      </c>
      <c r="F630" t="s">
        <v>18450</v>
      </c>
      <c r="G630" t="s">
        <v>18499</v>
      </c>
      <c r="H630" t="s">
        <v>19481</v>
      </c>
      <c r="I630">
        <v>64000000</v>
      </c>
      <c r="N630" t="s">
        <v>11141</v>
      </c>
      <c r="V630" t="b">
        <v>0</v>
      </c>
      <c r="W630" t="b">
        <v>0</v>
      </c>
      <c r="Z630" t="b">
        <v>0</v>
      </c>
      <c r="AE630" t="s">
        <v>19348</v>
      </c>
      <c r="AF630" t="s">
        <v>18474</v>
      </c>
      <c r="AH630" t="s">
        <v>19482</v>
      </c>
      <c r="AI630" t="s">
        <v>18461</v>
      </c>
      <c r="AK630" t="s">
        <v>18462</v>
      </c>
      <c r="AM630" t="s">
        <v>18502</v>
      </c>
      <c r="AN630" t="s">
        <v>19483</v>
      </c>
    </row>
    <row r="631" spans="1:40" hidden="1" x14ac:dyDescent="0.2">
      <c r="A631" t="s">
        <v>3047</v>
      </c>
      <c r="B631" t="s">
        <v>3048</v>
      </c>
      <c r="D631" t="s">
        <v>8373</v>
      </c>
      <c r="F631" t="s">
        <v>18556</v>
      </c>
      <c r="G631" t="s">
        <v>18451</v>
      </c>
      <c r="H631" t="s">
        <v>19455</v>
      </c>
      <c r="L631" t="s">
        <v>18517</v>
      </c>
      <c r="Q631" t="s">
        <v>19467</v>
      </c>
      <c r="T631" t="s">
        <v>19457</v>
      </c>
      <c r="U631" t="s">
        <v>19458</v>
      </c>
      <c r="AC631" t="s">
        <v>18456</v>
      </c>
      <c r="AE631" t="s">
        <v>18466</v>
      </c>
      <c r="AH631" t="s">
        <v>19459</v>
      </c>
      <c r="AN631" t="s">
        <v>19484</v>
      </c>
    </row>
    <row r="632" spans="1:40" hidden="1" x14ac:dyDescent="0.2">
      <c r="A632" t="s">
        <v>3047</v>
      </c>
      <c r="B632" t="s">
        <v>3048</v>
      </c>
      <c r="D632" t="s">
        <v>8373</v>
      </c>
      <c r="F632" t="s">
        <v>18556</v>
      </c>
      <c r="G632" t="s">
        <v>18451</v>
      </c>
      <c r="H632" t="s">
        <v>19228</v>
      </c>
      <c r="L632" t="s">
        <v>18517</v>
      </c>
      <c r="Q632" t="s">
        <v>19467</v>
      </c>
      <c r="T632" t="s">
        <v>19457</v>
      </c>
      <c r="U632" t="s">
        <v>19458</v>
      </c>
      <c r="AC632" t="s">
        <v>18491</v>
      </c>
      <c r="AE632" t="s">
        <v>18466</v>
      </c>
      <c r="AH632" t="s">
        <v>19459</v>
      </c>
      <c r="AN632" t="s">
        <v>19484</v>
      </c>
    </row>
    <row r="633" spans="1:40" hidden="1" x14ac:dyDescent="0.2">
      <c r="A633" t="s">
        <v>3047</v>
      </c>
      <c r="B633" t="s">
        <v>3048</v>
      </c>
      <c r="D633" t="s">
        <v>8373</v>
      </c>
      <c r="F633" t="s">
        <v>18556</v>
      </c>
      <c r="G633" t="s">
        <v>18451</v>
      </c>
      <c r="H633" t="s">
        <v>18565</v>
      </c>
      <c r="L633" t="s">
        <v>18517</v>
      </c>
      <c r="Q633" t="s">
        <v>19467</v>
      </c>
      <c r="T633" t="s">
        <v>19457</v>
      </c>
      <c r="U633" t="s">
        <v>19458</v>
      </c>
      <c r="AC633" t="s">
        <v>18659</v>
      </c>
      <c r="AE633" t="s">
        <v>18466</v>
      </c>
      <c r="AH633" t="s">
        <v>19459</v>
      </c>
      <c r="AN633" t="s">
        <v>19484</v>
      </c>
    </row>
    <row r="634" spans="1:40" hidden="1" x14ac:dyDescent="0.2">
      <c r="A634" t="s">
        <v>3047</v>
      </c>
      <c r="B634" t="s">
        <v>3048</v>
      </c>
      <c r="D634" t="s">
        <v>8373</v>
      </c>
      <c r="F634" t="s">
        <v>18556</v>
      </c>
      <c r="G634" t="s">
        <v>18451</v>
      </c>
      <c r="H634" t="s">
        <v>19461</v>
      </c>
      <c r="L634" t="s">
        <v>18517</v>
      </c>
      <c r="Q634" t="s">
        <v>19467</v>
      </c>
      <c r="T634" t="s">
        <v>19457</v>
      </c>
      <c r="U634" t="s">
        <v>19458</v>
      </c>
      <c r="AC634" t="s">
        <v>18749</v>
      </c>
      <c r="AE634" t="s">
        <v>18466</v>
      </c>
      <c r="AH634" t="s">
        <v>19459</v>
      </c>
      <c r="AN634" t="s">
        <v>19484</v>
      </c>
    </row>
    <row r="635" spans="1:40" hidden="1" x14ac:dyDescent="0.2">
      <c r="A635" t="s">
        <v>3071</v>
      </c>
      <c r="B635" t="s">
        <v>3072</v>
      </c>
      <c r="D635" t="s">
        <v>8383</v>
      </c>
      <c r="F635" t="s">
        <v>18450</v>
      </c>
      <c r="G635" t="s">
        <v>18451</v>
      </c>
      <c r="H635" t="s">
        <v>19486</v>
      </c>
      <c r="I635">
        <v>500000000</v>
      </c>
      <c r="N635" t="s">
        <v>7606</v>
      </c>
      <c r="T635" t="s">
        <v>19487</v>
      </c>
      <c r="U635" t="s">
        <v>19488</v>
      </c>
      <c r="V635" t="b">
        <v>0</v>
      </c>
      <c r="W635" t="b">
        <v>1</v>
      </c>
      <c r="AB635" t="s">
        <v>18455</v>
      </c>
      <c r="AC635" t="s">
        <v>18491</v>
      </c>
      <c r="AE635" t="s">
        <v>19489</v>
      </c>
      <c r="AF635" t="s">
        <v>18720</v>
      </c>
      <c r="AG635" t="s">
        <v>18635</v>
      </c>
      <c r="AH635" t="s">
        <v>19490</v>
      </c>
      <c r="AI635" t="s">
        <v>18461</v>
      </c>
      <c r="AK635" t="s">
        <v>18462</v>
      </c>
      <c r="AN635" t="s">
        <v>19491</v>
      </c>
    </row>
    <row r="636" spans="1:40" hidden="1" x14ac:dyDescent="0.2">
      <c r="A636" t="s">
        <v>3071</v>
      </c>
      <c r="B636" t="s">
        <v>3072</v>
      </c>
      <c r="D636" t="s">
        <v>8383</v>
      </c>
      <c r="F636" t="s">
        <v>18450</v>
      </c>
      <c r="G636" t="s">
        <v>18451</v>
      </c>
      <c r="H636" t="s">
        <v>19486</v>
      </c>
      <c r="I636">
        <v>500000000</v>
      </c>
      <c r="N636" t="s">
        <v>7040</v>
      </c>
      <c r="T636" t="s">
        <v>19487</v>
      </c>
      <c r="U636" t="s">
        <v>19488</v>
      </c>
      <c r="V636" t="b">
        <v>0</v>
      </c>
      <c r="W636" t="b">
        <v>1</v>
      </c>
      <c r="AB636" t="s">
        <v>18455</v>
      </c>
      <c r="AC636" t="s">
        <v>18491</v>
      </c>
      <c r="AE636" t="s">
        <v>19489</v>
      </c>
      <c r="AF636" t="s">
        <v>18720</v>
      </c>
      <c r="AG636" t="s">
        <v>18635</v>
      </c>
      <c r="AH636" t="s">
        <v>19490</v>
      </c>
      <c r="AI636" t="s">
        <v>18461</v>
      </c>
      <c r="AK636" t="s">
        <v>18462</v>
      </c>
      <c r="AN636" t="s">
        <v>19492</v>
      </c>
    </row>
    <row r="637" spans="1:40" hidden="1" x14ac:dyDescent="0.2">
      <c r="A637" t="s">
        <v>3071</v>
      </c>
      <c r="B637" t="s">
        <v>3072</v>
      </c>
      <c r="D637" t="s">
        <v>8383</v>
      </c>
      <c r="F637" t="s">
        <v>18469</v>
      </c>
      <c r="G637" t="s">
        <v>19493</v>
      </c>
      <c r="H637" t="s">
        <v>19494</v>
      </c>
      <c r="I637">
        <v>1287500000</v>
      </c>
      <c r="L637" t="s">
        <v>18470</v>
      </c>
      <c r="N637" t="s">
        <v>7778</v>
      </c>
      <c r="T637" t="s">
        <v>19495</v>
      </c>
      <c r="U637" t="s">
        <v>19496</v>
      </c>
      <c r="V637" t="b">
        <v>0</v>
      </c>
      <c r="W637" t="b">
        <v>1</v>
      </c>
      <c r="AB637" t="s">
        <v>18455</v>
      </c>
      <c r="AE637" t="s">
        <v>19180</v>
      </c>
      <c r="AF637" t="s">
        <v>18720</v>
      </c>
      <c r="AG637" t="s">
        <v>18635</v>
      </c>
      <c r="AH637" t="s">
        <v>19497</v>
      </c>
      <c r="AI637" t="s">
        <v>18505</v>
      </c>
      <c r="AK637" t="s">
        <v>19498</v>
      </c>
      <c r="AN637" t="s">
        <v>19499</v>
      </c>
    </row>
    <row r="638" spans="1:40" hidden="1" x14ac:dyDescent="0.2">
      <c r="A638" t="s">
        <v>3071</v>
      </c>
      <c r="B638" t="s">
        <v>3072</v>
      </c>
      <c r="D638" t="s">
        <v>8383</v>
      </c>
      <c r="F638" t="s">
        <v>18469</v>
      </c>
      <c r="L638" t="s">
        <v>18470</v>
      </c>
      <c r="N638" t="s">
        <v>7778</v>
      </c>
      <c r="T638" t="s">
        <v>19495</v>
      </c>
      <c r="U638" t="s">
        <v>19496</v>
      </c>
      <c r="V638" t="b">
        <v>0</v>
      </c>
      <c r="W638" t="b">
        <v>1</v>
      </c>
      <c r="AB638" t="s">
        <v>18455</v>
      </c>
      <c r="AH638" t="s">
        <v>19497</v>
      </c>
      <c r="AI638" t="s">
        <v>18476</v>
      </c>
      <c r="AK638" t="s">
        <v>19498</v>
      </c>
      <c r="AN638" t="s">
        <v>19499</v>
      </c>
    </row>
    <row r="639" spans="1:40" hidden="1" x14ac:dyDescent="0.2">
      <c r="A639" t="s">
        <v>3071</v>
      </c>
      <c r="B639" t="s">
        <v>3072</v>
      </c>
      <c r="D639" t="s">
        <v>8383</v>
      </c>
      <c r="F639" t="s">
        <v>18469</v>
      </c>
      <c r="L639" t="s">
        <v>18470</v>
      </c>
      <c r="N639" t="s">
        <v>7340</v>
      </c>
      <c r="T639" t="s">
        <v>19500</v>
      </c>
      <c r="U639" t="s">
        <v>19501</v>
      </c>
      <c r="V639" t="b">
        <v>0</v>
      </c>
      <c r="W639" t="b">
        <v>1</v>
      </c>
      <c r="AB639" t="s">
        <v>18455</v>
      </c>
      <c r="AE639" t="s">
        <v>19180</v>
      </c>
      <c r="AF639" t="s">
        <v>18720</v>
      </c>
      <c r="AG639" t="s">
        <v>18635</v>
      </c>
      <c r="AH639" t="s">
        <v>19502</v>
      </c>
      <c r="AI639" t="s">
        <v>18476</v>
      </c>
      <c r="AK639" t="s">
        <v>19498</v>
      </c>
      <c r="AN639" t="s">
        <v>19503</v>
      </c>
    </row>
    <row r="640" spans="1:40" hidden="1" x14ac:dyDescent="0.2">
      <c r="A640" t="s">
        <v>3071</v>
      </c>
      <c r="B640" t="s">
        <v>3072</v>
      </c>
      <c r="D640" t="s">
        <v>8383</v>
      </c>
      <c r="F640" t="s">
        <v>18469</v>
      </c>
      <c r="L640" t="s">
        <v>18470</v>
      </c>
      <c r="N640" t="s">
        <v>7506</v>
      </c>
      <c r="V640" t="b">
        <v>0</v>
      </c>
      <c r="W640" t="b">
        <v>1</v>
      </c>
      <c r="Z640" t="b">
        <v>0</v>
      </c>
      <c r="AB640" t="s">
        <v>18455</v>
      </c>
      <c r="AE640" t="s">
        <v>19180</v>
      </c>
      <c r="AF640" t="s">
        <v>18720</v>
      </c>
      <c r="AG640" t="s">
        <v>18635</v>
      </c>
      <c r="AH640" t="s">
        <v>19504</v>
      </c>
      <c r="AI640" t="s">
        <v>18476</v>
      </c>
      <c r="AK640" t="s">
        <v>19498</v>
      </c>
      <c r="AN640" t="s">
        <v>19505</v>
      </c>
    </row>
    <row r="641" spans="1:40" hidden="1" x14ac:dyDescent="0.2">
      <c r="A641" t="s">
        <v>3071</v>
      </c>
      <c r="B641" t="s">
        <v>3072</v>
      </c>
      <c r="D641" t="s">
        <v>8383</v>
      </c>
      <c r="F641" t="s">
        <v>18450</v>
      </c>
      <c r="G641" t="s">
        <v>18451</v>
      </c>
      <c r="H641" t="s">
        <v>19486</v>
      </c>
      <c r="I641">
        <v>500000000</v>
      </c>
      <c r="N641" t="s">
        <v>7871</v>
      </c>
      <c r="T641" t="s">
        <v>19506</v>
      </c>
      <c r="U641" t="s">
        <v>19507</v>
      </c>
      <c r="V641" t="b">
        <v>0</v>
      </c>
      <c r="W641" t="b">
        <v>1</v>
      </c>
      <c r="AB641" t="s">
        <v>18455</v>
      </c>
      <c r="AC641" t="s">
        <v>18491</v>
      </c>
      <c r="AE641" t="s">
        <v>19508</v>
      </c>
      <c r="AF641" t="s">
        <v>18720</v>
      </c>
      <c r="AH641" t="s">
        <v>19509</v>
      </c>
      <c r="AI641" t="s">
        <v>18461</v>
      </c>
      <c r="AK641" t="s">
        <v>18462</v>
      </c>
      <c r="AN641" t="s">
        <v>19510</v>
      </c>
    </row>
    <row r="642" spans="1:40" hidden="1" x14ac:dyDescent="0.2">
      <c r="A642" t="s">
        <v>3071</v>
      </c>
      <c r="B642" t="s">
        <v>3072</v>
      </c>
      <c r="D642" t="s">
        <v>8383</v>
      </c>
      <c r="F642" t="s">
        <v>18450</v>
      </c>
      <c r="G642" t="s">
        <v>18491</v>
      </c>
      <c r="H642" t="s">
        <v>19486</v>
      </c>
      <c r="I642">
        <v>500000000</v>
      </c>
      <c r="N642" t="s">
        <v>7871</v>
      </c>
      <c r="T642" t="s">
        <v>19506</v>
      </c>
      <c r="U642" t="s">
        <v>19507</v>
      </c>
      <c r="V642" t="b">
        <v>0</v>
      </c>
      <c r="W642" t="b">
        <v>1</v>
      </c>
      <c r="AE642" t="s">
        <v>19508</v>
      </c>
      <c r="AF642" t="s">
        <v>18720</v>
      </c>
      <c r="AH642" t="s">
        <v>19509</v>
      </c>
      <c r="AI642" t="s">
        <v>18461</v>
      </c>
      <c r="AK642" t="s">
        <v>18462</v>
      </c>
      <c r="AN642" t="s">
        <v>19511</v>
      </c>
    </row>
    <row r="643" spans="1:40" hidden="1" x14ac:dyDescent="0.2">
      <c r="A643" t="s">
        <v>3071</v>
      </c>
      <c r="B643" t="s">
        <v>3072</v>
      </c>
      <c r="D643" t="s">
        <v>8383</v>
      </c>
      <c r="F643" t="s">
        <v>18469</v>
      </c>
      <c r="L643" t="s">
        <v>18470</v>
      </c>
      <c r="N643" t="s">
        <v>7929</v>
      </c>
      <c r="V643" t="b">
        <v>0</v>
      </c>
      <c r="W643" t="b">
        <v>1</v>
      </c>
      <c r="Z643" t="b">
        <v>0</v>
      </c>
      <c r="AB643" t="s">
        <v>18455</v>
      </c>
      <c r="AE643" t="s">
        <v>18905</v>
      </c>
      <c r="AF643" t="s">
        <v>18652</v>
      </c>
      <c r="AG643" t="s">
        <v>18635</v>
      </c>
      <c r="AH643" t="s">
        <v>19512</v>
      </c>
      <c r="AI643" t="s">
        <v>18476</v>
      </c>
      <c r="AK643" t="s">
        <v>19498</v>
      </c>
      <c r="AN643" t="s">
        <v>19513</v>
      </c>
    </row>
    <row r="644" spans="1:40" hidden="1" x14ac:dyDescent="0.2">
      <c r="A644" t="s">
        <v>3071</v>
      </c>
      <c r="B644" t="s">
        <v>3072</v>
      </c>
      <c r="D644" t="s">
        <v>8383</v>
      </c>
      <c r="F644" t="s">
        <v>18469</v>
      </c>
      <c r="L644" t="s">
        <v>18470</v>
      </c>
      <c r="N644" t="s">
        <v>7342</v>
      </c>
      <c r="V644" t="b">
        <v>0</v>
      </c>
      <c r="W644" t="b">
        <v>1</v>
      </c>
      <c r="Z644" t="b">
        <v>0</v>
      </c>
      <c r="AB644" t="s">
        <v>18455</v>
      </c>
      <c r="AE644" t="s">
        <v>18905</v>
      </c>
      <c r="AF644" t="s">
        <v>18652</v>
      </c>
      <c r="AG644" t="s">
        <v>18635</v>
      </c>
      <c r="AH644" t="s">
        <v>19514</v>
      </c>
      <c r="AI644" t="s">
        <v>18476</v>
      </c>
      <c r="AK644" t="s">
        <v>19498</v>
      </c>
      <c r="AN644" t="s">
        <v>19515</v>
      </c>
    </row>
    <row r="645" spans="1:40" hidden="1" x14ac:dyDescent="0.2">
      <c r="A645" t="s">
        <v>3071</v>
      </c>
      <c r="B645" t="s">
        <v>3072</v>
      </c>
      <c r="D645" t="s">
        <v>8383</v>
      </c>
      <c r="F645" t="s">
        <v>18469</v>
      </c>
      <c r="L645" t="s">
        <v>18470</v>
      </c>
      <c r="N645" t="s">
        <v>7820</v>
      </c>
      <c r="V645" t="b">
        <v>0</v>
      </c>
      <c r="W645" t="b">
        <v>1</v>
      </c>
      <c r="Z645" t="b">
        <v>0</v>
      </c>
      <c r="AB645" t="s">
        <v>18455</v>
      </c>
      <c r="AE645" t="s">
        <v>18912</v>
      </c>
      <c r="AF645" t="s">
        <v>18634</v>
      </c>
      <c r="AG645" t="s">
        <v>18635</v>
      </c>
      <c r="AH645" t="s">
        <v>19517</v>
      </c>
      <c r="AI645" t="s">
        <v>18476</v>
      </c>
      <c r="AK645" t="s">
        <v>19498</v>
      </c>
      <c r="AN645" t="s">
        <v>19518</v>
      </c>
    </row>
    <row r="646" spans="1:40" hidden="1" x14ac:dyDescent="0.2">
      <c r="A646" t="s">
        <v>3071</v>
      </c>
      <c r="B646" t="s">
        <v>3072</v>
      </c>
      <c r="D646" t="s">
        <v>8383</v>
      </c>
      <c r="F646" t="s">
        <v>18556</v>
      </c>
      <c r="G646" t="s">
        <v>18451</v>
      </c>
      <c r="H646" t="s">
        <v>19519</v>
      </c>
      <c r="L646" t="s">
        <v>18558</v>
      </c>
      <c r="N646" t="s">
        <v>7576</v>
      </c>
      <c r="T646" t="s">
        <v>19520</v>
      </c>
      <c r="U646" t="s">
        <v>19521</v>
      </c>
      <c r="AC646" t="s">
        <v>18881</v>
      </c>
      <c r="AE646" t="s">
        <v>9765</v>
      </c>
      <c r="AH646" t="s">
        <v>19522</v>
      </c>
      <c r="AI646" t="s">
        <v>18524</v>
      </c>
      <c r="AN646" t="s">
        <v>19523</v>
      </c>
    </row>
    <row r="647" spans="1:40" hidden="1" x14ac:dyDescent="0.2">
      <c r="A647" t="s">
        <v>3071</v>
      </c>
      <c r="B647" t="s">
        <v>3072</v>
      </c>
      <c r="D647" t="s">
        <v>8383</v>
      </c>
      <c r="F647" t="s">
        <v>18556</v>
      </c>
      <c r="G647" t="s">
        <v>18881</v>
      </c>
      <c r="L647" t="s">
        <v>18558</v>
      </c>
      <c r="N647" t="s">
        <v>7576</v>
      </c>
      <c r="V647" t="b">
        <v>0</v>
      </c>
      <c r="W647" t="b">
        <v>0</v>
      </c>
      <c r="Z647" t="b">
        <v>0</v>
      </c>
      <c r="AE647" t="s">
        <v>9765</v>
      </c>
      <c r="AH647" t="s">
        <v>19522</v>
      </c>
      <c r="AI647" t="s">
        <v>18451</v>
      </c>
      <c r="AN647" t="s">
        <v>19524</v>
      </c>
    </row>
    <row r="648" spans="1:40" hidden="1" x14ac:dyDescent="0.2">
      <c r="A648" t="s">
        <v>3071</v>
      </c>
      <c r="B648" t="s">
        <v>3072</v>
      </c>
      <c r="D648" t="s">
        <v>8383</v>
      </c>
      <c r="F648" t="s">
        <v>18556</v>
      </c>
      <c r="G648" t="s">
        <v>18566</v>
      </c>
      <c r="L648" t="s">
        <v>18558</v>
      </c>
      <c r="N648" t="s">
        <v>7576</v>
      </c>
      <c r="T648" t="s">
        <v>19520</v>
      </c>
      <c r="U648" t="s">
        <v>19521</v>
      </c>
      <c r="AE648" t="s">
        <v>9765</v>
      </c>
      <c r="AH648" t="s">
        <v>19522</v>
      </c>
      <c r="AI648" t="s">
        <v>18524</v>
      </c>
      <c r="AN648" t="s">
        <v>19525</v>
      </c>
    </row>
    <row r="649" spans="1:40" hidden="1" x14ac:dyDescent="0.2">
      <c r="A649" t="s">
        <v>3071</v>
      </c>
      <c r="B649" t="s">
        <v>3072</v>
      </c>
      <c r="D649" t="s">
        <v>8383</v>
      </c>
      <c r="F649" t="s">
        <v>18556</v>
      </c>
      <c r="G649" t="s">
        <v>18451</v>
      </c>
      <c r="H649" t="s">
        <v>19519</v>
      </c>
      <c r="L649" t="s">
        <v>18558</v>
      </c>
      <c r="N649" t="s">
        <v>7576</v>
      </c>
      <c r="T649" t="s">
        <v>19520</v>
      </c>
      <c r="U649" t="s">
        <v>19521</v>
      </c>
      <c r="AC649" t="s">
        <v>18659</v>
      </c>
      <c r="AE649" t="s">
        <v>9765</v>
      </c>
      <c r="AH649" t="s">
        <v>19522</v>
      </c>
      <c r="AI649" t="s">
        <v>18524</v>
      </c>
      <c r="AN649" t="s">
        <v>19526</v>
      </c>
    </row>
    <row r="650" spans="1:40" hidden="1" x14ac:dyDescent="0.2">
      <c r="A650" t="s">
        <v>3071</v>
      </c>
      <c r="B650" t="s">
        <v>3072</v>
      </c>
      <c r="D650" t="s">
        <v>8383</v>
      </c>
      <c r="F650" t="s">
        <v>18556</v>
      </c>
      <c r="G650" t="s">
        <v>18451</v>
      </c>
      <c r="H650" t="s">
        <v>19527</v>
      </c>
      <c r="L650" t="s">
        <v>18558</v>
      </c>
      <c r="N650" t="s">
        <v>7576</v>
      </c>
      <c r="T650" t="s">
        <v>19520</v>
      </c>
      <c r="U650" t="s">
        <v>19521</v>
      </c>
      <c r="AC650" t="s">
        <v>18491</v>
      </c>
      <c r="AE650" t="s">
        <v>9765</v>
      </c>
      <c r="AH650" t="s">
        <v>19522</v>
      </c>
      <c r="AI650" t="s">
        <v>18524</v>
      </c>
      <c r="AN650" t="s">
        <v>19523</v>
      </c>
    </row>
    <row r="651" spans="1:40" hidden="1" x14ac:dyDescent="0.2">
      <c r="A651" t="s">
        <v>3071</v>
      </c>
      <c r="B651" t="s">
        <v>3072</v>
      </c>
      <c r="D651" t="s">
        <v>8383</v>
      </c>
      <c r="F651" t="s">
        <v>18556</v>
      </c>
      <c r="G651" t="s">
        <v>18491</v>
      </c>
      <c r="L651" t="s">
        <v>18558</v>
      </c>
      <c r="N651" t="s">
        <v>7576</v>
      </c>
      <c r="V651" t="b">
        <v>0</v>
      </c>
      <c r="W651" t="b">
        <v>0</v>
      </c>
      <c r="Z651" t="b">
        <v>0</v>
      </c>
      <c r="AE651" t="s">
        <v>9765</v>
      </c>
      <c r="AH651" t="s">
        <v>19522</v>
      </c>
      <c r="AI651" t="s">
        <v>18451</v>
      </c>
      <c r="AN651" t="s">
        <v>19524</v>
      </c>
    </row>
    <row r="652" spans="1:40" hidden="1" x14ac:dyDescent="0.2">
      <c r="A652" t="s">
        <v>3071</v>
      </c>
      <c r="B652" t="s">
        <v>3072</v>
      </c>
      <c r="D652" t="s">
        <v>8383</v>
      </c>
      <c r="F652" t="s">
        <v>18556</v>
      </c>
      <c r="G652" t="s">
        <v>18566</v>
      </c>
      <c r="L652" t="s">
        <v>18558</v>
      </c>
      <c r="N652" t="s">
        <v>7576</v>
      </c>
      <c r="V652" t="b">
        <v>0</v>
      </c>
      <c r="W652" t="b">
        <v>0</v>
      </c>
      <c r="Z652" t="b">
        <v>0</v>
      </c>
      <c r="AE652" t="s">
        <v>9765</v>
      </c>
      <c r="AH652" t="s">
        <v>19522</v>
      </c>
      <c r="AI652" t="s">
        <v>18524</v>
      </c>
      <c r="AN652" t="s">
        <v>19524</v>
      </c>
    </row>
    <row r="653" spans="1:40" hidden="1" x14ac:dyDescent="0.2">
      <c r="A653" t="s">
        <v>3071</v>
      </c>
      <c r="B653" t="s">
        <v>3072</v>
      </c>
      <c r="D653" t="s">
        <v>8383</v>
      </c>
      <c r="F653" t="s">
        <v>18556</v>
      </c>
      <c r="G653" t="s">
        <v>18881</v>
      </c>
      <c r="L653" t="s">
        <v>18558</v>
      </c>
      <c r="N653" t="s">
        <v>7576</v>
      </c>
      <c r="T653" t="s">
        <v>19520</v>
      </c>
      <c r="U653" t="s">
        <v>19521</v>
      </c>
      <c r="AE653" t="s">
        <v>9765</v>
      </c>
      <c r="AH653" t="s">
        <v>19522</v>
      </c>
      <c r="AI653" t="s">
        <v>18451</v>
      </c>
      <c r="AN653" t="s">
        <v>19525</v>
      </c>
    </row>
    <row r="654" spans="1:40" hidden="1" x14ac:dyDescent="0.2">
      <c r="A654" t="s">
        <v>3071</v>
      </c>
      <c r="B654" t="s">
        <v>3072</v>
      </c>
      <c r="D654" t="s">
        <v>8383</v>
      </c>
      <c r="F654" t="s">
        <v>18556</v>
      </c>
      <c r="G654" t="s">
        <v>18524</v>
      </c>
      <c r="H654" t="s">
        <v>19519</v>
      </c>
      <c r="L654" t="s">
        <v>18558</v>
      </c>
      <c r="N654" t="s">
        <v>7576</v>
      </c>
      <c r="T654" t="s">
        <v>19520</v>
      </c>
      <c r="U654" t="s">
        <v>19521</v>
      </c>
      <c r="AC654" t="s">
        <v>18566</v>
      </c>
      <c r="AE654" t="s">
        <v>9765</v>
      </c>
      <c r="AH654" t="s">
        <v>19522</v>
      </c>
      <c r="AI654" t="s">
        <v>18524</v>
      </c>
      <c r="AN654" t="s">
        <v>19523</v>
      </c>
    </row>
    <row r="655" spans="1:40" hidden="1" x14ac:dyDescent="0.2">
      <c r="A655" t="s">
        <v>3071</v>
      </c>
      <c r="B655" t="s">
        <v>3072</v>
      </c>
      <c r="D655" t="s">
        <v>8383</v>
      </c>
      <c r="F655" t="s">
        <v>18556</v>
      </c>
      <c r="G655" t="s">
        <v>18659</v>
      </c>
      <c r="L655" t="s">
        <v>18558</v>
      </c>
      <c r="N655" t="s">
        <v>7576</v>
      </c>
      <c r="T655" t="s">
        <v>19520</v>
      </c>
      <c r="U655" t="s">
        <v>19521</v>
      </c>
      <c r="AE655" t="s">
        <v>9765</v>
      </c>
      <c r="AH655" t="s">
        <v>19522</v>
      </c>
      <c r="AI655" t="s">
        <v>18451</v>
      </c>
      <c r="AN655" t="s">
        <v>19525</v>
      </c>
    </row>
    <row r="656" spans="1:40" hidden="1" x14ac:dyDescent="0.2">
      <c r="A656" t="s">
        <v>3071</v>
      </c>
      <c r="B656" t="s">
        <v>3072</v>
      </c>
      <c r="D656" t="s">
        <v>8383</v>
      </c>
      <c r="F656" t="s">
        <v>18556</v>
      </c>
      <c r="G656" t="s">
        <v>18659</v>
      </c>
      <c r="L656" t="s">
        <v>18558</v>
      </c>
      <c r="N656" t="s">
        <v>7576</v>
      </c>
      <c r="V656" t="b">
        <v>0</v>
      </c>
      <c r="W656" t="b">
        <v>0</v>
      </c>
      <c r="Z656" t="b">
        <v>0</v>
      </c>
      <c r="AE656" t="s">
        <v>9765</v>
      </c>
      <c r="AH656" t="s">
        <v>19522</v>
      </c>
      <c r="AI656" t="s">
        <v>18451</v>
      </c>
      <c r="AN656" t="s">
        <v>19524</v>
      </c>
    </row>
    <row r="657" spans="1:40" hidden="1" x14ac:dyDescent="0.2">
      <c r="A657" t="s">
        <v>3071</v>
      </c>
      <c r="B657" t="s">
        <v>3072</v>
      </c>
      <c r="D657" t="s">
        <v>8383</v>
      </c>
      <c r="F657" t="s">
        <v>18556</v>
      </c>
      <c r="G657" t="s">
        <v>18491</v>
      </c>
      <c r="L657" t="s">
        <v>18558</v>
      </c>
      <c r="N657" t="s">
        <v>7576</v>
      </c>
      <c r="T657" t="s">
        <v>19520</v>
      </c>
      <c r="U657" t="s">
        <v>19521</v>
      </c>
      <c r="AE657" t="s">
        <v>9765</v>
      </c>
      <c r="AH657" t="s">
        <v>19522</v>
      </c>
      <c r="AI657" t="s">
        <v>18451</v>
      </c>
      <c r="AN657" t="s">
        <v>19525</v>
      </c>
    </row>
    <row r="658" spans="1:40" hidden="1" x14ac:dyDescent="0.2">
      <c r="A658" t="s">
        <v>3071</v>
      </c>
      <c r="B658" t="s">
        <v>3072</v>
      </c>
      <c r="D658" t="s">
        <v>8383</v>
      </c>
      <c r="F658" t="s">
        <v>18469</v>
      </c>
      <c r="L658" t="s">
        <v>18470</v>
      </c>
      <c r="V658" t="b">
        <v>0</v>
      </c>
      <c r="W658" t="b">
        <v>1</v>
      </c>
      <c r="AB658" t="s">
        <v>18455</v>
      </c>
      <c r="AE658" t="s">
        <v>19180</v>
      </c>
      <c r="AF658" t="s">
        <v>18720</v>
      </c>
      <c r="AG658" t="s">
        <v>18635</v>
      </c>
      <c r="AI658" t="s">
        <v>18483</v>
      </c>
      <c r="AK658" t="s">
        <v>19498</v>
      </c>
      <c r="AN658" t="s">
        <v>19528</v>
      </c>
    </row>
    <row r="659" spans="1:40" hidden="1" x14ac:dyDescent="0.2">
      <c r="A659" t="s">
        <v>3354</v>
      </c>
      <c r="B659" t="s">
        <v>3355</v>
      </c>
      <c r="D659" t="s">
        <v>8404</v>
      </c>
      <c r="F659" t="s">
        <v>18924</v>
      </c>
      <c r="G659" t="s">
        <v>18491</v>
      </c>
      <c r="H659" t="s">
        <v>18926</v>
      </c>
      <c r="L659" t="s">
        <v>18927</v>
      </c>
      <c r="N659" t="s">
        <v>7895</v>
      </c>
      <c r="V659" t="b">
        <v>0</v>
      </c>
      <c r="W659" t="b">
        <v>1</v>
      </c>
      <c r="X659" t="b">
        <v>0</v>
      </c>
      <c r="Y659" t="b">
        <v>0</v>
      </c>
      <c r="Z659" t="b">
        <v>0</v>
      </c>
      <c r="AB659" t="s">
        <v>18455</v>
      </c>
      <c r="AE659" t="s">
        <v>19529</v>
      </c>
      <c r="AF659" t="s">
        <v>18634</v>
      </c>
      <c r="AH659" t="s">
        <v>19530</v>
      </c>
      <c r="AI659" t="s">
        <v>18456</v>
      </c>
      <c r="AN659" t="s">
        <v>19531</v>
      </c>
    </row>
    <row r="660" spans="1:40" hidden="1" x14ac:dyDescent="0.2">
      <c r="A660" t="s">
        <v>3354</v>
      </c>
      <c r="B660" t="s">
        <v>3355</v>
      </c>
      <c r="D660" t="s">
        <v>8404</v>
      </c>
      <c r="F660" t="s">
        <v>18924</v>
      </c>
      <c r="G660" t="s">
        <v>18456</v>
      </c>
      <c r="H660" t="s">
        <v>19532</v>
      </c>
      <c r="L660" t="s">
        <v>18927</v>
      </c>
      <c r="N660" t="s">
        <v>7898</v>
      </c>
      <c r="V660" t="b">
        <v>0</v>
      </c>
      <c r="W660" t="b">
        <v>1</v>
      </c>
      <c r="Z660" t="b">
        <v>0</v>
      </c>
      <c r="AB660" t="s">
        <v>18455</v>
      </c>
      <c r="AE660" t="s">
        <v>19421</v>
      </c>
      <c r="AF660" t="s">
        <v>19422</v>
      </c>
      <c r="AH660" t="s">
        <v>19533</v>
      </c>
      <c r="AI660" t="s">
        <v>18451</v>
      </c>
      <c r="AN660" t="s">
        <v>19531</v>
      </c>
    </row>
    <row r="661" spans="1:40" hidden="1" x14ac:dyDescent="0.2">
      <c r="A661" t="s">
        <v>3354</v>
      </c>
      <c r="B661" t="s">
        <v>3355</v>
      </c>
      <c r="D661" t="s">
        <v>8404</v>
      </c>
      <c r="F661" t="s">
        <v>18924</v>
      </c>
      <c r="G661" t="s">
        <v>18456</v>
      </c>
      <c r="H661" t="s">
        <v>19532</v>
      </c>
      <c r="L661" t="s">
        <v>18927</v>
      </c>
      <c r="N661" t="s">
        <v>18408</v>
      </c>
      <c r="V661" t="b">
        <v>0</v>
      </c>
      <c r="W661" t="b">
        <v>1</v>
      </c>
      <c r="Z661" t="b">
        <v>0</v>
      </c>
      <c r="AB661" t="s">
        <v>18455</v>
      </c>
      <c r="AE661" t="s">
        <v>19421</v>
      </c>
      <c r="AF661" t="s">
        <v>19422</v>
      </c>
      <c r="AH661" t="s">
        <v>19535</v>
      </c>
      <c r="AI661" t="s">
        <v>18451</v>
      </c>
      <c r="AN661" t="s">
        <v>19536</v>
      </c>
    </row>
    <row r="662" spans="1:40" hidden="1" x14ac:dyDescent="0.2">
      <c r="A662" t="s">
        <v>3354</v>
      </c>
      <c r="B662" t="s">
        <v>3355</v>
      </c>
      <c r="D662" t="s">
        <v>8404</v>
      </c>
      <c r="F662" t="s">
        <v>18924</v>
      </c>
      <c r="G662" t="s">
        <v>18456</v>
      </c>
      <c r="H662" t="s">
        <v>19532</v>
      </c>
      <c r="I662">
        <v>10000000</v>
      </c>
      <c r="L662" t="s">
        <v>18927</v>
      </c>
      <c r="M662" t="s">
        <v>18932</v>
      </c>
      <c r="N662" t="s">
        <v>18408</v>
      </c>
      <c r="V662" t="b">
        <v>0</v>
      </c>
      <c r="W662" t="b">
        <v>1</v>
      </c>
      <c r="Z662" t="b">
        <v>0</v>
      </c>
      <c r="AB662" t="s">
        <v>18455</v>
      </c>
      <c r="AE662" t="s">
        <v>19421</v>
      </c>
      <c r="AF662" t="s">
        <v>19422</v>
      </c>
      <c r="AH662" t="s">
        <v>19535</v>
      </c>
      <c r="AI662" t="s">
        <v>18451</v>
      </c>
      <c r="AN662" t="s">
        <v>19537</v>
      </c>
    </row>
    <row r="663" spans="1:40" hidden="1" x14ac:dyDescent="0.2">
      <c r="A663" t="s">
        <v>3354</v>
      </c>
      <c r="B663" t="s">
        <v>3355</v>
      </c>
      <c r="D663" t="s">
        <v>8404</v>
      </c>
      <c r="F663" t="s">
        <v>18924</v>
      </c>
      <c r="G663" t="s">
        <v>18491</v>
      </c>
      <c r="H663" t="s">
        <v>18926</v>
      </c>
      <c r="I663">
        <v>40000000</v>
      </c>
      <c r="L663" t="s">
        <v>18927</v>
      </c>
      <c r="M663" t="s">
        <v>18932</v>
      </c>
      <c r="N663" t="s">
        <v>18408</v>
      </c>
      <c r="V663" t="b">
        <v>0</v>
      </c>
      <c r="W663" t="b">
        <v>1</v>
      </c>
      <c r="Z663" t="b">
        <v>0</v>
      </c>
      <c r="AB663" t="s">
        <v>18455</v>
      </c>
      <c r="AE663" t="s">
        <v>19421</v>
      </c>
      <c r="AF663" t="s">
        <v>19422</v>
      </c>
      <c r="AH663" t="s">
        <v>19535</v>
      </c>
      <c r="AI663" t="s">
        <v>18451</v>
      </c>
      <c r="AN663" t="s">
        <v>19537</v>
      </c>
    </row>
    <row r="664" spans="1:40" hidden="1" x14ac:dyDescent="0.2">
      <c r="A664" t="s">
        <v>3354</v>
      </c>
      <c r="B664" t="s">
        <v>3355</v>
      </c>
      <c r="D664" t="s">
        <v>8404</v>
      </c>
      <c r="F664" t="s">
        <v>18924</v>
      </c>
      <c r="G664" t="s">
        <v>18491</v>
      </c>
      <c r="H664" t="s">
        <v>18926</v>
      </c>
      <c r="L664" t="s">
        <v>18927</v>
      </c>
      <c r="N664" t="s">
        <v>18408</v>
      </c>
      <c r="V664" t="b">
        <v>0</v>
      </c>
      <c r="W664" t="b">
        <v>1</v>
      </c>
      <c r="Z664" t="b">
        <v>0</v>
      </c>
      <c r="AB664" t="s">
        <v>18455</v>
      </c>
      <c r="AE664" t="s">
        <v>19421</v>
      </c>
      <c r="AF664" t="s">
        <v>19422</v>
      </c>
      <c r="AH664" t="s">
        <v>19535</v>
      </c>
      <c r="AI664" t="s">
        <v>18451</v>
      </c>
      <c r="AN664" t="s">
        <v>19536</v>
      </c>
    </row>
    <row r="665" spans="1:40" hidden="1" x14ac:dyDescent="0.2">
      <c r="A665" t="s">
        <v>3390</v>
      </c>
      <c r="B665" t="s">
        <v>3391</v>
      </c>
      <c r="D665" t="s">
        <v>8414</v>
      </c>
      <c r="F665" t="s">
        <v>18556</v>
      </c>
      <c r="G665" t="s">
        <v>18491</v>
      </c>
      <c r="L665" t="s">
        <v>18558</v>
      </c>
      <c r="N665" t="s">
        <v>7662</v>
      </c>
      <c r="T665" t="s">
        <v>19538</v>
      </c>
      <c r="U665" t="s">
        <v>19539</v>
      </c>
      <c r="AE665" t="s">
        <v>18678</v>
      </c>
      <c r="AH665" t="s">
        <v>19540</v>
      </c>
      <c r="AI665" t="s">
        <v>18451</v>
      </c>
      <c r="AN665" t="s">
        <v>19541</v>
      </c>
    </row>
    <row r="666" spans="1:40" hidden="1" x14ac:dyDescent="0.2">
      <c r="A666" t="s">
        <v>3390</v>
      </c>
      <c r="B666" t="s">
        <v>3391</v>
      </c>
      <c r="D666" t="s">
        <v>8414</v>
      </c>
      <c r="F666" t="s">
        <v>18556</v>
      </c>
      <c r="G666" t="s">
        <v>18566</v>
      </c>
      <c r="L666" t="s">
        <v>18558</v>
      </c>
      <c r="N666" t="s">
        <v>7662</v>
      </c>
      <c r="T666" t="s">
        <v>19538</v>
      </c>
      <c r="U666" t="s">
        <v>19539</v>
      </c>
      <c r="AE666" t="s">
        <v>18678</v>
      </c>
      <c r="AH666" t="s">
        <v>19540</v>
      </c>
      <c r="AI666" t="s">
        <v>18524</v>
      </c>
      <c r="AN666" t="s">
        <v>19541</v>
      </c>
    </row>
    <row r="667" spans="1:40" hidden="1" x14ac:dyDescent="0.2">
      <c r="A667" t="s">
        <v>3390</v>
      </c>
      <c r="B667" t="s">
        <v>3391</v>
      </c>
      <c r="D667" t="s">
        <v>8414</v>
      </c>
      <c r="F667" t="s">
        <v>18556</v>
      </c>
      <c r="G667" t="s">
        <v>18451</v>
      </c>
      <c r="H667" t="s">
        <v>18616</v>
      </c>
      <c r="L667" t="s">
        <v>18558</v>
      </c>
      <c r="N667" t="s">
        <v>7662</v>
      </c>
      <c r="T667" t="s">
        <v>19538</v>
      </c>
      <c r="U667" t="s">
        <v>19539</v>
      </c>
      <c r="AC667" t="s">
        <v>18491</v>
      </c>
      <c r="AE667" t="s">
        <v>18678</v>
      </c>
      <c r="AH667" t="s">
        <v>19540</v>
      </c>
      <c r="AI667" t="s">
        <v>18524</v>
      </c>
      <c r="AN667" t="s">
        <v>19542</v>
      </c>
    </row>
    <row r="668" spans="1:40" hidden="1" x14ac:dyDescent="0.2">
      <c r="A668" t="s">
        <v>3390</v>
      </c>
      <c r="B668" t="s">
        <v>3391</v>
      </c>
      <c r="D668" t="s">
        <v>8414</v>
      </c>
      <c r="F668" t="s">
        <v>18556</v>
      </c>
      <c r="G668" t="s">
        <v>18524</v>
      </c>
      <c r="H668" t="s">
        <v>19011</v>
      </c>
      <c r="L668" t="s">
        <v>18558</v>
      </c>
      <c r="N668" t="s">
        <v>7662</v>
      </c>
      <c r="T668" t="s">
        <v>19538</v>
      </c>
      <c r="U668" t="s">
        <v>19539</v>
      </c>
      <c r="AC668" t="s">
        <v>18561</v>
      </c>
      <c r="AE668" t="s">
        <v>18678</v>
      </c>
      <c r="AH668" t="s">
        <v>19540</v>
      </c>
      <c r="AI668" t="s">
        <v>18524</v>
      </c>
      <c r="AN668" t="s">
        <v>19542</v>
      </c>
    </row>
    <row r="669" spans="1:40" hidden="1" x14ac:dyDescent="0.2">
      <c r="A669" t="s">
        <v>3390</v>
      </c>
      <c r="B669" t="s">
        <v>3391</v>
      </c>
      <c r="D669" t="s">
        <v>8414</v>
      </c>
      <c r="F669" t="s">
        <v>18556</v>
      </c>
      <c r="G669" t="s">
        <v>18524</v>
      </c>
      <c r="H669" t="s">
        <v>18920</v>
      </c>
      <c r="L669" t="s">
        <v>18558</v>
      </c>
      <c r="N669" t="s">
        <v>7662</v>
      </c>
      <c r="T669" t="s">
        <v>19538</v>
      </c>
      <c r="U669" t="s">
        <v>19539</v>
      </c>
      <c r="AC669" t="s">
        <v>18566</v>
      </c>
      <c r="AE669" t="s">
        <v>18678</v>
      </c>
      <c r="AH669" t="s">
        <v>19540</v>
      </c>
      <c r="AI669" t="s">
        <v>18524</v>
      </c>
      <c r="AN669" t="s">
        <v>19542</v>
      </c>
    </row>
    <row r="670" spans="1:40" hidden="1" x14ac:dyDescent="0.2">
      <c r="A670" t="s">
        <v>3390</v>
      </c>
      <c r="B670" t="s">
        <v>3391</v>
      </c>
      <c r="D670" t="s">
        <v>8414</v>
      </c>
      <c r="F670" t="s">
        <v>18556</v>
      </c>
      <c r="G670" t="s">
        <v>18561</v>
      </c>
      <c r="L670" t="s">
        <v>18558</v>
      </c>
      <c r="N670" t="s">
        <v>7662</v>
      </c>
      <c r="T670" t="s">
        <v>19538</v>
      </c>
      <c r="U670" t="s">
        <v>19539</v>
      </c>
      <c r="AE670" t="s">
        <v>18678</v>
      </c>
      <c r="AH670" t="s">
        <v>19540</v>
      </c>
      <c r="AI670" t="s">
        <v>18524</v>
      </c>
      <c r="AN670" t="s">
        <v>19541</v>
      </c>
    </row>
    <row r="671" spans="1:40" x14ac:dyDescent="0.2">
      <c r="A671" t="s">
        <v>3390</v>
      </c>
      <c r="B671" t="s">
        <v>3391</v>
      </c>
      <c r="D671" t="s">
        <v>8414</v>
      </c>
      <c r="F671" t="s">
        <v>18556</v>
      </c>
      <c r="G671" t="s">
        <v>18491</v>
      </c>
      <c r="L671" t="s">
        <v>18558</v>
      </c>
      <c r="N671" t="s">
        <v>7433</v>
      </c>
      <c r="V671" t="b">
        <v>0</v>
      </c>
      <c r="W671" t="b">
        <v>0</v>
      </c>
      <c r="Z671" t="b">
        <v>0</v>
      </c>
      <c r="AE671" t="s">
        <v>18568</v>
      </c>
      <c r="AF671" t="s">
        <v>18546</v>
      </c>
      <c r="AG671" t="s">
        <v>18459</v>
      </c>
      <c r="AH671" t="s">
        <v>19543</v>
      </c>
      <c r="AI671" t="s">
        <v>18451</v>
      </c>
      <c r="AN671" t="s">
        <v>19544</v>
      </c>
    </row>
    <row r="672" spans="1:40" x14ac:dyDescent="0.2">
      <c r="A672" t="s">
        <v>3390</v>
      </c>
      <c r="B672" t="s">
        <v>3391</v>
      </c>
      <c r="D672" t="s">
        <v>8414</v>
      </c>
      <c r="F672" t="s">
        <v>18556</v>
      </c>
      <c r="G672" t="s">
        <v>18566</v>
      </c>
      <c r="L672" t="s">
        <v>18558</v>
      </c>
      <c r="N672" t="s">
        <v>7433</v>
      </c>
      <c r="V672" t="b">
        <v>0</v>
      </c>
      <c r="W672" t="b">
        <v>0</v>
      </c>
      <c r="Z672" t="b">
        <v>0</v>
      </c>
      <c r="AE672" t="s">
        <v>18562</v>
      </c>
      <c r="AF672" t="s">
        <v>18514</v>
      </c>
      <c r="AG672" t="s">
        <v>18515</v>
      </c>
      <c r="AH672" t="s">
        <v>19543</v>
      </c>
      <c r="AI672" t="s">
        <v>18524</v>
      </c>
      <c r="AN672" t="s">
        <v>19544</v>
      </c>
    </row>
    <row r="673" spans="1:40" x14ac:dyDescent="0.2">
      <c r="A673" t="s">
        <v>3390</v>
      </c>
      <c r="B673" t="s">
        <v>3391</v>
      </c>
      <c r="D673" t="s">
        <v>8414</v>
      </c>
      <c r="F673" t="s">
        <v>18556</v>
      </c>
      <c r="G673" t="s">
        <v>18561</v>
      </c>
      <c r="L673" t="s">
        <v>18558</v>
      </c>
      <c r="N673" t="s">
        <v>7433</v>
      </c>
      <c r="V673" t="b">
        <v>0</v>
      </c>
      <c r="W673" t="b">
        <v>0</v>
      </c>
      <c r="Z673" t="b">
        <v>0</v>
      </c>
      <c r="AE673" t="s">
        <v>18562</v>
      </c>
      <c r="AF673" t="s">
        <v>18514</v>
      </c>
      <c r="AG673" t="s">
        <v>18515</v>
      </c>
      <c r="AH673" t="s">
        <v>19543</v>
      </c>
      <c r="AI673" t="s">
        <v>18524</v>
      </c>
      <c r="AN673" t="s">
        <v>19544</v>
      </c>
    </row>
    <row r="674" spans="1:40" x14ac:dyDescent="0.2">
      <c r="A674" t="s">
        <v>3390</v>
      </c>
      <c r="B674" t="s">
        <v>3391</v>
      </c>
      <c r="D674" t="s">
        <v>8414</v>
      </c>
      <c r="F674" t="s">
        <v>18556</v>
      </c>
      <c r="G674" t="s">
        <v>18491</v>
      </c>
      <c r="L674" t="s">
        <v>18558</v>
      </c>
      <c r="N674" t="s">
        <v>19545</v>
      </c>
      <c r="V674" t="b">
        <v>0</v>
      </c>
      <c r="W674" t="b">
        <v>0</v>
      </c>
      <c r="Z674" t="b">
        <v>0</v>
      </c>
      <c r="AE674" t="s">
        <v>18627</v>
      </c>
      <c r="AF674" t="s">
        <v>18600</v>
      </c>
      <c r="AG674" t="s">
        <v>18459</v>
      </c>
      <c r="AH674" t="s">
        <v>19546</v>
      </c>
      <c r="AI674" t="s">
        <v>18451</v>
      </c>
      <c r="AN674" t="s">
        <v>19547</v>
      </c>
    </row>
    <row r="675" spans="1:40" x14ac:dyDescent="0.2">
      <c r="A675" t="s">
        <v>3390</v>
      </c>
      <c r="B675" t="s">
        <v>3391</v>
      </c>
      <c r="D675" t="s">
        <v>8414</v>
      </c>
      <c r="F675" t="s">
        <v>18556</v>
      </c>
      <c r="G675" t="s">
        <v>18566</v>
      </c>
      <c r="L675" t="s">
        <v>18558</v>
      </c>
      <c r="N675" t="s">
        <v>19545</v>
      </c>
      <c r="V675" t="b">
        <v>0</v>
      </c>
      <c r="W675" t="b">
        <v>0</v>
      </c>
      <c r="Z675" t="b">
        <v>0</v>
      </c>
      <c r="AE675" t="s">
        <v>18562</v>
      </c>
      <c r="AF675" t="s">
        <v>18514</v>
      </c>
      <c r="AG675" t="s">
        <v>18515</v>
      </c>
      <c r="AH675" t="s">
        <v>19546</v>
      </c>
      <c r="AI675" t="s">
        <v>18524</v>
      </c>
      <c r="AN675" t="s">
        <v>19547</v>
      </c>
    </row>
    <row r="676" spans="1:40" x14ac:dyDescent="0.2">
      <c r="A676" t="s">
        <v>3390</v>
      </c>
      <c r="B676" t="s">
        <v>3391</v>
      </c>
      <c r="D676" t="s">
        <v>8414</v>
      </c>
      <c r="F676" t="s">
        <v>18556</v>
      </c>
      <c r="G676" t="s">
        <v>18561</v>
      </c>
      <c r="L676" t="s">
        <v>18558</v>
      </c>
      <c r="N676" t="s">
        <v>19545</v>
      </c>
      <c r="V676" t="b">
        <v>0</v>
      </c>
      <c r="W676" t="b">
        <v>0</v>
      </c>
      <c r="Z676" t="b">
        <v>0</v>
      </c>
      <c r="AE676" t="s">
        <v>18562</v>
      </c>
      <c r="AF676" t="s">
        <v>18514</v>
      </c>
      <c r="AG676" t="s">
        <v>18515</v>
      </c>
      <c r="AH676" t="s">
        <v>19546</v>
      </c>
      <c r="AI676" t="s">
        <v>18524</v>
      </c>
      <c r="AN676" t="s">
        <v>19547</v>
      </c>
    </row>
    <row r="677" spans="1:40" hidden="1" x14ac:dyDescent="0.2">
      <c r="A677" t="s">
        <v>3534</v>
      </c>
      <c r="B677" t="s">
        <v>3535</v>
      </c>
      <c r="D677" t="s">
        <v>8441</v>
      </c>
      <c r="F677" t="s">
        <v>18450</v>
      </c>
      <c r="G677" t="s">
        <v>18451</v>
      </c>
      <c r="H677" t="s">
        <v>19549</v>
      </c>
      <c r="I677">
        <v>1500000000</v>
      </c>
      <c r="N677" t="s">
        <v>7040</v>
      </c>
      <c r="T677" t="s">
        <v>19550</v>
      </c>
      <c r="U677" t="s">
        <v>19551</v>
      </c>
      <c r="V677" t="b">
        <v>0</v>
      </c>
      <c r="W677" t="b">
        <v>1</v>
      </c>
      <c r="AB677" t="s">
        <v>18455</v>
      </c>
      <c r="AC677" t="s">
        <v>18491</v>
      </c>
      <c r="AE677" t="s">
        <v>19552</v>
      </c>
      <c r="AF677" t="s">
        <v>19553</v>
      </c>
      <c r="AG677" t="s">
        <v>18805</v>
      </c>
      <c r="AH677" t="s">
        <v>19554</v>
      </c>
      <c r="AI677" t="s">
        <v>18461</v>
      </c>
      <c r="AK677" t="s">
        <v>18462</v>
      </c>
      <c r="AN677" t="s">
        <v>19555</v>
      </c>
    </row>
    <row r="678" spans="1:40" hidden="1" x14ac:dyDescent="0.2">
      <c r="A678" t="s">
        <v>3534</v>
      </c>
      <c r="B678" t="s">
        <v>3535</v>
      </c>
      <c r="D678" t="s">
        <v>8441</v>
      </c>
      <c r="F678" t="s">
        <v>18450</v>
      </c>
      <c r="G678" t="s">
        <v>18524</v>
      </c>
      <c r="H678" t="s">
        <v>19556</v>
      </c>
      <c r="I678">
        <v>5000000000</v>
      </c>
      <c r="N678" t="s">
        <v>7040</v>
      </c>
      <c r="T678" t="s">
        <v>19550</v>
      </c>
      <c r="U678" t="s">
        <v>19551</v>
      </c>
      <c r="AC678" t="s">
        <v>18668</v>
      </c>
      <c r="AE678" t="s">
        <v>18809</v>
      </c>
      <c r="AF678" t="s">
        <v>18810</v>
      </c>
      <c r="AG678" t="s">
        <v>18811</v>
      </c>
      <c r="AH678" t="s">
        <v>19554</v>
      </c>
      <c r="AI678" t="s">
        <v>7872</v>
      </c>
      <c r="AK678" t="s">
        <v>18462</v>
      </c>
      <c r="AN678" t="s">
        <v>19555</v>
      </c>
    </row>
    <row r="679" spans="1:40" hidden="1" x14ac:dyDescent="0.2">
      <c r="A679" t="s">
        <v>3534</v>
      </c>
      <c r="B679" t="s">
        <v>3535</v>
      </c>
      <c r="D679" t="s">
        <v>8441</v>
      </c>
      <c r="F679" t="s">
        <v>18450</v>
      </c>
      <c r="G679" t="s">
        <v>18524</v>
      </c>
      <c r="H679" t="s">
        <v>19556</v>
      </c>
      <c r="I679">
        <v>5000000000</v>
      </c>
      <c r="N679" t="s">
        <v>7284</v>
      </c>
      <c r="T679" t="s">
        <v>19557</v>
      </c>
      <c r="U679" t="s">
        <v>19558</v>
      </c>
      <c r="AC679" t="s">
        <v>18668</v>
      </c>
      <c r="AE679" t="s">
        <v>18809</v>
      </c>
      <c r="AF679" t="s">
        <v>18810</v>
      </c>
      <c r="AG679" t="s">
        <v>18811</v>
      </c>
      <c r="AH679" t="s">
        <v>19559</v>
      </c>
      <c r="AI679" t="s">
        <v>7872</v>
      </c>
      <c r="AK679" t="s">
        <v>18462</v>
      </c>
      <c r="AN679" t="s">
        <v>19560</v>
      </c>
    </row>
    <row r="680" spans="1:40" hidden="1" x14ac:dyDescent="0.2">
      <c r="A680" t="s">
        <v>3534</v>
      </c>
      <c r="B680" t="s">
        <v>3535</v>
      </c>
      <c r="D680" t="s">
        <v>8441</v>
      </c>
      <c r="F680" t="s">
        <v>18450</v>
      </c>
      <c r="H680" t="s">
        <v>18464</v>
      </c>
      <c r="I680">
        <v>0</v>
      </c>
      <c r="N680" t="s">
        <v>7832</v>
      </c>
      <c r="T680" t="s">
        <v>19561</v>
      </c>
      <c r="U680" t="s">
        <v>19562</v>
      </c>
      <c r="AC680" t="s">
        <v>18675</v>
      </c>
      <c r="AE680" t="s">
        <v>18466</v>
      </c>
      <c r="AH680" t="s">
        <v>19563</v>
      </c>
      <c r="AK680" t="s">
        <v>18462</v>
      </c>
      <c r="AN680" t="s">
        <v>19564</v>
      </c>
    </row>
    <row r="681" spans="1:40" hidden="1" x14ac:dyDescent="0.2">
      <c r="A681" t="s">
        <v>3534</v>
      </c>
      <c r="B681" t="s">
        <v>3535</v>
      </c>
      <c r="D681" t="s">
        <v>8441</v>
      </c>
      <c r="F681" t="s">
        <v>18450</v>
      </c>
      <c r="G681" t="s">
        <v>19565</v>
      </c>
      <c r="H681" t="s">
        <v>19566</v>
      </c>
      <c r="I681">
        <v>750000000</v>
      </c>
      <c r="N681" t="s">
        <v>7832</v>
      </c>
      <c r="T681" t="s">
        <v>19561</v>
      </c>
      <c r="U681" t="s">
        <v>19562</v>
      </c>
      <c r="AE681" t="s">
        <v>18809</v>
      </c>
      <c r="AF681" t="s">
        <v>18810</v>
      </c>
      <c r="AG681" t="s">
        <v>18811</v>
      </c>
      <c r="AH681" t="s">
        <v>19563</v>
      </c>
      <c r="AI681" t="s">
        <v>7872</v>
      </c>
      <c r="AK681" t="s">
        <v>18462</v>
      </c>
      <c r="AN681" t="s">
        <v>19567</v>
      </c>
    </row>
    <row r="682" spans="1:40" hidden="1" x14ac:dyDescent="0.2">
      <c r="A682" t="s">
        <v>3534</v>
      </c>
      <c r="B682" t="s">
        <v>3535</v>
      </c>
      <c r="D682" t="s">
        <v>8441</v>
      </c>
      <c r="F682" t="s">
        <v>18450</v>
      </c>
      <c r="G682" t="s">
        <v>19568</v>
      </c>
      <c r="H682" t="s">
        <v>19569</v>
      </c>
      <c r="I682">
        <v>419900000</v>
      </c>
      <c r="N682" t="s">
        <v>7832</v>
      </c>
      <c r="T682" t="s">
        <v>19561</v>
      </c>
      <c r="U682" t="s">
        <v>19562</v>
      </c>
      <c r="V682" t="b">
        <v>0</v>
      </c>
      <c r="W682" t="b">
        <v>1</v>
      </c>
      <c r="AE682" t="s">
        <v>19570</v>
      </c>
      <c r="AF682" t="s">
        <v>19571</v>
      </c>
      <c r="AH682" t="s">
        <v>19563</v>
      </c>
      <c r="AK682" t="s">
        <v>18462</v>
      </c>
      <c r="AN682" t="s">
        <v>19567</v>
      </c>
    </row>
    <row r="683" spans="1:40" hidden="1" x14ac:dyDescent="0.2">
      <c r="A683" t="s">
        <v>3534</v>
      </c>
      <c r="B683" t="s">
        <v>3535</v>
      </c>
      <c r="D683" t="s">
        <v>8441</v>
      </c>
      <c r="F683" t="s">
        <v>18450</v>
      </c>
      <c r="G683" t="s">
        <v>18524</v>
      </c>
      <c r="H683" t="s">
        <v>19566</v>
      </c>
      <c r="I683">
        <v>750000000</v>
      </c>
      <c r="N683" t="s">
        <v>7832</v>
      </c>
      <c r="T683" t="s">
        <v>19561</v>
      </c>
      <c r="U683" t="s">
        <v>19562</v>
      </c>
      <c r="AC683" t="s">
        <v>19565</v>
      </c>
      <c r="AE683" t="s">
        <v>18809</v>
      </c>
      <c r="AF683" t="s">
        <v>18810</v>
      </c>
      <c r="AG683" t="s">
        <v>18811</v>
      </c>
      <c r="AH683" t="s">
        <v>19563</v>
      </c>
      <c r="AI683" t="s">
        <v>7872</v>
      </c>
      <c r="AK683" t="s">
        <v>18462</v>
      </c>
      <c r="AN683" t="s">
        <v>19564</v>
      </c>
    </row>
    <row r="684" spans="1:40" hidden="1" x14ac:dyDescent="0.2">
      <c r="A684" t="s">
        <v>3534</v>
      </c>
      <c r="B684" t="s">
        <v>3535</v>
      </c>
      <c r="D684" t="s">
        <v>8441</v>
      </c>
      <c r="F684" t="s">
        <v>18450</v>
      </c>
      <c r="G684" t="s">
        <v>18451</v>
      </c>
      <c r="H684" t="s">
        <v>19569</v>
      </c>
      <c r="I684">
        <v>419900000</v>
      </c>
      <c r="N684" t="s">
        <v>7832</v>
      </c>
      <c r="T684" t="s">
        <v>19561</v>
      </c>
      <c r="U684" t="s">
        <v>19562</v>
      </c>
      <c r="V684" t="b">
        <v>0</v>
      </c>
      <c r="W684" t="b">
        <v>1</v>
      </c>
      <c r="AB684" t="s">
        <v>18455</v>
      </c>
      <c r="AC684" t="s">
        <v>19568</v>
      </c>
      <c r="AE684" t="s">
        <v>19570</v>
      </c>
      <c r="AF684" t="s">
        <v>19571</v>
      </c>
      <c r="AH684" t="s">
        <v>19563</v>
      </c>
      <c r="AK684" t="s">
        <v>18462</v>
      </c>
      <c r="AN684" t="s">
        <v>19564</v>
      </c>
    </row>
    <row r="685" spans="1:40" hidden="1" x14ac:dyDescent="0.2">
      <c r="A685" t="s">
        <v>3534</v>
      </c>
      <c r="B685" t="s">
        <v>3535</v>
      </c>
      <c r="D685" t="s">
        <v>8441</v>
      </c>
      <c r="F685" t="s">
        <v>18450</v>
      </c>
      <c r="G685" t="s">
        <v>18451</v>
      </c>
      <c r="H685" t="s">
        <v>19549</v>
      </c>
      <c r="I685">
        <v>1500000000</v>
      </c>
      <c r="N685" t="s">
        <v>7832</v>
      </c>
      <c r="T685" t="s">
        <v>19561</v>
      </c>
      <c r="U685" t="s">
        <v>19562</v>
      </c>
      <c r="V685" t="b">
        <v>0</v>
      </c>
      <c r="W685" t="b">
        <v>1</v>
      </c>
      <c r="AB685" t="s">
        <v>18455</v>
      </c>
      <c r="AC685" t="s">
        <v>18491</v>
      </c>
      <c r="AE685" t="s">
        <v>19572</v>
      </c>
      <c r="AF685" t="s">
        <v>19553</v>
      </c>
      <c r="AH685" t="s">
        <v>19563</v>
      </c>
      <c r="AI685" t="s">
        <v>18461</v>
      </c>
      <c r="AK685" t="s">
        <v>18462</v>
      </c>
      <c r="AN685" t="s">
        <v>19564</v>
      </c>
    </row>
    <row r="686" spans="1:40" hidden="1" x14ac:dyDescent="0.2">
      <c r="A686" t="s">
        <v>3534</v>
      </c>
      <c r="B686" t="s">
        <v>3535</v>
      </c>
      <c r="D686" t="s">
        <v>8441</v>
      </c>
      <c r="F686" t="s">
        <v>18450</v>
      </c>
      <c r="G686" t="s">
        <v>18524</v>
      </c>
      <c r="H686" t="s">
        <v>19556</v>
      </c>
      <c r="I686">
        <v>5000000000</v>
      </c>
      <c r="N686" t="s">
        <v>7832</v>
      </c>
      <c r="T686" t="s">
        <v>19561</v>
      </c>
      <c r="U686" t="s">
        <v>19562</v>
      </c>
      <c r="AC686" t="s">
        <v>18668</v>
      </c>
      <c r="AE686" t="s">
        <v>18809</v>
      </c>
      <c r="AF686" t="s">
        <v>18810</v>
      </c>
      <c r="AG686" t="s">
        <v>18811</v>
      </c>
      <c r="AH686" t="s">
        <v>19563</v>
      </c>
      <c r="AI686" t="s">
        <v>7872</v>
      </c>
      <c r="AK686" t="s">
        <v>18462</v>
      </c>
      <c r="AN686" t="s">
        <v>19564</v>
      </c>
    </row>
    <row r="687" spans="1:40" hidden="1" x14ac:dyDescent="0.2">
      <c r="A687" t="s">
        <v>3534</v>
      </c>
      <c r="B687" t="s">
        <v>3535</v>
      </c>
      <c r="D687" t="s">
        <v>8441</v>
      </c>
      <c r="F687" t="s">
        <v>18450</v>
      </c>
      <c r="G687" t="s">
        <v>18668</v>
      </c>
      <c r="H687" t="s">
        <v>19556</v>
      </c>
      <c r="I687">
        <v>5000000000</v>
      </c>
      <c r="N687" t="s">
        <v>7832</v>
      </c>
      <c r="T687" t="s">
        <v>19561</v>
      </c>
      <c r="U687" t="s">
        <v>19562</v>
      </c>
      <c r="AE687" t="s">
        <v>18809</v>
      </c>
      <c r="AF687" t="s">
        <v>18810</v>
      </c>
      <c r="AG687" t="s">
        <v>18811</v>
      </c>
      <c r="AH687" t="s">
        <v>19563</v>
      </c>
      <c r="AI687" t="s">
        <v>7872</v>
      </c>
      <c r="AK687" t="s">
        <v>18462</v>
      </c>
      <c r="AN687" t="s">
        <v>19567</v>
      </c>
    </row>
    <row r="688" spans="1:40" hidden="1" x14ac:dyDescent="0.2">
      <c r="A688" t="s">
        <v>3534</v>
      </c>
      <c r="B688" t="s">
        <v>3535</v>
      </c>
      <c r="D688" t="s">
        <v>8441</v>
      </c>
      <c r="F688" t="s">
        <v>18450</v>
      </c>
      <c r="G688" t="s">
        <v>18491</v>
      </c>
      <c r="H688" t="s">
        <v>19549</v>
      </c>
      <c r="I688">
        <v>1500000000</v>
      </c>
      <c r="N688" t="s">
        <v>7832</v>
      </c>
      <c r="T688" t="s">
        <v>19561</v>
      </c>
      <c r="U688" t="s">
        <v>19562</v>
      </c>
      <c r="V688" t="b">
        <v>0</v>
      </c>
      <c r="W688" t="b">
        <v>1</v>
      </c>
      <c r="AE688" t="s">
        <v>19572</v>
      </c>
      <c r="AF688" t="s">
        <v>19553</v>
      </c>
      <c r="AH688" t="s">
        <v>19563</v>
      </c>
      <c r="AI688" t="s">
        <v>18461</v>
      </c>
      <c r="AK688" t="s">
        <v>18462</v>
      </c>
      <c r="AN688" t="s">
        <v>19567</v>
      </c>
    </row>
    <row r="689" spans="1:40" hidden="1" x14ac:dyDescent="0.2">
      <c r="A689" t="s">
        <v>3534</v>
      </c>
      <c r="B689" t="s">
        <v>3535</v>
      </c>
      <c r="D689" t="s">
        <v>8441</v>
      </c>
      <c r="F689" t="s">
        <v>18450</v>
      </c>
      <c r="G689" t="s">
        <v>18797</v>
      </c>
      <c r="H689" t="s">
        <v>19566</v>
      </c>
      <c r="I689">
        <v>750000000</v>
      </c>
      <c r="N689" t="s">
        <v>6998</v>
      </c>
      <c r="T689" t="s">
        <v>19573</v>
      </c>
      <c r="U689" t="s">
        <v>19574</v>
      </c>
      <c r="AE689" t="s">
        <v>18809</v>
      </c>
      <c r="AF689" t="s">
        <v>18810</v>
      </c>
      <c r="AG689" t="s">
        <v>18811</v>
      </c>
      <c r="AH689" t="s">
        <v>19575</v>
      </c>
      <c r="AI689" t="s">
        <v>7872</v>
      </c>
      <c r="AK689" t="s">
        <v>18462</v>
      </c>
      <c r="AN689" t="s">
        <v>19576</v>
      </c>
    </row>
    <row r="690" spans="1:40" hidden="1" x14ac:dyDescent="0.2">
      <c r="A690" t="s">
        <v>3534</v>
      </c>
      <c r="B690" t="s">
        <v>3535</v>
      </c>
      <c r="D690" t="s">
        <v>8441</v>
      </c>
      <c r="F690" t="s">
        <v>18450</v>
      </c>
      <c r="G690" t="s">
        <v>18675</v>
      </c>
      <c r="H690" t="s">
        <v>19577</v>
      </c>
      <c r="I690">
        <v>89900000</v>
      </c>
      <c r="N690" t="s">
        <v>6998</v>
      </c>
      <c r="T690" t="s">
        <v>19573</v>
      </c>
      <c r="U690" t="s">
        <v>19574</v>
      </c>
      <c r="AE690" t="s">
        <v>19572</v>
      </c>
      <c r="AF690" t="s">
        <v>19553</v>
      </c>
      <c r="AH690" t="s">
        <v>19575</v>
      </c>
      <c r="AI690" t="s">
        <v>18461</v>
      </c>
      <c r="AK690" t="s">
        <v>18462</v>
      </c>
      <c r="AN690" t="s">
        <v>19576</v>
      </c>
    </row>
    <row r="691" spans="1:40" hidden="1" x14ac:dyDescent="0.2">
      <c r="A691" t="s">
        <v>3534</v>
      </c>
      <c r="B691" t="s">
        <v>3535</v>
      </c>
      <c r="D691" t="s">
        <v>8441</v>
      </c>
      <c r="F691" t="s">
        <v>18450</v>
      </c>
      <c r="G691" t="s">
        <v>19568</v>
      </c>
      <c r="H691" t="s">
        <v>19578</v>
      </c>
      <c r="I691">
        <v>330000000</v>
      </c>
      <c r="N691" t="s">
        <v>6998</v>
      </c>
      <c r="T691" t="s">
        <v>19573</v>
      </c>
      <c r="U691" t="s">
        <v>19574</v>
      </c>
      <c r="AE691" t="s">
        <v>19570</v>
      </c>
      <c r="AF691" t="s">
        <v>19571</v>
      </c>
      <c r="AH691" t="s">
        <v>19575</v>
      </c>
      <c r="AK691" t="s">
        <v>18462</v>
      </c>
      <c r="AN691" t="s">
        <v>19576</v>
      </c>
    </row>
    <row r="692" spans="1:40" hidden="1" x14ac:dyDescent="0.2">
      <c r="A692" t="s">
        <v>3534</v>
      </c>
      <c r="B692" t="s">
        <v>3535</v>
      </c>
      <c r="D692" t="s">
        <v>8441</v>
      </c>
      <c r="F692" t="s">
        <v>18450</v>
      </c>
      <c r="G692" t="s">
        <v>18668</v>
      </c>
      <c r="H692" t="s">
        <v>19556</v>
      </c>
      <c r="I692">
        <v>5000000000</v>
      </c>
      <c r="N692" t="s">
        <v>6998</v>
      </c>
      <c r="T692" t="s">
        <v>19573</v>
      </c>
      <c r="U692" t="s">
        <v>19574</v>
      </c>
      <c r="AE692" t="s">
        <v>18809</v>
      </c>
      <c r="AF692" t="s">
        <v>18810</v>
      </c>
      <c r="AG692" t="s">
        <v>18811</v>
      </c>
      <c r="AH692" t="s">
        <v>19575</v>
      </c>
      <c r="AI692" t="s">
        <v>7872</v>
      </c>
      <c r="AK692" t="s">
        <v>18462</v>
      </c>
      <c r="AN692" t="s">
        <v>19576</v>
      </c>
    </row>
    <row r="693" spans="1:40" hidden="1" x14ac:dyDescent="0.2">
      <c r="A693" t="s">
        <v>3534</v>
      </c>
      <c r="B693" t="s">
        <v>3535</v>
      </c>
      <c r="D693" t="s">
        <v>8441</v>
      </c>
      <c r="F693" t="s">
        <v>18450</v>
      </c>
      <c r="G693" t="s">
        <v>18491</v>
      </c>
      <c r="H693" t="s">
        <v>19549</v>
      </c>
      <c r="I693">
        <v>1500000000</v>
      </c>
      <c r="N693" t="s">
        <v>6998</v>
      </c>
      <c r="T693" t="s">
        <v>19573</v>
      </c>
      <c r="U693" t="s">
        <v>19574</v>
      </c>
      <c r="AE693" t="s">
        <v>19572</v>
      </c>
      <c r="AF693" t="s">
        <v>19553</v>
      </c>
      <c r="AH693" t="s">
        <v>19575</v>
      </c>
      <c r="AI693" t="s">
        <v>18461</v>
      </c>
      <c r="AK693" t="s">
        <v>18462</v>
      </c>
      <c r="AN693" t="s">
        <v>19576</v>
      </c>
    </row>
    <row r="694" spans="1:40" hidden="1" x14ac:dyDescent="0.2">
      <c r="A694" t="s">
        <v>3534</v>
      </c>
      <c r="B694" t="s">
        <v>3535</v>
      </c>
      <c r="D694" t="s">
        <v>8441</v>
      </c>
      <c r="F694" t="s">
        <v>18450</v>
      </c>
      <c r="G694" t="s">
        <v>18797</v>
      </c>
      <c r="H694" t="s">
        <v>19566</v>
      </c>
      <c r="I694">
        <v>750000000</v>
      </c>
      <c r="N694" t="s">
        <v>7661</v>
      </c>
      <c r="V694" t="b">
        <v>0</v>
      </c>
      <c r="W694" t="b">
        <v>0</v>
      </c>
      <c r="Z694" t="b">
        <v>0</v>
      </c>
      <c r="AE694" t="s">
        <v>18809</v>
      </c>
      <c r="AF694" t="s">
        <v>18810</v>
      </c>
      <c r="AG694" t="s">
        <v>18811</v>
      </c>
      <c r="AH694" t="s">
        <v>19579</v>
      </c>
      <c r="AI694" t="s">
        <v>7872</v>
      </c>
      <c r="AK694" t="s">
        <v>18462</v>
      </c>
      <c r="AN694" t="s">
        <v>19580</v>
      </c>
    </row>
    <row r="695" spans="1:40" hidden="1" x14ac:dyDescent="0.2">
      <c r="A695" t="s">
        <v>3534</v>
      </c>
      <c r="B695" t="s">
        <v>3535</v>
      </c>
      <c r="D695" t="s">
        <v>8441</v>
      </c>
      <c r="F695" t="s">
        <v>18450</v>
      </c>
      <c r="G695" t="s">
        <v>18675</v>
      </c>
      <c r="H695" t="s">
        <v>19581</v>
      </c>
      <c r="I695">
        <v>424100000</v>
      </c>
      <c r="N695" t="s">
        <v>7661</v>
      </c>
      <c r="V695" t="b">
        <v>0</v>
      </c>
      <c r="W695" t="b">
        <v>0</v>
      </c>
      <c r="Z695" t="b">
        <v>0</v>
      </c>
      <c r="AE695" t="s">
        <v>19572</v>
      </c>
      <c r="AF695" t="s">
        <v>19553</v>
      </c>
      <c r="AH695" t="s">
        <v>19579</v>
      </c>
      <c r="AI695" t="s">
        <v>18461</v>
      </c>
      <c r="AK695" t="s">
        <v>18462</v>
      </c>
      <c r="AN695" t="s">
        <v>19580</v>
      </c>
    </row>
    <row r="696" spans="1:40" hidden="1" x14ac:dyDescent="0.2">
      <c r="A696" t="s">
        <v>3534</v>
      </c>
      <c r="B696" t="s">
        <v>3535</v>
      </c>
      <c r="D696" t="s">
        <v>8441</v>
      </c>
      <c r="F696" t="s">
        <v>18450</v>
      </c>
      <c r="G696" t="s">
        <v>18668</v>
      </c>
      <c r="H696" t="s">
        <v>19556</v>
      </c>
      <c r="I696">
        <v>5000000000</v>
      </c>
      <c r="N696" t="s">
        <v>7661</v>
      </c>
      <c r="V696" t="b">
        <v>0</v>
      </c>
      <c r="W696" t="b">
        <v>0</v>
      </c>
      <c r="Z696" t="b">
        <v>0</v>
      </c>
      <c r="AE696" t="s">
        <v>18809</v>
      </c>
      <c r="AF696" t="s">
        <v>18810</v>
      </c>
      <c r="AG696" t="s">
        <v>18811</v>
      </c>
      <c r="AH696" t="s">
        <v>19579</v>
      </c>
      <c r="AI696" t="s">
        <v>7872</v>
      </c>
      <c r="AK696" t="s">
        <v>18462</v>
      </c>
      <c r="AN696" t="s">
        <v>19580</v>
      </c>
    </row>
    <row r="697" spans="1:40" hidden="1" x14ac:dyDescent="0.2">
      <c r="A697" t="s">
        <v>3534</v>
      </c>
      <c r="B697" t="s">
        <v>3535</v>
      </c>
      <c r="D697" t="s">
        <v>8441</v>
      </c>
      <c r="F697" t="s">
        <v>18450</v>
      </c>
      <c r="G697" t="s">
        <v>18491</v>
      </c>
      <c r="H697" t="s">
        <v>19549</v>
      </c>
      <c r="I697">
        <v>1500000000</v>
      </c>
      <c r="N697" t="s">
        <v>7661</v>
      </c>
      <c r="V697" t="b">
        <v>0</v>
      </c>
      <c r="W697" t="b">
        <v>0</v>
      </c>
      <c r="Z697" t="b">
        <v>0</v>
      </c>
      <c r="AE697" t="s">
        <v>19572</v>
      </c>
      <c r="AF697" t="s">
        <v>19553</v>
      </c>
      <c r="AH697" t="s">
        <v>19579</v>
      </c>
      <c r="AI697" t="s">
        <v>18461</v>
      </c>
      <c r="AK697" t="s">
        <v>18462</v>
      </c>
      <c r="AN697" t="s">
        <v>19580</v>
      </c>
    </row>
    <row r="698" spans="1:40" hidden="1" x14ac:dyDescent="0.2">
      <c r="A698" t="s">
        <v>3534</v>
      </c>
      <c r="B698" t="s">
        <v>3535</v>
      </c>
      <c r="D698" t="s">
        <v>8441</v>
      </c>
      <c r="F698" t="s">
        <v>18450</v>
      </c>
      <c r="G698" t="s">
        <v>18797</v>
      </c>
      <c r="H698" t="s">
        <v>19582</v>
      </c>
      <c r="I698">
        <v>750000000</v>
      </c>
      <c r="N698" t="s">
        <v>7714</v>
      </c>
      <c r="V698" t="b">
        <v>0</v>
      </c>
      <c r="W698" t="b">
        <v>0</v>
      </c>
      <c r="Z698" t="b">
        <v>0</v>
      </c>
      <c r="AE698" t="s">
        <v>18809</v>
      </c>
      <c r="AF698" t="s">
        <v>18810</v>
      </c>
      <c r="AG698" t="s">
        <v>18811</v>
      </c>
      <c r="AH698" t="s">
        <v>19583</v>
      </c>
      <c r="AI698" t="s">
        <v>7872</v>
      </c>
      <c r="AK698" t="s">
        <v>18462</v>
      </c>
      <c r="AM698" t="s">
        <v>18502</v>
      </c>
      <c r="AN698" t="s">
        <v>19584</v>
      </c>
    </row>
    <row r="699" spans="1:40" hidden="1" x14ac:dyDescent="0.2">
      <c r="A699" t="s">
        <v>3534</v>
      </c>
      <c r="B699" t="s">
        <v>3535</v>
      </c>
      <c r="D699" t="s">
        <v>8441</v>
      </c>
      <c r="F699" t="s">
        <v>18450</v>
      </c>
      <c r="G699" t="s">
        <v>18499</v>
      </c>
      <c r="H699" t="s">
        <v>19585</v>
      </c>
      <c r="I699">
        <v>7356000000</v>
      </c>
      <c r="N699" t="s">
        <v>7714</v>
      </c>
      <c r="V699" t="b">
        <v>0</v>
      </c>
      <c r="W699" t="b">
        <v>0</v>
      </c>
      <c r="Z699" t="b">
        <v>0</v>
      </c>
      <c r="AE699" t="s">
        <v>19586</v>
      </c>
      <c r="AF699" t="s">
        <v>19571</v>
      </c>
      <c r="AH699" t="s">
        <v>19583</v>
      </c>
      <c r="AI699" t="s">
        <v>18497</v>
      </c>
      <c r="AK699" t="s">
        <v>18462</v>
      </c>
      <c r="AM699" t="s">
        <v>18502</v>
      </c>
      <c r="AN699" t="s">
        <v>19584</v>
      </c>
    </row>
    <row r="700" spans="1:40" hidden="1" x14ac:dyDescent="0.2">
      <c r="A700" t="s">
        <v>3534</v>
      </c>
      <c r="B700" t="s">
        <v>3535</v>
      </c>
      <c r="D700" t="s">
        <v>8441</v>
      </c>
      <c r="F700" t="s">
        <v>18469</v>
      </c>
      <c r="L700" t="s">
        <v>18470</v>
      </c>
      <c r="N700" t="s">
        <v>7878</v>
      </c>
      <c r="T700" t="s">
        <v>19587</v>
      </c>
      <c r="U700" t="s">
        <v>19588</v>
      </c>
      <c r="AE700" t="s">
        <v>19157</v>
      </c>
      <c r="AH700" t="s">
        <v>19589</v>
      </c>
      <c r="AI700" t="s">
        <v>18483</v>
      </c>
      <c r="AK700" t="s">
        <v>19590</v>
      </c>
      <c r="AN700" t="s">
        <v>19591</v>
      </c>
    </row>
    <row r="701" spans="1:40" hidden="1" x14ac:dyDescent="0.2">
      <c r="A701" t="s">
        <v>3534</v>
      </c>
      <c r="B701" t="s">
        <v>3535</v>
      </c>
      <c r="D701" t="s">
        <v>8441</v>
      </c>
      <c r="F701" t="s">
        <v>18469</v>
      </c>
      <c r="L701" t="s">
        <v>18470</v>
      </c>
      <c r="AE701" t="s">
        <v>19157</v>
      </c>
      <c r="AI701" t="s">
        <v>18476</v>
      </c>
      <c r="AK701" t="s">
        <v>19590</v>
      </c>
      <c r="AN701" t="s">
        <v>19592</v>
      </c>
    </row>
    <row r="702" spans="1:40" hidden="1" x14ac:dyDescent="0.2">
      <c r="A702" t="s">
        <v>3584</v>
      </c>
      <c r="B702" t="s">
        <v>3585</v>
      </c>
      <c r="D702" t="s">
        <v>8451</v>
      </c>
      <c r="F702" t="s">
        <v>18556</v>
      </c>
      <c r="G702" t="s">
        <v>18566</v>
      </c>
      <c r="L702" t="s">
        <v>18558</v>
      </c>
      <c r="N702" t="s">
        <v>7767</v>
      </c>
      <c r="T702" t="s">
        <v>19594</v>
      </c>
      <c r="U702" t="s">
        <v>19595</v>
      </c>
      <c r="AE702" t="s">
        <v>19596</v>
      </c>
      <c r="AF702" t="s">
        <v>18840</v>
      </c>
      <c r="AG702" t="s">
        <v>18811</v>
      </c>
      <c r="AH702" t="s">
        <v>19597</v>
      </c>
      <c r="AI702" t="s">
        <v>18524</v>
      </c>
      <c r="AN702" t="s">
        <v>19598</v>
      </c>
    </row>
    <row r="703" spans="1:40" hidden="1" x14ac:dyDescent="0.2">
      <c r="A703" t="s">
        <v>3584</v>
      </c>
      <c r="B703" t="s">
        <v>3585</v>
      </c>
      <c r="D703" t="s">
        <v>8451</v>
      </c>
      <c r="F703" t="s">
        <v>18556</v>
      </c>
      <c r="G703" t="s">
        <v>18491</v>
      </c>
      <c r="L703" t="s">
        <v>18558</v>
      </c>
      <c r="N703" t="s">
        <v>7767</v>
      </c>
      <c r="T703" t="s">
        <v>19594</v>
      </c>
      <c r="U703" t="s">
        <v>19595</v>
      </c>
      <c r="AE703" t="s">
        <v>19599</v>
      </c>
      <c r="AF703" t="s">
        <v>18986</v>
      </c>
      <c r="AG703" t="s">
        <v>18994</v>
      </c>
      <c r="AH703" t="s">
        <v>19597</v>
      </c>
      <c r="AI703" t="s">
        <v>18451</v>
      </c>
      <c r="AN703" t="s">
        <v>19598</v>
      </c>
    </row>
    <row r="704" spans="1:40" hidden="1" x14ac:dyDescent="0.2">
      <c r="A704" t="s">
        <v>3584</v>
      </c>
      <c r="B704" t="s">
        <v>3585</v>
      </c>
      <c r="D704" t="s">
        <v>8451</v>
      </c>
      <c r="F704" t="s">
        <v>18556</v>
      </c>
      <c r="G704" t="s">
        <v>18524</v>
      </c>
      <c r="H704" t="s">
        <v>19116</v>
      </c>
      <c r="L704" t="s">
        <v>18558</v>
      </c>
      <c r="N704" t="s">
        <v>7767</v>
      </c>
      <c r="T704" t="s">
        <v>19594</v>
      </c>
      <c r="U704" t="s">
        <v>19595</v>
      </c>
      <c r="V704" t="b">
        <v>0</v>
      </c>
      <c r="W704" t="b">
        <v>1</v>
      </c>
      <c r="AB704" t="s">
        <v>18455</v>
      </c>
      <c r="AC704" t="s">
        <v>18566</v>
      </c>
      <c r="AE704" t="s">
        <v>19596</v>
      </c>
      <c r="AF704" t="s">
        <v>18840</v>
      </c>
      <c r="AG704" t="s">
        <v>18811</v>
      </c>
      <c r="AH704" t="s">
        <v>19597</v>
      </c>
      <c r="AI704" t="s">
        <v>18524</v>
      </c>
      <c r="AN704" t="s">
        <v>19600</v>
      </c>
    </row>
    <row r="705" spans="1:40" hidden="1" x14ac:dyDescent="0.2">
      <c r="A705" t="s">
        <v>3584</v>
      </c>
      <c r="B705" t="s">
        <v>3585</v>
      </c>
      <c r="D705" t="s">
        <v>8451</v>
      </c>
      <c r="F705" t="s">
        <v>18556</v>
      </c>
      <c r="G705" t="s">
        <v>18451</v>
      </c>
      <c r="H705" t="s">
        <v>19601</v>
      </c>
      <c r="L705" t="s">
        <v>18558</v>
      </c>
      <c r="N705" t="s">
        <v>7767</v>
      </c>
      <c r="T705" t="s">
        <v>19594</v>
      </c>
      <c r="U705" t="s">
        <v>19595</v>
      </c>
      <c r="V705" t="b">
        <v>0</v>
      </c>
      <c r="W705" t="b">
        <v>1</v>
      </c>
      <c r="AB705" t="s">
        <v>18455</v>
      </c>
      <c r="AC705" t="s">
        <v>18491</v>
      </c>
      <c r="AE705" t="s">
        <v>19599</v>
      </c>
      <c r="AF705" t="s">
        <v>18986</v>
      </c>
      <c r="AG705" t="s">
        <v>18994</v>
      </c>
      <c r="AH705" t="s">
        <v>19597</v>
      </c>
      <c r="AI705" t="s">
        <v>18524</v>
      </c>
      <c r="AN705" t="s">
        <v>19602</v>
      </c>
    </row>
    <row r="706" spans="1:40" hidden="1" x14ac:dyDescent="0.2">
      <c r="A706" t="s">
        <v>3584</v>
      </c>
      <c r="B706" t="s">
        <v>3585</v>
      </c>
      <c r="D706" t="s">
        <v>8451</v>
      </c>
      <c r="F706" t="s">
        <v>18556</v>
      </c>
      <c r="G706" t="s">
        <v>18566</v>
      </c>
      <c r="L706" t="s">
        <v>18558</v>
      </c>
      <c r="N706" t="s">
        <v>7730</v>
      </c>
      <c r="T706" t="s">
        <v>19603</v>
      </c>
      <c r="U706" t="s">
        <v>19604</v>
      </c>
      <c r="AE706" t="s">
        <v>19187</v>
      </c>
      <c r="AF706" t="s">
        <v>18895</v>
      </c>
      <c r="AG706" t="s">
        <v>18725</v>
      </c>
      <c r="AH706" t="s">
        <v>19605</v>
      </c>
      <c r="AI706" t="s">
        <v>18524</v>
      </c>
      <c r="AN706" t="s">
        <v>19606</v>
      </c>
    </row>
    <row r="707" spans="1:40" hidden="1" x14ac:dyDescent="0.2">
      <c r="A707" t="s">
        <v>3584</v>
      </c>
      <c r="B707" t="s">
        <v>3585</v>
      </c>
      <c r="D707" t="s">
        <v>8451</v>
      </c>
      <c r="F707" t="s">
        <v>18556</v>
      </c>
      <c r="G707" t="s">
        <v>18491</v>
      </c>
      <c r="L707" t="s">
        <v>18558</v>
      </c>
      <c r="N707" t="s">
        <v>7730</v>
      </c>
      <c r="T707" t="s">
        <v>19603</v>
      </c>
      <c r="U707" t="s">
        <v>19604</v>
      </c>
      <c r="AE707" t="s">
        <v>19191</v>
      </c>
      <c r="AF707" t="s">
        <v>18973</v>
      </c>
      <c r="AG707" t="s">
        <v>18994</v>
      </c>
      <c r="AH707" t="s">
        <v>19605</v>
      </c>
      <c r="AI707" t="s">
        <v>18451</v>
      </c>
      <c r="AN707" t="s">
        <v>19606</v>
      </c>
    </row>
    <row r="708" spans="1:40" hidden="1" x14ac:dyDescent="0.2">
      <c r="A708" t="s">
        <v>3584</v>
      </c>
      <c r="B708" t="s">
        <v>3585</v>
      </c>
      <c r="D708" t="s">
        <v>8451</v>
      </c>
      <c r="F708" t="s">
        <v>18556</v>
      </c>
      <c r="G708" t="s">
        <v>18491</v>
      </c>
      <c r="L708" t="s">
        <v>18558</v>
      </c>
      <c r="N708" t="s">
        <v>7867</v>
      </c>
      <c r="V708" t="b">
        <v>0</v>
      </c>
      <c r="W708" t="b">
        <v>0</v>
      </c>
      <c r="Z708" t="b">
        <v>0</v>
      </c>
      <c r="AE708" t="s">
        <v>19191</v>
      </c>
      <c r="AF708" t="s">
        <v>18973</v>
      </c>
      <c r="AG708" t="s">
        <v>18994</v>
      </c>
      <c r="AH708" t="s">
        <v>19607</v>
      </c>
      <c r="AI708" t="s">
        <v>18451</v>
      </c>
      <c r="AN708" t="s">
        <v>19608</v>
      </c>
    </row>
    <row r="709" spans="1:40" hidden="1" x14ac:dyDescent="0.2">
      <c r="A709" t="s">
        <v>3584</v>
      </c>
      <c r="B709" t="s">
        <v>3585</v>
      </c>
      <c r="D709" t="s">
        <v>8451</v>
      </c>
      <c r="F709" t="s">
        <v>18556</v>
      </c>
      <c r="G709" t="s">
        <v>18491</v>
      </c>
      <c r="L709" t="s">
        <v>18558</v>
      </c>
      <c r="N709" t="s">
        <v>7684</v>
      </c>
      <c r="V709" t="b">
        <v>0</v>
      </c>
      <c r="W709" t="b">
        <v>0</v>
      </c>
      <c r="Z709" t="b">
        <v>0</v>
      </c>
      <c r="AE709" t="s">
        <v>19191</v>
      </c>
      <c r="AF709" t="s">
        <v>18973</v>
      </c>
      <c r="AG709" t="s">
        <v>18994</v>
      </c>
      <c r="AH709" t="s">
        <v>19609</v>
      </c>
      <c r="AI709" t="s">
        <v>18451</v>
      </c>
      <c r="AN709" t="s">
        <v>19610</v>
      </c>
    </row>
    <row r="710" spans="1:40" hidden="1" x14ac:dyDescent="0.2">
      <c r="A710" t="s">
        <v>3584</v>
      </c>
      <c r="B710" t="s">
        <v>3585</v>
      </c>
      <c r="D710" t="s">
        <v>8451</v>
      </c>
      <c r="F710" t="s">
        <v>18509</v>
      </c>
      <c r="G710" t="s">
        <v>19612</v>
      </c>
      <c r="L710" t="s">
        <v>18511</v>
      </c>
      <c r="N710" t="s">
        <v>7855</v>
      </c>
      <c r="V710" t="b">
        <v>0</v>
      </c>
      <c r="W710" t="b">
        <v>1</v>
      </c>
      <c r="AB710" t="s">
        <v>18455</v>
      </c>
      <c r="AE710" t="s">
        <v>18541</v>
      </c>
      <c r="AN710" t="s">
        <v>19613</v>
      </c>
    </row>
    <row r="711" spans="1:40" hidden="1" x14ac:dyDescent="0.2">
      <c r="A711" t="s">
        <v>3584</v>
      </c>
      <c r="B711" t="s">
        <v>3585</v>
      </c>
      <c r="D711" t="s">
        <v>8451</v>
      </c>
      <c r="F711" t="s">
        <v>18509</v>
      </c>
      <c r="G711" t="s">
        <v>18519</v>
      </c>
      <c r="H711" t="s">
        <v>18582</v>
      </c>
      <c r="L711" t="s">
        <v>18517</v>
      </c>
      <c r="N711" t="s">
        <v>7855</v>
      </c>
      <c r="T711" t="s">
        <v>19614</v>
      </c>
      <c r="U711" t="s">
        <v>19615</v>
      </c>
      <c r="V711" t="b">
        <v>0</v>
      </c>
      <c r="W711" t="b">
        <v>1</v>
      </c>
      <c r="AB711" t="s">
        <v>18455</v>
      </c>
      <c r="AE711" t="s">
        <v>18541</v>
      </c>
      <c r="AH711" t="s">
        <v>19616</v>
      </c>
      <c r="AI711" t="s">
        <v>18524</v>
      </c>
      <c r="AN711" t="s">
        <v>19617</v>
      </c>
    </row>
    <row r="712" spans="1:40" hidden="1" x14ac:dyDescent="0.2">
      <c r="A712" t="s">
        <v>3584</v>
      </c>
      <c r="B712" t="s">
        <v>3585</v>
      </c>
      <c r="F712" t="s">
        <v>18509</v>
      </c>
      <c r="G712" t="s">
        <v>18519</v>
      </c>
      <c r="H712" t="s">
        <v>18582</v>
      </c>
      <c r="L712" t="s">
        <v>18511</v>
      </c>
      <c r="N712" t="s">
        <v>7855</v>
      </c>
      <c r="T712" t="s">
        <v>19614</v>
      </c>
      <c r="U712" t="s">
        <v>19615</v>
      </c>
      <c r="V712" t="b">
        <v>0</v>
      </c>
      <c r="W712" t="b">
        <v>1</v>
      </c>
      <c r="AB712" t="s">
        <v>18455</v>
      </c>
      <c r="AE712" t="s">
        <v>18541</v>
      </c>
      <c r="AH712" t="s">
        <v>19616</v>
      </c>
      <c r="AI712" t="s">
        <v>18524</v>
      </c>
      <c r="AN712" t="s">
        <v>19618</v>
      </c>
    </row>
    <row r="713" spans="1:40" hidden="1" x14ac:dyDescent="0.2">
      <c r="A713" t="s">
        <v>3584</v>
      </c>
      <c r="B713" t="s">
        <v>3585</v>
      </c>
      <c r="D713" t="s">
        <v>8451</v>
      </c>
      <c r="F713" t="s">
        <v>18509</v>
      </c>
      <c r="G713" t="s">
        <v>19619</v>
      </c>
      <c r="L713" t="s">
        <v>18517</v>
      </c>
      <c r="N713" t="s">
        <v>7855</v>
      </c>
      <c r="V713" t="b">
        <v>0</v>
      </c>
      <c r="W713" t="b">
        <v>1</v>
      </c>
      <c r="AB713" t="s">
        <v>18455</v>
      </c>
      <c r="AE713" t="s">
        <v>18541</v>
      </c>
      <c r="AN713" t="s">
        <v>19620</v>
      </c>
    </row>
    <row r="714" spans="1:40" hidden="1" x14ac:dyDescent="0.2">
      <c r="A714" t="s">
        <v>3584</v>
      </c>
      <c r="B714" t="s">
        <v>3585</v>
      </c>
      <c r="D714" t="s">
        <v>8451</v>
      </c>
      <c r="F714" t="s">
        <v>18509</v>
      </c>
      <c r="G714" t="s">
        <v>19612</v>
      </c>
      <c r="L714" t="s">
        <v>18517</v>
      </c>
      <c r="N714" t="s">
        <v>7855</v>
      </c>
      <c r="V714" t="b">
        <v>0</v>
      </c>
      <c r="W714" t="b">
        <v>1</v>
      </c>
      <c r="AB714" t="s">
        <v>18455</v>
      </c>
      <c r="AE714" t="s">
        <v>18541</v>
      </c>
      <c r="AN714" t="s">
        <v>19620</v>
      </c>
    </row>
    <row r="715" spans="1:40" hidden="1" x14ac:dyDescent="0.2">
      <c r="A715" t="s">
        <v>3584</v>
      </c>
      <c r="B715" t="s">
        <v>3585</v>
      </c>
      <c r="D715" t="s">
        <v>8451</v>
      </c>
      <c r="F715" t="s">
        <v>18509</v>
      </c>
      <c r="G715" t="s">
        <v>19619</v>
      </c>
      <c r="L715" t="s">
        <v>18511</v>
      </c>
      <c r="N715" t="s">
        <v>7855</v>
      </c>
      <c r="V715" t="b">
        <v>0</v>
      </c>
      <c r="W715" t="b">
        <v>1</v>
      </c>
      <c r="AB715" t="s">
        <v>18455</v>
      </c>
      <c r="AE715" t="s">
        <v>18541</v>
      </c>
      <c r="AN715" t="s">
        <v>19613</v>
      </c>
    </row>
    <row r="716" spans="1:40" hidden="1" x14ac:dyDescent="0.2">
      <c r="A716" t="s">
        <v>3584</v>
      </c>
      <c r="B716" t="s">
        <v>3585</v>
      </c>
      <c r="D716" t="s">
        <v>8451</v>
      </c>
      <c r="F716" t="s">
        <v>18556</v>
      </c>
      <c r="G716" t="s">
        <v>18491</v>
      </c>
      <c r="L716" t="s">
        <v>18558</v>
      </c>
      <c r="N716" t="s">
        <v>7795</v>
      </c>
      <c r="V716" t="b">
        <v>0</v>
      </c>
      <c r="W716" t="b">
        <v>0</v>
      </c>
      <c r="Z716" t="b">
        <v>0</v>
      </c>
      <c r="AE716" t="s">
        <v>19191</v>
      </c>
      <c r="AF716" t="s">
        <v>18973</v>
      </c>
      <c r="AG716" t="s">
        <v>18994</v>
      </c>
      <c r="AH716" t="s">
        <v>19621</v>
      </c>
      <c r="AI716" t="s">
        <v>18451</v>
      </c>
      <c r="AN716" t="s">
        <v>19622</v>
      </c>
    </row>
    <row r="717" spans="1:40" hidden="1" x14ac:dyDescent="0.2">
      <c r="A717" t="s">
        <v>3584</v>
      </c>
      <c r="B717" t="s">
        <v>3585</v>
      </c>
      <c r="D717" t="s">
        <v>8451</v>
      </c>
      <c r="F717" t="s">
        <v>18509</v>
      </c>
      <c r="G717" t="s">
        <v>19612</v>
      </c>
      <c r="L717" t="s">
        <v>18511</v>
      </c>
      <c r="N717" t="s">
        <v>19623</v>
      </c>
      <c r="V717" t="b">
        <v>0</v>
      </c>
      <c r="W717" t="b">
        <v>1</v>
      </c>
      <c r="Z717" t="b">
        <v>0</v>
      </c>
      <c r="AB717" t="s">
        <v>18455</v>
      </c>
      <c r="AE717" t="s">
        <v>19624</v>
      </c>
      <c r="AF717" t="s">
        <v>18639</v>
      </c>
      <c r="AG717" t="s">
        <v>18640</v>
      </c>
      <c r="AI717" t="s">
        <v>7872</v>
      </c>
      <c r="AN717" t="s">
        <v>19625</v>
      </c>
    </row>
    <row r="718" spans="1:40" hidden="1" x14ac:dyDescent="0.2">
      <c r="A718" t="s">
        <v>3584</v>
      </c>
      <c r="B718" t="s">
        <v>3585</v>
      </c>
      <c r="D718" t="s">
        <v>8451</v>
      </c>
      <c r="F718" t="s">
        <v>18509</v>
      </c>
      <c r="G718" t="s">
        <v>19619</v>
      </c>
      <c r="L718" t="s">
        <v>18517</v>
      </c>
      <c r="N718" t="s">
        <v>19623</v>
      </c>
      <c r="V718" t="b">
        <v>0</v>
      </c>
      <c r="W718" t="b">
        <v>1</v>
      </c>
      <c r="Z718" t="b">
        <v>0</v>
      </c>
      <c r="AB718" t="s">
        <v>18455</v>
      </c>
      <c r="AE718" t="s">
        <v>19626</v>
      </c>
      <c r="AF718" t="s">
        <v>18652</v>
      </c>
      <c r="AG718" t="s">
        <v>19627</v>
      </c>
      <c r="AI718" t="s">
        <v>18461</v>
      </c>
      <c r="AN718" t="s">
        <v>19628</v>
      </c>
    </row>
    <row r="719" spans="1:40" hidden="1" x14ac:dyDescent="0.2">
      <c r="A719" t="s">
        <v>3584</v>
      </c>
      <c r="B719" t="s">
        <v>3585</v>
      </c>
      <c r="D719" t="s">
        <v>8451</v>
      </c>
      <c r="F719" t="s">
        <v>18509</v>
      </c>
      <c r="G719" t="s">
        <v>19612</v>
      </c>
      <c r="L719" t="s">
        <v>18517</v>
      </c>
      <c r="N719" t="s">
        <v>19623</v>
      </c>
      <c r="V719" t="b">
        <v>0</v>
      </c>
      <c r="W719" t="b">
        <v>1</v>
      </c>
      <c r="Z719" t="b">
        <v>0</v>
      </c>
      <c r="AB719" t="s">
        <v>18455</v>
      </c>
      <c r="AE719" t="s">
        <v>19624</v>
      </c>
      <c r="AF719" t="s">
        <v>18639</v>
      </c>
      <c r="AG719" t="s">
        <v>18640</v>
      </c>
      <c r="AI719" t="s">
        <v>7872</v>
      </c>
      <c r="AN719" t="s">
        <v>19628</v>
      </c>
    </row>
    <row r="720" spans="1:40" hidden="1" x14ac:dyDescent="0.2">
      <c r="A720" t="s">
        <v>3584</v>
      </c>
      <c r="B720" t="s">
        <v>3585</v>
      </c>
      <c r="D720" t="s">
        <v>8451</v>
      </c>
      <c r="F720" t="s">
        <v>18509</v>
      </c>
      <c r="G720" t="s">
        <v>19619</v>
      </c>
      <c r="L720" t="s">
        <v>18511</v>
      </c>
      <c r="N720" t="s">
        <v>19623</v>
      </c>
      <c r="V720" t="b">
        <v>0</v>
      </c>
      <c r="W720" t="b">
        <v>1</v>
      </c>
      <c r="Z720" t="b">
        <v>0</v>
      </c>
      <c r="AB720" t="s">
        <v>18455</v>
      </c>
      <c r="AE720" t="s">
        <v>19626</v>
      </c>
      <c r="AF720" t="s">
        <v>18652</v>
      </c>
      <c r="AG720" t="s">
        <v>19627</v>
      </c>
      <c r="AI720" t="s">
        <v>18461</v>
      </c>
      <c r="AN720" t="s">
        <v>19625</v>
      </c>
    </row>
    <row r="721" spans="1:40" hidden="1" x14ac:dyDescent="0.2">
      <c r="A721" t="s">
        <v>3584</v>
      </c>
      <c r="B721" t="s">
        <v>3585</v>
      </c>
      <c r="D721" t="s">
        <v>8451</v>
      </c>
      <c r="F721" t="s">
        <v>18469</v>
      </c>
      <c r="L721" t="s">
        <v>18470</v>
      </c>
      <c r="N721" t="s">
        <v>19629</v>
      </c>
      <c r="T721" t="s">
        <v>19630</v>
      </c>
      <c r="U721" t="s">
        <v>19631</v>
      </c>
      <c r="AE721" t="s">
        <v>19157</v>
      </c>
      <c r="AH721" t="s">
        <v>19632</v>
      </c>
      <c r="AI721" t="s">
        <v>18483</v>
      </c>
      <c r="AK721" t="s">
        <v>18939</v>
      </c>
      <c r="AN721" t="s">
        <v>19633</v>
      </c>
    </row>
    <row r="722" spans="1:40" hidden="1" x14ac:dyDescent="0.2">
      <c r="A722" t="s">
        <v>3584</v>
      </c>
      <c r="B722" t="s">
        <v>3585</v>
      </c>
      <c r="D722" t="s">
        <v>8451</v>
      </c>
      <c r="F722" t="s">
        <v>18509</v>
      </c>
      <c r="G722" t="s">
        <v>18519</v>
      </c>
      <c r="H722" t="s">
        <v>18582</v>
      </c>
      <c r="L722" t="s">
        <v>18517</v>
      </c>
      <c r="T722" t="s">
        <v>19634</v>
      </c>
      <c r="U722" t="s">
        <v>19635</v>
      </c>
      <c r="V722" t="b">
        <v>0</v>
      </c>
      <c r="W722" t="b">
        <v>1</v>
      </c>
      <c r="AB722" t="s">
        <v>18455</v>
      </c>
      <c r="AE722" t="s">
        <v>18541</v>
      </c>
      <c r="AI722" t="s">
        <v>18524</v>
      </c>
      <c r="AN722" t="s">
        <v>19636</v>
      </c>
    </row>
    <row r="723" spans="1:40" hidden="1" x14ac:dyDescent="0.2">
      <c r="A723" t="s">
        <v>3584</v>
      </c>
      <c r="B723" t="s">
        <v>3585</v>
      </c>
      <c r="D723" t="s">
        <v>8451</v>
      </c>
      <c r="F723" t="s">
        <v>18469</v>
      </c>
      <c r="L723" t="s">
        <v>18470</v>
      </c>
      <c r="AE723" t="s">
        <v>19157</v>
      </c>
      <c r="AI723" t="s">
        <v>18476</v>
      </c>
      <c r="AK723" t="s">
        <v>18939</v>
      </c>
      <c r="AN723" t="s">
        <v>19637</v>
      </c>
    </row>
    <row r="724" spans="1:40" hidden="1" x14ac:dyDescent="0.2">
      <c r="A724" t="s">
        <v>3584</v>
      </c>
      <c r="B724" t="s">
        <v>3585</v>
      </c>
      <c r="D724" t="s">
        <v>8451</v>
      </c>
      <c r="F724" t="s">
        <v>18509</v>
      </c>
      <c r="G724" t="s">
        <v>19619</v>
      </c>
      <c r="L724" t="s">
        <v>18517</v>
      </c>
      <c r="V724" t="b">
        <v>0</v>
      </c>
      <c r="W724" t="b">
        <v>1</v>
      </c>
      <c r="Z724" t="b">
        <v>0</v>
      </c>
      <c r="AB724" t="s">
        <v>18455</v>
      </c>
      <c r="AE724" t="s">
        <v>19626</v>
      </c>
      <c r="AF724" t="s">
        <v>18652</v>
      </c>
      <c r="AG724" t="s">
        <v>19627</v>
      </c>
      <c r="AI724" t="s">
        <v>18461</v>
      </c>
      <c r="AN724" t="s">
        <v>19638</v>
      </c>
    </row>
    <row r="725" spans="1:40" hidden="1" x14ac:dyDescent="0.2">
      <c r="A725" t="s">
        <v>3667</v>
      </c>
      <c r="B725" t="s">
        <v>3668</v>
      </c>
      <c r="D725" t="s">
        <v>8461</v>
      </c>
      <c r="F725" t="s">
        <v>18556</v>
      </c>
      <c r="G725" t="s">
        <v>18491</v>
      </c>
      <c r="L725" t="s">
        <v>18558</v>
      </c>
      <c r="N725" t="s">
        <v>7080</v>
      </c>
      <c r="T725" t="s">
        <v>19640</v>
      </c>
      <c r="U725" t="s">
        <v>19641</v>
      </c>
      <c r="AE725" t="s">
        <v>18678</v>
      </c>
      <c r="AH725" t="s">
        <v>19642</v>
      </c>
      <c r="AI725" t="s">
        <v>18451</v>
      </c>
      <c r="AN725" t="s">
        <v>19643</v>
      </c>
    </row>
    <row r="726" spans="1:40" hidden="1" x14ac:dyDescent="0.2">
      <c r="A726" t="s">
        <v>3667</v>
      </c>
      <c r="B726" t="s">
        <v>3668</v>
      </c>
      <c r="D726" t="s">
        <v>8461</v>
      </c>
      <c r="F726" t="s">
        <v>18556</v>
      </c>
      <c r="G726" t="s">
        <v>18524</v>
      </c>
      <c r="H726" t="s">
        <v>18582</v>
      </c>
      <c r="L726" t="s">
        <v>18558</v>
      </c>
      <c r="N726" t="s">
        <v>7080</v>
      </c>
      <c r="T726" t="s">
        <v>19640</v>
      </c>
      <c r="U726" t="s">
        <v>19641</v>
      </c>
      <c r="AC726" t="s">
        <v>19644</v>
      </c>
      <c r="AE726" t="s">
        <v>19645</v>
      </c>
      <c r="AH726" t="s">
        <v>19642</v>
      </c>
      <c r="AI726" t="s">
        <v>18451</v>
      </c>
      <c r="AN726" t="s">
        <v>19646</v>
      </c>
    </row>
    <row r="727" spans="1:40" hidden="1" x14ac:dyDescent="0.2">
      <c r="A727" t="s">
        <v>3667</v>
      </c>
      <c r="B727" t="s">
        <v>3668</v>
      </c>
      <c r="D727" t="s">
        <v>8461</v>
      </c>
      <c r="F727" t="s">
        <v>18556</v>
      </c>
      <c r="G727" t="s">
        <v>18524</v>
      </c>
      <c r="H727" t="s">
        <v>19647</v>
      </c>
      <c r="L727" t="s">
        <v>18558</v>
      </c>
      <c r="N727" t="s">
        <v>7080</v>
      </c>
      <c r="T727" t="s">
        <v>19640</v>
      </c>
      <c r="U727" t="s">
        <v>19641</v>
      </c>
      <c r="AC727" t="s">
        <v>18561</v>
      </c>
      <c r="AE727" t="s">
        <v>19645</v>
      </c>
      <c r="AH727" t="s">
        <v>19642</v>
      </c>
      <c r="AI727" t="s">
        <v>18451</v>
      </c>
      <c r="AN727" t="s">
        <v>19648</v>
      </c>
    </row>
    <row r="728" spans="1:40" hidden="1" x14ac:dyDescent="0.2">
      <c r="A728" t="s">
        <v>3667</v>
      </c>
      <c r="B728" t="s">
        <v>3668</v>
      </c>
      <c r="D728" t="s">
        <v>8461</v>
      </c>
      <c r="F728" t="s">
        <v>18556</v>
      </c>
      <c r="G728" t="s">
        <v>18451</v>
      </c>
      <c r="H728" t="s">
        <v>18698</v>
      </c>
      <c r="L728" t="s">
        <v>18558</v>
      </c>
      <c r="N728" t="s">
        <v>7080</v>
      </c>
      <c r="T728" t="s">
        <v>19640</v>
      </c>
      <c r="U728" t="s">
        <v>19641</v>
      </c>
      <c r="AC728" t="s">
        <v>18491</v>
      </c>
      <c r="AE728" t="s">
        <v>19645</v>
      </c>
      <c r="AH728" t="s">
        <v>19642</v>
      </c>
      <c r="AI728" t="s">
        <v>18451</v>
      </c>
      <c r="AN728" t="s">
        <v>19648</v>
      </c>
    </row>
    <row r="729" spans="1:40" hidden="1" x14ac:dyDescent="0.2">
      <c r="A729" t="s">
        <v>3667</v>
      </c>
      <c r="B729" t="s">
        <v>3668</v>
      </c>
      <c r="D729" t="s">
        <v>8461</v>
      </c>
      <c r="F729" t="s">
        <v>18556</v>
      </c>
      <c r="G729" t="s">
        <v>19644</v>
      </c>
      <c r="L729" t="s">
        <v>18558</v>
      </c>
      <c r="N729" t="s">
        <v>7080</v>
      </c>
      <c r="T729" t="s">
        <v>19640</v>
      </c>
      <c r="U729" t="s">
        <v>19641</v>
      </c>
      <c r="AE729" t="s">
        <v>18678</v>
      </c>
      <c r="AH729" t="s">
        <v>19642</v>
      </c>
      <c r="AI729" t="s">
        <v>18524</v>
      </c>
      <c r="AN729" t="s">
        <v>19643</v>
      </c>
    </row>
    <row r="730" spans="1:40" hidden="1" x14ac:dyDescent="0.2">
      <c r="A730" t="s">
        <v>3667</v>
      </c>
      <c r="B730" t="s">
        <v>3668</v>
      </c>
      <c r="D730" t="s">
        <v>8461</v>
      </c>
      <c r="F730" t="s">
        <v>18556</v>
      </c>
      <c r="G730" t="s">
        <v>18561</v>
      </c>
      <c r="L730" t="s">
        <v>18558</v>
      </c>
      <c r="N730" t="s">
        <v>7080</v>
      </c>
      <c r="T730" t="s">
        <v>19640</v>
      </c>
      <c r="U730" t="s">
        <v>19641</v>
      </c>
      <c r="AE730" t="s">
        <v>18678</v>
      </c>
      <c r="AH730" t="s">
        <v>19642</v>
      </c>
      <c r="AI730" t="s">
        <v>18524</v>
      </c>
      <c r="AN730" t="s">
        <v>19643</v>
      </c>
    </row>
    <row r="731" spans="1:40" x14ac:dyDescent="0.2">
      <c r="A731" t="s">
        <v>3667</v>
      </c>
      <c r="B731" t="s">
        <v>3668</v>
      </c>
      <c r="D731" t="s">
        <v>8461</v>
      </c>
      <c r="F731" t="s">
        <v>18556</v>
      </c>
      <c r="G731" t="s">
        <v>18491</v>
      </c>
      <c r="L731" t="s">
        <v>18558</v>
      </c>
      <c r="N731" t="s">
        <v>7117</v>
      </c>
      <c r="V731" t="b">
        <v>0</v>
      </c>
      <c r="W731" t="b">
        <v>0</v>
      </c>
      <c r="Z731" t="b">
        <v>0</v>
      </c>
      <c r="AE731" t="s">
        <v>18694</v>
      </c>
      <c r="AF731" t="s">
        <v>18458</v>
      </c>
      <c r="AG731" t="s">
        <v>18459</v>
      </c>
      <c r="AH731" t="s">
        <v>19649</v>
      </c>
      <c r="AI731" t="s">
        <v>18451</v>
      </c>
      <c r="AN731" t="s">
        <v>19650</v>
      </c>
    </row>
    <row r="732" spans="1:40" x14ac:dyDescent="0.2">
      <c r="A732" t="s">
        <v>3667</v>
      </c>
      <c r="B732" t="s">
        <v>3668</v>
      </c>
      <c r="D732" t="s">
        <v>8461</v>
      </c>
      <c r="F732" t="s">
        <v>18556</v>
      </c>
      <c r="G732" t="s">
        <v>19644</v>
      </c>
      <c r="L732" t="s">
        <v>18558</v>
      </c>
      <c r="N732" t="s">
        <v>7117</v>
      </c>
      <c r="V732" t="b">
        <v>0</v>
      </c>
      <c r="W732" t="b">
        <v>0</v>
      </c>
      <c r="Z732" t="b">
        <v>0</v>
      </c>
      <c r="AE732" t="s">
        <v>18562</v>
      </c>
      <c r="AF732" t="s">
        <v>18514</v>
      </c>
      <c r="AG732" t="s">
        <v>18515</v>
      </c>
      <c r="AH732" t="s">
        <v>19649</v>
      </c>
      <c r="AI732" t="s">
        <v>18524</v>
      </c>
      <c r="AN732" t="s">
        <v>19650</v>
      </c>
    </row>
    <row r="733" spans="1:40" x14ac:dyDescent="0.2">
      <c r="A733" t="s">
        <v>3667</v>
      </c>
      <c r="B733" t="s">
        <v>3668</v>
      </c>
      <c r="D733" t="s">
        <v>8461</v>
      </c>
      <c r="F733" t="s">
        <v>18556</v>
      </c>
      <c r="G733" t="s">
        <v>18561</v>
      </c>
      <c r="L733" t="s">
        <v>18558</v>
      </c>
      <c r="N733" t="s">
        <v>7117</v>
      </c>
      <c r="V733" t="b">
        <v>0</v>
      </c>
      <c r="W733" t="b">
        <v>0</v>
      </c>
      <c r="Z733" t="b">
        <v>0</v>
      </c>
      <c r="AE733" t="s">
        <v>18562</v>
      </c>
      <c r="AF733" t="s">
        <v>18514</v>
      </c>
      <c r="AG733" t="s">
        <v>18515</v>
      </c>
      <c r="AH733" t="s">
        <v>19649</v>
      </c>
      <c r="AI733" t="s">
        <v>18524</v>
      </c>
      <c r="AN733" t="s">
        <v>19650</v>
      </c>
    </row>
    <row r="734" spans="1:40" hidden="1" x14ac:dyDescent="0.2">
      <c r="A734" t="s">
        <v>3667</v>
      </c>
      <c r="B734" t="s">
        <v>3668</v>
      </c>
      <c r="D734" t="s">
        <v>8461</v>
      </c>
      <c r="F734" t="s">
        <v>18556</v>
      </c>
      <c r="G734" t="s">
        <v>18491</v>
      </c>
      <c r="L734" t="s">
        <v>18558</v>
      </c>
      <c r="N734" t="s">
        <v>7703</v>
      </c>
      <c r="V734" t="b">
        <v>0</v>
      </c>
      <c r="W734" t="b">
        <v>0</v>
      </c>
      <c r="Z734" t="b">
        <v>0</v>
      </c>
      <c r="AE734" t="s">
        <v>18633</v>
      </c>
      <c r="AF734" t="s">
        <v>18634</v>
      </c>
      <c r="AG734" t="s">
        <v>18635</v>
      </c>
      <c r="AH734" t="s">
        <v>19651</v>
      </c>
      <c r="AI734" t="s">
        <v>18451</v>
      </c>
      <c r="AN734" t="s">
        <v>19652</v>
      </c>
    </row>
    <row r="735" spans="1:40" hidden="1" x14ac:dyDescent="0.2">
      <c r="A735" t="s">
        <v>3667</v>
      </c>
      <c r="B735" t="s">
        <v>3668</v>
      </c>
      <c r="D735" t="s">
        <v>8461</v>
      </c>
      <c r="F735" t="s">
        <v>18556</v>
      </c>
      <c r="G735" t="s">
        <v>19644</v>
      </c>
      <c r="L735" t="s">
        <v>18558</v>
      </c>
      <c r="N735" t="s">
        <v>7703</v>
      </c>
      <c r="V735" t="b">
        <v>0</v>
      </c>
      <c r="W735" t="b">
        <v>0</v>
      </c>
      <c r="Z735" t="b">
        <v>0</v>
      </c>
      <c r="AE735" t="s">
        <v>18638</v>
      </c>
      <c r="AF735" t="s">
        <v>18639</v>
      </c>
      <c r="AG735" t="s">
        <v>18640</v>
      </c>
      <c r="AH735" t="s">
        <v>19651</v>
      </c>
      <c r="AI735" t="s">
        <v>18524</v>
      </c>
      <c r="AN735" t="s">
        <v>19652</v>
      </c>
    </row>
    <row r="736" spans="1:40" hidden="1" x14ac:dyDescent="0.2">
      <c r="A736" t="s">
        <v>3667</v>
      </c>
      <c r="B736" t="s">
        <v>3668</v>
      </c>
      <c r="D736" t="s">
        <v>8461</v>
      </c>
      <c r="F736" t="s">
        <v>18556</v>
      </c>
      <c r="G736" t="s">
        <v>18561</v>
      </c>
      <c r="L736" t="s">
        <v>18558</v>
      </c>
      <c r="N736" t="s">
        <v>7703</v>
      </c>
      <c r="V736" t="b">
        <v>0</v>
      </c>
      <c r="W736" t="b">
        <v>0</v>
      </c>
      <c r="Z736" t="b">
        <v>0</v>
      </c>
      <c r="AE736" t="s">
        <v>18638</v>
      </c>
      <c r="AF736" t="s">
        <v>18639</v>
      </c>
      <c r="AG736" t="s">
        <v>18640</v>
      </c>
      <c r="AH736" t="s">
        <v>19651</v>
      </c>
      <c r="AI736" t="s">
        <v>18524</v>
      </c>
      <c r="AN736" t="s">
        <v>19652</v>
      </c>
    </row>
    <row r="737" spans="1:40" hidden="1" x14ac:dyDescent="0.2">
      <c r="A737" t="s">
        <v>3667</v>
      </c>
      <c r="B737" t="s">
        <v>3668</v>
      </c>
      <c r="D737" t="s">
        <v>8461</v>
      </c>
      <c r="F737" t="s">
        <v>18924</v>
      </c>
      <c r="G737" t="s">
        <v>18491</v>
      </c>
      <c r="H737" t="s">
        <v>19420</v>
      </c>
      <c r="I737">
        <v>50000000</v>
      </c>
      <c r="L737" t="s">
        <v>18927</v>
      </c>
      <c r="M737" t="s">
        <v>18932</v>
      </c>
      <c r="N737" t="s">
        <v>7726</v>
      </c>
      <c r="V737" t="b">
        <v>0</v>
      </c>
      <c r="W737" t="b">
        <v>1</v>
      </c>
      <c r="Z737" t="b">
        <v>0</v>
      </c>
      <c r="AB737" t="s">
        <v>18455</v>
      </c>
      <c r="AE737" t="s">
        <v>19653</v>
      </c>
      <c r="AF737" t="s">
        <v>18652</v>
      </c>
      <c r="AH737" t="s">
        <v>19654</v>
      </c>
      <c r="AI737" t="s">
        <v>18451</v>
      </c>
      <c r="AN737" t="s">
        <v>19655</v>
      </c>
    </row>
    <row r="738" spans="1:40" hidden="1" x14ac:dyDescent="0.2">
      <c r="A738" t="s">
        <v>3667</v>
      </c>
      <c r="B738" t="s">
        <v>3668</v>
      </c>
      <c r="D738" t="s">
        <v>8461</v>
      </c>
      <c r="F738" t="s">
        <v>18924</v>
      </c>
      <c r="G738" t="s">
        <v>18561</v>
      </c>
      <c r="H738" t="s">
        <v>19656</v>
      </c>
      <c r="I738">
        <v>250000000</v>
      </c>
      <c r="L738" t="s">
        <v>18927</v>
      </c>
      <c r="M738" t="s">
        <v>18932</v>
      </c>
      <c r="N738" t="s">
        <v>7726</v>
      </c>
      <c r="V738" t="b">
        <v>0</v>
      </c>
      <c r="W738" t="b">
        <v>1</v>
      </c>
      <c r="Z738" t="b">
        <v>0</v>
      </c>
      <c r="AB738" t="s">
        <v>18455</v>
      </c>
      <c r="AE738" t="s">
        <v>19657</v>
      </c>
      <c r="AF738" t="s">
        <v>18656</v>
      </c>
      <c r="AH738" t="s">
        <v>19654</v>
      </c>
      <c r="AI738" t="s">
        <v>18524</v>
      </c>
      <c r="AN738" t="s">
        <v>19655</v>
      </c>
    </row>
    <row r="739" spans="1:40" hidden="1" x14ac:dyDescent="0.2">
      <c r="A739" t="s">
        <v>3667</v>
      </c>
      <c r="B739" t="s">
        <v>3668</v>
      </c>
      <c r="D739" t="s">
        <v>8461</v>
      </c>
      <c r="F739" t="s">
        <v>18556</v>
      </c>
      <c r="G739" t="s">
        <v>18491</v>
      </c>
      <c r="L739" t="s">
        <v>18558</v>
      </c>
      <c r="N739" t="s">
        <v>7593</v>
      </c>
      <c r="V739" t="b">
        <v>0</v>
      </c>
      <c r="W739" t="b">
        <v>0</v>
      </c>
      <c r="Z739" t="b">
        <v>0</v>
      </c>
      <c r="AE739" t="s">
        <v>18633</v>
      </c>
      <c r="AF739" t="s">
        <v>18634</v>
      </c>
      <c r="AG739" t="s">
        <v>18635</v>
      </c>
      <c r="AH739" t="s">
        <v>19658</v>
      </c>
      <c r="AI739" t="s">
        <v>18451</v>
      </c>
      <c r="AN739" t="s">
        <v>19659</v>
      </c>
    </row>
    <row r="740" spans="1:40" hidden="1" x14ac:dyDescent="0.2">
      <c r="A740" t="s">
        <v>3667</v>
      </c>
      <c r="B740" t="s">
        <v>3668</v>
      </c>
      <c r="D740" t="s">
        <v>8461</v>
      </c>
      <c r="F740" t="s">
        <v>18556</v>
      </c>
      <c r="G740" t="s">
        <v>19644</v>
      </c>
      <c r="L740" t="s">
        <v>18558</v>
      </c>
      <c r="N740" t="s">
        <v>7593</v>
      </c>
      <c r="V740" t="b">
        <v>0</v>
      </c>
      <c r="W740" t="b">
        <v>0</v>
      </c>
      <c r="Z740" t="b">
        <v>0</v>
      </c>
      <c r="AE740" t="s">
        <v>18638</v>
      </c>
      <c r="AF740" t="s">
        <v>18639</v>
      </c>
      <c r="AG740" t="s">
        <v>18640</v>
      </c>
      <c r="AH740" t="s">
        <v>19658</v>
      </c>
      <c r="AI740" t="s">
        <v>18524</v>
      </c>
      <c r="AN740" t="s">
        <v>19659</v>
      </c>
    </row>
    <row r="741" spans="1:40" hidden="1" x14ac:dyDescent="0.2">
      <c r="A741" t="s">
        <v>3667</v>
      </c>
      <c r="B741" t="s">
        <v>3668</v>
      </c>
      <c r="D741" t="s">
        <v>8461</v>
      </c>
      <c r="F741" t="s">
        <v>18556</v>
      </c>
      <c r="G741" t="s">
        <v>18561</v>
      </c>
      <c r="L741" t="s">
        <v>18558</v>
      </c>
      <c r="N741" t="s">
        <v>7593</v>
      </c>
      <c r="V741" t="b">
        <v>0</v>
      </c>
      <c r="W741" t="b">
        <v>0</v>
      </c>
      <c r="Z741" t="b">
        <v>0</v>
      </c>
      <c r="AE741" t="s">
        <v>18638</v>
      </c>
      <c r="AF741" t="s">
        <v>18639</v>
      </c>
      <c r="AG741" t="s">
        <v>18640</v>
      </c>
      <c r="AH741" t="s">
        <v>19658</v>
      </c>
      <c r="AI741" t="s">
        <v>18524</v>
      </c>
      <c r="AN741" t="s">
        <v>19659</v>
      </c>
    </row>
    <row r="742" spans="1:40" hidden="1" x14ac:dyDescent="0.2">
      <c r="A742" t="s">
        <v>3793</v>
      </c>
      <c r="B742" t="s">
        <v>3794</v>
      </c>
      <c r="D742" t="s">
        <v>8473</v>
      </c>
      <c r="F742" t="s">
        <v>18556</v>
      </c>
      <c r="G742" t="s">
        <v>18566</v>
      </c>
      <c r="L742" t="s">
        <v>18558</v>
      </c>
      <c r="N742" t="s">
        <v>7909</v>
      </c>
      <c r="T742" t="s">
        <v>19660</v>
      </c>
      <c r="U742" t="s">
        <v>19661</v>
      </c>
      <c r="AE742" t="s">
        <v>18678</v>
      </c>
      <c r="AF742" t="s">
        <v>18724</v>
      </c>
      <c r="AG742" t="s">
        <v>18725</v>
      </c>
      <c r="AH742" t="s">
        <v>19662</v>
      </c>
      <c r="AI742" t="s">
        <v>18524</v>
      </c>
      <c r="AN742" t="s">
        <v>19663</v>
      </c>
    </row>
    <row r="743" spans="1:40" hidden="1" x14ac:dyDescent="0.2">
      <c r="A743" t="s">
        <v>3793</v>
      </c>
      <c r="B743" t="s">
        <v>3794</v>
      </c>
      <c r="D743" t="s">
        <v>8473</v>
      </c>
      <c r="F743" t="s">
        <v>18556</v>
      </c>
      <c r="G743" t="s">
        <v>18491</v>
      </c>
      <c r="L743" t="s">
        <v>18558</v>
      </c>
      <c r="N743" t="s">
        <v>7909</v>
      </c>
      <c r="T743" t="s">
        <v>19660</v>
      </c>
      <c r="U743" t="s">
        <v>19661</v>
      </c>
      <c r="AE743" t="s">
        <v>18678</v>
      </c>
      <c r="AF743" t="s">
        <v>18720</v>
      </c>
      <c r="AG743" t="s">
        <v>18635</v>
      </c>
      <c r="AH743" t="s">
        <v>19662</v>
      </c>
      <c r="AI743" t="s">
        <v>18451</v>
      </c>
      <c r="AN743" t="s">
        <v>19664</v>
      </c>
    </row>
    <row r="744" spans="1:40" hidden="1" x14ac:dyDescent="0.2">
      <c r="A744" t="s">
        <v>3793</v>
      </c>
      <c r="B744" t="s">
        <v>3794</v>
      </c>
      <c r="D744" t="s">
        <v>8473</v>
      </c>
      <c r="F744" t="s">
        <v>18556</v>
      </c>
      <c r="G744" t="s">
        <v>18566</v>
      </c>
      <c r="L744" t="s">
        <v>18558</v>
      </c>
      <c r="N744" t="s">
        <v>7547</v>
      </c>
      <c r="V744" t="b">
        <v>0</v>
      </c>
      <c r="W744" t="b">
        <v>0</v>
      </c>
      <c r="Z744" t="b">
        <v>0</v>
      </c>
      <c r="AE744" t="s">
        <v>18723</v>
      </c>
      <c r="AF744" t="s">
        <v>18724</v>
      </c>
      <c r="AG744" t="s">
        <v>18725</v>
      </c>
      <c r="AH744" t="s">
        <v>19665</v>
      </c>
      <c r="AI744" t="s">
        <v>18524</v>
      </c>
      <c r="AN744" t="s">
        <v>19666</v>
      </c>
    </row>
    <row r="745" spans="1:40" hidden="1" x14ac:dyDescent="0.2">
      <c r="A745" t="s">
        <v>3793</v>
      </c>
      <c r="B745" t="s">
        <v>3794</v>
      </c>
      <c r="D745" t="s">
        <v>8473</v>
      </c>
      <c r="F745" t="s">
        <v>18556</v>
      </c>
      <c r="G745" t="s">
        <v>18491</v>
      </c>
      <c r="L745" t="s">
        <v>18558</v>
      </c>
      <c r="N745" t="s">
        <v>7547</v>
      </c>
      <c r="V745" t="b">
        <v>0</v>
      </c>
      <c r="W745" t="b">
        <v>0</v>
      </c>
      <c r="Z745" t="b">
        <v>0</v>
      </c>
      <c r="AE745" t="s">
        <v>18719</v>
      </c>
      <c r="AF745" t="s">
        <v>18720</v>
      </c>
      <c r="AG745" t="s">
        <v>18635</v>
      </c>
      <c r="AH745" t="s">
        <v>19665</v>
      </c>
      <c r="AI745" t="s">
        <v>18451</v>
      </c>
      <c r="AN745" t="s">
        <v>19666</v>
      </c>
    </row>
    <row r="746" spans="1:40" hidden="1" x14ac:dyDescent="0.2">
      <c r="A746" t="s">
        <v>3793</v>
      </c>
      <c r="B746" t="s">
        <v>3794</v>
      </c>
      <c r="D746" t="s">
        <v>8473</v>
      </c>
      <c r="F746" t="s">
        <v>18556</v>
      </c>
      <c r="G746" t="s">
        <v>18566</v>
      </c>
      <c r="L746" t="s">
        <v>18558</v>
      </c>
      <c r="N746" t="s">
        <v>7220</v>
      </c>
      <c r="T746" t="s">
        <v>19667</v>
      </c>
      <c r="U746" t="s">
        <v>19668</v>
      </c>
      <c r="AE746" t="s">
        <v>18723</v>
      </c>
      <c r="AF746" t="s">
        <v>18724</v>
      </c>
      <c r="AG746" t="s">
        <v>18725</v>
      </c>
      <c r="AH746" t="s">
        <v>19669</v>
      </c>
      <c r="AI746" t="s">
        <v>18524</v>
      </c>
      <c r="AN746" t="s">
        <v>19670</v>
      </c>
    </row>
    <row r="747" spans="1:40" hidden="1" x14ac:dyDescent="0.2">
      <c r="A747" t="s">
        <v>3793</v>
      </c>
      <c r="B747" t="s">
        <v>3794</v>
      </c>
      <c r="D747" t="s">
        <v>8473</v>
      </c>
      <c r="F747" t="s">
        <v>18556</v>
      </c>
      <c r="G747" t="s">
        <v>18491</v>
      </c>
      <c r="L747" t="s">
        <v>18558</v>
      </c>
      <c r="N747" t="s">
        <v>7220</v>
      </c>
      <c r="T747" t="s">
        <v>19667</v>
      </c>
      <c r="U747" t="s">
        <v>19668</v>
      </c>
      <c r="AE747" t="s">
        <v>18719</v>
      </c>
      <c r="AF747" t="s">
        <v>18720</v>
      </c>
      <c r="AG747" t="s">
        <v>18635</v>
      </c>
      <c r="AH747" t="s">
        <v>19669</v>
      </c>
      <c r="AI747" t="s">
        <v>18451</v>
      </c>
      <c r="AN747" t="s">
        <v>19671</v>
      </c>
    </row>
    <row r="748" spans="1:40" hidden="1" x14ac:dyDescent="0.2">
      <c r="A748" t="s">
        <v>3793</v>
      </c>
      <c r="B748" t="s">
        <v>3794</v>
      </c>
      <c r="D748" t="s">
        <v>8473</v>
      </c>
      <c r="F748" t="s">
        <v>18556</v>
      </c>
      <c r="G748" t="s">
        <v>18566</v>
      </c>
      <c r="L748" t="s">
        <v>18558</v>
      </c>
      <c r="N748" t="s">
        <v>7827</v>
      </c>
      <c r="V748" t="b">
        <v>0</v>
      </c>
      <c r="W748" t="b">
        <v>0</v>
      </c>
      <c r="Z748" t="b">
        <v>0</v>
      </c>
      <c r="AE748" t="s">
        <v>18723</v>
      </c>
      <c r="AF748" t="s">
        <v>18724</v>
      </c>
      <c r="AG748" t="s">
        <v>18725</v>
      </c>
      <c r="AH748" t="s">
        <v>19672</v>
      </c>
      <c r="AI748" t="s">
        <v>18524</v>
      </c>
      <c r="AN748" t="s">
        <v>19673</v>
      </c>
    </row>
    <row r="749" spans="1:40" hidden="1" x14ac:dyDescent="0.2">
      <c r="A749" t="s">
        <v>3793</v>
      </c>
      <c r="B749" t="s">
        <v>3794</v>
      </c>
      <c r="D749" t="s">
        <v>8473</v>
      </c>
      <c r="F749" t="s">
        <v>18556</v>
      </c>
      <c r="G749" t="s">
        <v>18491</v>
      </c>
      <c r="L749" t="s">
        <v>18558</v>
      </c>
      <c r="N749" t="s">
        <v>7827</v>
      </c>
      <c r="T749" t="s">
        <v>19674</v>
      </c>
      <c r="U749" t="s">
        <v>19675</v>
      </c>
      <c r="AE749" t="s">
        <v>18719</v>
      </c>
      <c r="AF749" t="s">
        <v>18720</v>
      </c>
      <c r="AG749" t="s">
        <v>18635</v>
      </c>
      <c r="AH749" t="s">
        <v>19672</v>
      </c>
      <c r="AI749" t="s">
        <v>18451</v>
      </c>
      <c r="AN749" t="s">
        <v>19676</v>
      </c>
    </row>
    <row r="750" spans="1:40" hidden="1" x14ac:dyDescent="0.2">
      <c r="A750" t="s">
        <v>3793</v>
      </c>
      <c r="B750" t="s">
        <v>3794</v>
      </c>
      <c r="D750" t="s">
        <v>8473</v>
      </c>
      <c r="F750" t="s">
        <v>18556</v>
      </c>
      <c r="G750" t="s">
        <v>18566</v>
      </c>
      <c r="L750" t="s">
        <v>18558</v>
      </c>
      <c r="N750" t="s">
        <v>19677</v>
      </c>
      <c r="T750" t="s">
        <v>19678</v>
      </c>
      <c r="U750" t="s">
        <v>19679</v>
      </c>
      <c r="AE750" t="s">
        <v>18723</v>
      </c>
      <c r="AF750" t="s">
        <v>18724</v>
      </c>
      <c r="AG750" t="s">
        <v>18725</v>
      </c>
      <c r="AH750" t="s">
        <v>19680</v>
      </c>
      <c r="AI750" t="s">
        <v>18524</v>
      </c>
      <c r="AN750" t="s">
        <v>19676</v>
      </c>
    </row>
    <row r="751" spans="1:40" hidden="1" x14ac:dyDescent="0.2">
      <c r="A751" t="s">
        <v>3793</v>
      </c>
      <c r="B751" t="s">
        <v>3794</v>
      </c>
      <c r="D751" t="s">
        <v>8473</v>
      </c>
      <c r="F751" t="s">
        <v>18556</v>
      </c>
      <c r="G751" t="s">
        <v>18491</v>
      </c>
      <c r="L751" t="s">
        <v>18558</v>
      </c>
      <c r="N751" t="s">
        <v>19677</v>
      </c>
      <c r="T751" t="s">
        <v>19678</v>
      </c>
      <c r="U751" t="s">
        <v>19679</v>
      </c>
      <c r="V751" t="b">
        <v>0</v>
      </c>
      <c r="W751" t="b">
        <v>0</v>
      </c>
      <c r="Z751" t="b">
        <v>0</v>
      </c>
      <c r="AE751" t="s">
        <v>18719</v>
      </c>
      <c r="AF751" t="s">
        <v>18720</v>
      </c>
      <c r="AG751" t="s">
        <v>18635</v>
      </c>
      <c r="AH751" t="s">
        <v>19680</v>
      </c>
      <c r="AI751" t="s">
        <v>18451</v>
      </c>
      <c r="AN751" t="s">
        <v>19681</v>
      </c>
    </row>
    <row r="752" spans="1:40" hidden="1" x14ac:dyDescent="0.2">
      <c r="A752" t="s">
        <v>3812</v>
      </c>
      <c r="B752" t="s">
        <v>3813</v>
      </c>
      <c r="D752" t="s">
        <v>8479</v>
      </c>
      <c r="F752" t="s">
        <v>18469</v>
      </c>
      <c r="G752" t="s">
        <v>19682</v>
      </c>
      <c r="H752" t="s">
        <v>19683</v>
      </c>
      <c r="I752">
        <v>246300000</v>
      </c>
      <c r="L752" t="s">
        <v>18470</v>
      </c>
      <c r="N752" t="s">
        <v>7803</v>
      </c>
      <c r="T752" t="s">
        <v>19684</v>
      </c>
      <c r="U752" t="s">
        <v>19685</v>
      </c>
      <c r="V752" t="b">
        <v>0</v>
      </c>
      <c r="W752" t="b">
        <v>1</v>
      </c>
      <c r="AB752" t="s">
        <v>18455</v>
      </c>
      <c r="AE752" t="s">
        <v>18908</v>
      </c>
      <c r="AF752" t="s">
        <v>18639</v>
      </c>
      <c r="AG752" t="s">
        <v>18640</v>
      </c>
      <c r="AH752" t="s">
        <v>19686</v>
      </c>
      <c r="AI752" t="s">
        <v>18476</v>
      </c>
      <c r="AK752" t="s">
        <v>19687</v>
      </c>
      <c r="AN752" t="s">
        <v>19688</v>
      </c>
    </row>
    <row r="753" spans="1:40" hidden="1" x14ac:dyDescent="0.2">
      <c r="A753" t="s">
        <v>3812</v>
      </c>
      <c r="B753" t="s">
        <v>3813</v>
      </c>
      <c r="D753" t="s">
        <v>8479</v>
      </c>
      <c r="F753" t="s">
        <v>18469</v>
      </c>
      <c r="L753" t="s">
        <v>18470</v>
      </c>
      <c r="N753" t="s">
        <v>7803</v>
      </c>
      <c r="T753" t="s">
        <v>19684</v>
      </c>
      <c r="U753" t="s">
        <v>19685</v>
      </c>
      <c r="V753" t="b">
        <v>0</v>
      </c>
      <c r="W753" t="b">
        <v>1</v>
      </c>
      <c r="AB753" t="s">
        <v>18455</v>
      </c>
      <c r="AH753" t="s">
        <v>19686</v>
      </c>
      <c r="AI753" t="s">
        <v>18483</v>
      </c>
      <c r="AK753" t="s">
        <v>19687</v>
      </c>
      <c r="AN753" t="s">
        <v>19688</v>
      </c>
    </row>
    <row r="754" spans="1:40" hidden="1" x14ac:dyDescent="0.2">
      <c r="A754" t="s">
        <v>3812</v>
      </c>
      <c r="B754" t="s">
        <v>3813</v>
      </c>
      <c r="D754" t="s">
        <v>8479</v>
      </c>
      <c r="F754" t="s">
        <v>18509</v>
      </c>
      <c r="G754" t="s">
        <v>18519</v>
      </c>
      <c r="H754" t="s">
        <v>19689</v>
      </c>
      <c r="L754" t="s">
        <v>18511</v>
      </c>
      <c r="N754" t="s">
        <v>7840</v>
      </c>
      <c r="T754" t="s">
        <v>19690</v>
      </c>
      <c r="U754" t="s">
        <v>19691</v>
      </c>
      <c r="AE754" t="s">
        <v>19692</v>
      </c>
      <c r="AF754" t="s">
        <v>18634</v>
      </c>
      <c r="AG754" t="s">
        <v>19627</v>
      </c>
      <c r="AH754" t="s">
        <v>19693</v>
      </c>
      <c r="AI754" t="s">
        <v>18451</v>
      </c>
      <c r="AN754" t="s">
        <v>19694</v>
      </c>
    </row>
    <row r="755" spans="1:40" hidden="1" x14ac:dyDescent="0.2">
      <c r="A755" t="s">
        <v>3812</v>
      </c>
      <c r="B755" t="s">
        <v>3813</v>
      </c>
      <c r="D755" t="s">
        <v>8479</v>
      </c>
      <c r="F755" t="s">
        <v>18509</v>
      </c>
      <c r="G755" t="s">
        <v>18519</v>
      </c>
      <c r="H755" t="s">
        <v>19695</v>
      </c>
      <c r="L755" t="s">
        <v>18517</v>
      </c>
      <c r="N755" t="s">
        <v>7840</v>
      </c>
      <c r="T755" t="s">
        <v>19690</v>
      </c>
      <c r="U755" t="s">
        <v>19691</v>
      </c>
      <c r="AE755" t="s">
        <v>19624</v>
      </c>
      <c r="AF755" t="s">
        <v>18639</v>
      </c>
      <c r="AG755" t="s">
        <v>18640</v>
      </c>
      <c r="AH755" t="s">
        <v>19693</v>
      </c>
      <c r="AI755" t="s">
        <v>18524</v>
      </c>
      <c r="AN755" t="s">
        <v>19696</v>
      </c>
    </row>
    <row r="756" spans="1:40" hidden="1" x14ac:dyDescent="0.2">
      <c r="A756" t="s">
        <v>3812</v>
      </c>
      <c r="B756" t="s">
        <v>3813</v>
      </c>
      <c r="D756" t="s">
        <v>8479</v>
      </c>
      <c r="F756" t="s">
        <v>18509</v>
      </c>
      <c r="G756" t="s">
        <v>19697</v>
      </c>
      <c r="L756" t="s">
        <v>18517</v>
      </c>
      <c r="N756" t="s">
        <v>7200</v>
      </c>
      <c r="V756" t="b">
        <v>0</v>
      </c>
      <c r="W756" t="b">
        <v>1</v>
      </c>
      <c r="AB756" t="s">
        <v>18455</v>
      </c>
      <c r="AE756" t="s">
        <v>19692</v>
      </c>
      <c r="AF756" t="s">
        <v>18634</v>
      </c>
      <c r="AG756" t="s">
        <v>19627</v>
      </c>
      <c r="AI756" t="s">
        <v>18461</v>
      </c>
      <c r="AN756" t="s">
        <v>19698</v>
      </c>
    </row>
    <row r="757" spans="1:40" hidden="1" x14ac:dyDescent="0.2">
      <c r="A757" t="s">
        <v>3812</v>
      </c>
      <c r="B757" t="s">
        <v>3813</v>
      </c>
      <c r="D757" t="s">
        <v>8479</v>
      </c>
      <c r="F757" t="s">
        <v>18509</v>
      </c>
      <c r="G757" t="s">
        <v>19697</v>
      </c>
      <c r="L757" t="s">
        <v>18511</v>
      </c>
      <c r="N757" t="s">
        <v>7200</v>
      </c>
      <c r="V757" t="b">
        <v>0</v>
      </c>
      <c r="W757" t="b">
        <v>1</v>
      </c>
      <c r="AB757" t="s">
        <v>18455</v>
      </c>
      <c r="AE757" t="s">
        <v>19692</v>
      </c>
      <c r="AF757" t="s">
        <v>18634</v>
      </c>
      <c r="AG757" t="s">
        <v>19627</v>
      </c>
      <c r="AI757" t="s">
        <v>18461</v>
      </c>
      <c r="AN757" t="s">
        <v>19699</v>
      </c>
    </row>
    <row r="758" spans="1:40" hidden="1" x14ac:dyDescent="0.2">
      <c r="A758" t="s">
        <v>3812</v>
      </c>
      <c r="B758" t="s">
        <v>3813</v>
      </c>
      <c r="D758" t="s">
        <v>8479</v>
      </c>
      <c r="F758" t="s">
        <v>18509</v>
      </c>
      <c r="G758" t="s">
        <v>19700</v>
      </c>
      <c r="L758" t="s">
        <v>18517</v>
      </c>
      <c r="N758" t="s">
        <v>7200</v>
      </c>
      <c r="V758" t="b">
        <v>0</v>
      </c>
      <c r="W758" t="b">
        <v>1</v>
      </c>
      <c r="AB758" t="s">
        <v>18455</v>
      </c>
      <c r="AE758" t="s">
        <v>19624</v>
      </c>
      <c r="AF758" t="s">
        <v>18639</v>
      </c>
      <c r="AG758" t="s">
        <v>18640</v>
      </c>
      <c r="AI758" t="s">
        <v>7872</v>
      </c>
      <c r="AN758" t="s">
        <v>19698</v>
      </c>
    </row>
    <row r="759" spans="1:40" hidden="1" x14ac:dyDescent="0.2">
      <c r="A759" t="s">
        <v>3812</v>
      </c>
      <c r="B759" t="s">
        <v>3813</v>
      </c>
      <c r="D759" t="s">
        <v>8479</v>
      </c>
      <c r="F759" t="s">
        <v>18509</v>
      </c>
      <c r="G759" t="s">
        <v>19700</v>
      </c>
      <c r="L759" t="s">
        <v>18511</v>
      </c>
      <c r="N759" t="s">
        <v>7200</v>
      </c>
      <c r="V759" t="b">
        <v>0</v>
      </c>
      <c r="W759" t="b">
        <v>1</v>
      </c>
      <c r="AB759" t="s">
        <v>18455</v>
      </c>
      <c r="AE759" t="s">
        <v>19624</v>
      </c>
      <c r="AF759" t="s">
        <v>18639</v>
      </c>
      <c r="AG759" t="s">
        <v>18640</v>
      </c>
      <c r="AI759" t="s">
        <v>7872</v>
      </c>
      <c r="AN759" t="s">
        <v>19699</v>
      </c>
    </row>
    <row r="760" spans="1:40" hidden="1" x14ac:dyDescent="0.2">
      <c r="A760" t="s">
        <v>3812</v>
      </c>
      <c r="B760" t="s">
        <v>3813</v>
      </c>
      <c r="D760" t="s">
        <v>8479</v>
      </c>
      <c r="F760" t="s">
        <v>18469</v>
      </c>
      <c r="L760" t="s">
        <v>18470</v>
      </c>
      <c r="N760" t="s">
        <v>969</v>
      </c>
      <c r="T760" t="s">
        <v>19701</v>
      </c>
      <c r="U760" t="s">
        <v>19702</v>
      </c>
      <c r="V760" t="b">
        <v>0</v>
      </c>
      <c r="W760" t="b">
        <v>1</v>
      </c>
      <c r="AB760" t="s">
        <v>18455</v>
      </c>
      <c r="AE760" t="s">
        <v>18912</v>
      </c>
      <c r="AF760" t="s">
        <v>18634</v>
      </c>
      <c r="AG760" t="s">
        <v>18635</v>
      </c>
      <c r="AH760" t="s">
        <v>19703</v>
      </c>
      <c r="AI760" t="s">
        <v>18483</v>
      </c>
      <c r="AK760" t="s">
        <v>19687</v>
      </c>
      <c r="AN760" t="s">
        <v>19704</v>
      </c>
    </row>
    <row r="761" spans="1:40" hidden="1" x14ac:dyDescent="0.2">
      <c r="A761" t="s">
        <v>3812</v>
      </c>
      <c r="B761" t="s">
        <v>3813</v>
      </c>
      <c r="D761" t="s">
        <v>8479</v>
      </c>
      <c r="F761" t="s">
        <v>18469</v>
      </c>
      <c r="L761" t="s">
        <v>18470</v>
      </c>
      <c r="N761" t="s">
        <v>7063</v>
      </c>
      <c r="T761" t="s">
        <v>19705</v>
      </c>
      <c r="U761" t="s">
        <v>19706</v>
      </c>
      <c r="V761" t="b">
        <v>0</v>
      </c>
      <c r="W761" t="b">
        <v>1</v>
      </c>
      <c r="AB761" t="s">
        <v>18455</v>
      </c>
      <c r="AE761" t="s">
        <v>18908</v>
      </c>
      <c r="AF761" t="s">
        <v>18639</v>
      </c>
      <c r="AG761" t="s">
        <v>18640</v>
      </c>
      <c r="AH761" t="s">
        <v>19707</v>
      </c>
      <c r="AI761" t="s">
        <v>18483</v>
      </c>
      <c r="AK761" t="s">
        <v>19687</v>
      </c>
      <c r="AN761" t="s">
        <v>19708</v>
      </c>
    </row>
    <row r="762" spans="1:40" x14ac:dyDescent="0.2">
      <c r="A762" t="s">
        <v>3812</v>
      </c>
      <c r="B762" t="s">
        <v>3813</v>
      </c>
      <c r="D762" t="s">
        <v>8479</v>
      </c>
      <c r="F762" t="s">
        <v>18469</v>
      </c>
      <c r="L762" t="s">
        <v>18470</v>
      </c>
      <c r="N762" t="s">
        <v>7722</v>
      </c>
      <c r="T762" t="s">
        <v>19709</v>
      </c>
      <c r="U762" t="s">
        <v>19710</v>
      </c>
      <c r="V762" t="b">
        <v>1</v>
      </c>
      <c r="W762" t="b">
        <v>0</v>
      </c>
      <c r="Z762" t="b">
        <v>0</v>
      </c>
      <c r="AB762" t="s">
        <v>18642</v>
      </c>
      <c r="AE762" t="s">
        <v>18953</v>
      </c>
      <c r="AF762" t="s">
        <v>18546</v>
      </c>
      <c r="AG762" t="s">
        <v>18601</v>
      </c>
      <c r="AH762" t="s">
        <v>19711</v>
      </c>
      <c r="AI762" t="s">
        <v>18483</v>
      </c>
      <c r="AK762" t="s">
        <v>19687</v>
      </c>
      <c r="AN762" t="s">
        <v>19712</v>
      </c>
    </row>
    <row r="763" spans="1:40" x14ac:dyDescent="0.2">
      <c r="A763" t="s">
        <v>3812</v>
      </c>
      <c r="B763" t="s">
        <v>3813</v>
      </c>
      <c r="D763" t="s">
        <v>8479</v>
      </c>
      <c r="F763" t="s">
        <v>18469</v>
      </c>
      <c r="L763" t="s">
        <v>18470</v>
      </c>
      <c r="N763" t="s">
        <v>7899</v>
      </c>
      <c r="V763" t="b">
        <v>1</v>
      </c>
      <c r="W763" t="b">
        <v>0</v>
      </c>
      <c r="Z763" t="b">
        <v>0</v>
      </c>
      <c r="AB763" t="s">
        <v>18642</v>
      </c>
      <c r="AE763" t="s">
        <v>19713</v>
      </c>
      <c r="AF763" t="s">
        <v>18514</v>
      </c>
      <c r="AG763" t="s">
        <v>18515</v>
      </c>
      <c r="AH763" t="s">
        <v>19714</v>
      </c>
      <c r="AI763" t="s">
        <v>18483</v>
      </c>
      <c r="AK763" t="s">
        <v>19687</v>
      </c>
      <c r="AN763" t="s">
        <v>19715</v>
      </c>
    </row>
    <row r="764" spans="1:40" hidden="1" x14ac:dyDescent="0.2">
      <c r="A764" t="s">
        <v>3812</v>
      </c>
      <c r="B764" t="s">
        <v>3813</v>
      </c>
      <c r="D764" t="s">
        <v>8479</v>
      </c>
      <c r="F764" t="s">
        <v>18509</v>
      </c>
      <c r="G764" t="s">
        <v>19716</v>
      </c>
      <c r="L764" t="s">
        <v>18517</v>
      </c>
      <c r="N764" t="s">
        <v>7804</v>
      </c>
      <c r="V764" t="b">
        <v>0</v>
      </c>
      <c r="W764" t="b">
        <v>1</v>
      </c>
      <c r="AB764" t="s">
        <v>18455</v>
      </c>
      <c r="AE764" t="s">
        <v>19692</v>
      </c>
      <c r="AF764" t="s">
        <v>18634</v>
      </c>
      <c r="AG764" t="s">
        <v>19627</v>
      </c>
      <c r="AI764" t="s">
        <v>18461</v>
      </c>
      <c r="AN764" t="s">
        <v>19717</v>
      </c>
    </row>
    <row r="765" spans="1:40" hidden="1" x14ac:dyDescent="0.2">
      <c r="A765" t="s">
        <v>3812</v>
      </c>
      <c r="B765" t="s">
        <v>3813</v>
      </c>
      <c r="D765" t="s">
        <v>8479</v>
      </c>
      <c r="F765" t="s">
        <v>18509</v>
      </c>
      <c r="G765" t="s">
        <v>19718</v>
      </c>
      <c r="L765" t="s">
        <v>18517</v>
      </c>
      <c r="N765" t="s">
        <v>7804</v>
      </c>
      <c r="V765" t="b">
        <v>0</v>
      </c>
      <c r="W765" t="b">
        <v>1</v>
      </c>
      <c r="AB765" t="s">
        <v>18455</v>
      </c>
      <c r="AE765" t="s">
        <v>19624</v>
      </c>
      <c r="AF765" t="s">
        <v>18639</v>
      </c>
      <c r="AG765" t="s">
        <v>18640</v>
      </c>
      <c r="AI765" t="s">
        <v>7872</v>
      </c>
      <c r="AN765" t="s">
        <v>19717</v>
      </c>
    </row>
    <row r="766" spans="1:40" hidden="1" x14ac:dyDescent="0.2">
      <c r="A766" t="s">
        <v>3812</v>
      </c>
      <c r="B766" t="s">
        <v>3813</v>
      </c>
      <c r="D766" t="s">
        <v>8479</v>
      </c>
      <c r="F766" t="s">
        <v>18509</v>
      </c>
      <c r="G766" t="s">
        <v>19718</v>
      </c>
      <c r="L766" t="s">
        <v>18511</v>
      </c>
      <c r="N766" t="s">
        <v>7804</v>
      </c>
      <c r="V766" t="b">
        <v>0</v>
      </c>
      <c r="W766" t="b">
        <v>1</v>
      </c>
      <c r="AB766" t="s">
        <v>18455</v>
      </c>
      <c r="AE766" t="s">
        <v>19624</v>
      </c>
      <c r="AF766" t="s">
        <v>18639</v>
      </c>
      <c r="AG766" t="s">
        <v>18640</v>
      </c>
      <c r="AI766" t="s">
        <v>7872</v>
      </c>
      <c r="AN766" t="s">
        <v>19719</v>
      </c>
    </row>
    <row r="767" spans="1:40" hidden="1" x14ac:dyDescent="0.2">
      <c r="A767" t="s">
        <v>3812</v>
      </c>
      <c r="B767" t="s">
        <v>3813</v>
      </c>
      <c r="D767" t="s">
        <v>8479</v>
      </c>
      <c r="F767" t="s">
        <v>18509</v>
      </c>
      <c r="G767" t="s">
        <v>19716</v>
      </c>
      <c r="L767" t="s">
        <v>18511</v>
      </c>
      <c r="N767" t="s">
        <v>7804</v>
      </c>
      <c r="V767" t="b">
        <v>0</v>
      </c>
      <c r="W767" t="b">
        <v>1</v>
      </c>
      <c r="AB767" t="s">
        <v>18455</v>
      </c>
      <c r="AE767" t="s">
        <v>19692</v>
      </c>
      <c r="AF767" t="s">
        <v>18634</v>
      </c>
      <c r="AG767" t="s">
        <v>19627</v>
      </c>
      <c r="AI767" t="s">
        <v>18461</v>
      </c>
      <c r="AN767" t="s">
        <v>19719</v>
      </c>
    </row>
    <row r="768" spans="1:40" x14ac:dyDescent="0.2">
      <c r="A768" t="s">
        <v>3812</v>
      </c>
      <c r="B768" t="s">
        <v>3813</v>
      </c>
      <c r="D768" t="s">
        <v>8479</v>
      </c>
      <c r="F768" t="s">
        <v>18469</v>
      </c>
      <c r="L768" t="s">
        <v>18470</v>
      </c>
      <c r="N768" t="s">
        <v>7088</v>
      </c>
      <c r="V768" t="b">
        <v>1</v>
      </c>
      <c r="W768" t="b">
        <v>0</v>
      </c>
      <c r="Z768" t="b">
        <v>0</v>
      </c>
      <c r="AB768" t="s">
        <v>18642</v>
      </c>
      <c r="AE768" t="s">
        <v>19713</v>
      </c>
      <c r="AF768" t="s">
        <v>18514</v>
      </c>
      <c r="AG768" t="s">
        <v>18515</v>
      </c>
      <c r="AH768" t="s">
        <v>19720</v>
      </c>
      <c r="AI768" t="s">
        <v>18476</v>
      </c>
      <c r="AK768" t="s">
        <v>19687</v>
      </c>
      <c r="AN768" t="s">
        <v>19721</v>
      </c>
    </row>
    <row r="769" spans="1:40" x14ac:dyDescent="0.2">
      <c r="A769" t="s">
        <v>3812</v>
      </c>
      <c r="B769" t="s">
        <v>3813</v>
      </c>
      <c r="D769" t="s">
        <v>8479</v>
      </c>
      <c r="F769" t="s">
        <v>18469</v>
      </c>
      <c r="L769" t="s">
        <v>18470</v>
      </c>
      <c r="N769" t="s">
        <v>7875</v>
      </c>
      <c r="V769" t="b">
        <v>0</v>
      </c>
      <c r="W769" t="b">
        <v>0</v>
      </c>
      <c r="Z769" t="b">
        <v>0</v>
      </c>
      <c r="AE769" t="s">
        <v>19722</v>
      </c>
      <c r="AF769" t="s">
        <v>18550</v>
      </c>
      <c r="AH769" t="s">
        <v>19723</v>
      </c>
      <c r="AI769" t="s">
        <v>18476</v>
      </c>
      <c r="AK769" t="s">
        <v>19687</v>
      </c>
      <c r="AN769" t="s">
        <v>19724</v>
      </c>
    </row>
    <row r="770" spans="1:40" x14ac:dyDescent="0.2">
      <c r="A770" t="s">
        <v>3812</v>
      </c>
      <c r="B770" t="s">
        <v>3813</v>
      </c>
      <c r="D770" t="s">
        <v>8479</v>
      </c>
      <c r="F770" t="s">
        <v>18469</v>
      </c>
      <c r="L770" t="s">
        <v>18470</v>
      </c>
      <c r="N770" t="s">
        <v>7747</v>
      </c>
      <c r="V770" t="b">
        <v>0</v>
      </c>
      <c r="W770" t="b">
        <v>0</v>
      </c>
      <c r="Z770" t="b">
        <v>0</v>
      </c>
      <c r="AE770" t="s">
        <v>19725</v>
      </c>
      <c r="AF770" t="s">
        <v>18600</v>
      </c>
      <c r="AG770" t="s">
        <v>18515</v>
      </c>
      <c r="AH770" t="s">
        <v>19726</v>
      </c>
      <c r="AI770" t="s">
        <v>18505</v>
      </c>
      <c r="AK770" t="s">
        <v>19687</v>
      </c>
      <c r="AN770" t="s">
        <v>19727</v>
      </c>
    </row>
    <row r="771" spans="1:40" hidden="1" x14ac:dyDescent="0.2">
      <c r="A771" t="s">
        <v>3812</v>
      </c>
      <c r="B771" t="s">
        <v>3813</v>
      </c>
      <c r="D771" t="s">
        <v>8479</v>
      </c>
      <c r="F771" t="s">
        <v>18556</v>
      </c>
      <c r="G771" t="s">
        <v>18561</v>
      </c>
      <c r="L771" t="s">
        <v>18558</v>
      </c>
      <c r="N771" t="s">
        <v>7198</v>
      </c>
      <c r="T771" t="s">
        <v>19728</v>
      </c>
      <c r="U771" t="s">
        <v>19729</v>
      </c>
      <c r="AE771" t="s">
        <v>18678</v>
      </c>
      <c r="AH771" t="s">
        <v>19730</v>
      </c>
      <c r="AI771" t="s">
        <v>18524</v>
      </c>
      <c r="AN771" t="s">
        <v>19731</v>
      </c>
    </row>
    <row r="772" spans="1:40" hidden="1" x14ac:dyDescent="0.2">
      <c r="A772" t="s">
        <v>3812</v>
      </c>
      <c r="B772" t="s">
        <v>3813</v>
      </c>
      <c r="D772" t="s">
        <v>8479</v>
      </c>
      <c r="F772" t="s">
        <v>18556</v>
      </c>
      <c r="G772" t="s">
        <v>18566</v>
      </c>
      <c r="L772" t="s">
        <v>18558</v>
      </c>
      <c r="N772" t="s">
        <v>7198</v>
      </c>
      <c r="T772" t="s">
        <v>19728</v>
      </c>
      <c r="U772" t="s">
        <v>19729</v>
      </c>
      <c r="AE772" t="s">
        <v>18678</v>
      </c>
      <c r="AH772" t="s">
        <v>19730</v>
      </c>
      <c r="AI772" t="s">
        <v>18524</v>
      </c>
      <c r="AN772" t="s">
        <v>19731</v>
      </c>
    </row>
    <row r="773" spans="1:40" hidden="1" x14ac:dyDescent="0.2">
      <c r="A773" t="s">
        <v>3812</v>
      </c>
      <c r="B773" t="s">
        <v>3813</v>
      </c>
      <c r="D773" t="s">
        <v>8479</v>
      </c>
      <c r="F773" t="s">
        <v>18556</v>
      </c>
      <c r="G773" t="s">
        <v>18451</v>
      </c>
      <c r="H773" t="s">
        <v>19118</v>
      </c>
      <c r="L773" t="s">
        <v>18558</v>
      </c>
      <c r="N773" t="s">
        <v>7198</v>
      </c>
      <c r="T773" t="s">
        <v>19728</v>
      </c>
      <c r="U773" t="s">
        <v>19729</v>
      </c>
      <c r="AC773" t="s">
        <v>18491</v>
      </c>
      <c r="AE773" t="s">
        <v>19645</v>
      </c>
      <c r="AH773" t="s">
        <v>19730</v>
      </c>
      <c r="AI773" t="s">
        <v>18524</v>
      </c>
      <c r="AN773" t="s">
        <v>19732</v>
      </c>
    </row>
    <row r="774" spans="1:40" hidden="1" x14ac:dyDescent="0.2">
      <c r="A774" t="s">
        <v>3812</v>
      </c>
      <c r="B774" t="s">
        <v>3813</v>
      </c>
      <c r="D774" t="s">
        <v>8479</v>
      </c>
      <c r="F774" t="s">
        <v>18556</v>
      </c>
      <c r="G774" t="s">
        <v>18524</v>
      </c>
      <c r="H774" t="s">
        <v>18580</v>
      </c>
      <c r="L774" t="s">
        <v>18558</v>
      </c>
      <c r="N774" t="s">
        <v>7198</v>
      </c>
      <c r="T774" t="s">
        <v>19728</v>
      </c>
      <c r="U774" t="s">
        <v>19729</v>
      </c>
      <c r="AC774" t="s">
        <v>18851</v>
      </c>
      <c r="AE774" t="s">
        <v>19645</v>
      </c>
      <c r="AH774" t="s">
        <v>19730</v>
      </c>
      <c r="AI774" t="s">
        <v>18524</v>
      </c>
      <c r="AN774" t="s">
        <v>19732</v>
      </c>
    </row>
    <row r="775" spans="1:40" hidden="1" x14ac:dyDescent="0.2">
      <c r="A775" t="s">
        <v>3812</v>
      </c>
      <c r="B775" t="s">
        <v>3813</v>
      </c>
      <c r="D775" t="s">
        <v>8479</v>
      </c>
      <c r="F775" t="s">
        <v>18556</v>
      </c>
      <c r="G775" t="s">
        <v>19733</v>
      </c>
      <c r="L775" t="s">
        <v>18558</v>
      </c>
      <c r="N775" t="s">
        <v>7198</v>
      </c>
      <c r="T775" t="s">
        <v>19728</v>
      </c>
      <c r="U775" t="s">
        <v>19729</v>
      </c>
      <c r="AE775" t="s">
        <v>18678</v>
      </c>
      <c r="AH775" t="s">
        <v>19730</v>
      </c>
      <c r="AI775" t="s">
        <v>18524</v>
      </c>
      <c r="AN775" t="s">
        <v>19731</v>
      </c>
    </row>
    <row r="776" spans="1:40" hidden="1" x14ac:dyDescent="0.2">
      <c r="A776" t="s">
        <v>3812</v>
      </c>
      <c r="B776" t="s">
        <v>3813</v>
      </c>
      <c r="D776" t="s">
        <v>8479</v>
      </c>
      <c r="F776" t="s">
        <v>18556</v>
      </c>
      <c r="G776" t="s">
        <v>18451</v>
      </c>
      <c r="H776" t="s">
        <v>19116</v>
      </c>
      <c r="L776" t="s">
        <v>18558</v>
      </c>
      <c r="N776" t="s">
        <v>7198</v>
      </c>
      <c r="T776" t="s">
        <v>19728</v>
      </c>
      <c r="U776" t="s">
        <v>19729</v>
      </c>
      <c r="AC776" t="s">
        <v>18645</v>
      </c>
      <c r="AE776" t="s">
        <v>19645</v>
      </c>
      <c r="AH776" t="s">
        <v>19730</v>
      </c>
      <c r="AI776" t="s">
        <v>18524</v>
      </c>
      <c r="AN776" t="s">
        <v>19734</v>
      </c>
    </row>
    <row r="777" spans="1:40" hidden="1" x14ac:dyDescent="0.2">
      <c r="A777" t="s">
        <v>3812</v>
      </c>
      <c r="B777" t="s">
        <v>3813</v>
      </c>
      <c r="D777" t="s">
        <v>8479</v>
      </c>
      <c r="F777" t="s">
        <v>18556</v>
      </c>
      <c r="G777" t="s">
        <v>18451</v>
      </c>
      <c r="H777" t="s">
        <v>18616</v>
      </c>
      <c r="L777" t="s">
        <v>18558</v>
      </c>
      <c r="N777" t="s">
        <v>7198</v>
      </c>
      <c r="T777" t="s">
        <v>19728</v>
      </c>
      <c r="U777" t="s">
        <v>19729</v>
      </c>
      <c r="AC777" t="s">
        <v>18659</v>
      </c>
      <c r="AE777" t="s">
        <v>19645</v>
      </c>
      <c r="AH777" t="s">
        <v>19730</v>
      </c>
      <c r="AI777" t="s">
        <v>18524</v>
      </c>
      <c r="AN777" t="s">
        <v>19732</v>
      </c>
    </row>
    <row r="778" spans="1:40" hidden="1" x14ac:dyDescent="0.2">
      <c r="A778" t="s">
        <v>3812</v>
      </c>
      <c r="B778" t="s">
        <v>3813</v>
      </c>
      <c r="D778" t="s">
        <v>8479</v>
      </c>
      <c r="F778" t="s">
        <v>18556</v>
      </c>
      <c r="G778" t="s">
        <v>18524</v>
      </c>
      <c r="H778" t="s">
        <v>18557</v>
      </c>
      <c r="L778" t="s">
        <v>18558</v>
      </c>
      <c r="N778" t="s">
        <v>7198</v>
      </c>
      <c r="T778" t="s">
        <v>19728</v>
      </c>
      <c r="U778" t="s">
        <v>19729</v>
      </c>
      <c r="AC778" t="s">
        <v>18561</v>
      </c>
      <c r="AE778" t="s">
        <v>19645</v>
      </c>
      <c r="AH778" t="s">
        <v>19730</v>
      </c>
      <c r="AI778" t="s">
        <v>18524</v>
      </c>
      <c r="AN778" t="s">
        <v>19732</v>
      </c>
    </row>
    <row r="779" spans="1:40" hidden="1" x14ac:dyDescent="0.2">
      <c r="A779" t="s">
        <v>3812</v>
      </c>
      <c r="B779" t="s">
        <v>3813</v>
      </c>
      <c r="D779" t="s">
        <v>8479</v>
      </c>
      <c r="F779" t="s">
        <v>18556</v>
      </c>
      <c r="G779" t="s">
        <v>18645</v>
      </c>
      <c r="L779" t="s">
        <v>18558</v>
      </c>
      <c r="N779" t="s">
        <v>7198</v>
      </c>
      <c r="T779" t="s">
        <v>19728</v>
      </c>
      <c r="U779" t="s">
        <v>19729</v>
      </c>
      <c r="AE779" t="s">
        <v>18678</v>
      </c>
      <c r="AH779" t="s">
        <v>19730</v>
      </c>
      <c r="AI779" t="s">
        <v>18451</v>
      </c>
      <c r="AN779" t="s">
        <v>19731</v>
      </c>
    </row>
    <row r="780" spans="1:40" hidden="1" x14ac:dyDescent="0.2">
      <c r="A780" t="s">
        <v>3812</v>
      </c>
      <c r="B780" t="s">
        <v>3813</v>
      </c>
      <c r="D780" t="s">
        <v>8479</v>
      </c>
      <c r="F780" t="s">
        <v>18556</v>
      </c>
      <c r="G780" t="s">
        <v>18524</v>
      </c>
      <c r="H780" t="s">
        <v>18580</v>
      </c>
      <c r="L780" t="s">
        <v>18558</v>
      </c>
      <c r="N780" t="s">
        <v>7198</v>
      </c>
      <c r="T780" t="s">
        <v>19728</v>
      </c>
      <c r="U780" t="s">
        <v>19729</v>
      </c>
      <c r="AC780" t="s">
        <v>18566</v>
      </c>
      <c r="AE780" t="s">
        <v>19645</v>
      </c>
      <c r="AH780" t="s">
        <v>19730</v>
      </c>
      <c r="AI780" t="s">
        <v>18524</v>
      </c>
      <c r="AN780" t="s">
        <v>19732</v>
      </c>
    </row>
    <row r="781" spans="1:40" hidden="1" x14ac:dyDescent="0.2">
      <c r="A781" t="s">
        <v>3812</v>
      </c>
      <c r="B781" t="s">
        <v>3813</v>
      </c>
      <c r="D781" t="s">
        <v>8479</v>
      </c>
      <c r="F781" t="s">
        <v>18556</v>
      </c>
      <c r="G781" t="s">
        <v>18451</v>
      </c>
      <c r="H781" t="s">
        <v>19118</v>
      </c>
      <c r="L781" t="s">
        <v>18558</v>
      </c>
      <c r="N781" t="s">
        <v>7198</v>
      </c>
      <c r="T781" t="s">
        <v>19728</v>
      </c>
      <c r="U781" t="s">
        <v>19729</v>
      </c>
      <c r="AC781" t="s">
        <v>18696</v>
      </c>
      <c r="AE781" t="s">
        <v>19645</v>
      </c>
      <c r="AH781" t="s">
        <v>19730</v>
      </c>
      <c r="AI781" t="s">
        <v>18524</v>
      </c>
      <c r="AN781" t="s">
        <v>19732</v>
      </c>
    </row>
    <row r="782" spans="1:40" hidden="1" x14ac:dyDescent="0.2">
      <c r="A782" t="s">
        <v>3812</v>
      </c>
      <c r="B782" t="s">
        <v>3813</v>
      </c>
      <c r="D782" t="s">
        <v>8479</v>
      </c>
      <c r="F782" t="s">
        <v>18556</v>
      </c>
      <c r="G782" t="s">
        <v>18851</v>
      </c>
      <c r="L782" t="s">
        <v>18558</v>
      </c>
      <c r="N782" t="s">
        <v>7198</v>
      </c>
      <c r="T782" t="s">
        <v>19728</v>
      </c>
      <c r="U782" t="s">
        <v>19729</v>
      </c>
      <c r="AE782" t="s">
        <v>18678</v>
      </c>
      <c r="AH782" t="s">
        <v>19730</v>
      </c>
      <c r="AI782" t="s">
        <v>18524</v>
      </c>
      <c r="AN782" t="s">
        <v>19731</v>
      </c>
    </row>
    <row r="783" spans="1:40" hidden="1" x14ac:dyDescent="0.2">
      <c r="A783" t="s">
        <v>3812</v>
      </c>
      <c r="B783" t="s">
        <v>3813</v>
      </c>
      <c r="D783" t="s">
        <v>8479</v>
      </c>
      <c r="F783" t="s">
        <v>18556</v>
      </c>
      <c r="G783" t="s">
        <v>18491</v>
      </c>
      <c r="L783" t="s">
        <v>18558</v>
      </c>
      <c r="N783" t="s">
        <v>7198</v>
      </c>
      <c r="T783" t="s">
        <v>19728</v>
      </c>
      <c r="U783" t="s">
        <v>19729</v>
      </c>
      <c r="AE783" t="s">
        <v>18678</v>
      </c>
      <c r="AH783" t="s">
        <v>19730</v>
      </c>
      <c r="AI783" t="s">
        <v>18451</v>
      </c>
      <c r="AN783" t="s">
        <v>19731</v>
      </c>
    </row>
    <row r="784" spans="1:40" hidden="1" x14ac:dyDescent="0.2">
      <c r="A784" t="s">
        <v>3812</v>
      </c>
      <c r="B784" t="s">
        <v>3813</v>
      </c>
      <c r="D784" t="s">
        <v>8479</v>
      </c>
      <c r="F784" t="s">
        <v>18556</v>
      </c>
      <c r="G784" t="s">
        <v>18696</v>
      </c>
      <c r="L784" t="s">
        <v>18558</v>
      </c>
      <c r="N784" t="s">
        <v>7198</v>
      </c>
      <c r="T784" t="s">
        <v>19728</v>
      </c>
      <c r="U784" t="s">
        <v>19729</v>
      </c>
      <c r="AE784" t="s">
        <v>18678</v>
      </c>
      <c r="AH784" t="s">
        <v>19730</v>
      </c>
      <c r="AI784" t="s">
        <v>18451</v>
      </c>
      <c r="AN784" t="s">
        <v>19731</v>
      </c>
    </row>
    <row r="785" spans="1:40" hidden="1" x14ac:dyDescent="0.2">
      <c r="A785" t="s">
        <v>3812</v>
      </c>
      <c r="B785" t="s">
        <v>3813</v>
      </c>
      <c r="D785" t="s">
        <v>8479</v>
      </c>
      <c r="F785" t="s">
        <v>18556</v>
      </c>
      <c r="G785" t="s">
        <v>18524</v>
      </c>
      <c r="H785" t="s">
        <v>18582</v>
      </c>
      <c r="L785" t="s">
        <v>18558</v>
      </c>
      <c r="N785" t="s">
        <v>7198</v>
      </c>
      <c r="T785" t="s">
        <v>19728</v>
      </c>
      <c r="U785" t="s">
        <v>19729</v>
      </c>
      <c r="AC785" t="s">
        <v>19733</v>
      </c>
      <c r="AE785" t="s">
        <v>19645</v>
      </c>
      <c r="AH785" t="s">
        <v>19730</v>
      </c>
      <c r="AI785" t="s">
        <v>18524</v>
      </c>
      <c r="AN785" t="s">
        <v>19734</v>
      </c>
    </row>
    <row r="786" spans="1:40" hidden="1" x14ac:dyDescent="0.2">
      <c r="A786" t="s">
        <v>3812</v>
      </c>
      <c r="B786" t="s">
        <v>3813</v>
      </c>
      <c r="D786" t="s">
        <v>8479</v>
      </c>
      <c r="F786" t="s">
        <v>18556</v>
      </c>
      <c r="G786" t="s">
        <v>18659</v>
      </c>
      <c r="L786" t="s">
        <v>18558</v>
      </c>
      <c r="N786" t="s">
        <v>7198</v>
      </c>
      <c r="T786" t="s">
        <v>19728</v>
      </c>
      <c r="U786" t="s">
        <v>19729</v>
      </c>
      <c r="AE786" t="s">
        <v>18678</v>
      </c>
      <c r="AH786" t="s">
        <v>19730</v>
      </c>
      <c r="AI786" t="s">
        <v>18451</v>
      </c>
      <c r="AN786" t="s">
        <v>19731</v>
      </c>
    </row>
    <row r="787" spans="1:40" x14ac:dyDescent="0.2">
      <c r="A787" t="s">
        <v>3812</v>
      </c>
      <c r="B787" t="s">
        <v>3813</v>
      </c>
      <c r="D787" t="s">
        <v>8479</v>
      </c>
      <c r="F787" t="s">
        <v>18556</v>
      </c>
      <c r="G787" t="s">
        <v>18561</v>
      </c>
      <c r="L787" t="s">
        <v>18558</v>
      </c>
      <c r="N787" t="s">
        <v>7717</v>
      </c>
      <c r="V787" t="b">
        <v>0</v>
      </c>
      <c r="W787" t="b">
        <v>0</v>
      </c>
      <c r="Z787" t="b">
        <v>0</v>
      </c>
      <c r="AE787" t="s">
        <v>18844</v>
      </c>
      <c r="AF787" t="s">
        <v>18550</v>
      </c>
      <c r="AG787" t="s">
        <v>18515</v>
      </c>
      <c r="AH787" t="s">
        <v>19735</v>
      </c>
      <c r="AI787" t="s">
        <v>18524</v>
      </c>
      <c r="AN787" t="s">
        <v>19736</v>
      </c>
    </row>
    <row r="788" spans="1:40" x14ac:dyDescent="0.2">
      <c r="A788" t="s">
        <v>3812</v>
      </c>
      <c r="B788" t="s">
        <v>3813</v>
      </c>
      <c r="D788" t="s">
        <v>8479</v>
      </c>
      <c r="F788" t="s">
        <v>18556</v>
      </c>
      <c r="G788" t="s">
        <v>18566</v>
      </c>
      <c r="L788" t="s">
        <v>18558</v>
      </c>
      <c r="N788" t="s">
        <v>7717</v>
      </c>
      <c r="V788" t="b">
        <v>0</v>
      </c>
      <c r="W788" t="b">
        <v>0</v>
      </c>
      <c r="Z788" t="b">
        <v>0</v>
      </c>
      <c r="AE788" t="s">
        <v>18844</v>
      </c>
      <c r="AF788" t="s">
        <v>18550</v>
      </c>
      <c r="AG788" t="s">
        <v>18515</v>
      </c>
      <c r="AH788" t="s">
        <v>19735</v>
      </c>
      <c r="AI788" t="s">
        <v>18524</v>
      </c>
      <c r="AN788" t="s">
        <v>19736</v>
      </c>
    </row>
    <row r="789" spans="1:40" x14ac:dyDescent="0.2">
      <c r="A789" t="s">
        <v>3812</v>
      </c>
      <c r="B789" t="s">
        <v>3813</v>
      </c>
      <c r="D789" t="s">
        <v>8479</v>
      </c>
      <c r="F789" t="s">
        <v>18556</v>
      </c>
      <c r="G789" t="s">
        <v>19733</v>
      </c>
      <c r="L789" t="s">
        <v>18558</v>
      </c>
      <c r="N789" t="s">
        <v>7717</v>
      </c>
      <c r="V789" t="b">
        <v>0</v>
      </c>
      <c r="W789" t="b">
        <v>0</v>
      </c>
      <c r="Z789" t="b">
        <v>0</v>
      </c>
      <c r="AE789" t="s">
        <v>18844</v>
      </c>
      <c r="AF789" t="s">
        <v>18550</v>
      </c>
      <c r="AG789" t="s">
        <v>18515</v>
      </c>
      <c r="AH789" t="s">
        <v>19735</v>
      </c>
      <c r="AI789" t="s">
        <v>18524</v>
      </c>
      <c r="AN789" t="s">
        <v>19736</v>
      </c>
    </row>
    <row r="790" spans="1:40" x14ac:dyDescent="0.2">
      <c r="A790" t="s">
        <v>3812</v>
      </c>
      <c r="B790" t="s">
        <v>3813</v>
      </c>
      <c r="D790" t="s">
        <v>8479</v>
      </c>
      <c r="F790" t="s">
        <v>18556</v>
      </c>
      <c r="G790" t="s">
        <v>18645</v>
      </c>
      <c r="L790" t="s">
        <v>18558</v>
      </c>
      <c r="N790" t="s">
        <v>7717</v>
      </c>
      <c r="V790" t="b">
        <v>0</v>
      </c>
      <c r="W790" t="b">
        <v>0</v>
      </c>
      <c r="Z790" t="b">
        <v>0</v>
      </c>
      <c r="AE790" t="s">
        <v>18847</v>
      </c>
      <c r="AF790" t="s">
        <v>18848</v>
      </c>
      <c r="AG790" t="s">
        <v>18849</v>
      </c>
      <c r="AH790" t="s">
        <v>19735</v>
      </c>
      <c r="AI790" t="s">
        <v>18451</v>
      </c>
      <c r="AN790" t="s">
        <v>19736</v>
      </c>
    </row>
    <row r="791" spans="1:40" x14ac:dyDescent="0.2">
      <c r="A791" t="s">
        <v>3812</v>
      </c>
      <c r="B791" t="s">
        <v>3813</v>
      </c>
      <c r="D791" t="s">
        <v>8479</v>
      </c>
      <c r="F791" t="s">
        <v>18556</v>
      </c>
      <c r="G791" t="s">
        <v>18851</v>
      </c>
      <c r="L791" t="s">
        <v>18558</v>
      </c>
      <c r="N791" t="s">
        <v>7717</v>
      </c>
      <c r="V791" t="b">
        <v>0</v>
      </c>
      <c r="W791" t="b">
        <v>0</v>
      </c>
      <c r="Z791" t="b">
        <v>0</v>
      </c>
      <c r="AE791" t="s">
        <v>18844</v>
      </c>
      <c r="AF791" t="s">
        <v>18550</v>
      </c>
      <c r="AG791" t="s">
        <v>18515</v>
      </c>
      <c r="AH791" t="s">
        <v>19735</v>
      </c>
      <c r="AI791" t="s">
        <v>18524</v>
      </c>
      <c r="AN791" t="s">
        <v>19736</v>
      </c>
    </row>
    <row r="792" spans="1:40" x14ac:dyDescent="0.2">
      <c r="A792" t="s">
        <v>3812</v>
      </c>
      <c r="B792" t="s">
        <v>3813</v>
      </c>
      <c r="D792" t="s">
        <v>8479</v>
      </c>
      <c r="F792" t="s">
        <v>18556</v>
      </c>
      <c r="G792" t="s">
        <v>18491</v>
      </c>
      <c r="L792" t="s">
        <v>18558</v>
      </c>
      <c r="N792" t="s">
        <v>7717</v>
      </c>
      <c r="V792" t="b">
        <v>0</v>
      </c>
      <c r="W792" t="b">
        <v>0</v>
      </c>
      <c r="Z792" t="b">
        <v>0</v>
      </c>
      <c r="AE792" t="s">
        <v>18847</v>
      </c>
      <c r="AF792" t="s">
        <v>18848</v>
      </c>
      <c r="AG792" t="s">
        <v>18849</v>
      </c>
      <c r="AH792" t="s">
        <v>19735</v>
      </c>
      <c r="AI792" t="s">
        <v>18451</v>
      </c>
      <c r="AN792" t="s">
        <v>19736</v>
      </c>
    </row>
    <row r="793" spans="1:40" x14ac:dyDescent="0.2">
      <c r="A793" t="s">
        <v>3812</v>
      </c>
      <c r="B793" t="s">
        <v>3813</v>
      </c>
      <c r="D793" t="s">
        <v>8479</v>
      </c>
      <c r="F793" t="s">
        <v>18556</v>
      </c>
      <c r="G793" t="s">
        <v>18696</v>
      </c>
      <c r="L793" t="s">
        <v>18558</v>
      </c>
      <c r="N793" t="s">
        <v>7717</v>
      </c>
      <c r="V793" t="b">
        <v>0</v>
      </c>
      <c r="W793" t="b">
        <v>0</v>
      </c>
      <c r="Z793" t="b">
        <v>0</v>
      </c>
      <c r="AE793" t="s">
        <v>18847</v>
      </c>
      <c r="AF793" t="s">
        <v>18848</v>
      </c>
      <c r="AG793" t="s">
        <v>18849</v>
      </c>
      <c r="AH793" t="s">
        <v>19735</v>
      </c>
      <c r="AI793" t="s">
        <v>18451</v>
      </c>
      <c r="AN793" t="s">
        <v>19736</v>
      </c>
    </row>
    <row r="794" spans="1:40" x14ac:dyDescent="0.2">
      <c r="A794" t="s">
        <v>3812</v>
      </c>
      <c r="B794" t="s">
        <v>3813</v>
      </c>
      <c r="D794" t="s">
        <v>8479</v>
      </c>
      <c r="F794" t="s">
        <v>18556</v>
      </c>
      <c r="G794" t="s">
        <v>18659</v>
      </c>
      <c r="L794" t="s">
        <v>18558</v>
      </c>
      <c r="N794" t="s">
        <v>7717</v>
      </c>
      <c r="V794" t="b">
        <v>0</v>
      </c>
      <c r="W794" t="b">
        <v>0</v>
      </c>
      <c r="Z794" t="b">
        <v>0</v>
      </c>
      <c r="AE794" t="s">
        <v>18847</v>
      </c>
      <c r="AF794" t="s">
        <v>18848</v>
      </c>
      <c r="AG794" t="s">
        <v>18849</v>
      </c>
      <c r="AH794" t="s">
        <v>19735</v>
      </c>
      <c r="AI794" t="s">
        <v>18451</v>
      </c>
      <c r="AN794" t="s">
        <v>19736</v>
      </c>
    </row>
    <row r="795" spans="1:40" hidden="1" x14ac:dyDescent="0.2">
      <c r="A795" t="s">
        <v>3812</v>
      </c>
      <c r="B795" t="s">
        <v>3813</v>
      </c>
      <c r="D795" t="s">
        <v>8479</v>
      </c>
      <c r="F795" t="s">
        <v>18469</v>
      </c>
      <c r="L795" t="s">
        <v>18470</v>
      </c>
      <c r="N795" t="s">
        <v>7568</v>
      </c>
      <c r="V795" t="b">
        <v>0</v>
      </c>
      <c r="W795" t="b">
        <v>1</v>
      </c>
      <c r="Z795" t="b">
        <v>0</v>
      </c>
      <c r="AB795" t="s">
        <v>18455</v>
      </c>
      <c r="AE795" t="s">
        <v>18599</v>
      </c>
      <c r="AF795" t="s">
        <v>18600</v>
      </c>
      <c r="AG795" t="s">
        <v>18601</v>
      </c>
      <c r="AH795" t="s">
        <v>19737</v>
      </c>
      <c r="AI795" t="s">
        <v>18505</v>
      </c>
      <c r="AK795" t="s">
        <v>19687</v>
      </c>
      <c r="AN795" t="s">
        <v>19738</v>
      </c>
    </row>
    <row r="796" spans="1:40" hidden="1" x14ac:dyDescent="0.2">
      <c r="A796" t="s">
        <v>3812</v>
      </c>
      <c r="B796" t="s">
        <v>3813</v>
      </c>
      <c r="D796" t="s">
        <v>8479</v>
      </c>
      <c r="F796" t="s">
        <v>18509</v>
      </c>
      <c r="G796" t="s">
        <v>18519</v>
      </c>
      <c r="H796" t="s">
        <v>19695</v>
      </c>
      <c r="L796" t="s">
        <v>18511</v>
      </c>
      <c r="AE796" t="s">
        <v>19624</v>
      </c>
      <c r="AF796" t="s">
        <v>18639</v>
      </c>
      <c r="AG796" t="s">
        <v>18640</v>
      </c>
      <c r="AI796" t="s">
        <v>18524</v>
      </c>
      <c r="AN796" t="s">
        <v>19739</v>
      </c>
    </row>
    <row r="797" spans="1:40" hidden="1" x14ac:dyDescent="0.2">
      <c r="A797" t="s">
        <v>3812</v>
      </c>
      <c r="B797" t="s">
        <v>3813</v>
      </c>
      <c r="D797" t="s">
        <v>8479</v>
      </c>
      <c r="F797" t="s">
        <v>18469</v>
      </c>
      <c r="L797" t="s">
        <v>18470</v>
      </c>
      <c r="V797" t="b">
        <v>0</v>
      </c>
      <c r="W797" t="b">
        <v>1</v>
      </c>
      <c r="AB797" t="s">
        <v>18455</v>
      </c>
      <c r="AE797" t="s">
        <v>18908</v>
      </c>
      <c r="AF797" t="s">
        <v>18639</v>
      </c>
      <c r="AG797" t="s">
        <v>18640</v>
      </c>
      <c r="AI797" t="s">
        <v>18476</v>
      </c>
      <c r="AK797" t="s">
        <v>19687</v>
      </c>
      <c r="AN797" t="s">
        <v>19740</v>
      </c>
    </row>
    <row r="798" spans="1:40" hidden="1" x14ac:dyDescent="0.2">
      <c r="A798" t="s">
        <v>3830</v>
      </c>
      <c r="B798" t="s">
        <v>3831</v>
      </c>
      <c r="D798" t="s">
        <v>8483</v>
      </c>
      <c r="F798" t="s">
        <v>18469</v>
      </c>
      <c r="L798" t="s">
        <v>18470</v>
      </c>
      <c r="N798" t="s">
        <v>7066</v>
      </c>
      <c r="T798" t="s">
        <v>19741</v>
      </c>
      <c r="U798" t="s">
        <v>19742</v>
      </c>
      <c r="AH798" t="s">
        <v>19743</v>
      </c>
      <c r="AI798" t="s">
        <v>18483</v>
      </c>
      <c r="AK798" t="s">
        <v>18897</v>
      </c>
      <c r="AN798" t="s">
        <v>19744</v>
      </c>
    </row>
    <row r="799" spans="1:40" hidden="1" x14ac:dyDescent="0.2">
      <c r="A799" t="s">
        <v>3830</v>
      </c>
      <c r="B799" t="s">
        <v>3831</v>
      </c>
      <c r="D799" t="s">
        <v>8483</v>
      </c>
      <c r="F799" t="s">
        <v>18469</v>
      </c>
      <c r="G799" t="s">
        <v>19745</v>
      </c>
      <c r="H799" t="s">
        <v>19746</v>
      </c>
      <c r="I799">
        <v>2000000</v>
      </c>
      <c r="L799" t="s">
        <v>18470</v>
      </c>
      <c r="N799" t="s">
        <v>7066</v>
      </c>
      <c r="T799" t="s">
        <v>19741</v>
      </c>
      <c r="U799" t="s">
        <v>19742</v>
      </c>
      <c r="AE799" t="s">
        <v>18541</v>
      </c>
      <c r="AH799" t="s">
        <v>19743</v>
      </c>
      <c r="AI799" t="s">
        <v>18476</v>
      </c>
      <c r="AK799" t="s">
        <v>18897</v>
      </c>
      <c r="AN799" t="s">
        <v>19747</v>
      </c>
    </row>
    <row r="800" spans="1:40" hidden="1" x14ac:dyDescent="0.2">
      <c r="A800" t="s">
        <v>3830</v>
      </c>
      <c r="B800" t="s">
        <v>3831</v>
      </c>
      <c r="D800" t="s">
        <v>8483</v>
      </c>
      <c r="F800" t="s">
        <v>18469</v>
      </c>
      <c r="L800" t="s">
        <v>18470</v>
      </c>
      <c r="N800" t="s">
        <v>7324</v>
      </c>
      <c r="V800" t="b">
        <v>0</v>
      </c>
      <c r="W800" t="b">
        <v>1</v>
      </c>
      <c r="Z800" t="b">
        <v>0</v>
      </c>
      <c r="AB800" t="s">
        <v>18455</v>
      </c>
      <c r="AE800" t="s">
        <v>18599</v>
      </c>
      <c r="AF800" t="s">
        <v>18600</v>
      </c>
      <c r="AG800" t="s">
        <v>18601</v>
      </c>
      <c r="AH800" t="s">
        <v>19748</v>
      </c>
      <c r="AI800" t="s">
        <v>18505</v>
      </c>
      <c r="AK800" t="s">
        <v>18897</v>
      </c>
      <c r="AN800" t="s">
        <v>19749</v>
      </c>
    </row>
    <row r="801" spans="1:40" hidden="1" x14ac:dyDescent="0.2">
      <c r="A801" t="s">
        <v>3830</v>
      </c>
      <c r="B801" t="s">
        <v>3831</v>
      </c>
      <c r="D801" t="s">
        <v>8483</v>
      </c>
      <c r="F801" t="s">
        <v>18556</v>
      </c>
      <c r="G801" t="s">
        <v>18456</v>
      </c>
      <c r="L801" t="s">
        <v>18558</v>
      </c>
      <c r="N801" t="s">
        <v>7332</v>
      </c>
      <c r="T801" t="s">
        <v>19750</v>
      </c>
      <c r="U801" t="s">
        <v>19751</v>
      </c>
      <c r="AE801" t="s">
        <v>18678</v>
      </c>
      <c r="AH801" t="s">
        <v>19752</v>
      </c>
      <c r="AI801" t="s">
        <v>18451</v>
      </c>
      <c r="AN801" t="s">
        <v>19753</v>
      </c>
    </row>
    <row r="802" spans="1:40" hidden="1" x14ac:dyDescent="0.2">
      <c r="A802" t="s">
        <v>3830</v>
      </c>
      <c r="B802" t="s">
        <v>3831</v>
      </c>
      <c r="D802" t="s">
        <v>8483</v>
      </c>
      <c r="F802" t="s">
        <v>18556</v>
      </c>
      <c r="G802" t="s">
        <v>18451</v>
      </c>
      <c r="H802" t="s">
        <v>19011</v>
      </c>
      <c r="L802" t="s">
        <v>18558</v>
      </c>
      <c r="N802" t="s">
        <v>7332</v>
      </c>
      <c r="T802" t="s">
        <v>19750</v>
      </c>
      <c r="U802" t="s">
        <v>19751</v>
      </c>
      <c r="AC802" t="s">
        <v>18456</v>
      </c>
      <c r="AE802" t="s">
        <v>19645</v>
      </c>
      <c r="AH802" t="s">
        <v>19752</v>
      </c>
      <c r="AI802" t="s">
        <v>18451</v>
      </c>
      <c r="AN802" t="s">
        <v>19754</v>
      </c>
    </row>
    <row r="803" spans="1:40" hidden="1" x14ac:dyDescent="0.2">
      <c r="A803" t="s">
        <v>3830</v>
      </c>
      <c r="B803" t="s">
        <v>3831</v>
      </c>
      <c r="D803" t="s">
        <v>8483</v>
      </c>
      <c r="F803" t="s">
        <v>18556</v>
      </c>
      <c r="G803" t="s">
        <v>18451</v>
      </c>
      <c r="H803" t="s">
        <v>18920</v>
      </c>
      <c r="L803" t="s">
        <v>18558</v>
      </c>
      <c r="N803" t="s">
        <v>7332</v>
      </c>
      <c r="T803" t="s">
        <v>19750</v>
      </c>
      <c r="U803" t="s">
        <v>19751</v>
      </c>
      <c r="AC803" t="s">
        <v>18491</v>
      </c>
      <c r="AE803" t="s">
        <v>19645</v>
      </c>
      <c r="AH803" t="s">
        <v>19752</v>
      </c>
      <c r="AI803" t="s">
        <v>18451</v>
      </c>
      <c r="AN803" t="s">
        <v>19755</v>
      </c>
    </row>
    <row r="804" spans="1:40" hidden="1" x14ac:dyDescent="0.2">
      <c r="A804" t="s">
        <v>3830</v>
      </c>
      <c r="B804" t="s">
        <v>3831</v>
      </c>
      <c r="D804" t="s">
        <v>8483</v>
      </c>
      <c r="F804" t="s">
        <v>18556</v>
      </c>
      <c r="G804" t="s">
        <v>18491</v>
      </c>
      <c r="L804" t="s">
        <v>18558</v>
      </c>
      <c r="N804" t="s">
        <v>7332</v>
      </c>
      <c r="T804" t="s">
        <v>19750</v>
      </c>
      <c r="U804" t="s">
        <v>19751</v>
      </c>
      <c r="AE804" t="s">
        <v>18678</v>
      </c>
      <c r="AH804" t="s">
        <v>19752</v>
      </c>
      <c r="AI804" t="s">
        <v>18451</v>
      </c>
      <c r="AN804" t="s">
        <v>19753</v>
      </c>
    </row>
    <row r="805" spans="1:40" x14ac:dyDescent="0.2">
      <c r="A805" t="s">
        <v>3830</v>
      </c>
      <c r="B805" t="s">
        <v>3831</v>
      </c>
      <c r="D805" t="s">
        <v>8483</v>
      </c>
      <c r="F805" t="s">
        <v>18556</v>
      </c>
      <c r="G805" t="s">
        <v>18456</v>
      </c>
      <c r="L805" t="s">
        <v>18558</v>
      </c>
      <c r="N805" t="s">
        <v>2795</v>
      </c>
      <c r="V805" t="b">
        <v>0</v>
      </c>
      <c r="W805" t="b">
        <v>0</v>
      </c>
      <c r="Z805" t="b">
        <v>0</v>
      </c>
      <c r="AE805" t="s">
        <v>19243</v>
      </c>
      <c r="AF805" t="s">
        <v>18474</v>
      </c>
      <c r="AG805" t="s">
        <v>18849</v>
      </c>
      <c r="AH805" t="s">
        <v>19756</v>
      </c>
      <c r="AI805" t="s">
        <v>18451</v>
      </c>
      <c r="AN805" t="s">
        <v>19757</v>
      </c>
    </row>
    <row r="806" spans="1:40" x14ac:dyDescent="0.2">
      <c r="A806" t="s">
        <v>3830</v>
      </c>
      <c r="B806" t="s">
        <v>3831</v>
      </c>
      <c r="D806" t="s">
        <v>8483</v>
      </c>
      <c r="F806" t="s">
        <v>18556</v>
      </c>
      <c r="G806" t="s">
        <v>18491</v>
      </c>
      <c r="L806" t="s">
        <v>18558</v>
      </c>
      <c r="N806" t="s">
        <v>2795</v>
      </c>
      <c r="V806" t="b">
        <v>0</v>
      </c>
      <c r="W806" t="b">
        <v>0</v>
      </c>
      <c r="Z806" t="b">
        <v>0</v>
      </c>
      <c r="AE806" t="s">
        <v>19243</v>
      </c>
      <c r="AF806" t="s">
        <v>18474</v>
      </c>
      <c r="AG806" t="s">
        <v>18849</v>
      </c>
      <c r="AH806" t="s">
        <v>19756</v>
      </c>
      <c r="AI806" t="s">
        <v>18451</v>
      </c>
      <c r="AN806" t="s">
        <v>19757</v>
      </c>
    </row>
    <row r="807" spans="1:40" x14ac:dyDescent="0.2">
      <c r="A807" t="s">
        <v>3830</v>
      </c>
      <c r="B807" t="s">
        <v>3831</v>
      </c>
      <c r="D807" t="s">
        <v>8483</v>
      </c>
      <c r="F807" t="s">
        <v>18469</v>
      </c>
      <c r="L807" t="s">
        <v>18470</v>
      </c>
      <c r="N807" t="s">
        <v>7593</v>
      </c>
      <c r="V807" t="b">
        <v>0</v>
      </c>
      <c r="W807" t="b">
        <v>1</v>
      </c>
      <c r="Z807" t="b">
        <v>0</v>
      </c>
      <c r="AB807" t="s">
        <v>18455</v>
      </c>
      <c r="AE807" t="s">
        <v>18593</v>
      </c>
      <c r="AF807" t="s">
        <v>18550</v>
      </c>
      <c r="AG807" t="s">
        <v>18515</v>
      </c>
      <c r="AH807" t="s">
        <v>19758</v>
      </c>
      <c r="AI807" t="s">
        <v>18483</v>
      </c>
      <c r="AK807" t="s">
        <v>18897</v>
      </c>
      <c r="AN807" t="s">
        <v>19759</v>
      </c>
    </row>
    <row r="808" spans="1:40" hidden="1" x14ac:dyDescent="0.2">
      <c r="A808" t="s">
        <v>3830</v>
      </c>
      <c r="B808" t="s">
        <v>3831</v>
      </c>
      <c r="D808" t="s">
        <v>8483</v>
      </c>
      <c r="F808" t="s">
        <v>19760</v>
      </c>
      <c r="L808" t="s">
        <v>19761</v>
      </c>
      <c r="N808" t="s">
        <v>19762</v>
      </c>
      <c r="O808" t="s">
        <v>19763</v>
      </c>
      <c r="V808" t="b">
        <v>0</v>
      </c>
      <c r="W808" t="b">
        <v>0</v>
      </c>
      <c r="Z808" t="b">
        <v>0</v>
      </c>
      <c r="AE808" t="s">
        <v>19764</v>
      </c>
      <c r="AF808" t="s">
        <v>19764</v>
      </c>
      <c r="AG808" t="s">
        <v>19765</v>
      </c>
      <c r="AI808" t="s">
        <v>18497</v>
      </c>
      <c r="AN808" t="s">
        <v>19766</v>
      </c>
    </row>
    <row r="809" spans="1:40" hidden="1" x14ac:dyDescent="0.2">
      <c r="A809" t="s">
        <v>3830</v>
      </c>
      <c r="B809" t="s">
        <v>3831</v>
      </c>
      <c r="D809" t="s">
        <v>8483</v>
      </c>
      <c r="F809" t="s">
        <v>18469</v>
      </c>
      <c r="L809" t="s">
        <v>18470</v>
      </c>
      <c r="AE809" t="s">
        <v>18541</v>
      </c>
      <c r="AI809" t="s">
        <v>18476</v>
      </c>
      <c r="AK809" t="s">
        <v>18897</v>
      </c>
      <c r="AN809" t="s">
        <v>19767</v>
      </c>
    </row>
    <row r="810" spans="1:40" x14ac:dyDescent="0.2">
      <c r="A810" t="s">
        <v>3939</v>
      </c>
      <c r="B810" t="s">
        <v>3940</v>
      </c>
      <c r="D810" t="s">
        <v>8502</v>
      </c>
      <c r="F810" t="s">
        <v>18556</v>
      </c>
      <c r="G810" t="s">
        <v>18524</v>
      </c>
      <c r="H810" t="s">
        <v>19769</v>
      </c>
      <c r="L810" t="s">
        <v>18558</v>
      </c>
      <c r="N810" t="s">
        <v>7167</v>
      </c>
      <c r="T810" t="s">
        <v>19770</v>
      </c>
      <c r="U810" t="s">
        <v>19771</v>
      </c>
      <c r="V810" t="b">
        <v>0</v>
      </c>
      <c r="W810" t="b">
        <v>1</v>
      </c>
      <c r="AB810" t="s">
        <v>18455</v>
      </c>
      <c r="AC810" t="s">
        <v>18566</v>
      </c>
      <c r="AE810" t="s">
        <v>18864</v>
      </c>
      <c r="AF810" t="s">
        <v>18550</v>
      </c>
      <c r="AH810" t="s">
        <v>19772</v>
      </c>
      <c r="AI810" t="s">
        <v>18451</v>
      </c>
      <c r="AN810" t="s">
        <v>19773</v>
      </c>
    </row>
    <row r="811" spans="1:40" x14ac:dyDescent="0.2">
      <c r="A811" t="s">
        <v>3939</v>
      </c>
      <c r="B811" t="s">
        <v>3940</v>
      </c>
      <c r="D811" t="s">
        <v>8502</v>
      </c>
      <c r="F811" t="s">
        <v>18556</v>
      </c>
      <c r="G811" t="s">
        <v>18451</v>
      </c>
      <c r="H811" t="s">
        <v>19774</v>
      </c>
      <c r="L811" t="s">
        <v>18558</v>
      </c>
      <c r="N811" t="s">
        <v>7167</v>
      </c>
      <c r="T811" t="s">
        <v>19770</v>
      </c>
      <c r="U811" t="s">
        <v>19771</v>
      </c>
      <c r="V811" t="b">
        <v>0</v>
      </c>
      <c r="W811" t="b">
        <v>1</v>
      </c>
      <c r="AB811" t="s">
        <v>18455</v>
      </c>
      <c r="AC811" t="s">
        <v>18491</v>
      </c>
      <c r="AE811" t="s">
        <v>19775</v>
      </c>
      <c r="AF811" t="s">
        <v>18474</v>
      </c>
      <c r="AH811" t="s">
        <v>19772</v>
      </c>
      <c r="AI811" t="s">
        <v>18451</v>
      </c>
      <c r="AN811" t="s">
        <v>19776</v>
      </c>
    </row>
    <row r="812" spans="1:40" hidden="1" x14ac:dyDescent="0.2">
      <c r="A812" t="s">
        <v>3939</v>
      </c>
      <c r="B812" t="s">
        <v>3940</v>
      </c>
      <c r="D812" t="s">
        <v>8502</v>
      </c>
      <c r="F812" t="s">
        <v>18469</v>
      </c>
      <c r="L812" t="s">
        <v>19777</v>
      </c>
      <c r="N812" t="s">
        <v>7811</v>
      </c>
      <c r="T812" t="s">
        <v>19778</v>
      </c>
      <c r="U812" t="s">
        <v>19779</v>
      </c>
      <c r="V812" t="b">
        <v>0</v>
      </c>
      <c r="W812" t="b">
        <v>1</v>
      </c>
      <c r="AB812" t="s">
        <v>18455</v>
      </c>
      <c r="AH812" t="s">
        <v>19780</v>
      </c>
      <c r="AI812" t="s">
        <v>18483</v>
      </c>
      <c r="AK812" t="s">
        <v>19498</v>
      </c>
      <c r="AN812" t="s">
        <v>19781</v>
      </c>
    </row>
    <row r="813" spans="1:40" x14ac:dyDescent="0.2">
      <c r="A813" t="s">
        <v>3939</v>
      </c>
      <c r="B813" t="s">
        <v>3940</v>
      </c>
      <c r="D813" t="s">
        <v>8502</v>
      </c>
      <c r="F813" t="s">
        <v>18556</v>
      </c>
      <c r="G813" t="s">
        <v>18524</v>
      </c>
      <c r="H813" t="s">
        <v>18581</v>
      </c>
      <c r="L813" t="s">
        <v>18558</v>
      </c>
      <c r="N813" t="s">
        <v>7863</v>
      </c>
      <c r="T813" t="s">
        <v>19782</v>
      </c>
      <c r="U813" t="s">
        <v>19783</v>
      </c>
      <c r="AC813" t="s">
        <v>18566</v>
      </c>
      <c r="AE813" t="s">
        <v>18864</v>
      </c>
      <c r="AF813" t="s">
        <v>18550</v>
      </c>
      <c r="AH813" t="s">
        <v>19784</v>
      </c>
      <c r="AI813" t="s">
        <v>18451</v>
      </c>
      <c r="AN813" t="s">
        <v>19785</v>
      </c>
    </row>
    <row r="814" spans="1:40" x14ac:dyDescent="0.2">
      <c r="A814" t="s">
        <v>3939</v>
      </c>
      <c r="B814" t="s">
        <v>3940</v>
      </c>
      <c r="D814" t="s">
        <v>8502</v>
      </c>
      <c r="F814" t="s">
        <v>18556</v>
      </c>
      <c r="G814" t="s">
        <v>18491</v>
      </c>
      <c r="L814" t="s">
        <v>18558</v>
      </c>
      <c r="N814" t="s">
        <v>7863</v>
      </c>
      <c r="T814" t="s">
        <v>19782</v>
      </c>
      <c r="U814" t="s">
        <v>19783</v>
      </c>
      <c r="AE814" t="s">
        <v>19243</v>
      </c>
      <c r="AF814" t="s">
        <v>18474</v>
      </c>
      <c r="AG814" t="s">
        <v>18849</v>
      </c>
      <c r="AH814" t="s">
        <v>19784</v>
      </c>
      <c r="AI814" t="s">
        <v>18451</v>
      </c>
      <c r="AN814" t="s">
        <v>19786</v>
      </c>
    </row>
    <row r="815" spans="1:40" x14ac:dyDescent="0.2">
      <c r="A815" t="s">
        <v>3939</v>
      </c>
      <c r="B815" t="s">
        <v>3940</v>
      </c>
      <c r="D815" t="s">
        <v>8502</v>
      </c>
      <c r="F815" t="s">
        <v>18556</v>
      </c>
      <c r="G815" t="s">
        <v>18566</v>
      </c>
      <c r="L815" t="s">
        <v>18558</v>
      </c>
      <c r="N815" t="s">
        <v>7863</v>
      </c>
      <c r="T815" t="s">
        <v>19782</v>
      </c>
      <c r="U815" t="s">
        <v>19783</v>
      </c>
      <c r="AE815" t="s">
        <v>18844</v>
      </c>
      <c r="AF815" t="s">
        <v>18550</v>
      </c>
      <c r="AG815" t="s">
        <v>18515</v>
      </c>
      <c r="AH815" t="s">
        <v>19784</v>
      </c>
      <c r="AI815" t="s">
        <v>18524</v>
      </c>
      <c r="AN815" t="s">
        <v>19786</v>
      </c>
    </row>
    <row r="816" spans="1:40" hidden="1" x14ac:dyDescent="0.2">
      <c r="A816" t="s">
        <v>3939</v>
      </c>
      <c r="B816" t="s">
        <v>3940</v>
      </c>
      <c r="D816" t="s">
        <v>8502</v>
      </c>
      <c r="F816" t="s">
        <v>18469</v>
      </c>
      <c r="G816" t="s">
        <v>19787</v>
      </c>
      <c r="H816" t="s">
        <v>19788</v>
      </c>
      <c r="I816">
        <v>335000000</v>
      </c>
      <c r="L816" t="s">
        <v>19777</v>
      </c>
      <c r="N816" t="s">
        <v>7610</v>
      </c>
      <c r="T816" t="s">
        <v>19789</v>
      </c>
      <c r="U816" t="s">
        <v>19790</v>
      </c>
      <c r="V816" t="b">
        <v>0</v>
      </c>
      <c r="W816" t="b">
        <v>0</v>
      </c>
      <c r="AB816" t="s">
        <v>18710</v>
      </c>
      <c r="AE816" t="s">
        <v>19791</v>
      </c>
      <c r="AF816" t="s">
        <v>18973</v>
      </c>
      <c r="AG816" t="s">
        <v>18994</v>
      </c>
      <c r="AH816" t="s">
        <v>19792</v>
      </c>
      <c r="AI816" t="s">
        <v>18505</v>
      </c>
      <c r="AK816" t="s">
        <v>19498</v>
      </c>
      <c r="AN816" t="s">
        <v>19793</v>
      </c>
    </row>
    <row r="817" spans="1:40" hidden="1" x14ac:dyDescent="0.2">
      <c r="A817" t="s">
        <v>3939</v>
      </c>
      <c r="B817" t="s">
        <v>3940</v>
      </c>
      <c r="D817" t="s">
        <v>8502</v>
      </c>
      <c r="F817" t="s">
        <v>18469</v>
      </c>
      <c r="L817" t="s">
        <v>19777</v>
      </c>
      <c r="N817" t="s">
        <v>7610</v>
      </c>
      <c r="T817" t="s">
        <v>19789</v>
      </c>
      <c r="U817" t="s">
        <v>19790</v>
      </c>
      <c r="V817" t="b">
        <v>0</v>
      </c>
      <c r="W817" t="b">
        <v>0</v>
      </c>
      <c r="AB817" t="s">
        <v>18710</v>
      </c>
      <c r="AH817" t="s">
        <v>19792</v>
      </c>
      <c r="AI817" t="s">
        <v>18483</v>
      </c>
      <c r="AK817" t="s">
        <v>19498</v>
      </c>
      <c r="AN817" t="s">
        <v>19793</v>
      </c>
    </row>
    <row r="818" spans="1:40" hidden="1" x14ac:dyDescent="0.2">
      <c r="A818" t="s">
        <v>3939</v>
      </c>
      <c r="B818" t="s">
        <v>3940</v>
      </c>
      <c r="D818" t="s">
        <v>8502</v>
      </c>
      <c r="F818" t="s">
        <v>18469</v>
      </c>
      <c r="L818" t="s">
        <v>19777</v>
      </c>
      <c r="N818" t="s">
        <v>7078</v>
      </c>
      <c r="V818" t="b">
        <v>0</v>
      </c>
      <c r="W818" t="b">
        <v>0</v>
      </c>
      <c r="Z818" t="b">
        <v>0</v>
      </c>
      <c r="AB818" t="s">
        <v>18710</v>
      </c>
      <c r="AE818" t="s">
        <v>18894</v>
      </c>
      <c r="AF818" t="s">
        <v>18895</v>
      </c>
      <c r="AG818" t="s">
        <v>18725</v>
      </c>
      <c r="AH818" t="s">
        <v>19794</v>
      </c>
      <c r="AI818" t="s">
        <v>18476</v>
      </c>
      <c r="AK818" t="s">
        <v>19498</v>
      </c>
      <c r="AN818" t="s">
        <v>19795</v>
      </c>
    </row>
    <row r="819" spans="1:40" x14ac:dyDescent="0.2">
      <c r="A819" t="s">
        <v>3939</v>
      </c>
      <c r="B819" t="s">
        <v>3940</v>
      </c>
      <c r="D819" t="s">
        <v>8502</v>
      </c>
      <c r="F819" t="s">
        <v>18556</v>
      </c>
      <c r="G819" t="s">
        <v>18491</v>
      </c>
      <c r="L819" t="s">
        <v>18558</v>
      </c>
      <c r="N819" t="s">
        <v>18904</v>
      </c>
      <c r="V819" t="b">
        <v>0</v>
      </c>
      <c r="W819" t="b">
        <v>0</v>
      </c>
      <c r="Z819" t="b">
        <v>0</v>
      </c>
      <c r="AE819" t="s">
        <v>18694</v>
      </c>
      <c r="AF819" t="s">
        <v>18458</v>
      </c>
      <c r="AG819" t="s">
        <v>18459</v>
      </c>
      <c r="AH819" t="s">
        <v>19796</v>
      </c>
      <c r="AI819" t="s">
        <v>18451</v>
      </c>
      <c r="AN819" t="s">
        <v>19797</v>
      </c>
    </row>
    <row r="820" spans="1:40" x14ac:dyDescent="0.2">
      <c r="A820" t="s">
        <v>3939</v>
      </c>
      <c r="B820" t="s">
        <v>3940</v>
      </c>
      <c r="D820" t="s">
        <v>8502</v>
      </c>
      <c r="F820" t="s">
        <v>18556</v>
      </c>
      <c r="G820" t="s">
        <v>18566</v>
      </c>
      <c r="L820" t="s">
        <v>18558</v>
      </c>
      <c r="N820" t="s">
        <v>18904</v>
      </c>
      <c r="V820" t="b">
        <v>0</v>
      </c>
      <c r="W820" t="b">
        <v>0</v>
      </c>
      <c r="Z820" t="b">
        <v>0</v>
      </c>
      <c r="AE820" t="s">
        <v>18562</v>
      </c>
      <c r="AF820" t="s">
        <v>18514</v>
      </c>
      <c r="AG820" t="s">
        <v>18515</v>
      </c>
      <c r="AH820" t="s">
        <v>19796</v>
      </c>
      <c r="AI820" t="s">
        <v>18524</v>
      </c>
      <c r="AN820" t="s">
        <v>19797</v>
      </c>
    </row>
    <row r="821" spans="1:40" hidden="1" x14ac:dyDescent="0.2">
      <c r="A821" t="s">
        <v>3939</v>
      </c>
      <c r="B821" t="s">
        <v>3940</v>
      </c>
      <c r="D821" t="s">
        <v>8502</v>
      </c>
      <c r="F821" t="s">
        <v>18469</v>
      </c>
      <c r="L821" t="s">
        <v>19777</v>
      </c>
      <c r="N821" t="s">
        <v>18727</v>
      </c>
      <c r="V821" t="b">
        <v>0</v>
      </c>
      <c r="W821" t="b">
        <v>1</v>
      </c>
      <c r="Z821" t="b">
        <v>0</v>
      </c>
      <c r="AB821" t="s">
        <v>18455</v>
      </c>
      <c r="AE821" t="s">
        <v>19791</v>
      </c>
      <c r="AF821" t="s">
        <v>18973</v>
      </c>
      <c r="AG821" t="s">
        <v>18994</v>
      </c>
      <c r="AH821" t="s">
        <v>19798</v>
      </c>
      <c r="AI821" t="s">
        <v>18483</v>
      </c>
      <c r="AK821" t="s">
        <v>19498</v>
      </c>
      <c r="AN821" t="s">
        <v>19799</v>
      </c>
    </row>
    <row r="822" spans="1:40" hidden="1" x14ac:dyDescent="0.2">
      <c r="A822" t="s">
        <v>3939</v>
      </c>
      <c r="B822" t="s">
        <v>3940</v>
      </c>
      <c r="D822" t="s">
        <v>8502</v>
      </c>
      <c r="F822" t="s">
        <v>18469</v>
      </c>
      <c r="L822" t="s">
        <v>19777</v>
      </c>
      <c r="N822" t="s">
        <v>7701</v>
      </c>
      <c r="V822" t="b">
        <v>0</v>
      </c>
      <c r="W822" t="b">
        <v>1</v>
      </c>
      <c r="Z822" t="b">
        <v>0</v>
      </c>
      <c r="AB822" t="s">
        <v>18455</v>
      </c>
      <c r="AE822" t="s">
        <v>19791</v>
      </c>
      <c r="AF822" t="s">
        <v>18973</v>
      </c>
      <c r="AG822" t="s">
        <v>18994</v>
      </c>
      <c r="AH822" t="s">
        <v>19800</v>
      </c>
      <c r="AI822" t="s">
        <v>18483</v>
      </c>
      <c r="AK822" t="s">
        <v>19498</v>
      </c>
      <c r="AN822" t="s">
        <v>19801</v>
      </c>
    </row>
    <row r="823" spans="1:40" x14ac:dyDescent="0.2">
      <c r="A823" t="s">
        <v>3939</v>
      </c>
      <c r="B823" t="s">
        <v>3940</v>
      </c>
      <c r="D823" t="s">
        <v>8502</v>
      </c>
      <c r="F823" t="s">
        <v>18556</v>
      </c>
      <c r="G823" t="s">
        <v>18491</v>
      </c>
      <c r="L823" t="s">
        <v>18558</v>
      </c>
      <c r="N823" t="s">
        <v>7492</v>
      </c>
      <c r="V823" t="b">
        <v>0</v>
      </c>
      <c r="W823" t="b">
        <v>0</v>
      </c>
      <c r="Z823" t="b">
        <v>0</v>
      </c>
      <c r="AE823" t="s">
        <v>18694</v>
      </c>
      <c r="AF823" t="s">
        <v>18458</v>
      </c>
      <c r="AG823" t="s">
        <v>18459</v>
      </c>
      <c r="AH823" t="s">
        <v>19802</v>
      </c>
      <c r="AI823" t="s">
        <v>18451</v>
      </c>
      <c r="AN823" t="s">
        <v>19803</v>
      </c>
    </row>
    <row r="824" spans="1:40" x14ac:dyDescent="0.2">
      <c r="A824" t="s">
        <v>3939</v>
      </c>
      <c r="B824" t="s">
        <v>3940</v>
      </c>
      <c r="D824" t="s">
        <v>8502</v>
      </c>
      <c r="F824" t="s">
        <v>18556</v>
      </c>
      <c r="G824" t="s">
        <v>18566</v>
      </c>
      <c r="L824" t="s">
        <v>18558</v>
      </c>
      <c r="N824" t="s">
        <v>7492</v>
      </c>
      <c r="V824" t="b">
        <v>0</v>
      </c>
      <c r="W824" t="b">
        <v>0</v>
      </c>
      <c r="Z824" t="b">
        <v>0</v>
      </c>
      <c r="AE824" t="s">
        <v>18562</v>
      </c>
      <c r="AF824" t="s">
        <v>18514</v>
      </c>
      <c r="AG824" t="s">
        <v>18515</v>
      </c>
      <c r="AH824" t="s">
        <v>19802</v>
      </c>
      <c r="AI824" t="s">
        <v>18524</v>
      </c>
      <c r="AN824" t="s">
        <v>19804</v>
      </c>
    </row>
    <row r="825" spans="1:40" x14ac:dyDescent="0.2">
      <c r="A825" t="s">
        <v>3939</v>
      </c>
      <c r="B825" t="s">
        <v>3940</v>
      </c>
      <c r="D825" t="s">
        <v>8502</v>
      </c>
      <c r="F825" t="s">
        <v>18556</v>
      </c>
      <c r="G825" t="s">
        <v>18524</v>
      </c>
      <c r="H825" t="s">
        <v>19769</v>
      </c>
      <c r="L825" t="s">
        <v>18517</v>
      </c>
      <c r="Q825" t="s">
        <v>19075</v>
      </c>
      <c r="T825" t="s">
        <v>19770</v>
      </c>
      <c r="U825" t="s">
        <v>19771</v>
      </c>
      <c r="V825" t="b">
        <v>0</v>
      </c>
      <c r="W825" t="b">
        <v>1</v>
      </c>
      <c r="AB825" t="s">
        <v>18455</v>
      </c>
      <c r="AC825" t="s">
        <v>18566</v>
      </c>
      <c r="AE825" t="s">
        <v>18864</v>
      </c>
      <c r="AF825" t="s">
        <v>18550</v>
      </c>
      <c r="AH825" t="s">
        <v>19772</v>
      </c>
      <c r="AI825" t="s">
        <v>7872</v>
      </c>
      <c r="AN825" t="s">
        <v>19805</v>
      </c>
    </row>
    <row r="826" spans="1:40" x14ac:dyDescent="0.2">
      <c r="A826" t="s">
        <v>3939</v>
      </c>
      <c r="B826" t="s">
        <v>3940</v>
      </c>
      <c r="D826" t="s">
        <v>8502</v>
      </c>
      <c r="F826" t="s">
        <v>18556</v>
      </c>
      <c r="G826" t="s">
        <v>18451</v>
      </c>
      <c r="H826" t="s">
        <v>19774</v>
      </c>
      <c r="L826" t="s">
        <v>18517</v>
      </c>
      <c r="Q826" t="s">
        <v>19075</v>
      </c>
      <c r="T826" t="s">
        <v>19770</v>
      </c>
      <c r="U826" t="s">
        <v>19771</v>
      </c>
      <c r="V826" t="b">
        <v>0</v>
      </c>
      <c r="W826" t="b">
        <v>1</v>
      </c>
      <c r="AB826" t="s">
        <v>18455</v>
      </c>
      <c r="AC826" t="s">
        <v>18491</v>
      </c>
      <c r="AE826" t="s">
        <v>19775</v>
      </c>
      <c r="AF826" t="s">
        <v>18474</v>
      </c>
      <c r="AH826" t="s">
        <v>19772</v>
      </c>
      <c r="AI826" t="s">
        <v>18461</v>
      </c>
      <c r="AN826" t="s">
        <v>19805</v>
      </c>
    </row>
    <row r="827" spans="1:40" hidden="1" x14ac:dyDescent="0.2">
      <c r="A827" t="s">
        <v>3939</v>
      </c>
      <c r="B827" t="s">
        <v>3940</v>
      </c>
      <c r="D827" t="s">
        <v>8502</v>
      </c>
      <c r="F827" t="s">
        <v>18469</v>
      </c>
      <c r="L827" t="s">
        <v>19777</v>
      </c>
      <c r="V827" t="b">
        <v>0</v>
      </c>
      <c r="W827" t="b">
        <v>1</v>
      </c>
      <c r="AB827" t="s">
        <v>18455</v>
      </c>
      <c r="AE827" t="s">
        <v>19791</v>
      </c>
      <c r="AF827" t="s">
        <v>18973</v>
      </c>
      <c r="AG827" t="s">
        <v>18994</v>
      </c>
      <c r="AI827" t="s">
        <v>18483</v>
      </c>
      <c r="AK827" t="s">
        <v>19498</v>
      </c>
      <c r="AN827" t="s">
        <v>19806</v>
      </c>
    </row>
    <row r="828" spans="1:40" x14ac:dyDescent="0.2">
      <c r="A828" t="s">
        <v>4023</v>
      </c>
      <c r="B828" t="s">
        <v>4024</v>
      </c>
      <c r="D828" t="s">
        <v>8509</v>
      </c>
      <c r="F828" t="s">
        <v>18469</v>
      </c>
      <c r="L828" t="s">
        <v>18470</v>
      </c>
      <c r="N828" t="s">
        <v>7017</v>
      </c>
      <c r="T828" t="s">
        <v>19808</v>
      </c>
      <c r="U828" t="s">
        <v>19809</v>
      </c>
      <c r="V828" t="b">
        <v>0</v>
      </c>
      <c r="W828" t="b">
        <v>0</v>
      </c>
      <c r="AB828" t="s">
        <v>18710</v>
      </c>
      <c r="AE828" t="s">
        <v>18953</v>
      </c>
      <c r="AF828" t="s">
        <v>18546</v>
      </c>
      <c r="AG828" t="s">
        <v>18601</v>
      </c>
      <c r="AH828" t="s">
        <v>19810</v>
      </c>
      <c r="AI828" t="s">
        <v>18483</v>
      </c>
      <c r="AK828" t="s">
        <v>19498</v>
      </c>
      <c r="AN828" t="s">
        <v>19811</v>
      </c>
    </row>
    <row r="829" spans="1:40" x14ac:dyDescent="0.2">
      <c r="A829" t="s">
        <v>4023</v>
      </c>
      <c r="B829" t="s">
        <v>4024</v>
      </c>
      <c r="D829" t="s">
        <v>8509</v>
      </c>
      <c r="F829" t="s">
        <v>18469</v>
      </c>
      <c r="L829" t="s">
        <v>18470</v>
      </c>
      <c r="N829" t="s">
        <v>7471</v>
      </c>
      <c r="T829" t="s">
        <v>19812</v>
      </c>
      <c r="U829" t="s">
        <v>19813</v>
      </c>
      <c r="V829" t="b">
        <v>0</v>
      </c>
      <c r="W829" t="b">
        <v>1</v>
      </c>
      <c r="AB829" t="s">
        <v>18455</v>
      </c>
      <c r="AE829" t="s">
        <v>18481</v>
      </c>
      <c r="AF829" t="s">
        <v>18458</v>
      </c>
      <c r="AH829" t="s">
        <v>19814</v>
      </c>
      <c r="AI829" t="s">
        <v>18505</v>
      </c>
      <c r="AK829" t="s">
        <v>19498</v>
      </c>
      <c r="AN829" t="s">
        <v>19815</v>
      </c>
    </row>
    <row r="830" spans="1:40" x14ac:dyDescent="0.2">
      <c r="A830" t="s">
        <v>4023</v>
      </c>
      <c r="B830" t="s">
        <v>4024</v>
      </c>
      <c r="D830" t="s">
        <v>8509</v>
      </c>
      <c r="F830" t="s">
        <v>18469</v>
      </c>
      <c r="L830" t="s">
        <v>18470</v>
      </c>
      <c r="N830" t="s">
        <v>7805</v>
      </c>
      <c r="V830" t="b">
        <v>0</v>
      </c>
      <c r="W830" t="b">
        <v>1</v>
      </c>
      <c r="X830" t="b">
        <v>0</v>
      </c>
      <c r="Y830" t="b">
        <v>0</v>
      </c>
      <c r="Z830" t="b">
        <v>0</v>
      </c>
      <c r="AB830" t="s">
        <v>18455</v>
      </c>
      <c r="AE830" t="s">
        <v>19816</v>
      </c>
      <c r="AF830" t="s">
        <v>18514</v>
      </c>
      <c r="AH830" t="s">
        <v>19817</v>
      </c>
      <c r="AI830" t="s">
        <v>18476</v>
      </c>
      <c r="AK830" t="s">
        <v>19498</v>
      </c>
      <c r="AN830" t="s">
        <v>19818</v>
      </c>
    </row>
    <row r="831" spans="1:40" x14ac:dyDescent="0.2">
      <c r="A831" t="s">
        <v>4023</v>
      </c>
      <c r="B831" t="s">
        <v>4024</v>
      </c>
      <c r="D831" t="s">
        <v>8509</v>
      </c>
      <c r="F831" t="s">
        <v>18469</v>
      </c>
      <c r="L831" t="s">
        <v>18470</v>
      </c>
      <c r="N831" t="s">
        <v>7406</v>
      </c>
      <c r="V831" t="b">
        <v>0</v>
      </c>
      <c r="W831" t="b">
        <v>1</v>
      </c>
      <c r="Z831" t="b">
        <v>0</v>
      </c>
      <c r="AB831" t="s">
        <v>18455</v>
      </c>
      <c r="AE831" t="s">
        <v>19819</v>
      </c>
      <c r="AF831" t="s">
        <v>18458</v>
      </c>
      <c r="AG831" t="s">
        <v>18601</v>
      </c>
      <c r="AH831" t="s">
        <v>19820</v>
      </c>
      <c r="AI831" t="s">
        <v>18476</v>
      </c>
      <c r="AK831" t="s">
        <v>19498</v>
      </c>
      <c r="AN831" t="s">
        <v>19821</v>
      </c>
    </row>
    <row r="832" spans="1:40" x14ac:dyDescent="0.2">
      <c r="A832" t="s">
        <v>4023</v>
      </c>
      <c r="B832" t="s">
        <v>4024</v>
      </c>
      <c r="D832" t="s">
        <v>8509</v>
      </c>
      <c r="F832" t="s">
        <v>18469</v>
      </c>
      <c r="L832" t="s">
        <v>18470</v>
      </c>
      <c r="N832" t="s">
        <v>18421</v>
      </c>
      <c r="V832" t="b">
        <v>0</v>
      </c>
      <c r="W832" t="b">
        <v>1</v>
      </c>
      <c r="Z832" t="b">
        <v>0</v>
      </c>
      <c r="AB832" t="s">
        <v>18455</v>
      </c>
      <c r="AE832" t="s">
        <v>19819</v>
      </c>
      <c r="AF832" t="s">
        <v>18458</v>
      </c>
      <c r="AG832" t="s">
        <v>18601</v>
      </c>
      <c r="AH832" t="s">
        <v>19822</v>
      </c>
      <c r="AI832" t="s">
        <v>18505</v>
      </c>
      <c r="AK832" t="s">
        <v>19498</v>
      </c>
      <c r="AN832" t="s">
        <v>19823</v>
      </c>
    </row>
    <row r="833" spans="1:40" x14ac:dyDescent="0.2">
      <c r="A833" t="s">
        <v>4023</v>
      </c>
      <c r="B833" t="s">
        <v>4024</v>
      </c>
      <c r="D833" t="s">
        <v>8509</v>
      </c>
      <c r="F833" t="s">
        <v>18469</v>
      </c>
      <c r="L833" t="s">
        <v>18470</v>
      </c>
      <c r="N833" t="s">
        <v>7841</v>
      </c>
      <c r="V833" t="b">
        <v>0</v>
      </c>
      <c r="W833" t="b">
        <v>1</v>
      </c>
      <c r="Z833" t="b">
        <v>0</v>
      </c>
      <c r="AB833" t="s">
        <v>18455</v>
      </c>
      <c r="AE833" t="s">
        <v>19713</v>
      </c>
      <c r="AF833" t="s">
        <v>18514</v>
      </c>
      <c r="AG833" t="s">
        <v>18515</v>
      </c>
      <c r="AH833" t="s">
        <v>19824</v>
      </c>
      <c r="AI833" t="s">
        <v>18476</v>
      </c>
      <c r="AK833" t="s">
        <v>19498</v>
      </c>
      <c r="AN833" t="s">
        <v>19825</v>
      </c>
    </row>
    <row r="834" spans="1:40" hidden="1" x14ac:dyDescent="0.2">
      <c r="A834" t="s">
        <v>4023</v>
      </c>
      <c r="B834" t="s">
        <v>4024</v>
      </c>
      <c r="D834" t="s">
        <v>8509</v>
      </c>
      <c r="F834" t="s">
        <v>18556</v>
      </c>
      <c r="G834" t="s">
        <v>18491</v>
      </c>
      <c r="L834" t="s">
        <v>18558</v>
      </c>
      <c r="N834" t="s">
        <v>6442</v>
      </c>
      <c r="T834" t="s">
        <v>19827</v>
      </c>
      <c r="U834" t="s">
        <v>19828</v>
      </c>
      <c r="AE834" t="s">
        <v>9765</v>
      </c>
      <c r="AH834" t="s">
        <v>19829</v>
      </c>
      <c r="AI834" t="s">
        <v>18451</v>
      </c>
      <c r="AN834" t="s">
        <v>19830</v>
      </c>
    </row>
    <row r="835" spans="1:40" hidden="1" x14ac:dyDescent="0.2">
      <c r="A835" t="s">
        <v>4023</v>
      </c>
      <c r="B835" t="s">
        <v>4024</v>
      </c>
      <c r="D835" t="s">
        <v>8509</v>
      </c>
      <c r="F835" t="s">
        <v>18556</v>
      </c>
      <c r="G835" t="s">
        <v>18566</v>
      </c>
      <c r="L835" t="s">
        <v>18558</v>
      </c>
      <c r="N835" t="s">
        <v>6442</v>
      </c>
      <c r="T835" t="s">
        <v>19827</v>
      </c>
      <c r="U835" t="s">
        <v>19828</v>
      </c>
      <c r="AE835" t="s">
        <v>9765</v>
      </c>
      <c r="AH835" t="s">
        <v>19829</v>
      </c>
      <c r="AI835" t="s">
        <v>18524</v>
      </c>
      <c r="AN835" t="s">
        <v>19830</v>
      </c>
    </row>
    <row r="836" spans="1:40" hidden="1" x14ac:dyDescent="0.2">
      <c r="A836" t="s">
        <v>4023</v>
      </c>
      <c r="B836" t="s">
        <v>4024</v>
      </c>
      <c r="D836" t="s">
        <v>8509</v>
      </c>
      <c r="F836" t="s">
        <v>18556</v>
      </c>
      <c r="G836" t="s">
        <v>18451</v>
      </c>
      <c r="H836" t="s">
        <v>19831</v>
      </c>
      <c r="L836" t="s">
        <v>18558</v>
      </c>
      <c r="N836" t="s">
        <v>6442</v>
      </c>
      <c r="T836" t="s">
        <v>19827</v>
      </c>
      <c r="U836" t="s">
        <v>19828</v>
      </c>
      <c r="AC836" t="s">
        <v>18659</v>
      </c>
      <c r="AE836" t="s">
        <v>9765</v>
      </c>
      <c r="AH836" t="s">
        <v>19829</v>
      </c>
      <c r="AI836" t="s">
        <v>18451</v>
      </c>
      <c r="AN836" t="s">
        <v>19832</v>
      </c>
    </row>
    <row r="837" spans="1:40" hidden="1" x14ac:dyDescent="0.2">
      <c r="A837" t="s">
        <v>4023</v>
      </c>
      <c r="B837" t="s">
        <v>4024</v>
      </c>
      <c r="D837" t="s">
        <v>8509</v>
      </c>
      <c r="F837" t="s">
        <v>18556</v>
      </c>
      <c r="G837" t="s">
        <v>18456</v>
      </c>
      <c r="L837" t="s">
        <v>18558</v>
      </c>
      <c r="N837" t="s">
        <v>6442</v>
      </c>
      <c r="T837" t="s">
        <v>19827</v>
      </c>
      <c r="U837" t="s">
        <v>19828</v>
      </c>
      <c r="AE837" t="s">
        <v>9765</v>
      </c>
      <c r="AH837" t="s">
        <v>19829</v>
      </c>
      <c r="AI837" t="s">
        <v>18451</v>
      </c>
      <c r="AN837" t="s">
        <v>19830</v>
      </c>
    </row>
    <row r="838" spans="1:40" hidden="1" x14ac:dyDescent="0.2">
      <c r="A838" t="s">
        <v>4023</v>
      </c>
      <c r="B838" t="s">
        <v>4024</v>
      </c>
      <c r="D838" t="s">
        <v>8509</v>
      </c>
      <c r="F838" t="s">
        <v>18556</v>
      </c>
      <c r="G838" t="s">
        <v>18451</v>
      </c>
      <c r="H838" t="s">
        <v>19831</v>
      </c>
      <c r="L838" t="s">
        <v>18517</v>
      </c>
      <c r="N838" t="s">
        <v>6442</v>
      </c>
      <c r="Q838" t="s">
        <v>19075</v>
      </c>
      <c r="T838" t="s">
        <v>19827</v>
      </c>
      <c r="U838" t="s">
        <v>19828</v>
      </c>
      <c r="AC838" t="s">
        <v>18659</v>
      </c>
      <c r="AE838" t="s">
        <v>9765</v>
      </c>
      <c r="AH838" t="s">
        <v>19829</v>
      </c>
      <c r="AN838" t="s">
        <v>19833</v>
      </c>
    </row>
    <row r="839" spans="1:40" hidden="1" x14ac:dyDescent="0.2">
      <c r="A839" t="s">
        <v>4023</v>
      </c>
      <c r="B839" t="s">
        <v>4024</v>
      </c>
      <c r="D839" t="s">
        <v>8509</v>
      </c>
      <c r="F839" t="s">
        <v>18556</v>
      </c>
      <c r="G839" t="s">
        <v>18451</v>
      </c>
      <c r="H839" t="s">
        <v>19834</v>
      </c>
      <c r="L839" t="s">
        <v>18558</v>
      </c>
      <c r="N839" t="s">
        <v>6442</v>
      </c>
      <c r="T839" t="s">
        <v>19827</v>
      </c>
      <c r="U839" t="s">
        <v>19828</v>
      </c>
      <c r="AC839" t="s">
        <v>18491</v>
      </c>
      <c r="AE839" t="s">
        <v>9765</v>
      </c>
      <c r="AH839" t="s">
        <v>19829</v>
      </c>
      <c r="AI839" t="s">
        <v>18524</v>
      </c>
      <c r="AN839" t="s">
        <v>19832</v>
      </c>
    </row>
    <row r="840" spans="1:40" hidden="1" x14ac:dyDescent="0.2">
      <c r="A840" t="s">
        <v>4023</v>
      </c>
      <c r="B840" t="s">
        <v>4024</v>
      </c>
      <c r="D840" t="s">
        <v>8509</v>
      </c>
      <c r="F840" t="s">
        <v>18556</v>
      </c>
      <c r="G840" t="s">
        <v>18451</v>
      </c>
      <c r="H840" t="s">
        <v>19835</v>
      </c>
      <c r="L840" t="s">
        <v>18558</v>
      </c>
      <c r="N840" t="s">
        <v>6442</v>
      </c>
      <c r="T840" t="s">
        <v>19827</v>
      </c>
      <c r="U840" t="s">
        <v>19828</v>
      </c>
      <c r="AC840" t="s">
        <v>18456</v>
      </c>
      <c r="AE840" t="s">
        <v>9765</v>
      </c>
      <c r="AH840" t="s">
        <v>19829</v>
      </c>
      <c r="AI840" t="s">
        <v>18524</v>
      </c>
      <c r="AN840" t="s">
        <v>19836</v>
      </c>
    </row>
    <row r="841" spans="1:40" hidden="1" x14ac:dyDescent="0.2">
      <c r="A841" t="s">
        <v>4023</v>
      </c>
      <c r="B841" t="s">
        <v>4024</v>
      </c>
      <c r="D841" t="s">
        <v>8509</v>
      </c>
      <c r="F841" t="s">
        <v>18556</v>
      </c>
      <c r="G841" t="s">
        <v>18456</v>
      </c>
      <c r="L841" t="s">
        <v>18517</v>
      </c>
      <c r="N841" t="s">
        <v>6442</v>
      </c>
      <c r="Q841" t="s">
        <v>19075</v>
      </c>
      <c r="T841" t="s">
        <v>19827</v>
      </c>
      <c r="U841" t="s">
        <v>19828</v>
      </c>
      <c r="AC841" t="s">
        <v>18577</v>
      </c>
      <c r="AE841" t="s">
        <v>9765</v>
      </c>
      <c r="AH841" t="s">
        <v>19829</v>
      </c>
      <c r="AN841" t="s">
        <v>19837</v>
      </c>
    </row>
    <row r="842" spans="1:40" hidden="1" x14ac:dyDescent="0.2">
      <c r="A842" t="s">
        <v>4023</v>
      </c>
      <c r="B842" t="s">
        <v>4024</v>
      </c>
      <c r="D842" t="s">
        <v>8509</v>
      </c>
      <c r="F842" t="s">
        <v>18556</v>
      </c>
      <c r="G842" t="s">
        <v>18659</v>
      </c>
      <c r="L842" t="s">
        <v>18558</v>
      </c>
      <c r="N842" t="s">
        <v>6442</v>
      </c>
      <c r="T842" t="s">
        <v>19827</v>
      </c>
      <c r="U842" t="s">
        <v>19828</v>
      </c>
      <c r="AE842" t="s">
        <v>9765</v>
      </c>
      <c r="AH842" t="s">
        <v>19829</v>
      </c>
      <c r="AI842" t="s">
        <v>18451</v>
      </c>
      <c r="AN842" t="s">
        <v>19830</v>
      </c>
    </row>
    <row r="843" spans="1:40" hidden="1" x14ac:dyDescent="0.2">
      <c r="A843" t="s">
        <v>4023</v>
      </c>
      <c r="B843" t="s">
        <v>4024</v>
      </c>
      <c r="D843" t="s">
        <v>8509</v>
      </c>
      <c r="F843" t="s">
        <v>18556</v>
      </c>
      <c r="G843" t="s">
        <v>18451</v>
      </c>
      <c r="H843" t="s">
        <v>19835</v>
      </c>
      <c r="L843" t="s">
        <v>18517</v>
      </c>
      <c r="N843" t="s">
        <v>6442</v>
      </c>
      <c r="Q843" t="s">
        <v>19075</v>
      </c>
      <c r="T843" t="s">
        <v>19827</v>
      </c>
      <c r="U843" t="s">
        <v>19828</v>
      </c>
      <c r="AC843" t="s">
        <v>18456</v>
      </c>
      <c r="AE843" t="s">
        <v>9765</v>
      </c>
      <c r="AH843" t="s">
        <v>19829</v>
      </c>
      <c r="AN843" t="s">
        <v>19838</v>
      </c>
    </row>
    <row r="844" spans="1:40" hidden="1" x14ac:dyDescent="0.2">
      <c r="A844" t="s">
        <v>4023</v>
      </c>
      <c r="B844" t="s">
        <v>4024</v>
      </c>
      <c r="D844" t="s">
        <v>8509</v>
      </c>
      <c r="F844" t="s">
        <v>18556</v>
      </c>
      <c r="G844" t="s">
        <v>18524</v>
      </c>
      <c r="H844" t="s">
        <v>18873</v>
      </c>
      <c r="L844" t="s">
        <v>18558</v>
      </c>
      <c r="N844" t="s">
        <v>6442</v>
      </c>
      <c r="T844" t="s">
        <v>19827</v>
      </c>
      <c r="U844" t="s">
        <v>19828</v>
      </c>
      <c r="AC844" t="s">
        <v>18566</v>
      </c>
      <c r="AE844" t="s">
        <v>9765</v>
      </c>
      <c r="AH844" t="s">
        <v>19829</v>
      </c>
      <c r="AI844" t="s">
        <v>18524</v>
      </c>
      <c r="AN844" t="s">
        <v>19839</v>
      </c>
    </row>
    <row r="845" spans="1:40" hidden="1" x14ac:dyDescent="0.2">
      <c r="A845" t="s">
        <v>4023</v>
      </c>
      <c r="B845" t="s">
        <v>4024</v>
      </c>
      <c r="D845" t="s">
        <v>8509</v>
      </c>
      <c r="F845" t="s">
        <v>18556</v>
      </c>
      <c r="G845" t="s">
        <v>18451</v>
      </c>
      <c r="H845" t="s">
        <v>19834</v>
      </c>
      <c r="L845" t="s">
        <v>18517</v>
      </c>
      <c r="N845" t="s">
        <v>6442</v>
      </c>
      <c r="Q845" t="s">
        <v>19075</v>
      </c>
      <c r="T845" t="s">
        <v>19827</v>
      </c>
      <c r="U845" t="s">
        <v>19828</v>
      </c>
      <c r="AC845" t="s">
        <v>18491</v>
      </c>
      <c r="AE845" t="s">
        <v>9765</v>
      </c>
      <c r="AH845" t="s">
        <v>19829</v>
      </c>
      <c r="AN845" t="s">
        <v>19840</v>
      </c>
    </row>
    <row r="846" spans="1:40" hidden="1" x14ac:dyDescent="0.2">
      <c r="A846" t="s">
        <v>4023</v>
      </c>
      <c r="B846" t="s">
        <v>4024</v>
      </c>
      <c r="D846" t="s">
        <v>8509</v>
      </c>
      <c r="F846" t="s">
        <v>18556</v>
      </c>
      <c r="G846" t="s">
        <v>18524</v>
      </c>
      <c r="H846" t="s">
        <v>18873</v>
      </c>
      <c r="L846" t="s">
        <v>18517</v>
      </c>
      <c r="N846" t="s">
        <v>6442</v>
      </c>
      <c r="Q846" t="s">
        <v>19075</v>
      </c>
      <c r="T846" t="s">
        <v>19827</v>
      </c>
      <c r="U846" t="s">
        <v>19828</v>
      </c>
      <c r="AC846" t="s">
        <v>18566</v>
      </c>
      <c r="AE846" t="s">
        <v>9765</v>
      </c>
      <c r="AH846" t="s">
        <v>19829</v>
      </c>
      <c r="AN846" t="s">
        <v>19838</v>
      </c>
    </row>
    <row r="847" spans="1:40" x14ac:dyDescent="0.2">
      <c r="A847" t="s">
        <v>4023</v>
      </c>
      <c r="B847" t="s">
        <v>4024</v>
      </c>
      <c r="D847" t="s">
        <v>8509</v>
      </c>
      <c r="F847" t="s">
        <v>18469</v>
      </c>
      <c r="L847" t="s">
        <v>18470</v>
      </c>
      <c r="V847" t="b">
        <v>0</v>
      </c>
      <c r="W847" t="b">
        <v>0</v>
      </c>
      <c r="AB847" t="s">
        <v>18710</v>
      </c>
      <c r="AE847" t="s">
        <v>18953</v>
      </c>
      <c r="AF847" t="s">
        <v>18546</v>
      </c>
      <c r="AG847" t="s">
        <v>18601</v>
      </c>
      <c r="AI847" t="s">
        <v>18505</v>
      </c>
      <c r="AK847" t="s">
        <v>19498</v>
      </c>
      <c r="AN847" t="s">
        <v>19841</v>
      </c>
    </row>
    <row r="848" spans="1:40" hidden="1" x14ac:dyDescent="0.2">
      <c r="A848" t="s">
        <v>4238</v>
      </c>
      <c r="B848" t="s">
        <v>4239</v>
      </c>
      <c r="D848" t="s">
        <v>8544</v>
      </c>
      <c r="F848" t="s">
        <v>18450</v>
      </c>
      <c r="G848" t="s">
        <v>18499</v>
      </c>
      <c r="H848" t="s">
        <v>19582</v>
      </c>
      <c r="I848">
        <v>750000000</v>
      </c>
      <c r="N848" t="s">
        <v>7844</v>
      </c>
      <c r="V848" t="b">
        <v>0</v>
      </c>
      <c r="W848" t="b">
        <v>0</v>
      </c>
      <c r="Z848" t="b">
        <v>0</v>
      </c>
      <c r="AE848" t="s">
        <v>19842</v>
      </c>
      <c r="AF848" t="s">
        <v>19843</v>
      </c>
      <c r="AH848" t="s">
        <v>19844</v>
      </c>
      <c r="AI848" t="s">
        <v>18497</v>
      </c>
      <c r="AK848" t="s">
        <v>18462</v>
      </c>
      <c r="AM848" t="s">
        <v>18502</v>
      </c>
      <c r="AN848" t="s">
        <v>19845</v>
      </c>
    </row>
    <row r="849" spans="1:40" hidden="1" x14ac:dyDescent="0.2">
      <c r="A849" t="s">
        <v>4238</v>
      </c>
      <c r="B849" t="s">
        <v>4239</v>
      </c>
      <c r="D849" t="s">
        <v>8544</v>
      </c>
      <c r="F849" t="s">
        <v>18556</v>
      </c>
      <c r="G849" t="s">
        <v>18451</v>
      </c>
      <c r="H849" t="s">
        <v>19527</v>
      </c>
      <c r="L849" t="s">
        <v>18558</v>
      </c>
      <c r="N849" t="s">
        <v>7761</v>
      </c>
      <c r="T849" t="s">
        <v>19846</v>
      </c>
      <c r="U849" t="s">
        <v>19847</v>
      </c>
      <c r="AC849" t="s">
        <v>18491</v>
      </c>
      <c r="AE849" t="s">
        <v>9765</v>
      </c>
      <c r="AH849" t="s">
        <v>19848</v>
      </c>
      <c r="AI849" t="s">
        <v>18451</v>
      </c>
      <c r="AN849" t="s">
        <v>19849</v>
      </c>
    </row>
    <row r="850" spans="1:40" hidden="1" x14ac:dyDescent="0.2">
      <c r="A850" t="s">
        <v>4238</v>
      </c>
      <c r="B850" t="s">
        <v>4239</v>
      </c>
      <c r="D850" t="s">
        <v>8544</v>
      </c>
      <c r="F850" t="s">
        <v>18556</v>
      </c>
      <c r="G850" t="s">
        <v>19850</v>
      </c>
      <c r="L850" t="s">
        <v>18558</v>
      </c>
      <c r="N850" t="s">
        <v>7761</v>
      </c>
      <c r="T850" t="s">
        <v>19846</v>
      </c>
      <c r="U850" t="s">
        <v>19847</v>
      </c>
      <c r="AE850" t="s">
        <v>9765</v>
      </c>
      <c r="AH850" t="s">
        <v>19848</v>
      </c>
      <c r="AI850" t="s">
        <v>18524</v>
      </c>
      <c r="AN850" t="s">
        <v>19851</v>
      </c>
    </row>
    <row r="851" spans="1:40" hidden="1" x14ac:dyDescent="0.2">
      <c r="A851" t="s">
        <v>4238</v>
      </c>
      <c r="B851" t="s">
        <v>4239</v>
      </c>
      <c r="D851" t="s">
        <v>8544</v>
      </c>
      <c r="F851" t="s">
        <v>18556</v>
      </c>
      <c r="G851" t="s">
        <v>18491</v>
      </c>
      <c r="L851" t="s">
        <v>18558</v>
      </c>
      <c r="N851" t="s">
        <v>7761</v>
      </c>
      <c r="T851" t="s">
        <v>19846</v>
      </c>
      <c r="U851" t="s">
        <v>19847</v>
      </c>
      <c r="AE851" t="s">
        <v>9765</v>
      </c>
      <c r="AH851" t="s">
        <v>19848</v>
      </c>
      <c r="AI851" t="s">
        <v>18451</v>
      </c>
      <c r="AN851" t="s">
        <v>19851</v>
      </c>
    </row>
    <row r="852" spans="1:40" hidden="1" x14ac:dyDescent="0.2">
      <c r="A852" t="s">
        <v>4238</v>
      </c>
      <c r="B852" t="s">
        <v>4239</v>
      </c>
      <c r="F852" t="s">
        <v>18556</v>
      </c>
      <c r="G852" t="s">
        <v>18524</v>
      </c>
      <c r="H852" t="s">
        <v>19852</v>
      </c>
      <c r="L852" t="s">
        <v>18558</v>
      </c>
      <c r="N852" t="s">
        <v>7761</v>
      </c>
      <c r="T852" t="s">
        <v>19846</v>
      </c>
      <c r="U852" t="s">
        <v>19847</v>
      </c>
      <c r="AC852" t="s">
        <v>19850</v>
      </c>
      <c r="AE852" t="s">
        <v>9765</v>
      </c>
      <c r="AH852" t="s">
        <v>19848</v>
      </c>
      <c r="AI852" t="s">
        <v>18451</v>
      </c>
      <c r="AN852" t="s">
        <v>19853</v>
      </c>
    </row>
    <row r="853" spans="1:40" hidden="1" x14ac:dyDescent="0.2">
      <c r="A853" t="s">
        <v>4284</v>
      </c>
      <c r="B853" t="s">
        <v>4285</v>
      </c>
      <c r="D853" t="s">
        <v>8550</v>
      </c>
      <c r="F853" t="s">
        <v>18556</v>
      </c>
      <c r="G853" t="s">
        <v>18451</v>
      </c>
      <c r="H853" t="s">
        <v>19134</v>
      </c>
      <c r="L853" t="s">
        <v>18558</v>
      </c>
      <c r="N853" t="s">
        <v>7720</v>
      </c>
      <c r="T853" t="s">
        <v>19855</v>
      </c>
      <c r="U853" t="s">
        <v>19856</v>
      </c>
      <c r="V853" t="b">
        <v>1</v>
      </c>
      <c r="W853" t="b">
        <v>0</v>
      </c>
      <c r="AB853" t="s">
        <v>18642</v>
      </c>
      <c r="AC853" t="s">
        <v>18491</v>
      </c>
      <c r="AE853" t="s">
        <v>19191</v>
      </c>
      <c r="AF853" t="s">
        <v>18973</v>
      </c>
      <c r="AG853" t="s">
        <v>18994</v>
      </c>
      <c r="AH853" t="s">
        <v>19857</v>
      </c>
      <c r="AI853" t="s">
        <v>18451</v>
      </c>
      <c r="AN853" t="s">
        <v>19858</v>
      </c>
    </row>
    <row r="854" spans="1:40" hidden="1" x14ac:dyDescent="0.2">
      <c r="A854" t="s">
        <v>4284</v>
      </c>
      <c r="B854" t="s">
        <v>4285</v>
      </c>
      <c r="D854" t="s">
        <v>8550</v>
      </c>
      <c r="F854" t="s">
        <v>18556</v>
      </c>
      <c r="G854" t="s">
        <v>18451</v>
      </c>
      <c r="H854" t="s">
        <v>19134</v>
      </c>
      <c r="L854" t="s">
        <v>18558</v>
      </c>
      <c r="N854" t="s">
        <v>7720</v>
      </c>
      <c r="T854" t="s">
        <v>19855</v>
      </c>
      <c r="U854" t="s">
        <v>19856</v>
      </c>
      <c r="V854" t="b">
        <v>1</v>
      </c>
      <c r="W854" t="b">
        <v>0</v>
      </c>
      <c r="AB854" t="s">
        <v>18642</v>
      </c>
      <c r="AC854" t="s">
        <v>18881</v>
      </c>
      <c r="AE854" t="s">
        <v>19191</v>
      </c>
      <c r="AF854" t="s">
        <v>18973</v>
      </c>
      <c r="AG854" t="s">
        <v>18994</v>
      </c>
      <c r="AH854" t="s">
        <v>19857</v>
      </c>
      <c r="AI854" t="s">
        <v>18451</v>
      </c>
      <c r="AN854" t="s">
        <v>19858</v>
      </c>
    </row>
    <row r="855" spans="1:40" hidden="1" x14ac:dyDescent="0.2">
      <c r="A855" t="s">
        <v>4284</v>
      </c>
      <c r="B855" t="s">
        <v>4285</v>
      </c>
      <c r="D855" t="s">
        <v>8550</v>
      </c>
      <c r="F855" t="s">
        <v>18556</v>
      </c>
      <c r="G855" t="s">
        <v>18451</v>
      </c>
      <c r="H855" t="s">
        <v>19859</v>
      </c>
      <c r="L855" t="s">
        <v>18558</v>
      </c>
      <c r="N855" t="s">
        <v>7209</v>
      </c>
      <c r="T855" t="s">
        <v>19860</v>
      </c>
      <c r="U855" t="s">
        <v>19861</v>
      </c>
      <c r="V855" t="b">
        <v>0</v>
      </c>
      <c r="W855" t="b">
        <v>1</v>
      </c>
      <c r="AB855" t="s">
        <v>18455</v>
      </c>
      <c r="AC855" t="s">
        <v>19862</v>
      </c>
      <c r="AE855" t="s">
        <v>19191</v>
      </c>
      <c r="AF855" t="s">
        <v>18973</v>
      </c>
      <c r="AG855" t="s">
        <v>18994</v>
      </c>
      <c r="AH855" t="s">
        <v>19863</v>
      </c>
      <c r="AI855" t="s">
        <v>18524</v>
      </c>
      <c r="AN855" t="s">
        <v>19864</v>
      </c>
    </row>
    <row r="856" spans="1:40" hidden="1" x14ac:dyDescent="0.2">
      <c r="A856" t="s">
        <v>4284</v>
      </c>
      <c r="B856" t="s">
        <v>4285</v>
      </c>
      <c r="D856" t="s">
        <v>8550</v>
      </c>
      <c r="F856" t="s">
        <v>18556</v>
      </c>
      <c r="G856" t="s">
        <v>18524</v>
      </c>
      <c r="H856" t="s">
        <v>19865</v>
      </c>
      <c r="L856" t="s">
        <v>18558</v>
      </c>
      <c r="N856" t="s">
        <v>7209</v>
      </c>
      <c r="T856" t="s">
        <v>19860</v>
      </c>
      <c r="U856" t="s">
        <v>19861</v>
      </c>
      <c r="V856" t="b">
        <v>0</v>
      </c>
      <c r="W856" t="b">
        <v>1</v>
      </c>
      <c r="AB856" t="s">
        <v>18455</v>
      </c>
      <c r="AC856" t="s">
        <v>19866</v>
      </c>
      <c r="AE856" t="s">
        <v>19187</v>
      </c>
      <c r="AF856" t="s">
        <v>18895</v>
      </c>
      <c r="AG856" t="s">
        <v>18725</v>
      </c>
      <c r="AH856" t="s">
        <v>19863</v>
      </c>
      <c r="AI856" t="s">
        <v>18524</v>
      </c>
      <c r="AN856" t="s">
        <v>19864</v>
      </c>
    </row>
    <row r="857" spans="1:40" hidden="1" x14ac:dyDescent="0.2">
      <c r="A857" t="s">
        <v>4284</v>
      </c>
      <c r="B857" t="s">
        <v>4285</v>
      </c>
      <c r="D857" t="s">
        <v>8550</v>
      </c>
      <c r="F857" t="s">
        <v>18556</v>
      </c>
      <c r="G857" t="s">
        <v>19866</v>
      </c>
      <c r="L857" t="s">
        <v>18558</v>
      </c>
      <c r="N857" t="s">
        <v>7209</v>
      </c>
      <c r="T857" t="s">
        <v>19860</v>
      </c>
      <c r="U857" t="s">
        <v>19861</v>
      </c>
      <c r="AE857" t="s">
        <v>19187</v>
      </c>
      <c r="AF857" t="s">
        <v>18895</v>
      </c>
      <c r="AG857" t="s">
        <v>18725</v>
      </c>
      <c r="AH857" t="s">
        <v>19863</v>
      </c>
      <c r="AI857" t="s">
        <v>18524</v>
      </c>
      <c r="AN857" t="s">
        <v>19867</v>
      </c>
    </row>
    <row r="858" spans="1:40" hidden="1" x14ac:dyDescent="0.2">
      <c r="A858" t="s">
        <v>4284</v>
      </c>
      <c r="B858" t="s">
        <v>4285</v>
      </c>
      <c r="D858" t="s">
        <v>8550</v>
      </c>
      <c r="F858" t="s">
        <v>18556</v>
      </c>
      <c r="G858" t="s">
        <v>18451</v>
      </c>
      <c r="H858" t="s">
        <v>19868</v>
      </c>
      <c r="L858" t="s">
        <v>18558</v>
      </c>
      <c r="N858" t="s">
        <v>7209</v>
      </c>
      <c r="T858" t="s">
        <v>19860</v>
      </c>
      <c r="U858" t="s">
        <v>19861</v>
      </c>
      <c r="V858" t="b">
        <v>0</v>
      </c>
      <c r="W858" t="b">
        <v>1</v>
      </c>
      <c r="AB858" t="s">
        <v>18455</v>
      </c>
      <c r="AC858" t="s">
        <v>19869</v>
      </c>
      <c r="AE858" t="s">
        <v>19191</v>
      </c>
      <c r="AF858" t="s">
        <v>18973</v>
      </c>
      <c r="AG858" t="s">
        <v>18994</v>
      </c>
      <c r="AH858" t="s">
        <v>19863</v>
      </c>
      <c r="AI858" t="s">
        <v>18524</v>
      </c>
      <c r="AN858" t="s">
        <v>19864</v>
      </c>
    </row>
    <row r="859" spans="1:40" hidden="1" x14ac:dyDescent="0.2">
      <c r="A859" t="s">
        <v>4284</v>
      </c>
      <c r="B859" t="s">
        <v>4285</v>
      </c>
      <c r="D859" t="s">
        <v>8550</v>
      </c>
      <c r="F859" t="s">
        <v>18556</v>
      </c>
      <c r="G859" t="s">
        <v>18881</v>
      </c>
      <c r="L859" t="s">
        <v>18558</v>
      </c>
      <c r="N859" t="s">
        <v>7209</v>
      </c>
      <c r="T859" t="s">
        <v>19860</v>
      </c>
      <c r="U859" t="s">
        <v>19861</v>
      </c>
      <c r="AE859" t="s">
        <v>19191</v>
      </c>
      <c r="AF859" t="s">
        <v>18973</v>
      </c>
      <c r="AG859" t="s">
        <v>18994</v>
      </c>
      <c r="AH859" t="s">
        <v>19863</v>
      </c>
      <c r="AI859" t="s">
        <v>18451</v>
      </c>
      <c r="AN859" t="s">
        <v>19867</v>
      </c>
    </row>
    <row r="860" spans="1:40" hidden="1" x14ac:dyDescent="0.2">
      <c r="A860" t="s">
        <v>4284</v>
      </c>
      <c r="B860" t="s">
        <v>4285</v>
      </c>
      <c r="D860" t="s">
        <v>8550</v>
      </c>
      <c r="F860" t="s">
        <v>18556</v>
      </c>
      <c r="G860" t="s">
        <v>18566</v>
      </c>
      <c r="L860" t="s">
        <v>18558</v>
      </c>
      <c r="N860" t="s">
        <v>7209</v>
      </c>
      <c r="T860" t="s">
        <v>19860</v>
      </c>
      <c r="U860" t="s">
        <v>19861</v>
      </c>
      <c r="AE860" t="s">
        <v>19187</v>
      </c>
      <c r="AF860" t="s">
        <v>18895</v>
      </c>
      <c r="AG860" t="s">
        <v>18725</v>
      </c>
      <c r="AH860" t="s">
        <v>19863</v>
      </c>
      <c r="AI860" t="s">
        <v>18524</v>
      </c>
      <c r="AN860" t="s">
        <v>19867</v>
      </c>
    </row>
    <row r="861" spans="1:40" hidden="1" x14ac:dyDescent="0.2">
      <c r="A861" t="s">
        <v>4284</v>
      </c>
      <c r="B861" t="s">
        <v>4285</v>
      </c>
      <c r="D861" t="s">
        <v>8550</v>
      </c>
      <c r="F861" t="s">
        <v>18556</v>
      </c>
      <c r="G861" t="s">
        <v>18491</v>
      </c>
      <c r="L861" t="s">
        <v>18558</v>
      </c>
      <c r="N861" t="s">
        <v>7209</v>
      </c>
      <c r="T861" t="s">
        <v>19860</v>
      </c>
      <c r="U861" t="s">
        <v>19861</v>
      </c>
      <c r="AE861" t="s">
        <v>19191</v>
      </c>
      <c r="AF861" t="s">
        <v>18973</v>
      </c>
      <c r="AG861" t="s">
        <v>18994</v>
      </c>
      <c r="AH861" t="s">
        <v>19863</v>
      </c>
      <c r="AI861" t="s">
        <v>18451</v>
      </c>
      <c r="AN861" t="s">
        <v>19867</v>
      </c>
    </row>
    <row r="862" spans="1:40" hidden="1" x14ac:dyDescent="0.2">
      <c r="A862" t="s">
        <v>4284</v>
      </c>
      <c r="B862" t="s">
        <v>4285</v>
      </c>
      <c r="D862" t="s">
        <v>8550</v>
      </c>
      <c r="F862" t="s">
        <v>18556</v>
      </c>
      <c r="G862" t="s">
        <v>19869</v>
      </c>
      <c r="L862" t="s">
        <v>18558</v>
      </c>
      <c r="N862" t="s">
        <v>7209</v>
      </c>
      <c r="T862" t="s">
        <v>19860</v>
      </c>
      <c r="U862" t="s">
        <v>19861</v>
      </c>
      <c r="AE862" t="s">
        <v>19191</v>
      </c>
      <c r="AF862" t="s">
        <v>18973</v>
      </c>
      <c r="AG862" t="s">
        <v>18994</v>
      </c>
      <c r="AH862" t="s">
        <v>19863</v>
      </c>
      <c r="AI862" t="s">
        <v>18451</v>
      </c>
      <c r="AN862" t="s">
        <v>19867</v>
      </c>
    </row>
    <row r="863" spans="1:40" hidden="1" x14ac:dyDescent="0.2">
      <c r="A863" t="s">
        <v>4284</v>
      </c>
      <c r="B863" t="s">
        <v>4285</v>
      </c>
      <c r="D863" t="s">
        <v>8550</v>
      </c>
      <c r="F863" t="s">
        <v>18556</v>
      </c>
      <c r="G863" t="s">
        <v>18524</v>
      </c>
      <c r="H863" t="s">
        <v>19183</v>
      </c>
      <c r="L863" t="s">
        <v>18558</v>
      </c>
      <c r="N863" t="s">
        <v>7209</v>
      </c>
      <c r="T863" t="s">
        <v>19860</v>
      </c>
      <c r="U863" t="s">
        <v>19861</v>
      </c>
      <c r="V863" t="b">
        <v>0</v>
      </c>
      <c r="W863" t="b">
        <v>1</v>
      </c>
      <c r="AB863" t="s">
        <v>18455</v>
      </c>
      <c r="AC863" t="s">
        <v>18566</v>
      </c>
      <c r="AE863" t="s">
        <v>19187</v>
      </c>
      <c r="AF863" t="s">
        <v>18895</v>
      </c>
      <c r="AG863" t="s">
        <v>18725</v>
      </c>
      <c r="AH863" t="s">
        <v>19863</v>
      </c>
      <c r="AI863" t="s">
        <v>18524</v>
      </c>
      <c r="AN863" t="s">
        <v>19864</v>
      </c>
    </row>
    <row r="864" spans="1:40" hidden="1" x14ac:dyDescent="0.2">
      <c r="A864" t="s">
        <v>4284</v>
      </c>
      <c r="B864" t="s">
        <v>4285</v>
      </c>
      <c r="D864" t="s">
        <v>8550</v>
      </c>
      <c r="F864" t="s">
        <v>18556</v>
      </c>
      <c r="G864" t="s">
        <v>18451</v>
      </c>
      <c r="H864" t="s">
        <v>19870</v>
      </c>
      <c r="L864" t="s">
        <v>18558</v>
      </c>
      <c r="N864" t="s">
        <v>7209</v>
      </c>
      <c r="T864" t="s">
        <v>19860</v>
      </c>
      <c r="U864" t="s">
        <v>19861</v>
      </c>
      <c r="V864" t="b">
        <v>0</v>
      </c>
      <c r="W864" t="b">
        <v>1</v>
      </c>
      <c r="AB864" t="s">
        <v>18455</v>
      </c>
      <c r="AC864" t="s">
        <v>18491</v>
      </c>
      <c r="AE864" t="s">
        <v>19191</v>
      </c>
      <c r="AF864" t="s">
        <v>18973</v>
      </c>
      <c r="AG864" t="s">
        <v>18994</v>
      </c>
      <c r="AH864" t="s">
        <v>19863</v>
      </c>
      <c r="AI864" t="s">
        <v>18524</v>
      </c>
      <c r="AN864" t="s">
        <v>19864</v>
      </c>
    </row>
    <row r="865" spans="1:40" hidden="1" x14ac:dyDescent="0.2">
      <c r="A865" t="s">
        <v>4284</v>
      </c>
      <c r="B865" t="s">
        <v>4285</v>
      </c>
      <c r="D865" t="s">
        <v>8550</v>
      </c>
      <c r="F865" t="s">
        <v>18556</v>
      </c>
      <c r="G865" t="s">
        <v>19862</v>
      </c>
      <c r="L865" t="s">
        <v>18558</v>
      </c>
      <c r="N865" t="s">
        <v>7209</v>
      </c>
      <c r="T865" t="s">
        <v>19860</v>
      </c>
      <c r="U865" t="s">
        <v>19861</v>
      </c>
      <c r="AE865" t="s">
        <v>19191</v>
      </c>
      <c r="AF865" t="s">
        <v>18973</v>
      </c>
      <c r="AG865" t="s">
        <v>18994</v>
      </c>
      <c r="AH865" t="s">
        <v>19863</v>
      </c>
      <c r="AI865" t="s">
        <v>18451</v>
      </c>
      <c r="AN865" t="s">
        <v>19867</v>
      </c>
    </row>
    <row r="866" spans="1:40" hidden="1" x14ac:dyDescent="0.2">
      <c r="A866" t="s">
        <v>4284</v>
      </c>
      <c r="B866" t="s">
        <v>4285</v>
      </c>
      <c r="D866" t="s">
        <v>8550</v>
      </c>
      <c r="F866" t="s">
        <v>18556</v>
      </c>
      <c r="G866" t="s">
        <v>18451</v>
      </c>
      <c r="H866" t="s">
        <v>19871</v>
      </c>
      <c r="L866" t="s">
        <v>18558</v>
      </c>
      <c r="N866" t="s">
        <v>7209</v>
      </c>
      <c r="T866" t="s">
        <v>19860</v>
      </c>
      <c r="U866" t="s">
        <v>19861</v>
      </c>
      <c r="V866" t="b">
        <v>0</v>
      </c>
      <c r="W866" t="b">
        <v>1</v>
      </c>
      <c r="AB866" t="s">
        <v>18455</v>
      </c>
      <c r="AC866" t="s">
        <v>18881</v>
      </c>
      <c r="AE866" t="s">
        <v>19191</v>
      </c>
      <c r="AF866" t="s">
        <v>18973</v>
      </c>
      <c r="AG866" t="s">
        <v>18994</v>
      </c>
      <c r="AH866" t="s">
        <v>19863</v>
      </c>
      <c r="AI866" t="s">
        <v>18524</v>
      </c>
      <c r="AN866" t="s">
        <v>19864</v>
      </c>
    </row>
    <row r="867" spans="1:40" hidden="1" x14ac:dyDescent="0.2">
      <c r="A867" t="s">
        <v>4284</v>
      </c>
      <c r="B867" t="s">
        <v>4285</v>
      </c>
      <c r="D867" t="s">
        <v>8550</v>
      </c>
      <c r="F867" t="s">
        <v>18556</v>
      </c>
      <c r="G867" t="s">
        <v>18746</v>
      </c>
      <c r="L867" t="s">
        <v>18558</v>
      </c>
      <c r="N867" t="s">
        <v>7209</v>
      </c>
      <c r="T867" t="s">
        <v>19860</v>
      </c>
      <c r="U867" t="s">
        <v>19861</v>
      </c>
      <c r="AE867" t="s">
        <v>19187</v>
      </c>
      <c r="AF867" t="s">
        <v>18895</v>
      </c>
      <c r="AG867" t="s">
        <v>18725</v>
      </c>
      <c r="AH867" t="s">
        <v>19863</v>
      </c>
      <c r="AI867" t="s">
        <v>18524</v>
      </c>
      <c r="AN867" t="s">
        <v>19867</v>
      </c>
    </row>
    <row r="868" spans="1:40" hidden="1" x14ac:dyDescent="0.2">
      <c r="A868" t="s">
        <v>4284</v>
      </c>
      <c r="B868" t="s">
        <v>4285</v>
      </c>
      <c r="D868" t="s">
        <v>8550</v>
      </c>
      <c r="F868" t="s">
        <v>18556</v>
      </c>
      <c r="G868" t="s">
        <v>18524</v>
      </c>
      <c r="H868" t="s">
        <v>19872</v>
      </c>
      <c r="L868" t="s">
        <v>18558</v>
      </c>
      <c r="N868" t="s">
        <v>7209</v>
      </c>
      <c r="T868" t="s">
        <v>19860</v>
      </c>
      <c r="U868" t="s">
        <v>19861</v>
      </c>
      <c r="V868" t="b">
        <v>0</v>
      </c>
      <c r="W868" t="b">
        <v>1</v>
      </c>
      <c r="AB868" t="s">
        <v>18455</v>
      </c>
      <c r="AC868" t="s">
        <v>18746</v>
      </c>
      <c r="AE868" t="s">
        <v>19187</v>
      </c>
      <c r="AF868" t="s">
        <v>18895</v>
      </c>
      <c r="AG868" t="s">
        <v>18725</v>
      </c>
      <c r="AH868" t="s">
        <v>19863</v>
      </c>
      <c r="AI868" t="s">
        <v>18524</v>
      </c>
      <c r="AN868" t="s">
        <v>19864</v>
      </c>
    </row>
    <row r="869" spans="1:40" hidden="1" x14ac:dyDescent="0.2">
      <c r="A869" t="s">
        <v>4284</v>
      </c>
      <c r="B869" t="s">
        <v>4285</v>
      </c>
      <c r="D869" t="s">
        <v>8550</v>
      </c>
      <c r="F869" t="s">
        <v>18556</v>
      </c>
      <c r="G869" t="s">
        <v>19123</v>
      </c>
      <c r="L869" t="s">
        <v>18558</v>
      </c>
      <c r="N869" t="s">
        <v>7509</v>
      </c>
      <c r="T869" t="s">
        <v>19873</v>
      </c>
      <c r="U869" t="s">
        <v>19874</v>
      </c>
      <c r="AE869" t="s">
        <v>18719</v>
      </c>
      <c r="AF869" t="s">
        <v>18720</v>
      </c>
      <c r="AG869" t="s">
        <v>18635</v>
      </c>
      <c r="AH869" t="s">
        <v>19875</v>
      </c>
      <c r="AI869" t="s">
        <v>18451</v>
      </c>
      <c r="AN869" t="s">
        <v>19876</v>
      </c>
    </row>
    <row r="870" spans="1:40" hidden="1" x14ac:dyDescent="0.2">
      <c r="A870" t="s">
        <v>4284</v>
      </c>
      <c r="B870" t="s">
        <v>4285</v>
      </c>
      <c r="D870" t="s">
        <v>8550</v>
      </c>
      <c r="F870" t="s">
        <v>18556</v>
      </c>
      <c r="G870" t="s">
        <v>18645</v>
      </c>
      <c r="L870" t="s">
        <v>18558</v>
      </c>
      <c r="N870" t="s">
        <v>7509</v>
      </c>
      <c r="T870" t="s">
        <v>19873</v>
      </c>
      <c r="U870" t="s">
        <v>19874</v>
      </c>
      <c r="AE870" t="s">
        <v>18719</v>
      </c>
      <c r="AF870" t="s">
        <v>18720</v>
      </c>
      <c r="AG870" t="s">
        <v>18635</v>
      </c>
      <c r="AH870" t="s">
        <v>19875</v>
      </c>
      <c r="AI870" t="s">
        <v>18451</v>
      </c>
      <c r="AN870" t="s">
        <v>19876</v>
      </c>
    </row>
    <row r="871" spans="1:40" hidden="1" x14ac:dyDescent="0.2">
      <c r="A871" t="s">
        <v>4284</v>
      </c>
      <c r="B871" t="s">
        <v>4285</v>
      </c>
      <c r="D871" t="s">
        <v>8550</v>
      </c>
      <c r="F871" t="s">
        <v>18556</v>
      </c>
      <c r="G871" t="s">
        <v>19866</v>
      </c>
      <c r="L871" t="s">
        <v>18558</v>
      </c>
      <c r="N871" t="s">
        <v>7509</v>
      </c>
      <c r="T871" t="s">
        <v>19873</v>
      </c>
      <c r="U871" t="s">
        <v>19874</v>
      </c>
      <c r="AE871" t="s">
        <v>18723</v>
      </c>
      <c r="AF871" t="s">
        <v>18724</v>
      </c>
      <c r="AG871" t="s">
        <v>18725</v>
      </c>
      <c r="AH871" t="s">
        <v>19875</v>
      </c>
      <c r="AI871" t="s">
        <v>18524</v>
      </c>
      <c r="AN871" t="s">
        <v>19876</v>
      </c>
    </row>
    <row r="872" spans="1:40" hidden="1" x14ac:dyDescent="0.2">
      <c r="A872" t="s">
        <v>4284</v>
      </c>
      <c r="B872" t="s">
        <v>4285</v>
      </c>
      <c r="D872" t="s">
        <v>8550</v>
      </c>
      <c r="F872" t="s">
        <v>18556</v>
      </c>
      <c r="G872" t="s">
        <v>18566</v>
      </c>
      <c r="L872" t="s">
        <v>18558</v>
      </c>
      <c r="N872" t="s">
        <v>7509</v>
      </c>
      <c r="T872" t="s">
        <v>19873</v>
      </c>
      <c r="U872" t="s">
        <v>19874</v>
      </c>
      <c r="AE872" t="s">
        <v>18723</v>
      </c>
      <c r="AF872" t="s">
        <v>18724</v>
      </c>
      <c r="AG872" t="s">
        <v>18725</v>
      </c>
      <c r="AH872" t="s">
        <v>19875</v>
      </c>
      <c r="AI872" t="s">
        <v>18524</v>
      </c>
      <c r="AN872" t="s">
        <v>19876</v>
      </c>
    </row>
    <row r="873" spans="1:40" hidden="1" x14ac:dyDescent="0.2">
      <c r="A873" t="s">
        <v>4284</v>
      </c>
      <c r="B873" t="s">
        <v>4285</v>
      </c>
      <c r="D873" t="s">
        <v>8550</v>
      </c>
      <c r="F873" t="s">
        <v>18556</v>
      </c>
      <c r="G873" t="s">
        <v>19869</v>
      </c>
      <c r="L873" t="s">
        <v>18558</v>
      </c>
      <c r="N873" t="s">
        <v>7509</v>
      </c>
      <c r="T873" t="s">
        <v>19873</v>
      </c>
      <c r="U873" t="s">
        <v>19874</v>
      </c>
      <c r="AE873" t="s">
        <v>18719</v>
      </c>
      <c r="AF873" t="s">
        <v>18720</v>
      </c>
      <c r="AG873" t="s">
        <v>18635</v>
      </c>
      <c r="AH873" t="s">
        <v>19875</v>
      </c>
      <c r="AI873" t="s">
        <v>18451</v>
      </c>
      <c r="AN873" t="s">
        <v>19876</v>
      </c>
    </row>
    <row r="874" spans="1:40" hidden="1" x14ac:dyDescent="0.2">
      <c r="A874" t="s">
        <v>4284</v>
      </c>
      <c r="B874" t="s">
        <v>4285</v>
      </c>
      <c r="D874" t="s">
        <v>8550</v>
      </c>
      <c r="F874" t="s">
        <v>18556</v>
      </c>
      <c r="G874" t="s">
        <v>18746</v>
      </c>
      <c r="L874" t="s">
        <v>18558</v>
      </c>
      <c r="N874" t="s">
        <v>7509</v>
      </c>
      <c r="T874" t="s">
        <v>19873</v>
      </c>
      <c r="U874" t="s">
        <v>19874</v>
      </c>
      <c r="AE874" t="s">
        <v>18723</v>
      </c>
      <c r="AF874" t="s">
        <v>18724</v>
      </c>
      <c r="AG874" t="s">
        <v>18725</v>
      </c>
      <c r="AH874" t="s">
        <v>19875</v>
      </c>
      <c r="AI874" t="s">
        <v>18524</v>
      </c>
      <c r="AN874" t="s">
        <v>19876</v>
      </c>
    </row>
    <row r="875" spans="1:40" hidden="1" x14ac:dyDescent="0.2">
      <c r="A875" t="s">
        <v>4284</v>
      </c>
      <c r="B875" t="s">
        <v>4285</v>
      </c>
      <c r="D875" t="s">
        <v>8550</v>
      </c>
      <c r="F875" t="s">
        <v>18556</v>
      </c>
      <c r="G875" t="s">
        <v>18659</v>
      </c>
      <c r="L875" t="s">
        <v>18558</v>
      </c>
      <c r="N875" t="s">
        <v>7124</v>
      </c>
      <c r="V875" t="b">
        <v>0</v>
      </c>
      <c r="W875" t="b">
        <v>0</v>
      </c>
      <c r="Z875" t="b">
        <v>0</v>
      </c>
      <c r="AE875" t="s">
        <v>18719</v>
      </c>
      <c r="AF875" t="s">
        <v>18720</v>
      </c>
      <c r="AG875" t="s">
        <v>18635</v>
      </c>
      <c r="AH875" t="s">
        <v>19877</v>
      </c>
      <c r="AI875" t="s">
        <v>18451</v>
      </c>
      <c r="AN875" t="s">
        <v>19878</v>
      </c>
    </row>
    <row r="876" spans="1:40" hidden="1" x14ac:dyDescent="0.2">
      <c r="A876" t="s">
        <v>4284</v>
      </c>
      <c r="B876" t="s">
        <v>4285</v>
      </c>
      <c r="D876" t="s">
        <v>8550</v>
      </c>
      <c r="F876" t="s">
        <v>18556</v>
      </c>
      <c r="G876" t="s">
        <v>18645</v>
      </c>
      <c r="L876" t="s">
        <v>18558</v>
      </c>
      <c r="N876" t="s">
        <v>7124</v>
      </c>
      <c r="V876" t="b">
        <v>0</v>
      </c>
      <c r="W876" t="b">
        <v>0</v>
      </c>
      <c r="Z876" t="b">
        <v>0</v>
      </c>
      <c r="AE876" t="s">
        <v>18719</v>
      </c>
      <c r="AF876" t="s">
        <v>18720</v>
      </c>
      <c r="AG876" t="s">
        <v>18635</v>
      </c>
      <c r="AH876" t="s">
        <v>19877</v>
      </c>
      <c r="AI876" t="s">
        <v>18451</v>
      </c>
      <c r="AN876" t="s">
        <v>19878</v>
      </c>
    </row>
    <row r="877" spans="1:40" hidden="1" x14ac:dyDescent="0.2">
      <c r="A877" t="s">
        <v>4284</v>
      </c>
      <c r="B877" t="s">
        <v>4285</v>
      </c>
      <c r="D877" t="s">
        <v>8550</v>
      </c>
      <c r="F877" t="s">
        <v>18556</v>
      </c>
      <c r="G877" t="s">
        <v>19866</v>
      </c>
      <c r="L877" t="s">
        <v>18558</v>
      </c>
      <c r="N877" t="s">
        <v>7124</v>
      </c>
      <c r="V877" t="b">
        <v>0</v>
      </c>
      <c r="W877" t="b">
        <v>0</v>
      </c>
      <c r="Z877" t="b">
        <v>0</v>
      </c>
      <c r="AE877" t="s">
        <v>18723</v>
      </c>
      <c r="AF877" t="s">
        <v>18724</v>
      </c>
      <c r="AG877" t="s">
        <v>18725</v>
      </c>
      <c r="AH877" t="s">
        <v>19877</v>
      </c>
      <c r="AI877" t="s">
        <v>18524</v>
      </c>
      <c r="AN877" t="s">
        <v>19879</v>
      </c>
    </row>
    <row r="878" spans="1:40" hidden="1" x14ac:dyDescent="0.2">
      <c r="A878" t="s">
        <v>4284</v>
      </c>
      <c r="B878" t="s">
        <v>4285</v>
      </c>
      <c r="D878" t="s">
        <v>8550</v>
      </c>
      <c r="F878" t="s">
        <v>18556</v>
      </c>
      <c r="G878" t="s">
        <v>18566</v>
      </c>
      <c r="L878" t="s">
        <v>18558</v>
      </c>
      <c r="N878" t="s">
        <v>7124</v>
      </c>
      <c r="V878" t="b">
        <v>0</v>
      </c>
      <c r="W878" t="b">
        <v>0</v>
      </c>
      <c r="Z878" t="b">
        <v>0</v>
      </c>
      <c r="AE878" t="s">
        <v>18723</v>
      </c>
      <c r="AF878" t="s">
        <v>18724</v>
      </c>
      <c r="AG878" t="s">
        <v>18725</v>
      </c>
      <c r="AH878" t="s">
        <v>19877</v>
      </c>
      <c r="AI878" t="s">
        <v>18524</v>
      </c>
      <c r="AN878" t="s">
        <v>19879</v>
      </c>
    </row>
    <row r="879" spans="1:40" hidden="1" x14ac:dyDescent="0.2">
      <c r="A879" t="s">
        <v>4284</v>
      </c>
      <c r="B879" t="s">
        <v>4285</v>
      </c>
      <c r="D879" t="s">
        <v>8550</v>
      </c>
      <c r="F879" t="s">
        <v>18556</v>
      </c>
      <c r="G879" t="s">
        <v>18491</v>
      </c>
      <c r="L879" t="s">
        <v>18558</v>
      </c>
      <c r="N879" t="s">
        <v>7124</v>
      </c>
      <c r="V879" t="b">
        <v>0</v>
      </c>
      <c r="W879" t="b">
        <v>0</v>
      </c>
      <c r="Z879" t="b">
        <v>0</v>
      </c>
      <c r="AE879" t="s">
        <v>18719</v>
      </c>
      <c r="AF879" t="s">
        <v>18720</v>
      </c>
      <c r="AG879" t="s">
        <v>18635</v>
      </c>
      <c r="AH879" t="s">
        <v>19877</v>
      </c>
      <c r="AI879" t="s">
        <v>18451</v>
      </c>
      <c r="AN879" t="s">
        <v>19879</v>
      </c>
    </row>
    <row r="880" spans="1:40" hidden="1" x14ac:dyDescent="0.2">
      <c r="A880" t="s">
        <v>4284</v>
      </c>
      <c r="B880" t="s">
        <v>4285</v>
      </c>
      <c r="D880" t="s">
        <v>8550</v>
      </c>
      <c r="F880" t="s">
        <v>18556</v>
      </c>
      <c r="G880" t="s">
        <v>19869</v>
      </c>
      <c r="L880" t="s">
        <v>18558</v>
      </c>
      <c r="N880" t="s">
        <v>7124</v>
      </c>
      <c r="V880" t="b">
        <v>0</v>
      </c>
      <c r="W880" t="b">
        <v>0</v>
      </c>
      <c r="Z880" t="b">
        <v>0</v>
      </c>
      <c r="AE880" t="s">
        <v>18719</v>
      </c>
      <c r="AF880" t="s">
        <v>18720</v>
      </c>
      <c r="AG880" t="s">
        <v>18635</v>
      </c>
      <c r="AH880" t="s">
        <v>19877</v>
      </c>
      <c r="AI880" t="s">
        <v>18451</v>
      </c>
      <c r="AN880" t="s">
        <v>19879</v>
      </c>
    </row>
    <row r="881" spans="1:40" hidden="1" x14ac:dyDescent="0.2">
      <c r="A881" t="s">
        <v>4284</v>
      </c>
      <c r="B881" t="s">
        <v>4285</v>
      </c>
      <c r="D881" t="s">
        <v>8550</v>
      </c>
      <c r="F881" t="s">
        <v>18556</v>
      </c>
      <c r="G881" t="s">
        <v>19880</v>
      </c>
      <c r="L881" t="s">
        <v>18558</v>
      </c>
      <c r="N881" t="s">
        <v>7124</v>
      </c>
      <c r="V881" t="b">
        <v>0</v>
      </c>
      <c r="W881" t="b">
        <v>0</v>
      </c>
      <c r="Z881" t="b">
        <v>0</v>
      </c>
      <c r="AE881" t="s">
        <v>18723</v>
      </c>
      <c r="AF881" t="s">
        <v>18724</v>
      </c>
      <c r="AG881" t="s">
        <v>18725</v>
      </c>
      <c r="AH881" t="s">
        <v>19877</v>
      </c>
      <c r="AI881" t="s">
        <v>18524</v>
      </c>
      <c r="AN881" t="s">
        <v>19878</v>
      </c>
    </row>
    <row r="882" spans="1:40" hidden="1" x14ac:dyDescent="0.2">
      <c r="A882" t="s">
        <v>4284</v>
      </c>
      <c r="B882" t="s">
        <v>4285</v>
      </c>
      <c r="D882" t="s">
        <v>8550</v>
      </c>
      <c r="F882" t="s">
        <v>18556</v>
      </c>
      <c r="G882" t="s">
        <v>18746</v>
      </c>
      <c r="L882" t="s">
        <v>18558</v>
      </c>
      <c r="N882" t="s">
        <v>7124</v>
      </c>
      <c r="V882" t="b">
        <v>0</v>
      </c>
      <c r="W882" t="b">
        <v>0</v>
      </c>
      <c r="Z882" t="b">
        <v>0</v>
      </c>
      <c r="AE882" t="s">
        <v>18723</v>
      </c>
      <c r="AF882" t="s">
        <v>18724</v>
      </c>
      <c r="AG882" t="s">
        <v>18725</v>
      </c>
      <c r="AH882" t="s">
        <v>19877</v>
      </c>
      <c r="AI882" t="s">
        <v>18524</v>
      </c>
      <c r="AN882" t="s">
        <v>19878</v>
      </c>
    </row>
    <row r="883" spans="1:40" hidden="1" x14ac:dyDescent="0.2">
      <c r="A883" t="s">
        <v>4284</v>
      </c>
      <c r="B883" t="s">
        <v>4285</v>
      </c>
      <c r="D883" t="s">
        <v>8550</v>
      </c>
      <c r="F883" t="s">
        <v>18556</v>
      </c>
      <c r="G883" t="s">
        <v>18659</v>
      </c>
      <c r="L883" t="s">
        <v>18558</v>
      </c>
      <c r="N883" t="s">
        <v>7494</v>
      </c>
      <c r="V883" t="b">
        <v>0</v>
      </c>
      <c r="W883" t="b">
        <v>0</v>
      </c>
      <c r="Z883" t="b">
        <v>0</v>
      </c>
      <c r="AE883" t="s">
        <v>18719</v>
      </c>
      <c r="AF883" t="s">
        <v>18720</v>
      </c>
      <c r="AG883" t="s">
        <v>18635</v>
      </c>
      <c r="AH883" t="s">
        <v>19881</v>
      </c>
      <c r="AI883" t="s">
        <v>18451</v>
      </c>
      <c r="AN883" t="s">
        <v>19882</v>
      </c>
    </row>
    <row r="884" spans="1:40" hidden="1" x14ac:dyDescent="0.2">
      <c r="A884" t="s">
        <v>4284</v>
      </c>
      <c r="B884" t="s">
        <v>4285</v>
      </c>
      <c r="D884" t="s">
        <v>8550</v>
      </c>
      <c r="F884" t="s">
        <v>18556</v>
      </c>
      <c r="G884" t="s">
        <v>19866</v>
      </c>
      <c r="L884" t="s">
        <v>18558</v>
      </c>
      <c r="N884" t="s">
        <v>7494</v>
      </c>
      <c r="V884" t="b">
        <v>0</v>
      </c>
      <c r="W884" t="b">
        <v>0</v>
      </c>
      <c r="Z884" t="b">
        <v>0</v>
      </c>
      <c r="AE884" t="s">
        <v>18723</v>
      </c>
      <c r="AF884" t="s">
        <v>18724</v>
      </c>
      <c r="AG884" t="s">
        <v>18725</v>
      </c>
      <c r="AH884" t="s">
        <v>19881</v>
      </c>
      <c r="AI884" t="s">
        <v>18524</v>
      </c>
      <c r="AN884" t="s">
        <v>19882</v>
      </c>
    </row>
    <row r="885" spans="1:40" hidden="1" x14ac:dyDescent="0.2">
      <c r="A885" t="s">
        <v>4284</v>
      </c>
      <c r="B885" t="s">
        <v>4285</v>
      </c>
      <c r="D885" t="s">
        <v>8550</v>
      </c>
      <c r="F885" t="s">
        <v>18556</v>
      </c>
      <c r="G885" t="s">
        <v>18491</v>
      </c>
      <c r="L885" t="s">
        <v>18558</v>
      </c>
      <c r="N885" t="s">
        <v>7494</v>
      </c>
      <c r="V885" t="b">
        <v>0</v>
      </c>
      <c r="W885" t="b">
        <v>0</v>
      </c>
      <c r="Z885" t="b">
        <v>0</v>
      </c>
      <c r="AE885" t="s">
        <v>18719</v>
      </c>
      <c r="AF885" t="s">
        <v>18720</v>
      </c>
      <c r="AG885" t="s">
        <v>18635</v>
      </c>
      <c r="AH885" t="s">
        <v>19881</v>
      </c>
      <c r="AI885" t="s">
        <v>18451</v>
      </c>
      <c r="AN885" t="s">
        <v>19882</v>
      </c>
    </row>
    <row r="886" spans="1:40" hidden="1" x14ac:dyDescent="0.2">
      <c r="A886" t="s">
        <v>4284</v>
      </c>
      <c r="B886" t="s">
        <v>4285</v>
      </c>
      <c r="D886" t="s">
        <v>8550</v>
      </c>
      <c r="F886" t="s">
        <v>18556</v>
      </c>
      <c r="G886" t="s">
        <v>19869</v>
      </c>
      <c r="L886" t="s">
        <v>18558</v>
      </c>
      <c r="N886" t="s">
        <v>7494</v>
      </c>
      <c r="V886" t="b">
        <v>0</v>
      </c>
      <c r="W886" t="b">
        <v>0</v>
      </c>
      <c r="Z886" t="b">
        <v>0</v>
      </c>
      <c r="AE886" t="s">
        <v>18719</v>
      </c>
      <c r="AF886" t="s">
        <v>18720</v>
      </c>
      <c r="AG886" t="s">
        <v>18635</v>
      </c>
      <c r="AH886" t="s">
        <v>19881</v>
      </c>
      <c r="AI886" t="s">
        <v>18451</v>
      </c>
      <c r="AN886" t="s">
        <v>19882</v>
      </c>
    </row>
    <row r="887" spans="1:40" hidden="1" x14ac:dyDescent="0.2">
      <c r="A887" t="s">
        <v>4284</v>
      </c>
      <c r="B887" t="s">
        <v>4285</v>
      </c>
      <c r="D887" t="s">
        <v>8550</v>
      </c>
      <c r="F887" t="s">
        <v>18556</v>
      </c>
      <c r="G887" t="s">
        <v>19880</v>
      </c>
      <c r="L887" t="s">
        <v>18558</v>
      </c>
      <c r="N887" t="s">
        <v>7494</v>
      </c>
      <c r="V887" t="b">
        <v>0</v>
      </c>
      <c r="W887" t="b">
        <v>0</v>
      </c>
      <c r="Z887" t="b">
        <v>0</v>
      </c>
      <c r="AE887" t="s">
        <v>18723</v>
      </c>
      <c r="AF887" t="s">
        <v>18724</v>
      </c>
      <c r="AG887" t="s">
        <v>18725</v>
      </c>
      <c r="AH887" t="s">
        <v>19881</v>
      </c>
      <c r="AI887" t="s">
        <v>18524</v>
      </c>
      <c r="AN887" t="s">
        <v>19882</v>
      </c>
    </row>
    <row r="888" spans="1:40" hidden="1" x14ac:dyDescent="0.2">
      <c r="A888" t="s">
        <v>4284</v>
      </c>
      <c r="B888" t="s">
        <v>4285</v>
      </c>
      <c r="D888" t="s">
        <v>8550</v>
      </c>
      <c r="F888" t="s">
        <v>18556</v>
      </c>
      <c r="G888" t="s">
        <v>18746</v>
      </c>
      <c r="L888" t="s">
        <v>18558</v>
      </c>
      <c r="N888" t="s">
        <v>7494</v>
      </c>
      <c r="V888" t="b">
        <v>0</v>
      </c>
      <c r="W888" t="b">
        <v>0</v>
      </c>
      <c r="Z888" t="b">
        <v>0</v>
      </c>
      <c r="AE888" t="s">
        <v>18723</v>
      </c>
      <c r="AF888" t="s">
        <v>18724</v>
      </c>
      <c r="AG888" t="s">
        <v>18725</v>
      </c>
      <c r="AH888" t="s">
        <v>19881</v>
      </c>
      <c r="AI888" t="s">
        <v>18524</v>
      </c>
      <c r="AN888" t="s">
        <v>19882</v>
      </c>
    </row>
    <row r="889" spans="1:40" hidden="1" x14ac:dyDescent="0.2">
      <c r="A889" t="s">
        <v>4364</v>
      </c>
      <c r="B889" t="s">
        <v>4365</v>
      </c>
      <c r="D889" t="s">
        <v>8556</v>
      </c>
      <c r="F889" t="s">
        <v>18469</v>
      </c>
      <c r="L889" t="s">
        <v>18470</v>
      </c>
      <c r="N889" t="s">
        <v>7042</v>
      </c>
      <c r="T889" t="s">
        <v>19884</v>
      </c>
      <c r="U889" t="s">
        <v>19885</v>
      </c>
      <c r="V889" t="b">
        <v>0</v>
      </c>
      <c r="W889" t="b">
        <v>1</v>
      </c>
      <c r="AB889" t="s">
        <v>18455</v>
      </c>
      <c r="AE889" t="s">
        <v>18894</v>
      </c>
      <c r="AF889" t="s">
        <v>18895</v>
      </c>
      <c r="AG889" t="s">
        <v>18725</v>
      </c>
      <c r="AH889" t="s">
        <v>19886</v>
      </c>
      <c r="AI889" t="s">
        <v>18476</v>
      </c>
      <c r="AK889" t="s">
        <v>19887</v>
      </c>
      <c r="AN889" t="s">
        <v>19888</v>
      </c>
    </row>
    <row r="890" spans="1:40" hidden="1" x14ac:dyDescent="0.2">
      <c r="A890" t="s">
        <v>4364</v>
      </c>
      <c r="B890" t="s">
        <v>4365</v>
      </c>
      <c r="D890" t="s">
        <v>8556</v>
      </c>
      <c r="F890" t="s">
        <v>18469</v>
      </c>
      <c r="L890" t="s">
        <v>18470</v>
      </c>
      <c r="N890" t="s">
        <v>7214</v>
      </c>
      <c r="T890" t="s">
        <v>19889</v>
      </c>
      <c r="U890" t="s">
        <v>19890</v>
      </c>
      <c r="V890" t="b">
        <v>0</v>
      </c>
      <c r="W890" t="b">
        <v>1</v>
      </c>
      <c r="AB890" t="s">
        <v>18455</v>
      </c>
      <c r="AH890" t="s">
        <v>19891</v>
      </c>
      <c r="AI890" t="s">
        <v>18483</v>
      </c>
      <c r="AK890" t="s">
        <v>19887</v>
      </c>
      <c r="AN890" t="s">
        <v>19892</v>
      </c>
    </row>
    <row r="891" spans="1:40" hidden="1" x14ac:dyDescent="0.2">
      <c r="A891" t="s">
        <v>4364</v>
      </c>
      <c r="B891" t="s">
        <v>4365</v>
      </c>
      <c r="D891" t="s">
        <v>8556</v>
      </c>
      <c r="F891" t="s">
        <v>18469</v>
      </c>
      <c r="G891" t="s">
        <v>19893</v>
      </c>
      <c r="H891" t="s">
        <v>19894</v>
      </c>
      <c r="I891">
        <v>29500000</v>
      </c>
      <c r="L891" t="s">
        <v>18470</v>
      </c>
      <c r="N891" t="s">
        <v>7214</v>
      </c>
      <c r="T891" t="s">
        <v>19889</v>
      </c>
      <c r="U891" t="s">
        <v>19890</v>
      </c>
      <c r="V891" t="b">
        <v>0</v>
      </c>
      <c r="W891" t="b">
        <v>1</v>
      </c>
      <c r="AB891" t="s">
        <v>18455</v>
      </c>
      <c r="AE891" t="s">
        <v>18894</v>
      </c>
      <c r="AF891" t="s">
        <v>18895</v>
      </c>
      <c r="AG891" t="s">
        <v>18725</v>
      </c>
      <c r="AH891" t="s">
        <v>19891</v>
      </c>
      <c r="AI891" t="s">
        <v>18476</v>
      </c>
      <c r="AK891" t="s">
        <v>19887</v>
      </c>
      <c r="AN891" t="s">
        <v>19892</v>
      </c>
    </row>
    <row r="892" spans="1:40" hidden="1" x14ac:dyDescent="0.2">
      <c r="A892" t="s">
        <v>4364</v>
      </c>
      <c r="B892" t="s">
        <v>4365</v>
      </c>
      <c r="D892" t="s">
        <v>8556</v>
      </c>
      <c r="F892" t="s">
        <v>18469</v>
      </c>
      <c r="L892" t="s">
        <v>18470</v>
      </c>
      <c r="N892" t="s">
        <v>9723</v>
      </c>
      <c r="T892" t="s">
        <v>19895</v>
      </c>
      <c r="U892" t="s">
        <v>19896</v>
      </c>
      <c r="V892" t="b">
        <v>0</v>
      </c>
      <c r="W892" t="b">
        <v>0</v>
      </c>
      <c r="AB892" t="s">
        <v>18710</v>
      </c>
      <c r="AE892" t="s">
        <v>18894</v>
      </c>
      <c r="AF892" t="s">
        <v>18895</v>
      </c>
      <c r="AG892" t="s">
        <v>18725</v>
      </c>
      <c r="AH892" t="s">
        <v>19897</v>
      </c>
      <c r="AI892" t="s">
        <v>18483</v>
      </c>
      <c r="AK892" t="s">
        <v>19887</v>
      </c>
      <c r="AN892" t="s">
        <v>19898</v>
      </c>
    </row>
    <row r="893" spans="1:40" hidden="1" x14ac:dyDescent="0.2">
      <c r="A893" t="s">
        <v>4364</v>
      </c>
      <c r="B893" t="s">
        <v>4365</v>
      </c>
      <c r="D893" t="s">
        <v>8556</v>
      </c>
      <c r="F893" t="s">
        <v>18469</v>
      </c>
      <c r="L893" t="s">
        <v>18470</v>
      </c>
      <c r="N893" t="s">
        <v>7608</v>
      </c>
      <c r="V893" t="b">
        <v>0</v>
      </c>
      <c r="W893" t="b">
        <v>0</v>
      </c>
      <c r="Z893" t="b">
        <v>0</v>
      </c>
      <c r="AB893" t="s">
        <v>18710</v>
      </c>
      <c r="AE893" t="s">
        <v>18894</v>
      </c>
      <c r="AF893" t="s">
        <v>18895</v>
      </c>
      <c r="AG893" t="s">
        <v>18725</v>
      </c>
      <c r="AH893" t="s">
        <v>19899</v>
      </c>
      <c r="AI893" t="s">
        <v>18476</v>
      </c>
      <c r="AK893" t="s">
        <v>19887</v>
      </c>
      <c r="AN893" t="s">
        <v>19900</v>
      </c>
    </row>
    <row r="894" spans="1:40" hidden="1" x14ac:dyDescent="0.2">
      <c r="A894" t="s">
        <v>4364</v>
      </c>
      <c r="B894" t="s">
        <v>4365</v>
      </c>
      <c r="D894" t="s">
        <v>8556</v>
      </c>
      <c r="F894" t="s">
        <v>18469</v>
      </c>
      <c r="L894" t="s">
        <v>18470</v>
      </c>
      <c r="N894" t="s">
        <v>7477</v>
      </c>
      <c r="V894" t="b">
        <v>0</v>
      </c>
      <c r="W894" t="b">
        <v>1</v>
      </c>
      <c r="Z894" t="b">
        <v>0</v>
      </c>
      <c r="AB894" t="s">
        <v>18455</v>
      </c>
      <c r="AE894" t="s">
        <v>19901</v>
      </c>
      <c r="AF894" t="s">
        <v>18986</v>
      </c>
      <c r="AG894" t="s">
        <v>18994</v>
      </c>
      <c r="AH894" t="s">
        <v>19902</v>
      </c>
      <c r="AI894" t="s">
        <v>18476</v>
      </c>
      <c r="AK894" t="s">
        <v>19887</v>
      </c>
      <c r="AN894" t="s">
        <v>19903</v>
      </c>
    </row>
    <row r="895" spans="1:40" hidden="1" x14ac:dyDescent="0.2">
      <c r="A895" t="s">
        <v>4364</v>
      </c>
      <c r="B895" t="s">
        <v>4365</v>
      </c>
      <c r="D895" t="s">
        <v>8556</v>
      </c>
      <c r="F895" t="s">
        <v>18469</v>
      </c>
      <c r="L895" t="s">
        <v>18470</v>
      </c>
      <c r="N895" t="s">
        <v>7664</v>
      </c>
      <c r="V895" t="b">
        <v>0</v>
      </c>
      <c r="W895" t="b">
        <v>1</v>
      </c>
      <c r="Z895" t="b">
        <v>0</v>
      </c>
      <c r="AB895" t="s">
        <v>18455</v>
      </c>
      <c r="AE895" t="s">
        <v>19901</v>
      </c>
      <c r="AF895" t="s">
        <v>18986</v>
      </c>
      <c r="AG895" t="s">
        <v>18994</v>
      </c>
      <c r="AH895" t="s">
        <v>19904</v>
      </c>
      <c r="AI895" t="s">
        <v>18476</v>
      </c>
      <c r="AK895" t="s">
        <v>19887</v>
      </c>
      <c r="AN895" t="s">
        <v>19905</v>
      </c>
    </row>
    <row r="896" spans="1:40" hidden="1" x14ac:dyDescent="0.2">
      <c r="A896" t="s">
        <v>4364</v>
      </c>
      <c r="B896" t="s">
        <v>4365</v>
      </c>
      <c r="D896" t="s">
        <v>8556</v>
      </c>
      <c r="F896" t="s">
        <v>18469</v>
      </c>
      <c r="L896" t="s">
        <v>18470</v>
      </c>
      <c r="N896" t="s">
        <v>7886</v>
      </c>
      <c r="V896" t="b">
        <v>0</v>
      </c>
      <c r="W896" t="b">
        <v>1</v>
      </c>
      <c r="Z896" t="b">
        <v>0</v>
      </c>
      <c r="AB896" t="s">
        <v>18455</v>
      </c>
      <c r="AE896" t="s">
        <v>19906</v>
      </c>
      <c r="AF896" t="s">
        <v>18840</v>
      </c>
      <c r="AG896" t="s">
        <v>18811</v>
      </c>
      <c r="AH896" t="s">
        <v>19907</v>
      </c>
      <c r="AI896" t="s">
        <v>18483</v>
      </c>
      <c r="AK896" t="s">
        <v>19887</v>
      </c>
      <c r="AN896" t="s">
        <v>19908</v>
      </c>
    </row>
    <row r="897" spans="1:40" hidden="1" x14ac:dyDescent="0.2">
      <c r="A897" t="s">
        <v>4364</v>
      </c>
      <c r="B897" t="s">
        <v>4365</v>
      </c>
      <c r="D897" t="s">
        <v>8556</v>
      </c>
      <c r="F897" t="s">
        <v>18469</v>
      </c>
      <c r="L897" t="s">
        <v>18470</v>
      </c>
      <c r="V897" t="b">
        <v>0</v>
      </c>
      <c r="W897" t="b">
        <v>1</v>
      </c>
      <c r="AB897" t="s">
        <v>18455</v>
      </c>
      <c r="AE897" t="s">
        <v>18894</v>
      </c>
      <c r="AF897" t="s">
        <v>18895</v>
      </c>
      <c r="AG897" t="s">
        <v>18725</v>
      </c>
      <c r="AI897" t="s">
        <v>18476</v>
      </c>
      <c r="AK897" t="s">
        <v>19887</v>
      </c>
      <c r="AN897" t="s">
        <v>19909</v>
      </c>
    </row>
    <row r="898" spans="1:40" x14ac:dyDescent="0.2">
      <c r="A898" t="s">
        <v>4492</v>
      </c>
      <c r="B898" t="s">
        <v>4493</v>
      </c>
      <c r="D898" t="s">
        <v>8566</v>
      </c>
      <c r="F898" t="s">
        <v>18509</v>
      </c>
      <c r="G898" t="s">
        <v>18519</v>
      </c>
      <c r="H898" t="s">
        <v>19910</v>
      </c>
      <c r="L898" t="s">
        <v>18517</v>
      </c>
      <c r="N898" t="s">
        <v>7591</v>
      </c>
      <c r="T898" t="s">
        <v>19911</v>
      </c>
      <c r="U898" t="s">
        <v>19912</v>
      </c>
      <c r="AE898" t="s">
        <v>18888</v>
      </c>
      <c r="AF898" t="s">
        <v>18546</v>
      </c>
      <c r="AG898" t="s">
        <v>18529</v>
      </c>
      <c r="AH898" t="s">
        <v>19913</v>
      </c>
      <c r="AI898" t="s">
        <v>18451</v>
      </c>
      <c r="AN898" t="s">
        <v>19914</v>
      </c>
    </row>
    <row r="899" spans="1:40" x14ac:dyDescent="0.2">
      <c r="A899" t="s">
        <v>4492</v>
      </c>
      <c r="B899" t="s">
        <v>4493</v>
      </c>
      <c r="D899" t="s">
        <v>8566</v>
      </c>
      <c r="F899" t="s">
        <v>18509</v>
      </c>
      <c r="G899" t="s">
        <v>19915</v>
      </c>
      <c r="L899" t="s">
        <v>18517</v>
      </c>
      <c r="N899" t="s">
        <v>7591</v>
      </c>
      <c r="AE899" t="s">
        <v>19294</v>
      </c>
      <c r="AF899" t="s">
        <v>18550</v>
      </c>
      <c r="AG899" t="s">
        <v>18515</v>
      </c>
      <c r="AI899" t="s">
        <v>7872</v>
      </c>
      <c r="AN899" t="s">
        <v>19916</v>
      </c>
    </row>
    <row r="900" spans="1:40" x14ac:dyDescent="0.2">
      <c r="A900" t="s">
        <v>4492</v>
      </c>
      <c r="B900" t="s">
        <v>4493</v>
      </c>
      <c r="D900" t="s">
        <v>8566</v>
      </c>
      <c r="F900" t="s">
        <v>18509</v>
      </c>
      <c r="G900" t="s">
        <v>18519</v>
      </c>
      <c r="H900" t="s">
        <v>19910</v>
      </c>
      <c r="L900" t="s">
        <v>18511</v>
      </c>
      <c r="N900" t="s">
        <v>7591</v>
      </c>
      <c r="T900" t="s">
        <v>19911</v>
      </c>
      <c r="U900" t="s">
        <v>19912</v>
      </c>
      <c r="AE900" t="s">
        <v>18888</v>
      </c>
      <c r="AF900" t="s">
        <v>18546</v>
      </c>
      <c r="AG900" t="s">
        <v>18529</v>
      </c>
      <c r="AH900" t="s">
        <v>19913</v>
      </c>
      <c r="AI900" t="s">
        <v>18451</v>
      </c>
      <c r="AN900" t="s">
        <v>19917</v>
      </c>
    </row>
    <row r="901" spans="1:40" x14ac:dyDescent="0.2">
      <c r="A901" t="s">
        <v>4492</v>
      </c>
      <c r="B901" t="s">
        <v>4493</v>
      </c>
      <c r="D901" t="s">
        <v>8566</v>
      </c>
      <c r="F901" t="s">
        <v>18509</v>
      </c>
      <c r="G901" t="s">
        <v>19918</v>
      </c>
      <c r="L901" t="s">
        <v>18511</v>
      </c>
      <c r="N901" t="s">
        <v>7591</v>
      </c>
      <c r="AE901" t="s">
        <v>18888</v>
      </c>
      <c r="AF901" t="s">
        <v>18546</v>
      </c>
      <c r="AG901" t="s">
        <v>18529</v>
      </c>
      <c r="AI901" t="s">
        <v>18461</v>
      </c>
      <c r="AN901" t="s">
        <v>19919</v>
      </c>
    </row>
    <row r="902" spans="1:40" x14ac:dyDescent="0.2">
      <c r="A902" t="s">
        <v>4492</v>
      </c>
      <c r="B902" t="s">
        <v>4493</v>
      </c>
      <c r="D902" t="s">
        <v>8566</v>
      </c>
      <c r="F902" t="s">
        <v>18509</v>
      </c>
      <c r="G902" t="s">
        <v>19915</v>
      </c>
      <c r="L902" t="s">
        <v>18511</v>
      </c>
      <c r="N902" t="s">
        <v>7591</v>
      </c>
      <c r="AE902" t="s">
        <v>19294</v>
      </c>
      <c r="AF902" t="s">
        <v>18550</v>
      </c>
      <c r="AG902" t="s">
        <v>18515</v>
      </c>
      <c r="AI902" t="s">
        <v>7872</v>
      </c>
      <c r="AN902" t="s">
        <v>19919</v>
      </c>
    </row>
    <row r="903" spans="1:40" x14ac:dyDescent="0.2">
      <c r="A903" t="s">
        <v>4492</v>
      </c>
      <c r="B903" t="s">
        <v>4493</v>
      </c>
      <c r="D903" t="s">
        <v>8566</v>
      </c>
      <c r="F903" t="s">
        <v>18509</v>
      </c>
      <c r="G903" t="s">
        <v>19918</v>
      </c>
      <c r="L903" t="s">
        <v>18517</v>
      </c>
      <c r="N903" t="s">
        <v>7591</v>
      </c>
      <c r="AE903" t="s">
        <v>18888</v>
      </c>
      <c r="AF903" t="s">
        <v>18546</v>
      </c>
      <c r="AG903" t="s">
        <v>18529</v>
      </c>
      <c r="AI903" t="s">
        <v>18461</v>
      </c>
      <c r="AN903" t="s">
        <v>19916</v>
      </c>
    </row>
    <row r="904" spans="1:40" x14ac:dyDescent="0.2">
      <c r="A904" t="s">
        <v>4492</v>
      </c>
      <c r="B904" t="s">
        <v>4493</v>
      </c>
      <c r="D904" t="s">
        <v>8566</v>
      </c>
      <c r="F904" t="s">
        <v>18509</v>
      </c>
      <c r="G904" t="s">
        <v>19915</v>
      </c>
      <c r="L904" t="s">
        <v>18517</v>
      </c>
      <c r="N904" t="s">
        <v>7464</v>
      </c>
      <c r="AE904" t="s">
        <v>18513</v>
      </c>
      <c r="AF904" t="s">
        <v>18514</v>
      </c>
      <c r="AG904" t="s">
        <v>18515</v>
      </c>
      <c r="AI904" t="s">
        <v>7872</v>
      </c>
      <c r="AN904" t="s">
        <v>19920</v>
      </c>
    </row>
    <row r="905" spans="1:40" x14ac:dyDescent="0.2">
      <c r="A905" t="s">
        <v>4492</v>
      </c>
      <c r="B905" t="s">
        <v>4493</v>
      </c>
      <c r="D905" t="s">
        <v>8566</v>
      </c>
      <c r="F905" t="s">
        <v>18509</v>
      </c>
      <c r="G905" t="s">
        <v>19918</v>
      </c>
      <c r="L905" t="s">
        <v>18511</v>
      </c>
      <c r="N905" t="s">
        <v>7464</v>
      </c>
      <c r="V905" t="b">
        <v>0</v>
      </c>
      <c r="W905" t="b">
        <v>1</v>
      </c>
      <c r="AB905" t="s">
        <v>18455</v>
      </c>
      <c r="AE905" t="s">
        <v>18528</v>
      </c>
      <c r="AF905" t="s">
        <v>18458</v>
      </c>
      <c r="AG905" t="s">
        <v>18529</v>
      </c>
      <c r="AI905" t="s">
        <v>18461</v>
      </c>
      <c r="AN905" t="s">
        <v>19921</v>
      </c>
    </row>
    <row r="906" spans="1:40" x14ac:dyDescent="0.2">
      <c r="A906" t="s">
        <v>4492</v>
      </c>
      <c r="B906" t="s">
        <v>4493</v>
      </c>
      <c r="D906" t="s">
        <v>8566</v>
      </c>
      <c r="F906" t="s">
        <v>18509</v>
      </c>
      <c r="G906" t="s">
        <v>19915</v>
      </c>
      <c r="L906" t="s">
        <v>18511</v>
      </c>
      <c r="N906" t="s">
        <v>7464</v>
      </c>
      <c r="AE906" t="s">
        <v>18513</v>
      </c>
      <c r="AF906" t="s">
        <v>18514</v>
      </c>
      <c r="AG906" t="s">
        <v>18515</v>
      </c>
      <c r="AI906" t="s">
        <v>7872</v>
      </c>
      <c r="AN906" t="s">
        <v>19922</v>
      </c>
    </row>
    <row r="907" spans="1:40" x14ac:dyDescent="0.2">
      <c r="A907" t="s">
        <v>4492</v>
      </c>
      <c r="B907" t="s">
        <v>4493</v>
      </c>
      <c r="D907" t="s">
        <v>8566</v>
      </c>
      <c r="F907" t="s">
        <v>18509</v>
      </c>
      <c r="G907" t="s">
        <v>19918</v>
      </c>
      <c r="L907" t="s">
        <v>18517</v>
      </c>
      <c r="N907" t="s">
        <v>7464</v>
      </c>
      <c r="AE907" t="s">
        <v>18528</v>
      </c>
      <c r="AF907" t="s">
        <v>18458</v>
      </c>
      <c r="AG907" t="s">
        <v>18529</v>
      </c>
      <c r="AI907" t="s">
        <v>18461</v>
      </c>
      <c r="AN907" t="s">
        <v>19920</v>
      </c>
    </row>
    <row r="908" spans="1:40" hidden="1" x14ac:dyDescent="0.2">
      <c r="A908" t="s">
        <v>4492</v>
      </c>
      <c r="B908" t="s">
        <v>4493</v>
      </c>
      <c r="D908" t="s">
        <v>8566</v>
      </c>
      <c r="F908" t="s">
        <v>18509</v>
      </c>
      <c r="G908" t="s">
        <v>19915</v>
      </c>
      <c r="L908" t="s">
        <v>18517</v>
      </c>
      <c r="N908" t="s">
        <v>7536</v>
      </c>
      <c r="V908" t="b">
        <v>0</v>
      </c>
      <c r="W908" t="b">
        <v>0</v>
      </c>
      <c r="Z908" t="b">
        <v>0</v>
      </c>
      <c r="AE908" t="s">
        <v>19624</v>
      </c>
      <c r="AF908" t="s">
        <v>18639</v>
      </c>
      <c r="AG908" t="s">
        <v>18640</v>
      </c>
      <c r="AI908" t="s">
        <v>7872</v>
      </c>
      <c r="AN908" t="s">
        <v>19923</v>
      </c>
    </row>
    <row r="909" spans="1:40" hidden="1" x14ac:dyDescent="0.2">
      <c r="A909" t="s">
        <v>4492</v>
      </c>
      <c r="B909" t="s">
        <v>4493</v>
      </c>
      <c r="D909" t="s">
        <v>8566</v>
      </c>
      <c r="F909" t="s">
        <v>18509</v>
      </c>
      <c r="G909" t="s">
        <v>19918</v>
      </c>
      <c r="L909" t="s">
        <v>18511</v>
      </c>
      <c r="N909" t="s">
        <v>7536</v>
      </c>
      <c r="V909" t="b">
        <v>0</v>
      </c>
      <c r="W909" t="b">
        <v>0</v>
      </c>
      <c r="Z909" t="b">
        <v>0</v>
      </c>
      <c r="AE909" t="s">
        <v>19692</v>
      </c>
      <c r="AF909" t="s">
        <v>18634</v>
      </c>
      <c r="AG909" t="s">
        <v>19627</v>
      </c>
      <c r="AI909" t="s">
        <v>18461</v>
      </c>
      <c r="AN909" t="s">
        <v>19924</v>
      </c>
    </row>
    <row r="910" spans="1:40" hidden="1" x14ac:dyDescent="0.2">
      <c r="A910" t="s">
        <v>4492</v>
      </c>
      <c r="B910" t="s">
        <v>4493</v>
      </c>
      <c r="D910" t="s">
        <v>8566</v>
      </c>
      <c r="F910" t="s">
        <v>18509</v>
      </c>
      <c r="G910" t="s">
        <v>19915</v>
      </c>
      <c r="L910" t="s">
        <v>18511</v>
      </c>
      <c r="N910" t="s">
        <v>7536</v>
      </c>
      <c r="V910" t="b">
        <v>0</v>
      </c>
      <c r="W910" t="b">
        <v>0</v>
      </c>
      <c r="Z910" t="b">
        <v>0</v>
      </c>
      <c r="AE910" t="s">
        <v>19624</v>
      </c>
      <c r="AF910" t="s">
        <v>18639</v>
      </c>
      <c r="AG910" t="s">
        <v>18640</v>
      </c>
      <c r="AI910" t="s">
        <v>7872</v>
      </c>
      <c r="AN910" t="s">
        <v>19924</v>
      </c>
    </row>
    <row r="911" spans="1:40" hidden="1" x14ac:dyDescent="0.2">
      <c r="A911" t="s">
        <v>4492</v>
      </c>
      <c r="B911" t="s">
        <v>4493</v>
      </c>
      <c r="D911" t="s">
        <v>8566</v>
      </c>
      <c r="F911" t="s">
        <v>18509</v>
      </c>
      <c r="G911" t="s">
        <v>19918</v>
      </c>
      <c r="L911" t="s">
        <v>18517</v>
      </c>
      <c r="N911" t="s">
        <v>7536</v>
      </c>
      <c r="V911" t="b">
        <v>0</v>
      </c>
      <c r="W911" t="b">
        <v>0</v>
      </c>
      <c r="Z911" t="b">
        <v>0</v>
      </c>
      <c r="AE911" t="s">
        <v>19692</v>
      </c>
      <c r="AF911" t="s">
        <v>18634</v>
      </c>
      <c r="AG911" t="s">
        <v>19627</v>
      </c>
      <c r="AI911" t="s">
        <v>18461</v>
      </c>
      <c r="AN911" t="s">
        <v>19923</v>
      </c>
    </row>
    <row r="912" spans="1:40" hidden="1" x14ac:dyDescent="0.2">
      <c r="A912" t="s">
        <v>4492</v>
      </c>
      <c r="B912" t="s">
        <v>4493</v>
      </c>
      <c r="D912" t="s">
        <v>8566</v>
      </c>
      <c r="F912" t="s">
        <v>18469</v>
      </c>
      <c r="L912" t="s">
        <v>18470</v>
      </c>
      <c r="N912" t="s">
        <v>7814</v>
      </c>
      <c r="T912" t="s">
        <v>19926</v>
      </c>
      <c r="U912" t="s">
        <v>19927</v>
      </c>
      <c r="AE912" t="s">
        <v>19157</v>
      </c>
      <c r="AH912" t="s">
        <v>19928</v>
      </c>
      <c r="AI912" t="s">
        <v>18476</v>
      </c>
      <c r="AK912" t="s">
        <v>18477</v>
      </c>
      <c r="AN912" t="s">
        <v>19929</v>
      </c>
    </row>
    <row r="913" spans="1:40" x14ac:dyDescent="0.2">
      <c r="A913" t="s">
        <v>4492</v>
      </c>
      <c r="B913" t="s">
        <v>4493</v>
      </c>
      <c r="D913" t="s">
        <v>8566</v>
      </c>
      <c r="F913" t="s">
        <v>18509</v>
      </c>
      <c r="G913" t="s">
        <v>18519</v>
      </c>
      <c r="H913" t="s">
        <v>19910</v>
      </c>
      <c r="L913" t="s">
        <v>18517</v>
      </c>
      <c r="AE913" t="s">
        <v>18888</v>
      </c>
      <c r="AF913" t="s">
        <v>18546</v>
      </c>
      <c r="AG913" t="s">
        <v>18529</v>
      </c>
      <c r="AI913" t="s">
        <v>18451</v>
      </c>
      <c r="AN913" t="s">
        <v>19930</v>
      </c>
    </row>
    <row r="914" spans="1:40" x14ac:dyDescent="0.2">
      <c r="A914" t="s">
        <v>4492</v>
      </c>
      <c r="B914" t="s">
        <v>4493</v>
      </c>
      <c r="D914" t="s">
        <v>8566</v>
      </c>
      <c r="F914" t="s">
        <v>18509</v>
      </c>
      <c r="G914" t="s">
        <v>19918</v>
      </c>
      <c r="L914" t="s">
        <v>18511</v>
      </c>
      <c r="V914" t="b">
        <v>0</v>
      </c>
      <c r="W914" t="b">
        <v>0</v>
      </c>
      <c r="Z914" t="b">
        <v>0</v>
      </c>
      <c r="AE914" t="s">
        <v>18528</v>
      </c>
      <c r="AF914" t="s">
        <v>18458</v>
      </c>
      <c r="AG914" t="s">
        <v>18529</v>
      </c>
      <c r="AI914" t="s">
        <v>18461</v>
      </c>
      <c r="AN914" t="s">
        <v>19931</v>
      </c>
    </row>
    <row r="915" spans="1:40" hidden="1" x14ac:dyDescent="0.2">
      <c r="A915" t="s">
        <v>4492</v>
      </c>
      <c r="B915" t="s">
        <v>4493</v>
      </c>
      <c r="D915" t="s">
        <v>8566</v>
      </c>
      <c r="F915" t="s">
        <v>18469</v>
      </c>
      <c r="L915" t="s">
        <v>18470</v>
      </c>
      <c r="AE915" t="s">
        <v>19157</v>
      </c>
      <c r="AI915" t="s">
        <v>18483</v>
      </c>
      <c r="AK915" t="s">
        <v>18477</v>
      </c>
      <c r="AN915" t="s">
        <v>19932</v>
      </c>
    </row>
    <row r="916" spans="1:40" x14ac:dyDescent="0.2">
      <c r="A916" t="s">
        <v>4492</v>
      </c>
      <c r="B916" t="s">
        <v>4493</v>
      </c>
      <c r="D916" t="s">
        <v>8566</v>
      </c>
      <c r="F916" t="s">
        <v>18509</v>
      </c>
      <c r="G916" t="s">
        <v>19915</v>
      </c>
      <c r="L916" t="s">
        <v>18511</v>
      </c>
      <c r="V916" t="b">
        <v>0</v>
      </c>
      <c r="W916" t="b">
        <v>0</v>
      </c>
      <c r="Z916" t="b">
        <v>0</v>
      </c>
      <c r="AE916" t="s">
        <v>18513</v>
      </c>
      <c r="AF916" t="s">
        <v>18514</v>
      </c>
      <c r="AG916" t="s">
        <v>18515</v>
      </c>
      <c r="AI916" t="s">
        <v>7872</v>
      </c>
      <c r="AN916" t="s">
        <v>19931</v>
      </c>
    </row>
    <row r="917" spans="1:40" hidden="1" x14ac:dyDescent="0.2">
      <c r="A917" t="s">
        <v>4566</v>
      </c>
      <c r="B917" t="s">
        <v>4567</v>
      </c>
      <c r="D917" t="s">
        <v>8579</v>
      </c>
      <c r="F917" t="s">
        <v>18556</v>
      </c>
      <c r="G917" t="s">
        <v>18451</v>
      </c>
      <c r="H917" t="s">
        <v>19933</v>
      </c>
      <c r="L917" t="s">
        <v>18558</v>
      </c>
      <c r="N917" t="s">
        <v>7592</v>
      </c>
      <c r="T917" t="s">
        <v>19934</v>
      </c>
      <c r="U917" t="s">
        <v>19935</v>
      </c>
      <c r="V917" t="b">
        <v>0</v>
      </c>
      <c r="W917" t="b">
        <v>1</v>
      </c>
      <c r="AB917" t="s">
        <v>18455</v>
      </c>
      <c r="AC917" t="s">
        <v>18645</v>
      </c>
      <c r="AE917" t="s">
        <v>19936</v>
      </c>
      <c r="AF917" t="s">
        <v>19937</v>
      </c>
      <c r="AG917" t="s">
        <v>18805</v>
      </c>
      <c r="AH917" t="s">
        <v>19938</v>
      </c>
      <c r="AI917" t="s">
        <v>18451</v>
      </c>
      <c r="AN917" t="s">
        <v>19939</v>
      </c>
    </row>
    <row r="918" spans="1:40" hidden="1" x14ac:dyDescent="0.2">
      <c r="A918" t="s">
        <v>4566</v>
      </c>
      <c r="B918" t="s">
        <v>4567</v>
      </c>
      <c r="D918" t="s">
        <v>8579</v>
      </c>
      <c r="F918" t="s">
        <v>18556</v>
      </c>
      <c r="G918" t="s">
        <v>18451</v>
      </c>
      <c r="H918" t="s">
        <v>19940</v>
      </c>
      <c r="L918" t="s">
        <v>18558</v>
      </c>
      <c r="N918" t="s">
        <v>7592</v>
      </c>
      <c r="T918" t="s">
        <v>19934</v>
      </c>
      <c r="U918" t="s">
        <v>19935</v>
      </c>
      <c r="V918" t="b">
        <v>0</v>
      </c>
      <c r="W918" t="b">
        <v>1</v>
      </c>
      <c r="AB918" t="s">
        <v>18455</v>
      </c>
      <c r="AC918" t="s">
        <v>19092</v>
      </c>
      <c r="AE918" t="s">
        <v>19936</v>
      </c>
      <c r="AF918" t="s">
        <v>19937</v>
      </c>
      <c r="AG918" t="s">
        <v>18805</v>
      </c>
      <c r="AH918" t="s">
        <v>19938</v>
      </c>
      <c r="AI918" t="s">
        <v>18451</v>
      </c>
      <c r="AN918" t="s">
        <v>19939</v>
      </c>
    </row>
    <row r="919" spans="1:40" hidden="1" x14ac:dyDescent="0.2">
      <c r="A919" t="s">
        <v>4566</v>
      </c>
      <c r="B919" t="s">
        <v>4567</v>
      </c>
      <c r="D919" t="s">
        <v>8579</v>
      </c>
      <c r="F919" t="s">
        <v>18556</v>
      </c>
      <c r="G919" t="s">
        <v>18524</v>
      </c>
      <c r="H919" t="s">
        <v>19134</v>
      </c>
      <c r="L919" t="s">
        <v>18558</v>
      </c>
      <c r="N919" t="s">
        <v>7107</v>
      </c>
      <c r="T919" t="s">
        <v>19941</v>
      </c>
      <c r="U919" t="s">
        <v>19942</v>
      </c>
      <c r="V919" t="b">
        <v>0</v>
      </c>
      <c r="W919" t="b">
        <v>1</v>
      </c>
      <c r="AB919" t="s">
        <v>18455</v>
      </c>
      <c r="AC919" t="s">
        <v>18561</v>
      </c>
      <c r="AE919" t="s">
        <v>19943</v>
      </c>
      <c r="AF919" t="s">
        <v>18810</v>
      </c>
      <c r="AG919" t="s">
        <v>18811</v>
      </c>
      <c r="AH919" t="s">
        <v>19944</v>
      </c>
      <c r="AI919" t="s">
        <v>18451</v>
      </c>
      <c r="AN919" t="s">
        <v>19945</v>
      </c>
    </row>
    <row r="920" spans="1:40" hidden="1" x14ac:dyDescent="0.2">
      <c r="A920" t="s">
        <v>4566</v>
      </c>
      <c r="B920" t="s">
        <v>4567</v>
      </c>
      <c r="D920" t="s">
        <v>8579</v>
      </c>
      <c r="F920" t="s">
        <v>18556</v>
      </c>
      <c r="G920" t="s">
        <v>18451</v>
      </c>
      <c r="H920" t="s">
        <v>19933</v>
      </c>
      <c r="L920" t="s">
        <v>18558</v>
      </c>
      <c r="N920" t="s">
        <v>7107</v>
      </c>
      <c r="T920" t="s">
        <v>19941</v>
      </c>
      <c r="U920" t="s">
        <v>19942</v>
      </c>
      <c r="V920" t="b">
        <v>0</v>
      </c>
      <c r="W920" t="b">
        <v>1</v>
      </c>
      <c r="AB920" t="s">
        <v>18455</v>
      </c>
      <c r="AC920" t="s">
        <v>18645</v>
      </c>
      <c r="AE920" t="s">
        <v>19936</v>
      </c>
      <c r="AF920" t="s">
        <v>19937</v>
      </c>
      <c r="AG920" t="s">
        <v>18805</v>
      </c>
      <c r="AH920" t="s">
        <v>19944</v>
      </c>
      <c r="AI920" t="s">
        <v>18451</v>
      </c>
      <c r="AN920" t="s">
        <v>19945</v>
      </c>
    </row>
    <row r="921" spans="1:40" hidden="1" x14ac:dyDescent="0.2">
      <c r="A921" t="s">
        <v>4566</v>
      </c>
      <c r="B921" t="s">
        <v>4567</v>
      </c>
      <c r="D921" t="s">
        <v>8579</v>
      </c>
      <c r="F921" t="s">
        <v>18556</v>
      </c>
      <c r="G921" t="s">
        <v>18524</v>
      </c>
      <c r="H921" t="s">
        <v>19116</v>
      </c>
      <c r="L921" t="s">
        <v>18558</v>
      </c>
      <c r="N921" t="s">
        <v>7107</v>
      </c>
      <c r="T921" t="s">
        <v>19941</v>
      </c>
      <c r="U921" t="s">
        <v>19942</v>
      </c>
      <c r="V921" t="b">
        <v>0</v>
      </c>
      <c r="W921" t="b">
        <v>1</v>
      </c>
      <c r="AB921" t="s">
        <v>18455</v>
      </c>
      <c r="AC921" t="s">
        <v>18566</v>
      </c>
      <c r="AE921" t="s">
        <v>19943</v>
      </c>
      <c r="AF921" t="s">
        <v>18810</v>
      </c>
      <c r="AG921" t="s">
        <v>18811</v>
      </c>
      <c r="AH921" t="s">
        <v>19944</v>
      </c>
      <c r="AI921" t="s">
        <v>18451</v>
      </c>
      <c r="AN921" t="s">
        <v>19945</v>
      </c>
    </row>
    <row r="922" spans="1:40" hidden="1" x14ac:dyDescent="0.2">
      <c r="A922" t="s">
        <v>4566</v>
      </c>
      <c r="B922" t="s">
        <v>4567</v>
      </c>
      <c r="D922" t="s">
        <v>8579</v>
      </c>
      <c r="F922" t="s">
        <v>18556</v>
      </c>
      <c r="G922" t="s">
        <v>18451</v>
      </c>
      <c r="H922" t="s">
        <v>19940</v>
      </c>
      <c r="L922" t="s">
        <v>18558</v>
      </c>
      <c r="N922" t="s">
        <v>7107</v>
      </c>
      <c r="T922" t="s">
        <v>19941</v>
      </c>
      <c r="U922" t="s">
        <v>19942</v>
      </c>
      <c r="V922" t="b">
        <v>0</v>
      </c>
      <c r="W922" t="b">
        <v>1</v>
      </c>
      <c r="AB922" t="s">
        <v>18455</v>
      </c>
      <c r="AC922" t="s">
        <v>19092</v>
      </c>
      <c r="AE922" t="s">
        <v>19936</v>
      </c>
      <c r="AF922" t="s">
        <v>19937</v>
      </c>
      <c r="AG922" t="s">
        <v>18805</v>
      </c>
      <c r="AH922" t="s">
        <v>19944</v>
      </c>
      <c r="AI922" t="s">
        <v>18451</v>
      </c>
      <c r="AN922" t="s">
        <v>19945</v>
      </c>
    </row>
    <row r="923" spans="1:40" hidden="1" x14ac:dyDescent="0.2">
      <c r="A923" t="s">
        <v>4566</v>
      </c>
      <c r="B923" t="s">
        <v>4567</v>
      </c>
      <c r="D923" t="s">
        <v>8579</v>
      </c>
      <c r="F923" t="s">
        <v>18556</v>
      </c>
      <c r="G923" t="s">
        <v>18451</v>
      </c>
      <c r="H923" t="s">
        <v>19946</v>
      </c>
      <c r="L923" t="s">
        <v>18558</v>
      </c>
      <c r="N923" t="s">
        <v>7107</v>
      </c>
      <c r="T923" t="s">
        <v>19941</v>
      </c>
      <c r="U923" t="s">
        <v>19942</v>
      </c>
      <c r="V923" t="b">
        <v>0</v>
      </c>
      <c r="W923" t="b">
        <v>1</v>
      </c>
      <c r="AB923" t="s">
        <v>18455</v>
      </c>
      <c r="AC923" t="s">
        <v>18491</v>
      </c>
      <c r="AE923" t="s">
        <v>19936</v>
      </c>
      <c r="AF923" t="s">
        <v>19937</v>
      </c>
      <c r="AG923" t="s">
        <v>18805</v>
      </c>
      <c r="AH923" t="s">
        <v>19944</v>
      </c>
      <c r="AI923" t="s">
        <v>18451</v>
      </c>
      <c r="AN923" t="s">
        <v>19945</v>
      </c>
    </row>
    <row r="924" spans="1:40" hidden="1" x14ac:dyDescent="0.2">
      <c r="A924" t="s">
        <v>4566</v>
      </c>
      <c r="B924" t="s">
        <v>4567</v>
      </c>
      <c r="D924" t="s">
        <v>8579</v>
      </c>
      <c r="F924" t="s">
        <v>18556</v>
      </c>
      <c r="G924" t="s">
        <v>18524</v>
      </c>
      <c r="H924" t="s">
        <v>19947</v>
      </c>
      <c r="L924" t="s">
        <v>18558</v>
      </c>
      <c r="N924" t="s">
        <v>7204</v>
      </c>
      <c r="T924" t="s">
        <v>19948</v>
      </c>
      <c r="U924" t="s">
        <v>19949</v>
      </c>
      <c r="V924" t="b">
        <v>1</v>
      </c>
      <c r="W924" t="b">
        <v>0</v>
      </c>
      <c r="AB924" t="s">
        <v>18642</v>
      </c>
      <c r="AC924" t="s">
        <v>18561</v>
      </c>
      <c r="AE924" t="s">
        <v>19596</v>
      </c>
      <c r="AF924" t="s">
        <v>18840</v>
      </c>
      <c r="AG924" t="s">
        <v>18811</v>
      </c>
      <c r="AH924" t="s">
        <v>19950</v>
      </c>
      <c r="AI924" t="s">
        <v>18524</v>
      </c>
      <c r="AN924" t="s">
        <v>19951</v>
      </c>
    </row>
    <row r="925" spans="1:40" hidden="1" x14ac:dyDescent="0.2">
      <c r="A925" t="s">
        <v>4566</v>
      </c>
      <c r="B925" t="s">
        <v>4567</v>
      </c>
      <c r="D925" t="s">
        <v>8579</v>
      </c>
      <c r="F925" t="s">
        <v>18556</v>
      </c>
      <c r="G925" t="s">
        <v>18451</v>
      </c>
      <c r="H925" t="s">
        <v>19870</v>
      </c>
      <c r="L925" t="s">
        <v>18558</v>
      </c>
      <c r="N925" t="s">
        <v>7204</v>
      </c>
      <c r="T925" t="s">
        <v>19948</v>
      </c>
      <c r="U925" t="s">
        <v>19949</v>
      </c>
      <c r="V925" t="b">
        <v>1</v>
      </c>
      <c r="W925" t="b">
        <v>0</v>
      </c>
      <c r="AB925" t="s">
        <v>18642</v>
      </c>
      <c r="AC925" t="s">
        <v>19123</v>
      </c>
      <c r="AE925" t="s">
        <v>19952</v>
      </c>
      <c r="AF925" t="s">
        <v>18804</v>
      </c>
      <c r="AG925" t="s">
        <v>18994</v>
      </c>
      <c r="AH925" t="s">
        <v>19950</v>
      </c>
      <c r="AI925" t="s">
        <v>18524</v>
      </c>
      <c r="AN925" t="s">
        <v>19951</v>
      </c>
    </row>
    <row r="926" spans="1:40" hidden="1" x14ac:dyDescent="0.2">
      <c r="A926" t="s">
        <v>4566</v>
      </c>
      <c r="B926" t="s">
        <v>4567</v>
      </c>
      <c r="D926" t="s">
        <v>8579</v>
      </c>
      <c r="F926" t="s">
        <v>18556</v>
      </c>
      <c r="G926" t="s">
        <v>18566</v>
      </c>
      <c r="L926" t="s">
        <v>18558</v>
      </c>
      <c r="N926" t="s">
        <v>7204</v>
      </c>
      <c r="T926" t="s">
        <v>19948</v>
      </c>
      <c r="U926" t="s">
        <v>19949</v>
      </c>
      <c r="AE926" t="s">
        <v>19596</v>
      </c>
      <c r="AF926" t="s">
        <v>18840</v>
      </c>
      <c r="AG926" t="s">
        <v>18811</v>
      </c>
      <c r="AH926" t="s">
        <v>19950</v>
      </c>
      <c r="AI926" t="s">
        <v>18524</v>
      </c>
      <c r="AN926" t="s">
        <v>19953</v>
      </c>
    </row>
    <row r="927" spans="1:40" hidden="1" x14ac:dyDescent="0.2">
      <c r="A927" t="s">
        <v>4566</v>
      </c>
      <c r="B927" t="s">
        <v>4567</v>
      </c>
      <c r="D927" t="s">
        <v>8579</v>
      </c>
      <c r="F927" t="s">
        <v>18556</v>
      </c>
      <c r="G927" t="s">
        <v>18561</v>
      </c>
      <c r="L927" t="s">
        <v>18558</v>
      </c>
      <c r="N927" t="s">
        <v>7204</v>
      </c>
      <c r="T927" t="s">
        <v>19948</v>
      </c>
      <c r="U927" t="s">
        <v>19949</v>
      </c>
      <c r="AE927" t="s">
        <v>19596</v>
      </c>
      <c r="AF927" t="s">
        <v>18840</v>
      </c>
      <c r="AG927" t="s">
        <v>18811</v>
      </c>
      <c r="AH927" t="s">
        <v>19950</v>
      </c>
      <c r="AI927" t="s">
        <v>18524</v>
      </c>
      <c r="AN927" t="s">
        <v>19953</v>
      </c>
    </row>
    <row r="928" spans="1:40" hidden="1" x14ac:dyDescent="0.2">
      <c r="A928" t="s">
        <v>4566</v>
      </c>
      <c r="B928" t="s">
        <v>4567</v>
      </c>
      <c r="D928" t="s">
        <v>8579</v>
      </c>
      <c r="F928" t="s">
        <v>18556</v>
      </c>
      <c r="G928" t="s">
        <v>19092</v>
      </c>
      <c r="L928" t="s">
        <v>18558</v>
      </c>
      <c r="N928" t="s">
        <v>7204</v>
      </c>
      <c r="T928" t="s">
        <v>19948</v>
      </c>
      <c r="U928" t="s">
        <v>19949</v>
      </c>
      <c r="AE928" t="s">
        <v>19952</v>
      </c>
      <c r="AF928" t="s">
        <v>18804</v>
      </c>
      <c r="AG928" t="s">
        <v>18994</v>
      </c>
      <c r="AH928" t="s">
        <v>19950</v>
      </c>
      <c r="AI928" t="s">
        <v>18451</v>
      </c>
      <c r="AN928" t="s">
        <v>19953</v>
      </c>
    </row>
    <row r="929" spans="1:40" hidden="1" x14ac:dyDescent="0.2">
      <c r="A929" t="s">
        <v>4566</v>
      </c>
      <c r="B929" t="s">
        <v>4567</v>
      </c>
      <c r="D929" t="s">
        <v>8579</v>
      </c>
      <c r="F929" t="s">
        <v>18556</v>
      </c>
      <c r="G929" t="s">
        <v>18491</v>
      </c>
      <c r="L929" t="s">
        <v>18558</v>
      </c>
      <c r="N929" t="s">
        <v>7204</v>
      </c>
      <c r="T929" t="s">
        <v>19948</v>
      </c>
      <c r="U929" t="s">
        <v>19949</v>
      </c>
      <c r="AE929" t="s">
        <v>19952</v>
      </c>
      <c r="AF929" t="s">
        <v>18804</v>
      </c>
      <c r="AG929" t="s">
        <v>18994</v>
      </c>
      <c r="AH929" t="s">
        <v>19950</v>
      </c>
      <c r="AI929" t="s">
        <v>18451</v>
      </c>
      <c r="AN929" t="s">
        <v>19953</v>
      </c>
    </row>
    <row r="930" spans="1:40" hidden="1" x14ac:dyDescent="0.2">
      <c r="A930" t="s">
        <v>4566</v>
      </c>
      <c r="B930" t="s">
        <v>4567</v>
      </c>
      <c r="D930" t="s">
        <v>8579</v>
      </c>
      <c r="F930" t="s">
        <v>18556</v>
      </c>
      <c r="G930" t="s">
        <v>18451</v>
      </c>
      <c r="H930" t="s">
        <v>19954</v>
      </c>
      <c r="L930" t="s">
        <v>18558</v>
      </c>
      <c r="N930" t="s">
        <v>7204</v>
      </c>
      <c r="T930" t="s">
        <v>19948</v>
      </c>
      <c r="U930" t="s">
        <v>19949</v>
      </c>
      <c r="V930" t="b">
        <v>1</v>
      </c>
      <c r="W930" t="b">
        <v>0</v>
      </c>
      <c r="AB930" t="s">
        <v>18642</v>
      </c>
      <c r="AC930" t="s">
        <v>18645</v>
      </c>
      <c r="AE930" t="s">
        <v>19952</v>
      </c>
      <c r="AF930" t="s">
        <v>18804</v>
      </c>
      <c r="AG930" t="s">
        <v>18994</v>
      </c>
      <c r="AH930" t="s">
        <v>19950</v>
      </c>
      <c r="AI930" t="s">
        <v>18524</v>
      </c>
      <c r="AN930" t="s">
        <v>19951</v>
      </c>
    </row>
    <row r="931" spans="1:40" hidden="1" x14ac:dyDescent="0.2">
      <c r="A931" t="s">
        <v>4566</v>
      </c>
      <c r="B931" t="s">
        <v>4567</v>
      </c>
      <c r="D931" t="s">
        <v>8579</v>
      </c>
      <c r="F931" t="s">
        <v>18556</v>
      </c>
      <c r="G931" t="s">
        <v>18524</v>
      </c>
      <c r="H931" t="s">
        <v>19116</v>
      </c>
      <c r="L931" t="s">
        <v>18558</v>
      </c>
      <c r="N931" t="s">
        <v>7204</v>
      </c>
      <c r="T931" t="s">
        <v>19948</v>
      </c>
      <c r="U931" t="s">
        <v>19949</v>
      </c>
      <c r="V931" t="b">
        <v>1</v>
      </c>
      <c r="W931" t="b">
        <v>0</v>
      </c>
      <c r="AB931" t="s">
        <v>18642</v>
      </c>
      <c r="AC931" t="s">
        <v>18566</v>
      </c>
      <c r="AE931" t="s">
        <v>19596</v>
      </c>
      <c r="AF931" t="s">
        <v>18840</v>
      </c>
      <c r="AG931" t="s">
        <v>18811</v>
      </c>
      <c r="AH931" t="s">
        <v>19950</v>
      </c>
      <c r="AI931" t="s">
        <v>18524</v>
      </c>
      <c r="AN931" t="s">
        <v>19951</v>
      </c>
    </row>
    <row r="932" spans="1:40" hidden="1" x14ac:dyDescent="0.2">
      <c r="A932" t="s">
        <v>4566</v>
      </c>
      <c r="B932" t="s">
        <v>4567</v>
      </c>
      <c r="D932" t="s">
        <v>8579</v>
      </c>
      <c r="F932" t="s">
        <v>18556</v>
      </c>
      <c r="G932" t="s">
        <v>19123</v>
      </c>
      <c r="L932" t="s">
        <v>18558</v>
      </c>
      <c r="N932" t="s">
        <v>7204</v>
      </c>
      <c r="T932" t="s">
        <v>19948</v>
      </c>
      <c r="U932" t="s">
        <v>19949</v>
      </c>
      <c r="AE932" t="s">
        <v>19952</v>
      </c>
      <c r="AF932" t="s">
        <v>18804</v>
      </c>
      <c r="AG932" t="s">
        <v>18994</v>
      </c>
      <c r="AH932" t="s">
        <v>19950</v>
      </c>
      <c r="AI932" t="s">
        <v>18451</v>
      </c>
      <c r="AN932" t="s">
        <v>19953</v>
      </c>
    </row>
    <row r="933" spans="1:40" hidden="1" x14ac:dyDescent="0.2">
      <c r="A933" t="s">
        <v>4566</v>
      </c>
      <c r="B933" t="s">
        <v>4567</v>
      </c>
      <c r="D933" t="s">
        <v>8579</v>
      </c>
      <c r="F933" t="s">
        <v>18556</v>
      </c>
      <c r="G933" t="s">
        <v>18645</v>
      </c>
      <c r="L933" t="s">
        <v>18558</v>
      </c>
      <c r="N933" t="s">
        <v>7204</v>
      </c>
      <c r="T933" t="s">
        <v>19948</v>
      </c>
      <c r="U933" t="s">
        <v>19949</v>
      </c>
      <c r="AE933" t="s">
        <v>19952</v>
      </c>
      <c r="AF933" t="s">
        <v>18804</v>
      </c>
      <c r="AG933" t="s">
        <v>18994</v>
      </c>
      <c r="AH933" t="s">
        <v>19950</v>
      </c>
      <c r="AI933" t="s">
        <v>18451</v>
      </c>
      <c r="AN933" t="s">
        <v>19953</v>
      </c>
    </row>
    <row r="934" spans="1:40" hidden="1" x14ac:dyDescent="0.2">
      <c r="A934" t="s">
        <v>4566</v>
      </c>
      <c r="B934" t="s">
        <v>4567</v>
      </c>
      <c r="D934" t="s">
        <v>8579</v>
      </c>
      <c r="F934" t="s">
        <v>18556</v>
      </c>
      <c r="G934" t="s">
        <v>18451</v>
      </c>
      <c r="H934" t="s">
        <v>19955</v>
      </c>
      <c r="L934" t="s">
        <v>18558</v>
      </c>
      <c r="N934" t="s">
        <v>7204</v>
      </c>
      <c r="T934" t="s">
        <v>19948</v>
      </c>
      <c r="U934" t="s">
        <v>19949</v>
      </c>
      <c r="V934" t="b">
        <v>1</v>
      </c>
      <c r="W934" t="b">
        <v>0</v>
      </c>
      <c r="AB934" t="s">
        <v>18642</v>
      </c>
      <c r="AC934" t="s">
        <v>19092</v>
      </c>
      <c r="AE934" t="s">
        <v>19952</v>
      </c>
      <c r="AF934" t="s">
        <v>18804</v>
      </c>
      <c r="AG934" t="s">
        <v>18994</v>
      </c>
      <c r="AH934" t="s">
        <v>19950</v>
      </c>
      <c r="AI934" t="s">
        <v>18524</v>
      </c>
      <c r="AN934" t="s">
        <v>19951</v>
      </c>
    </row>
    <row r="935" spans="1:40" hidden="1" x14ac:dyDescent="0.2">
      <c r="A935" t="s">
        <v>4566</v>
      </c>
      <c r="B935" t="s">
        <v>4567</v>
      </c>
      <c r="D935" t="s">
        <v>8579</v>
      </c>
      <c r="F935" t="s">
        <v>18556</v>
      </c>
      <c r="G935" t="s">
        <v>18451</v>
      </c>
      <c r="H935" t="s">
        <v>19956</v>
      </c>
      <c r="L935" t="s">
        <v>18558</v>
      </c>
      <c r="N935" t="s">
        <v>7204</v>
      </c>
      <c r="T935" t="s">
        <v>19948</v>
      </c>
      <c r="U935" t="s">
        <v>19949</v>
      </c>
      <c r="V935" t="b">
        <v>1</v>
      </c>
      <c r="W935" t="b">
        <v>0</v>
      </c>
      <c r="AB935" t="s">
        <v>18642</v>
      </c>
      <c r="AC935" t="s">
        <v>18491</v>
      </c>
      <c r="AE935" t="s">
        <v>19952</v>
      </c>
      <c r="AF935" t="s">
        <v>18804</v>
      </c>
      <c r="AG935" t="s">
        <v>18994</v>
      </c>
      <c r="AH935" t="s">
        <v>19950</v>
      </c>
      <c r="AI935" t="s">
        <v>18524</v>
      </c>
      <c r="AN935" t="s">
        <v>19951</v>
      </c>
    </row>
    <row r="936" spans="1:40" hidden="1" x14ac:dyDescent="0.2">
      <c r="A936" t="s">
        <v>4566</v>
      </c>
      <c r="B936" t="s">
        <v>4567</v>
      </c>
      <c r="D936" t="s">
        <v>8579</v>
      </c>
      <c r="F936" t="s">
        <v>18556</v>
      </c>
      <c r="G936" t="s">
        <v>19644</v>
      </c>
      <c r="L936" t="s">
        <v>18558</v>
      </c>
      <c r="N936" t="s">
        <v>7528</v>
      </c>
      <c r="V936" t="b">
        <v>0</v>
      </c>
      <c r="W936" t="b">
        <v>0</v>
      </c>
      <c r="Z936" t="b">
        <v>0</v>
      </c>
      <c r="AE936" t="s">
        <v>19596</v>
      </c>
      <c r="AF936" t="s">
        <v>18840</v>
      </c>
      <c r="AG936" t="s">
        <v>18811</v>
      </c>
      <c r="AH936" t="s">
        <v>19957</v>
      </c>
      <c r="AI936" t="s">
        <v>18524</v>
      </c>
      <c r="AN936" t="s">
        <v>19958</v>
      </c>
    </row>
    <row r="937" spans="1:40" hidden="1" x14ac:dyDescent="0.2">
      <c r="A937" t="s">
        <v>4566</v>
      </c>
      <c r="B937" t="s">
        <v>4567</v>
      </c>
      <c r="D937" t="s">
        <v>8579</v>
      </c>
      <c r="F937" t="s">
        <v>18556</v>
      </c>
      <c r="G937" t="s">
        <v>18566</v>
      </c>
      <c r="L937" t="s">
        <v>18558</v>
      </c>
      <c r="N937" t="s">
        <v>7528</v>
      </c>
      <c r="V937" t="b">
        <v>0</v>
      </c>
      <c r="W937" t="b">
        <v>0</v>
      </c>
      <c r="Z937" t="b">
        <v>0</v>
      </c>
      <c r="AE937" t="s">
        <v>19596</v>
      </c>
      <c r="AF937" t="s">
        <v>18840</v>
      </c>
      <c r="AG937" t="s">
        <v>18811</v>
      </c>
      <c r="AH937" t="s">
        <v>19957</v>
      </c>
      <c r="AI937" t="s">
        <v>18524</v>
      </c>
      <c r="AN937" t="s">
        <v>19958</v>
      </c>
    </row>
    <row r="938" spans="1:40" hidden="1" x14ac:dyDescent="0.2">
      <c r="A938" t="s">
        <v>4566</v>
      </c>
      <c r="B938" t="s">
        <v>4567</v>
      </c>
      <c r="D938" t="s">
        <v>8579</v>
      </c>
      <c r="F938" t="s">
        <v>18556</v>
      </c>
      <c r="G938" t="s">
        <v>18561</v>
      </c>
      <c r="L938" t="s">
        <v>18558</v>
      </c>
      <c r="N938" t="s">
        <v>7528</v>
      </c>
      <c r="V938" t="b">
        <v>0</v>
      </c>
      <c r="W938" t="b">
        <v>0</v>
      </c>
      <c r="Z938" t="b">
        <v>0</v>
      </c>
      <c r="AE938" t="s">
        <v>19596</v>
      </c>
      <c r="AF938" t="s">
        <v>18840</v>
      </c>
      <c r="AG938" t="s">
        <v>18811</v>
      </c>
      <c r="AH938" t="s">
        <v>19957</v>
      </c>
      <c r="AI938" t="s">
        <v>18524</v>
      </c>
      <c r="AN938" t="s">
        <v>19958</v>
      </c>
    </row>
    <row r="939" spans="1:40" hidden="1" x14ac:dyDescent="0.2">
      <c r="A939" t="s">
        <v>4566</v>
      </c>
      <c r="B939" t="s">
        <v>4567</v>
      </c>
      <c r="D939" t="s">
        <v>8579</v>
      </c>
      <c r="F939" t="s">
        <v>18556</v>
      </c>
      <c r="G939" t="s">
        <v>18491</v>
      </c>
      <c r="L939" t="s">
        <v>18558</v>
      </c>
      <c r="N939" t="s">
        <v>7528</v>
      </c>
      <c r="V939" t="b">
        <v>0</v>
      </c>
      <c r="W939" t="b">
        <v>0</v>
      </c>
      <c r="Z939" t="b">
        <v>0</v>
      </c>
      <c r="AE939" t="s">
        <v>19952</v>
      </c>
      <c r="AF939" t="s">
        <v>18804</v>
      </c>
      <c r="AG939" t="s">
        <v>18994</v>
      </c>
      <c r="AH939" t="s">
        <v>19957</v>
      </c>
      <c r="AI939" t="s">
        <v>18451</v>
      </c>
      <c r="AN939" t="s">
        <v>19958</v>
      </c>
    </row>
    <row r="940" spans="1:40" hidden="1" x14ac:dyDescent="0.2">
      <c r="A940" t="s">
        <v>4566</v>
      </c>
      <c r="B940" t="s">
        <v>4567</v>
      </c>
      <c r="D940" t="s">
        <v>8579</v>
      </c>
      <c r="F940" t="s">
        <v>18556</v>
      </c>
      <c r="G940" t="s">
        <v>18645</v>
      </c>
      <c r="L940" t="s">
        <v>18558</v>
      </c>
      <c r="N940" t="s">
        <v>7528</v>
      </c>
      <c r="V940" t="b">
        <v>0</v>
      </c>
      <c r="W940" t="b">
        <v>0</v>
      </c>
      <c r="Z940" t="b">
        <v>0</v>
      </c>
      <c r="AE940" t="s">
        <v>19952</v>
      </c>
      <c r="AF940" t="s">
        <v>18804</v>
      </c>
      <c r="AG940" t="s">
        <v>18994</v>
      </c>
      <c r="AH940" t="s">
        <v>19957</v>
      </c>
      <c r="AI940" t="s">
        <v>18451</v>
      </c>
      <c r="AN940" t="s">
        <v>19959</v>
      </c>
    </row>
    <row r="941" spans="1:40" hidden="1" x14ac:dyDescent="0.2">
      <c r="A941" t="s">
        <v>4566</v>
      </c>
      <c r="B941" t="s">
        <v>4567</v>
      </c>
      <c r="D941" t="s">
        <v>8579</v>
      </c>
      <c r="F941" t="s">
        <v>18556</v>
      </c>
      <c r="G941" t="s">
        <v>19644</v>
      </c>
      <c r="L941" t="s">
        <v>18558</v>
      </c>
      <c r="N941" t="s">
        <v>7055</v>
      </c>
      <c r="V941" t="b">
        <v>0</v>
      </c>
      <c r="W941" t="b">
        <v>0</v>
      </c>
      <c r="Z941" t="b">
        <v>0</v>
      </c>
      <c r="AE941" t="s">
        <v>19596</v>
      </c>
      <c r="AF941" t="s">
        <v>18840</v>
      </c>
      <c r="AG941" t="s">
        <v>18811</v>
      </c>
      <c r="AH941" t="s">
        <v>19960</v>
      </c>
      <c r="AI941" t="s">
        <v>18524</v>
      </c>
      <c r="AN941" t="s">
        <v>19961</v>
      </c>
    </row>
    <row r="942" spans="1:40" hidden="1" x14ac:dyDescent="0.2">
      <c r="A942" t="s">
        <v>4566</v>
      </c>
      <c r="B942" t="s">
        <v>4567</v>
      </c>
      <c r="D942" t="s">
        <v>8579</v>
      </c>
      <c r="F942" t="s">
        <v>18556</v>
      </c>
      <c r="G942" t="s">
        <v>18566</v>
      </c>
      <c r="L942" t="s">
        <v>18558</v>
      </c>
      <c r="N942" t="s">
        <v>7055</v>
      </c>
      <c r="V942" t="b">
        <v>0</v>
      </c>
      <c r="W942" t="b">
        <v>0</v>
      </c>
      <c r="Z942" t="b">
        <v>0</v>
      </c>
      <c r="AE942" t="s">
        <v>19596</v>
      </c>
      <c r="AF942" t="s">
        <v>18840</v>
      </c>
      <c r="AG942" t="s">
        <v>18811</v>
      </c>
      <c r="AH942" t="s">
        <v>19960</v>
      </c>
      <c r="AI942" t="s">
        <v>18524</v>
      </c>
      <c r="AN942" t="s">
        <v>19961</v>
      </c>
    </row>
    <row r="943" spans="1:40" hidden="1" x14ac:dyDescent="0.2">
      <c r="A943" t="s">
        <v>4566</v>
      </c>
      <c r="B943" t="s">
        <v>4567</v>
      </c>
      <c r="D943" t="s">
        <v>8579</v>
      </c>
      <c r="F943" t="s">
        <v>18556</v>
      </c>
      <c r="G943" t="s">
        <v>18561</v>
      </c>
      <c r="L943" t="s">
        <v>18558</v>
      </c>
      <c r="N943" t="s">
        <v>7055</v>
      </c>
      <c r="V943" t="b">
        <v>0</v>
      </c>
      <c r="W943" t="b">
        <v>0</v>
      </c>
      <c r="Z943" t="b">
        <v>0</v>
      </c>
      <c r="AE943" t="s">
        <v>19596</v>
      </c>
      <c r="AF943" t="s">
        <v>18840</v>
      </c>
      <c r="AG943" t="s">
        <v>18811</v>
      </c>
      <c r="AH943" t="s">
        <v>19960</v>
      </c>
      <c r="AI943" t="s">
        <v>18524</v>
      </c>
      <c r="AN943" t="s">
        <v>19961</v>
      </c>
    </row>
    <row r="944" spans="1:40" hidden="1" x14ac:dyDescent="0.2">
      <c r="A944" t="s">
        <v>4566</v>
      </c>
      <c r="B944" t="s">
        <v>4567</v>
      </c>
      <c r="D944" t="s">
        <v>8579</v>
      </c>
      <c r="F944" t="s">
        <v>18556</v>
      </c>
      <c r="G944" t="s">
        <v>18491</v>
      </c>
      <c r="L944" t="s">
        <v>18558</v>
      </c>
      <c r="N944" t="s">
        <v>7055</v>
      </c>
      <c r="V944" t="b">
        <v>0</v>
      </c>
      <c r="W944" t="b">
        <v>0</v>
      </c>
      <c r="Z944" t="b">
        <v>0</v>
      </c>
      <c r="AE944" t="s">
        <v>19952</v>
      </c>
      <c r="AF944" t="s">
        <v>18804</v>
      </c>
      <c r="AG944" t="s">
        <v>18994</v>
      </c>
      <c r="AH944" t="s">
        <v>19960</v>
      </c>
      <c r="AI944" t="s">
        <v>18451</v>
      </c>
      <c r="AN944" t="s">
        <v>19961</v>
      </c>
    </row>
    <row r="945" spans="1:40" hidden="1" x14ac:dyDescent="0.2">
      <c r="A945" t="s">
        <v>4566</v>
      </c>
      <c r="B945" t="s">
        <v>4567</v>
      </c>
      <c r="D945" t="s">
        <v>8579</v>
      </c>
      <c r="F945" t="s">
        <v>18556</v>
      </c>
      <c r="G945" t="s">
        <v>18645</v>
      </c>
      <c r="L945" t="s">
        <v>18558</v>
      </c>
      <c r="N945" t="s">
        <v>7055</v>
      </c>
      <c r="V945" t="b">
        <v>0</v>
      </c>
      <c r="W945" t="b">
        <v>0</v>
      </c>
      <c r="Z945" t="b">
        <v>0</v>
      </c>
      <c r="AE945" t="s">
        <v>19952</v>
      </c>
      <c r="AF945" t="s">
        <v>18804</v>
      </c>
      <c r="AG945" t="s">
        <v>18994</v>
      </c>
      <c r="AH945" t="s">
        <v>19960</v>
      </c>
      <c r="AI945" t="s">
        <v>18451</v>
      </c>
      <c r="AN945" t="s">
        <v>19961</v>
      </c>
    </row>
    <row r="946" spans="1:40" hidden="1" x14ac:dyDescent="0.2">
      <c r="A946" t="s">
        <v>4566</v>
      </c>
      <c r="B946" t="s">
        <v>4567</v>
      </c>
      <c r="D946" t="s">
        <v>8579</v>
      </c>
      <c r="F946" t="s">
        <v>18556</v>
      </c>
      <c r="G946" t="s">
        <v>19644</v>
      </c>
      <c r="L946" t="s">
        <v>18558</v>
      </c>
      <c r="N946" t="s">
        <v>7896</v>
      </c>
      <c r="V946" t="b">
        <v>0</v>
      </c>
      <c r="W946" t="b">
        <v>0</v>
      </c>
      <c r="Z946" t="b">
        <v>0</v>
      </c>
      <c r="AE946" t="s">
        <v>19596</v>
      </c>
      <c r="AF946" t="s">
        <v>18840</v>
      </c>
      <c r="AG946" t="s">
        <v>18811</v>
      </c>
      <c r="AH946" t="s">
        <v>19962</v>
      </c>
      <c r="AI946" t="s">
        <v>18524</v>
      </c>
      <c r="AN946" t="s">
        <v>19963</v>
      </c>
    </row>
    <row r="947" spans="1:40" hidden="1" x14ac:dyDescent="0.2">
      <c r="A947" t="s">
        <v>4566</v>
      </c>
      <c r="B947" t="s">
        <v>4567</v>
      </c>
      <c r="D947" t="s">
        <v>8579</v>
      </c>
      <c r="F947" t="s">
        <v>18556</v>
      </c>
      <c r="G947" t="s">
        <v>18566</v>
      </c>
      <c r="L947" t="s">
        <v>18558</v>
      </c>
      <c r="N947" t="s">
        <v>7896</v>
      </c>
      <c r="V947" t="b">
        <v>0</v>
      </c>
      <c r="W947" t="b">
        <v>0</v>
      </c>
      <c r="Z947" t="b">
        <v>0</v>
      </c>
      <c r="AE947" t="s">
        <v>19596</v>
      </c>
      <c r="AF947" t="s">
        <v>18840</v>
      </c>
      <c r="AG947" t="s">
        <v>18811</v>
      </c>
      <c r="AH947" t="s">
        <v>19962</v>
      </c>
      <c r="AI947" t="s">
        <v>18524</v>
      </c>
      <c r="AN947" t="s">
        <v>19963</v>
      </c>
    </row>
    <row r="948" spans="1:40" hidden="1" x14ac:dyDescent="0.2">
      <c r="A948" t="s">
        <v>4566</v>
      </c>
      <c r="B948" t="s">
        <v>4567</v>
      </c>
      <c r="D948" t="s">
        <v>8579</v>
      </c>
      <c r="F948" t="s">
        <v>18556</v>
      </c>
      <c r="G948" t="s">
        <v>18561</v>
      </c>
      <c r="L948" t="s">
        <v>18558</v>
      </c>
      <c r="N948" t="s">
        <v>7896</v>
      </c>
      <c r="V948" t="b">
        <v>0</v>
      </c>
      <c r="W948" t="b">
        <v>0</v>
      </c>
      <c r="Z948" t="b">
        <v>0</v>
      </c>
      <c r="AE948" t="s">
        <v>19596</v>
      </c>
      <c r="AF948" t="s">
        <v>18840</v>
      </c>
      <c r="AG948" t="s">
        <v>18811</v>
      </c>
      <c r="AH948" t="s">
        <v>19962</v>
      </c>
      <c r="AI948" t="s">
        <v>18524</v>
      </c>
      <c r="AN948" t="s">
        <v>19963</v>
      </c>
    </row>
    <row r="949" spans="1:40" hidden="1" x14ac:dyDescent="0.2">
      <c r="A949" t="s">
        <v>4566</v>
      </c>
      <c r="B949" t="s">
        <v>4567</v>
      </c>
      <c r="D949" t="s">
        <v>8579</v>
      </c>
      <c r="F949" t="s">
        <v>18556</v>
      </c>
      <c r="G949" t="s">
        <v>18491</v>
      </c>
      <c r="L949" t="s">
        <v>18558</v>
      </c>
      <c r="N949" t="s">
        <v>7896</v>
      </c>
      <c r="V949" t="b">
        <v>0</v>
      </c>
      <c r="W949" t="b">
        <v>0</v>
      </c>
      <c r="Z949" t="b">
        <v>0</v>
      </c>
      <c r="AE949" t="s">
        <v>19952</v>
      </c>
      <c r="AF949" t="s">
        <v>18804</v>
      </c>
      <c r="AG949" t="s">
        <v>18994</v>
      </c>
      <c r="AH949" t="s">
        <v>19962</v>
      </c>
      <c r="AI949" t="s">
        <v>18451</v>
      </c>
      <c r="AN949" t="s">
        <v>19963</v>
      </c>
    </row>
    <row r="950" spans="1:40" hidden="1" x14ac:dyDescent="0.2">
      <c r="A950" t="s">
        <v>4566</v>
      </c>
      <c r="B950" t="s">
        <v>4567</v>
      </c>
      <c r="D950" t="s">
        <v>8579</v>
      </c>
      <c r="F950" t="s">
        <v>18556</v>
      </c>
      <c r="G950" t="s">
        <v>18645</v>
      </c>
      <c r="L950" t="s">
        <v>18558</v>
      </c>
      <c r="N950" t="s">
        <v>7896</v>
      </c>
      <c r="V950" t="b">
        <v>0</v>
      </c>
      <c r="W950" t="b">
        <v>0</v>
      </c>
      <c r="Z950" t="b">
        <v>0</v>
      </c>
      <c r="AE950" t="s">
        <v>19952</v>
      </c>
      <c r="AF950" t="s">
        <v>18804</v>
      </c>
      <c r="AG950" t="s">
        <v>18994</v>
      </c>
      <c r="AH950" t="s">
        <v>19962</v>
      </c>
      <c r="AI950" t="s">
        <v>18451</v>
      </c>
      <c r="AN950" t="s">
        <v>19963</v>
      </c>
    </row>
    <row r="951" spans="1:40" hidden="1" x14ac:dyDescent="0.2">
      <c r="A951" t="s">
        <v>4566</v>
      </c>
      <c r="B951" t="s">
        <v>4567</v>
      </c>
      <c r="D951" t="s">
        <v>8579</v>
      </c>
      <c r="F951" t="s">
        <v>18556</v>
      </c>
      <c r="G951" t="s">
        <v>19644</v>
      </c>
      <c r="L951" t="s">
        <v>18558</v>
      </c>
      <c r="N951" t="s">
        <v>7799</v>
      </c>
      <c r="V951" t="b">
        <v>0</v>
      </c>
      <c r="W951" t="b">
        <v>0</v>
      </c>
      <c r="Z951" t="b">
        <v>0</v>
      </c>
      <c r="AE951" t="s">
        <v>19596</v>
      </c>
      <c r="AF951" t="s">
        <v>18840</v>
      </c>
      <c r="AG951" t="s">
        <v>18811</v>
      </c>
      <c r="AH951" t="s">
        <v>19964</v>
      </c>
      <c r="AI951" t="s">
        <v>18524</v>
      </c>
      <c r="AN951" t="s">
        <v>19965</v>
      </c>
    </row>
    <row r="952" spans="1:40" hidden="1" x14ac:dyDescent="0.2">
      <c r="A952" t="s">
        <v>4566</v>
      </c>
      <c r="B952" t="s">
        <v>4567</v>
      </c>
      <c r="D952" t="s">
        <v>8579</v>
      </c>
      <c r="F952" t="s">
        <v>18556</v>
      </c>
      <c r="G952" t="s">
        <v>18566</v>
      </c>
      <c r="L952" t="s">
        <v>18558</v>
      </c>
      <c r="N952" t="s">
        <v>7799</v>
      </c>
      <c r="V952" t="b">
        <v>0</v>
      </c>
      <c r="W952" t="b">
        <v>0</v>
      </c>
      <c r="Z952" t="b">
        <v>0</v>
      </c>
      <c r="AE952" t="s">
        <v>19596</v>
      </c>
      <c r="AF952" t="s">
        <v>18840</v>
      </c>
      <c r="AG952" t="s">
        <v>18811</v>
      </c>
      <c r="AH952" t="s">
        <v>19964</v>
      </c>
      <c r="AI952" t="s">
        <v>18524</v>
      </c>
      <c r="AN952" t="s">
        <v>19965</v>
      </c>
    </row>
    <row r="953" spans="1:40" hidden="1" x14ac:dyDescent="0.2">
      <c r="A953" t="s">
        <v>4566</v>
      </c>
      <c r="B953" t="s">
        <v>4567</v>
      </c>
      <c r="D953" t="s">
        <v>8579</v>
      </c>
      <c r="F953" t="s">
        <v>18556</v>
      </c>
      <c r="G953" t="s">
        <v>18561</v>
      </c>
      <c r="L953" t="s">
        <v>18558</v>
      </c>
      <c r="N953" t="s">
        <v>7799</v>
      </c>
      <c r="V953" t="b">
        <v>0</v>
      </c>
      <c r="W953" t="b">
        <v>0</v>
      </c>
      <c r="Z953" t="b">
        <v>0</v>
      </c>
      <c r="AE953" t="s">
        <v>19596</v>
      </c>
      <c r="AF953" t="s">
        <v>18840</v>
      </c>
      <c r="AG953" t="s">
        <v>18811</v>
      </c>
      <c r="AH953" t="s">
        <v>19964</v>
      </c>
      <c r="AI953" t="s">
        <v>18524</v>
      </c>
      <c r="AN953" t="s">
        <v>19965</v>
      </c>
    </row>
    <row r="954" spans="1:40" hidden="1" x14ac:dyDescent="0.2">
      <c r="A954" t="s">
        <v>4566</v>
      </c>
      <c r="B954" t="s">
        <v>4567</v>
      </c>
      <c r="D954" t="s">
        <v>8579</v>
      </c>
      <c r="F954" t="s">
        <v>18556</v>
      </c>
      <c r="G954" t="s">
        <v>18491</v>
      </c>
      <c r="L954" t="s">
        <v>18558</v>
      </c>
      <c r="N954" t="s">
        <v>7799</v>
      </c>
      <c r="V954" t="b">
        <v>0</v>
      </c>
      <c r="W954" t="b">
        <v>0</v>
      </c>
      <c r="Z954" t="b">
        <v>0</v>
      </c>
      <c r="AE954" t="s">
        <v>19952</v>
      </c>
      <c r="AF954" t="s">
        <v>18804</v>
      </c>
      <c r="AG954" t="s">
        <v>18994</v>
      </c>
      <c r="AH954" t="s">
        <v>19964</v>
      </c>
      <c r="AI954" t="s">
        <v>18451</v>
      </c>
      <c r="AN954" t="s">
        <v>19965</v>
      </c>
    </row>
    <row r="955" spans="1:40" hidden="1" x14ac:dyDescent="0.2">
      <c r="A955" t="s">
        <v>4566</v>
      </c>
      <c r="B955" t="s">
        <v>4567</v>
      </c>
      <c r="D955" t="s">
        <v>8579</v>
      </c>
      <c r="F955" t="s">
        <v>18556</v>
      </c>
      <c r="G955" t="s">
        <v>18645</v>
      </c>
      <c r="L955" t="s">
        <v>18558</v>
      </c>
      <c r="N955" t="s">
        <v>7799</v>
      </c>
      <c r="V955" t="b">
        <v>0</v>
      </c>
      <c r="W955" t="b">
        <v>0</v>
      </c>
      <c r="Z955" t="b">
        <v>0</v>
      </c>
      <c r="AE955" t="s">
        <v>19952</v>
      </c>
      <c r="AF955" t="s">
        <v>18804</v>
      </c>
      <c r="AG955" t="s">
        <v>18994</v>
      </c>
      <c r="AH955" t="s">
        <v>19964</v>
      </c>
      <c r="AI955" t="s">
        <v>18451</v>
      </c>
      <c r="AN955" t="s">
        <v>19965</v>
      </c>
    </row>
    <row r="956" spans="1:40" hidden="1" x14ac:dyDescent="0.2">
      <c r="A956" t="s">
        <v>4566</v>
      </c>
      <c r="B956" t="s">
        <v>4567</v>
      </c>
      <c r="D956" t="s">
        <v>8579</v>
      </c>
      <c r="F956" t="s">
        <v>18556</v>
      </c>
      <c r="G956" t="s">
        <v>18524</v>
      </c>
      <c r="H956" t="s">
        <v>19134</v>
      </c>
      <c r="L956" t="s">
        <v>18517</v>
      </c>
      <c r="Q956" t="s">
        <v>18576</v>
      </c>
      <c r="T956" t="s">
        <v>19934</v>
      </c>
      <c r="U956" t="s">
        <v>19935</v>
      </c>
      <c r="V956" t="b">
        <v>0</v>
      </c>
      <c r="W956" t="b">
        <v>1</v>
      </c>
      <c r="AB956" t="s">
        <v>18455</v>
      </c>
      <c r="AC956" t="s">
        <v>18561</v>
      </c>
      <c r="AE956" t="s">
        <v>19943</v>
      </c>
      <c r="AF956" t="s">
        <v>18810</v>
      </c>
      <c r="AG956" t="s">
        <v>18811</v>
      </c>
      <c r="AH956" t="s">
        <v>19938</v>
      </c>
      <c r="AI956" t="s">
        <v>7872</v>
      </c>
      <c r="AN956" t="s">
        <v>19966</v>
      </c>
    </row>
    <row r="957" spans="1:40" hidden="1" x14ac:dyDescent="0.2">
      <c r="A957" t="s">
        <v>4566</v>
      </c>
      <c r="B957" t="s">
        <v>4567</v>
      </c>
      <c r="D957" t="s">
        <v>8579</v>
      </c>
      <c r="F957" t="s">
        <v>18556</v>
      </c>
      <c r="G957" t="s">
        <v>18524</v>
      </c>
      <c r="H957" t="s">
        <v>19116</v>
      </c>
      <c r="L957" t="s">
        <v>18517</v>
      </c>
      <c r="Q957" t="s">
        <v>18576</v>
      </c>
      <c r="T957" t="s">
        <v>19934</v>
      </c>
      <c r="U957" t="s">
        <v>19935</v>
      </c>
      <c r="V957" t="b">
        <v>0</v>
      </c>
      <c r="W957" t="b">
        <v>1</v>
      </c>
      <c r="AB957" t="s">
        <v>18455</v>
      </c>
      <c r="AC957" t="s">
        <v>18566</v>
      </c>
      <c r="AE957" t="s">
        <v>19943</v>
      </c>
      <c r="AF957" t="s">
        <v>18810</v>
      </c>
      <c r="AG957" t="s">
        <v>18811</v>
      </c>
      <c r="AH957" t="s">
        <v>19938</v>
      </c>
      <c r="AI957" t="s">
        <v>7872</v>
      </c>
      <c r="AN957" t="s">
        <v>19967</v>
      </c>
    </row>
    <row r="958" spans="1:40" hidden="1" x14ac:dyDescent="0.2">
      <c r="A958" t="s">
        <v>4566</v>
      </c>
      <c r="B958" t="s">
        <v>4567</v>
      </c>
      <c r="D958" t="s">
        <v>8579</v>
      </c>
      <c r="F958" t="s">
        <v>18556</v>
      </c>
      <c r="G958" t="s">
        <v>18451</v>
      </c>
      <c r="H958" t="s">
        <v>19933</v>
      </c>
      <c r="L958" t="s">
        <v>18517</v>
      </c>
      <c r="Q958" t="s">
        <v>18576</v>
      </c>
      <c r="T958" t="s">
        <v>19934</v>
      </c>
      <c r="U958" t="s">
        <v>19935</v>
      </c>
      <c r="V958" t="b">
        <v>0</v>
      </c>
      <c r="W958" t="b">
        <v>1</v>
      </c>
      <c r="AB958" t="s">
        <v>18455</v>
      </c>
      <c r="AC958" t="s">
        <v>18645</v>
      </c>
      <c r="AE958" t="s">
        <v>19936</v>
      </c>
      <c r="AF958" t="s">
        <v>19937</v>
      </c>
      <c r="AG958" t="s">
        <v>18805</v>
      </c>
      <c r="AH958" t="s">
        <v>19938</v>
      </c>
      <c r="AI958" t="s">
        <v>18461</v>
      </c>
      <c r="AN958" t="s">
        <v>19967</v>
      </c>
    </row>
    <row r="959" spans="1:40" hidden="1" x14ac:dyDescent="0.2">
      <c r="A959" t="s">
        <v>4566</v>
      </c>
      <c r="B959" t="s">
        <v>4567</v>
      </c>
      <c r="D959" t="s">
        <v>8579</v>
      </c>
      <c r="F959" t="s">
        <v>18556</v>
      </c>
      <c r="G959" t="s">
        <v>18451</v>
      </c>
      <c r="H959" t="s">
        <v>19946</v>
      </c>
      <c r="L959" t="s">
        <v>18517</v>
      </c>
      <c r="Q959" t="s">
        <v>18576</v>
      </c>
      <c r="T959" t="s">
        <v>19934</v>
      </c>
      <c r="U959" t="s">
        <v>19935</v>
      </c>
      <c r="V959" t="b">
        <v>0</v>
      </c>
      <c r="W959" t="b">
        <v>1</v>
      </c>
      <c r="AB959" t="s">
        <v>18455</v>
      </c>
      <c r="AC959" t="s">
        <v>18491</v>
      </c>
      <c r="AE959" t="s">
        <v>19936</v>
      </c>
      <c r="AF959" t="s">
        <v>19937</v>
      </c>
      <c r="AG959" t="s">
        <v>18805</v>
      </c>
      <c r="AH959" t="s">
        <v>19938</v>
      </c>
      <c r="AI959" t="s">
        <v>18461</v>
      </c>
      <c r="AN959" t="s">
        <v>19966</v>
      </c>
    </row>
    <row r="960" spans="1:40" hidden="1" x14ac:dyDescent="0.2">
      <c r="A960" t="s">
        <v>4566</v>
      </c>
      <c r="B960" t="s">
        <v>4567</v>
      </c>
      <c r="D960" t="s">
        <v>8579</v>
      </c>
      <c r="F960" t="s">
        <v>18556</v>
      </c>
      <c r="G960" t="s">
        <v>18451</v>
      </c>
      <c r="H960" t="s">
        <v>19940</v>
      </c>
      <c r="L960" t="s">
        <v>18517</v>
      </c>
      <c r="Q960" t="s">
        <v>18576</v>
      </c>
      <c r="T960" t="s">
        <v>19934</v>
      </c>
      <c r="U960" t="s">
        <v>19935</v>
      </c>
      <c r="V960" t="b">
        <v>0</v>
      </c>
      <c r="W960" t="b">
        <v>1</v>
      </c>
      <c r="AB960" t="s">
        <v>18455</v>
      </c>
      <c r="AC960" t="s">
        <v>19092</v>
      </c>
      <c r="AE960" t="s">
        <v>19936</v>
      </c>
      <c r="AF960" t="s">
        <v>19937</v>
      </c>
      <c r="AG960" t="s">
        <v>18805</v>
      </c>
      <c r="AH960" t="s">
        <v>19938</v>
      </c>
      <c r="AI960" t="s">
        <v>18461</v>
      </c>
      <c r="AN960" t="s">
        <v>19968</v>
      </c>
    </row>
    <row r="961" spans="1:40" hidden="1" x14ac:dyDescent="0.2">
      <c r="A961" t="s">
        <v>4789</v>
      </c>
      <c r="B961" t="s">
        <v>4790</v>
      </c>
      <c r="D961" t="s">
        <v>8599</v>
      </c>
      <c r="F961" t="s">
        <v>18556</v>
      </c>
      <c r="G961" t="s">
        <v>18451</v>
      </c>
      <c r="H961" t="s">
        <v>19970</v>
      </c>
      <c r="L961" t="s">
        <v>18558</v>
      </c>
      <c r="N961" t="s">
        <v>7255</v>
      </c>
      <c r="T961" t="s">
        <v>19971</v>
      </c>
      <c r="U961" t="s">
        <v>19972</v>
      </c>
      <c r="V961" t="b">
        <v>0</v>
      </c>
      <c r="W961" t="b">
        <v>1</v>
      </c>
      <c r="AB961" t="s">
        <v>18455</v>
      </c>
      <c r="AC961" t="s">
        <v>18456</v>
      </c>
      <c r="AE961" t="s">
        <v>19191</v>
      </c>
      <c r="AF961" t="s">
        <v>18973</v>
      </c>
      <c r="AG961" t="s">
        <v>18994</v>
      </c>
      <c r="AH961" t="s">
        <v>19973</v>
      </c>
      <c r="AI961" t="s">
        <v>18451</v>
      </c>
      <c r="AN961" t="s">
        <v>19974</v>
      </c>
    </row>
    <row r="962" spans="1:40" hidden="1" x14ac:dyDescent="0.2">
      <c r="A962" t="s">
        <v>4789</v>
      </c>
      <c r="B962" t="s">
        <v>4790</v>
      </c>
      <c r="D962" t="s">
        <v>8599</v>
      </c>
      <c r="F962" t="s">
        <v>18556</v>
      </c>
      <c r="G962" t="s">
        <v>18456</v>
      </c>
      <c r="L962" t="s">
        <v>18517</v>
      </c>
      <c r="N962" t="s">
        <v>7255</v>
      </c>
      <c r="Q962" t="s">
        <v>19975</v>
      </c>
      <c r="T962" t="s">
        <v>19971</v>
      </c>
      <c r="U962" t="s">
        <v>19972</v>
      </c>
      <c r="V962" t="b">
        <v>0</v>
      </c>
      <c r="W962" t="b">
        <v>1</v>
      </c>
      <c r="AB962" t="s">
        <v>18455</v>
      </c>
      <c r="AC962" t="s">
        <v>18577</v>
      </c>
      <c r="AE962" t="s">
        <v>19191</v>
      </c>
      <c r="AF962" t="s">
        <v>18973</v>
      </c>
      <c r="AG962" t="s">
        <v>18994</v>
      </c>
      <c r="AH962" t="s">
        <v>19973</v>
      </c>
      <c r="AI962" t="s">
        <v>18461</v>
      </c>
      <c r="AN962" t="s">
        <v>19976</v>
      </c>
    </row>
    <row r="963" spans="1:40" hidden="1" x14ac:dyDescent="0.2">
      <c r="A963" t="s">
        <v>4789</v>
      </c>
      <c r="B963" t="s">
        <v>4790</v>
      </c>
      <c r="D963" t="s">
        <v>8599</v>
      </c>
      <c r="F963" t="s">
        <v>18556</v>
      </c>
      <c r="G963" t="s">
        <v>18451</v>
      </c>
      <c r="H963" t="s">
        <v>19977</v>
      </c>
      <c r="L963" t="s">
        <v>18558</v>
      </c>
      <c r="N963" t="s">
        <v>7255</v>
      </c>
      <c r="T963" t="s">
        <v>19971</v>
      </c>
      <c r="U963" t="s">
        <v>19972</v>
      </c>
      <c r="V963" t="b">
        <v>0</v>
      </c>
      <c r="W963" t="b">
        <v>1</v>
      </c>
      <c r="AB963" t="s">
        <v>18455</v>
      </c>
      <c r="AC963" t="s">
        <v>18491</v>
      </c>
      <c r="AE963" t="s">
        <v>19191</v>
      </c>
      <c r="AF963" t="s">
        <v>18973</v>
      </c>
      <c r="AG963" t="s">
        <v>18994</v>
      </c>
      <c r="AH963" t="s">
        <v>19973</v>
      </c>
      <c r="AI963" t="s">
        <v>18451</v>
      </c>
      <c r="AN963" t="s">
        <v>19974</v>
      </c>
    </row>
    <row r="964" spans="1:40" hidden="1" x14ac:dyDescent="0.2">
      <c r="A964" t="s">
        <v>4789</v>
      </c>
      <c r="B964" t="s">
        <v>4790</v>
      </c>
      <c r="D964" t="s">
        <v>8599</v>
      </c>
      <c r="F964" t="s">
        <v>18556</v>
      </c>
      <c r="G964" t="s">
        <v>18561</v>
      </c>
      <c r="L964" t="s">
        <v>18558</v>
      </c>
      <c r="N964" t="s">
        <v>7255</v>
      </c>
      <c r="T964" t="s">
        <v>19971</v>
      </c>
      <c r="U964" t="s">
        <v>19972</v>
      </c>
      <c r="AE964" t="s">
        <v>19187</v>
      </c>
      <c r="AF964" t="s">
        <v>18895</v>
      </c>
      <c r="AG964" t="s">
        <v>18725</v>
      </c>
      <c r="AH964" t="s">
        <v>19973</v>
      </c>
      <c r="AI964" t="s">
        <v>18524</v>
      </c>
      <c r="AN964" t="s">
        <v>19978</v>
      </c>
    </row>
    <row r="965" spans="1:40" hidden="1" x14ac:dyDescent="0.2">
      <c r="A965" t="s">
        <v>4789</v>
      </c>
      <c r="B965" t="s">
        <v>4790</v>
      </c>
      <c r="D965" t="s">
        <v>8599</v>
      </c>
      <c r="F965" t="s">
        <v>18556</v>
      </c>
      <c r="G965" t="s">
        <v>18524</v>
      </c>
      <c r="H965" t="s">
        <v>19235</v>
      </c>
      <c r="L965" t="s">
        <v>18517</v>
      </c>
      <c r="N965" t="s">
        <v>7255</v>
      </c>
      <c r="Q965" t="s">
        <v>19975</v>
      </c>
      <c r="T965" t="s">
        <v>19971</v>
      </c>
      <c r="U965" t="s">
        <v>19972</v>
      </c>
      <c r="V965" t="b">
        <v>0</v>
      </c>
      <c r="W965" t="b">
        <v>1</v>
      </c>
      <c r="AB965" t="s">
        <v>18455</v>
      </c>
      <c r="AC965" t="s">
        <v>18561</v>
      </c>
      <c r="AE965" t="s">
        <v>19187</v>
      </c>
      <c r="AF965" t="s">
        <v>18895</v>
      </c>
      <c r="AG965" t="s">
        <v>18725</v>
      </c>
      <c r="AH965" t="s">
        <v>19973</v>
      </c>
      <c r="AI965" t="s">
        <v>7872</v>
      </c>
      <c r="AN965" t="s">
        <v>19979</v>
      </c>
    </row>
    <row r="966" spans="1:40" hidden="1" x14ac:dyDescent="0.2">
      <c r="A966" t="s">
        <v>4789</v>
      </c>
      <c r="B966" t="s">
        <v>4790</v>
      </c>
      <c r="D966" t="s">
        <v>8599</v>
      </c>
      <c r="F966" t="s">
        <v>18556</v>
      </c>
      <c r="G966" t="s">
        <v>18451</v>
      </c>
      <c r="H966" t="s">
        <v>19970</v>
      </c>
      <c r="L966" t="s">
        <v>18517</v>
      </c>
      <c r="N966" t="s">
        <v>7255</v>
      </c>
      <c r="Q966" t="s">
        <v>19975</v>
      </c>
      <c r="T966" t="s">
        <v>19971</v>
      </c>
      <c r="U966" t="s">
        <v>19972</v>
      </c>
      <c r="V966" t="b">
        <v>0</v>
      </c>
      <c r="W966" t="b">
        <v>1</v>
      </c>
      <c r="AB966" t="s">
        <v>18455</v>
      </c>
      <c r="AC966" t="s">
        <v>18456</v>
      </c>
      <c r="AE966" t="s">
        <v>19191</v>
      </c>
      <c r="AF966" t="s">
        <v>18973</v>
      </c>
      <c r="AG966" t="s">
        <v>18994</v>
      </c>
      <c r="AH966" t="s">
        <v>19973</v>
      </c>
      <c r="AI966" t="s">
        <v>18461</v>
      </c>
      <c r="AN966" t="s">
        <v>19980</v>
      </c>
    </row>
    <row r="967" spans="1:40" hidden="1" x14ac:dyDescent="0.2">
      <c r="A967" t="s">
        <v>4789</v>
      </c>
      <c r="B967" t="s">
        <v>4790</v>
      </c>
      <c r="D967" t="s">
        <v>8599</v>
      </c>
      <c r="F967" t="s">
        <v>18556</v>
      </c>
      <c r="G967" t="s">
        <v>18524</v>
      </c>
      <c r="H967" t="s">
        <v>19235</v>
      </c>
      <c r="L967" t="s">
        <v>18558</v>
      </c>
      <c r="N967" t="s">
        <v>7255</v>
      </c>
      <c r="T967" t="s">
        <v>19971</v>
      </c>
      <c r="U967" t="s">
        <v>19972</v>
      </c>
      <c r="V967" t="b">
        <v>0</v>
      </c>
      <c r="W967" t="b">
        <v>1</v>
      </c>
      <c r="AB967" t="s">
        <v>18455</v>
      </c>
      <c r="AC967" t="s">
        <v>18561</v>
      </c>
      <c r="AE967" t="s">
        <v>19187</v>
      </c>
      <c r="AF967" t="s">
        <v>18895</v>
      </c>
      <c r="AG967" t="s">
        <v>18725</v>
      </c>
      <c r="AH967" t="s">
        <v>19973</v>
      </c>
      <c r="AI967" t="s">
        <v>18451</v>
      </c>
      <c r="AN967" t="s">
        <v>19974</v>
      </c>
    </row>
    <row r="968" spans="1:40" hidden="1" x14ac:dyDescent="0.2">
      <c r="A968" t="s">
        <v>4789</v>
      </c>
      <c r="B968" t="s">
        <v>4790</v>
      </c>
      <c r="D968" t="s">
        <v>8599</v>
      </c>
      <c r="F968" t="s">
        <v>18556</v>
      </c>
      <c r="G968" t="s">
        <v>18451</v>
      </c>
      <c r="H968" t="s">
        <v>19977</v>
      </c>
      <c r="L968" t="s">
        <v>18517</v>
      </c>
      <c r="N968" t="s">
        <v>7255</v>
      </c>
      <c r="Q968" t="s">
        <v>19975</v>
      </c>
      <c r="T968" t="s">
        <v>19971</v>
      </c>
      <c r="U968" t="s">
        <v>19972</v>
      </c>
      <c r="V968" t="b">
        <v>0</v>
      </c>
      <c r="W968" t="b">
        <v>1</v>
      </c>
      <c r="AB968" t="s">
        <v>18455</v>
      </c>
      <c r="AC968" t="s">
        <v>18491</v>
      </c>
      <c r="AE968" t="s">
        <v>19191</v>
      </c>
      <c r="AF968" t="s">
        <v>18973</v>
      </c>
      <c r="AG968" t="s">
        <v>18994</v>
      </c>
      <c r="AH968" t="s">
        <v>19973</v>
      </c>
      <c r="AI968" t="s">
        <v>18461</v>
      </c>
      <c r="AN968" t="s">
        <v>19981</v>
      </c>
    </row>
    <row r="969" spans="1:40" hidden="1" x14ac:dyDescent="0.2">
      <c r="A969" t="s">
        <v>4789</v>
      </c>
      <c r="B969" t="s">
        <v>4790</v>
      </c>
      <c r="D969" t="s">
        <v>8599</v>
      </c>
      <c r="F969" t="s">
        <v>18556</v>
      </c>
      <c r="G969" t="s">
        <v>18491</v>
      </c>
      <c r="L969" t="s">
        <v>18558</v>
      </c>
      <c r="N969" t="s">
        <v>7255</v>
      </c>
      <c r="T969" t="s">
        <v>19971</v>
      </c>
      <c r="U969" t="s">
        <v>19972</v>
      </c>
      <c r="AE969" t="s">
        <v>19191</v>
      </c>
      <c r="AF969" t="s">
        <v>18973</v>
      </c>
      <c r="AG969" t="s">
        <v>18994</v>
      </c>
      <c r="AH969" t="s">
        <v>19973</v>
      </c>
      <c r="AI969" t="s">
        <v>18451</v>
      </c>
      <c r="AN969" t="s">
        <v>19978</v>
      </c>
    </row>
    <row r="970" spans="1:40" hidden="1" x14ac:dyDescent="0.2">
      <c r="A970" t="s">
        <v>4789</v>
      </c>
      <c r="B970" t="s">
        <v>4790</v>
      </c>
      <c r="D970" t="s">
        <v>8599</v>
      </c>
      <c r="F970" t="s">
        <v>18556</v>
      </c>
      <c r="G970" t="s">
        <v>19862</v>
      </c>
      <c r="L970" t="s">
        <v>18558</v>
      </c>
      <c r="N970" t="s">
        <v>7219</v>
      </c>
      <c r="T970" t="s">
        <v>19982</v>
      </c>
      <c r="U970" t="s">
        <v>19983</v>
      </c>
      <c r="AE970" t="s">
        <v>18719</v>
      </c>
      <c r="AF970" t="s">
        <v>18720</v>
      </c>
      <c r="AG970" t="s">
        <v>18635</v>
      </c>
      <c r="AH970" t="s">
        <v>19984</v>
      </c>
      <c r="AI970" t="s">
        <v>18451</v>
      </c>
      <c r="AN970" t="s">
        <v>19985</v>
      </c>
    </row>
    <row r="971" spans="1:40" hidden="1" x14ac:dyDescent="0.2">
      <c r="A971" t="s">
        <v>4789</v>
      </c>
      <c r="B971" t="s">
        <v>4790</v>
      </c>
      <c r="D971" t="s">
        <v>8599</v>
      </c>
      <c r="F971" t="s">
        <v>18556</v>
      </c>
      <c r="G971" t="s">
        <v>18456</v>
      </c>
      <c r="L971" t="s">
        <v>18517</v>
      </c>
      <c r="N971" t="s">
        <v>7219</v>
      </c>
      <c r="Q971" t="s">
        <v>19975</v>
      </c>
      <c r="T971" t="s">
        <v>19982</v>
      </c>
      <c r="U971" t="s">
        <v>19983</v>
      </c>
      <c r="V971" t="b">
        <v>1</v>
      </c>
      <c r="W971" t="b">
        <v>0</v>
      </c>
      <c r="AB971" t="s">
        <v>18642</v>
      </c>
      <c r="AC971" t="s">
        <v>18577</v>
      </c>
      <c r="AE971" t="s">
        <v>18719</v>
      </c>
      <c r="AF971" t="s">
        <v>18720</v>
      </c>
      <c r="AG971" t="s">
        <v>18635</v>
      </c>
      <c r="AH971" t="s">
        <v>19984</v>
      </c>
      <c r="AI971" t="s">
        <v>18461</v>
      </c>
      <c r="AN971" t="s">
        <v>19986</v>
      </c>
    </row>
    <row r="972" spans="1:40" hidden="1" x14ac:dyDescent="0.2">
      <c r="A972" t="s">
        <v>4789</v>
      </c>
      <c r="B972" t="s">
        <v>4790</v>
      </c>
      <c r="D972" t="s">
        <v>8599</v>
      </c>
      <c r="F972" t="s">
        <v>18556</v>
      </c>
      <c r="G972" t="s">
        <v>18456</v>
      </c>
      <c r="L972" t="s">
        <v>18558</v>
      </c>
      <c r="N972" t="s">
        <v>7219</v>
      </c>
      <c r="T972" t="s">
        <v>19982</v>
      </c>
      <c r="U972" t="s">
        <v>19983</v>
      </c>
      <c r="AE972" t="s">
        <v>18719</v>
      </c>
      <c r="AF972" t="s">
        <v>18720</v>
      </c>
      <c r="AG972" t="s">
        <v>18635</v>
      </c>
      <c r="AH972" t="s">
        <v>19984</v>
      </c>
      <c r="AI972" t="s">
        <v>18451</v>
      </c>
      <c r="AN972" t="s">
        <v>19985</v>
      </c>
    </row>
    <row r="973" spans="1:40" hidden="1" x14ac:dyDescent="0.2">
      <c r="A973" t="s">
        <v>4789</v>
      </c>
      <c r="B973" t="s">
        <v>4790</v>
      </c>
      <c r="D973" t="s">
        <v>8599</v>
      </c>
      <c r="F973" t="s">
        <v>18556</v>
      </c>
      <c r="G973" t="s">
        <v>18561</v>
      </c>
      <c r="L973" t="s">
        <v>18558</v>
      </c>
      <c r="N973" t="s">
        <v>7219</v>
      </c>
      <c r="T973" t="s">
        <v>19982</v>
      </c>
      <c r="U973" t="s">
        <v>19983</v>
      </c>
      <c r="AE973" t="s">
        <v>18723</v>
      </c>
      <c r="AF973" t="s">
        <v>18724</v>
      </c>
      <c r="AG973" t="s">
        <v>18725</v>
      </c>
      <c r="AH973" t="s">
        <v>19984</v>
      </c>
      <c r="AI973" t="s">
        <v>18524</v>
      </c>
      <c r="AN973" t="s">
        <v>19985</v>
      </c>
    </row>
    <row r="974" spans="1:40" hidden="1" x14ac:dyDescent="0.2">
      <c r="A974" t="s">
        <v>4789</v>
      </c>
      <c r="B974" t="s">
        <v>4790</v>
      </c>
      <c r="D974" t="s">
        <v>8599</v>
      </c>
      <c r="F974" t="s">
        <v>18556</v>
      </c>
      <c r="G974" t="s">
        <v>18491</v>
      </c>
      <c r="L974" t="s">
        <v>18558</v>
      </c>
      <c r="N974" t="s">
        <v>7219</v>
      </c>
      <c r="T974" t="s">
        <v>19982</v>
      </c>
      <c r="U974" t="s">
        <v>19983</v>
      </c>
      <c r="AE974" t="s">
        <v>18719</v>
      </c>
      <c r="AF974" t="s">
        <v>18720</v>
      </c>
      <c r="AG974" t="s">
        <v>18635</v>
      </c>
      <c r="AH974" t="s">
        <v>19984</v>
      </c>
      <c r="AI974" t="s">
        <v>18451</v>
      </c>
      <c r="AN974" t="s">
        <v>19985</v>
      </c>
    </row>
    <row r="975" spans="1:40" hidden="1" x14ac:dyDescent="0.2">
      <c r="A975" t="s">
        <v>4789</v>
      </c>
      <c r="B975" t="s">
        <v>4790</v>
      </c>
      <c r="D975" t="s">
        <v>8599</v>
      </c>
      <c r="F975" t="s">
        <v>18556</v>
      </c>
      <c r="G975" t="s">
        <v>19862</v>
      </c>
      <c r="L975" t="s">
        <v>18558</v>
      </c>
      <c r="N975" t="s">
        <v>7262</v>
      </c>
      <c r="V975" t="b">
        <v>0</v>
      </c>
      <c r="W975" t="b">
        <v>0</v>
      </c>
      <c r="Z975" t="b">
        <v>0</v>
      </c>
      <c r="AE975" t="s">
        <v>18719</v>
      </c>
      <c r="AF975" t="s">
        <v>18720</v>
      </c>
      <c r="AG975" t="s">
        <v>18635</v>
      </c>
      <c r="AH975" t="s">
        <v>19987</v>
      </c>
      <c r="AI975" t="s">
        <v>18451</v>
      </c>
      <c r="AN975" t="s">
        <v>19988</v>
      </c>
    </row>
    <row r="976" spans="1:40" hidden="1" x14ac:dyDescent="0.2">
      <c r="A976" t="s">
        <v>4789</v>
      </c>
      <c r="B976" t="s">
        <v>4790</v>
      </c>
      <c r="D976" t="s">
        <v>8599</v>
      </c>
      <c r="F976" t="s">
        <v>18556</v>
      </c>
      <c r="G976" t="s">
        <v>18456</v>
      </c>
      <c r="L976" t="s">
        <v>18558</v>
      </c>
      <c r="N976" t="s">
        <v>7262</v>
      </c>
      <c r="V976" t="b">
        <v>0</v>
      </c>
      <c r="W976" t="b">
        <v>0</v>
      </c>
      <c r="Z976" t="b">
        <v>0</v>
      </c>
      <c r="AE976" t="s">
        <v>18719</v>
      </c>
      <c r="AF976" t="s">
        <v>18720</v>
      </c>
      <c r="AG976" t="s">
        <v>18635</v>
      </c>
      <c r="AH976" t="s">
        <v>19987</v>
      </c>
      <c r="AI976" t="s">
        <v>18451</v>
      </c>
      <c r="AN976" t="s">
        <v>19988</v>
      </c>
    </row>
    <row r="977" spans="1:40" hidden="1" x14ac:dyDescent="0.2">
      <c r="A977" t="s">
        <v>4789</v>
      </c>
      <c r="B977" t="s">
        <v>4790</v>
      </c>
      <c r="D977" t="s">
        <v>8599</v>
      </c>
      <c r="F977" t="s">
        <v>18556</v>
      </c>
      <c r="G977" t="s">
        <v>18561</v>
      </c>
      <c r="L977" t="s">
        <v>18558</v>
      </c>
      <c r="N977" t="s">
        <v>7262</v>
      </c>
      <c r="V977" t="b">
        <v>0</v>
      </c>
      <c r="W977" t="b">
        <v>0</v>
      </c>
      <c r="Z977" t="b">
        <v>0</v>
      </c>
      <c r="AE977" t="s">
        <v>18723</v>
      </c>
      <c r="AF977" t="s">
        <v>18724</v>
      </c>
      <c r="AG977" t="s">
        <v>18725</v>
      </c>
      <c r="AH977" t="s">
        <v>19987</v>
      </c>
      <c r="AI977" t="s">
        <v>18524</v>
      </c>
      <c r="AN977" t="s">
        <v>19988</v>
      </c>
    </row>
    <row r="978" spans="1:40" hidden="1" x14ac:dyDescent="0.2">
      <c r="A978" t="s">
        <v>4789</v>
      </c>
      <c r="B978" t="s">
        <v>4790</v>
      </c>
      <c r="D978" t="s">
        <v>8599</v>
      </c>
      <c r="F978" t="s">
        <v>18556</v>
      </c>
      <c r="G978" t="s">
        <v>18659</v>
      </c>
      <c r="L978" t="s">
        <v>18558</v>
      </c>
      <c r="N978" t="s">
        <v>7262</v>
      </c>
      <c r="V978" t="b">
        <v>0</v>
      </c>
      <c r="W978" t="b">
        <v>0</v>
      </c>
      <c r="Z978" t="b">
        <v>0</v>
      </c>
      <c r="AE978" t="s">
        <v>18719</v>
      </c>
      <c r="AF978" t="s">
        <v>18720</v>
      </c>
      <c r="AG978" t="s">
        <v>18635</v>
      </c>
      <c r="AH978" t="s">
        <v>19987</v>
      </c>
      <c r="AI978" t="s">
        <v>18451</v>
      </c>
      <c r="AN978" t="s">
        <v>19988</v>
      </c>
    </row>
    <row r="979" spans="1:40" hidden="1" x14ac:dyDescent="0.2">
      <c r="A979" t="s">
        <v>4789</v>
      </c>
      <c r="B979" t="s">
        <v>4790</v>
      </c>
      <c r="D979" t="s">
        <v>8599</v>
      </c>
      <c r="F979" t="s">
        <v>18556</v>
      </c>
      <c r="G979" t="s">
        <v>18491</v>
      </c>
      <c r="L979" t="s">
        <v>18558</v>
      </c>
      <c r="N979" t="s">
        <v>7262</v>
      </c>
      <c r="V979" t="b">
        <v>0</v>
      </c>
      <c r="W979" t="b">
        <v>0</v>
      </c>
      <c r="Z979" t="b">
        <v>0</v>
      </c>
      <c r="AE979" t="s">
        <v>18719</v>
      </c>
      <c r="AF979" t="s">
        <v>18720</v>
      </c>
      <c r="AG979" t="s">
        <v>18635</v>
      </c>
      <c r="AH979" t="s">
        <v>19987</v>
      </c>
      <c r="AI979" t="s">
        <v>18451</v>
      </c>
      <c r="AN979" t="s">
        <v>19988</v>
      </c>
    </row>
    <row r="980" spans="1:40" hidden="1" x14ac:dyDescent="0.2">
      <c r="A980" t="s">
        <v>4789</v>
      </c>
      <c r="B980" t="s">
        <v>4790</v>
      </c>
      <c r="D980" t="s">
        <v>8599</v>
      </c>
      <c r="F980" t="s">
        <v>18556</v>
      </c>
      <c r="G980" t="s">
        <v>18456</v>
      </c>
      <c r="L980" t="s">
        <v>18558</v>
      </c>
      <c r="N980" t="s">
        <v>7830</v>
      </c>
      <c r="V980" t="b">
        <v>0</v>
      </c>
      <c r="W980" t="b">
        <v>0</v>
      </c>
      <c r="Z980" t="b">
        <v>0</v>
      </c>
      <c r="AE980" t="s">
        <v>18719</v>
      </c>
      <c r="AF980" t="s">
        <v>18720</v>
      </c>
      <c r="AG980" t="s">
        <v>18635</v>
      </c>
      <c r="AH980" t="s">
        <v>19989</v>
      </c>
      <c r="AI980" t="s">
        <v>18451</v>
      </c>
      <c r="AN980" t="s">
        <v>19990</v>
      </c>
    </row>
    <row r="981" spans="1:40" hidden="1" x14ac:dyDescent="0.2">
      <c r="A981" t="s">
        <v>4789</v>
      </c>
      <c r="B981" t="s">
        <v>4790</v>
      </c>
      <c r="D981" t="s">
        <v>8599</v>
      </c>
      <c r="F981" t="s">
        <v>18556</v>
      </c>
      <c r="G981" t="s">
        <v>18561</v>
      </c>
      <c r="L981" t="s">
        <v>18558</v>
      </c>
      <c r="N981" t="s">
        <v>7830</v>
      </c>
      <c r="V981" t="b">
        <v>0</v>
      </c>
      <c r="W981" t="b">
        <v>0</v>
      </c>
      <c r="Z981" t="b">
        <v>0</v>
      </c>
      <c r="AE981" t="s">
        <v>18723</v>
      </c>
      <c r="AF981" t="s">
        <v>18724</v>
      </c>
      <c r="AG981" t="s">
        <v>18725</v>
      </c>
      <c r="AH981" t="s">
        <v>19989</v>
      </c>
      <c r="AI981" t="s">
        <v>18524</v>
      </c>
      <c r="AN981" t="s">
        <v>19990</v>
      </c>
    </row>
    <row r="982" spans="1:40" hidden="1" x14ac:dyDescent="0.2">
      <c r="A982" t="s">
        <v>4789</v>
      </c>
      <c r="B982" t="s">
        <v>4790</v>
      </c>
      <c r="D982" t="s">
        <v>8599</v>
      </c>
      <c r="F982" t="s">
        <v>18556</v>
      </c>
      <c r="G982" t="s">
        <v>18491</v>
      </c>
      <c r="L982" t="s">
        <v>18558</v>
      </c>
      <c r="N982" t="s">
        <v>7830</v>
      </c>
      <c r="V982" t="b">
        <v>0</v>
      </c>
      <c r="W982" t="b">
        <v>0</v>
      </c>
      <c r="Z982" t="b">
        <v>0</v>
      </c>
      <c r="AE982" t="s">
        <v>18719</v>
      </c>
      <c r="AF982" t="s">
        <v>18720</v>
      </c>
      <c r="AG982" t="s">
        <v>18635</v>
      </c>
      <c r="AH982" t="s">
        <v>19989</v>
      </c>
      <c r="AI982" t="s">
        <v>18451</v>
      </c>
      <c r="AN982" t="s">
        <v>19990</v>
      </c>
    </row>
    <row r="983" spans="1:40" hidden="1" x14ac:dyDescent="0.2">
      <c r="A983" t="s">
        <v>4789</v>
      </c>
      <c r="B983" t="s">
        <v>4790</v>
      </c>
      <c r="D983" t="s">
        <v>8599</v>
      </c>
      <c r="F983" t="s">
        <v>18556</v>
      </c>
      <c r="G983" t="s">
        <v>18697</v>
      </c>
      <c r="L983" t="s">
        <v>18558</v>
      </c>
      <c r="N983" t="s">
        <v>7779</v>
      </c>
      <c r="V983" t="b">
        <v>0</v>
      </c>
      <c r="W983" t="b">
        <v>0</v>
      </c>
      <c r="Z983" t="b">
        <v>0</v>
      </c>
      <c r="AE983" t="s">
        <v>18651</v>
      </c>
      <c r="AF983" t="s">
        <v>18652</v>
      </c>
      <c r="AG983" t="s">
        <v>18635</v>
      </c>
      <c r="AH983" t="s">
        <v>19991</v>
      </c>
      <c r="AI983" t="s">
        <v>18451</v>
      </c>
      <c r="AN983" t="s">
        <v>19992</v>
      </c>
    </row>
    <row r="984" spans="1:40" hidden="1" x14ac:dyDescent="0.2">
      <c r="A984" t="s">
        <v>4789</v>
      </c>
      <c r="B984" t="s">
        <v>4790</v>
      </c>
      <c r="D984" t="s">
        <v>8599</v>
      </c>
      <c r="F984" t="s">
        <v>18556</v>
      </c>
      <c r="G984" t="s">
        <v>18456</v>
      </c>
      <c r="L984" t="s">
        <v>18558</v>
      </c>
      <c r="N984" t="s">
        <v>7779</v>
      </c>
      <c r="V984" t="b">
        <v>0</v>
      </c>
      <c r="W984" t="b">
        <v>0</v>
      </c>
      <c r="Z984" t="b">
        <v>0</v>
      </c>
      <c r="AE984" t="s">
        <v>18651</v>
      </c>
      <c r="AF984" t="s">
        <v>18652</v>
      </c>
      <c r="AG984" t="s">
        <v>18635</v>
      </c>
      <c r="AH984" t="s">
        <v>19991</v>
      </c>
      <c r="AI984" t="s">
        <v>18451</v>
      </c>
      <c r="AN984" t="s">
        <v>19992</v>
      </c>
    </row>
    <row r="985" spans="1:40" hidden="1" x14ac:dyDescent="0.2">
      <c r="A985" t="s">
        <v>4789</v>
      </c>
      <c r="B985" t="s">
        <v>4790</v>
      </c>
      <c r="D985" t="s">
        <v>8599</v>
      </c>
      <c r="F985" t="s">
        <v>18556</v>
      </c>
      <c r="G985" t="s">
        <v>19123</v>
      </c>
      <c r="L985" t="s">
        <v>18558</v>
      </c>
      <c r="N985" t="s">
        <v>7779</v>
      </c>
      <c r="V985" t="b">
        <v>0</v>
      </c>
      <c r="W985" t="b">
        <v>0</v>
      </c>
      <c r="Z985" t="b">
        <v>0</v>
      </c>
      <c r="AE985" t="s">
        <v>18651</v>
      </c>
      <c r="AF985" t="s">
        <v>18652</v>
      </c>
      <c r="AG985" t="s">
        <v>18635</v>
      </c>
      <c r="AH985" t="s">
        <v>19991</v>
      </c>
      <c r="AI985" t="s">
        <v>18451</v>
      </c>
      <c r="AN985" t="s">
        <v>19992</v>
      </c>
    </row>
    <row r="986" spans="1:40" hidden="1" x14ac:dyDescent="0.2">
      <c r="A986" t="s">
        <v>4789</v>
      </c>
      <c r="B986" t="s">
        <v>4790</v>
      </c>
      <c r="D986" t="s">
        <v>8599</v>
      </c>
      <c r="F986" t="s">
        <v>18556</v>
      </c>
      <c r="G986" t="s">
        <v>19092</v>
      </c>
      <c r="L986" t="s">
        <v>18558</v>
      </c>
      <c r="N986" t="s">
        <v>7779</v>
      </c>
      <c r="V986" t="b">
        <v>0</v>
      </c>
      <c r="W986" t="b">
        <v>0</v>
      </c>
      <c r="Z986" t="b">
        <v>0</v>
      </c>
      <c r="AE986" t="s">
        <v>18651</v>
      </c>
      <c r="AF986" t="s">
        <v>18652</v>
      </c>
      <c r="AG986" t="s">
        <v>18635</v>
      </c>
      <c r="AH986" t="s">
        <v>19991</v>
      </c>
      <c r="AI986" t="s">
        <v>18451</v>
      </c>
      <c r="AN986" t="s">
        <v>19992</v>
      </c>
    </row>
    <row r="987" spans="1:40" hidden="1" x14ac:dyDescent="0.2">
      <c r="A987" t="s">
        <v>4789</v>
      </c>
      <c r="B987" t="s">
        <v>4790</v>
      </c>
      <c r="D987" t="s">
        <v>8599</v>
      </c>
      <c r="F987" t="s">
        <v>18556</v>
      </c>
      <c r="G987" t="s">
        <v>18561</v>
      </c>
      <c r="L987" t="s">
        <v>18558</v>
      </c>
      <c r="N987" t="s">
        <v>7779</v>
      </c>
      <c r="V987" t="b">
        <v>0</v>
      </c>
      <c r="W987" t="b">
        <v>0</v>
      </c>
      <c r="Z987" t="b">
        <v>0</v>
      </c>
      <c r="AE987" t="s">
        <v>18655</v>
      </c>
      <c r="AF987" t="s">
        <v>18656</v>
      </c>
      <c r="AG987" t="s">
        <v>18640</v>
      </c>
      <c r="AH987" t="s">
        <v>19991</v>
      </c>
      <c r="AI987" t="s">
        <v>18524</v>
      </c>
      <c r="AN987" t="s">
        <v>19992</v>
      </c>
    </row>
    <row r="988" spans="1:40" hidden="1" x14ac:dyDescent="0.2">
      <c r="A988" t="s">
        <v>4789</v>
      </c>
      <c r="B988" t="s">
        <v>4790</v>
      </c>
      <c r="D988" t="s">
        <v>8599</v>
      </c>
      <c r="F988" t="s">
        <v>18556</v>
      </c>
      <c r="G988" t="s">
        <v>18491</v>
      </c>
      <c r="L988" t="s">
        <v>18558</v>
      </c>
      <c r="N988" t="s">
        <v>7779</v>
      </c>
      <c r="V988" t="b">
        <v>0</v>
      </c>
      <c r="W988" t="b">
        <v>0</v>
      </c>
      <c r="Z988" t="b">
        <v>0</v>
      </c>
      <c r="AE988" t="s">
        <v>18651</v>
      </c>
      <c r="AF988" t="s">
        <v>18652</v>
      </c>
      <c r="AG988" t="s">
        <v>18635</v>
      </c>
      <c r="AH988" t="s">
        <v>19991</v>
      </c>
      <c r="AI988" t="s">
        <v>18451</v>
      </c>
      <c r="AN988" t="s">
        <v>19992</v>
      </c>
    </row>
    <row r="989" spans="1:40" hidden="1" x14ac:dyDescent="0.2">
      <c r="A989" t="s">
        <v>4789</v>
      </c>
      <c r="B989" t="s">
        <v>4790</v>
      </c>
      <c r="D989" t="s">
        <v>8599</v>
      </c>
      <c r="F989" t="s">
        <v>18556</v>
      </c>
      <c r="G989" t="s">
        <v>18697</v>
      </c>
      <c r="L989" t="s">
        <v>18558</v>
      </c>
      <c r="N989" t="s">
        <v>7495</v>
      </c>
      <c r="V989" t="b">
        <v>0</v>
      </c>
      <c r="W989" t="b">
        <v>0</v>
      </c>
      <c r="Z989" t="b">
        <v>0</v>
      </c>
      <c r="AE989" t="s">
        <v>18651</v>
      </c>
      <c r="AF989" t="s">
        <v>18652</v>
      </c>
      <c r="AG989" t="s">
        <v>18635</v>
      </c>
      <c r="AH989" t="s">
        <v>19993</v>
      </c>
      <c r="AI989" t="s">
        <v>18451</v>
      </c>
      <c r="AN989" t="s">
        <v>19994</v>
      </c>
    </row>
    <row r="990" spans="1:40" hidden="1" x14ac:dyDescent="0.2">
      <c r="A990" t="s">
        <v>4789</v>
      </c>
      <c r="B990" t="s">
        <v>4790</v>
      </c>
      <c r="D990" t="s">
        <v>8599</v>
      </c>
      <c r="F990" t="s">
        <v>18556</v>
      </c>
      <c r="G990" t="s">
        <v>18456</v>
      </c>
      <c r="L990" t="s">
        <v>18558</v>
      </c>
      <c r="N990" t="s">
        <v>7495</v>
      </c>
      <c r="V990" t="b">
        <v>0</v>
      </c>
      <c r="W990" t="b">
        <v>0</v>
      </c>
      <c r="Z990" t="b">
        <v>0</v>
      </c>
      <c r="AE990" t="s">
        <v>18651</v>
      </c>
      <c r="AF990" t="s">
        <v>18652</v>
      </c>
      <c r="AG990" t="s">
        <v>18635</v>
      </c>
      <c r="AH990" t="s">
        <v>19993</v>
      </c>
      <c r="AI990" t="s">
        <v>18451</v>
      </c>
      <c r="AN990" t="s">
        <v>19994</v>
      </c>
    </row>
    <row r="991" spans="1:40" hidden="1" x14ac:dyDescent="0.2">
      <c r="A991" t="s">
        <v>4789</v>
      </c>
      <c r="B991" t="s">
        <v>4790</v>
      </c>
      <c r="D991" t="s">
        <v>8599</v>
      </c>
      <c r="F991" t="s">
        <v>18556</v>
      </c>
      <c r="G991" t="s">
        <v>19123</v>
      </c>
      <c r="L991" t="s">
        <v>18558</v>
      </c>
      <c r="N991" t="s">
        <v>7495</v>
      </c>
      <c r="V991" t="b">
        <v>0</v>
      </c>
      <c r="W991" t="b">
        <v>0</v>
      </c>
      <c r="Z991" t="b">
        <v>0</v>
      </c>
      <c r="AE991" t="s">
        <v>18651</v>
      </c>
      <c r="AF991" t="s">
        <v>18652</v>
      </c>
      <c r="AG991" t="s">
        <v>18635</v>
      </c>
      <c r="AH991" t="s">
        <v>19993</v>
      </c>
      <c r="AI991" t="s">
        <v>18451</v>
      </c>
      <c r="AN991" t="s">
        <v>19994</v>
      </c>
    </row>
    <row r="992" spans="1:40" hidden="1" x14ac:dyDescent="0.2">
      <c r="A992" t="s">
        <v>4789</v>
      </c>
      <c r="B992" t="s">
        <v>4790</v>
      </c>
      <c r="D992" t="s">
        <v>8599</v>
      </c>
      <c r="F992" t="s">
        <v>18556</v>
      </c>
      <c r="G992" t="s">
        <v>19092</v>
      </c>
      <c r="L992" t="s">
        <v>18558</v>
      </c>
      <c r="N992" t="s">
        <v>7495</v>
      </c>
      <c r="V992" t="b">
        <v>0</v>
      </c>
      <c r="W992" t="b">
        <v>0</v>
      </c>
      <c r="Z992" t="b">
        <v>0</v>
      </c>
      <c r="AE992" t="s">
        <v>18651</v>
      </c>
      <c r="AF992" t="s">
        <v>18652</v>
      </c>
      <c r="AG992" t="s">
        <v>18635</v>
      </c>
      <c r="AH992" t="s">
        <v>19993</v>
      </c>
      <c r="AI992" t="s">
        <v>18451</v>
      </c>
      <c r="AN992" t="s">
        <v>19994</v>
      </c>
    </row>
    <row r="993" spans="1:40" hidden="1" x14ac:dyDescent="0.2">
      <c r="A993" t="s">
        <v>4789</v>
      </c>
      <c r="B993" t="s">
        <v>4790</v>
      </c>
      <c r="D993" t="s">
        <v>8599</v>
      </c>
      <c r="F993" t="s">
        <v>18556</v>
      </c>
      <c r="G993" t="s">
        <v>18561</v>
      </c>
      <c r="L993" t="s">
        <v>18558</v>
      </c>
      <c r="N993" t="s">
        <v>7495</v>
      </c>
      <c r="V993" t="b">
        <v>0</v>
      </c>
      <c r="W993" t="b">
        <v>0</v>
      </c>
      <c r="Z993" t="b">
        <v>0</v>
      </c>
      <c r="AE993" t="s">
        <v>18655</v>
      </c>
      <c r="AF993" t="s">
        <v>18656</v>
      </c>
      <c r="AG993" t="s">
        <v>18640</v>
      </c>
      <c r="AH993" t="s">
        <v>19993</v>
      </c>
      <c r="AI993" t="s">
        <v>18524</v>
      </c>
      <c r="AN993" t="s">
        <v>19994</v>
      </c>
    </row>
    <row r="994" spans="1:40" hidden="1" x14ac:dyDescent="0.2">
      <c r="A994" t="s">
        <v>4789</v>
      </c>
      <c r="B994" t="s">
        <v>4790</v>
      </c>
      <c r="D994" t="s">
        <v>8599</v>
      </c>
      <c r="F994" t="s">
        <v>18556</v>
      </c>
      <c r="G994" t="s">
        <v>18491</v>
      </c>
      <c r="L994" t="s">
        <v>18558</v>
      </c>
      <c r="N994" t="s">
        <v>7495</v>
      </c>
      <c r="V994" t="b">
        <v>0</v>
      </c>
      <c r="W994" t="b">
        <v>0</v>
      </c>
      <c r="Z994" t="b">
        <v>0</v>
      </c>
      <c r="AE994" t="s">
        <v>18651</v>
      </c>
      <c r="AF994" t="s">
        <v>18652</v>
      </c>
      <c r="AG994" t="s">
        <v>18635</v>
      </c>
      <c r="AH994" t="s">
        <v>19993</v>
      </c>
      <c r="AI994" t="s">
        <v>18451</v>
      </c>
      <c r="AN994" t="s">
        <v>19994</v>
      </c>
    </row>
    <row r="995" spans="1:40" x14ac:dyDescent="0.2">
      <c r="A995" t="s">
        <v>4870</v>
      </c>
      <c r="B995" t="s">
        <v>4871</v>
      </c>
      <c r="D995" t="s">
        <v>8605</v>
      </c>
      <c r="F995" t="s">
        <v>18450</v>
      </c>
      <c r="G995" t="s">
        <v>18524</v>
      </c>
      <c r="H995" t="s">
        <v>18823</v>
      </c>
      <c r="I995">
        <v>140000000</v>
      </c>
      <c r="N995" t="s">
        <v>7040</v>
      </c>
      <c r="T995" t="s">
        <v>19996</v>
      </c>
      <c r="U995" t="s">
        <v>19997</v>
      </c>
      <c r="AC995" t="s">
        <v>19353</v>
      </c>
      <c r="AE995" t="s">
        <v>19334</v>
      </c>
      <c r="AF995" t="s">
        <v>18550</v>
      </c>
      <c r="AG995" t="s">
        <v>19335</v>
      </c>
      <c r="AH995" t="s">
        <v>19998</v>
      </c>
      <c r="AI995" t="s">
        <v>7872</v>
      </c>
      <c r="AK995" t="s">
        <v>18462</v>
      </c>
      <c r="AN995" t="s">
        <v>19999</v>
      </c>
    </row>
    <row r="996" spans="1:40" x14ac:dyDescent="0.2">
      <c r="A996" t="s">
        <v>4870</v>
      </c>
      <c r="B996" t="s">
        <v>4871</v>
      </c>
      <c r="D996" t="s">
        <v>8605</v>
      </c>
      <c r="F996" t="s">
        <v>18556</v>
      </c>
      <c r="G996" t="s">
        <v>18451</v>
      </c>
      <c r="H996" t="s">
        <v>20000</v>
      </c>
      <c r="L996" t="s">
        <v>18558</v>
      </c>
      <c r="N996" t="s">
        <v>20001</v>
      </c>
      <c r="T996" t="s">
        <v>20002</v>
      </c>
      <c r="U996" t="s">
        <v>20003</v>
      </c>
      <c r="V996" t="b">
        <v>0</v>
      </c>
      <c r="W996" t="b">
        <v>1</v>
      </c>
      <c r="AB996" t="s">
        <v>18455</v>
      </c>
      <c r="AC996" t="s">
        <v>18491</v>
      </c>
      <c r="AE996" t="s">
        <v>19775</v>
      </c>
      <c r="AF996" t="s">
        <v>18474</v>
      </c>
      <c r="AH996" t="s">
        <v>20004</v>
      </c>
      <c r="AI996" t="s">
        <v>18451</v>
      </c>
      <c r="AN996" t="s">
        <v>20005</v>
      </c>
    </row>
    <row r="997" spans="1:40" x14ac:dyDescent="0.2">
      <c r="A997" t="s">
        <v>4870</v>
      </c>
      <c r="B997" t="s">
        <v>4871</v>
      </c>
      <c r="D997" t="s">
        <v>8605</v>
      </c>
      <c r="F997" t="s">
        <v>18556</v>
      </c>
      <c r="G997" t="s">
        <v>18524</v>
      </c>
      <c r="H997" t="s">
        <v>19118</v>
      </c>
      <c r="L997" t="s">
        <v>18558</v>
      </c>
      <c r="N997" t="s">
        <v>20001</v>
      </c>
      <c r="T997" t="s">
        <v>20002</v>
      </c>
      <c r="U997" t="s">
        <v>20003</v>
      </c>
      <c r="V997" t="b">
        <v>0</v>
      </c>
      <c r="W997" t="b">
        <v>1</v>
      </c>
      <c r="AB997" t="s">
        <v>18455</v>
      </c>
      <c r="AC997" t="s">
        <v>20006</v>
      </c>
      <c r="AE997" t="s">
        <v>18864</v>
      </c>
      <c r="AF997" t="s">
        <v>18550</v>
      </c>
      <c r="AH997" t="s">
        <v>20004</v>
      </c>
      <c r="AI997" t="s">
        <v>18451</v>
      </c>
      <c r="AN997" t="s">
        <v>20007</v>
      </c>
    </row>
    <row r="998" spans="1:40" x14ac:dyDescent="0.2">
      <c r="A998" t="s">
        <v>4870</v>
      </c>
      <c r="B998" t="s">
        <v>4871</v>
      </c>
      <c r="D998" t="s">
        <v>8605</v>
      </c>
      <c r="F998" t="s">
        <v>18556</v>
      </c>
      <c r="G998" t="s">
        <v>18524</v>
      </c>
      <c r="H998" t="s">
        <v>19069</v>
      </c>
      <c r="L998" t="s">
        <v>18558</v>
      </c>
      <c r="N998" t="s">
        <v>20001</v>
      </c>
      <c r="T998" t="s">
        <v>20002</v>
      </c>
      <c r="U998" t="s">
        <v>20003</v>
      </c>
      <c r="V998" t="b">
        <v>0</v>
      </c>
      <c r="W998" t="b">
        <v>1</v>
      </c>
      <c r="AB998" t="s">
        <v>18455</v>
      </c>
      <c r="AC998" t="s">
        <v>19880</v>
      </c>
      <c r="AE998" t="s">
        <v>18864</v>
      </c>
      <c r="AF998" t="s">
        <v>18550</v>
      </c>
      <c r="AH998" t="s">
        <v>20004</v>
      </c>
      <c r="AI998" t="s">
        <v>18451</v>
      </c>
      <c r="AN998" t="s">
        <v>20005</v>
      </c>
    </row>
    <row r="999" spans="1:40" x14ac:dyDescent="0.2">
      <c r="A999" t="s">
        <v>4870</v>
      </c>
      <c r="B999" t="s">
        <v>4871</v>
      </c>
      <c r="D999" t="s">
        <v>8605</v>
      </c>
      <c r="F999" t="s">
        <v>18556</v>
      </c>
      <c r="G999" t="s">
        <v>18524</v>
      </c>
      <c r="H999" t="s">
        <v>20008</v>
      </c>
      <c r="L999" t="s">
        <v>18558</v>
      </c>
      <c r="N999" t="s">
        <v>20001</v>
      </c>
      <c r="T999" t="s">
        <v>20002</v>
      </c>
      <c r="U999" t="s">
        <v>20003</v>
      </c>
      <c r="V999" t="b">
        <v>0</v>
      </c>
      <c r="W999" t="b">
        <v>1</v>
      </c>
      <c r="AB999" t="s">
        <v>18455</v>
      </c>
      <c r="AC999" t="s">
        <v>20009</v>
      </c>
      <c r="AE999" t="s">
        <v>18864</v>
      </c>
      <c r="AF999" t="s">
        <v>18550</v>
      </c>
      <c r="AH999" t="s">
        <v>20004</v>
      </c>
      <c r="AI999" t="s">
        <v>18451</v>
      </c>
      <c r="AN999" t="s">
        <v>20005</v>
      </c>
    </row>
    <row r="1000" spans="1:40" x14ac:dyDescent="0.2">
      <c r="A1000" t="s">
        <v>4870</v>
      </c>
      <c r="B1000" t="s">
        <v>4871</v>
      </c>
      <c r="D1000" t="s">
        <v>8605</v>
      </c>
      <c r="F1000" t="s">
        <v>18556</v>
      </c>
      <c r="G1000" t="s">
        <v>18524</v>
      </c>
      <c r="H1000" t="s">
        <v>18616</v>
      </c>
      <c r="L1000" t="s">
        <v>18558</v>
      </c>
      <c r="N1000" t="s">
        <v>20001</v>
      </c>
      <c r="T1000" t="s">
        <v>20002</v>
      </c>
      <c r="U1000" t="s">
        <v>20003</v>
      </c>
      <c r="V1000" t="b">
        <v>0</v>
      </c>
      <c r="W1000" t="b">
        <v>1</v>
      </c>
      <c r="AB1000" t="s">
        <v>18455</v>
      </c>
      <c r="AC1000" t="s">
        <v>18566</v>
      </c>
      <c r="AE1000" t="s">
        <v>18864</v>
      </c>
      <c r="AF1000" t="s">
        <v>18550</v>
      </c>
      <c r="AH1000" t="s">
        <v>20004</v>
      </c>
      <c r="AI1000" t="s">
        <v>18451</v>
      </c>
      <c r="AN1000" t="s">
        <v>20005</v>
      </c>
    </row>
    <row r="1001" spans="1:40" x14ac:dyDescent="0.2">
      <c r="A1001" t="s">
        <v>4870</v>
      </c>
      <c r="B1001" t="s">
        <v>4871</v>
      </c>
      <c r="D1001" t="s">
        <v>8605</v>
      </c>
      <c r="F1001" t="s">
        <v>18556</v>
      </c>
      <c r="G1001" t="s">
        <v>18451</v>
      </c>
      <c r="H1001" t="s">
        <v>19062</v>
      </c>
      <c r="L1001" t="s">
        <v>18558</v>
      </c>
      <c r="N1001" t="s">
        <v>20001</v>
      </c>
      <c r="T1001" t="s">
        <v>20002</v>
      </c>
      <c r="U1001" t="s">
        <v>20003</v>
      </c>
      <c r="V1001" t="b">
        <v>0</v>
      </c>
      <c r="W1001" t="b">
        <v>1</v>
      </c>
      <c r="AB1001" t="s">
        <v>18455</v>
      </c>
      <c r="AC1001" t="s">
        <v>20010</v>
      </c>
      <c r="AE1001" t="s">
        <v>19775</v>
      </c>
      <c r="AF1001" t="s">
        <v>18474</v>
      </c>
      <c r="AH1001" t="s">
        <v>20004</v>
      </c>
      <c r="AI1001" t="s">
        <v>18451</v>
      </c>
      <c r="AN1001" t="s">
        <v>20005</v>
      </c>
    </row>
    <row r="1002" spans="1:40" x14ac:dyDescent="0.2">
      <c r="A1002" t="s">
        <v>4870</v>
      </c>
      <c r="B1002" t="s">
        <v>4871</v>
      </c>
      <c r="F1002" t="s">
        <v>18450</v>
      </c>
      <c r="G1002" t="s">
        <v>18451</v>
      </c>
      <c r="H1002" t="s">
        <v>20011</v>
      </c>
      <c r="I1002">
        <v>245000000</v>
      </c>
      <c r="N1002" t="s">
        <v>7284</v>
      </c>
      <c r="T1002" t="s">
        <v>19996</v>
      </c>
      <c r="U1002" t="s">
        <v>19997</v>
      </c>
      <c r="V1002" t="b">
        <v>0</v>
      </c>
      <c r="W1002" t="b">
        <v>1</v>
      </c>
      <c r="AB1002" t="s">
        <v>18455</v>
      </c>
      <c r="AC1002" t="s">
        <v>18491</v>
      </c>
      <c r="AE1002" t="s">
        <v>20012</v>
      </c>
      <c r="AF1002" t="s">
        <v>18546</v>
      </c>
      <c r="AG1002" t="s">
        <v>18459</v>
      </c>
      <c r="AH1002" t="s">
        <v>19998</v>
      </c>
      <c r="AI1002" t="s">
        <v>18461</v>
      </c>
      <c r="AK1002" t="s">
        <v>18462</v>
      </c>
      <c r="AN1002" t="s">
        <v>20013</v>
      </c>
    </row>
    <row r="1003" spans="1:40" x14ac:dyDescent="0.2">
      <c r="A1003" t="s">
        <v>4870</v>
      </c>
      <c r="B1003" t="s">
        <v>4871</v>
      </c>
      <c r="F1003" t="s">
        <v>18450</v>
      </c>
      <c r="G1003" t="s">
        <v>18524</v>
      </c>
      <c r="H1003" t="s">
        <v>18823</v>
      </c>
      <c r="I1003">
        <v>140000000</v>
      </c>
      <c r="N1003" t="s">
        <v>7284</v>
      </c>
      <c r="T1003" t="s">
        <v>19996</v>
      </c>
      <c r="U1003" t="s">
        <v>19997</v>
      </c>
      <c r="AC1003" t="s">
        <v>19353</v>
      </c>
      <c r="AE1003" t="s">
        <v>19334</v>
      </c>
      <c r="AF1003" t="s">
        <v>18550</v>
      </c>
      <c r="AG1003" t="s">
        <v>19335</v>
      </c>
      <c r="AH1003" t="s">
        <v>19998</v>
      </c>
      <c r="AI1003" t="s">
        <v>7872</v>
      </c>
      <c r="AK1003" t="s">
        <v>18462</v>
      </c>
      <c r="AN1003" t="s">
        <v>20013</v>
      </c>
    </row>
    <row r="1004" spans="1:40" x14ac:dyDescent="0.2">
      <c r="A1004" t="s">
        <v>4870</v>
      </c>
      <c r="B1004" t="s">
        <v>4871</v>
      </c>
      <c r="F1004" t="s">
        <v>18450</v>
      </c>
      <c r="G1004" t="s">
        <v>18524</v>
      </c>
      <c r="H1004" t="s">
        <v>20014</v>
      </c>
      <c r="I1004">
        <v>235000000</v>
      </c>
      <c r="N1004" t="s">
        <v>7284</v>
      </c>
      <c r="T1004" t="s">
        <v>19996</v>
      </c>
      <c r="U1004" t="s">
        <v>19997</v>
      </c>
      <c r="AC1004" t="s">
        <v>18668</v>
      </c>
      <c r="AE1004" t="s">
        <v>19334</v>
      </c>
      <c r="AF1004" t="s">
        <v>18550</v>
      </c>
      <c r="AG1004" t="s">
        <v>19335</v>
      </c>
      <c r="AH1004" t="s">
        <v>19998</v>
      </c>
      <c r="AI1004" t="s">
        <v>7872</v>
      </c>
      <c r="AK1004" t="s">
        <v>18462</v>
      </c>
      <c r="AN1004" t="s">
        <v>20013</v>
      </c>
    </row>
    <row r="1005" spans="1:40" x14ac:dyDescent="0.2">
      <c r="A1005" t="s">
        <v>4870</v>
      </c>
      <c r="B1005" t="s">
        <v>4871</v>
      </c>
      <c r="D1005" t="s">
        <v>8605</v>
      </c>
      <c r="F1005" t="s">
        <v>18450</v>
      </c>
      <c r="G1005" t="s">
        <v>18451</v>
      </c>
      <c r="H1005" t="s">
        <v>20011</v>
      </c>
      <c r="I1005">
        <v>245000000</v>
      </c>
      <c r="N1005" t="s">
        <v>18512</v>
      </c>
      <c r="T1005" t="s">
        <v>20015</v>
      </c>
      <c r="U1005" t="s">
        <v>20016</v>
      </c>
      <c r="V1005" t="b">
        <v>0</v>
      </c>
      <c r="W1005" t="b">
        <v>1</v>
      </c>
      <c r="AB1005" t="s">
        <v>18455</v>
      </c>
      <c r="AC1005" t="s">
        <v>18491</v>
      </c>
      <c r="AE1005" t="s">
        <v>20017</v>
      </c>
      <c r="AF1005" t="s">
        <v>18458</v>
      </c>
      <c r="AH1005" t="s">
        <v>20018</v>
      </c>
      <c r="AI1005" t="s">
        <v>18461</v>
      </c>
      <c r="AK1005" t="s">
        <v>18462</v>
      </c>
      <c r="AN1005" t="s">
        <v>20019</v>
      </c>
    </row>
    <row r="1006" spans="1:40" x14ac:dyDescent="0.2">
      <c r="A1006" t="s">
        <v>4870</v>
      </c>
      <c r="B1006" t="s">
        <v>4871</v>
      </c>
      <c r="D1006" t="s">
        <v>8605</v>
      </c>
      <c r="F1006" t="s">
        <v>18450</v>
      </c>
      <c r="G1006" t="s">
        <v>18524</v>
      </c>
      <c r="H1006" t="s">
        <v>20020</v>
      </c>
      <c r="I1006">
        <v>80000000</v>
      </c>
      <c r="N1006" t="s">
        <v>18512</v>
      </c>
      <c r="T1006" t="s">
        <v>20015</v>
      </c>
      <c r="U1006" t="s">
        <v>20016</v>
      </c>
      <c r="AC1006" t="s">
        <v>18959</v>
      </c>
      <c r="AE1006" t="s">
        <v>20021</v>
      </c>
      <c r="AF1006" t="s">
        <v>18514</v>
      </c>
      <c r="AH1006" t="s">
        <v>20018</v>
      </c>
      <c r="AI1006" t="s">
        <v>7872</v>
      </c>
      <c r="AK1006" t="s">
        <v>18462</v>
      </c>
      <c r="AN1006" t="s">
        <v>20019</v>
      </c>
    </row>
    <row r="1007" spans="1:40" x14ac:dyDescent="0.2">
      <c r="A1007" t="s">
        <v>4870</v>
      </c>
      <c r="B1007" t="s">
        <v>4871</v>
      </c>
      <c r="D1007" t="s">
        <v>8605</v>
      </c>
      <c r="F1007" t="s">
        <v>18450</v>
      </c>
      <c r="G1007" t="s">
        <v>18524</v>
      </c>
      <c r="H1007" t="s">
        <v>18823</v>
      </c>
      <c r="I1007">
        <v>140000000</v>
      </c>
      <c r="N1007" t="s">
        <v>18512</v>
      </c>
      <c r="T1007" t="s">
        <v>20015</v>
      </c>
      <c r="U1007" t="s">
        <v>20016</v>
      </c>
      <c r="AC1007" t="s">
        <v>19353</v>
      </c>
      <c r="AE1007" t="s">
        <v>20021</v>
      </c>
      <c r="AF1007" t="s">
        <v>18514</v>
      </c>
      <c r="AH1007" t="s">
        <v>20018</v>
      </c>
      <c r="AI1007" t="s">
        <v>7872</v>
      </c>
      <c r="AK1007" t="s">
        <v>18462</v>
      </c>
      <c r="AN1007" t="s">
        <v>20019</v>
      </c>
    </row>
    <row r="1008" spans="1:40" x14ac:dyDescent="0.2">
      <c r="A1008" t="s">
        <v>4870</v>
      </c>
      <c r="B1008" t="s">
        <v>4871</v>
      </c>
      <c r="D1008" t="s">
        <v>8605</v>
      </c>
      <c r="F1008" t="s">
        <v>18450</v>
      </c>
      <c r="G1008" t="s">
        <v>19353</v>
      </c>
      <c r="H1008" t="s">
        <v>18823</v>
      </c>
      <c r="I1008">
        <v>140000000</v>
      </c>
      <c r="N1008" t="s">
        <v>18512</v>
      </c>
      <c r="T1008" t="s">
        <v>20015</v>
      </c>
      <c r="U1008" t="s">
        <v>20016</v>
      </c>
      <c r="AE1008" t="s">
        <v>20021</v>
      </c>
      <c r="AF1008" t="s">
        <v>18514</v>
      </c>
      <c r="AH1008" t="s">
        <v>20018</v>
      </c>
      <c r="AI1008" t="s">
        <v>7872</v>
      </c>
      <c r="AK1008" t="s">
        <v>18462</v>
      </c>
      <c r="AN1008" t="s">
        <v>20022</v>
      </c>
    </row>
    <row r="1009" spans="1:40" x14ac:dyDescent="0.2">
      <c r="A1009" t="s">
        <v>4870</v>
      </c>
      <c r="B1009" t="s">
        <v>4871</v>
      </c>
      <c r="D1009" t="s">
        <v>8605</v>
      </c>
      <c r="F1009" t="s">
        <v>18450</v>
      </c>
      <c r="G1009" t="s">
        <v>18959</v>
      </c>
      <c r="H1009" t="s">
        <v>20020</v>
      </c>
      <c r="I1009">
        <v>80000000</v>
      </c>
      <c r="N1009" t="s">
        <v>18512</v>
      </c>
      <c r="T1009" t="s">
        <v>20015</v>
      </c>
      <c r="U1009" t="s">
        <v>20016</v>
      </c>
      <c r="AE1009" t="s">
        <v>20021</v>
      </c>
      <c r="AF1009" t="s">
        <v>18514</v>
      </c>
      <c r="AH1009" t="s">
        <v>20018</v>
      </c>
      <c r="AI1009" t="s">
        <v>7872</v>
      </c>
      <c r="AK1009" t="s">
        <v>18462</v>
      </c>
      <c r="AN1009" t="s">
        <v>20022</v>
      </c>
    </row>
    <row r="1010" spans="1:40" x14ac:dyDescent="0.2">
      <c r="A1010" t="s">
        <v>4870</v>
      </c>
      <c r="B1010" t="s">
        <v>4871</v>
      </c>
      <c r="D1010" t="s">
        <v>8605</v>
      </c>
      <c r="F1010" t="s">
        <v>18450</v>
      </c>
      <c r="G1010" t="s">
        <v>18668</v>
      </c>
      <c r="H1010" t="s">
        <v>20014</v>
      </c>
      <c r="I1010">
        <v>235000000</v>
      </c>
      <c r="N1010" t="s">
        <v>18512</v>
      </c>
      <c r="T1010" t="s">
        <v>20015</v>
      </c>
      <c r="U1010" t="s">
        <v>20016</v>
      </c>
      <c r="AE1010" t="s">
        <v>20021</v>
      </c>
      <c r="AF1010" t="s">
        <v>18514</v>
      </c>
      <c r="AH1010" t="s">
        <v>20018</v>
      </c>
      <c r="AI1010" t="s">
        <v>7872</v>
      </c>
      <c r="AK1010" t="s">
        <v>18462</v>
      </c>
      <c r="AN1010" t="s">
        <v>20022</v>
      </c>
    </row>
    <row r="1011" spans="1:40" x14ac:dyDescent="0.2">
      <c r="A1011" t="s">
        <v>4870</v>
      </c>
      <c r="B1011" t="s">
        <v>4871</v>
      </c>
      <c r="D1011" t="s">
        <v>8605</v>
      </c>
      <c r="F1011" t="s">
        <v>18450</v>
      </c>
      <c r="G1011" t="s">
        <v>18491</v>
      </c>
      <c r="H1011" t="s">
        <v>20011</v>
      </c>
      <c r="I1011">
        <v>245000000</v>
      </c>
      <c r="N1011" t="s">
        <v>18512</v>
      </c>
      <c r="T1011" t="s">
        <v>20015</v>
      </c>
      <c r="U1011" t="s">
        <v>20016</v>
      </c>
      <c r="V1011" t="b">
        <v>0</v>
      </c>
      <c r="W1011" t="b">
        <v>1</v>
      </c>
      <c r="AE1011" t="s">
        <v>20017</v>
      </c>
      <c r="AF1011" t="s">
        <v>18458</v>
      </c>
      <c r="AH1011" t="s">
        <v>20018</v>
      </c>
      <c r="AI1011" t="s">
        <v>18461</v>
      </c>
      <c r="AK1011" t="s">
        <v>18462</v>
      </c>
      <c r="AN1011" t="s">
        <v>20022</v>
      </c>
    </row>
    <row r="1012" spans="1:40" x14ac:dyDescent="0.2">
      <c r="A1012" t="s">
        <v>4870</v>
      </c>
      <c r="B1012" t="s">
        <v>4871</v>
      </c>
      <c r="D1012" t="s">
        <v>8605</v>
      </c>
      <c r="F1012" t="s">
        <v>18450</v>
      </c>
      <c r="G1012" t="s">
        <v>18524</v>
      </c>
      <c r="H1012" t="s">
        <v>20014</v>
      </c>
      <c r="I1012">
        <v>235000000</v>
      </c>
      <c r="N1012" t="s">
        <v>18512</v>
      </c>
      <c r="T1012" t="s">
        <v>20015</v>
      </c>
      <c r="U1012" t="s">
        <v>20016</v>
      </c>
      <c r="AC1012" t="s">
        <v>18668</v>
      </c>
      <c r="AE1012" t="s">
        <v>20021</v>
      </c>
      <c r="AF1012" t="s">
        <v>18514</v>
      </c>
      <c r="AH1012" t="s">
        <v>20018</v>
      </c>
      <c r="AI1012" t="s">
        <v>7872</v>
      </c>
      <c r="AK1012" t="s">
        <v>18462</v>
      </c>
      <c r="AN1012" t="s">
        <v>20019</v>
      </c>
    </row>
    <row r="1013" spans="1:40" x14ac:dyDescent="0.2">
      <c r="A1013" t="s">
        <v>4870</v>
      </c>
      <c r="B1013" t="s">
        <v>4871</v>
      </c>
      <c r="D1013" t="s">
        <v>8605</v>
      </c>
      <c r="F1013" t="s">
        <v>18556</v>
      </c>
      <c r="G1013" t="s">
        <v>18451</v>
      </c>
      <c r="H1013" t="s">
        <v>19947</v>
      </c>
      <c r="L1013" t="s">
        <v>18558</v>
      </c>
      <c r="N1013" t="s">
        <v>10794</v>
      </c>
      <c r="T1013" t="s">
        <v>20023</v>
      </c>
      <c r="U1013" t="s">
        <v>20024</v>
      </c>
      <c r="V1013" t="b">
        <v>0</v>
      </c>
      <c r="W1013" t="b">
        <v>1</v>
      </c>
      <c r="AB1013" t="s">
        <v>18455</v>
      </c>
      <c r="AC1013" t="s">
        <v>18491</v>
      </c>
      <c r="AE1013" t="s">
        <v>19775</v>
      </c>
      <c r="AF1013" t="s">
        <v>18474</v>
      </c>
      <c r="AH1013" t="s">
        <v>20025</v>
      </c>
      <c r="AI1013" t="s">
        <v>18524</v>
      </c>
      <c r="AN1013" t="s">
        <v>20026</v>
      </c>
    </row>
    <row r="1014" spans="1:40" x14ac:dyDescent="0.2">
      <c r="A1014" t="s">
        <v>4870</v>
      </c>
      <c r="B1014" t="s">
        <v>4871</v>
      </c>
      <c r="D1014" t="s">
        <v>8605</v>
      </c>
      <c r="F1014" t="s">
        <v>18556</v>
      </c>
      <c r="G1014" t="s">
        <v>18524</v>
      </c>
      <c r="H1014" t="s">
        <v>19118</v>
      </c>
      <c r="L1014" t="s">
        <v>18558</v>
      </c>
      <c r="N1014" t="s">
        <v>10794</v>
      </c>
      <c r="T1014" t="s">
        <v>20023</v>
      </c>
      <c r="U1014" t="s">
        <v>20024</v>
      </c>
      <c r="V1014" t="b">
        <v>0</v>
      </c>
      <c r="W1014" t="b">
        <v>1</v>
      </c>
      <c r="AB1014" t="s">
        <v>18455</v>
      </c>
      <c r="AC1014" t="s">
        <v>20006</v>
      </c>
      <c r="AE1014" t="s">
        <v>18864</v>
      </c>
      <c r="AF1014" t="s">
        <v>18550</v>
      </c>
      <c r="AH1014" t="s">
        <v>20025</v>
      </c>
      <c r="AI1014" t="s">
        <v>18524</v>
      </c>
      <c r="AN1014" t="s">
        <v>20026</v>
      </c>
    </row>
    <row r="1015" spans="1:40" x14ac:dyDescent="0.2">
      <c r="A1015" t="s">
        <v>4870</v>
      </c>
      <c r="B1015" t="s">
        <v>4871</v>
      </c>
      <c r="D1015" t="s">
        <v>8605</v>
      </c>
      <c r="F1015" t="s">
        <v>18556</v>
      </c>
      <c r="G1015" t="s">
        <v>18524</v>
      </c>
      <c r="H1015" t="s">
        <v>19069</v>
      </c>
      <c r="L1015" t="s">
        <v>18558</v>
      </c>
      <c r="N1015" t="s">
        <v>10794</v>
      </c>
      <c r="T1015" t="s">
        <v>20023</v>
      </c>
      <c r="U1015" t="s">
        <v>20024</v>
      </c>
      <c r="V1015" t="b">
        <v>0</v>
      </c>
      <c r="W1015" t="b">
        <v>1</v>
      </c>
      <c r="AB1015" t="s">
        <v>18455</v>
      </c>
      <c r="AC1015" t="s">
        <v>19880</v>
      </c>
      <c r="AE1015" t="s">
        <v>18864</v>
      </c>
      <c r="AF1015" t="s">
        <v>18550</v>
      </c>
      <c r="AH1015" t="s">
        <v>20025</v>
      </c>
      <c r="AI1015" t="s">
        <v>18524</v>
      </c>
      <c r="AN1015" t="s">
        <v>20026</v>
      </c>
    </row>
    <row r="1016" spans="1:40" x14ac:dyDescent="0.2">
      <c r="A1016" t="s">
        <v>4870</v>
      </c>
      <c r="B1016" t="s">
        <v>4871</v>
      </c>
      <c r="D1016" t="s">
        <v>8605</v>
      </c>
      <c r="F1016" t="s">
        <v>18556</v>
      </c>
      <c r="G1016" t="s">
        <v>18566</v>
      </c>
      <c r="L1016" t="s">
        <v>18558</v>
      </c>
      <c r="N1016" t="s">
        <v>10794</v>
      </c>
      <c r="T1016" t="s">
        <v>20023</v>
      </c>
      <c r="U1016" t="s">
        <v>20024</v>
      </c>
      <c r="AE1016" t="s">
        <v>18844</v>
      </c>
      <c r="AF1016" t="s">
        <v>18550</v>
      </c>
      <c r="AG1016" t="s">
        <v>18515</v>
      </c>
      <c r="AH1016" t="s">
        <v>20025</v>
      </c>
      <c r="AI1016" t="s">
        <v>18524</v>
      </c>
      <c r="AN1016" t="s">
        <v>20027</v>
      </c>
    </row>
    <row r="1017" spans="1:40" x14ac:dyDescent="0.2">
      <c r="A1017" t="s">
        <v>4870</v>
      </c>
      <c r="B1017" t="s">
        <v>4871</v>
      </c>
      <c r="D1017" t="s">
        <v>8605</v>
      </c>
      <c r="F1017" t="s">
        <v>18556</v>
      </c>
      <c r="G1017" t="s">
        <v>18524</v>
      </c>
      <c r="H1017" t="s">
        <v>20028</v>
      </c>
      <c r="L1017" t="s">
        <v>18558</v>
      </c>
      <c r="N1017" t="s">
        <v>10794</v>
      </c>
      <c r="T1017" t="s">
        <v>20023</v>
      </c>
      <c r="U1017" t="s">
        <v>20024</v>
      </c>
      <c r="V1017" t="b">
        <v>0</v>
      </c>
      <c r="W1017" t="b">
        <v>1</v>
      </c>
      <c r="AB1017" t="s">
        <v>18455</v>
      </c>
      <c r="AC1017" t="s">
        <v>20009</v>
      </c>
      <c r="AE1017" t="s">
        <v>18864</v>
      </c>
      <c r="AF1017" t="s">
        <v>18550</v>
      </c>
      <c r="AH1017" t="s">
        <v>20025</v>
      </c>
      <c r="AI1017" t="s">
        <v>18524</v>
      </c>
      <c r="AN1017" t="s">
        <v>20026</v>
      </c>
    </row>
    <row r="1018" spans="1:40" x14ac:dyDescent="0.2">
      <c r="A1018" t="s">
        <v>4870</v>
      </c>
      <c r="B1018" t="s">
        <v>4871</v>
      </c>
      <c r="D1018" t="s">
        <v>8605</v>
      </c>
      <c r="F1018" t="s">
        <v>18556</v>
      </c>
      <c r="G1018" t="s">
        <v>18524</v>
      </c>
      <c r="H1018" t="s">
        <v>18616</v>
      </c>
      <c r="L1018" t="s">
        <v>18558</v>
      </c>
      <c r="N1018" t="s">
        <v>10794</v>
      </c>
      <c r="T1018" t="s">
        <v>20023</v>
      </c>
      <c r="U1018" t="s">
        <v>20024</v>
      </c>
      <c r="V1018" t="b">
        <v>0</v>
      </c>
      <c r="W1018" t="b">
        <v>1</v>
      </c>
      <c r="AB1018" t="s">
        <v>18455</v>
      </c>
      <c r="AC1018" t="s">
        <v>18566</v>
      </c>
      <c r="AE1018" t="s">
        <v>18864</v>
      </c>
      <c r="AF1018" t="s">
        <v>18550</v>
      </c>
      <c r="AH1018" t="s">
        <v>20025</v>
      </c>
      <c r="AI1018" t="s">
        <v>18524</v>
      </c>
      <c r="AN1018" t="s">
        <v>20026</v>
      </c>
    </row>
    <row r="1019" spans="1:40" x14ac:dyDescent="0.2">
      <c r="A1019" t="s">
        <v>4870</v>
      </c>
      <c r="B1019" t="s">
        <v>4871</v>
      </c>
      <c r="D1019" t="s">
        <v>8605</v>
      </c>
      <c r="F1019" t="s">
        <v>18556</v>
      </c>
      <c r="G1019" t="s">
        <v>20006</v>
      </c>
      <c r="L1019" t="s">
        <v>18558</v>
      </c>
      <c r="N1019" t="s">
        <v>10794</v>
      </c>
      <c r="T1019" t="s">
        <v>20023</v>
      </c>
      <c r="U1019" t="s">
        <v>20024</v>
      </c>
      <c r="AE1019" t="s">
        <v>18844</v>
      </c>
      <c r="AF1019" t="s">
        <v>18550</v>
      </c>
      <c r="AG1019" t="s">
        <v>18515</v>
      </c>
      <c r="AH1019" t="s">
        <v>20025</v>
      </c>
      <c r="AI1019" t="s">
        <v>18524</v>
      </c>
      <c r="AN1019" t="s">
        <v>20027</v>
      </c>
    </row>
    <row r="1020" spans="1:40" x14ac:dyDescent="0.2">
      <c r="A1020" t="s">
        <v>4870</v>
      </c>
      <c r="B1020" t="s">
        <v>4871</v>
      </c>
      <c r="D1020" t="s">
        <v>8605</v>
      </c>
      <c r="F1020" t="s">
        <v>18556</v>
      </c>
      <c r="G1020" t="s">
        <v>20009</v>
      </c>
      <c r="L1020" t="s">
        <v>18558</v>
      </c>
      <c r="N1020" t="s">
        <v>10794</v>
      </c>
      <c r="T1020" t="s">
        <v>20023</v>
      </c>
      <c r="U1020" t="s">
        <v>20024</v>
      </c>
      <c r="AE1020" t="s">
        <v>18844</v>
      </c>
      <c r="AF1020" t="s">
        <v>18550</v>
      </c>
      <c r="AG1020" t="s">
        <v>18515</v>
      </c>
      <c r="AH1020" t="s">
        <v>20025</v>
      </c>
      <c r="AI1020" t="s">
        <v>18524</v>
      </c>
      <c r="AN1020" t="s">
        <v>20027</v>
      </c>
    </row>
    <row r="1021" spans="1:40" x14ac:dyDescent="0.2">
      <c r="A1021" t="s">
        <v>4870</v>
      </c>
      <c r="B1021" t="s">
        <v>4871</v>
      </c>
      <c r="D1021" t="s">
        <v>8605</v>
      </c>
      <c r="F1021" t="s">
        <v>18556</v>
      </c>
      <c r="G1021" t="s">
        <v>18491</v>
      </c>
      <c r="L1021" t="s">
        <v>18558</v>
      </c>
      <c r="N1021" t="s">
        <v>10794</v>
      </c>
      <c r="T1021" t="s">
        <v>20023</v>
      </c>
      <c r="U1021" t="s">
        <v>20024</v>
      </c>
      <c r="AE1021" t="s">
        <v>19243</v>
      </c>
      <c r="AF1021" t="s">
        <v>18474</v>
      </c>
      <c r="AG1021" t="s">
        <v>18849</v>
      </c>
      <c r="AH1021" t="s">
        <v>20025</v>
      </c>
      <c r="AI1021" t="s">
        <v>18451</v>
      </c>
      <c r="AN1021" t="s">
        <v>20027</v>
      </c>
    </row>
    <row r="1022" spans="1:40" x14ac:dyDescent="0.2">
      <c r="A1022" t="s">
        <v>4870</v>
      </c>
      <c r="B1022" t="s">
        <v>4871</v>
      </c>
      <c r="D1022" t="s">
        <v>8605</v>
      </c>
      <c r="F1022" t="s">
        <v>18556</v>
      </c>
      <c r="G1022" t="s">
        <v>18451</v>
      </c>
      <c r="H1022" t="s">
        <v>19062</v>
      </c>
      <c r="L1022" t="s">
        <v>18558</v>
      </c>
      <c r="N1022" t="s">
        <v>10794</v>
      </c>
      <c r="T1022" t="s">
        <v>20023</v>
      </c>
      <c r="U1022" t="s">
        <v>20024</v>
      </c>
      <c r="V1022" t="b">
        <v>0</v>
      </c>
      <c r="W1022" t="b">
        <v>1</v>
      </c>
      <c r="AB1022" t="s">
        <v>18455</v>
      </c>
      <c r="AC1022" t="s">
        <v>20010</v>
      </c>
      <c r="AE1022" t="s">
        <v>19775</v>
      </c>
      <c r="AF1022" t="s">
        <v>18474</v>
      </c>
      <c r="AH1022" t="s">
        <v>20025</v>
      </c>
      <c r="AI1022" t="s">
        <v>18524</v>
      </c>
      <c r="AN1022" t="s">
        <v>20026</v>
      </c>
    </row>
    <row r="1023" spans="1:40" x14ac:dyDescent="0.2">
      <c r="A1023" t="s">
        <v>4870</v>
      </c>
      <c r="B1023" t="s">
        <v>4871</v>
      </c>
      <c r="D1023" t="s">
        <v>8605</v>
      </c>
      <c r="F1023" t="s">
        <v>18556</v>
      </c>
      <c r="G1023" t="s">
        <v>19880</v>
      </c>
      <c r="L1023" t="s">
        <v>18558</v>
      </c>
      <c r="N1023" t="s">
        <v>10794</v>
      </c>
      <c r="T1023" t="s">
        <v>20023</v>
      </c>
      <c r="U1023" t="s">
        <v>20024</v>
      </c>
      <c r="AE1023" t="s">
        <v>18844</v>
      </c>
      <c r="AF1023" t="s">
        <v>18550</v>
      </c>
      <c r="AG1023" t="s">
        <v>18515</v>
      </c>
      <c r="AH1023" t="s">
        <v>20025</v>
      </c>
      <c r="AI1023" t="s">
        <v>18524</v>
      </c>
      <c r="AN1023" t="s">
        <v>20027</v>
      </c>
    </row>
    <row r="1024" spans="1:40" x14ac:dyDescent="0.2">
      <c r="A1024" t="s">
        <v>4870</v>
      </c>
      <c r="B1024" t="s">
        <v>4871</v>
      </c>
      <c r="D1024" t="s">
        <v>8605</v>
      </c>
      <c r="F1024" t="s">
        <v>18556</v>
      </c>
      <c r="G1024" t="s">
        <v>20010</v>
      </c>
      <c r="L1024" t="s">
        <v>18558</v>
      </c>
      <c r="N1024" t="s">
        <v>10794</v>
      </c>
      <c r="T1024" t="s">
        <v>20023</v>
      </c>
      <c r="U1024" t="s">
        <v>20024</v>
      </c>
      <c r="AE1024" t="s">
        <v>19243</v>
      </c>
      <c r="AF1024" t="s">
        <v>18474</v>
      </c>
      <c r="AG1024" t="s">
        <v>18849</v>
      </c>
      <c r="AH1024" t="s">
        <v>20025</v>
      </c>
      <c r="AI1024" t="s">
        <v>18451</v>
      </c>
      <c r="AN1024" t="s">
        <v>20027</v>
      </c>
    </row>
    <row r="1025" spans="1:40" hidden="1" x14ac:dyDescent="0.2">
      <c r="A1025" t="s">
        <v>4870</v>
      </c>
      <c r="B1025" t="s">
        <v>4871</v>
      </c>
      <c r="D1025" t="s">
        <v>8605</v>
      </c>
      <c r="F1025" t="s">
        <v>18450</v>
      </c>
      <c r="G1025" t="s">
        <v>19353</v>
      </c>
      <c r="H1025" t="s">
        <v>18823</v>
      </c>
      <c r="I1025">
        <v>140000000</v>
      </c>
      <c r="N1025" t="s">
        <v>13158</v>
      </c>
      <c r="V1025" t="b">
        <v>0</v>
      </c>
      <c r="W1025" t="b">
        <v>0</v>
      </c>
      <c r="Z1025" t="b">
        <v>0</v>
      </c>
      <c r="AE1025" t="s">
        <v>18669</v>
      </c>
      <c r="AF1025" t="s">
        <v>18639</v>
      </c>
      <c r="AG1025" t="s">
        <v>18670</v>
      </c>
      <c r="AH1025" t="s">
        <v>20029</v>
      </c>
      <c r="AI1025" t="s">
        <v>7872</v>
      </c>
      <c r="AK1025" t="s">
        <v>18462</v>
      </c>
      <c r="AN1025" t="s">
        <v>20030</v>
      </c>
    </row>
    <row r="1026" spans="1:40" hidden="1" x14ac:dyDescent="0.2">
      <c r="A1026" t="s">
        <v>4870</v>
      </c>
      <c r="B1026" t="s">
        <v>4871</v>
      </c>
      <c r="D1026" t="s">
        <v>8605</v>
      </c>
      <c r="F1026" t="s">
        <v>18450</v>
      </c>
      <c r="G1026" t="s">
        <v>18959</v>
      </c>
      <c r="H1026" t="s">
        <v>20020</v>
      </c>
      <c r="I1026">
        <v>80000000</v>
      </c>
      <c r="N1026" t="s">
        <v>13158</v>
      </c>
      <c r="V1026" t="b">
        <v>0</v>
      </c>
      <c r="W1026" t="b">
        <v>0</v>
      </c>
      <c r="Z1026" t="b">
        <v>0</v>
      </c>
      <c r="AE1026" t="s">
        <v>18669</v>
      </c>
      <c r="AF1026" t="s">
        <v>18639</v>
      </c>
      <c r="AG1026" t="s">
        <v>18670</v>
      </c>
      <c r="AH1026" t="s">
        <v>20029</v>
      </c>
      <c r="AI1026" t="s">
        <v>7872</v>
      </c>
      <c r="AK1026" t="s">
        <v>18462</v>
      </c>
      <c r="AN1026" t="s">
        <v>20030</v>
      </c>
    </row>
    <row r="1027" spans="1:40" hidden="1" x14ac:dyDescent="0.2">
      <c r="A1027" t="s">
        <v>4870</v>
      </c>
      <c r="B1027" t="s">
        <v>4871</v>
      </c>
      <c r="D1027" t="s">
        <v>8605</v>
      </c>
      <c r="F1027" t="s">
        <v>18450</v>
      </c>
      <c r="G1027" t="s">
        <v>18668</v>
      </c>
      <c r="H1027" t="s">
        <v>20014</v>
      </c>
      <c r="I1027">
        <v>235000000</v>
      </c>
      <c r="N1027" t="s">
        <v>13158</v>
      </c>
      <c r="V1027" t="b">
        <v>0</v>
      </c>
      <c r="W1027" t="b">
        <v>0</v>
      </c>
      <c r="Z1027" t="b">
        <v>0</v>
      </c>
      <c r="AE1027" t="s">
        <v>18669</v>
      </c>
      <c r="AF1027" t="s">
        <v>18639</v>
      </c>
      <c r="AG1027" t="s">
        <v>18670</v>
      </c>
      <c r="AH1027" t="s">
        <v>20029</v>
      </c>
      <c r="AI1027" t="s">
        <v>7872</v>
      </c>
      <c r="AK1027" t="s">
        <v>18462</v>
      </c>
      <c r="AN1027" t="s">
        <v>20030</v>
      </c>
    </row>
    <row r="1028" spans="1:40" hidden="1" x14ac:dyDescent="0.2">
      <c r="A1028" t="s">
        <v>4870</v>
      </c>
      <c r="B1028" t="s">
        <v>4871</v>
      </c>
      <c r="D1028" t="s">
        <v>8605</v>
      </c>
      <c r="F1028" t="s">
        <v>18450</v>
      </c>
      <c r="G1028" t="s">
        <v>18491</v>
      </c>
      <c r="H1028" t="s">
        <v>20011</v>
      </c>
      <c r="I1028">
        <v>245000000</v>
      </c>
      <c r="N1028" t="s">
        <v>13158</v>
      </c>
      <c r="V1028" t="b">
        <v>0</v>
      </c>
      <c r="W1028" t="b">
        <v>0</v>
      </c>
      <c r="Z1028" t="b">
        <v>0</v>
      </c>
      <c r="AE1028" t="s">
        <v>18705</v>
      </c>
      <c r="AF1028" t="s">
        <v>18634</v>
      </c>
      <c r="AH1028" t="s">
        <v>20029</v>
      </c>
      <c r="AI1028" t="s">
        <v>18461</v>
      </c>
      <c r="AK1028" t="s">
        <v>18462</v>
      </c>
      <c r="AN1028" t="s">
        <v>20030</v>
      </c>
    </row>
    <row r="1029" spans="1:40" x14ac:dyDescent="0.2">
      <c r="A1029" t="s">
        <v>4870</v>
      </c>
      <c r="B1029" t="s">
        <v>4871</v>
      </c>
      <c r="D1029" t="s">
        <v>8605</v>
      </c>
      <c r="F1029" t="s">
        <v>18556</v>
      </c>
      <c r="G1029" t="s">
        <v>18566</v>
      </c>
      <c r="L1029" t="s">
        <v>18558</v>
      </c>
      <c r="N1029" t="s">
        <v>7528</v>
      </c>
      <c r="V1029" t="b">
        <v>0</v>
      </c>
      <c r="W1029" t="b">
        <v>0</v>
      </c>
      <c r="Z1029" t="b">
        <v>0</v>
      </c>
      <c r="AE1029" t="s">
        <v>18562</v>
      </c>
      <c r="AF1029" t="s">
        <v>18514</v>
      </c>
      <c r="AG1029" t="s">
        <v>18515</v>
      </c>
      <c r="AH1029" t="s">
        <v>20031</v>
      </c>
      <c r="AI1029" t="s">
        <v>18524</v>
      </c>
      <c r="AN1029" t="s">
        <v>20032</v>
      </c>
    </row>
    <row r="1030" spans="1:40" x14ac:dyDescent="0.2">
      <c r="A1030" t="s">
        <v>4870</v>
      </c>
      <c r="B1030" t="s">
        <v>4871</v>
      </c>
      <c r="D1030" t="s">
        <v>8605</v>
      </c>
      <c r="F1030" t="s">
        <v>18556</v>
      </c>
      <c r="G1030" t="s">
        <v>20006</v>
      </c>
      <c r="L1030" t="s">
        <v>18558</v>
      </c>
      <c r="N1030" t="s">
        <v>7528</v>
      </c>
      <c r="V1030" t="b">
        <v>0</v>
      </c>
      <c r="W1030" t="b">
        <v>0</v>
      </c>
      <c r="Z1030" t="b">
        <v>0</v>
      </c>
      <c r="AE1030" t="s">
        <v>18562</v>
      </c>
      <c r="AF1030" t="s">
        <v>18514</v>
      </c>
      <c r="AG1030" t="s">
        <v>18515</v>
      </c>
      <c r="AH1030" t="s">
        <v>20031</v>
      </c>
      <c r="AI1030" t="s">
        <v>18524</v>
      </c>
      <c r="AN1030" t="s">
        <v>20032</v>
      </c>
    </row>
    <row r="1031" spans="1:40" x14ac:dyDescent="0.2">
      <c r="A1031" t="s">
        <v>4870</v>
      </c>
      <c r="B1031" t="s">
        <v>4871</v>
      </c>
      <c r="D1031" t="s">
        <v>8605</v>
      </c>
      <c r="F1031" t="s">
        <v>18556</v>
      </c>
      <c r="G1031" t="s">
        <v>20009</v>
      </c>
      <c r="L1031" t="s">
        <v>18558</v>
      </c>
      <c r="N1031" t="s">
        <v>7528</v>
      </c>
      <c r="V1031" t="b">
        <v>0</v>
      </c>
      <c r="W1031" t="b">
        <v>0</v>
      </c>
      <c r="Z1031" t="b">
        <v>0</v>
      </c>
      <c r="AE1031" t="s">
        <v>18562</v>
      </c>
      <c r="AF1031" t="s">
        <v>18514</v>
      </c>
      <c r="AG1031" t="s">
        <v>18515</v>
      </c>
      <c r="AH1031" t="s">
        <v>20031</v>
      </c>
      <c r="AI1031" t="s">
        <v>18524</v>
      </c>
      <c r="AN1031" t="s">
        <v>20032</v>
      </c>
    </row>
    <row r="1032" spans="1:40" x14ac:dyDescent="0.2">
      <c r="A1032" t="s">
        <v>4870</v>
      </c>
      <c r="B1032" t="s">
        <v>4871</v>
      </c>
      <c r="D1032" t="s">
        <v>8605</v>
      </c>
      <c r="F1032" t="s">
        <v>18556</v>
      </c>
      <c r="G1032" t="s">
        <v>18491</v>
      </c>
      <c r="L1032" t="s">
        <v>18558</v>
      </c>
      <c r="N1032" t="s">
        <v>7528</v>
      </c>
      <c r="V1032" t="b">
        <v>0</v>
      </c>
      <c r="W1032" t="b">
        <v>0</v>
      </c>
      <c r="Z1032" t="b">
        <v>0</v>
      </c>
      <c r="AE1032" t="s">
        <v>18694</v>
      </c>
      <c r="AF1032" t="s">
        <v>18458</v>
      </c>
      <c r="AG1032" t="s">
        <v>18459</v>
      </c>
      <c r="AH1032" t="s">
        <v>20031</v>
      </c>
      <c r="AI1032" t="s">
        <v>18451</v>
      </c>
      <c r="AN1032" t="s">
        <v>20032</v>
      </c>
    </row>
    <row r="1033" spans="1:40" x14ac:dyDescent="0.2">
      <c r="A1033" t="s">
        <v>4870</v>
      </c>
      <c r="B1033" t="s">
        <v>4871</v>
      </c>
      <c r="D1033" t="s">
        <v>8605</v>
      </c>
      <c r="F1033" t="s">
        <v>18556</v>
      </c>
      <c r="G1033" t="s">
        <v>19880</v>
      </c>
      <c r="L1033" t="s">
        <v>18558</v>
      </c>
      <c r="N1033" t="s">
        <v>7528</v>
      </c>
      <c r="V1033" t="b">
        <v>0</v>
      </c>
      <c r="W1033" t="b">
        <v>0</v>
      </c>
      <c r="Z1033" t="b">
        <v>0</v>
      </c>
      <c r="AE1033" t="s">
        <v>18562</v>
      </c>
      <c r="AF1033" t="s">
        <v>18514</v>
      </c>
      <c r="AG1033" t="s">
        <v>18515</v>
      </c>
      <c r="AH1033" t="s">
        <v>20031</v>
      </c>
      <c r="AI1033" t="s">
        <v>18524</v>
      </c>
      <c r="AN1033" t="s">
        <v>20032</v>
      </c>
    </row>
    <row r="1034" spans="1:40" x14ac:dyDescent="0.2">
      <c r="A1034" t="s">
        <v>4870</v>
      </c>
      <c r="B1034" t="s">
        <v>4871</v>
      </c>
      <c r="D1034" t="s">
        <v>8605</v>
      </c>
      <c r="F1034" t="s">
        <v>18556</v>
      </c>
      <c r="G1034" t="s">
        <v>20010</v>
      </c>
      <c r="L1034" t="s">
        <v>18558</v>
      </c>
      <c r="N1034" t="s">
        <v>7528</v>
      </c>
      <c r="V1034" t="b">
        <v>0</v>
      </c>
      <c r="W1034" t="b">
        <v>0</v>
      </c>
      <c r="Z1034" t="b">
        <v>0</v>
      </c>
      <c r="AE1034" t="s">
        <v>18694</v>
      </c>
      <c r="AF1034" t="s">
        <v>18458</v>
      </c>
      <c r="AG1034" t="s">
        <v>18459</v>
      </c>
      <c r="AH1034" t="s">
        <v>20031</v>
      </c>
      <c r="AI1034" t="s">
        <v>18451</v>
      </c>
      <c r="AN1034" t="s">
        <v>20032</v>
      </c>
    </row>
    <row r="1035" spans="1:40" x14ac:dyDescent="0.2">
      <c r="A1035" t="s">
        <v>4870</v>
      </c>
      <c r="B1035" t="s">
        <v>4871</v>
      </c>
      <c r="D1035" t="s">
        <v>8605</v>
      </c>
      <c r="F1035" t="s">
        <v>18556</v>
      </c>
      <c r="G1035" t="s">
        <v>18566</v>
      </c>
      <c r="L1035" t="s">
        <v>18558</v>
      </c>
      <c r="N1035" t="s">
        <v>5790</v>
      </c>
      <c r="V1035" t="b">
        <v>0</v>
      </c>
      <c r="W1035" t="b">
        <v>0</v>
      </c>
      <c r="Z1035" t="b">
        <v>0</v>
      </c>
      <c r="AE1035" t="s">
        <v>18562</v>
      </c>
      <c r="AF1035" t="s">
        <v>18514</v>
      </c>
      <c r="AG1035" t="s">
        <v>18515</v>
      </c>
      <c r="AH1035" t="s">
        <v>20033</v>
      </c>
      <c r="AI1035" t="s">
        <v>18524</v>
      </c>
      <c r="AN1035" t="s">
        <v>20034</v>
      </c>
    </row>
    <row r="1036" spans="1:40" x14ac:dyDescent="0.2">
      <c r="A1036" t="s">
        <v>4870</v>
      </c>
      <c r="B1036" t="s">
        <v>4871</v>
      </c>
      <c r="D1036" t="s">
        <v>8605</v>
      </c>
      <c r="F1036" t="s">
        <v>18556</v>
      </c>
      <c r="G1036" t="s">
        <v>20006</v>
      </c>
      <c r="L1036" t="s">
        <v>18558</v>
      </c>
      <c r="N1036" t="s">
        <v>5790</v>
      </c>
      <c r="V1036" t="b">
        <v>0</v>
      </c>
      <c r="W1036" t="b">
        <v>0</v>
      </c>
      <c r="Z1036" t="b">
        <v>0</v>
      </c>
      <c r="AE1036" t="s">
        <v>18562</v>
      </c>
      <c r="AF1036" t="s">
        <v>18514</v>
      </c>
      <c r="AG1036" t="s">
        <v>18515</v>
      </c>
      <c r="AH1036" t="s">
        <v>20033</v>
      </c>
      <c r="AI1036" t="s">
        <v>18524</v>
      </c>
      <c r="AN1036" t="s">
        <v>20034</v>
      </c>
    </row>
    <row r="1037" spans="1:40" x14ac:dyDescent="0.2">
      <c r="A1037" t="s">
        <v>4870</v>
      </c>
      <c r="B1037" t="s">
        <v>4871</v>
      </c>
      <c r="D1037" t="s">
        <v>8605</v>
      </c>
      <c r="F1037" t="s">
        <v>18556</v>
      </c>
      <c r="G1037" t="s">
        <v>20009</v>
      </c>
      <c r="L1037" t="s">
        <v>18558</v>
      </c>
      <c r="N1037" t="s">
        <v>5790</v>
      </c>
      <c r="V1037" t="b">
        <v>0</v>
      </c>
      <c r="W1037" t="b">
        <v>0</v>
      </c>
      <c r="Z1037" t="b">
        <v>0</v>
      </c>
      <c r="AE1037" t="s">
        <v>18562</v>
      </c>
      <c r="AF1037" t="s">
        <v>18514</v>
      </c>
      <c r="AG1037" t="s">
        <v>18515</v>
      </c>
      <c r="AH1037" t="s">
        <v>20033</v>
      </c>
      <c r="AI1037" t="s">
        <v>18524</v>
      </c>
      <c r="AN1037" t="s">
        <v>20034</v>
      </c>
    </row>
    <row r="1038" spans="1:40" x14ac:dyDescent="0.2">
      <c r="A1038" t="s">
        <v>4870</v>
      </c>
      <c r="B1038" t="s">
        <v>4871</v>
      </c>
      <c r="D1038" t="s">
        <v>8605</v>
      </c>
      <c r="F1038" t="s">
        <v>18556</v>
      </c>
      <c r="G1038" t="s">
        <v>18491</v>
      </c>
      <c r="L1038" t="s">
        <v>18558</v>
      </c>
      <c r="N1038" t="s">
        <v>5790</v>
      </c>
      <c r="V1038" t="b">
        <v>0</v>
      </c>
      <c r="W1038" t="b">
        <v>0</v>
      </c>
      <c r="Z1038" t="b">
        <v>0</v>
      </c>
      <c r="AE1038" t="s">
        <v>18694</v>
      </c>
      <c r="AF1038" t="s">
        <v>18458</v>
      </c>
      <c r="AG1038" t="s">
        <v>18459</v>
      </c>
      <c r="AH1038" t="s">
        <v>20033</v>
      </c>
      <c r="AI1038" t="s">
        <v>18451</v>
      </c>
      <c r="AN1038" t="s">
        <v>20034</v>
      </c>
    </row>
    <row r="1039" spans="1:40" x14ac:dyDescent="0.2">
      <c r="A1039" t="s">
        <v>4870</v>
      </c>
      <c r="B1039" t="s">
        <v>4871</v>
      </c>
      <c r="D1039" t="s">
        <v>8605</v>
      </c>
      <c r="F1039" t="s">
        <v>18556</v>
      </c>
      <c r="G1039" t="s">
        <v>19880</v>
      </c>
      <c r="L1039" t="s">
        <v>18558</v>
      </c>
      <c r="N1039" t="s">
        <v>5790</v>
      </c>
      <c r="V1039" t="b">
        <v>0</v>
      </c>
      <c r="W1039" t="b">
        <v>0</v>
      </c>
      <c r="Z1039" t="b">
        <v>0</v>
      </c>
      <c r="AE1039" t="s">
        <v>18562</v>
      </c>
      <c r="AF1039" t="s">
        <v>18514</v>
      </c>
      <c r="AG1039" t="s">
        <v>18515</v>
      </c>
      <c r="AH1039" t="s">
        <v>20033</v>
      </c>
      <c r="AI1039" t="s">
        <v>18524</v>
      </c>
      <c r="AN1039" t="s">
        <v>20034</v>
      </c>
    </row>
    <row r="1040" spans="1:40" x14ac:dyDescent="0.2">
      <c r="A1040" t="s">
        <v>4870</v>
      </c>
      <c r="B1040" t="s">
        <v>4871</v>
      </c>
      <c r="D1040" t="s">
        <v>8605</v>
      </c>
      <c r="F1040" t="s">
        <v>18556</v>
      </c>
      <c r="G1040" t="s">
        <v>20010</v>
      </c>
      <c r="L1040" t="s">
        <v>18558</v>
      </c>
      <c r="N1040" t="s">
        <v>5790</v>
      </c>
      <c r="V1040" t="b">
        <v>0</v>
      </c>
      <c r="W1040" t="b">
        <v>0</v>
      </c>
      <c r="Z1040" t="b">
        <v>0</v>
      </c>
      <c r="AE1040" t="s">
        <v>18694</v>
      </c>
      <c r="AF1040" t="s">
        <v>18458</v>
      </c>
      <c r="AG1040" t="s">
        <v>18459</v>
      </c>
      <c r="AH1040" t="s">
        <v>20033</v>
      </c>
      <c r="AI1040" t="s">
        <v>18451</v>
      </c>
      <c r="AN1040" t="s">
        <v>20034</v>
      </c>
    </row>
    <row r="1041" spans="1:40" x14ac:dyDescent="0.2">
      <c r="A1041" t="s">
        <v>4870</v>
      </c>
      <c r="B1041" t="s">
        <v>4871</v>
      </c>
      <c r="D1041" t="s">
        <v>8605</v>
      </c>
      <c r="F1041" t="s">
        <v>18556</v>
      </c>
      <c r="G1041" t="s">
        <v>18566</v>
      </c>
      <c r="L1041" t="s">
        <v>18558</v>
      </c>
      <c r="N1041" t="s">
        <v>7462</v>
      </c>
      <c r="V1041" t="b">
        <v>0</v>
      </c>
      <c r="W1041" t="b">
        <v>0</v>
      </c>
      <c r="Z1041" t="b">
        <v>0</v>
      </c>
      <c r="AE1041" t="s">
        <v>18562</v>
      </c>
      <c r="AF1041" t="s">
        <v>18514</v>
      </c>
      <c r="AG1041" t="s">
        <v>18515</v>
      </c>
      <c r="AH1041" t="s">
        <v>20035</v>
      </c>
      <c r="AI1041" t="s">
        <v>18524</v>
      </c>
      <c r="AN1041" t="s">
        <v>20036</v>
      </c>
    </row>
    <row r="1042" spans="1:40" x14ac:dyDescent="0.2">
      <c r="A1042" t="s">
        <v>4870</v>
      </c>
      <c r="B1042" t="s">
        <v>4871</v>
      </c>
      <c r="D1042" t="s">
        <v>8605</v>
      </c>
      <c r="F1042" t="s">
        <v>18556</v>
      </c>
      <c r="G1042" t="s">
        <v>20006</v>
      </c>
      <c r="L1042" t="s">
        <v>18558</v>
      </c>
      <c r="N1042" t="s">
        <v>7462</v>
      </c>
      <c r="V1042" t="b">
        <v>0</v>
      </c>
      <c r="W1042" t="b">
        <v>0</v>
      </c>
      <c r="Z1042" t="b">
        <v>0</v>
      </c>
      <c r="AE1042" t="s">
        <v>18562</v>
      </c>
      <c r="AF1042" t="s">
        <v>18514</v>
      </c>
      <c r="AG1042" t="s">
        <v>18515</v>
      </c>
      <c r="AH1042" t="s">
        <v>20035</v>
      </c>
      <c r="AI1042" t="s">
        <v>18524</v>
      </c>
      <c r="AN1042" t="s">
        <v>20036</v>
      </c>
    </row>
    <row r="1043" spans="1:40" x14ac:dyDescent="0.2">
      <c r="A1043" t="s">
        <v>4870</v>
      </c>
      <c r="B1043" t="s">
        <v>4871</v>
      </c>
      <c r="D1043" t="s">
        <v>8605</v>
      </c>
      <c r="F1043" t="s">
        <v>18556</v>
      </c>
      <c r="G1043" t="s">
        <v>20009</v>
      </c>
      <c r="L1043" t="s">
        <v>18558</v>
      </c>
      <c r="N1043" t="s">
        <v>7462</v>
      </c>
      <c r="V1043" t="b">
        <v>0</v>
      </c>
      <c r="W1043" t="b">
        <v>0</v>
      </c>
      <c r="Z1043" t="b">
        <v>0</v>
      </c>
      <c r="AE1043" t="s">
        <v>18562</v>
      </c>
      <c r="AF1043" t="s">
        <v>18514</v>
      </c>
      <c r="AG1043" t="s">
        <v>18515</v>
      </c>
      <c r="AH1043" t="s">
        <v>20035</v>
      </c>
      <c r="AI1043" t="s">
        <v>18524</v>
      </c>
      <c r="AN1043" t="s">
        <v>20036</v>
      </c>
    </row>
    <row r="1044" spans="1:40" x14ac:dyDescent="0.2">
      <c r="A1044" t="s">
        <v>4870</v>
      </c>
      <c r="B1044" t="s">
        <v>4871</v>
      </c>
      <c r="D1044" t="s">
        <v>8605</v>
      </c>
      <c r="F1044" t="s">
        <v>18556</v>
      </c>
      <c r="G1044" t="s">
        <v>18491</v>
      </c>
      <c r="L1044" t="s">
        <v>18558</v>
      </c>
      <c r="N1044" t="s">
        <v>7462</v>
      </c>
      <c r="V1044" t="b">
        <v>0</v>
      </c>
      <c r="W1044" t="b">
        <v>0</v>
      </c>
      <c r="Z1044" t="b">
        <v>0</v>
      </c>
      <c r="AE1044" t="s">
        <v>18694</v>
      </c>
      <c r="AF1044" t="s">
        <v>18458</v>
      </c>
      <c r="AG1044" t="s">
        <v>18459</v>
      </c>
      <c r="AH1044" t="s">
        <v>20035</v>
      </c>
      <c r="AI1044" t="s">
        <v>18451</v>
      </c>
      <c r="AN1044" t="s">
        <v>20036</v>
      </c>
    </row>
    <row r="1045" spans="1:40" x14ac:dyDescent="0.2">
      <c r="A1045" t="s">
        <v>4870</v>
      </c>
      <c r="B1045" t="s">
        <v>4871</v>
      </c>
      <c r="D1045" t="s">
        <v>8605</v>
      </c>
      <c r="F1045" t="s">
        <v>18556</v>
      </c>
      <c r="G1045" t="s">
        <v>19880</v>
      </c>
      <c r="L1045" t="s">
        <v>18558</v>
      </c>
      <c r="N1045" t="s">
        <v>7462</v>
      </c>
      <c r="V1045" t="b">
        <v>0</v>
      </c>
      <c r="W1045" t="b">
        <v>0</v>
      </c>
      <c r="Z1045" t="b">
        <v>0</v>
      </c>
      <c r="AE1045" t="s">
        <v>18562</v>
      </c>
      <c r="AF1045" t="s">
        <v>18514</v>
      </c>
      <c r="AG1045" t="s">
        <v>18515</v>
      </c>
      <c r="AH1045" t="s">
        <v>20035</v>
      </c>
      <c r="AI1045" t="s">
        <v>18524</v>
      </c>
      <c r="AN1045" t="s">
        <v>20036</v>
      </c>
    </row>
    <row r="1046" spans="1:40" x14ac:dyDescent="0.2">
      <c r="A1046" t="s">
        <v>4870</v>
      </c>
      <c r="B1046" t="s">
        <v>4871</v>
      </c>
      <c r="D1046" t="s">
        <v>8605</v>
      </c>
      <c r="F1046" t="s">
        <v>18556</v>
      </c>
      <c r="G1046" t="s">
        <v>20010</v>
      </c>
      <c r="L1046" t="s">
        <v>18558</v>
      </c>
      <c r="N1046" t="s">
        <v>7462</v>
      </c>
      <c r="V1046" t="b">
        <v>0</v>
      </c>
      <c r="W1046" t="b">
        <v>0</v>
      </c>
      <c r="Z1046" t="b">
        <v>0</v>
      </c>
      <c r="AE1046" t="s">
        <v>18694</v>
      </c>
      <c r="AF1046" t="s">
        <v>18458</v>
      </c>
      <c r="AG1046" t="s">
        <v>18459</v>
      </c>
      <c r="AH1046" t="s">
        <v>20035</v>
      </c>
      <c r="AI1046" t="s">
        <v>18451</v>
      </c>
      <c r="AN1046" t="s">
        <v>20036</v>
      </c>
    </row>
    <row r="1047" spans="1:40" x14ac:dyDescent="0.2">
      <c r="A1047" t="s">
        <v>4870</v>
      </c>
      <c r="B1047" t="s">
        <v>4871</v>
      </c>
      <c r="D1047" t="s">
        <v>8605</v>
      </c>
      <c r="F1047" t="s">
        <v>18556</v>
      </c>
      <c r="G1047" t="s">
        <v>18566</v>
      </c>
      <c r="L1047" t="s">
        <v>18558</v>
      </c>
      <c r="N1047" t="s">
        <v>5444</v>
      </c>
      <c r="V1047" t="b">
        <v>0</v>
      </c>
      <c r="W1047" t="b">
        <v>0</v>
      </c>
      <c r="Z1047" t="b">
        <v>0</v>
      </c>
      <c r="AE1047" t="s">
        <v>18562</v>
      </c>
      <c r="AF1047" t="s">
        <v>18514</v>
      </c>
      <c r="AG1047" t="s">
        <v>18515</v>
      </c>
      <c r="AH1047" t="s">
        <v>20037</v>
      </c>
      <c r="AI1047" t="s">
        <v>18524</v>
      </c>
      <c r="AN1047" t="s">
        <v>20038</v>
      </c>
    </row>
    <row r="1048" spans="1:40" x14ac:dyDescent="0.2">
      <c r="A1048" t="s">
        <v>4870</v>
      </c>
      <c r="B1048" t="s">
        <v>4871</v>
      </c>
      <c r="D1048" t="s">
        <v>8605</v>
      </c>
      <c r="F1048" t="s">
        <v>18556</v>
      </c>
      <c r="G1048" t="s">
        <v>20006</v>
      </c>
      <c r="L1048" t="s">
        <v>18558</v>
      </c>
      <c r="N1048" t="s">
        <v>5444</v>
      </c>
      <c r="V1048" t="b">
        <v>0</v>
      </c>
      <c r="W1048" t="b">
        <v>0</v>
      </c>
      <c r="Z1048" t="b">
        <v>0</v>
      </c>
      <c r="AE1048" t="s">
        <v>18562</v>
      </c>
      <c r="AF1048" t="s">
        <v>18514</v>
      </c>
      <c r="AG1048" t="s">
        <v>18515</v>
      </c>
      <c r="AH1048" t="s">
        <v>20037</v>
      </c>
      <c r="AI1048" t="s">
        <v>18524</v>
      </c>
      <c r="AN1048" t="s">
        <v>20038</v>
      </c>
    </row>
    <row r="1049" spans="1:40" x14ac:dyDescent="0.2">
      <c r="A1049" t="s">
        <v>4870</v>
      </c>
      <c r="B1049" t="s">
        <v>4871</v>
      </c>
      <c r="D1049" t="s">
        <v>8605</v>
      </c>
      <c r="F1049" t="s">
        <v>18556</v>
      </c>
      <c r="G1049" t="s">
        <v>20009</v>
      </c>
      <c r="L1049" t="s">
        <v>18558</v>
      </c>
      <c r="N1049" t="s">
        <v>5444</v>
      </c>
      <c r="V1049" t="b">
        <v>0</v>
      </c>
      <c r="W1049" t="b">
        <v>0</v>
      </c>
      <c r="Z1049" t="b">
        <v>0</v>
      </c>
      <c r="AE1049" t="s">
        <v>18562</v>
      </c>
      <c r="AF1049" t="s">
        <v>18514</v>
      </c>
      <c r="AG1049" t="s">
        <v>18515</v>
      </c>
      <c r="AH1049" t="s">
        <v>20037</v>
      </c>
      <c r="AI1049" t="s">
        <v>18524</v>
      </c>
      <c r="AN1049" t="s">
        <v>20038</v>
      </c>
    </row>
    <row r="1050" spans="1:40" x14ac:dyDescent="0.2">
      <c r="A1050" t="s">
        <v>4870</v>
      </c>
      <c r="B1050" t="s">
        <v>4871</v>
      </c>
      <c r="D1050" t="s">
        <v>8605</v>
      </c>
      <c r="F1050" t="s">
        <v>18556</v>
      </c>
      <c r="G1050" t="s">
        <v>18491</v>
      </c>
      <c r="L1050" t="s">
        <v>18558</v>
      </c>
      <c r="N1050" t="s">
        <v>5444</v>
      </c>
      <c r="V1050" t="b">
        <v>0</v>
      </c>
      <c r="W1050" t="b">
        <v>0</v>
      </c>
      <c r="Z1050" t="b">
        <v>0</v>
      </c>
      <c r="AE1050" t="s">
        <v>18694</v>
      </c>
      <c r="AF1050" t="s">
        <v>18458</v>
      </c>
      <c r="AG1050" t="s">
        <v>18459</v>
      </c>
      <c r="AH1050" t="s">
        <v>20037</v>
      </c>
      <c r="AI1050" t="s">
        <v>18451</v>
      </c>
      <c r="AN1050" t="s">
        <v>20038</v>
      </c>
    </row>
    <row r="1051" spans="1:40" x14ac:dyDescent="0.2">
      <c r="A1051" t="s">
        <v>4870</v>
      </c>
      <c r="B1051" t="s">
        <v>4871</v>
      </c>
      <c r="D1051" t="s">
        <v>8605</v>
      </c>
      <c r="F1051" t="s">
        <v>18556</v>
      </c>
      <c r="G1051" t="s">
        <v>19880</v>
      </c>
      <c r="L1051" t="s">
        <v>18558</v>
      </c>
      <c r="N1051" t="s">
        <v>5444</v>
      </c>
      <c r="V1051" t="b">
        <v>0</v>
      </c>
      <c r="W1051" t="b">
        <v>0</v>
      </c>
      <c r="Z1051" t="b">
        <v>0</v>
      </c>
      <c r="AE1051" t="s">
        <v>18562</v>
      </c>
      <c r="AF1051" t="s">
        <v>18514</v>
      </c>
      <c r="AG1051" t="s">
        <v>18515</v>
      </c>
      <c r="AH1051" t="s">
        <v>20037</v>
      </c>
      <c r="AI1051" t="s">
        <v>18524</v>
      </c>
      <c r="AN1051" t="s">
        <v>20038</v>
      </c>
    </row>
    <row r="1052" spans="1:40" x14ac:dyDescent="0.2">
      <c r="A1052" t="s">
        <v>4870</v>
      </c>
      <c r="B1052" t="s">
        <v>4871</v>
      </c>
      <c r="D1052" t="s">
        <v>8605</v>
      </c>
      <c r="F1052" t="s">
        <v>18556</v>
      </c>
      <c r="G1052" t="s">
        <v>20010</v>
      </c>
      <c r="L1052" t="s">
        <v>18558</v>
      </c>
      <c r="N1052" t="s">
        <v>5444</v>
      </c>
      <c r="V1052" t="b">
        <v>0</v>
      </c>
      <c r="W1052" t="b">
        <v>0</v>
      </c>
      <c r="Z1052" t="b">
        <v>0</v>
      </c>
      <c r="AE1052" t="s">
        <v>18694</v>
      </c>
      <c r="AF1052" t="s">
        <v>18458</v>
      </c>
      <c r="AG1052" t="s">
        <v>18459</v>
      </c>
      <c r="AH1052" t="s">
        <v>20037</v>
      </c>
      <c r="AI1052" t="s">
        <v>18451</v>
      </c>
      <c r="AN1052" t="s">
        <v>20038</v>
      </c>
    </row>
    <row r="1053" spans="1:40" hidden="1" x14ac:dyDescent="0.2">
      <c r="A1053" t="s">
        <v>4870</v>
      </c>
      <c r="B1053" t="s">
        <v>4871</v>
      </c>
      <c r="D1053" t="s">
        <v>8605</v>
      </c>
      <c r="F1053" t="s">
        <v>18469</v>
      </c>
      <c r="L1053" t="s">
        <v>18470</v>
      </c>
      <c r="N1053" t="s">
        <v>20039</v>
      </c>
      <c r="T1053" t="s">
        <v>20040</v>
      </c>
      <c r="U1053" t="s">
        <v>20041</v>
      </c>
      <c r="AE1053" t="s">
        <v>19157</v>
      </c>
      <c r="AH1053" t="s">
        <v>20042</v>
      </c>
      <c r="AI1053" t="s">
        <v>18476</v>
      </c>
      <c r="AK1053" t="s">
        <v>19159</v>
      </c>
      <c r="AN1053" t="s">
        <v>20043</v>
      </c>
    </row>
    <row r="1054" spans="1:40" x14ac:dyDescent="0.2">
      <c r="A1054" t="s">
        <v>4870</v>
      </c>
      <c r="B1054" t="s">
        <v>4871</v>
      </c>
      <c r="D1054" t="s">
        <v>8605</v>
      </c>
      <c r="F1054" t="s">
        <v>18556</v>
      </c>
      <c r="G1054" t="s">
        <v>18451</v>
      </c>
      <c r="H1054" t="s">
        <v>19062</v>
      </c>
      <c r="L1054" t="s">
        <v>18517</v>
      </c>
      <c r="Q1054" t="s">
        <v>20044</v>
      </c>
      <c r="T1054" t="s">
        <v>20002</v>
      </c>
      <c r="U1054" t="s">
        <v>20003</v>
      </c>
      <c r="V1054" t="b">
        <v>0</v>
      </c>
      <c r="W1054" t="b">
        <v>1</v>
      </c>
      <c r="AB1054" t="s">
        <v>18455</v>
      </c>
      <c r="AC1054" t="s">
        <v>20010</v>
      </c>
      <c r="AE1054" t="s">
        <v>19775</v>
      </c>
      <c r="AF1054" t="s">
        <v>18474</v>
      </c>
      <c r="AH1054" t="s">
        <v>20004</v>
      </c>
      <c r="AI1054" t="s">
        <v>18461</v>
      </c>
      <c r="AN1054" t="s">
        <v>20045</v>
      </c>
    </row>
    <row r="1055" spans="1:40" x14ac:dyDescent="0.2">
      <c r="A1055" t="s">
        <v>4870</v>
      </c>
      <c r="B1055" t="s">
        <v>4871</v>
      </c>
      <c r="D1055" t="s">
        <v>8605</v>
      </c>
      <c r="F1055" t="s">
        <v>18556</v>
      </c>
      <c r="G1055" t="s">
        <v>18524</v>
      </c>
      <c r="H1055" t="s">
        <v>19069</v>
      </c>
      <c r="L1055" t="s">
        <v>18517</v>
      </c>
      <c r="Q1055" t="s">
        <v>20044</v>
      </c>
      <c r="T1055" t="s">
        <v>20002</v>
      </c>
      <c r="U1055" t="s">
        <v>20003</v>
      </c>
      <c r="V1055" t="b">
        <v>0</v>
      </c>
      <c r="W1055" t="b">
        <v>1</v>
      </c>
      <c r="AB1055" t="s">
        <v>18455</v>
      </c>
      <c r="AC1055" t="s">
        <v>19880</v>
      </c>
      <c r="AE1055" t="s">
        <v>18864</v>
      </c>
      <c r="AF1055" t="s">
        <v>18550</v>
      </c>
      <c r="AH1055" t="s">
        <v>20004</v>
      </c>
      <c r="AI1055" t="s">
        <v>7872</v>
      </c>
      <c r="AN1055" t="s">
        <v>20046</v>
      </c>
    </row>
    <row r="1056" spans="1:40" hidden="1" x14ac:dyDescent="0.2">
      <c r="A1056" t="s">
        <v>4870</v>
      </c>
      <c r="B1056" t="s">
        <v>4871</v>
      </c>
      <c r="D1056" t="s">
        <v>8605</v>
      </c>
      <c r="F1056" t="s">
        <v>18469</v>
      </c>
      <c r="L1056" t="s">
        <v>18470</v>
      </c>
      <c r="AE1056" t="s">
        <v>19157</v>
      </c>
      <c r="AI1056" t="s">
        <v>18483</v>
      </c>
      <c r="AK1056" t="s">
        <v>19159</v>
      </c>
      <c r="AN1056" t="s">
        <v>20047</v>
      </c>
    </row>
    <row r="1057" spans="1:40" x14ac:dyDescent="0.2">
      <c r="A1057" t="s">
        <v>4870</v>
      </c>
      <c r="B1057" t="s">
        <v>4871</v>
      </c>
      <c r="D1057" t="s">
        <v>8605</v>
      </c>
      <c r="F1057" t="s">
        <v>18556</v>
      </c>
      <c r="G1057" t="s">
        <v>18524</v>
      </c>
      <c r="H1057" t="s">
        <v>20008</v>
      </c>
      <c r="L1057" t="s">
        <v>18517</v>
      </c>
      <c r="Q1057" t="s">
        <v>20044</v>
      </c>
      <c r="T1057" t="s">
        <v>20002</v>
      </c>
      <c r="U1057" t="s">
        <v>20003</v>
      </c>
      <c r="V1057" t="b">
        <v>0</v>
      </c>
      <c r="W1057" t="b">
        <v>1</v>
      </c>
      <c r="AB1057" t="s">
        <v>18455</v>
      </c>
      <c r="AC1057" t="s">
        <v>20009</v>
      </c>
      <c r="AE1057" t="s">
        <v>18864</v>
      </c>
      <c r="AF1057" t="s">
        <v>18550</v>
      </c>
      <c r="AH1057" t="s">
        <v>20004</v>
      </c>
      <c r="AI1057" t="s">
        <v>7872</v>
      </c>
      <c r="AN1057" t="s">
        <v>20048</v>
      </c>
    </row>
    <row r="1058" spans="1:40" x14ac:dyDescent="0.2">
      <c r="A1058" t="s">
        <v>4870</v>
      </c>
      <c r="B1058" t="s">
        <v>4871</v>
      </c>
      <c r="D1058" t="s">
        <v>8605</v>
      </c>
      <c r="F1058" t="s">
        <v>18556</v>
      </c>
      <c r="G1058" t="s">
        <v>18451</v>
      </c>
      <c r="H1058" t="s">
        <v>20000</v>
      </c>
      <c r="L1058" t="s">
        <v>18517</v>
      </c>
      <c r="Q1058" t="s">
        <v>20044</v>
      </c>
      <c r="T1058" t="s">
        <v>20002</v>
      </c>
      <c r="U1058" t="s">
        <v>20003</v>
      </c>
      <c r="V1058" t="b">
        <v>0</v>
      </c>
      <c r="W1058" t="b">
        <v>1</v>
      </c>
      <c r="AB1058" t="s">
        <v>18455</v>
      </c>
      <c r="AC1058" t="s">
        <v>18491</v>
      </c>
      <c r="AE1058" t="s">
        <v>19775</v>
      </c>
      <c r="AF1058" t="s">
        <v>18474</v>
      </c>
      <c r="AH1058" t="s">
        <v>20004</v>
      </c>
      <c r="AI1058" t="s">
        <v>18461</v>
      </c>
      <c r="AN1058" t="s">
        <v>20048</v>
      </c>
    </row>
    <row r="1059" spans="1:40" x14ac:dyDescent="0.2">
      <c r="A1059" t="s">
        <v>4870</v>
      </c>
      <c r="B1059" t="s">
        <v>4871</v>
      </c>
      <c r="D1059" t="s">
        <v>8605</v>
      </c>
      <c r="F1059" t="s">
        <v>18556</v>
      </c>
      <c r="G1059" t="s">
        <v>18524</v>
      </c>
      <c r="H1059" t="s">
        <v>18616</v>
      </c>
      <c r="L1059" t="s">
        <v>18517</v>
      </c>
      <c r="Q1059" t="s">
        <v>20044</v>
      </c>
      <c r="T1059" t="s">
        <v>20002</v>
      </c>
      <c r="U1059" t="s">
        <v>20003</v>
      </c>
      <c r="V1059" t="b">
        <v>0</v>
      </c>
      <c r="W1059" t="b">
        <v>1</v>
      </c>
      <c r="AB1059" t="s">
        <v>18455</v>
      </c>
      <c r="AC1059" t="s">
        <v>18566</v>
      </c>
      <c r="AE1059" t="s">
        <v>18864</v>
      </c>
      <c r="AF1059" t="s">
        <v>18550</v>
      </c>
      <c r="AH1059" t="s">
        <v>20004</v>
      </c>
      <c r="AI1059" t="s">
        <v>7872</v>
      </c>
      <c r="AN1059" t="s">
        <v>20048</v>
      </c>
    </row>
    <row r="1060" spans="1:40" x14ac:dyDescent="0.2">
      <c r="A1060" t="s">
        <v>4870</v>
      </c>
      <c r="B1060" t="s">
        <v>4871</v>
      </c>
      <c r="D1060" t="s">
        <v>8605</v>
      </c>
      <c r="F1060" t="s">
        <v>18556</v>
      </c>
      <c r="G1060" t="s">
        <v>18524</v>
      </c>
      <c r="H1060" t="s">
        <v>19118</v>
      </c>
      <c r="L1060" t="s">
        <v>18517</v>
      </c>
      <c r="Q1060" t="s">
        <v>20044</v>
      </c>
      <c r="T1060" t="s">
        <v>20002</v>
      </c>
      <c r="U1060" t="s">
        <v>20003</v>
      </c>
      <c r="V1060" t="b">
        <v>0</v>
      </c>
      <c r="W1060" t="b">
        <v>1</v>
      </c>
      <c r="AB1060" t="s">
        <v>18455</v>
      </c>
      <c r="AC1060" t="s">
        <v>20006</v>
      </c>
      <c r="AE1060" t="s">
        <v>18864</v>
      </c>
      <c r="AF1060" t="s">
        <v>18550</v>
      </c>
      <c r="AH1060" t="s">
        <v>20004</v>
      </c>
      <c r="AI1060" t="s">
        <v>7872</v>
      </c>
      <c r="AN1060" t="s">
        <v>20046</v>
      </c>
    </row>
    <row r="1061" spans="1:40" hidden="1" x14ac:dyDescent="0.2">
      <c r="A1061" t="s">
        <v>4889</v>
      </c>
      <c r="B1061" t="s">
        <v>4890</v>
      </c>
      <c r="D1061" t="s">
        <v>8608</v>
      </c>
      <c r="F1061" t="s">
        <v>18556</v>
      </c>
      <c r="G1061" t="s">
        <v>18451</v>
      </c>
      <c r="H1061" t="s">
        <v>19116</v>
      </c>
      <c r="L1061" t="s">
        <v>18558</v>
      </c>
      <c r="N1061" t="s">
        <v>7641</v>
      </c>
      <c r="T1061" t="s">
        <v>20049</v>
      </c>
      <c r="U1061" t="s">
        <v>20050</v>
      </c>
      <c r="AC1061" t="s">
        <v>18659</v>
      </c>
      <c r="AE1061" t="s">
        <v>19645</v>
      </c>
      <c r="AH1061" t="s">
        <v>20051</v>
      </c>
      <c r="AI1061" t="s">
        <v>18524</v>
      </c>
      <c r="AN1061" t="s">
        <v>20052</v>
      </c>
    </row>
    <row r="1062" spans="1:40" hidden="1" x14ac:dyDescent="0.2">
      <c r="A1062" t="s">
        <v>4889</v>
      </c>
      <c r="B1062" t="s">
        <v>4890</v>
      </c>
      <c r="D1062" t="s">
        <v>8608</v>
      </c>
      <c r="F1062" t="s">
        <v>18556</v>
      </c>
      <c r="G1062" t="s">
        <v>18491</v>
      </c>
      <c r="L1062" t="s">
        <v>18558</v>
      </c>
      <c r="N1062" t="s">
        <v>7641</v>
      </c>
      <c r="T1062" t="s">
        <v>20049</v>
      </c>
      <c r="U1062" t="s">
        <v>20050</v>
      </c>
      <c r="AE1062" t="s">
        <v>18678</v>
      </c>
      <c r="AH1062" t="s">
        <v>20051</v>
      </c>
      <c r="AI1062" t="s">
        <v>18451</v>
      </c>
      <c r="AN1062" t="s">
        <v>20053</v>
      </c>
    </row>
    <row r="1063" spans="1:40" hidden="1" x14ac:dyDescent="0.2">
      <c r="A1063" t="s">
        <v>4889</v>
      </c>
      <c r="B1063" t="s">
        <v>4890</v>
      </c>
      <c r="D1063" t="s">
        <v>8608</v>
      </c>
      <c r="F1063" t="s">
        <v>18556</v>
      </c>
      <c r="G1063" t="s">
        <v>18561</v>
      </c>
      <c r="L1063" t="s">
        <v>18558</v>
      </c>
      <c r="N1063" t="s">
        <v>7641</v>
      </c>
      <c r="T1063" t="s">
        <v>20049</v>
      </c>
      <c r="U1063" t="s">
        <v>20050</v>
      </c>
      <c r="AE1063" t="s">
        <v>18678</v>
      </c>
      <c r="AH1063" t="s">
        <v>20051</v>
      </c>
      <c r="AI1063" t="s">
        <v>18524</v>
      </c>
      <c r="AN1063" t="s">
        <v>20053</v>
      </c>
    </row>
    <row r="1064" spans="1:40" hidden="1" x14ac:dyDescent="0.2">
      <c r="A1064" t="s">
        <v>4889</v>
      </c>
      <c r="B1064" t="s">
        <v>4890</v>
      </c>
      <c r="D1064" t="s">
        <v>8608</v>
      </c>
      <c r="F1064" t="s">
        <v>18556</v>
      </c>
      <c r="G1064" t="s">
        <v>18451</v>
      </c>
      <c r="H1064" t="s">
        <v>19011</v>
      </c>
      <c r="L1064" t="s">
        <v>18558</v>
      </c>
      <c r="N1064" t="s">
        <v>7641</v>
      </c>
      <c r="T1064" t="s">
        <v>20049</v>
      </c>
      <c r="U1064" t="s">
        <v>20050</v>
      </c>
      <c r="AC1064" t="s">
        <v>18456</v>
      </c>
      <c r="AE1064" t="s">
        <v>19645</v>
      </c>
      <c r="AH1064" t="s">
        <v>20051</v>
      </c>
      <c r="AI1064" t="s">
        <v>18524</v>
      </c>
      <c r="AN1064" t="s">
        <v>20054</v>
      </c>
    </row>
    <row r="1065" spans="1:40" hidden="1" x14ac:dyDescent="0.2">
      <c r="A1065" t="s">
        <v>4889</v>
      </c>
      <c r="B1065" t="s">
        <v>4890</v>
      </c>
      <c r="D1065" t="s">
        <v>8608</v>
      </c>
      <c r="F1065" t="s">
        <v>18556</v>
      </c>
      <c r="G1065" t="s">
        <v>18456</v>
      </c>
      <c r="L1065" t="s">
        <v>18558</v>
      </c>
      <c r="N1065" t="s">
        <v>7641</v>
      </c>
      <c r="T1065" t="s">
        <v>20049</v>
      </c>
      <c r="U1065" t="s">
        <v>20050</v>
      </c>
      <c r="AE1065" t="s">
        <v>18678</v>
      </c>
      <c r="AH1065" t="s">
        <v>20051</v>
      </c>
      <c r="AI1065" t="s">
        <v>18451</v>
      </c>
      <c r="AN1065" t="s">
        <v>20053</v>
      </c>
    </row>
    <row r="1066" spans="1:40" hidden="1" x14ac:dyDescent="0.2">
      <c r="A1066" t="s">
        <v>4889</v>
      </c>
      <c r="B1066" t="s">
        <v>4890</v>
      </c>
      <c r="D1066" t="s">
        <v>8608</v>
      </c>
      <c r="F1066" t="s">
        <v>18556</v>
      </c>
      <c r="G1066" t="s">
        <v>18451</v>
      </c>
      <c r="H1066" t="s">
        <v>19118</v>
      </c>
      <c r="L1066" t="s">
        <v>18558</v>
      </c>
      <c r="N1066" t="s">
        <v>7641</v>
      </c>
      <c r="T1066" t="s">
        <v>20049</v>
      </c>
      <c r="U1066" t="s">
        <v>20050</v>
      </c>
      <c r="AC1066" t="s">
        <v>18491</v>
      </c>
      <c r="AE1066" t="s">
        <v>19645</v>
      </c>
      <c r="AH1066" t="s">
        <v>20051</v>
      </c>
      <c r="AI1066" t="s">
        <v>18524</v>
      </c>
      <c r="AN1066" t="s">
        <v>20054</v>
      </c>
    </row>
    <row r="1067" spans="1:40" hidden="1" x14ac:dyDescent="0.2">
      <c r="A1067" t="s">
        <v>4889</v>
      </c>
      <c r="B1067" t="s">
        <v>4890</v>
      </c>
      <c r="D1067" t="s">
        <v>8608</v>
      </c>
      <c r="F1067" t="s">
        <v>18556</v>
      </c>
      <c r="G1067" t="s">
        <v>18524</v>
      </c>
      <c r="H1067" t="s">
        <v>18582</v>
      </c>
      <c r="L1067" t="s">
        <v>18558</v>
      </c>
      <c r="N1067" t="s">
        <v>7641</v>
      </c>
      <c r="T1067" t="s">
        <v>20049</v>
      </c>
      <c r="U1067" t="s">
        <v>20050</v>
      </c>
      <c r="AC1067" t="s">
        <v>18561</v>
      </c>
      <c r="AE1067" t="s">
        <v>19645</v>
      </c>
      <c r="AH1067" t="s">
        <v>20051</v>
      </c>
      <c r="AI1067" t="s">
        <v>18524</v>
      </c>
      <c r="AN1067" t="s">
        <v>20052</v>
      </c>
    </row>
    <row r="1068" spans="1:40" hidden="1" x14ac:dyDescent="0.2">
      <c r="A1068" t="s">
        <v>4889</v>
      </c>
      <c r="B1068" t="s">
        <v>4890</v>
      </c>
      <c r="D1068" t="s">
        <v>8608</v>
      </c>
      <c r="F1068" t="s">
        <v>18556</v>
      </c>
      <c r="G1068" t="s">
        <v>18524</v>
      </c>
      <c r="H1068" t="s">
        <v>18580</v>
      </c>
      <c r="L1068" t="s">
        <v>18558</v>
      </c>
      <c r="N1068" t="s">
        <v>7641</v>
      </c>
      <c r="T1068" t="s">
        <v>20049</v>
      </c>
      <c r="U1068" t="s">
        <v>20050</v>
      </c>
      <c r="AC1068" t="s">
        <v>18566</v>
      </c>
      <c r="AE1068" t="s">
        <v>19645</v>
      </c>
      <c r="AH1068" t="s">
        <v>20051</v>
      </c>
      <c r="AI1068" t="s">
        <v>18524</v>
      </c>
      <c r="AN1068" t="s">
        <v>20052</v>
      </c>
    </row>
    <row r="1069" spans="1:40" hidden="1" x14ac:dyDescent="0.2">
      <c r="A1069" t="s">
        <v>4889</v>
      </c>
      <c r="B1069" t="s">
        <v>4890</v>
      </c>
      <c r="D1069" t="s">
        <v>8608</v>
      </c>
      <c r="F1069" t="s">
        <v>18556</v>
      </c>
      <c r="G1069" t="s">
        <v>18659</v>
      </c>
      <c r="L1069" t="s">
        <v>18558</v>
      </c>
      <c r="N1069" t="s">
        <v>7641</v>
      </c>
      <c r="T1069" t="s">
        <v>20049</v>
      </c>
      <c r="U1069" t="s">
        <v>20050</v>
      </c>
      <c r="AE1069" t="s">
        <v>18678</v>
      </c>
      <c r="AH1069" t="s">
        <v>20051</v>
      </c>
      <c r="AI1069" t="s">
        <v>18451</v>
      </c>
      <c r="AN1069" t="s">
        <v>20053</v>
      </c>
    </row>
    <row r="1070" spans="1:40" hidden="1" x14ac:dyDescent="0.2">
      <c r="A1070" t="s">
        <v>4889</v>
      </c>
      <c r="B1070" t="s">
        <v>4890</v>
      </c>
      <c r="D1070" t="s">
        <v>8608</v>
      </c>
      <c r="F1070" t="s">
        <v>18556</v>
      </c>
      <c r="G1070" t="s">
        <v>18566</v>
      </c>
      <c r="L1070" t="s">
        <v>18558</v>
      </c>
      <c r="N1070" t="s">
        <v>7641</v>
      </c>
      <c r="T1070" t="s">
        <v>20049</v>
      </c>
      <c r="U1070" t="s">
        <v>20050</v>
      </c>
      <c r="AE1070" t="s">
        <v>18678</v>
      </c>
      <c r="AH1070" t="s">
        <v>20051</v>
      </c>
      <c r="AI1070" t="s">
        <v>18524</v>
      </c>
      <c r="AN1070" t="s">
        <v>20053</v>
      </c>
    </row>
    <row r="1071" spans="1:40" x14ac:dyDescent="0.2">
      <c r="A1071" t="s">
        <v>4889</v>
      </c>
      <c r="B1071" t="s">
        <v>4890</v>
      </c>
      <c r="D1071" t="s">
        <v>8608</v>
      </c>
      <c r="F1071" t="s">
        <v>18556</v>
      </c>
      <c r="G1071" t="s">
        <v>18491</v>
      </c>
      <c r="L1071" t="s">
        <v>18558</v>
      </c>
      <c r="N1071" t="s">
        <v>7317</v>
      </c>
      <c r="V1071" t="b">
        <v>0</v>
      </c>
      <c r="W1071" t="b">
        <v>0</v>
      </c>
      <c r="Z1071" t="b">
        <v>0</v>
      </c>
      <c r="AE1071" t="s">
        <v>19243</v>
      </c>
      <c r="AF1071" t="s">
        <v>18474</v>
      </c>
      <c r="AG1071" t="s">
        <v>18849</v>
      </c>
      <c r="AH1071" t="s">
        <v>20055</v>
      </c>
      <c r="AI1071" t="s">
        <v>18451</v>
      </c>
      <c r="AN1071" t="s">
        <v>20056</v>
      </c>
    </row>
    <row r="1072" spans="1:40" x14ac:dyDescent="0.2">
      <c r="A1072" t="s">
        <v>4889</v>
      </c>
      <c r="B1072" t="s">
        <v>4890</v>
      </c>
      <c r="D1072" t="s">
        <v>8608</v>
      </c>
      <c r="F1072" t="s">
        <v>18556</v>
      </c>
      <c r="G1072" t="s">
        <v>18561</v>
      </c>
      <c r="L1072" t="s">
        <v>18558</v>
      </c>
      <c r="N1072" t="s">
        <v>7317</v>
      </c>
      <c r="V1072" t="b">
        <v>0</v>
      </c>
      <c r="W1072" t="b">
        <v>0</v>
      </c>
      <c r="Z1072" t="b">
        <v>0</v>
      </c>
      <c r="AE1072" t="s">
        <v>18844</v>
      </c>
      <c r="AF1072" t="s">
        <v>18550</v>
      </c>
      <c r="AG1072" t="s">
        <v>18515</v>
      </c>
      <c r="AH1072" t="s">
        <v>20055</v>
      </c>
      <c r="AI1072" t="s">
        <v>18524</v>
      </c>
      <c r="AN1072" t="s">
        <v>20056</v>
      </c>
    </row>
    <row r="1073" spans="1:40" x14ac:dyDescent="0.2">
      <c r="A1073" t="s">
        <v>4889</v>
      </c>
      <c r="B1073" t="s">
        <v>4890</v>
      </c>
      <c r="D1073" t="s">
        <v>8608</v>
      </c>
      <c r="F1073" t="s">
        <v>18556</v>
      </c>
      <c r="G1073" t="s">
        <v>18456</v>
      </c>
      <c r="L1073" t="s">
        <v>18558</v>
      </c>
      <c r="N1073" t="s">
        <v>7317</v>
      </c>
      <c r="V1073" t="b">
        <v>0</v>
      </c>
      <c r="W1073" t="b">
        <v>0</v>
      </c>
      <c r="Z1073" t="b">
        <v>0</v>
      </c>
      <c r="AE1073" t="s">
        <v>19243</v>
      </c>
      <c r="AF1073" t="s">
        <v>18474</v>
      </c>
      <c r="AG1073" t="s">
        <v>18849</v>
      </c>
      <c r="AH1073" t="s">
        <v>20055</v>
      </c>
      <c r="AI1073" t="s">
        <v>18451</v>
      </c>
      <c r="AN1073" t="s">
        <v>20056</v>
      </c>
    </row>
    <row r="1074" spans="1:40" x14ac:dyDescent="0.2">
      <c r="A1074" t="s">
        <v>4889</v>
      </c>
      <c r="B1074" t="s">
        <v>4890</v>
      </c>
      <c r="D1074" t="s">
        <v>8608</v>
      </c>
      <c r="F1074" t="s">
        <v>18556</v>
      </c>
      <c r="G1074" t="s">
        <v>18659</v>
      </c>
      <c r="L1074" t="s">
        <v>18558</v>
      </c>
      <c r="N1074" t="s">
        <v>7317</v>
      </c>
      <c r="V1074" t="b">
        <v>0</v>
      </c>
      <c r="W1074" t="b">
        <v>0</v>
      </c>
      <c r="Z1074" t="b">
        <v>0</v>
      </c>
      <c r="AE1074" t="s">
        <v>19243</v>
      </c>
      <c r="AF1074" t="s">
        <v>18474</v>
      </c>
      <c r="AG1074" t="s">
        <v>18849</v>
      </c>
      <c r="AH1074" t="s">
        <v>20055</v>
      </c>
      <c r="AI1074" t="s">
        <v>18451</v>
      </c>
      <c r="AN1074" t="s">
        <v>20056</v>
      </c>
    </row>
    <row r="1075" spans="1:40" x14ac:dyDescent="0.2">
      <c r="A1075" t="s">
        <v>4889</v>
      </c>
      <c r="B1075" t="s">
        <v>4890</v>
      </c>
      <c r="D1075" t="s">
        <v>8608</v>
      </c>
      <c r="F1075" t="s">
        <v>18556</v>
      </c>
      <c r="G1075" t="s">
        <v>18566</v>
      </c>
      <c r="L1075" t="s">
        <v>18558</v>
      </c>
      <c r="N1075" t="s">
        <v>7317</v>
      </c>
      <c r="V1075" t="b">
        <v>0</v>
      </c>
      <c r="W1075" t="b">
        <v>0</v>
      </c>
      <c r="Z1075" t="b">
        <v>0</v>
      </c>
      <c r="AE1075" t="s">
        <v>18844</v>
      </c>
      <c r="AF1075" t="s">
        <v>18550</v>
      </c>
      <c r="AG1075" t="s">
        <v>18515</v>
      </c>
      <c r="AH1075" t="s">
        <v>20055</v>
      </c>
      <c r="AI1075" t="s">
        <v>18524</v>
      </c>
      <c r="AN1075" t="s">
        <v>20056</v>
      </c>
    </row>
    <row r="1076" spans="1:40" x14ac:dyDescent="0.2">
      <c r="A1076" t="s">
        <v>4889</v>
      </c>
      <c r="B1076" t="s">
        <v>4890</v>
      </c>
      <c r="D1076" t="s">
        <v>8608</v>
      </c>
      <c r="F1076" t="s">
        <v>18556</v>
      </c>
      <c r="G1076" t="s">
        <v>18491</v>
      </c>
      <c r="L1076" t="s">
        <v>18558</v>
      </c>
      <c r="N1076" t="s">
        <v>7669</v>
      </c>
      <c r="V1076" t="b">
        <v>0</v>
      </c>
      <c r="W1076" t="b">
        <v>0</v>
      </c>
      <c r="Z1076" t="b">
        <v>0</v>
      </c>
      <c r="AE1076" t="s">
        <v>18568</v>
      </c>
      <c r="AF1076" t="s">
        <v>18546</v>
      </c>
      <c r="AG1076" t="s">
        <v>18459</v>
      </c>
      <c r="AH1076" t="s">
        <v>20057</v>
      </c>
      <c r="AI1076" t="s">
        <v>18451</v>
      </c>
      <c r="AN1076" t="s">
        <v>20058</v>
      </c>
    </row>
    <row r="1077" spans="1:40" x14ac:dyDescent="0.2">
      <c r="A1077" t="s">
        <v>4889</v>
      </c>
      <c r="B1077" t="s">
        <v>4890</v>
      </c>
      <c r="D1077" t="s">
        <v>8608</v>
      </c>
      <c r="F1077" t="s">
        <v>18556</v>
      </c>
      <c r="G1077" t="s">
        <v>18561</v>
      </c>
      <c r="L1077" t="s">
        <v>18558</v>
      </c>
      <c r="N1077" t="s">
        <v>7669</v>
      </c>
      <c r="V1077" t="b">
        <v>0</v>
      </c>
      <c r="W1077" t="b">
        <v>0</v>
      </c>
      <c r="Z1077" t="b">
        <v>0</v>
      </c>
      <c r="AE1077" t="s">
        <v>18562</v>
      </c>
      <c r="AF1077" t="s">
        <v>18514</v>
      </c>
      <c r="AG1077" t="s">
        <v>18515</v>
      </c>
      <c r="AH1077" t="s">
        <v>20057</v>
      </c>
      <c r="AI1077" t="s">
        <v>18524</v>
      </c>
      <c r="AN1077" t="s">
        <v>20058</v>
      </c>
    </row>
    <row r="1078" spans="1:40" x14ac:dyDescent="0.2">
      <c r="A1078" t="s">
        <v>4889</v>
      </c>
      <c r="B1078" t="s">
        <v>4890</v>
      </c>
      <c r="D1078" t="s">
        <v>8608</v>
      </c>
      <c r="F1078" t="s">
        <v>18556</v>
      </c>
      <c r="G1078" t="s">
        <v>18456</v>
      </c>
      <c r="L1078" t="s">
        <v>18558</v>
      </c>
      <c r="N1078" t="s">
        <v>7669</v>
      </c>
      <c r="V1078" t="b">
        <v>0</v>
      </c>
      <c r="W1078" t="b">
        <v>0</v>
      </c>
      <c r="Z1078" t="b">
        <v>0</v>
      </c>
      <c r="AE1078" t="s">
        <v>18568</v>
      </c>
      <c r="AF1078" t="s">
        <v>18546</v>
      </c>
      <c r="AG1078" t="s">
        <v>18459</v>
      </c>
      <c r="AH1078" t="s">
        <v>20057</v>
      </c>
      <c r="AI1078" t="s">
        <v>18451</v>
      </c>
      <c r="AN1078" t="s">
        <v>20058</v>
      </c>
    </row>
    <row r="1079" spans="1:40" x14ac:dyDescent="0.2">
      <c r="A1079" t="s">
        <v>4889</v>
      </c>
      <c r="B1079" t="s">
        <v>4890</v>
      </c>
      <c r="D1079" t="s">
        <v>8608</v>
      </c>
      <c r="F1079" t="s">
        <v>18556</v>
      </c>
      <c r="G1079" t="s">
        <v>18659</v>
      </c>
      <c r="L1079" t="s">
        <v>18558</v>
      </c>
      <c r="N1079" t="s">
        <v>7669</v>
      </c>
      <c r="V1079" t="b">
        <v>0</v>
      </c>
      <c r="W1079" t="b">
        <v>0</v>
      </c>
      <c r="Z1079" t="b">
        <v>0</v>
      </c>
      <c r="AE1079" t="s">
        <v>18568</v>
      </c>
      <c r="AF1079" t="s">
        <v>18546</v>
      </c>
      <c r="AG1079" t="s">
        <v>18459</v>
      </c>
      <c r="AH1079" t="s">
        <v>20057</v>
      </c>
      <c r="AI1079" t="s">
        <v>18451</v>
      </c>
      <c r="AN1079" t="s">
        <v>20058</v>
      </c>
    </row>
    <row r="1080" spans="1:40" x14ac:dyDescent="0.2">
      <c r="A1080" t="s">
        <v>4889</v>
      </c>
      <c r="B1080" t="s">
        <v>4890</v>
      </c>
      <c r="D1080" t="s">
        <v>8608</v>
      </c>
      <c r="F1080" t="s">
        <v>18556</v>
      </c>
      <c r="G1080" t="s">
        <v>18566</v>
      </c>
      <c r="L1080" t="s">
        <v>18558</v>
      </c>
      <c r="N1080" t="s">
        <v>7669</v>
      </c>
      <c r="V1080" t="b">
        <v>0</v>
      </c>
      <c r="W1080" t="b">
        <v>0</v>
      </c>
      <c r="Z1080" t="b">
        <v>0</v>
      </c>
      <c r="AE1080" t="s">
        <v>18562</v>
      </c>
      <c r="AF1080" t="s">
        <v>18514</v>
      </c>
      <c r="AG1080" t="s">
        <v>18515</v>
      </c>
      <c r="AH1080" t="s">
        <v>20057</v>
      </c>
      <c r="AI1080" t="s">
        <v>18524</v>
      </c>
      <c r="AN1080" t="s">
        <v>20058</v>
      </c>
    </row>
    <row r="1081" spans="1:40" x14ac:dyDescent="0.2">
      <c r="A1081" t="s">
        <v>4889</v>
      </c>
      <c r="B1081" t="s">
        <v>4890</v>
      </c>
      <c r="D1081" t="s">
        <v>8608</v>
      </c>
      <c r="F1081" t="s">
        <v>18556</v>
      </c>
      <c r="G1081" t="s">
        <v>18491</v>
      </c>
      <c r="L1081" t="s">
        <v>18558</v>
      </c>
      <c r="N1081" t="s">
        <v>7272</v>
      </c>
      <c r="V1081" t="b">
        <v>0</v>
      </c>
      <c r="W1081" t="b">
        <v>0</v>
      </c>
      <c r="Z1081" t="b">
        <v>0</v>
      </c>
      <c r="AE1081" t="s">
        <v>18568</v>
      </c>
      <c r="AF1081" t="s">
        <v>18546</v>
      </c>
      <c r="AG1081" t="s">
        <v>18459</v>
      </c>
      <c r="AH1081" t="s">
        <v>20059</v>
      </c>
      <c r="AI1081" t="s">
        <v>18451</v>
      </c>
      <c r="AN1081" t="s">
        <v>20060</v>
      </c>
    </row>
    <row r="1082" spans="1:40" x14ac:dyDescent="0.2">
      <c r="A1082" t="s">
        <v>4889</v>
      </c>
      <c r="B1082" t="s">
        <v>4890</v>
      </c>
      <c r="D1082" t="s">
        <v>8608</v>
      </c>
      <c r="F1082" t="s">
        <v>18556</v>
      </c>
      <c r="G1082" t="s">
        <v>18561</v>
      </c>
      <c r="L1082" t="s">
        <v>18558</v>
      </c>
      <c r="N1082" t="s">
        <v>7272</v>
      </c>
      <c r="V1082" t="b">
        <v>0</v>
      </c>
      <c r="W1082" t="b">
        <v>0</v>
      </c>
      <c r="Z1082" t="b">
        <v>0</v>
      </c>
      <c r="AE1082" t="s">
        <v>18562</v>
      </c>
      <c r="AF1082" t="s">
        <v>18514</v>
      </c>
      <c r="AG1082" t="s">
        <v>18515</v>
      </c>
      <c r="AH1082" t="s">
        <v>20059</v>
      </c>
      <c r="AI1082" t="s">
        <v>18524</v>
      </c>
      <c r="AN1082" t="s">
        <v>20060</v>
      </c>
    </row>
    <row r="1083" spans="1:40" x14ac:dyDescent="0.2">
      <c r="A1083" t="s">
        <v>4889</v>
      </c>
      <c r="B1083" t="s">
        <v>4890</v>
      </c>
      <c r="D1083" t="s">
        <v>8608</v>
      </c>
      <c r="F1083" t="s">
        <v>18556</v>
      </c>
      <c r="G1083" t="s">
        <v>18456</v>
      </c>
      <c r="L1083" t="s">
        <v>18558</v>
      </c>
      <c r="N1083" t="s">
        <v>7272</v>
      </c>
      <c r="V1083" t="b">
        <v>0</v>
      </c>
      <c r="W1083" t="b">
        <v>0</v>
      </c>
      <c r="Z1083" t="b">
        <v>0</v>
      </c>
      <c r="AE1083" t="s">
        <v>18568</v>
      </c>
      <c r="AF1083" t="s">
        <v>18546</v>
      </c>
      <c r="AG1083" t="s">
        <v>18459</v>
      </c>
      <c r="AH1083" t="s">
        <v>20059</v>
      </c>
      <c r="AI1083" t="s">
        <v>18451</v>
      </c>
      <c r="AN1083" t="s">
        <v>20060</v>
      </c>
    </row>
    <row r="1084" spans="1:40" x14ac:dyDescent="0.2">
      <c r="A1084" t="s">
        <v>4889</v>
      </c>
      <c r="B1084" t="s">
        <v>4890</v>
      </c>
      <c r="D1084" t="s">
        <v>8608</v>
      </c>
      <c r="F1084" t="s">
        <v>18556</v>
      </c>
      <c r="G1084" t="s">
        <v>18659</v>
      </c>
      <c r="L1084" t="s">
        <v>18558</v>
      </c>
      <c r="N1084" t="s">
        <v>7272</v>
      </c>
      <c r="V1084" t="b">
        <v>0</v>
      </c>
      <c r="W1084" t="b">
        <v>0</v>
      </c>
      <c r="Z1084" t="b">
        <v>0</v>
      </c>
      <c r="AE1084" t="s">
        <v>18568</v>
      </c>
      <c r="AF1084" t="s">
        <v>18546</v>
      </c>
      <c r="AG1084" t="s">
        <v>18459</v>
      </c>
      <c r="AH1084" t="s">
        <v>20059</v>
      </c>
      <c r="AI1084" t="s">
        <v>18451</v>
      </c>
      <c r="AN1084" t="s">
        <v>20060</v>
      </c>
    </row>
    <row r="1085" spans="1:40" x14ac:dyDescent="0.2">
      <c r="A1085" t="s">
        <v>4889</v>
      </c>
      <c r="B1085" t="s">
        <v>4890</v>
      </c>
      <c r="D1085" t="s">
        <v>8608</v>
      </c>
      <c r="F1085" t="s">
        <v>18556</v>
      </c>
      <c r="G1085" t="s">
        <v>18566</v>
      </c>
      <c r="L1085" t="s">
        <v>18558</v>
      </c>
      <c r="N1085" t="s">
        <v>7272</v>
      </c>
      <c r="V1085" t="b">
        <v>0</v>
      </c>
      <c r="W1085" t="b">
        <v>0</v>
      </c>
      <c r="Z1085" t="b">
        <v>0</v>
      </c>
      <c r="AE1085" t="s">
        <v>18562</v>
      </c>
      <c r="AF1085" t="s">
        <v>18514</v>
      </c>
      <c r="AG1085" t="s">
        <v>18515</v>
      </c>
      <c r="AH1085" t="s">
        <v>20059</v>
      </c>
      <c r="AI1085" t="s">
        <v>18524</v>
      </c>
      <c r="AN1085" t="s">
        <v>20060</v>
      </c>
    </row>
    <row r="1086" spans="1:40" x14ac:dyDescent="0.2">
      <c r="A1086" t="s">
        <v>4889</v>
      </c>
      <c r="B1086" t="s">
        <v>4890</v>
      </c>
      <c r="D1086" t="s">
        <v>8608</v>
      </c>
      <c r="F1086" t="s">
        <v>18924</v>
      </c>
      <c r="G1086" t="s">
        <v>18456</v>
      </c>
      <c r="H1086" t="s">
        <v>19532</v>
      </c>
      <c r="I1086">
        <v>10000000</v>
      </c>
      <c r="L1086" t="s">
        <v>18927</v>
      </c>
      <c r="M1086" t="s">
        <v>18932</v>
      </c>
      <c r="N1086" t="s">
        <v>7731</v>
      </c>
      <c r="V1086" t="b">
        <v>0</v>
      </c>
      <c r="W1086" t="b">
        <v>1</v>
      </c>
      <c r="Z1086" t="b">
        <v>0</v>
      </c>
      <c r="AB1086" t="s">
        <v>18455</v>
      </c>
      <c r="AE1086" t="s">
        <v>18928</v>
      </c>
      <c r="AF1086" t="s">
        <v>18546</v>
      </c>
      <c r="AH1086" t="s">
        <v>20061</v>
      </c>
      <c r="AI1086" t="s">
        <v>18451</v>
      </c>
      <c r="AN1086" t="s">
        <v>20062</v>
      </c>
    </row>
    <row r="1087" spans="1:40" x14ac:dyDescent="0.2">
      <c r="A1087" t="s">
        <v>4889</v>
      </c>
      <c r="B1087" t="s">
        <v>4890</v>
      </c>
      <c r="D1087" t="s">
        <v>8608</v>
      </c>
      <c r="F1087" t="s">
        <v>18924</v>
      </c>
      <c r="G1087" t="s">
        <v>18491</v>
      </c>
      <c r="H1087" t="s">
        <v>19420</v>
      </c>
      <c r="I1087">
        <v>50000000</v>
      </c>
      <c r="L1087" t="s">
        <v>18927</v>
      </c>
      <c r="M1087" t="s">
        <v>18932</v>
      </c>
      <c r="N1087" t="s">
        <v>7731</v>
      </c>
      <c r="V1087" t="b">
        <v>0</v>
      </c>
      <c r="W1087" t="b">
        <v>1</v>
      </c>
      <c r="Z1087" t="b">
        <v>0</v>
      </c>
      <c r="AB1087" t="s">
        <v>18455</v>
      </c>
      <c r="AE1087" t="s">
        <v>18928</v>
      </c>
      <c r="AF1087" t="s">
        <v>18546</v>
      </c>
      <c r="AH1087" t="s">
        <v>20061</v>
      </c>
      <c r="AI1087" t="s">
        <v>18451</v>
      </c>
      <c r="AN1087" t="s">
        <v>20062</v>
      </c>
    </row>
    <row r="1088" spans="1:40" x14ac:dyDescent="0.2">
      <c r="A1088" t="s">
        <v>4889</v>
      </c>
      <c r="B1088" t="s">
        <v>4890</v>
      </c>
      <c r="D1088" t="s">
        <v>8608</v>
      </c>
      <c r="F1088" t="s">
        <v>18556</v>
      </c>
      <c r="G1088" t="s">
        <v>18491</v>
      </c>
      <c r="L1088" t="s">
        <v>18558</v>
      </c>
      <c r="N1088" t="s">
        <v>7902</v>
      </c>
      <c r="V1088" t="b">
        <v>0</v>
      </c>
      <c r="W1088" t="b">
        <v>0</v>
      </c>
      <c r="Z1088" t="b">
        <v>0</v>
      </c>
      <c r="AE1088" t="s">
        <v>18568</v>
      </c>
      <c r="AF1088" t="s">
        <v>18546</v>
      </c>
      <c r="AG1088" t="s">
        <v>18459</v>
      </c>
      <c r="AH1088" t="s">
        <v>20063</v>
      </c>
      <c r="AI1088" t="s">
        <v>18451</v>
      </c>
      <c r="AN1088" t="s">
        <v>20064</v>
      </c>
    </row>
    <row r="1089" spans="1:40" x14ac:dyDescent="0.2">
      <c r="A1089" t="s">
        <v>4889</v>
      </c>
      <c r="B1089" t="s">
        <v>4890</v>
      </c>
      <c r="D1089" t="s">
        <v>8608</v>
      </c>
      <c r="F1089" t="s">
        <v>18556</v>
      </c>
      <c r="G1089" t="s">
        <v>18561</v>
      </c>
      <c r="L1089" t="s">
        <v>18558</v>
      </c>
      <c r="N1089" t="s">
        <v>7902</v>
      </c>
      <c r="V1089" t="b">
        <v>0</v>
      </c>
      <c r="W1089" t="b">
        <v>0</v>
      </c>
      <c r="Z1089" t="b">
        <v>0</v>
      </c>
      <c r="AE1089" t="s">
        <v>18562</v>
      </c>
      <c r="AF1089" t="s">
        <v>18514</v>
      </c>
      <c r="AG1089" t="s">
        <v>18515</v>
      </c>
      <c r="AH1089" t="s">
        <v>20063</v>
      </c>
      <c r="AI1089" t="s">
        <v>18524</v>
      </c>
      <c r="AN1089" t="s">
        <v>20064</v>
      </c>
    </row>
    <row r="1090" spans="1:40" x14ac:dyDescent="0.2">
      <c r="A1090" t="s">
        <v>4889</v>
      </c>
      <c r="B1090" t="s">
        <v>4890</v>
      </c>
      <c r="D1090" t="s">
        <v>8608</v>
      </c>
      <c r="F1090" t="s">
        <v>18556</v>
      </c>
      <c r="G1090" t="s">
        <v>18456</v>
      </c>
      <c r="L1090" t="s">
        <v>18558</v>
      </c>
      <c r="N1090" t="s">
        <v>7902</v>
      </c>
      <c r="V1090" t="b">
        <v>0</v>
      </c>
      <c r="W1090" t="b">
        <v>0</v>
      </c>
      <c r="Z1090" t="b">
        <v>0</v>
      </c>
      <c r="AE1090" t="s">
        <v>18568</v>
      </c>
      <c r="AF1090" t="s">
        <v>18546</v>
      </c>
      <c r="AG1090" t="s">
        <v>18459</v>
      </c>
      <c r="AH1090" t="s">
        <v>20063</v>
      </c>
      <c r="AI1090" t="s">
        <v>18451</v>
      </c>
      <c r="AN1090" t="s">
        <v>20064</v>
      </c>
    </row>
    <row r="1091" spans="1:40" x14ac:dyDescent="0.2">
      <c r="A1091" t="s">
        <v>4889</v>
      </c>
      <c r="B1091" t="s">
        <v>4890</v>
      </c>
      <c r="D1091" t="s">
        <v>8608</v>
      </c>
      <c r="F1091" t="s">
        <v>18556</v>
      </c>
      <c r="G1091" t="s">
        <v>18659</v>
      </c>
      <c r="L1091" t="s">
        <v>18558</v>
      </c>
      <c r="N1091" t="s">
        <v>7902</v>
      </c>
      <c r="V1091" t="b">
        <v>0</v>
      </c>
      <c r="W1091" t="b">
        <v>0</v>
      </c>
      <c r="Z1091" t="b">
        <v>0</v>
      </c>
      <c r="AE1091" t="s">
        <v>18568</v>
      </c>
      <c r="AF1091" t="s">
        <v>18546</v>
      </c>
      <c r="AG1091" t="s">
        <v>18459</v>
      </c>
      <c r="AH1091" t="s">
        <v>20063</v>
      </c>
      <c r="AI1091" t="s">
        <v>18451</v>
      </c>
      <c r="AN1091" t="s">
        <v>20064</v>
      </c>
    </row>
    <row r="1092" spans="1:40" x14ac:dyDescent="0.2">
      <c r="A1092" t="s">
        <v>4889</v>
      </c>
      <c r="B1092" t="s">
        <v>4890</v>
      </c>
      <c r="D1092" t="s">
        <v>8608</v>
      </c>
      <c r="F1092" t="s">
        <v>18556</v>
      </c>
      <c r="G1092" t="s">
        <v>18566</v>
      </c>
      <c r="L1092" t="s">
        <v>18558</v>
      </c>
      <c r="N1092" t="s">
        <v>7902</v>
      </c>
      <c r="V1092" t="b">
        <v>0</v>
      </c>
      <c r="W1092" t="b">
        <v>0</v>
      </c>
      <c r="Z1092" t="b">
        <v>0</v>
      </c>
      <c r="AE1092" t="s">
        <v>18562</v>
      </c>
      <c r="AF1092" t="s">
        <v>18514</v>
      </c>
      <c r="AG1092" t="s">
        <v>18515</v>
      </c>
      <c r="AH1092" t="s">
        <v>20063</v>
      </c>
      <c r="AI1092" t="s">
        <v>18524</v>
      </c>
      <c r="AN1092" t="s">
        <v>20064</v>
      </c>
    </row>
    <row r="1093" spans="1:40" x14ac:dyDescent="0.2">
      <c r="A1093" t="s">
        <v>4939</v>
      </c>
      <c r="B1093" t="s">
        <v>4940</v>
      </c>
      <c r="D1093" t="s">
        <v>8611</v>
      </c>
      <c r="F1093" t="s">
        <v>18556</v>
      </c>
      <c r="G1093" t="s">
        <v>18451</v>
      </c>
      <c r="H1093" t="s">
        <v>18557</v>
      </c>
      <c r="L1093" t="s">
        <v>18558</v>
      </c>
      <c r="N1093" t="s">
        <v>7633</v>
      </c>
      <c r="T1093" t="s">
        <v>20066</v>
      </c>
      <c r="U1093" t="s">
        <v>20067</v>
      </c>
      <c r="V1093" t="b">
        <v>0</v>
      </c>
      <c r="W1093" t="b">
        <v>1</v>
      </c>
      <c r="AB1093" t="s">
        <v>18455</v>
      </c>
      <c r="AC1093" t="s">
        <v>20068</v>
      </c>
      <c r="AE1093" t="s">
        <v>20069</v>
      </c>
      <c r="AF1093" t="s">
        <v>19422</v>
      </c>
      <c r="AH1093" t="s">
        <v>20070</v>
      </c>
      <c r="AI1093" t="s">
        <v>18451</v>
      </c>
      <c r="AN1093" t="s">
        <v>20071</v>
      </c>
    </row>
    <row r="1094" spans="1:40" x14ac:dyDescent="0.2">
      <c r="A1094" t="s">
        <v>4939</v>
      </c>
      <c r="B1094" t="s">
        <v>4940</v>
      </c>
      <c r="D1094" t="s">
        <v>8611</v>
      </c>
      <c r="F1094" t="s">
        <v>18556</v>
      </c>
      <c r="G1094" t="s">
        <v>18451</v>
      </c>
      <c r="H1094" t="s">
        <v>18616</v>
      </c>
      <c r="L1094" t="s">
        <v>18558</v>
      </c>
      <c r="N1094" t="s">
        <v>7633</v>
      </c>
      <c r="T1094" t="s">
        <v>20066</v>
      </c>
      <c r="U1094" t="s">
        <v>20067</v>
      </c>
      <c r="V1094" t="b">
        <v>0</v>
      </c>
      <c r="W1094" t="b">
        <v>1</v>
      </c>
      <c r="AB1094" t="s">
        <v>18455</v>
      </c>
      <c r="AC1094" t="s">
        <v>18659</v>
      </c>
      <c r="AE1094" t="s">
        <v>20069</v>
      </c>
      <c r="AF1094" t="s">
        <v>19422</v>
      </c>
      <c r="AH1094" t="s">
        <v>20070</v>
      </c>
      <c r="AI1094" t="s">
        <v>18451</v>
      </c>
      <c r="AN1094" t="s">
        <v>20071</v>
      </c>
    </row>
    <row r="1095" spans="1:40" x14ac:dyDescent="0.2">
      <c r="A1095" t="s">
        <v>4939</v>
      </c>
      <c r="B1095" t="s">
        <v>4940</v>
      </c>
      <c r="D1095" t="s">
        <v>8611</v>
      </c>
      <c r="F1095" t="s">
        <v>18556</v>
      </c>
      <c r="G1095" t="s">
        <v>18451</v>
      </c>
      <c r="H1095" t="s">
        <v>18698</v>
      </c>
      <c r="L1095" t="s">
        <v>18558</v>
      </c>
      <c r="N1095" t="s">
        <v>7633</v>
      </c>
      <c r="T1095" t="s">
        <v>20066</v>
      </c>
      <c r="U1095" t="s">
        <v>20067</v>
      </c>
      <c r="V1095" t="b">
        <v>0</v>
      </c>
      <c r="W1095" t="b">
        <v>1</v>
      </c>
      <c r="AB1095" t="s">
        <v>18455</v>
      </c>
      <c r="AC1095" t="s">
        <v>18491</v>
      </c>
      <c r="AE1095" t="s">
        <v>20069</v>
      </c>
      <c r="AF1095" t="s">
        <v>19422</v>
      </c>
      <c r="AH1095" t="s">
        <v>20070</v>
      </c>
      <c r="AI1095" t="s">
        <v>18451</v>
      </c>
      <c r="AN1095" t="s">
        <v>20072</v>
      </c>
    </row>
    <row r="1096" spans="1:40" x14ac:dyDescent="0.2">
      <c r="A1096" t="s">
        <v>4939</v>
      </c>
      <c r="B1096" t="s">
        <v>4940</v>
      </c>
      <c r="D1096" t="s">
        <v>8611</v>
      </c>
      <c r="F1096" t="s">
        <v>18556</v>
      </c>
      <c r="G1096" t="s">
        <v>18524</v>
      </c>
      <c r="H1096" t="s">
        <v>18616</v>
      </c>
      <c r="L1096" t="s">
        <v>18558</v>
      </c>
      <c r="N1096" t="s">
        <v>7633</v>
      </c>
      <c r="T1096" t="s">
        <v>20066</v>
      </c>
      <c r="U1096" t="s">
        <v>20067</v>
      </c>
      <c r="V1096" t="b">
        <v>0</v>
      </c>
      <c r="W1096" t="b">
        <v>1</v>
      </c>
      <c r="AB1096" t="s">
        <v>18455</v>
      </c>
      <c r="AC1096" t="s">
        <v>18561</v>
      </c>
      <c r="AE1096" t="s">
        <v>18864</v>
      </c>
      <c r="AF1096" t="s">
        <v>18550</v>
      </c>
      <c r="AH1096" t="s">
        <v>20070</v>
      </c>
      <c r="AI1096" t="s">
        <v>18451</v>
      </c>
      <c r="AN1096" t="s">
        <v>20072</v>
      </c>
    </row>
    <row r="1097" spans="1:40" x14ac:dyDescent="0.2">
      <c r="A1097" t="s">
        <v>4939</v>
      </c>
      <c r="B1097" t="s">
        <v>4940</v>
      </c>
      <c r="D1097" t="s">
        <v>8611</v>
      </c>
      <c r="F1097" t="s">
        <v>18556</v>
      </c>
      <c r="G1097" t="s">
        <v>18491</v>
      </c>
      <c r="L1097" t="s">
        <v>18558</v>
      </c>
      <c r="N1097" t="s">
        <v>3935</v>
      </c>
      <c r="T1097" t="s">
        <v>20073</v>
      </c>
      <c r="U1097" t="s">
        <v>20074</v>
      </c>
      <c r="AE1097" t="s">
        <v>18694</v>
      </c>
      <c r="AF1097" t="s">
        <v>18458</v>
      </c>
      <c r="AG1097" t="s">
        <v>18459</v>
      </c>
      <c r="AH1097" t="s">
        <v>20075</v>
      </c>
      <c r="AI1097" t="s">
        <v>18451</v>
      </c>
      <c r="AN1097" t="s">
        <v>20076</v>
      </c>
    </row>
    <row r="1098" spans="1:40" x14ac:dyDescent="0.2">
      <c r="A1098" t="s">
        <v>4939</v>
      </c>
      <c r="B1098" t="s">
        <v>4940</v>
      </c>
      <c r="D1098" t="s">
        <v>8611</v>
      </c>
      <c r="F1098" t="s">
        <v>18556</v>
      </c>
      <c r="G1098" t="s">
        <v>20068</v>
      </c>
      <c r="L1098" t="s">
        <v>18558</v>
      </c>
      <c r="N1098" t="s">
        <v>3935</v>
      </c>
      <c r="T1098" t="s">
        <v>20073</v>
      </c>
      <c r="U1098" t="s">
        <v>20074</v>
      </c>
      <c r="AE1098" t="s">
        <v>18694</v>
      </c>
      <c r="AF1098" t="s">
        <v>18458</v>
      </c>
      <c r="AG1098" t="s">
        <v>18459</v>
      </c>
      <c r="AH1098" t="s">
        <v>20075</v>
      </c>
      <c r="AI1098" t="s">
        <v>18451</v>
      </c>
      <c r="AN1098" t="s">
        <v>20076</v>
      </c>
    </row>
    <row r="1099" spans="1:40" x14ac:dyDescent="0.2">
      <c r="A1099" t="s">
        <v>4939</v>
      </c>
      <c r="B1099" t="s">
        <v>4940</v>
      </c>
      <c r="D1099" t="s">
        <v>8611</v>
      </c>
      <c r="F1099" t="s">
        <v>18556</v>
      </c>
      <c r="G1099" t="s">
        <v>18659</v>
      </c>
      <c r="L1099" t="s">
        <v>18558</v>
      </c>
      <c r="N1099" t="s">
        <v>3935</v>
      </c>
      <c r="T1099" t="s">
        <v>20073</v>
      </c>
      <c r="U1099" t="s">
        <v>20074</v>
      </c>
      <c r="AE1099" t="s">
        <v>18694</v>
      </c>
      <c r="AF1099" t="s">
        <v>18458</v>
      </c>
      <c r="AG1099" t="s">
        <v>18459</v>
      </c>
      <c r="AH1099" t="s">
        <v>20075</v>
      </c>
      <c r="AI1099" t="s">
        <v>18451</v>
      </c>
      <c r="AN1099" t="s">
        <v>20076</v>
      </c>
    </row>
    <row r="1100" spans="1:40" x14ac:dyDescent="0.2">
      <c r="A1100" t="s">
        <v>4939</v>
      </c>
      <c r="B1100" t="s">
        <v>4940</v>
      </c>
      <c r="D1100" t="s">
        <v>8611</v>
      </c>
      <c r="F1100" t="s">
        <v>18556</v>
      </c>
      <c r="G1100" t="s">
        <v>18524</v>
      </c>
      <c r="H1100" t="s">
        <v>18616</v>
      </c>
      <c r="L1100" t="s">
        <v>18558</v>
      </c>
      <c r="N1100" t="s">
        <v>3935</v>
      </c>
      <c r="T1100" t="s">
        <v>20073</v>
      </c>
      <c r="U1100" t="s">
        <v>20074</v>
      </c>
      <c r="AC1100" t="s">
        <v>18561</v>
      </c>
      <c r="AE1100" t="s">
        <v>19260</v>
      </c>
      <c r="AF1100" t="s">
        <v>18514</v>
      </c>
      <c r="AH1100" t="s">
        <v>20075</v>
      </c>
      <c r="AI1100" t="s">
        <v>18451</v>
      </c>
      <c r="AN1100" t="s">
        <v>20077</v>
      </c>
    </row>
    <row r="1101" spans="1:40" x14ac:dyDescent="0.2">
      <c r="A1101" t="s">
        <v>4939</v>
      </c>
      <c r="B1101" t="s">
        <v>4940</v>
      </c>
      <c r="D1101" t="s">
        <v>8611</v>
      </c>
      <c r="F1101" t="s">
        <v>18556</v>
      </c>
      <c r="G1101" t="s">
        <v>18561</v>
      </c>
      <c r="L1101" t="s">
        <v>18558</v>
      </c>
      <c r="N1101" t="s">
        <v>3935</v>
      </c>
      <c r="T1101" t="s">
        <v>20073</v>
      </c>
      <c r="U1101" t="s">
        <v>20074</v>
      </c>
      <c r="AE1101" t="s">
        <v>18562</v>
      </c>
      <c r="AF1101" t="s">
        <v>18514</v>
      </c>
      <c r="AG1101" t="s">
        <v>18515</v>
      </c>
      <c r="AH1101" t="s">
        <v>20075</v>
      </c>
      <c r="AI1101" t="s">
        <v>18524</v>
      </c>
      <c r="AN1101" t="s">
        <v>20076</v>
      </c>
    </row>
    <row r="1102" spans="1:40" x14ac:dyDescent="0.2">
      <c r="A1102" t="s">
        <v>4939</v>
      </c>
      <c r="B1102" t="s">
        <v>4940</v>
      </c>
      <c r="D1102" t="s">
        <v>8611</v>
      </c>
      <c r="F1102" t="s">
        <v>18556</v>
      </c>
      <c r="G1102" t="s">
        <v>18491</v>
      </c>
      <c r="L1102" t="s">
        <v>18558</v>
      </c>
      <c r="N1102" t="s">
        <v>7658</v>
      </c>
      <c r="V1102" t="b">
        <v>0</v>
      </c>
      <c r="W1102" t="b">
        <v>0</v>
      </c>
      <c r="Z1102" t="b">
        <v>0</v>
      </c>
      <c r="AE1102" t="s">
        <v>18694</v>
      </c>
      <c r="AF1102" t="s">
        <v>18458</v>
      </c>
      <c r="AG1102" t="s">
        <v>18459</v>
      </c>
      <c r="AH1102" t="s">
        <v>20078</v>
      </c>
      <c r="AI1102" t="s">
        <v>18451</v>
      </c>
      <c r="AN1102" t="s">
        <v>20079</v>
      </c>
    </row>
    <row r="1103" spans="1:40" x14ac:dyDescent="0.2">
      <c r="A1103" t="s">
        <v>4939</v>
      </c>
      <c r="B1103" t="s">
        <v>4940</v>
      </c>
      <c r="D1103" t="s">
        <v>8611</v>
      </c>
      <c r="F1103" t="s">
        <v>18556</v>
      </c>
      <c r="G1103" t="s">
        <v>20068</v>
      </c>
      <c r="L1103" t="s">
        <v>18558</v>
      </c>
      <c r="N1103" t="s">
        <v>7658</v>
      </c>
      <c r="V1103" t="b">
        <v>0</v>
      </c>
      <c r="W1103" t="b">
        <v>0</v>
      </c>
      <c r="Z1103" t="b">
        <v>0</v>
      </c>
      <c r="AE1103" t="s">
        <v>18694</v>
      </c>
      <c r="AF1103" t="s">
        <v>18458</v>
      </c>
      <c r="AG1103" t="s">
        <v>18459</v>
      </c>
      <c r="AH1103" t="s">
        <v>20078</v>
      </c>
      <c r="AI1103" t="s">
        <v>18451</v>
      </c>
      <c r="AN1103" t="s">
        <v>20079</v>
      </c>
    </row>
    <row r="1104" spans="1:40" x14ac:dyDescent="0.2">
      <c r="A1104" t="s">
        <v>4939</v>
      </c>
      <c r="B1104" t="s">
        <v>4940</v>
      </c>
      <c r="D1104" t="s">
        <v>8611</v>
      </c>
      <c r="F1104" t="s">
        <v>18556</v>
      </c>
      <c r="G1104" t="s">
        <v>18659</v>
      </c>
      <c r="L1104" t="s">
        <v>18558</v>
      </c>
      <c r="N1104" t="s">
        <v>7658</v>
      </c>
      <c r="V1104" t="b">
        <v>0</v>
      </c>
      <c r="W1104" t="b">
        <v>0</v>
      </c>
      <c r="Z1104" t="b">
        <v>0</v>
      </c>
      <c r="AE1104" t="s">
        <v>18694</v>
      </c>
      <c r="AF1104" t="s">
        <v>18458</v>
      </c>
      <c r="AG1104" t="s">
        <v>18459</v>
      </c>
      <c r="AH1104" t="s">
        <v>20078</v>
      </c>
      <c r="AI1104" t="s">
        <v>18451</v>
      </c>
      <c r="AN1104" t="s">
        <v>20079</v>
      </c>
    </row>
    <row r="1105" spans="1:40" x14ac:dyDescent="0.2">
      <c r="A1105" t="s">
        <v>4939</v>
      </c>
      <c r="B1105" t="s">
        <v>4940</v>
      </c>
      <c r="D1105" t="s">
        <v>8611</v>
      </c>
      <c r="F1105" t="s">
        <v>18556</v>
      </c>
      <c r="G1105" t="s">
        <v>18561</v>
      </c>
      <c r="L1105" t="s">
        <v>18558</v>
      </c>
      <c r="N1105" t="s">
        <v>7658</v>
      </c>
      <c r="V1105" t="b">
        <v>0</v>
      </c>
      <c r="W1105" t="b">
        <v>0</v>
      </c>
      <c r="Z1105" t="b">
        <v>0</v>
      </c>
      <c r="AE1105" t="s">
        <v>18562</v>
      </c>
      <c r="AF1105" t="s">
        <v>18514</v>
      </c>
      <c r="AG1105" t="s">
        <v>18515</v>
      </c>
      <c r="AH1105" t="s">
        <v>20078</v>
      </c>
      <c r="AI1105" t="s">
        <v>18524</v>
      </c>
      <c r="AN1105" t="s">
        <v>20079</v>
      </c>
    </row>
    <row r="1106" spans="1:40" x14ac:dyDescent="0.2">
      <c r="A1106" t="s">
        <v>4939</v>
      </c>
      <c r="B1106" t="s">
        <v>4940</v>
      </c>
      <c r="D1106" t="s">
        <v>8611</v>
      </c>
      <c r="F1106" t="s">
        <v>18556</v>
      </c>
      <c r="G1106" t="s">
        <v>18491</v>
      </c>
      <c r="L1106" t="s">
        <v>18558</v>
      </c>
      <c r="N1106" t="s">
        <v>7514</v>
      </c>
      <c r="V1106" t="b">
        <v>0</v>
      </c>
      <c r="W1106" t="b">
        <v>0</v>
      </c>
      <c r="Z1106" t="b">
        <v>0</v>
      </c>
      <c r="AE1106" t="s">
        <v>18694</v>
      </c>
      <c r="AF1106" t="s">
        <v>18458</v>
      </c>
      <c r="AG1106" t="s">
        <v>18459</v>
      </c>
      <c r="AH1106" t="s">
        <v>20080</v>
      </c>
      <c r="AI1106" t="s">
        <v>18451</v>
      </c>
      <c r="AN1106" t="s">
        <v>20081</v>
      </c>
    </row>
    <row r="1107" spans="1:40" x14ac:dyDescent="0.2">
      <c r="A1107" t="s">
        <v>4939</v>
      </c>
      <c r="B1107" t="s">
        <v>4940</v>
      </c>
      <c r="D1107" t="s">
        <v>8611</v>
      </c>
      <c r="F1107" t="s">
        <v>18556</v>
      </c>
      <c r="G1107" t="s">
        <v>20068</v>
      </c>
      <c r="L1107" t="s">
        <v>18558</v>
      </c>
      <c r="N1107" t="s">
        <v>7514</v>
      </c>
      <c r="V1107" t="b">
        <v>0</v>
      </c>
      <c r="W1107" t="b">
        <v>0</v>
      </c>
      <c r="Z1107" t="b">
        <v>0</v>
      </c>
      <c r="AE1107" t="s">
        <v>18694</v>
      </c>
      <c r="AF1107" t="s">
        <v>18458</v>
      </c>
      <c r="AG1107" t="s">
        <v>18459</v>
      </c>
      <c r="AH1107" t="s">
        <v>20080</v>
      </c>
      <c r="AI1107" t="s">
        <v>18451</v>
      </c>
      <c r="AN1107" t="s">
        <v>20081</v>
      </c>
    </row>
    <row r="1108" spans="1:40" x14ac:dyDescent="0.2">
      <c r="A1108" t="s">
        <v>4939</v>
      </c>
      <c r="B1108" t="s">
        <v>4940</v>
      </c>
      <c r="D1108" t="s">
        <v>8611</v>
      </c>
      <c r="F1108" t="s">
        <v>18556</v>
      </c>
      <c r="G1108" t="s">
        <v>18659</v>
      </c>
      <c r="L1108" t="s">
        <v>18558</v>
      </c>
      <c r="N1108" t="s">
        <v>7514</v>
      </c>
      <c r="V1108" t="b">
        <v>0</v>
      </c>
      <c r="W1108" t="b">
        <v>0</v>
      </c>
      <c r="Z1108" t="b">
        <v>0</v>
      </c>
      <c r="AE1108" t="s">
        <v>18694</v>
      </c>
      <c r="AF1108" t="s">
        <v>18458</v>
      </c>
      <c r="AG1108" t="s">
        <v>18459</v>
      </c>
      <c r="AH1108" t="s">
        <v>20080</v>
      </c>
      <c r="AI1108" t="s">
        <v>18451</v>
      </c>
      <c r="AN1108" t="s">
        <v>20081</v>
      </c>
    </row>
    <row r="1109" spans="1:40" x14ac:dyDescent="0.2">
      <c r="A1109" t="s">
        <v>4939</v>
      </c>
      <c r="B1109" t="s">
        <v>4940</v>
      </c>
      <c r="D1109" t="s">
        <v>8611</v>
      </c>
      <c r="F1109" t="s">
        <v>18556</v>
      </c>
      <c r="G1109" t="s">
        <v>18561</v>
      </c>
      <c r="L1109" t="s">
        <v>18558</v>
      </c>
      <c r="N1109" t="s">
        <v>7514</v>
      </c>
      <c r="V1109" t="b">
        <v>0</v>
      </c>
      <c r="W1109" t="b">
        <v>0</v>
      </c>
      <c r="Z1109" t="b">
        <v>0</v>
      </c>
      <c r="AE1109" t="s">
        <v>18562</v>
      </c>
      <c r="AF1109" t="s">
        <v>18514</v>
      </c>
      <c r="AG1109" t="s">
        <v>18515</v>
      </c>
      <c r="AH1109" t="s">
        <v>20080</v>
      </c>
      <c r="AI1109" t="s">
        <v>18524</v>
      </c>
      <c r="AN1109" t="s">
        <v>20081</v>
      </c>
    </row>
    <row r="1110" spans="1:40" x14ac:dyDescent="0.2">
      <c r="A1110" t="s">
        <v>4939</v>
      </c>
      <c r="B1110" t="s">
        <v>4940</v>
      </c>
      <c r="D1110" t="s">
        <v>8611</v>
      </c>
      <c r="F1110" t="s">
        <v>18556</v>
      </c>
      <c r="G1110" t="s">
        <v>18491</v>
      </c>
      <c r="L1110" t="s">
        <v>18558</v>
      </c>
      <c r="N1110" t="s">
        <v>18179</v>
      </c>
      <c r="V1110" t="b">
        <v>0</v>
      </c>
      <c r="W1110" t="b">
        <v>0</v>
      </c>
      <c r="Z1110" t="b">
        <v>0</v>
      </c>
      <c r="AE1110" t="s">
        <v>18694</v>
      </c>
      <c r="AF1110" t="s">
        <v>18458</v>
      </c>
      <c r="AG1110" t="s">
        <v>18459</v>
      </c>
      <c r="AH1110" t="s">
        <v>20082</v>
      </c>
      <c r="AI1110" t="s">
        <v>18451</v>
      </c>
      <c r="AN1110" t="s">
        <v>20083</v>
      </c>
    </row>
    <row r="1111" spans="1:40" x14ac:dyDescent="0.2">
      <c r="A1111" t="s">
        <v>4939</v>
      </c>
      <c r="B1111" t="s">
        <v>4940</v>
      </c>
      <c r="D1111" t="s">
        <v>8611</v>
      </c>
      <c r="F1111" t="s">
        <v>18556</v>
      </c>
      <c r="G1111" t="s">
        <v>20068</v>
      </c>
      <c r="L1111" t="s">
        <v>18558</v>
      </c>
      <c r="N1111" t="s">
        <v>18179</v>
      </c>
      <c r="V1111" t="b">
        <v>0</v>
      </c>
      <c r="W1111" t="b">
        <v>0</v>
      </c>
      <c r="Z1111" t="b">
        <v>0</v>
      </c>
      <c r="AE1111" t="s">
        <v>18694</v>
      </c>
      <c r="AF1111" t="s">
        <v>18458</v>
      </c>
      <c r="AG1111" t="s">
        <v>18459</v>
      </c>
      <c r="AH1111" t="s">
        <v>20082</v>
      </c>
      <c r="AI1111" t="s">
        <v>18451</v>
      </c>
      <c r="AN1111" t="s">
        <v>20083</v>
      </c>
    </row>
    <row r="1112" spans="1:40" x14ac:dyDescent="0.2">
      <c r="A1112" t="s">
        <v>4939</v>
      </c>
      <c r="B1112" t="s">
        <v>4940</v>
      </c>
      <c r="D1112" t="s">
        <v>8611</v>
      </c>
      <c r="F1112" t="s">
        <v>18556</v>
      </c>
      <c r="G1112" t="s">
        <v>18659</v>
      </c>
      <c r="L1112" t="s">
        <v>18558</v>
      </c>
      <c r="N1112" t="s">
        <v>18179</v>
      </c>
      <c r="V1112" t="b">
        <v>0</v>
      </c>
      <c r="W1112" t="b">
        <v>0</v>
      </c>
      <c r="Z1112" t="b">
        <v>0</v>
      </c>
      <c r="AE1112" t="s">
        <v>18694</v>
      </c>
      <c r="AF1112" t="s">
        <v>18458</v>
      </c>
      <c r="AG1112" t="s">
        <v>18459</v>
      </c>
      <c r="AH1112" t="s">
        <v>20082</v>
      </c>
      <c r="AI1112" t="s">
        <v>18451</v>
      </c>
      <c r="AN1112" t="s">
        <v>20083</v>
      </c>
    </row>
    <row r="1113" spans="1:40" x14ac:dyDescent="0.2">
      <c r="A1113" t="s">
        <v>4939</v>
      </c>
      <c r="B1113" t="s">
        <v>4940</v>
      </c>
      <c r="D1113" t="s">
        <v>8611</v>
      </c>
      <c r="F1113" t="s">
        <v>18556</v>
      </c>
      <c r="G1113" t="s">
        <v>18561</v>
      </c>
      <c r="L1113" t="s">
        <v>18558</v>
      </c>
      <c r="N1113" t="s">
        <v>18179</v>
      </c>
      <c r="V1113" t="b">
        <v>0</v>
      </c>
      <c r="W1113" t="b">
        <v>0</v>
      </c>
      <c r="Z1113" t="b">
        <v>0</v>
      </c>
      <c r="AE1113" t="s">
        <v>18562</v>
      </c>
      <c r="AF1113" t="s">
        <v>18514</v>
      </c>
      <c r="AG1113" t="s">
        <v>18515</v>
      </c>
      <c r="AH1113" t="s">
        <v>20082</v>
      </c>
      <c r="AI1113" t="s">
        <v>18524</v>
      </c>
      <c r="AN1113" t="s">
        <v>20083</v>
      </c>
    </row>
    <row r="1114" spans="1:40" x14ac:dyDescent="0.2">
      <c r="A1114" t="s">
        <v>4939</v>
      </c>
      <c r="B1114" t="s">
        <v>4940</v>
      </c>
      <c r="D1114" t="s">
        <v>8611</v>
      </c>
      <c r="F1114" t="s">
        <v>18556</v>
      </c>
      <c r="G1114" t="s">
        <v>18491</v>
      </c>
      <c r="L1114" t="s">
        <v>18558</v>
      </c>
      <c r="N1114" t="s">
        <v>7432</v>
      </c>
      <c r="V1114" t="b">
        <v>0</v>
      </c>
      <c r="W1114" t="b">
        <v>0</v>
      </c>
      <c r="Z1114" t="b">
        <v>0</v>
      </c>
      <c r="AE1114" t="s">
        <v>18694</v>
      </c>
      <c r="AF1114" t="s">
        <v>18458</v>
      </c>
      <c r="AG1114" t="s">
        <v>18459</v>
      </c>
      <c r="AH1114" t="s">
        <v>20084</v>
      </c>
      <c r="AI1114" t="s">
        <v>18451</v>
      </c>
      <c r="AN1114" t="s">
        <v>20085</v>
      </c>
    </row>
    <row r="1115" spans="1:40" x14ac:dyDescent="0.2">
      <c r="A1115" t="s">
        <v>4939</v>
      </c>
      <c r="B1115" t="s">
        <v>4940</v>
      </c>
      <c r="D1115" t="s">
        <v>8611</v>
      </c>
      <c r="F1115" t="s">
        <v>18556</v>
      </c>
      <c r="G1115" t="s">
        <v>20068</v>
      </c>
      <c r="L1115" t="s">
        <v>18558</v>
      </c>
      <c r="N1115" t="s">
        <v>7432</v>
      </c>
      <c r="V1115" t="b">
        <v>0</v>
      </c>
      <c r="W1115" t="b">
        <v>0</v>
      </c>
      <c r="Z1115" t="b">
        <v>0</v>
      </c>
      <c r="AE1115" t="s">
        <v>18694</v>
      </c>
      <c r="AF1115" t="s">
        <v>18458</v>
      </c>
      <c r="AG1115" t="s">
        <v>18459</v>
      </c>
      <c r="AH1115" t="s">
        <v>20084</v>
      </c>
      <c r="AI1115" t="s">
        <v>18451</v>
      </c>
      <c r="AN1115" t="s">
        <v>20085</v>
      </c>
    </row>
    <row r="1116" spans="1:40" x14ac:dyDescent="0.2">
      <c r="A1116" t="s">
        <v>4939</v>
      </c>
      <c r="B1116" t="s">
        <v>4940</v>
      </c>
      <c r="D1116" t="s">
        <v>8611</v>
      </c>
      <c r="F1116" t="s">
        <v>18556</v>
      </c>
      <c r="G1116" t="s">
        <v>18659</v>
      </c>
      <c r="L1116" t="s">
        <v>18558</v>
      </c>
      <c r="N1116" t="s">
        <v>7432</v>
      </c>
      <c r="V1116" t="b">
        <v>0</v>
      </c>
      <c r="W1116" t="b">
        <v>0</v>
      </c>
      <c r="Z1116" t="b">
        <v>0</v>
      </c>
      <c r="AE1116" t="s">
        <v>18694</v>
      </c>
      <c r="AF1116" t="s">
        <v>18458</v>
      </c>
      <c r="AG1116" t="s">
        <v>18459</v>
      </c>
      <c r="AH1116" t="s">
        <v>20084</v>
      </c>
      <c r="AI1116" t="s">
        <v>18451</v>
      </c>
      <c r="AN1116" t="s">
        <v>20085</v>
      </c>
    </row>
    <row r="1117" spans="1:40" x14ac:dyDescent="0.2">
      <c r="A1117" t="s">
        <v>4939</v>
      </c>
      <c r="B1117" t="s">
        <v>4940</v>
      </c>
      <c r="D1117" t="s">
        <v>8611</v>
      </c>
      <c r="F1117" t="s">
        <v>18556</v>
      </c>
      <c r="G1117" t="s">
        <v>18561</v>
      </c>
      <c r="L1117" t="s">
        <v>18558</v>
      </c>
      <c r="N1117" t="s">
        <v>7432</v>
      </c>
      <c r="V1117" t="b">
        <v>0</v>
      </c>
      <c r="W1117" t="b">
        <v>0</v>
      </c>
      <c r="Z1117" t="b">
        <v>0</v>
      </c>
      <c r="AE1117" t="s">
        <v>18562</v>
      </c>
      <c r="AF1117" t="s">
        <v>18514</v>
      </c>
      <c r="AG1117" t="s">
        <v>18515</v>
      </c>
      <c r="AH1117" t="s">
        <v>20084</v>
      </c>
      <c r="AI1117" t="s">
        <v>18524</v>
      </c>
      <c r="AN1117" t="s">
        <v>20085</v>
      </c>
    </row>
    <row r="1118" spans="1:40" hidden="1" x14ac:dyDescent="0.2">
      <c r="A1118" t="s">
        <v>5040</v>
      </c>
      <c r="B1118" t="s">
        <v>5041</v>
      </c>
      <c r="D1118" t="s">
        <v>8620</v>
      </c>
      <c r="F1118" t="s">
        <v>18975</v>
      </c>
      <c r="G1118" t="s">
        <v>18673</v>
      </c>
      <c r="H1118" t="s">
        <v>20087</v>
      </c>
      <c r="I1118">
        <v>508800000</v>
      </c>
      <c r="M1118" t="s">
        <v>18932</v>
      </c>
      <c r="N1118" t="s">
        <v>7225</v>
      </c>
      <c r="T1118" t="s">
        <v>20088</v>
      </c>
      <c r="U1118" t="s">
        <v>20089</v>
      </c>
      <c r="Z1118" t="b">
        <v>0</v>
      </c>
      <c r="AB1118" t="s">
        <v>20090</v>
      </c>
      <c r="AE1118" t="s">
        <v>20091</v>
      </c>
      <c r="AF1118" t="s">
        <v>18720</v>
      </c>
      <c r="AG1118" t="s">
        <v>18635</v>
      </c>
      <c r="AH1118" t="s">
        <v>20092</v>
      </c>
      <c r="AI1118" t="s">
        <v>18451</v>
      </c>
      <c r="AN1118" t="s">
        <v>20093</v>
      </c>
    </row>
    <row r="1119" spans="1:40" hidden="1" x14ac:dyDescent="0.2">
      <c r="A1119" t="s">
        <v>5040</v>
      </c>
      <c r="B1119" t="s">
        <v>5041</v>
      </c>
      <c r="D1119" t="s">
        <v>8620</v>
      </c>
      <c r="F1119" t="s">
        <v>18975</v>
      </c>
      <c r="G1119" t="s">
        <v>20094</v>
      </c>
      <c r="H1119" t="s">
        <v>20095</v>
      </c>
      <c r="I1119">
        <v>1000000000</v>
      </c>
      <c r="M1119" t="s">
        <v>18932</v>
      </c>
      <c r="N1119" t="s">
        <v>7225</v>
      </c>
      <c r="T1119" t="s">
        <v>20088</v>
      </c>
      <c r="U1119" t="s">
        <v>20089</v>
      </c>
      <c r="Z1119" t="b">
        <v>0</v>
      </c>
      <c r="AB1119" t="s">
        <v>20090</v>
      </c>
      <c r="AE1119" t="s">
        <v>20096</v>
      </c>
      <c r="AF1119" t="s">
        <v>18724</v>
      </c>
      <c r="AG1119" t="s">
        <v>18725</v>
      </c>
      <c r="AH1119" t="s">
        <v>20092</v>
      </c>
      <c r="AI1119" t="s">
        <v>18524</v>
      </c>
      <c r="AN1119" t="s">
        <v>20097</v>
      </c>
    </row>
    <row r="1120" spans="1:40" hidden="1" x14ac:dyDescent="0.2">
      <c r="A1120" t="s">
        <v>5040</v>
      </c>
      <c r="B1120" t="s">
        <v>5041</v>
      </c>
      <c r="D1120" t="s">
        <v>8620</v>
      </c>
      <c r="F1120" t="s">
        <v>18975</v>
      </c>
      <c r="G1120" t="s">
        <v>18984</v>
      </c>
      <c r="N1120" t="s">
        <v>7225</v>
      </c>
      <c r="T1120" t="s">
        <v>20088</v>
      </c>
      <c r="U1120" t="s">
        <v>20089</v>
      </c>
      <c r="Z1120" t="b">
        <v>0</v>
      </c>
      <c r="AB1120" t="s">
        <v>20090</v>
      </c>
      <c r="AE1120" t="s">
        <v>20091</v>
      </c>
      <c r="AF1120" t="s">
        <v>18720</v>
      </c>
      <c r="AG1120" t="s">
        <v>18635</v>
      </c>
      <c r="AH1120" t="s">
        <v>20092</v>
      </c>
      <c r="AI1120" t="s">
        <v>18451</v>
      </c>
      <c r="AN1120" t="s">
        <v>20097</v>
      </c>
    </row>
    <row r="1121" spans="1:40" hidden="1" x14ac:dyDescent="0.2">
      <c r="A1121" t="s">
        <v>5040</v>
      </c>
      <c r="B1121" t="s">
        <v>5041</v>
      </c>
      <c r="D1121" t="s">
        <v>8620</v>
      </c>
      <c r="F1121" t="s">
        <v>18975</v>
      </c>
      <c r="G1121" t="s">
        <v>18982</v>
      </c>
      <c r="H1121" t="s">
        <v>20098</v>
      </c>
      <c r="I1121">
        <v>2200000000</v>
      </c>
      <c r="M1121" t="s">
        <v>18932</v>
      </c>
      <c r="N1121" t="s">
        <v>7225</v>
      </c>
      <c r="T1121" t="s">
        <v>20088</v>
      </c>
      <c r="U1121" t="s">
        <v>20089</v>
      </c>
      <c r="Z1121" t="b">
        <v>0</v>
      </c>
      <c r="AB1121" t="s">
        <v>20099</v>
      </c>
      <c r="AE1121" t="s">
        <v>20100</v>
      </c>
      <c r="AF1121" t="s">
        <v>20101</v>
      </c>
      <c r="AH1121" t="s">
        <v>20092</v>
      </c>
      <c r="AI1121" t="s">
        <v>18524</v>
      </c>
      <c r="AN1121" t="s">
        <v>20093</v>
      </c>
    </row>
    <row r="1122" spans="1:40" hidden="1" x14ac:dyDescent="0.2">
      <c r="A1122" t="s">
        <v>5040</v>
      </c>
      <c r="B1122" t="s">
        <v>5041</v>
      </c>
      <c r="D1122" t="s">
        <v>8620</v>
      </c>
      <c r="F1122" t="s">
        <v>18975</v>
      </c>
      <c r="G1122" t="s">
        <v>18673</v>
      </c>
      <c r="H1122" t="s">
        <v>20087</v>
      </c>
      <c r="I1122">
        <v>508800000</v>
      </c>
      <c r="M1122" t="s">
        <v>18932</v>
      </c>
      <c r="N1122" t="s">
        <v>7745</v>
      </c>
      <c r="T1122" t="s">
        <v>20102</v>
      </c>
      <c r="U1122" t="s">
        <v>20103</v>
      </c>
      <c r="V1122" t="b">
        <v>1</v>
      </c>
      <c r="W1122" t="b">
        <v>0</v>
      </c>
      <c r="AB1122" t="s">
        <v>18642</v>
      </c>
      <c r="AE1122" t="s">
        <v>20091</v>
      </c>
      <c r="AF1122" t="s">
        <v>18720</v>
      </c>
      <c r="AG1122" t="s">
        <v>18635</v>
      </c>
      <c r="AH1122" t="s">
        <v>20104</v>
      </c>
      <c r="AI1122" t="s">
        <v>18451</v>
      </c>
      <c r="AN1122" t="s">
        <v>20105</v>
      </c>
    </row>
    <row r="1123" spans="1:40" hidden="1" x14ac:dyDescent="0.2">
      <c r="A1123" t="s">
        <v>5040</v>
      </c>
      <c r="B1123" t="s">
        <v>5041</v>
      </c>
      <c r="D1123" t="s">
        <v>8620</v>
      </c>
      <c r="F1123" t="s">
        <v>18975</v>
      </c>
      <c r="G1123" t="s">
        <v>20094</v>
      </c>
      <c r="H1123" t="s">
        <v>20095</v>
      </c>
      <c r="I1123">
        <v>1000000000</v>
      </c>
      <c r="M1123" t="s">
        <v>18932</v>
      </c>
      <c r="N1123" t="s">
        <v>7745</v>
      </c>
      <c r="T1123" t="s">
        <v>20102</v>
      </c>
      <c r="U1123" t="s">
        <v>20103</v>
      </c>
      <c r="AE1123" t="s">
        <v>20096</v>
      </c>
      <c r="AF1123" t="s">
        <v>18724</v>
      </c>
      <c r="AG1123" t="s">
        <v>18725</v>
      </c>
      <c r="AH1123" t="s">
        <v>20104</v>
      </c>
      <c r="AI1123" t="s">
        <v>7872</v>
      </c>
      <c r="AN1123" t="s">
        <v>20105</v>
      </c>
    </row>
    <row r="1124" spans="1:40" hidden="1" x14ac:dyDescent="0.2">
      <c r="A1124" t="s">
        <v>5040</v>
      </c>
      <c r="B1124" t="s">
        <v>5041</v>
      </c>
      <c r="D1124" t="s">
        <v>8620</v>
      </c>
      <c r="F1124" t="s">
        <v>18975</v>
      </c>
      <c r="G1124" t="s">
        <v>18984</v>
      </c>
      <c r="N1124" t="s">
        <v>7745</v>
      </c>
      <c r="T1124" t="s">
        <v>20102</v>
      </c>
      <c r="U1124" t="s">
        <v>20103</v>
      </c>
      <c r="V1124" t="b">
        <v>1</v>
      </c>
      <c r="W1124" t="b">
        <v>0</v>
      </c>
      <c r="AB1124" t="s">
        <v>18642</v>
      </c>
      <c r="AE1124" t="s">
        <v>20091</v>
      </c>
      <c r="AF1124" t="s">
        <v>18720</v>
      </c>
      <c r="AG1124" t="s">
        <v>18635</v>
      </c>
      <c r="AH1124" t="s">
        <v>20104</v>
      </c>
      <c r="AI1124" t="s">
        <v>18461</v>
      </c>
      <c r="AN1124" t="s">
        <v>20105</v>
      </c>
    </row>
    <row r="1125" spans="1:40" hidden="1" x14ac:dyDescent="0.2">
      <c r="A1125" t="s">
        <v>5040</v>
      </c>
      <c r="B1125" t="s">
        <v>5041</v>
      </c>
      <c r="D1125" t="s">
        <v>8620</v>
      </c>
      <c r="F1125" t="s">
        <v>18975</v>
      </c>
      <c r="G1125" t="s">
        <v>18982</v>
      </c>
      <c r="H1125" t="s">
        <v>20106</v>
      </c>
      <c r="I1125">
        <v>700000000</v>
      </c>
      <c r="M1125" t="s">
        <v>18932</v>
      </c>
      <c r="N1125" t="s">
        <v>7745</v>
      </c>
      <c r="T1125" t="s">
        <v>20102</v>
      </c>
      <c r="U1125" t="s">
        <v>20103</v>
      </c>
      <c r="V1125" t="b">
        <v>1</v>
      </c>
      <c r="W1125" t="b">
        <v>0</v>
      </c>
      <c r="AB1125" t="s">
        <v>18642</v>
      </c>
      <c r="AE1125" t="s">
        <v>20100</v>
      </c>
      <c r="AF1125" t="s">
        <v>20101</v>
      </c>
      <c r="AH1125" t="s">
        <v>20104</v>
      </c>
      <c r="AI1125" t="s">
        <v>18524</v>
      </c>
      <c r="AN1125" t="s">
        <v>20105</v>
      </c>
    </row>
    <row r="1126" spans="1:40" hidden="1" x14ac:dyDescent="0.2">
      <c r="A1126" t="s">
        <v>5040</v>
      </c>
      <c r="B1126" t="s">
        <v>5041</v>
      </c>
      <c r="D1126" t="s">
        <v>8620</v>
      </c>
      <c r="F1126" t="s">
        <v>18975</v>
      </c>
      <c r="G1126" t="s">
        <v>18673</v>
      </c>
      <c r="H1126" t="s">
        <v>20107</v>
      </c>
      <c r="I1126">
        <v>363600000</v>
      </c>
      <c r="J1126" t="s">
        <v>18992</v>
      </c>
      <c r="M1126" t="s">
        <v>18932</v>
      </c>
      <c r="N1126" t="s">
        <v>7329</v>
      </c>
      <c r="T1126" t="s">
        <v>20108</v>
      </c>
      <c r="U1126" t="s">
        <v>20109</v>
      </c>
      <c r="V1126" t="b">
        <v>1</v>
      </c>
      <c r="W1126" t="b">
        <v>0</v>
      </c>
      <c r="AB1126" t="s">
        <v>18642</v>
      </c>
      <c r="AE1126" t="s">
        <v>20091</v>
      </c>
      <c r="AF1126" t="s">
        <v>18720</v>
      </c>
      <c r="AG1126" t="s">
        <v>18635</v>
      </c>
      <c r="AH1126" t="s">
        <v>20110</v>
      </c>
      <c r="AI1126" t="s">
        <v>18451</v>
      </c>
      <c r="AN1126" t="s">
        <v>20111</v>
      </c>
    </row>
    <row r="1127" spans="1:40" hidden="1" x14ac:dyDescent="0.2">
      <c r="A1127" t="s">
        <v>5040</v>
      </c>
      <c r="B1127" t="s">
        <v>5041</v>
      </c>
      <c r="D1127" t="s">
        <v>8620</v>
      </c>
      <c r="F1127" t="s">
        <v>18975</v>
      </c>
      <c r="G1127" t="s">
        <v>20094</v>
      </c>
      <c r="H1127" t="s">
        <v>20095</v>
      </c>
      <c r="I1127">
        <v>1000000000</v>
      </c>
      <c r="J1127" t="s">
        <v>18992</v>
      </c>
      <c r="M1127" t="s">
        <v>18932</v>
      </c>
      <c r="N1127" t="s">
        <v>7329</v>
      </c>
      <c r="T1127" t="s">
        <v>20108</v>
      </c>
      <c r="U1127" t="s">
        <v>20109</v>
      </c>
      <c r="AE1127" t="s">
        <v>20096</v>
      </c>
      <c r="AF1127" t="s">
        <v>18724</v>
      </c>
      <c r="AG1127" t="s">
        <v>18725</v>
      </c>
      <c r="AH1127" t="s">
        <v>20110</v>
      </c>
      <c r="AI1127" t="s">
        <v>18524</v>
      </c>
      <c r="AN1127" t="s">
        <v>20111</v>
      </c>
    </row>
    <row r="1128" spans="1:40" hidden="1" x14ac:dyDescent="0.2">
      <c r="A1128" t="s">
        <v>5040</v>
      </c>
      <c r="B1128" t="s">
        <v>5041</v>
      </c>
      <c r="D1128" t="s">
        <v>8620</v>
      </c>
      <c r="F1128" t="s">
        <v>18975</v>
      </c>
      <c r="G1128" t="s">
        <v>18984</v>
      </c>
      <c r="J1128" t="s">
        <v>18992</v>
      </c>
      <c r="M1128" t="s">
        <v>18932</v>
      </c>
      <c r="N1128" t="s">
        <v>7329</v>
      </c>
      <c r="T1128" t="s">
        <v>20108</v>
      </c>
      <c r="U1128" t="s">
        <v>20109</v>
      </c>
      <c r="V1128" t="b">
        <v>1</v>
      </c>
      <c r="W1128" t="b">
        <v>0</v>
      </c>
      <c r="AB1128" t="s">
        <v>18642</v>
      </c>
      <c r="AE1128" t="s">
        <v>20091</v>
      </c>
      <c r="AF1128" t="s">
        <v>18720</v>
      </c>
      <c r="AG1128" t="s">
        <v>18635</v>
      </c>
      <c r="AH1128" t="s">
        <v>20110</v>
      </c>
      <c r="AI1128" t="s">
        <v>18451</v>
      </c>
      <c r="AN1128" t="s">
        <v>20111</v>
      </c>
    </row>
    <row r="1129" spans="1:40" hidden="1" x14ac:dyDescent="0.2">
      <c r="A1129" t="s">
        <v>5040</v>
      </c>
      <c r="B1129" t="s">
        <v>5041</v>
      </c>
      <c r="D1129" t="s">
        <v>8620</v>
      </c>
      <c r="F1129" t="s">
        <v>18975</v>
      </c>
      <c r="G1129" t="s">
        <v>18982</v>
      </c>
      <c r="H1129" t="s">
        <v>20112</v>
      </c>
      <c r="I1129">
        <v>189000000</v>
      </c>
      <c r="J1129" t="s">
        <v>19436</v>
      </c>
      <c r="M1129" t="s">
        <v>18932</v>
      </c>
      <c r="N1129" t="s">
        <v>7329</v>
      </c>
      <c r="T1129" t="s">
        <v>20108</v>
      </c>
      <c r="U1129" t="s">
        <v>20109</v>
      </c>
      <c r="V1129" t="b">
        <v>1</v>
      </c>
      <c r="W1129" t="b">
        <v>0</v>
      </c>
      <c r="AB1129" t="s">
        <v>18642</v>
      </c>
      <c r="AE1129" t="s">
        <v>20096</v>
      </c>
      <c r="AF1129" t="s">
        <v>18724</v>
      </c>
      <c r="AG1129" t="s">
        <v>18725</v>
      </c>
      <c r="AH1129" t="s">
        <v>20110</v>
      </c>
      <c r="AI1129" t="s">
        <v>18524</v>
      </c>
      <c r="AN1129" t="s">
        <v>20111</v>
      </c>
    </row>
    <row r="1130" spans="1:40" hidden="1" x14ac:dyDescent="0.2">
      <c r="A1130" t="s">
        <v>5040</v>
      </c>
      <c r="B1130" t="s">
        <v>5041</v>
      </c>
      <c r="D1130" t="s">
        <v>8620</v>
      </c>
      <c r="F1130" t="s">
        <v>18975</v>
      </c>
      <c r="G1130" t="s">
        <v>18673</v>
      </c>
      <c r="H1130" t="s">
        <v>20113</v>
      </c>
      <c r="I1130">
        <v>374900000</v>
      </c>
      <c r="J1130" t="s">
        <v>18992</v>
      </c>
      <c r="M1130" t="s">
        <v>18932</v>
      </c>
      <c r="N1130" t="s">
        <v>7813</v>
      </c>
      <c r="T1130" t="s">
        <v>20114</v>
      </c>
      <c r="U1130" t="s">
        <v>20115</v>
      </c>
      <c r="V1130" t="b">
        <v>1</v>
      </c>
      <c r="W1130" t="b">
        <v>0</v>
      </c>
      <c r="Z1130" t="b">
        <v>0</v>
      </c>
      <c r="AB1130" t="s">
        <v>18642</v>
      </c>
      <c r="AE1130" t="s">
        <v>20091</v>
      </c>
      <c r="AF1130" t="s">
        <v>18720</v>
      </c>
      <c r="AG1130" t="s">
        <v>18635</v>
      </c>
      <c r="AH1130" t="s">
        <v>20116</v>
      </c>
      <c r="AI1130" t="s">
        <v>18451</v>
      </c>
      <c r="AN1130" t="s">
        <v>20117</v>
      </c>
    </row>
    <row r="1131" spans="1:40" hidden="1" x14ac:dyDescent="0.2">
      <c r="A1131" t="s">
        <v>5040</v>
      </c>
      <c r="B1131" t="s">
        <v>5041</v>
      </c>
      <c r="D1131" t="s">
        <v>8620</v>
      </c>
      <c r="F1131" t="s">
        <v>18975</v>
      </c>
      <c r="G1131" t="s">
        <v>20094</v>
      </c>
      <c r="H1131" t="s">
        <v>20095</v>
      </c>
      <c r="I1131">
        <v>1000000000</v>
      </c>
      <c r="J1131" t="s">
        <v>18992</v>
      </c>
      <c r="M1131" t="s">
        <v>18932</v>
      </c>
      <c r="N1131" t="s">
        <v>7813</v>
      </c>
      <c r="T1131" t="s">
        <v>20114</v>
      </c>
      <c r="U1131" t="s">
        <v>20115</v>
      </c>
      <c r="V1131" t="b">
        <v>0</v>
      </c>
      <c r="W1131" t="b">
        <v>0</v>
      </c>
      <c r="Z1131" t="b">
        <v>0</v>
      </c>
      <c r="AE1131" t="s">
        <v>20096</v>
      </c>
      <c r="AF1131" t="s">
        <v>18724</v>
      </c>
      <c r="AG1131" t="s">
        <v>18725</v>
      </c>
      <c r="AH1131" t="s">
        <v>20116</v>
      </c>
      <c r="AI1131" t="s">
        <v>18524</v>
      </c>
      <c r="AN1131" t="s">
        <v>20117</v>
      </c>
    </row>
    <row r="1132" spans="1:40" hidden="1" x14ac:dyDescent="0.2">
      <c r="A1132" t="s">
        <v>5040</v>
      </c>
      <c r="B1132" t="s">
        <v>5041</v>
      </c>
      <c r="D1132" t="s">
        <v>8620</v>
      </c>
      <c r="F1132" t="s">
        <v>18975</v>
      </c>
      <c r="G1132" t="s">
        <v>18984</v>
      </c>
      <c r="J1132" t="s">
        <v>18992</v>
      </c>
      <c r="M1132" t="s">
        <v>18932</v>
      </c>
      <c r="N1132" t="s">
        <v>7813</v>
      </c>
      <c r="T1132" t="s">
        <v>20114</v>
      </c>
      <c r="U1132" t="s">
        <v>20115</v>
      </c>
      <c r="V1132" t="b">
        <v>1</v>
      </c>
      <c r="W1132" t="b">
        <v>0</v>
      </c>
      <c r="Z1132" t="b">
        <v>0</v>
      </c>
      <c r="AB1132" t="s">
        <v>18642</v>
      </c>
      <c r="AE1132" t="s">
        <v>20091</v>
      </c>
      <c r="AF1132" t="s">
        <v>18720</v>
      </c>
      <c r="AG1132" t="s">
        <v>18635</v>
      </c>
      <c r="AH1132" t="s">
        <v>20116</v>
      </c>
      <c r="AI1132" t="s">
        <v>18451</v>
      </c>
      <c r="AN1132" t="s">
        <v>20117</v>
      </c>
    </row>
    <row r="1133" spans="1:40" hidden="1" x14ac:dyDescent="0.2">
      <c r="A1133" t="s">
        <v>5040</v>
      </c>
      <c r="B1133" t="s">
        <v>5041</v>
      </c>
      <c r="D1133" t="s">
        <v>8620</v>
      </c>
      <c r="F1133" t="s">
        <v>18975</v>
      </c>
      <c r="G1133" t="s">
        <v>18982</v>
      </c>
      <c r="H1133" t="s">
        <v>20112</v>
      </c>
      <c r="I1133">
        <v>189000000</v>
      </c>
      <c r="J1133" t="s">
        <v>19436</v>
      </c>
      <c r="M1133" t="s">
        <v>18932</v>
      </c>
      <c r="N1133" t="s">
        <v>7813</v>
      </c>
      <c r="T1133" t="s">
        <v>20114</v>
      </c>
      <c r="U1133" t="s">
        <v>20115</v>
      </c>
      <c r="V1133" t="b">
        <v>1</v>
      </c>
      <c r="W1133" t="b">
        <v>0</v>
      </c>
      <c r="Z1133" t="b">
        <v>0</v>
      </c>
      <c r="AB1133" t="s">
        <v>18642</v>
      </c>
      <c r="AE1133" t="s">
        <v>20096</v>
      </c>
      <c r="AF1133" t="s">
        <v>18724</v>
      </c>
      <c r="AG1133" t="s">
        <v>18725</v>
      </c>
      <c r="AH1133" t="s">
        <v>20116</v>
      </c>
      <c r="AI1133" t="s">
        <v>18524</v>
      </c>
      <c r="AN1133" t="s">
        <v>20117</v>
      </c>
    </row>
    <row r="1134" spans="1:40" hidden="1" x14ac:dyDescent="0.2">
      <c r="A1134" t="s">
        <v>5040</v>
      </c>
      <c r="B1134" t="s">
        <v>5041</v>
      </c>
      <c r="D1134" t="s">
        <v>8620</v>
      </c>
      <c r="F1134" t="s">
        <v>18556</v>
      </c>
      <c r="G1134" t="s">
        <v>18491</v>
      </c>
      <c r="L1134" t="s">
        <v>18558</v>
      </c>
      <c r="N1134" t="s">
        <v>6996</v>
      </c>
      <c r="T1134" t="s">
        <v>20118</v>
      </c>
      <c r="U1134" t="s">
        <v>20119</v>
      </c>
      <c r="AE1134" t="s">
        <v>18678</v>
      </c>
      <c r="AH1134" t="s">
        <v>20120</v>
      </c>
      <c r="AI1134" t="s">
        <v>18451</v>
      </c>
      <c r="AN1134" t="s">
        <v>20121</v>
      </c>
    </row>
    <row r="1135" spans="1:40" hidden="1" x14ac:dyDescent="0.2">
      <c r="A1135" t="s">
        <v>5040</v>
      </c>
      <c r="B1135" t="s">
        <v>5041</v>
      </c>
      <c r="D1135" t="s">
        <v>8620</v>
      </c>
      <c r="F1135" t="s">
        <v>18556</v>
      </c>
      <c r="G1135" t="s">
        <v>18659</v>
      </c>
      <c r="L1135" t="s">
        <v>18558</v>
      </c>
      <c r="N1135" t="s">
        <v>6996</v>
      </c>
      <c r="T1135" t="s">
        <v>20118</v>
      </c>
      <c r="U1135" t="s">
        <v>20119</v>
      </c>
      <c r="AE1135" t="s">
        <v>18678</v>
      </c>
      <c r="AH1135" t="s">
        <v>20120</v>
      </c>
      <c r="AI1135" t="s">
        <v>18451</v>
      </c>
      <c r="AN1135" t="s">
        <v>20121</v>
      </c>
    </row>
    <row r="1136" spans="1:40" hidden="1" x14ac:dyDescent="0.2">
      <c r="A1136" t="s">
        <v>5040</v>
      </c>
      <c r="B1136" t="s">
        <v>5041</v>
      </c>
      <c r="D1136" t="s">
        <v>8620</v>
      </c>
      <c r="F1136" t="s">
        <v>18556</v>
      </c>
      <c r="G1136" t="s">
        <v>18645</v>
      </c>
      <c r="L1136" t="s">
        <v>18558</v>
      </c>
      <c r="N1136" t="s">
        <v>6996</v>
      </c>
      <c r="T1136" t="s">
        <v>20118</v>
      </c>
      <c r="U1136" t="s">
        <v>20119</v>
      </c>
      <c r="AE1136" t="s">
        <v>18678</v>
      </c>
      <c r="AH1136" t="s">
        <v>20120</v>
      </c>
      <c r="AI1136" t="s">
        <v>18451</v>
      </c>
      <c r="AN1136" t="s">
        <v>20121</v>
      </c>
    </row>
    <row r="1137" spans="1:40" hidden="1" x14ac:dyDescent="0.2">
      <c r="A1137" t="s">
        <v>5040</v>
      </c>
      <c r="B1137" t="s">
        <v>5041</v>
      </c>
      <c r="D1137" t="s">
        <v>8620</v>
      </c>
      <c r="F1137" t="s">
        <v>18556</v>
      </c>
      <c r="G1137" t="s">
        <v>18451</v>
      </c>
      <c r="H1137" t="s">
        <v>20122</v>
      </c>
      <c r="L1137" t="s">
        <v>18558</v>
      </c>
      <c r="N1137" t="s">
        <v>6996</v>
      </c>
      <c r="T1137" t="s">
        <v>20118</v>
      </c>
      <c r="U1137" t="s">
        <v>20119</v>
      </c>
      <c r="AC1137" t="s">
        <v>18491</v>
      </c>
      <c r="AE1137" t="s">
        <v>19645</v>
      </c>
      <c r="AH1137" t="s">
        <v>20120</v>
      </c>
      <c r="AI1137" t="s">
        <v>18451</v>
      </c>
      <c r="AN1137" t="s">
        <v>20123</v>
      </c>
    </row>
    <row r="1138" spans="1:40" hidden="1" x14ac:dyDescent="0.2">
      <c r="A1138" t="s">
        <v>5040</v>
      </c>
      <c r="B1138" t="s">
        <v>5041</v>
      </c>
      <c r="D1138" t="s">
        <v>8620</v>
      </c>
      <c r="F1138" t="s">
        <v>18556</v>
      </c>
      <c r="G1138" t="s">
        <v>18524</v>
      </c>
      <c r="H1138" t="s">
        <v>20124</v>
      </c>
      <c r="L1138" t="s">
        <v>18558</v>
      </c>
      <c r="N1138" t="s">
        <v>6996</v>
      </c>
      <c r="T1138" t="s">
        <v>20118</v>
      </c>
      <c r="U1138" t="s">
        <v>20119</v>
      </c>
      <c r="AC1138" t="s">
        <v>18561</v>
      </c>
      <c r="AE1138" t="s">
        <v>19645</v>
      </c>
      <c r="AH1138" t="s">
        <v>20120</v>
      </c>
      <c r="AI1138" t="s">
        <v>18451</v>
      </c>
      <c r="AN1138" t="s">
        <v>20125</v>
      </c>
    </row>
    <row r="1139" spans="1:40" hidden="1" x14ac:dyDescent="0.2">
      <c r="A1139" t="s">
        <v>5040</v>
      </c>
      <c r="B1139" t="s">
        <v>5041</v>
      </c>
      <c r="D1139" t="s">
        <v>8620</v>
      </c>
      <c r="F1139" t="s">
        <v>18556</v>
      </c>
      <c r="G1139" t="s">
        <v>18561</v>
      </c>
      <c r="L1139" t="s">
        <v>18558</v>
      </c>
      <c r="N1139" t="s">
        <v>6996</v>
      </c>
      <c r="T1139" t="s">
        <v>20118</v>
      </c>
      <c r="U1139" t="s">
        <v>20119</v>
      </c>
      <c r="AE1139" t="s">
        <v>18678</v>
      </c>
      <c r="AH1139" t="s">
        <v>20120</v>
      </c>
      <c r="AI1139" t="s">
        <v>18524</v>
      </c>
      <c r="AN1139" t="s">
        <v>20121</v>
      </c>
    </row>
    <row r="1140" spans="1:40" hidden="1" x14ac:dyDescent="0.2">
      <c r="A1140" t="s">
        <v>5040</v>
      </c>
      <c r="B1140" t="s">
        <v>5041</v>
      </c>
      <c r="D1140" t="s">
        <v>8620</v>
      </c>
      <c r="F1140" t="s">
        <v>18556</v>
      </c>
      <c r="G1140" t="s">
        <v>18451</v>
      </c>
      <c r="H1140" t="s">
        <v>20126</v>
      </c>
      <c r="L1140" t="s">
        <v>18558</v>
      </c>
      <c r="N1140" t="s">
        <v>6996</v>
      </c>
      <c r="T1140" t="s">
        <v>20118</v>
      </c>
      <c r="U1140" t="s">
        <v>20119</v>
      </c>
      <c r="AC1140" t="s">
        <v>18645</v>
      </c>
      <c r="AE1140" t="s">
        <v>19645</v>
      </c>
      <c r="AH1140" t="s">
        <v>20120</v>
      </c>
      <c r="AI1140" t="s">
        <v>18451</v>
      </c>
      <c r="AN1140" t="s">
        <v>20125</v>
      </c>
    </row>
    <row r="1141" spans="1:40" hidden="1" x14ac:dyDescent="0.2">
      <c r="A1141" t="s">
        <v>5040</v>
      </c>
      <c r="B1141" t="s">
        <v>5041</v>
      </c>
      <c r="D1141" t="s">
        <v>8620</v>
      </c>
      <c r="F1141" t="s">
        <v>18556</v>
      </c>
      <c r="G1141" t="s">
        <v>18451</v>
      </c>
      <c r="H1141" t="s">
        <v>18641</v>
      </c>
      <c r="L1141" t="s">
        <v>18558</v>
      </c>
      <c r="N1141" t="s">
        <v>6996</v>
      </c>
      <c r="T1141" t="s">
        <v>20118</v>
      </c>
      <c r="U1141" t="s">
        <v>20119</v>
      </c>
      <c r="AC1141" t="s">
        <v>18659</v>
      </c>
      <c r="AE1141" t="s">
        <v>19645</v>
      </c>
      <c r="AH1141" t="s">
        <v>20120</v>
      </c>
      <c r="AI1141" t="s">
        <v>18451</v>
      </c>
      <c r="AN1141" t="s">
        <v>20125</v>
      </c>
    </row>
    <row r="1142" spans="1:40" x14ac:dyDescent="0.2">
      <c r="A1142" t="s">
        <v>5040</v>
      </c>
      <c r="B1142" t="s">
        <v>5041</v>
      </c>
      <c r="D1142" t="s">
        <v>8620</v>
      </c>
      <c r="F1142" t="s">
        <v>18556</v>
      </c>
      <c r="G1142" t="s">
        <v>18491</v>
      </c>
      <c r="L1142" t="s">
        <v>18558</v>
      </c>
      <c r="N1142" t="s">
        <v>7891</v>
      </c>
      <c r="V1142" t="b">
        <v>0</v>
      </c>
      <c r="W1142" t="b">
        <v>0</v>
      </c>
      <c r="Z1142" t="b">
        <v>0</v>
      </c>
      <c r="AE1142" t="s">
        <v>18694</v>
      </c>
      <c r="AF1142" t="s">
        <v>18458</v>
      </c>
      <c r="AG1142" t="s">
        <v>18459</v>
      </c>
      <c r="AH1142" t="s">
        <v>20127</v>
      </c>
      <c r="AI1142" t="s">
        <v>18451</v>
      </c>
      <c r="AN1142" t="s">
        <v>20128</v>
      </c>
    </row>
    <row r="1143" spans="1:40" x14ac:dyDescent="0.2">
      <c r="A1143" t="s">
        <v>5040</v>
      </c>
      <c r="B1143" t="s">
        <v>5041</v>
      </c>
      <c r="D1143" t="s">
        <v>8620</v>
      </c>
      <c r="F1143" t="s">
        <v>18556</v>
      </c>
      <c r="G1143" t="s">
        <v>18659</v>
      </c>
      <c r="L1143" t="s">
        <v>18558</v>
      </c>
      <c r="N1143" t="s">
        <v>7891</v>
      </c>
      <c r="V1143" t="b">
        <v>0</v>
      </c>
      <c r="W1143" t="b">
        <v>0</v>
      </c>
      <c r="Z1143" t="b">
        <v>0</v>
      </c>
      <c r="AE1143" t="s">
        <v>18694</v>
      </c>
      <c r="AF1143" t="s">
        <v>18458</v>
      </c>
      <c r="AG1143" t="s">
        <v>18459</v>
      </c>
      <c r="AH1143" t="s">
        <v>20127</v>
      </c>
      <c r="AI1143" t="s">
        <v>18451</v>
      </c>
      <c r="AN1143" t="s">
        <v>20128</v>
      </c>
    </row>
    <row r="1144" spans="1:40" x14ac:dyDescent="0.2">
      <c r="A1144" t="s">
        <v>5040</v>
      </c>
      <c r="B1144" t="s">
        <v>5041</v>
      </c>
      <c r="D1144" t="s">
        <v>8620</v>
      </c>
      <c r="F1144" t="s">
        <v>18556</v>
      </c>
      <c r="G1144" t="s">
        <v>18645</v>
      </c>
      <c r="L1144" t="s">
        <v>18558</v>
      </c>
      <c r="N1144" t="s">
        <v>7891</v>
      </c>
      <c r="V1144" t="b">
        <v>0</v>
      </c>
      <c r="W1144" t="b">
        <v>0</v>
      </c>
      <c r="Z1144" t="b">
        <v>0</v>
      </c>
      <c r="AE1144" t="s">
        <v>18694</v>
      </c>
      <c r="AF1144" t="s">
        <v>18458</v>
      </c>
      <c r="AG1144" t="s">
        <v>18459</v>
      </c>
      <c r="AH1144" t="s">
        <v>20127</v>
      </c>
      <c r="AI1144" t="s">
        <v>18451</v>
      </c>
      <c r="AN1144" t="s">
        <v>20128</v>
      </c>
    </row>
    <row r="1145" spans="1:40" x14ac:dyDescent="0.2">
      <c r="A1145" t="s">
        <v>5040</v>
      </c>
      <c r="B1145" t="s">
        <v>5041</v>
      </c>
      <c r="D1145" t="s">
        <v>8620</v>
      </c>
      <c r="F1145" t="s">
        <v>18556</v>
      </c>
      <c r="G1145" t="s">
        <v>18561</v>
      </c>
      <c r="L1145" t="s">
        <v>18558</v>
      </c>
      <c r="N1145" t="s">
        <v>7891</v>
      </c>
      <c r="V1145" t="b">
        <v>0</v>
      </c>
      <c r="W1145" t="b">
        <v>0</v>
      </c>
      <c r="Z1145" t="b">
        <v>0</v>
      </c>
      <c r="AE1145" t="s">
        <v>18562</v>
      </c>
      <c r="AF1145" t="s">
        <v>18514</v>
      </c>
      <c r="AG1145" t="s">
        <v>18515</v>
      </c>
      <c r="AH1145" t="s">
        <v>20127</v>
      </c>
      <c r="AI1145" t="s">
        <v>18524</v>
      </c>
      <c r="AN1145" t="s">
        <v>20128</v>
      </c>
    </row>
    <row r="1146" spans="1:40" hidden="1" x14ac:dyDescent="0.2">
      <c r="A1146" t="s">
        <v>5040</v>
      </c>
      <c r="B1146" t="s">
        <v>5041</v>
      </c>
      <c r="D1146" t="s">
        <v>8620</v>
      </c>
      <c r="F1146" t="s">
        <v>18975</v>
      </c>
      <c r="G1146" t="s">
        <v>18673</v>
      </c>
      <c r="H1146" t="s">
        <v>20129</v>
      </c>
      <c r="I1146">
        <v>400000000</v>
      </c>
      <c r="J1146" t="s">
        <v>19436</v>
      </c>
      <c r="M1146" t="s">
        <v>18932</v>
      </c>
      <c r="N1146" t="s">
        <v>7545</v>
      </c>
      <c r="V1146" t="b">
        <v>0</v>
      </c>
      <c r="W1146" t="b">
        <v>1</v>
      </c>
      <c r="Z1146" t="b">
        <v>0</v>
      </c>
      <c r="AB1146" t="s">
        <v>18455</v>
      </c>
      <c r="AE1146" t="s">
        <v>20091</v>
      </c>
      <c r="AF1146" t="s">
        <v>18720</v>
      </c>
      <c r="AG1146" t="s">
        <v>18635</v>
      </c>
      <c r="AH1146" t="s">
        <v>20130</v>
      </c>
      <c r="AI1146" t="s">
        <v>18451</v>
      </c>
      <c r="AN1146" t="s">
        <v>20131</v>
      </c>
    </row>
    <row r="1147" spans="1:40" hidden="1" x14ac:dyDescent="0.2">
      <c r="A1147" t="s">
        <v>5040</v>
      </c>
      <c r="B1147" t="s">
        <v>5041</v>
      </c>
      <c r="D1147" t="s">
        <v>8620</v>
      </c>
      <c r="F1147" t="s">
        <v>18975</v>
      </c>
      <c r="G1147" t="s">
        <v>20094</v>
      </c>
      <c r="H1147" t="s">
        <v>20132</v>
      </c>
      <c r="I1147">
        <v>850000000</v>
      </c>
      <c r="J1147" t="s">
        <v>18992</v>
      </c>
      <c r="M1147" t="s">
        <v>18932</v>
      </c>
      <c r="N1147" t="s">
        <v>7545</v>
      </c>
      <c r="V1147" t="b">
        <v>0</v>
      </c>
      <c r="W1147" t="b">
        <v>0</v>
      </c>
      <c r="Z1147" t="b">
        <v>0</v>
      </c>
      <c r="AE1147" t="s">
        <v>20096</v>
      </c>
      <c r="AF1147" t="s">
        <v>18724</v>
      </c>
      <c r="AG1147" t="s">
        <v>18725</v>
      </c>
      <c r="AH1147" t="s">
        <v>20130</v>
      </c>
      <c r="AI1147" t="s">
        <v>18524</v>
      </c>
      <c r="AN1147" t="s">
        <v>20131</v>
      </c>
    </row>
    <row r="1148" spans="1:40" hidden="1" x14ac:dyDescent="0.2">
      <c r="A1148" t="s">
        <v>5040</v>
      </c>
      <c r="B1148" t="s">
        <v>5041</v>
      </c>
      <c r="D1148" t="s">
        <v>8620</v>
      </c>
      <c r="F1148" t="s">
        <v>18975</v>
      </c>
      <c r="G1148" t="s">
        <v>18984</v>
      </c>
      <c r="J1148" t="s">
        <v>18992</v>
      </c>
      <c r="M1148" t="s">
        <v>18932</v>
      </c>
      <c r="N1148" t="s">
        <v>7545</v>
      </c>
      <c r="V1148" t="b">
        <v>0</v>
      </c>
      <c r="W1148" t="b">
        <v>1</v>
      </c>
      <c r="Z1148" t="b">
        <v>0</v>
      </c>
      <c r="AB1148" t="s">
        <v>18455</v>
      </c>
      <c r="AE1148" t="s">
        <v>20091</v>
      </c>
      <c r="AF1148" t="s">
        <v>18720</v>
      </c>
      <c r="AG1148" t="s">
        <v>18635</v>
      </c>
      <c r="AH1148" t="s">
        <v>20130</v>
      </c>
      <c r="AI1148" t="s">
        <v>18451</v>
      </c>
      <c r="AN1148" t="s">
        <v>20131</v>
      </c>
    </row>
    <row r="1149" spans="1:40" hidden="1" x14ac:dyDescent="0.2">
      <c r="A1149" t="s">
        <v>5040</v>
      </c>
      <c r="B1149" t="s">
        <v>5041</v>
      </c>
      <c r="D1149" t="s">
        <v>8620</v>
      </c>
      <c r="F1149" t="s">
        <v>18975</v>
      </c>
      <c r="G1149" t="s">
        <v>18982</v>
      </c>
      <c r="H1149" t="s">
        <v>20112</v>
      </c>
      <c r="I1149">
        <v>189000000</v>
      </c>
      <c r="J1149" t="s">
        <v>20133</v>
      </c>
      <c r="M1149" t="s">
        <v>18932</v>
      </c>
      <c r="N1149" t="s">
        <v>7545</v>
      </c>
      <c r="V1149" t="b">
        <v>0</v>
      </c>
      <c r="W1149" t="b">
        <v>1</v>
      </c>
      <c r="Z1149" t="b">
        <v>0</v>
      </c>
      <c r="AB1149" t="s">
        <v>18455</v>
      </c>
      <c r="AE1149" t="s">
        <v>20134</v>
      </c>
      <c r="AF1149" t="s">
        <v>18724</v>
      </c>
      <c r="AG1149" t="s">
        <v>18725</v>
      </c>
      <c r="AH1149" t="s">
        <v>20130</v>
      </c>
      <c r="AI1149" t="s">
        <v>18524</v>
      </c>
      <c r="AN1149" t="s">
        <v>20131</v>
      </c>
    </row>
    <row r="1150" spans="1:40" x14ac:dyDescent="0.2">
      <c r="A1150" t="s">
        <v>5040</v>
      </c>
      <c r="B1150" t="s">
        <v>5041</v>
      </c>
      <c r="D1150" t="s">
        <v>8620</v>
      </c>
      <c r="F1150" t="s">
        <v>18556</v>
      </c>
      <c r="G1150" t="s">
        <v>18491</v>
      </c>
      <c r="L1150" t="s">
        <v>18558</v>
      </c>
      <c r="N1150" t="s">
        <v>11141</v>
      </c>
      <c r="V1150" t="b">
        <v>0</v>
      </c>
      <c r="W1150" t="b">
        <v>0</v>
      </c>
      <c r="Z1150" t="b">
        <v>0</v>
      </c>
      <c r="AE1150" t="s">
        <v>18694</v>
      </c>
      <c r="AF1150" t="s">
        <v>18458</v>
      </c>
      <c r="AG1150" t="s">
        <v>18459</v>
      </c>
      <c r="AH1150" t="s">
        <v>20135</v>
      </c>
      <c r="AI1150" t="s">
        <v>18451</v>
      </c>
      <c r="AN1150" t="s">
        <v>20136</v>
      </c>
    </row>
    <row r="1151" spans="1:40" x14ac:dyDescent="0.2">
      <c r="A1151" t="s">
        <v>5040</v>
      </c>
      <c r="B1151" t="s">
        <v>5041</v>
      </c>
      <c r="D1151" t="s">
        <v>8620</v>
      </c>
      <c r="F1151" t="s">
        <v>18556</v>
      </c>
      <c r="G1151" t="s">
        <v>18659</v>
      </c>
      <c r="L1151" t="s">
        <v>18558</v>
      </c>
      <c r="N1151" t="s">
        <v>11141</v>
      </c>
      <c r="V1151" t="b">
        <v>0</v>
      </c>
      <c r="W1151" t="b">
        <v>0</v>
      </c>
      <c r="Z1151" t="b">
        <v>0</v>
      </c>
      <c r="AE1151" t="s">
        <v>18694</v>
      </c>
      <c r="AF1151" t="s">
        <v>18458</v>
      </c>
      <c r="AG1151" t="s">
        <v>18459</v>
      </c>
      <c r="AH1151" t="s">
        <v>20135</v>
      </c>
      <c r="AI1151" t="s">
        <v>18451</v>
      </c>
      <c r="AN1151" t="s">
        <v>20136</v>
      </c>
    </row>
    <row r="1152" spans="1:40" x14ac:dyDescent="0.2">
      <c r="A1152" t="s">
        <v>5040</v>
      </c>
      <c r="B1152" t="s">
        <v>5041</v>
      </c>
      <c r="D1152" t="s">
        <v>8620</v>
      </c>
      <c r="F1152" t="s">
        <v>18556</v>
      </c>
      <c r="G1152" t="s">
        <v>18645</v>
      </c>
      <c r="L1152" t="s">
        <v>18558</v>
      </c>
      <c r="N1152" t="s">
        <v>11141</v>
      </c>
      <c r="V1152" t="b">
        <v>0</v>
      </c>
      <c r="W1152" t="b">
        <v>0</v>
      </c>
      <c r="Z1152" t="b">
        <v>0</v>
      </c>
      <c r="AE1152" t="s">
        <v>18694</v>
      </c>
      <c r="AF1152" t="s">
        <v>18458</v>
      </c>
      <c r="AG1152" t="s">
        <v>18459</v>
      </c>
      <c r="AH1152" t="s">
        <v>20135</v>
      </c>
      <c r="AI1152" t="s">
        <v>18451</v>
      </c>
      <c r="AN1152" t="s">
        <v>20136</v>
      </c>
    </row>
    <row r="1153" spans="1:40" x14ac:dyDescent="0.2">
      <c r="A1153" t="s">
        <v>5040</v>
      </c>
      <c r="B1153" t="s">
        <v>5041</v>
      </c>
      <c r="D1153" t="s">
        <v>8620</v>
      </c>
      <c r="F1153" t="s">
        <v>18556</v>
      </c>
      <c r="G1153" t="s">
        <v>18561</v>
      </c>
      <c r="L1153" t="s">
        <v>18558</v>
      </c>
      <c r="N1153" t="s">
        <v>11141</v>
      </c>
      <c r="V1153" t="b">
        <v>0</v>
      </c>
      <c r="W1153" t="b">
        <v>0</v>
      </c>
      <c r="Z1153" t="b">
        <v>0</v>
      </c>
      <c r="AE1153" t="s">
        <v>18562</v>
      </c>
      <c r="AF1153" t="s">
        <v>18514</v>
      </c>
      <c r="AG1153" t="s">
        <v>18515</v>
      </c>
      <c r="AH1153" t="s">
        <v>20135</v>
      </c>
      <c r="AI1153" t="s">
        <v>18524</v>
      </c>
      <c r="AN1153" t="s">
        <v>20136</v>
      </c>
    </row>
    <row r="1154" spans="1:40" hidden="1" x14ac:dyDescent="0.2">
      <c r="A1154" t="s">
        <v>5040</v>
      </c>
      <c r="B1154" t="s">
        <v>5041</v>
      </c>
      <c r="D1154" t="s">
        <v>8620</v>
      </c>
      <c r="F1154" t="s">
        <v>18975</v>
      </c>
      <c r="G1154" t="s">
        <v>18673</v>
      </c>
      <c r="H1154" t="s">
        <v>18835</v>
      </c>
      <c r="I1154">
        <v>150000000</v>
      </c>
      <c r="J1154" t="s">
        <v>19436</v>
      </c>
      <c r="M1154" t="s">
        <v>18932</v>
      </c>
      <c r="N1154" t="s">
        <v>156</v>
      </c>
      <c r="V1154" t="b">
        <v>0</v>
      </c>
      <c r="W1154" t="b">
        <v>1</v>
      </c>
      <c r="Z1154" t="b">
        <v>0</v>
      </c>
      <c r="AB1154" t="s">
        <v>18455</v>
      </c>
      <c r="AE1154" t="s">
        <v>20091</v>
      </c>
      <c r="AF1154" t="s">
        <v>18720</v>
      </c>
      <c r="AG1154" t="s">
        <v>18635</v>
      </c>
      <c r="AH1154" t="s">
        <v>20137</v>
      </c>
      <c r="AI1154" t="s">
        <v>18451</v>
      </c>
      <c r="AN1154" t="s">
        <v>20138</v>
      </c>
    </row>
    <row r="1155" spans="1:40" hidden="1" x14ac:dyDescent="0.2">
      <c r="A1155" t="s">
        <v>5040</v>
      </c>
      <c r="B1155" t="s">
        <v>5041</v>
      </c>
      <c r="D1155" t="s">
        <v>8620</v>
      </c>
      <c r="F1155" t="s">
        <v>18975</v>
      </c>
      <c r="G1155" t="s">
        <v>20094</v>
      </c>
      <c r="H1155" t="s">
        <v>20132</v>
      </c>
      <c r="I1155">
        <v>850000000</v>
      </c>
      <c r="J1155" t="s">
        <v>19436</v>
      </c>
      <c r="M1155" t="s">
        <v>18932</v>
      </c>
      <c r="N1155" t="s">
        <v>156</v>
      </c>
      <c r="V1155" t="b">
        <v>0</v>
      </c>
      <c r="W1155" t="b">
        <v>0</v>
      </c>
      <c r="Z1155" t="b">
        <v>0</v>
      </c>
      <c r="AE1155" t="s">
        <v>20096</v>
      </c>
      <c r="AF1155" t="s">
        <v>18724</v>
      </c>
      <c r="AG1155" t="s">
        <v>18725</v>
      </c>
      <c r="AH1155" t="s">
        <v>20137</v>
      </c>
      <c r="AI1155" t="s">
        <v>18524</v>
      </c>
      <c r="AN1155" t="s">
        <v>20138</v>
      </c>
    </row>
    <row r="1156" spans="1:40" hidden="1" x14ac:dyDescent="0.2">
      <c r="A1156" t="s">
        <v>5040</v>
      </c>
      <c r="B1156" t="s">
        <v>5041</v>
      </c>
      <c r="D1156" t="s">
        <v>8620</v>
      </c>
      <c r="F1156" t="s">
        <v>18975</v>
      </c>
      <c r="G1156" t="s">
        <v>18984</v>
      </c>
      <c r="J1156" t="s">
        <v>19436</v>
      </c>
      <c r="M1156" t="s">
        <v>18932</v>
      </c>
      <c r="N1156" t="s">
        <v>156</v>
      </c>
      <c r="V1156" t="b">
        <v>0</v>
      </c>
      <c r="W1156" t="b">
        <v>1</v>
      </c>
      <c r="Z1156" t="b">
        <v>0</v>
      </c>
      <c r="AB1156" t="s">
        <v>18455</v>
      </c>
      <c r="AE1156" t="s">
        <v>20091</v>
      </c>
      <c r="AF1156" t="s">
        <v>18720</v>
      </c>
      <c r="AG1156" t="s">
        <v>18635</v>
      </c>
      <c r="AH1156" t="s">
        <v>20137</v>
      </c>
      <c r="AI1156" t="s">
        <v>18451</v>
      </c>
      <c r="AN1156" t="s">
        <v>20138</v>
      </c>
    </row>
    <row r="1157" spans="1:40" hidden="1" x14ac:dyDescent="0.2">
      <c r="A1157" t="s">
        <v>5040</v>
      </c>
      <c r="B1157" t="s">
        <v>5041</v>
      </c>
      <c r="D1157" t="s">
        <v>8620</v>
      </c>
      <c r="F1157" t="s">
        <v>18975</v>
      </c>
      <c r="G1157" t="s">
        <v>18982</v>
      </c>
      <c r="H1157" t="s">
        <v>20095</v>
      </c>
      <c r="I1157">
        <v>1000000000</v>
      </c>
      <c r="J1157" t="s">
        <v>19436</v>
      </c>
      <c r="M1157" t="s">
        <v>18932</v>
      </c>
      <c r="N1157" t="s">
        <v>156</v>
      </c>
      <c r="V1157" t="b">
        <v>0</v>
      </c>
      <c r="W1157" t="b">
        <v>1</v>
      </c>
      <c r="Z1157" t="b">
        <v>0</v>
      </c>
      <c r="AB1157" t="s">
        <v>18455</v>
      </c>
      <c r="AE1157" t="s">
        <v>20091</v>
      </c>
      <c r="AF1157" t="s">
        <v>18720</v>
      </c>
      <c r="AG1157" t="s">
        <v>18635</v>
      </c>
      <c r="AH1157" t="s">
        <v>20137</v>
      </c>
      <c r="AI1157" t="s">
        <v>18451</v>
      </c>
      <c r="AN1157" t="s">
        <v>20138</v>
      </c>
    </row>
    <row r="1158" spans="1:40" hidden="1" x14ac:dyDescent="0.2">
      <c r="A1158" t="s">
        <v>5040</v>
      </c>
      <c r="B1158" t="s">
        <v>5041</v>
      </c>
      <c r="D1158" t="s">
        <v>8620</v>
      </c>
      <c r="F1158" t="s">
        <v>18924</v>
      </c>
      <c r="G1158" t="s">
        <v>18561</v>
      </c>
      <c r="H1158" t="s">
        <v>20139</v>
      </c>
      <c r="L1158" t="s">
        <v>18927</v>
      </c>
      <c r="N1158" t="s">
        <v>7734</v>
      </c>
      <c r="V1158" t="b">
        <v>0</v>
      </c>
      <c r="W1158" t="b">
        <v>1</v>
      </c>
      <c r="Z1158" t="b">
        <v>0</v>
      </c>
      <c r="AB1158" t="s">
        <v>18455</v>
      </c>
      <c r="AE1158" t="s">
        <v>20140</v>
      </c>
      <c r="AF1158" t="s">
        <v>18639</v>
      </c>
      <c r="AG1158" t="s">
        <v>20141</v>
      </c>
      <c r="AH1158" t="s">
        <v>20142</v>
      </c>
      <c r="AI1158" t="s">
        <v>18524</v>
      </c>
      <c r="AN1158" t="s">
        <v>20143</v>
      </c>
    </row>
    <row r="1159" spans="1:40" hidden="1" x14ac:dyDescent="0.2">
      <c r="A1159" t="s">
        <v>5040</v>
      </c>
      <c r="B1159" t="s">
        <v>5041</v>
      </c>
      <c r="D1159" t="s">
        <v>8620</v>
      </c>
      <c r="F1159" t="s">
        <v>18924</v>
      </c>
      <c r="G1159" t="s">
        <v>18456</v>
      </c>
      <c r="H1159" t="s">
        <v>20144</v>
      </c>
      <c r="L1159" t="s">
        <v>18927</v>
      </c>
      <c r="N1159" t="s">
        <v>7734</v>
      </c>
      <c r="V1159" t="b">
        <v>0</v>
      </c>
      <c r="W1159" t="b">
        <v>1</v>
      </c>
      <c r="Z1159" t="b">
        <v>0</v>
      </c>
      <c r="AB1159" t="s">
        <v>18455</v>
      </c>
      <c r="AE1159" t="s">
        <v>20145</v>
      </c>
      <c r="AF1159" t="s">
        <v>18634</v>
      </c>
      <c r="AG1159" t="s">
        <v>20146</v>
      </c>
      <c r="AH1159" t="s">
        <v>20142</v>
      </c>
      <c r="AI1159" t="s">
        <v>18451</v>
      </c>
      <c r="AN1159" t="s">
        <v>20147</v>
      </c>
    </row>
    <row r="1160" spans="1:40" hidden="1" x14ac:dyDescent="0.2">
      <c r="A1160" t="s">
        <v>5040</v>
      </c>
      <c r="B1160" t="s">
        <v>5041</v>
      </c>
      <c r="D1160" t="s">
        <v>8620</v>
      </c>
      <c r="F1160" t="s">
        <v>18924</v>
      </c>
      <c r="G1160" t="s">
        <v>18491</v>
      </c>
      <c r="H1160" t="s">
        <v>20148</v>
      </c>
      <c r="L1160" t="s">
        <v>18927</v>
      </c>
      <c r="N1160" t="s">
        <v>7734</v>
      </c>
      <c r="V1160" t="b">
        <v>0</v>
      </c>
      <c r="W1160" t="b">
        <v>1</v>
      </c>
      <c r="Z1160" t="b">
        <v>0</v>
      </c>
      <c r="AB1160" t="s">
        <v>18455</v>
      </c>
      <c r="AE1160" t="s">
        <v>19529</v>
      </c>
      <c r="AF1160" t="s">
        <v>18634</v>
      </c>
      <c r="AH1160" t="s">
        <v>20142</v>
      </c>
      <c r="AI1160" t="s">
        <v>18451</v>
      </c>
      <c r="AN1160" t="s">
        <v>20149</v>
      </c>
    </row>
    <row r="1161" spans="1:40" hidden="1" x14ac:dyDescent="0.2">
      <c r="A1161" t="s">
        <v>5040</v>
      </c>
      <c r="B1161" t="s">
        <v>5041</v>
      </c>
      <c r="D1161" t="s">
        <v>8620</v>
      </c>
      <c r="F1161" t="s">
        <v>18924</v>
      </c>
      <c r="G1161" t="s">
        <v>20150</v>
      </c>
      <c r="H1161" t="s">
        <v>20151</v>
      </c>
      <c r="L1161" t="s">
        <v>18927</v>
      </c>
      <c r="N1161" t="s">
        <v>7734</v>
      </c>
      <c r="V1161" t="b">
        <v>0</v>
      </c>
      <c r="W1161" t="b">
        <v>1</v>
      </c>
      <c r="Z1161" t="b">
        <v>0</v>
      </c>
      <c r="AB1161" t="s">
        <v>18455</v>
      </c>
      <c r="AE1161" t="s">
        <v>19529</v>
      </c>
      <c r="AF1161" t="s">
        <v>18634</v>
      </c>
      <c r="AH1161" t="s">
        <v>20142</v>
      </c>
      <c r="AI1161" t="s">
        <v>18451</v>
      </c>
      <c r="AN1161" t="s">
        <v>20152</v>
      </c>
    </row>
    <row r="1162" spans="1:40" hidden="1" x14ac:dyDescent="0.2">
      <c r="A1162" t="s">
        <v>5040</v>
      </c>
      <c r="B1162" t="s">
        <v>5041</v>
      </c>
      <c r="D1162" t="s">
        <v>8620</v>
      </c>
      <c r="F1162" t="s">
        <v>18924</v>
      </c>
      <c r="G1162" t="s">
        <v>20153</v>
      </c>
      <c r="H1162" t="s">
        <v>19420</v>
      </c>
      <c r="L1162" t="s">
        <v>18927</v>
      </c>
      <c r="N1162" t="s">
        <v>7734</v>
      </c>
      <c r="V1162" t="b">
        <v>0</v>
      </c>
      <c r="W1162" t="b">
        <v>1</v>
      </c>
      <c r="Z1162" t="b">
        <v>0</v>
      </c>
      <c r="AB1162" t="s">
        <v>18455</v>
      </c>
      <c r="AE1162" t="s">
        <v>20140</v>
      </c>
      <c r="AF1162" t="s">
        <v>18639</v>
      </c>
      <c r="AG1162" t="s">
        <v>20141</v>
      </c>
      <c r="AH1162" t="s">
        <v>20142</v>
      </c>
      <c r="AI1162" t="s">
        <v>18524</v>
      </c>
      <c r="AN1162" t="s">
        <v>20143</v>
      </c>
    </row>
    <row r="1163" spans="1:40" hidden="1" x14ac:dyDescent="0.2">
      <c r="A1163" t="s">
        <v>5040</v>
      </c>
      <c r="B1163" t="s">
        <v>5041</v>
      </c>
      <c r="D1163" t="s">
        <v>8620</v>
      </c>
      <c r="F1163" t="s">
        <v>18924</v>
      </c>
      <c r="G1163" t="s">
        <v>19186</v>
      </c>
      <c r="H1163" t="s">
        <v>20151</v>
      </c>
      <c r="L1163" t="s">
        <v>18927</v>
      </c>
      <c r="N1163" t="s">
        <v>7734</v>
      </c>
      <c r="V1163" t="b">
        <v>0</v>
      </c>
      <c r="W1163" t="b">
        <v>1</v>
      </c>
      <c r="Z1163" t="b">
        <v>0</v>
      </c>
      <c r="AB1163" t="s">
        <v>18455</v>
      </c>
      <c r="AE1163" t="s">
        <v>20140</v>
      </c>
      <c r="AF1163" t="s">
        <v>18639</v>
      </c>
      <c r="AG1163" t="s">
        <v>20141</v>
      </c>
      <c r="AH1163" t="s">
        <v>20142</v>
      </c>
      <c r="AI1163" t="s">
        <v>18524</v>
      </c>
      <c r="AN1163" t="s">
        <v>20147</v>
      </c>
    </row>
    <row r="1164" spans="1:40" hidden="1" x14ac:dyDescent="0.2">
      <c r="A1164" t="s">
        <v>5040</v>
      </c>
      <c r="B1164" t="s">
        <v>5041</v>
      </c>
      <c r="D1164" t="s">
        <v>8620</v>
      </c>
      <c r="F1164" t="s">
        <v>18924</v>
      </c>
      <c r="G1164" t="s">
        <v>18561</v>
      </c>
      <c r="H1164" t="s">
        <v>20139</v>
      </c>
      <c r="I1164">
        <v>300000000</v>
      </c>
      <c r="L1164" t="s">
        <v>18927</v>
      </c>
      <c r="M1164" t="s">
        <v>18932</v>
      </c>
      <c r="N1164" t="s">
        <v>7949</v>
      </c>
      <c r="V1164" t="b">
        <v>0</v>
      </c>
      <c r="W1164" t="b">
        <v>1</v>
      </c>
      <c r="Z1164" t="b">
        <v>0</v>
      </c>
      <c r="AB1164" t="s">
        <v>18455</v>
      </c>
      <c r="AE1164" t="s">
        <v>20154</v>
      </c>
      <c r="AF1164" t="s">
        <v>18639</v>
      </c>
      <c r="AH1164" t="s">
        <v>20155</v>
      </c>
      <c r="AI1164" t="s">
        <v>18524</v>
      </c>
      <c r="AN1164" t="s">
        <v>20156</v>
      </c>
    </row>
    <row r="1165" spans="1:40" hidden="1" x14ac:dyDescent="0.2">
      <c r="A1165" t="s">
        <v>5040</v>
      </c>
      <c r="B1165" t="s">
        <v>5041</v>
      </c>
      <c r="D1165" t="s">
        <v>8620</v>
      </c>
      <c r="F1165" t="s">
        <v>18924</v>
      </c>
      <c r="G1165" t="s">
        <v>18456</v>
      </c>
      <c r="H1165" t="s">
        <v>20144</v>
      </c>
      <c r="I1165">
        <v>520000000</v>
      </c>
      <c r="L1165" t="s">
        <v>18927</v>
      </c>
      <c r="M1165" t="s">
        <v>18932</v>
      </c>
      <c r="N1165" t="s">
        <v>7949</v>
      </c>
      <c r="V1165" t="b">
        <v>0</v>
      </c>
      <c r="W1165" t="b">
        <v>1</v>
      </c>
      <c r="Z1165" t="b">
        <v>0</v>
      </c>
      <c r="AB1165" t="s">
        <v>18455</v>
      </c>
      <c r="AE1165" t="s">
        <v>19529</v>
      </c>
      <c r="AF1165" t="s">
        <v>18634</v>
      </c>
      <c r="AH1165" t="s">
        <v>20155</v>
      </c>
      <c r="AI1165" t="s">
        <v>18451</v>
      </c>
      <c r="AN1165" t="s">
        <v>20156</v>
      </c>
    </row>
    <row r="1166" spans="1:40" hidden="1" x14ac:dyDescent="0.2">
      <c r="A1166" t="s">
        <v>5040</v>
      </c>
      <c r="B1166" t="s">
        <v>5041</v>
      </c>
      <c r="D1166" t="s">
        <v>8620</v>
      </c>
      <c r="F1166" t="s">
        <v>18924</v>
      </c>
      <c r="G1166" t="s">
        <v>18491</v>
      </c>
      <c r="H1166" t="s">
        <v>20148</v>
      </c>
      <c r="I1166">
        <v>320000000</v>
      </c>
      <c r="L1166" t="s">
        <v>18927</v>
      </c>
      <c r="M1166" t="s">
        <v>18932</v>
      </c>
      <c r="N1166" t="s">
        <v>7949</v>
      </c>
      <c r="V1166" t="b">
        <v>0</v>
      </c>
      <c r="W1166" t="b">
        <v>1</v>
      </c>
      <c r="Z1166" t="b">
        <v>0</v>
      </c>
      <c r="AB1166" t="s">
        <v>18455</v>
      </c>
      <c r="AE1166" t="s">
        <v>19529</v>
      </c>
      <c r="AF1166" t="s">
        <v>18634</v>
      </c>
      <c r="AH1166" t="s">
        <v>20155</v>
      </c>
      <c r="AI1166" t="s">
        <v>18451</v>
      </c>
      <c r="AN1166" t="s">
        <v>20156</v>
      </c>
    </row>
    <row r="1167" spans="1:40" hidden="1" x14ac:dyDescent="0.2">
      <c r="A1167" t="s">
        <v>5040</v>
      </c>
      <c r="B1167" t="s">
        <v>5041</v>
      </c>
      <c r="D1167" t="s">
        <v>8620</v>
      </c>
      <c r="F1167" t="s">
        <v>18924</v>
      </c>
      <c r="G1167" t="s">
        <v>20150</v>
      </c>
      <c r="H1167" t="s">
        <v>20151</v>
      </c>
      <c r="I1167">
        <v>100000000</v>
      </c>
      <c r="L1167" t="s">
        <v>18927</v>
      </c>
      <c r="M1167" t="s">
        <v>18932</v>
      </c>
      <c r="N1167" t="s">
        <v>7949</v>
      </c>
      <c r="V1167" t="b">
        <v>0</v>
      </c>
      <c r="W1167" t="b">
        <v>1</v>
      </c>
      <c r="Z1167" t="b">
        <v>0</v>
      </c>
      <c r="AB1167" t="s">
        <v>18455</v>
      </c>
      <c r="AE1167" t="s">
        <v>19529</v>
      </c>
      <c r="AF1167" t="s">
        <v>18634</v>
      </c>
      <c r="AH1167" t="s">
        <v>20155</v>
      </c>
      <c r="AI1167" t="s">
        <v>18451</v>
      </c>
      <c r="AN1167" t="s">
        <v>20156</v>
      </c>
    </row>
    <row r="1168" spans="1:40" hidden="1" x14ac:dyDescent="0.2">
      <c r="A1168" t="s">
        <v>5040</v>
      </c>
      <c r="B1168" t="s">
        <v>5041</v>
      </c>
      <c r="D1168" t="s">
        <v>8620</v>
      </c>
      <c r="F1168" t="s">
        <v>18924</v>
      </c>
      <c r="G1168" t="s">
        <v>20153</v>
      </c>
      <c r="H1168" t="s">
        <v>19420</v>
      </c>
      <c r="I1168">
        <v>50000000</v>
      </c>
      <c r="L1168" t="s">
        <v>18927</v>
      </c>
      <c r="M1168" t="s">
        <v>18932</v>
      </c>
      <c r="N1168" t="s">
        <v>7949</v>
      </c>
      <c r="V1168" t="b">
        <v>0</v>
      </c>
      <c r="W1168" t="b">
        <v>1</v>
      </c>
      <c r="Z1168" t="b">
        <v>0</v>
      </c>
      <c r="AB1168" t="s">
        <v>18455</v>
      </c>
      <c r="AE1168" t="s">
        <v>20154</v>
      </c>
      <c r="AF1168" t="s">
        <v>18639</v>
      </c>
      <c r="AH1168" t="s">
        <v>20155</v>
      </c>
      <c r="AI1168" t="s">
        <v>18524</v>
      </c>
      <c r="AN1168" t="s">
        <v>20156</v>
      </c>
    </row>
    <row r="1169" spans="1:40" hidden="1" x14ac:dyDescent="0.2">
      <c r="A1169" t="s">
        <v>5040</v>
      </c>
      <c r="B1169" t="s">
        <v>5041</v>
      </c>
      <c r="D1169" t="s">
        <v>8620</v>
      </c>
      <c r="F1169" t="s">
        <v>18924</v>
      </c>
      <c r="G1169" t="s">
        <v>19186</v>
      </c>
      <c r="H1169" t="s">
        <v>20151</v>
      </c>
      <c r="I1169">
        <v>100000000</v>
      </c>
      <c r="L1169" t="s">
        <v>18927</v>
      </c>
      <c r="M1169" t="s">
        <v>18932</v>
      </c>
      <c r="N1169" t="s">
        <v>7949</v>
      </c>
      <c r="V1169" t="b">
        <v>0</v>
      </c>
      <c r="W1169" t="b">
        <v>1</v>
      </c>
      <c r="Z1169" t="b">
        <v>0</v>
      </c>
      <c r="AB1169" t="s">
        <v>18455</v>
      </c>
      <c r="AE1169" t="s">
        <v>20154</v>
      </c>
      <c r="AF1169" t="s">
        <v>18639</v>
      </c>
      <c r="AH1169" t="s">
        <v>20155</v>
      </c>
      <c r="AI1169" t="s">
        <v>18524</v>
      </c>
      <c r="AN1169" t="s">
        <v>20156</v>
      </c>
    </row>
    <row r="1170" spans="1:40" x14ac:dyDescent="0.2">
      <c r="A1170" t="s">
        <v>5062</v>
      </c>
      <c r="B1170" t="s">
        <v>5063</v>
      </c>
      <c r="D1170" t="s">
        <v>8624</v>
      </c>
      <c r="F1170" t="s">
        <v>18556</v>
      </c>
      <c r="G1170" t="s">
        <v>18524</v>
      </c>
      <c r="H1170" t="s">
        <v>19017</v>
      </c>
      <c r="L1170" t="s">
        <v>18558</v>
      </c>
      <c r="N1170" t="s">
        <v>7010</v>
      </c>
      <c r="T1170" t="s">
        <v>20158</v>
      </c>
      <c r="U1170" t="s">
        <v>20159</v>
      </c>
      <c r="V1170" t="b">
        <v>0</v>
      </c>
      <c r="W1170" t="b">
        <v>1</v>
      </c>
      <c r="AB1170" t="s">
        <v>18455</v>
      </c>
      <c r="AC1170" t="s">
        <v>18561</v>
      </c>
      <c r="AE1170" t="s">
        <v>18562</v>
      </c>
      <c r="AF1170" t="s">
        <v>18514</v>
      </c>
      <c r="AG1170" t="s">
        <v>18515</v>
      </c>
      <c r="AH1170" t="s">
        <v>20160</v>
      </c>
      <c r="AI1170" t="s">
        <v>18451</v>
      </c>
      <c r="AN1170" t="s">
        <v>20161</v>
      </c>
    </row>
    <row r="1171" spans="1:40" x14ac:dyDescent="0.2">
      <c r="A1171" t="s">
        <v>5062</v>
      </c>
      <c r="B1171" t="s">
        <v>5063</v>
      </c>
      <c r="D1171" t="s">
        <v>8624</v>
      </c>
      <c r="F1171" t="s">
        <v>18556</v>
      </c>
      <c r="G1171" t="s">
        <v>18451</v>
      </c>
      <c r="H1171" t="s">
        <v>20162</v>
      </c>
      <c r="L1171" t="s">
        <v>18558</v>
      </c>
      <c r="N1171" t="s">
        <v>7010</v>
      </c>
      <c r="T1171" t="s">
        <v>20158</v>
      </c>
      <c r="U1171" t="s">
        <v>20159</v>
      </c>
      <c r="V1171" t="b">
        <v>0</v>
      </c>
      <c r="W1171" t="b">
        <v>1</v>
      </c>
      <c r="AB1171" t="s">
        <v>18455</v>
      </c>
      <c r="AC1171" t="s">
        <v>18491</v>
      </c>
      <c r="AE1171" t="s">
        <v>18627</v>
      </c>
      <c r="AF1171" t="s">
        <v>18600</v>
      </c>
      <c r="AG1171" t="s">
        <v>18459</v>
      </c>
      <c r="AH1171" t="s">
        <v>20160</v>
      </c>
      <c r="AI1171" t="s">
        <v>18451</v>
      </c>
      <c r="AN1171" t="s">
        <v>20161</v>
      </c>
    </row>
    <row r="1172" spans="1:40" x14ac:dyDescent="0.2">
      <c r="A1172" t="s">
        <v>5062</v>
      </c>
      <c r="B1172" t="s">
        <v>5063</v>
      </c>
      <c r="D1172" t="s">
        <v>8624</v>
      </c>
      <c r="F1172" t="s">
        <v>18556</v>
      </c>
      <c r="G1172" t="s">
        <v>18524</v>
      </c>
      <c r="H1172" t="s">
        <v>20163</v>
      </c>
      <c r="L1172" t="s">
        <v>18558</v>
      </c>
      <c r="N1172" t="s">
        <v>7010</v>
      </c>
      <c r="T1172" t="s">
        <v>20158</v>
      </c>
      <c r="U1172" t="s">
        <v>20159</v>
      </c>
      <c r="V1172" t="b">
        <v>0</v>
      </c>
      <c r="W1172" t="b">
        <v>1</v>
      </c>
      <c r="AB1172" t="s">
        <v>18455</v>
      </c>
      <c r="AC1172" t="s">
        <v>18566</v>
      </c>
      <c r="AE1172" t="s">
        <v>18562</v>
      </c>
      <c r="AF1172" t="s">
        <v>18514</v>
      </c>
      <c r="AG1172" t="s">
        <v>18515</v>
      </c>
      <c r="AH1172" t="s">
        <v>20160</v>
      </c>
      <c r="AI1172" t="s">
        <v>18451</v>
      </c>
      <c r="AN1172" t="s">
        <v>20161</v>
      </c>
    </row>
    <row r="1173" spans="1:40" x14ac:dyDescent="0.2">
      <c r="A1173" t="s">
        <v>5062</v>
      </c>
      <c r="B1173" t="s">
        <v>5063</v>
      </c>
      <c r="D1173" t="s">
        <v>8624</v>
      </c>
      <c r="F1173" t="s">
        <v>18556</v>
      </c>
      <c r="G1173" t="s">
        <v>18451</v>
      </c>
      <c r="H1173" t="s">
        <v>20164</v>
      </c>
      <c r="L1173" t="s">
        <v>18558</v>
      </c>
      <c r="N1173" t="s">
        <v>7010</v>
      </c>
      <c r="T1173" t="s">
        <v>20158</v>
      </c>
      <c r="U1173" t="s">
        <v>20159</v>
      </c>
      <c r="V1173" t="b">
        <v>0</v>
      </c>
      <c r="W1173" t="b">
        <v>1</v>
      </c>
      <c r="AB1173" t="s">
        <v>18455</v>
      </c>
      <c r="AC1173" t="s">
        <v>18456</v>
      </c>
      <c r="AE1173" t="s">
        <v>18627</v>
      </c>
      <c r="AF1173" t="s">
        <v>18600</v>
      </c>
      <c r="AG1173" t="s">
        <v>18459</v>
      </c>
      <c r="AH1173" t="s">
        <v>20160</v>
      </c>
      <c r="AI1173" t="s">
        <v>18451</v>
      </c>
      <c r="AN1173" t="s">
        <v>20161</v>
      </c>
    </row>
    <row r="1174" spans="1:40" x14ac:dyDescent="0.2">
      <c r="A1174" t="s">
        <v>5062</v>
      </c>
      <c r="B1174" t="s">
        <v>5063</v>
      </c>
      <c r="D1174" t="s">
        <v>8624</v>
      </c>
      <c r="F1174" t="s">
        <v>18556</v>
      </c>
      <c r="G1174" t="s">
        <v>18524</v>
      </c>
      <c r="H1174" t="s">
        <v>19017</v>
      </c>
      <c r="L1174" t="s">
        <v>18558</v>
      </c>
      <c r="N1174" t="s">
        <v>7107</v>
      </c>
      <c r="T1174" t="s">
        <v>20165</v>
      </c>
      <c r="U1174" t="s">
        <v>20166</v>
      </c>
      <c r="V1174" t="b">
        <v>0</v>
      </c>
      <c r="W1174" t="b">
        <v>1</v>
      </c>
      <c r="AB1174" t="s">
        <v>18455</v>
      </c>
      <c r="AC1174" t="s">
        <v>18561</v>
      </c>
      <c r="AE1174" t="s">
        <v>18562</v>
      </c>
      <c r="AF1174" t="s">
        <v>18514</v>
      </c>
      <c r="AG1174" t="s">
        <v>18515</v>
      </c>
      <c r="AH1174" t="s">
        <v>20167</v>
      </c>
      <c r="AI1174" t="s">
        <v>18451</v>
      </c>
      <c r="AN1174" t="s">
        <v>20168</v>
      </c>
    </row>
    <row r="1175" spans="1:40" x14ac:dyDescent="0.2">
      <c r="A1175" t="s">
        <v>5062</v>
      </c>
      <c r="B1175" t="s">
        <v>5063</v>
      </c>
      <c r="D1175" t="s">
        <v>8624</v>
      </c>
      <c r="F1175" t="s">
        <v>18556</v>
      </c>
      <c r="G1175" t="s">
        <v>18451</v>
      </c>
      <c r="H1175" t="s">
        <v>20162</v>
      </c>
      <c r="L1175" t="s">
        <v>18558</v>
      </c>
      <c r="N1175" t="s">
        <v>7107</v>
      </c>
      <c r="T1175" t="s">
        <v>20165</v>
      </c>
      <c r="U1175" t="s">
        <v>20166</v>
      </c>
      <c r="V1175" t="b">
        <v>0</v>
      </c>
      <c r="W1175" t="b">
        <v>1</v>
      </c>
      <c r="AB1175" t="s">
        <v>18455</v>
      </c>
      <c r="AC1175" t="s">
        <v>18491</v>
      </c>
      <c r="AE1175" t="s">
        <v>18627</v>
      </c>
      <c r="AF1175" t="s">
        <v>18600</v>
      </c>
      <c r="AG1175" t="s">
        <v>18459</v>
      </c>
      <c r="AH1175" t="s">
        <v>20167</v>
      </c>
      <c r="AI1175" t="s">
        <v>18451</v>
      </c>
      <c r="AN1175" t="s">
        <v>20168</v>
      </c>
    </row>
    <row r="1176" spans="1:40" x14ac:dyDescent="0.2">
      <c r="A1176" t="s">
        <v>5062</v>
      </c>
      <c r="B1176" t="s">
        <v>5063</v>
      </c>
      <c r="D1176" t="s">
        <v>8624</v>
      </c>
      <c r="F1176" t="s">
        <v>18556</v>
      </c>
      <c r="G1176" t="s">
        <v>18524</v>
      </c>
      <c r="H1176" t="s">
        <v>20163</v>
      </c>
      <c r="L1176" t="s">
        <v>18558</v>
      </c>
      <c r="N1176" t="s">
        <v>7107</v>
      </c>
      <c r="T1176" t="s">
        <v>20165</v>
      </c>
      <c r="U1176" t="s">
        <v>20166</v>
      </c>
      <c r="V1176" t="b">
        <v>0</v>
      </c>
      <c r="W1176" t="b">
        <v>1</v>
      </c>
      <c r="AB1176" t="s">
        <v>18455</v>
      </c>
      <c r="AC1176" t="s">
        <v>18566</v>
      </c>
      <c r="AE1176" t="s">
        <v>18562</v>
      </c>
      <c r="AF1176" t="s">
        <v>18514</v>
      </c>
      <c r="AG1176" t="s">
        <v>18515</v>
      </c>
      <c r="AH1176" t="s">
        <v>20167</v>
      </c>
      <c r="AI1176" t="s">
        <v>18451</v>
      </c>
      <c r="AN1176" t="s">
        <v>20168</v>
      </c>
    </row>
    <row r="1177" spans="1:40" x14ac:dyDescent="0.2">
      <c r="A1177" t="s">
        <v>5062</v>
      </c>
      <c r="B1177" t="s">
        <v>5063</v>
      </c>
      <c r="D1177" t="s">
        <v>8624</v>
      </c>
      <c r="F1177" t="s">
        <v>18556</v>
      </c>
      <c r="G1177" t="s">
        <v>18451</v>
      </c>
      <c r="H1177" t="s">
        <v>20164</v>
      </c>
      <c r="L1177" t="s">
        <v>18558</v>
      </c>
      <c r="N1177" t="s">
        <v>7107</v>
      </c>
      <c r="T1177" t="s">
        <v>20165</v>
      </c>
      <c r="U1177" t="s">
        <v>20166</v>
      </c>
      <c r="V1177" t="b">
        <v>0</v>
      </c>
      <c r="W1177" t="b">
        <v>1</v>
      </c>
      <c r="AB1177" t="s">
        <v>18455</v>
      </c>
      <c r="AC1177" t="s">
        <v>18456</v>
      </c>
      <c r="AE1177" t="s">
        <v>18627</v>
      </c>
      <c r="AF1177" t="s">
        <v>18600</v>
      </c>
      <c r="AG1177" t="s">
        <v>18459</v>
      </c>
      <c r="AH1177" t="s">
        <v>20167</v>
      </c>
      <c r="AI1177" t="s">
        <v>18451</v>
      </c>
      <c r="AN1177" t="s">
        <v>20168</v>
      </c>
    </row>
    <row r="1178" spans="1:40" x14ac:dyDescent="0.2">
      <c r="A1178" t="s">
        <v>5062</v>
      </c>
      <c r="B1178" t="s">
        <v>5063</v>
      </c>
      <c r="D1178" t="s">
        <v>8624</v>
      </c>
      <c r="F1178" t="s">
        <v>18556</v>
      </c>
      <c r="G1178" t="s">
        <v>18561</v>
      </c>
      <c r="L1178" t="s">
        <v>18558</v>
      </c>
      <c r="N1178" t="s">
        <v>7575</v>
      </c>
      <c r="T1178" t="s">
        <v>20169</v>
      </c>
      <c r="U1178" t="s">
        <v>20170</v>
      </c>
      <c r="AE1178" t="s">
        <v>18562</v>
      </c>
      <c r="AF1178" t="s">
        <v>18514</v>
      </c>
      <c r="AG1178" t="s">
        <v>18515</v>
      </c>
      <c r="AH1178" t="s">
        <v>20171</v>
      </c>
      <c r="AI1178" t="s">
        <v>18524</v>
      </c>
      <c r="AN1178" t="s">
        <v>20172</v>
      </c>
    </row>
    <row r="1179" spans="1:40" x14ac:dyDescent="0.2">
      <c r="A1179" t="s">
        <v>5062</v>
      </c>
      <c r="B1179" t="s">
        <v>5063</v>
      </c>
      <c r="D1179" t="s">
        <v>8624</v>
      </c>
      <c r="F1179" t="s">
        <v>18556</v>
      </c>
      <c r="G1179" t="s">
        <v>18524</v>
      </c>
      <c r="H1179" t="s">
        <v>18582</v>
      </c>
      <c r="L1179" t="s">
        <v>18558</v>
      </c>
      <c r="N1179" t="s">
        <v>7575</v>
      </c>
      <c r="T1179" t="s">
        <v>20169</v>
      </c>
      <c r="U1179" t="s">
        <v>20170</v>
      </c>
      <c r="V1179" t="b">
        <v>0</v>
      </c>
      <c r="W1179" t="b">
        <v>1</v>
      </c>
      <c r="AB1179" t="s">
        <v>18455</v>
      </c>
      <c r="AC1179" t="s">
        <v>18561</v>
      </c>
      <c r="AE1179" t="s">
        <v>18562</v>
      </c>
      <c r="AF1179" t="s">
        <v>18514</v>
      </c>
      <c r="AG1179" t="s">
        <v>18515</v>
      </c>
      <c r="AH1179" t="s">
        <v>20171</v>
      </c>
      <c r="AI1179" t="s">
        <v>18524</v>
      </c>
      <c r="AN1179" t="s">
        <v>20173</v>
      </c>
    </row>
    <row r="1180" spans="1:40" x14ac:dyDescent="0.2">
      <c r="A1180" t="s">
        <v>5062</v>
      </c>
      <c r="B1180" t="s">
        <v>5063</v>
      </c>
      <c r="D1180" t="s">
        <v>8624</v>
      </c>
      <c r="F1180" t="s">
        <v>18556</v>
      </c>
      <c r="G1180" t="s">
        <v>18456</v>
      </c>
      <c r="L1180" t="s">
        <v>18558</v>
      </c>
      <c r="N1180" t="s">
        <v>7575</v>
      </c>
      <c r="T1180" t="s">
        <v>20169</v>
      </c>
      <c r="U1180" t="s">
        <v>20170</v>
      </c>
      <c r="AE1180" t="s">
        <v>18627</v>
      </c>
      <c r="AF1180" t="s">
        <v>18600</v>
      </c>
      <c r="AG1180" t="s">
        <v>18459</v>
      </c>
      <c r="AH1180" t="s">
        <v>20171</v>
      </c>
      <c r="AI1180" t="s">
        <v>18451</v>
      </c>
      <c r="AN1180" t="s">
        <v>20172</v>
      </c>
    </row>
    <row r="1181" spans="1:40" x14ac:dyDescent="0.2">
      <c r="A1181" t="s">
        <v>5062</v>
      </c>
      <c r="B1181" t="s">
        <v>5063</v>
      </c>
      <c r="D1181" t="s">
        <v>8624</v>
      </c>
      <c r="F1181" t="s">
        <v>18556</v>
      </c>
      <c r="G1181" t="s">
        <v>18451</v>
      </c>
      <c r="H1181" t="s">
        <v>18920</v>
      </c>
      <c r="L1181" t="s">
        <v>18517</v>
      </c>
      <c r="N1181" t="s">
        <v>7575</v>
      </c>
      <c r="Q1181" t="s">
        <v>20174</v>
      </c>
      <c r="T1181" t="s">
        <v>20169</v>
      </c>
      <c r="U1181" t="s">
        <v>20170</v>
      </c>
      <c r="V1181" t="b">
        <v>0</v>
      </c>
      <c r="W1181" t="b">
        <v>1</v>
      </c>
      <c r="AB1181" t="s">
        <v>18455</v>
      </c>
      <c r="AC1181" t="s">
        <v>18456</v>
      </c>
      <c r="AE1181" t="s">
        <v>18627</v>
      </c>
      <c r="AF1181" t="s">
        <v>18600</v>
      </c>
      <c r="AG1181" t="s">
        <v>18459</v>
      </c>
      <c r="AH1181" t="s">
        <v>20171</v>
      </c>
      <c r="AI1181" t="s">
        <v>18461</v>
      </c>
      <c r="AN1181" t="s">
        <v>20175</v>
      </c>
    </row>
    <row r="1182" spans="1:40" x14ac:dyDescent="0.2">
      <c r="A1182" t="s">
        <v>5062</v>
      </c>
      <c r="B1182" t="s">
        <v>5063</v>
      </c>
      <c r="D1182" t="s">
        <v>8624</v>
      </c>
      <c r="F1182" t="s">
        <v>18556</v>
      </c>
      <c r="G1182" t="s">
        <v>18451</v>
      </c>
      <c r="H1182" t="s">
        <v>18698</v>
      </c>
      <c r="L1182" t="s">
        <v>18558</v>
      </c>
      <c r="N1182" t="s">
        <v>7575</v>
      </c>
      <c r="T1182" t="s">
        <v>20169</v>
      </c>
      <c r="U1182" t="s">
        <v>20170</v>
      </c>
      <c r="V1182" t="b">
        <v>0</v>
      </c>
      <c r="W1182" t="b">
        <v>1</v>
      </c>
      <c r="AB1182" t="s">
        <v>18455</v>
      </c>
      <c r="AC1182" t="s">
        <v>18491</v>
      </c>
      <c r="AE1182" t="s">
        <v>18627</v>
      </c>
      <c r="AF1182" t="s">
        <v>18600</v>
      </c>
      <c r="AG1182" t="s">
        <v>18459</v>
      </c>
      <c r="AH1182" t="s">
        <v>20171</v>
      </c>
      <c r="AI1182" t="s">
        <v>18524</v>
      </c>
      <c r="AN1182" t="s">
        <v>20173</v>
      </c>
    </row>
    <row r="1183" spans="1:40" x14ac:dyDescent="0.2">
      <c r="A1183" t="s">
        <v>5062</v>
      </c>
      <c r="B1183" t="s">
        <v>5063</v>
      </c>
      <c r="D1183" t="s">
        <v>8624</v>
      </c>
      <c r="F1183" t="s">
        <v>18556</v>
      </c>
      <c r="G1183" t="s">
        <v>18456</v>
      </c>
      <c r="L1183" t="s">
        <v>18517</v>
      </c>
      <c r="N1183" t="s">
        <v>7575</v>
      </c>
      <c r="Q1183" t="s">
        <v>20174</v>
      </c>
      <c r="T1183" t="s">
        <v>20169</v>
      </c>
      <c r="U1183" t="s">
        <v>20170</v>
      </c>
      <c r="V1183" t="b">
        <v>0</v>
      </c>
      <c r="W1183" t="b">
        <v>1</v>
      </c>
      <c r="AB1183" t="s">
        <v>18455</v>
      </c>
      <c r="AC1183" t="s">
        <v>18577</v>
      </c>
      <c r="AE1183" t="s">
        <v>18627</v>
      </c>
      <c r="AF1183" t="s">
        <v>18600</v>
      </c>
      <c r="AG1183" t="s">
        <v>18459</v>
      </c>
      <c r="AH1183" t="s">
        <v>20171</v>
      </c>
      <c r="AI1183" t="s">
        <v>18461</v>
      </c>
      <c r="AN1183" t="s">
        <v>20176</v>
      </c>
    </row>
    <row r="1184" spans="1:40" x14ac:dyDescent="0.2">
      <c r="A1184" t="s">
        <v>5062</v>
      </c>
      <c r="B1184" t="s">
        <v>5063</v>
      </c>
      <c r="D1184" t="s">
        <v>8624</v>
      </c>
      <c r="F1184" t="s">
        <v>18556</v>
      </c>
      <c r="G1184" t="s">
        <v>18524</v>
      </c>
      <c r="H1184" t="s">
        <v>18580</v>
      </c>
      <c r="L1184" t="s">
        <v>18517</v>
      </c>
      <c r="N1184" t="s">
        <v>7575</v>
      </c>
      <c r="Q1184" t="s">
        <v>20174</v>
      </c>
      <c r="T1184" t="s">
        <v>20169</v>
      </c>
      <c r="U1184" t="s">
        <v>20170</v>
      </c>
      <c r="V1184" t="b">
        <v>0</v>
      </c>
      <c r="W1184" t="b">
        <v>1</v>
      </c>
      <c r="AB1184" t="s">
        <v>18455</v>
      </c>
      <c r="AC1184" t="s">
        <v>18566</v>
      </c>
      <c r="AE1184" t="s">
        <v>18562</v>
      </c>
      <c r="AF1184" t="s">
        <v>18514</v>
      </c>
      <c r="AG1184" t="s">
        <v>18515</v>
      </c>
      <c r="AH1184" t="s">
        <v>20171</v>
      </c>
      <c r="AI1184" t="s">
        <v>7872</v>
      </c>
      <c r="AN1184" t="s">
        <v>20175</v>
      </c>
    </row>
    <row r="1185" spans="1:40" x14ac:dyDescent="0.2">
      <c r="A1185" t="s">
        <v>5062</v>
      </c>
      <c r="B1185" t="s">
        <v>5063</v>
      </c>
      <c r="D1185" t="s">
        <v>8624</v>
      </c>
      <c r="F1185" t="s">
        <v>18556</v>
      </c>
      <c r="G1185" t="s">
        <v>18524</v>
      </c>
      <c r="H1185" t="s">
        <v>18580</v>
      </c>
      <c r="L1185" t="s">
        <v>18558</v>
      </c>
      <c r="N1185" t="s">
        <v>7575</v>
      </c>
      <c r="T1185" t="s">
        <v>20169</v>
      </c>
      <c r="U1185" t="s">
        <v>20170</v>
      </c>
      <c r="V1185" t="b">
        <v>0</v>
      </c>
      <c r="W1185" t="b">
        <v>1</v>
      </c>
      <c r="AB1185" t="s">
        <v>18455</v>
      </c>
      <c r="AC1185" t="s">
        <v>18566</v>
      </c>
      <c r="AE1185" t="s">
        <v>18562</v>
      </c>
      <c r="AF1185" t="s">
        <v>18514</v>
      </c>
      <c r="AG1185" t="s">
        <v>18515</v>
      </c>
      <c r="AH1185" t="s">
        <v>20171</v>
      </c>
      <c r="AI1185" t="s">
        <v>18524</v>
      </c>
      <c r="AN1185" t="s">
        <v>20173</v>
      </c>
    </row>
    <row r="1186" spans="1:40" x14ac:dyDescent="0.2">
      <c r="A1186" t="s">
        <v>5062</v>
      </c>
      <c r="B1186" t="s">
        <v>5063</v>
      </c>
      <c r="D1186" t="s">
        <v>8624</v>
      </c>
      <c r="F1186" t="s">
        <v>18556</v>
      </c>
      <c r="G1186" t="s">
        <v>18451</v>
      </c>
      <c r="H1186" t="s">
        <v>18698</v>
      </c>
      <c r="L1186" t="s">
        <v>18517</v>
      </c>
      <c r="N1186" t="s">
        <v>7575</v>
      </c>
      <c r="Q1186" t="s">
        <v>20174</v>
      </c>
      <c r="T1186" t="s">
        <v>20169</v>
      </c>
      <c r="U1186" t="s">
        <v>20170</v>
      </c>
      <c r="V1186" t="b">
        <v>0</v>
      </c>
      <c r="W1186" t="b">
        <v>1</v>
      </c>
      <c r="AB1186" t="s">
        <v>18455</v>
      </c>
      <c r="AC1186" t="s">
        <v>18491</v>
      </c>
      <c r="AE1186" t="s">
        <v>18627</v>
      </c>
      <c r="AF1186" t="s">
        <v>18600</v>
      </c>
      <c r="AG1186" t="s">
        <v>18459</v>
      </c>
      <c r="AH1186" t="s">
        <v>20171</v>
      </c>
      <c r="AI1186" t="s">
        <v>18461</v>
      </c>
      <c r="AN1186" t="s">
        <v>20175</v>
      </c>
    </row>
    <row r="1187" spans="1:40" x14ac:dyDescent="0.2">
      <c r="A1187" t="s">
        <v>5062</v>
      </c>
      <c r="B1187" t="s">
        <v>5063</v>
      </c>
      <c r="D1187" t="s">
        <v>8624</v>
      </c>
      <c r="F1187" t="s">
        <v>18556</v>
      </c>
      <c r="G1187" t="s">
        <v>18451</v>
      </c>
      <c r="H1187" t="s">
        <v>18920</v>
      </c>
      <c r="L1187" t="s">
        <v>18558</v>
      </c>
      <c r="N1187" t="s">
        <v>7575</v>
      </c>
      <c r="T1187" t="s">
        <v>20169</v>
      </c>
      <c r="U1187" t="s">
        <v>20170</v>
      </c>
      <c r="V1187" t="b">
        <v>0</v>
      </c>
      <c r="W1187" t="b">
        <v>1</v>
      </c>
      <c r="AB1187" t="s">
        <v>18455</v>
      </c>
      <c r="AC1187" t="s">
        <v>18456</v>
      </c>
      <c r="AE1187" t="s">
        <v>18627</v>
      </c>
      <c r="AF1187" t="s">
        <v>18600</v>
      </c>
      <c r="AG1187" t="s">
        <v>18459</v>
      </c>
      <c r="AH1187" t="s">
        <v>20171</v>
      </c>
      <c r="AI1187" t="s">
        <v>18524</v>
      </c>
      <c r="AN1187" t="s">
        <v>20173</v>
      </c>
    </row>
    <row r="1188" spans="1:40" x14ac:dyDescent="0.2">
      <c r="A1188" t="s">
        <v>5062</v>
      </c>
      <c r="B1188" t="s">
        <v>5063</v>
      </c>
      <c r="D1188" t="s">
        <v>8624</v>
      </c>
      <c r="F1188" t="s">
        <v>18556</v>
      </c>
      <c r="G1188" t="s">
        <v>18524</v>
      </c>
      <c r="H1188" t="s">
        <v>18582</v>
      </c>
      <c r="L1188" t="s">
        <v>18517</v>
      </c>
      <c r="N1188" t="s">
        <v>7575</v>
      </c>
      <c r="Q1188" t="s">
        <v>20174</v>
      </c>
      <c r="T1188" t="s">
        <v>20169</v>
      </c>
      <c r="U1188" t="s">
        <v>20170</v>
      </c>
      <c r="V1188" t="b">
        <v>0</v>
      </c>
      <c r="W1188" t="b">
        <v>1</v>
      </c>
      <c r="AB1188" t="s">
        <v>18455</v>
      </c>
      <c r="AC1188" t="s">
        <v>18561</v>
      </c>
      <c r="AE1188" t="s">
        <v>18562</v>
      </c>
      <c r="AF1188" t="s">
        <v>18514</v>
      </c>
      <c r="AG1188" t="s">
        <v>18515</v>
      </c>
      <c r="AH1188" t="s">
        <v>20171</v>
      </c>
      <c r="AI1188" t="s">
        <v>7872</v>
      </c>
      <c r="AN1188" t="s">
        <v>20175</v>
      </c>
    </row>
    <row r="1189" spans="1:40" x14ac:dyDescent="0.2">
      <c r="A1189" t="s">
        <v>5062</v>
      </c>
      <c r="B1189" t="s">
        <v>5063</v>
      </c>
      <c r="D1189" t="s">
        <v>8624</v>
      </c>
      <c r="F1189" t="s">
        <v>18556</v>
      </c>
      <c r="G1189" t="s">
        <v>18491</v>
      </c>
      <c r="L1189" t="s">
        <v>18558</v>
      </c>
      <c r="N1189" t="s">
        <v>7575</v>
      </c>
      <c r="T1189" t="s">
        <v>20169</v>
      </c>
      <c r="U1189" t="s">
        <v>20170</v>
      </c>
      <c r="AE1189" t="s">
        <v>18627</v>
      </c>
      <c r="AF1189" t="s">
        <v>18600</v>
      </c>
      <c r="AG1189" t="s">
        <v>18459</v>
      </c>
      <c r="AH1189" t="s">
        <v>20171</v>
      </c>
      <c r="AI1189" t="s">
        <v>18451</v>
      </c>
      <c r="AN1189" t="s">
        <v>20172</v>
      </c>
    </row>
    <row r="1190" spans="1:40" x14ac:dyDescent="0.2">
      <c r="A1190" t="s">
        <v>5062</v>
      </c>
      <c r="B1190" t="s">
        <v>5063</v>
      </c>
      <c r="D1190" t="s">
        <v>8624</v>
      </c>
      <c r="F1190" t="s">
        <v>18556</v>
      </c>
      <c r="G1190" t="s">
        <v>18566</v>
      </c>
      <c r="L1190" t="s">
        <v>18558</v>
      </c>
      <c r="N1190" t="s">
        <v>7575</v>
      </c>
      <c r="T1190" t="s">
        <v>20169</v>
      </c>
      <c r="U1190" t="s">
        <v>20170</v>
      </c>
      <c r="AE1190" t="s">
        <v>18562</v>
      </c>
      <c r="AF1190" t="s">
        <v>18514</v>
      </c>
      <c r="AG1190" t="s">
        <v>18515</v>
      </c>
      <c r="AH1190" t="s">
        <v>20171</v>
      </c>
      <c r="AI1190" t="s">
        <v>18524</v>
      </c>
      <c r="AN1190" t="s">
        <v>20172</v>
      </c>
    </row>
    <row r="1191" spans="1:40" x14ac:dyDescent="0.2">
      <c r="A1191" t="s">
        <v>5062</v>
      </c>
      <c r="B1191" t="s">
        <v>5063</v>
      </c>
      <c r="D1191" t="s">
        <v>8624</v>
      </c>
      <c r="F1191" t="s">
        <v>18556</v>
      </c>
      <c r="G1191" t="s">
        <v>18561</v>
      </c>
      <c r="L1191" t="s">
        <v>18558</v>
      </c>
      <c r="N1191" t="s">
        <v>7261</v>
      </c>
      <c r="V1191" t="b">
        <v>0</v>
      </c>
      <c r="W1191" t="b">
        <v>0</v>
      </c>
      <c r="Z1191" t="b">
        <v>0</v>
      </c>
      <c r="AE1191" t="s">
        <v>18562</v>
      </c>
      <c r="AF1191" t="s">
        <v>18514</v>
      </c>
      <c r="AG1191" t="s">
        <v>18515</v>
      </c>
      <c r="AH1191" t="s">
        <v>20177</v>
      </c>
      <c r="AI1191" t="s">
        <v>18524</v>
      </c>
      <c r="AN1191" t="s">
        <v>20178</v>
      </c>
    </row>
    <row r="1192" spans="1:40" x14ac:dyDescent="0.2">
      <c r="A1192" t="s">
        <v>5062</v>
      </c>
      <c r="B1192" t="s">
        <v>5063</v>
      </c>
      <c r="D1192" t="s">
        <v>8624</v>
      </c>
      <c r="F1192" t="s">
        <v>18556</v>
      </c>
      <c r="G1192" t="s">
        <v>18456</v>
      </c>
      <c r="L1192" t="s">
        <v>18558</v>
      </c>
      <c r="N1192" t="s">
        <v>7261</v>
      </c>
      <c r="V1192" t="b">
        <v>0</v>
      </c>
      <c r="W1192" t="b">
        <v>0</v>
      </c>
      <c r="Z1192" t="b">
        <v>0</v>
      </c>
      <c r="AE1192" t="s">
        <v>18568</v>
      </c>
      <c r="AF1192" t="s">
        <v>18546</v>
      </c>
      <c r="AG1192" t="s">
        <v>18459</v>
      </c>
      <c r="AH1192" t="s">
        <v>20177</v>
      </c>
      <c r="AI1192" t="s">
        <v>18451</v>
      </c>
      <c r="AN1192" t="s">
        <v>20178</v>
      </c>
    </row>
    <row r="1193" spans="1:40" x14ac:dyDescent="0.2">
      <c r="A1193" t="s">
        <v>5062</v>
      </c>
      <c r="B1193" t="s">
        <v>5063</v>
      </c>
      <c r="D1193" t="s">
        <v>8624</v>
      </c>
      <c r="F1193" t="s">
        <v>18556</v>
      </c>
      <c r="G1193" t="s">
        <v>18456</v>
      </c>
      <c r="L1193" t="s">
        <v>18517</v>
      </c>
      <c r="N1193" t="s">
        <v>7261</v>
      </c>
      <c r="Q1193" t="s">
        <v>20174</v>
      </c>
      <c r="V1193" t="b">
        <v>0</v>
      </c>
      <c r="W1193" t="b">
        <v>1</v>
      </c>
      <c r="Z1193" t="b">
        <v>0</v>
      </c>
      <c r="AB1193" t="s">
        <v>18455</v>
      </c>
      <c r="AC1193" t="s">
        <v>18577</v>
      </c>
      <c r="AE1193" t="s">
        <v>18568</v>
      </c>
      <c r="AF1193" t="s">
        <v>18546</v>
      </c>
      <c r="AG1193" t="s">
        <v>18459</v>
      </c>
      <c r="AH1193" t="s">
        <v>20177</v>
      </c>
      <c r="AI1193" t="s">
        <v>18461</v>
      </c>
      <c r="AN1193" t="s">
        <v>20179</v>
      </c>
    </row>
    <row r="1194" spans="1:40" x14ac:dyDescent="0.2">
      <c r="A1194" t="s">
        <v>5062</v>
      </c>
      <c r="B1194" t="s">
        <v>5063</v>
      </c>
      <c r="D1194" t="s">
        <v>8624</v>
      </c>
      <c r="F1194" t="s">
        <v>18556</v>
      </c>
      <c r="G1194" t="s">
        <v>18491</v>
      </c>
      <c r="L1194" t="s">
        <v>18558</v>
      </c>
      <c r="N1194" t="s">
        <v>7261</v>
      </c>
      <c r="V1194" t="b">
        <v>0</v>
      </c>
      <c r="W1194" t="b">
        <v>0</v>
      </c>
      <c r="Z1194" t="b">
        <v>0</v>
      </c>
      <c r="AE1194" t="s">
        <v>18568</v>
      </c>
      <c r="AF1194" t="s">
        <v>18546</v>
      </c>
      <c r="AG1194" t="s">
        <v>18459</v>
      </c>
      <c r="AH1194" t="s">
        <v>20177</v>
      </c>
      <c r="AI1194" t="s">
        <v>18451</v>
      </c>
      <c r="AN1194" t="s">
        <v>20178</v>
      </c>
    </row>
    <row r="1195" spans="1:40" x14ac:dyDescent="0.2">
      <c r="A1195" t="s">
        <v>5062</v>
      </c>
      <c r="B1195" t="s">
        <v>5063</v>
      </c>
      <c r="D1195" t="s">
        <v>8624</v>
      </c>
      <c r="F1195" t="s">
        <v>18556</v>
      </c>
      <c r="G1195" t="s">
        <v>18566</v>
      </c>
      <c r="L1195" t="s">
        <v>18558</v>
      </c>
      <c r="N1195" t="s">
        <v>7261</v>
      </c>
      <c r="V1195" t="b">
        <v>0</v>
      </c>
      <c r="W1195" t="b">
        <v>0</v>
      </c>
      <c r="Z1195" t="b">
        <v>0</v>
      </c>
      <c r="AE1195" t="s">
        <v>18562</v>
      </c>
      <c r="AF1195" t="s">
        <v>18514</v>
      </c>
      <c r="AG1195" t="s">
        <v>18515</v>
      </c>
      <c r="AH1195" t="s">
        <v>20177</v>
      </c>
      <c r="AI1195" t="s">
        <v>18524</v>
      </c>
      <c r="AN1195" t="s">
        <v>20178</v>
      </c>
    </row>
    <row r="1196" spans="1:40" x14ac:dyDescent="0.2">
      <c r="A1196" t="s">
        <v>5062</v>
      </c>
      <c r="B1196" t="s">
        <v>5063</v>
      </c>
      <c r="D1196" t="s">
        <v>8624</v>
      </c>
      <c r="F1196" t="s">
        <v>18556</v>
      </c>
      <c r="G1196" t="s">
        <v>18561</v>
      </c>
      <c r="L1196" t="s">
        <v>18558</v>
      </c>
      <c r="N1196" t="s">
        <v>7547</v>
      </c>
      <c r="V1196" t="b">
        <v>0</v>
      </c>
      <c r="W1196" t="b">
        <v>0</v>
      </c>
      <c r="Z1196" t="b">
        <v>0</v>
      </c>
      <c r="AE1196" t="s">
        <v>18562</v>
      </c>
      <c r="AF1196" t="s">
        <v>18514</v>
      </c>
      <c r="AG1196" t="s">
        <v>18515</v>
      </c>
      <c r="AH1196" t="s">
        <v>20180</v>
      </c>
      <c r="AI1196" t="s">
        <v>18524</v>
      </c>
      <c r="AN1196" t="s">
        <v>20181</v>
      </c>
    </row>
    <row r="1197" spans="1:40" x14ac:dyDescent="0.2">
      <c r="A1197" t="s">
        <v>5062</v>
      </c>
      <c r="B1197" t="s">
        <v>5063</v>
      </c>
      <c r="D1197" t="s">
        <v>8624</v>
      </c>
      <c r="F1197" t="s">
        <v>18556</v>
      </c>
      <c r="G1197" t="s">
        <v>18456</v>
      </c>
      <c r="L1197" t="s">
        <v>18558</v>
      </c>
      <c r="N1197" t="s">
        <v>7547</v>
      </c>
      <c r="V1197" t="b">
        <v>0</v>
      </c>
      <c r="W1197" t="b">
        <v>0</v>
      </c>
      <c r="Z1197" t="b">
        <v>0</v>
      </c>
      <c r="AE1197" t="s">
        <v>18568</v>
      </c>
      <c r="AF1197" t="s">
        <v>18546</v>
      </c>
      <c r="AG1197" t="s">
        <v>18459</v>
      </c>
      <c r="AH1197" t="s">
        <v>20180</v>
      </c>
      <c r="AI1197" t="s">
        <v>18451</v>
      </c>
      <c r="AN1197" t="s">
        <v>20181</v>
      </c>
    </row>
    <row r="1198" spans="1:40" x14ac:dyDescent="0.2">
      <c r="A1198" t="s">
        <v>5062</v>
      </c>
      <c r="B1198" t="s">
        <v>5063</v>
      </c>
      <c r="D1198" t="s">
        <v>8624</v>
      </c>
      <c r="F1198" t="s">
        <v>18556</v>
      </c>
      <c r="G1198" t="s">
        <v>18491</v>
      </c>
      <c r="L1198" t="s">
        <v>18558</v>
      </c>
      <c r="N1198" t="s">
        <v>7547</v>
      </c>
      <c r="V1198" t="b">
        <v>0</v>
      </c>
      <c r="W1198" t="b">
        <v>0</v>
      </c>
      <c r="Z1198" t="b">
        <v>0</v>
      </c>
      <c r="AE1198" t="s">
        <v>18568</v>
      </c>
      <c r="AF1198" t="s">
        <v>18546</v>
      </c>
      <c r="AG1198" t="s">
        <v>18459</v>
      </c>
      <c r="AH1198" t="s">
        <v>20180</v>
      </c>
      <c r="AI1198" t="s">
        <v>18451</v>
      </c>
      <c r="AN1198" t="s">
        <v>20181</v>
      </c>
    </row>
    <row r="1199" spans="1:40" x14ac:dyDescent="0.2">
      <c r="A1199" t="s">
        <v>5062</v>
      </c>
      <c r="B1199" t="s">
        <v>5063</v>
      </c>
      <c r="D1199" t="s">
        <v>8624</v>
      </c>
      <c r="F1199" t="s">
        <v>18556</v>
      </c>
      <c r="G1199" t="s">
        <v>18566</v>
      </c>
      <c r="L1199" t="s">
        <v>18558</v>
      </c>
      <c r="N1199" t="s">
        <v>7547</v>
      </c>
      <c r="V1199" t="b">
        <v>0</v>
      </c>
      <c r="W1199" t="b">
        <v>0</v>
      </c>
      <c r="Z1199" t="b">
        <v>0</v>
      </c>
      <c r="AE1199" t="s">
        <v>18562</v>
      </c>
      <c r="AF1199" t="s">
        <v>18514</v>
      </c>
      <c r="AG1199" t="s">
        <v>18515</v>
      </c>
      <c r="AH1199" t="s">
        <v>20180</v>
      </c>
      <c r="AI1199" t="s">
        <v>18524</v>
      </c>
      <c r="AN1199" t="s">
        <v>20181</v>
      </c>
    </row>
    <row r="1200" spans="1:40" x14ac:dyDescent="0.2">
      <c r="A1200" t="s">
        <v>5062</v>
      </c>
      <c r="B1200" t="s">
        <v>5063</v>
      </c>
      <c r="D1200" t="s">
        <v>8624</v>
      </c>
      <c r="F1200" t="s">
        <v>18556</v>
      </c>
      <c r="G1200" t="s">
        <v>18561</v>
      </c>
      <c r="L1200" t="s">
        <v>18558</v>
      </c>
      <c r="N1200" t="s">
        <v>7850</v>
      </c>
      <c r="V1200" t="b">
        <v>0</v>
      </c>
      <c r="W1200" t="b">
        <v>0</v>
      </c>
      <c r="Z1200" t="b">
        <v>0</v>
      </c>
      <c r="AE1200" t="s">
        <v>18562</v>
      </c>
      <c r="AF1200" t="s">
        <v>18514</v>
      </c>
      <c r="AG1200" t="s">
        <v>18515</v>
      </c>
      <c r="AH1200" t="s">
        <v>20182</v>
      </c>
      <c r="AI1200" t="s">
        <v>18524</v>
      </c>
      <c r="AN1200" t="s">
        <v>20183</v>
      </c>
    </row>
    <row r="1201" spans="1:40" x14ac:dyDescent="0.2">
      <c r="A1201" t="s">
        <v>5062</v>
      </c>
      <c r="B1201" t="s">
        <v>5063</v>
      </c>
      <c r="D1201" t="s">
        <v>8624</v>
      </c>
      <c r="F1201" t="s">
        <v>18556</v>
      </c>
      <c r="G1201" t="s">
        <v>18456</v>
      </c>
      <c r="L1201" t="s">
        <v>18558</v>
      </c>
      <c r="N1201" t="s">
        <v>7850</v>
      </c>
      <c r="V1201" t="b">
        <v>0</v>
      </c>
      <c r="W1201" t="b">
        <v>0</v>
      </c>
      <c r="Z1201" t="b">
        <v>0</v>
      </c>
      <c r="AE1201" t="s">
        <v>18568</v>
      </c>
      <c r="AF1201" t="s">
        <v>18546</v>
      </c>
      <c r="AG1201" t="s">
        <v>18459</v>
      </c>
      <c r="AH1201" t="s">
        <v>20182</v>
      </c>
      <c r="AI1201" t="s">
        <v>18451</v>
      </c>
      <c r="AN1201" t="s">
        <v>20183</v>
      </c>
    </row>
    <row r="1202" spans="1:40" x14ac:dyDescent="0.2">
      <c r="A1202" t="s">
        <v>5062</v>
      </c>
      <c r="B1202" t="s">
        <v>5063</v>
      </c>
      <c r="D1202" t="s">
        <v>8624</v>
      </c>
      <c r="F1202" t="s">
        <v>18556</v>
      </c>
      <c r="G1202" t="s">
        <v>18491</v>
      </c>
      <c r="L1202" t="s">
        <v>18558</v>
      </c>
      <c r="N1202" t="s">
        <v>7850</v>
      </c>
      <c r="V1202" t="b">
        <v>0</v>
      </c>
      <c r="W1202" t="b">
        <v>0</v>
      </c>
      <c r="Z1202" t="b">
        <v>0</v>
      </c>
      <c r="AE1202" t="s">
        <v>18568</v>
      </c>
      <c r="AF1202" t="s">
        <v>18546</v>
      </c>
      <c r="AG1202" t="s">
        <v>18459</v>
      </c>
      <c r="AH1202" t="s">
        <v>20182</v>
      </c>
      <c r="AI1202" t="s">
        <v>18451</v>
      </c>
      <c r="AN1202" t="s">
        <v>20183</v>
      </c>
    </row>
    <row r="1203" spans="1:40" x14ac:dyDescent="0.2">
      <c r="A1203" t="s">
        <v>5062</v>
      </c>
      <c r="B1203" t="s">
        <v>5063</v>
      </c>
      <c r="D1203" t="s">
        <v>8624</v>
      </c>
      <c r="F1203" t="s">
        <v>18556</v>
      </c>
      <c r="G1203" t="s">
        <v>18566</v>
      </c>
      <c r="L1203" t="s">
        <v>18558</v>
      </c>
      <c r="N1203" t="s">
        <v>7850</v>
      </c>
      <c r="V1203" t="b">
        <v>0</v>
      </c>
      <c r="W1203" t="b">
        <v>0</v>
      </c>
      <c r="Z1203" t="b">
        <v>0</v>
      </c>
      <c r="AE1203" t="s">
        <v>18562</v>
      </c>
      <c r="AF1203" t="s">
        <v>18514</v>
      </c>
      <c r="AG1203" t="s">
        <v>18515</v>
      </c>
      <c r="AH1203" t="s">
        <v>20182</v>
      </c>
      <c r="AI1203" t="s">
        <v>18524</v>
      </c>
      <c r="AN1203" t="s">
        <v>20183</v>
      </c>
    </row>
    <row r="1204" spans="1:40" x14ac:dyDescent="0.2">
      <c r="A1204" t="s">
        <v>5062</v>
      </c>
      <c r="B1204" t="s">
        <v>5063</v>
      </c>
      <c r="D1204" t="s">
        <v>8624</v>
      </c>
      <c r="F1204" t="s">
        <v>18556</v>
      </c>
      <c r="G1204" t="s">
        <v>18451</v>
      </c>
      <c r="H1204" t="s">
        <v>20164</v>
      </c>
      <c r="L1204" t="s">
        <v>18517</v>
      </c>
      <c r="Q1204" t="s">
        <v>20174</v>
      </c>
      <c r="T1204" t="s">
        <v>20184</v>
      </c>
      <c r="U1204" t="s">
        <v>20185</v>
      </c>
      <c r="V1204" t="b">
        <v>0</v>
      </c>
      <c r="W1204" t="b">
        <v>1</v>
      </c>
      <c r="AB1204" t="s">
        <v>18455</v>
      </c>
      <c r="AC1204" t="s">
        <v>18456</v>
      </c>
      <c r="AE1204" t="s">
        <v>18568</v>
      </c>
      <c r="AF1204" t="s">
        <v>18546</v>
      </c>
      <c r="AG1204" t="s">
        <v>18459</v>
      </c>
      <c r="AH1204" t="s">
        <v>20186</v>
      </c>
      <c r="AI1204" t="s">
        <v>18461</v>
      </c>
      <c r="AN1204" t="s">
        <v>20187</v>
      </c>
    </row>
    <row r="1205" spans="1:40" x14ac:dyDescent="0.2">
      <c r="A1205" t="s">
        <v>5062</v>
      </c>
      <c r="B1205" t="s">
        <v>5063</v>
      </c>
      <c r="D1205" t="s">
        <v>8624</v>
      </c>
      <c r="F1205" t="s">
        <v>18556</v>
      </c>
      <c r="G1205" t="s">
        <v>18524</v>
      </c>
      <c r="H1205" t="s">
        <v>20163</v>
      </c>
      <c r="L1205" t="s">
        <v>18517</v>
      </c>
      <c r="Q1205" t="s">
        <v>20174</v>
      </c>
      <c r="T1205" t="s">
        <v>20184</v>
      </c>
      <c r="U1205" t="s">
        <v>20185</v>
      </c>
      <c r="V1205" t="b">
        <v>0</v>
      </c>
      <c r="W1205" t="b">
        <v>1</v>
      </c>
      <c r="AB1205" t="s">
        <v>18455</v>
      </c>
      <c r="AC1205" t="s">
        <v>18566</v>
      </c>
      <c r="AE1205" t="s">
        <v>18562</v>
      </c>
      <c r="AF1205" t="s">
        <v>18514</v>
      </c>
      <c r="AG1205" t="s">
        <v>18515</v>
      </c>
      <c r="AH1205" t="s">
        <v>20186</v>
      </c>
      <c r="AI1205" t="s">
        <v>7872</v>
      </c>
      <c r="AN1205" t="s">
        <v>20187</v>
      </c>
    </row>
    <row r="1206" spans="1:40" x14ac:dyDescent="0.2">
      <c r="A1206" t="s">
        <v>5062</v>
      </c>
      <c r="B1206" t="s">
        <v>5063</v>
      </c>
      <c r="D1206" t="s">
        <v>8624</v>
      </c>
      <c r="F1206" t="s">
        <v>18556</v>
      </c>
      <c r="G1206" t="s">
        <v>18451</v>
      </c>
      <c r="H1206" t="s">
        <v>20162</v>
      </c>
      <c r="L1206" t="s">
        <v>18517</v>
      </c>
      <c r="Q1206" t="s">
        <v>20174</v>
      </c>
      <c r="T1206" t="s">
        <v>20184</v>
      </c>
      <c r="U1206" t="s">
        <v>20185</v>
      </c>
      <c r="V1206" t="b">
        <v>0</v>
      </c>
      <c r="W1206" t="b">
        <v>1</v>
      </c>
      <c r="AB1206" t="s">
        <v>18455</v>
      </c>
      <c r="AC1206" t="s">
        <v>18491</v>
      </c>
      <c r="AE1206" t="s">
        <v>18568</v>
      </c>
      <c r="AF1206" t="s">
        <v>18546</v>
      </c>
      <c r="AG1206" t="s">
        <v>18459</v>
      </c>
      <c r="AH1206" t="s">
        <v>20186</v>
      </c>
      <c r="AI1206" t="s">
        <v>18461</v>
      </c>
      <c r="AN1206" t="s">
        <v>20187</v>
      </c>
    </row>
    <row r="1207" spans="1:40" x14ac:dyDescent="0.2">
      <c r="A1207" t="s">
        <v>5062</v>
      </c>
      <c r="B1207" t="s">
        <v>5063</v>
      </c>
      <c r="D1207" t="s">
        <v>8624</v>
      </c>
      <c r="F1207" t="s">
        <v>18556</v>
      </c>
      <c r="G1207" t="s">
        <v>18524</v>
      </c>
      <c r="H1207" t="s">
        <v>19017</v>
      </c>
      <c r="L1207" t="s">
        <v>18517</v>
      </c>
      <c r="Q1207" t="s">
        <v>20174</v>
      </c>
      <c r="T1207" t="s">
        <v>20184</v>
      </c>
      <c r="U1207" t="s">
        <v>20185</v>
      </c>
      <c r="V1207" t="b">
        <v>0</v>
      </c>
      <c r="W1207" t="b">
        <v>1</v>
      </c>
      <c r="AB1207" t="s">
        <v>18455</v>
      </c>
      <c r="AC1207" t="s">
        <v>18561</v>
      </c>
      <c r="AE1207" t="s">
        <v>18562</v>
      </c>
      <c r="AF1207" t="s">
        <v>18514</v>
      </c>
      <c r="AG1207" t="s">
        <v>18515</v>
      </c>
      <c r="AH1207" t="s">
        <v>20186</v>
      </c>
      <c r="AI1207" t="s">
        <v>7872</v>
      </c>
      <c r="AN1207" t="s">
        <v>20188</v>
      </c>
    </row>
    <row r="1208" spans="1:40" x14ac:dyDescent="0.2">
      <c r="A1208" t="s">
        <v>5200</v>
      </c>
      <c r="B1208" t="s">
        <v>5201</v>
      </c>
      <c r="D1208" t="s">
        <v>8634</v>
      </c>
      <c r="F1208" t="s">
        <v>18924</v>
      </c>
      <c r="G1208" t="s">
        <v>18491</v>
      </c>
      <c r="H1208" t="s">
        <v>20190</v>
      </c>
      <c r="I1208">
        <v>80000000</v>
      </c>
      <c r="L1208" t="s">
        <v>18927</v>
      </c>
      <c r="M1208" t="s">
        <v>18932</v>
      </c>
      <c r="N1208" t="s">
        <v>7487</v>
      </c>
      <c r="V1208" t="b">
        <v>0</v>
      </c>
      <c r="W1208" t="b">
        <v>0</v>
      </c>
      <c r="X1208" t="b">
        <v>0</v>
      </c>
      <c r="Y1208" t="b">
        <v>0</v>
      </c>
      <c r="Z1208" t="b">
        <v>0</v>
      </c>
      <c r="AE1208" t="s">
        <v>20191</v>
      </c>
      <c r="AF1208" t="s">
        <v>20192</v>
      </c>
      <c r="AH1208" t="s">
        <v>20193</v>
      </c>
      <c r="AI1208" t="s">
        <v>18451</v>
      </c>
      <c r="AN1208" t="s">
        <v>20194</v>
      </c>
    </row>
    <row r="1209" spans="1:40" hidden="1" x14ac:dyDescent="0.2">
      <c r="A1209" t="s">
        <v>5350</v>
      </c>
      <c r="B1209" t="s">
        <v>5351</v>
      </c>
      <c r="D1209" t="s">
        <v>8646</v>
      </c>
      <c r="F1209" t="s">
        <v>18509</v>
      </c>
      <c r="G1209" t="s">
        <v>18519</v>
      </c>
      <c r="H1209" t="s">
        <v>18914</v>
      </c>
      <c r="L1209" t="s">
        <v>18517</v>
      </c>
      <c r="N1209" t="s">
        <v>7582</v>
      </c>
      <c r="T1209" t="s">
        <v>20195</v>
      </c>
      <c r="U1209" t="s">
        <v>20196</v>
      </c>
      <c r="V1209" t="b">
        <v>0</v>
      </c>
      <c r="W1209" t="b">
        <v>1</v>
      </c>
      <c r="AB1209" t="s">
        <v>18455</v>
      </c>
      <c r="AE1209" t="s">
        <v>20197</v>
      </c>
      <c r="AF1209" t="s">
        <v>18656</v>
      </c>
      <c r="AG1209" t="s">
        <v>18640</v>
      </c>
      <c r="AH1209" t="s">
        <v>20198</v>
      </c>
      <c r="AI1209" t="s">
        <v>18524</v>
      </c>
      <c r="AN1209" t="s">
        <v>20199</v>
      </c>
    </row>
    <row r="1210" spans="1:40" hidden="1" x14ac:dyDescent="0.2">
      <c r="A1210" t="s">
        <v>5350</v>
      </c>
      <c r="B1210" t="s">
        <v>5351</v>
      </c>
      <c r="D1210" t="s">
        <v>8646</v>
      </c>
      <c r="F1210" t="s">
        <v>18509</v>
      </c>
      <c r="G1210" t="s">
        <v>18519</v>
      </c>
      <c r="H1210" t="s">
        <v>18914</v>
      </c>
      <c r="L1210" t="s">
        <v>18517</v>
      </c>
      <c r="N1210" t="s">
        <v>7447</v>
      </c>
      <c r="T1210" t="s">
        <v>20200</v>
      </c>
      <c r="U1210" t="s">
        <v>20201</v>
      </c>
      <c r="V1210" t="b">
        <v>0</v>
      </c>
      <c r="W1210" t="b">
        <v>1</v>
      </c>
      <c r="AB1210" t="s">
        <v>18455</v>
      </c>
      <c r="AE1210" t="s">
        <v>20197</v>
      </c>
      <c r="AF1210" t="s">
        <v>18656</v>
      </c>
      <c r="AG1210" t="s">
        <v>18640</v>
      </c>
      <c r="AH1210" t="s">
        <v>20202</v>
      </c>
      <c r="AI1210" t="s">
        <v>18524</v>
      </c>
      <c r="AN1210" t="s">
        <v>20203</v>
      </c>
    </row>
    <row r="1211" spans="1:40" hidden="1" x14ac:dyDescent="0.2">
      <c r="A1211" t="s">
        <v>5350</v>
      </c>
      <c r="B1211" t="s">
        <v>5351</v>
      </c>
      <c r="D1211" t="s">
        <v>8646</v>
      </c>
      <c r="F1211" t="s">
        <v>18509</v>
      </c>
      <c r="G1211" t="s">
        <v>20204</v>
      </c>
      <c r="L1211" t="s">
        <v>18517</v>
      </c>
      <c r="N1211" t="s">
        <v>7447</v>
      </c>
      <c r="V1211" t="b">
        <v>0</v>
      </c>
      <c r="W1211" t="b">
        <v>1</v>
      </c>
      <c r="AB1211" t="s">
        <v>18455</v>
      </c>
      <c r="AE1211" t="s">
        <v>20197</v>
      </c>
      <c r="AF1211" t="s">
        <v>18656</v>
      </c>
      <c r="AG1211" t="s">
        <v>18640</v>
      </c>
      <c r="AI1211" t="s">
        <v>7872</v>
      </c>
      <c r="AN1211" t="s">
        <v>20205</v>
      </c>
    </row>
    <row r="1212" spans="1:40" hidden="1" x14ac:dyDescent="0.2">
      <c r="A1212" t="s">
        <v>5350</v>
      </c>
      <c r="B1212" t="s">
        <v>5351</v>
      </c>
      <c r="D1212" t="s">
        <v>8646</v>
      </c>
      <c r="F1212" t="s">
        <v>18509</v>
      </c>
      <c r="G1212" t="s">
        <v>20204</v>
      </c>
      <c r="L1212" t="s">
        <v>18511</v>
      </c>
      <c r="N1212" t="s">
        <v>7447</v>
      </c>
      <c r="V1212" t="b">
        <v>0</v>
      </c>
      <c r="W1212" t="b">
        <v>1</v>
      </c>
      <c r="AB1212" t="s">
        <v>18455</v>
      </c>
      <c r="AE1212" t="s">
        <v>20197</v>
      </c>
      <c r="AF1212" t="s">
        <v>18656</v>
      </c>
      <c r="AG1212" t="s">
        <v>18640</v>
      </c>
      <c r="AI1212" t="s">
        <v>7872</v>
      </c>
      <c r="AN1212" t="s">
        <v>20206</v>
      </c>
    </row>
    <row r="1213" spans="1:40" hidden="1" x14ac:dyDescent="0.2">
      <c r="A1213" t="s">
        <v>5350</v>
      </c>
      <c r="B1213" t="s">
        <v>5351</v>
      </c>
      <c r="D1213" t="s">
        <v>8646</v>
      </c>
      <c r="F1213" t="s">
        <v>18509</v>
      </c>
      <c r="G1213" t="s">
        <v>20207</v>
      </c>
      <c r="L1213" t="s">
        <v>18511</v>
      </c>
      <c r="N1213" t="s">
        <v>7447</v>
      </c>
      <c r="V1213" t="b">
        <v>0</v>
      </c>
      <c r="W1213" t="b">
        <v>1</v>
      </c>
      <c r="AB1213" t="s">
        <v>18455</v>
      </c>
      <c r="AE1213" t="s">
        <v>19626</v>
      </c>
      <c r="AF1213" t="s">
        <v>18652</v>
      </c>
      <c r="AG1213" t="s">
        <v>19627</v>
      </c>
      <c r="AI1213" t="s">
        <v>18461</v>
      </c>
      <c r="AN1213" t="s">
        <v>20206</v>
      </c>
    </row>
    <row r="1214" spans="1:40" hidden="1" x14ac:dyDescent="0.2">
      <c r="A1214" t="s">
        <v>5350</v>
      </c>
      <c r="B1214" t="s">
        <v>5351</v>
      </c>
      <c r="D1214" t="s">
        <v>8646</v>
      </c>
      <c r="F1214" t="s">
        <v>18509</v>
      </c>
      <c r="G1214" t="s">
        <v>20207</v>
      </c>
      <c r="L1214" t="s">
        <v>18517</v>
      </c>
      <c r="N1214" t="s">
        <v>7447</v>
      </c>
      <c r="V1214" t="b">
        <v>0</v>
      </c>
      <c r="W1214" t="b">
        <v>1</v>
      </c>
      <c r="AB1214" t="s">
        <v>18455</v>
      </c>
      <c r="AE1214" t="s">
        <v>19626</v>
      </c>
      <c r="AF1214" t="s">
        <v>18652</v>
      </c>
      <c r="AG1214" t="s">
        <v>19627</v>
      </c>
      <c r="AI1214" t="s">
        <v>18461</v>
      </c>
      <c r="AN1214" t="s">
        <v>20205</v>
      </c>
    </row>
    <row r="1215" spans="1:40" hidden="1" x14ac:dyDescent="0.2">
      <c r="A1215" t="s">
        <v>5350</v>
      </c>
      <c r="B1215" t="s">
        <v>5351</v>
      </c>
      <c r="D1215" t="s">
        <v>8646</v>
      </c>
      <c r="F1215" t="s">
        <v>18509</v>
      </c>
      <c r="G1215" t="s">
        <v>18519</v>
      </c>
      <c r="H1215" t="s">
        <v>18914</v>
      </c>
      <c r="L1215" t="s">
        <v>18511</v>
      </c>
      <c r="N1215" t="s">
        <v>7447</v>
      </c>
      <c r="T1215" t="s">
        <v>20200</v>
      </c>
      <c r="U1215" t="s">
        <v>20201</v>
      </c>
      <c r="V1215" t="b">
        <v>0</v>
      </c>
      <c r="W1215" t="b">
        <v>1</v>
      </c>
      <c r="AB1215" t="s">
        <v>18455</v>
      </c>
      <c r="AE1215" t="s">
        <v>20197</v>
      </c>
      <c r="AF1215" t="s">
        <v>18656</v>
      </c>
      <c r="AG1215" t="s">
        <v>18640</v>
      </c>
      <c r="AH1215" t="s">
        <v>20202</v>
      </c>
      <c r="AI1215" t="s">
        <v>18524</v>
      </c>
      <c r="AN1215" t="s">
        <v>20208</v>
      </c>
    </row>
    <row r="1216" spans="1:40" hidden="1" x14ac:dyDescent="0.2">
      <c r="A1216" t="s">
        <v>5350</v>
      </c>
      <c r="B1216" t="s">
        <v>5351</v>
      </c>
      <c r="D1216" t="s">
        <v>8646</v>
      </c>
      <c r="F1216" t="s">
        <v>18509</v>
      </c>
      <c r="G1216" t="s">
        <v>20204</v>
      </c>
      <c r="L1216" t="s">
        <v>18517</v>
      </c>
      <c r="N1216" t="s">
        <v>7822</v>
      </c>
      <c r="V1216" t="b">
        <v>0</v>
      </c>
      <c r="W1216" t="b">
        <v>1</v>
      </c>
      <c r="AB1216" t="s">
        <v>18455</v>
      </c>
      <c r="AE1216" t="s">
        <v>20197</v>
      </c>
      <c r="AF1216" t="s">
        <v>18656</v>
      </c>
      <c r="AG1216" t="s">
        <v>18640</v>
      </c>
      <c r="AI1216" t="s">
        <v>7872</v>
      </c>
      <c r="AN1216" t="s">
        <v>20209</v>
      </c>
    </row>
    <row r="1217" spans="1:40" hidden="1" x14ac:dyDescent="0.2">
      <c r="A1217" t="s">
        <v>5350</v>
      </c>
      <c r="B1217" t="s">
        <v>5351</v>
      </c>
      <c r="D1217" t="s">
        <v>8646</v>
      </c>
      <c r="F1217" t="s">
        <v>18509</v>
      </c>
      <c r="G1217" t="s">
        <v>20204</v>
      </c>
      <c r="L1217" t="s">
        <v>18511</v>
      </c>
      <c r="N1217" t="s">
        <v>7822</v>
      </c>
      <c r="V1217" t="b">
        <v>0</v>
      </c>
      <c r="W1217" t="b">
        <v>1</v>
      </c>
      <c r="AB1217" t="s">
        <v>18455</v>
      </c>
      <c r="AE1217" t="s">
        <v>20197</v>
      </c>
      <c r="AF1217" t="s">
        <v>18656</v>
      </c>
      <c r="AG1217" t="s">
        <v>18640</v>
      </c>
      <c r="AI1217" t="s">
        <v>7872</v>
      </c>
      <c r="AN1217" t="s">
        <v>20210</v>
      </c>
    </row>
    <row r="1218" spans="1:40" hidden="1" x14ac:dyDescent="0.2">
      <c r="A1218" t="s">
        <v>5350</v>
      </c>
      <c r="B1218" t="s">
        <v>5351</v>
      </c>
      <c r="D1218" t="s">
        <v>8646</v>
      </c>
      <c r="F1218" t="s">
        <v>18509</v>
      </c>
      <c r="G1218" t="s">
        <v>20207</v>
      </c>
      <c r="L1218" t="s">
        <v>18511</v>
      </c>
      <c r="N1218" t="s">
        <v>7822</v>
      </c>
      <c r="V1218" t="b">
        <v>0</v>
      </c>
      <c r="W1218" t="b">
        <v>1</v>
      </c>
      <c r="AB1218" t="s">
        <v>18455</v>
      </c>
      <c r="AE1218" t="s">
        <v>19626</v>
      </c>
      <c r="AF1218" t="s">
        <v>18652</v>
      </c>
      <c r="AG1218" t="s">
        <v>19627</v>
      </c>
      <c r="AI1218" t="s">
        <v>18461</v>
      </c>
      <c r="AN1218" t="s">
        <v>20210</v>
      </c>
    </row>
    <row r="1219" spans="1:40" hidden="1" x14ac:dyDescent="0.2">
      <c r="A1219" t="s">
        <v>5350</v>
      </c>
      <c r="B1219" t="s">
        <v>5351</v>
      </c>
      <c r="D1219" t="s">
        <v>8646</v>
      </c>
      <c r="F1219" t="s">
        <v>18509</v>
      </c>
      <c r="G1219" t="s">
        <v>20207</v>
      </c>
      <c r="L1219" t="s">
        <v>18517</v>
      </c>
      <c r="N1219" t="s">
        <v>7822</v>
      </c>
      <c r="V1219" t="b">
        <v>0</v>
      </c>
      <c r="W1219" t="b">
        <v>1</v>
      </c>
      <c r="AB1219" t="s">
        <v>18455</v>
      </c>
      <c r="AE1219" t="s">
        <v>19626</v>
      </c>
      <c r="AF1219" t="s">
        <v>18652</v>
      </c>
      <c r="AG1219" t="s">
        <v>19627</v>
      </c>
      <c r="AI1219" t="s">
        <v>18461</v>
      </c>
      <c r="AN1219" t="s">
        <v>20209</v>
      </c>
    </row>
    <row r="1220" spans="1:40" hidden="1" x14ac:dyDescent="0.2">
      <c r="A1220" t="s">
        <v>5350</v>
      </c>
      <c r="B1220" t="s">
        <v>5351</v>
      </c>
      <c r="D1220" t="s">
        <v>8646</v>
      </c>
      <c r="F1220" t="s">
        <v>18509</v>
      </c>
      <c r="G1220" t="s">
        <v>20204</v>
      </c>
      <c r="L1220" t="s">
        <v>18517</v>
      </c>
      <c r="N1220" t="s">
        <v>7941</v>
      </c>
      <c r="V1220" t="b">
        <v>0</v>
      </c>
      <c r="W1220" t="b">
        <v>1</v>
      </c>
      <c r="Z1220" t="b">
        <v>0</v>
      </c>
      <c r="AB1220" t="s">
        <v>18455</v>
      </c>
      <c r="AE1220" t="s">
        <v>20197</v>
      </c>
      <c r="AF1220" t="s">
        <v>18656</v>
      </c>
      <c r="AG1220" t="s">
        <v>18640</v>
      </c>
      <c r="AI1220" t="s">
        <v>7872</v>
      </c>
      <c r="AN1220" t="s">
        <v>20211</v>
      </c>
    </row>
    <row r="1221" spans="1:40" hidden="1" x14ac:dyDescent="0.2">
      <c r="A1221" t="s">
        <v>5350</v>
      </c>
      <c r="B1221" t="s">
        <v>5351</v>
      </c>
      <c r="D1221" t="s">
        <v>8646</v>
      </c>
      <c r="F1221" t="s">
        <v>18509</v>
      </c>
      <c r="G1221" t="s">
        <v>20204</v>
      </c>
      <c r="L1221" t="s">
        <v>18511</v>
      </c>
      <c r="N1221" t="s">
        <v>7941</v>
      </c>
      <c r="V1221" t="b">
        <v>0</v>
      </c>
      <c r="W1221" t="b">
        <v>1</v>
      </c>
      <c r="Z1221" t="b">
        <v>0</v>
      </c>
      <c r="AB1221" t="s">
        <v>18455</v>
      </c>
      <c r="AE1221" t="s">
        <v>20197</v>
      </c>
      <c r="AF1221" t="s">
        <v>18656</v>
      </c>
      <c r="AG1221" t="s">
        <v>18640</v>
      </c>
      <c r="AI1221" t="s">
        <v>7872</v>
      </c>
      <c r="AN1221" t="s">
        <v>20212</v>
      </c>
    </row>
    <row r="1222" spans="1:40" hidden="1" x14ac:dyDescent="0.2">
      <c r="A1222" t="s">
        <v>5350</v>
      </c>
      <c r="B1222" t="s">
        <v>5351</v>
      </c>
      <c r="D1222" t="s">
        <v>8646</v>
      </c>
      <c r="F1222" t="s">
        <v>18509</v>
      </c>
      <c r="G1222" t="s">
        <v>20204</v>
      </c>
      <c r="L1222" t="s">
        <v>18517</v>
      </c>
      <c r="N1222" t="s">
        <v>7850</v>
      </c>
      <c r="V1222" t="b">
        <v>0</v>
      </c>
      <c r="W1222" t="b">
        <v>1</v>
      </c>
      <c r="Z1222" t="b">
        <v>0</v>
      </c>
      <c r="AB1222" t="s">
        <v>18455</v>
      </c>
      <c r="AE1222" t="s">
        <v>19624</v>
      </c>
      <c r="AF1222" t="s">
        <v>18639</v>
      </c>
      <c r="AG1222" t="s">
        <v>18640</v>
      </c>
      <c r="AI1222" t="s">
        <v>7872</v>
      </c>
      <c r="AN1222" t="s">
        <v>20213</v>
      </c>
    </row>
    <row r="1223" spans="1:40" hidden="1" x14ac:dyDescent="0.2">
      <c r="A1223" t="s">
        <v>5350</v>
      </c>
      <c r="B1223" t="s">
        <v>5351</v>
      </c>
      <c r="D1223" t="s">
        <v>8646</v>
      </c>
      <c r="F1223" t="s">
        <v>18509</v>
      </c>
      <c r="G1223" t="s">
        <v>20204</v>
      </c>
      <c r="L1223" t="s">
        <v>18511</v>
      </c>
      <c r="N1223" t="s">
        <v>7850</v>
      </c>
      <c r="V1223" t="b">
        <v>0</v>
      </c>
      <c r="W1223" t="b">
        <v>1</v>
      </c>
      <c r="Z1223" t="b">
        <v>0</v>
      </c>
      <c r="AB1223" t="s">
        <v>18455</v>
      </c>
      <c r="AE1223" t="s">
        <v>19624</v>
      </c>
      <c r="AF1223" t="s">
        <v>18639</v>
      </c>
      <c r="AG1223" t="s">
        <v>18640</v>
      </c>
      <c r="AI1223" t="s">
        <v>7872</v>
      </c>
      <c r="AN1223" t="s">
        <v>20214</v>
      </c>
    </row>
    <row r="1224" spans="1:40" hidden="1" x14ac:dyDescent="0.2">
      <c r="A1224" t="s">
        <v>5350</v>
      </c>
      <c r="B1224" t="s">
        <v>5351</v>
      </c>
      <c r="D1224" t="s">
        <v>8646</v>
      </c>
      <c r="F1224" t="s">
        <v>18469</v>
      </c>
      <c r="L1224" t="s">
        <v>18470</v>
      </c>
      <c r="N1224" t="s">
        <v>7104</v>
      </c>
      <c r="T1224" t="s">
        <v>20216</v>
      </c>
      <c r="U1224" t="s">
        <v>20217</v>
      </c>
      <c r="AE1224" t="s">
        <v>19157</v>
      </c>
      <c r="AH1224" t="s">
        <v>20218</v>
      </c>
      <c r="AI1224" t="s">
        <v>18483</v>
      </c>
      <c r="AK1224" t="s">
        <v>18775</v>
      </c>
      <c r="AN1224" t="s">
        <v>20219</v>
      </c>
    </row>
    <row r="1225" spans="1:40" hidden="1" x14ac:dyDescent="0.2">
      <c r="A1225" t="s">
        <v>5350</v>
      </c>
      <c r="B1225" t="s">
        <v>5351</v>
      </c>
      <c r="D1225" t="s">
        <v>8646</v>
      </c>
      <c r="F1225" t="s">
        <v>18556</v>
      </c>
      <c r="G1225" t="s">
        <v>18456</v>
      </c>
      <c r="L1225" t="s">
        <v>18558</v>
      </c>
      <c r="N1225" t="s">
        <v>4944</v>
      </c>
      <c r="T1225" t="s">
        <v>20220</v>
      </c>
      <c r="U1225" t="s">
        <v>20221</v>
      </c>
      <c r="AE1225" t="s">
        <v>9765</v>
      </c>
      <c r="AH1225" t="s">
        <v>20222</v>
      </c>
      <c r="AI1225" t="s">
        <v>18451</v>
      </c>
      <c r="AN1225" t="s">
        <v>20223</v>
      </c>
    </row>
    <row r="1226" spans="1:40" hidden="1" x14ac:dyDescent="0.2">
      <c r="A1226" t="s">
        <v>5350</v>
      </c>
      <c r="B1226" t="s">
        <v>5351</v>
      </c>
      <c r="D1226" t="s">
        <v>8646</v>
      </c>
      <c r="F1226" t="s">
        <v>18556</v>
      </c>
      <c r="G1226" t="s">
        <v>18451</v>
      </c>
      <c r="H1226" t="s">
        <v>18770</v>
      </c>
      <c r="L1226" t="s">
        <v>18558</v>
      </c>
      <c r="N1226" t="s">
        <v>4944</v>
      </c>
      <c r="T1226" t="s">
        <v>20220</v>
      </c>
      <c r="U1226" t="s">
        <v>20221</v>
      </c>
      <c r="AC1226" t="s">
        <v>18456</v>
      </c>
      <c r="AE1226" t="s">
        <v>9765</v>
      </c>
      <c r="AH1226" t="s">
        <v>20222</v>
      </c>
      <c r="AI1226" t="s">
        <v>18451</v>
      </c>
      <c r="AN1226" t="s">
        <v>20224</v>
      </c>
    </row>
    <row r="1227" spans="1:40" hidden="1" x14ac:dyDescent="0.2">
      <c r="A1227" t="s">
        <v>5350</v>
      </c>
      <c r="B1227" t="s">
        <v>5351</v>
      </c>
      <c r="D1227" t="s">
        <v>8646</v>
      </c>
      <c r="F1227" t="s">
        <v>18556</v>
      </c>
      <c r="G1227" t="s">
        <v>18561</v>
      </c>
      <c r="L1227" t="s">
        <v>18558</v>
      </c>
      <c r="N1227" t="s">
        <v>4944</v>
      </c>
      <c r="T1227" t="s">
        <v>20220</v>
      </c>
      <c r="U1227" t="s">
        <v>20221</v>
      </c>
      <c r="AE1227" t="s">
        <v>9765</v>
      </c>
      <c r="AH1227" t="s">
        <v>20222</v>
      </c>
      <c r="AI1227" t="s">
        <v>18524</v>
      </c>
      <c r="AN1227" t="s">
        <v>20223</v>
      </c>
    </row>
    <row r="1228" spans="1:40" hidden="1" x14ac:dyDescent="0.2">
      <c r="A1228" t="s">
        <v>5350</v>
      </c>
      <c r="B1228" t="s">
        <v>5351</v>
      </c>
      <c r="D1228" t="s">
        <v>8646</v>
      </c>
      <c r="F1228" t="s">
        <v>18556</v>
      </c>
      <c r="G1228" t="s">
        <v>18524</v>
      </c>
      <c r="H1228" t="s">
        <v>18876</v>
      </c>
      <c r="L1228" t="s">
        <v>18558</v>
      </c>
      <c r="N1228" t="s">
        <v>4944</v>
      </c>
      <c r="T1228" t="s">
        <v>20220</v>
      </c>
      <c r="U1228" t="s">
        <v>20221</v>
      </c>
      <c r="AC1228" t="s">
        <v>18561</v>
      </c>
      <c r="AE1228" t="s">
        <v>9765</v>
      </c>
      <c r="AH1228" t="s">
        <v>20222</v>
      </c>
      <c r="AI1228" t="s">
        <v>18524</v>
      </c>
      <c r="AN1228" t="s">
        <v>20224</v>
      </c>
    </row>
    <row r="1229" spans="1:40" hidden="1" x14ac:dyDescent="0.2">
      <c r="A1229" t="s">
        <v>5350</v>
      </c>
      <c r="B1229" t="s">
        <v>5351</v>
      </c>
      <c r="D1229" t="s">
        <v>8646</v>
      </c>
      <c r="F1229" t="s">
        <v>18556</v>
      </c>
      <c r="G1229" t="s">
        <v>18451</v>
      </c>
      <c r="H1229" t="s">
        <v>20225</v>
      </c>
      <c r="L1229" t="s">
        <v>18558</v>
      </c>
      <c r="N1229" t="s">
        <v>4944</v>
      </c>
      <c r="T1229" t="s">
        <v>20220</v>
      </c>
      <c r="U1229" t="s">
        <v>20221</v>
      </c>
      <c r="AC1229" t="s">
        <v>18491</v>
      </c>
      <c r="AE1229" t="s">
        <v>9765</v>
      </c>
      <c r="AH1229" t="s">
        <v>20222</v>
      </c>
      <c r="AI1229" t="s">
        <v>18451</v>
      </c>
      <c r="AN1229" t="s">
        <v>20224</v>
      </c>
    </row>
    <row r="1230" spans="1:40" hidden="1" x14ac:dyDescent="0.2">
      <c r="A1230" t="s">
        <v>5350</v>
      </c>
      <c r="B1230" t="s">
        <v>5351</v>
      </c>
      <c r="D1230" t="s">
        <v>8646</v>
      </c>
      <c r="F1230" t="s">
        <v>18556</v>
      </c>
      <c r="G1230" t="s">
        <v>18491</v>
      </c>
      <c r="L1230" t="s">
        <v>18558</v>
      </c>
      <c r="N1230" t="s">
        <v>4944</v>
      </c>
      <c r="T1230" t="s">
        <v>20220</v>
      </c>
      <c r="U1230" t="s">
        <v>20221</v>
      </c>
      <c r="AE1230" t="s">
        <v>9765</v>
      </c>
      <c r="AH1230" t="s">
        <v>20222</v>
      </c>
      <c r="AI1230" t="s">
        <v>18451</v>
      </c>
      <c r="AN1230" t="s">
        <v>20223</v>
      </c>
    </row>
    <row r="1231" spans="1:40" hidden="1" x14ac:dyDescent="0.2">
      <c r="A1231" t="s">
        <v>5350</v>
      </c>
      <c r="B1231" t="s">
        <v>5351</v>
      </c>
      <c r="D1231" t="s">
        <v>8646</v>
      </c>
      <c r="F1231" t="s">
        <v>18556</v>
      </c>
      <c r="G1231" t="s">
        <v>18451</v>
      </c>
      <c r="H1231" t="s">
        <v>18770</v>
      </c>
      <c r="L1231" t="s">
        <v>18517</v>
      </c>
      <c r="Q1231" t="s">
        <v>20226</v>
      </c>
      <c r="T1231" t="s">
        <v>20220</v>
      </c>
      <c r="U1231" t="s">
        <v>20221</v>
      </c>
      <c r="AC1231" t="s">
        <v>18456</v>
      </c>
      <c r="AE1231" t="s">
        <v>9765</v>
      </c>
      <c r="AH1231" t="s">
        <v>20222</v>
      </c>
      <c r="AN1231" t="s">
        <v>20227</v>
      </c>
    </row>
    <row r="1232" spans="1:40" hidden="1" x14ac:dyDescent="0.2">
      <c r="A1232" t="s">
        <v>5350</v>
      </c>
      <c r="B1232" t="s">
        <v>5351</v>
      </c>
      <c r="D1232" t="s">
        <v>8646</v>
      </c>
      <c r="F1232" t="s">
        <v>18556</v>
      </c>
      <c r="G1232" t="s">
        <v>18524</v>
      </c>
      <c r="H1232" t="s">
        <v>18876</v>
      </c>
      <c r="L1232" t="s">
        <v>18517</v>
      </c>
      <c r="Q1232" t="s">
        <v>20226</v>
      </c>
      <c r="T1232" t="s">
        <v>20220</v>
      </c>
      <c r="U1232" t="s">
        <v>20221</v>
      </c>
      <c r="AC1232" t="s">
        <v>18561</v>
      </c>
      <c r="AE1232" t="s">
        <v>9765</v>
      </c>
      <c r="AH1232" t="s">
        <v>20222</v>
      </c>
      <c r="AN1232" t="s">
        <v>20227</v>
      </c>
    </row>
    <row r="1233" spans="1:40" hidden="1" x14ac:dyDescent="0.2">
      <c r="A1233" t="s">
        <v>5350</v>
      </c>
      <c r="B1233" t="s">
        <v>5351</v>
      </c>
      <c r="D1233" t="s">
        <v>8646</v>
      </c>
      <c r="F1233" t="s">
        <v>18509</v>
      </c>
      <c r="G1233" t="s">
        <v>18519</v>
      </c>
      <c r="H1233" t="s">
        <v>20228</v>
      </c>
      <c r="L1233" t="s">
        <v>18517</v>
      </c>
      <c r="V1233" t="b">
        <v>0</v>
      </c>
      <c r="W1233" t="b">
        <v>1</v>
      </c>
      <c r="AB1233" t="s">
        <v>18455</v>
      </c>
      <c r="AE1233" t="s">
        <v>19626</v>
      </c>
      <c r="AF1233" t="s">
        <v>18652</v>
      </c>
      <c r="AG1233" t="s">
        <v>19627</v>
      </c>
      <c r="AI1233" t="s">
        <v>18451</v>
      </c>
      <c r="AN1233" t="s">
        <v>20229</v>
      </c>
    </row>
    <row r="1234" spans="1:40" hidden="1" x14ac:dyDescent="0.2">
      <c r="A1234" t="s">
        <v>5350</v>
      </c>
      <c r="B1234" t="s">
        <v>5351</v>
      </c>
      <c r="D1234" t="s">
        <v>8646</v>
      </c>
      <c r="F1234" t="s">
        <v>18509</v>
      </c>
      <c r="G1234" t="s">
        <v>20204</v>
      </c>
      <c r="L1234" t="s">
        <v>18517</v>
      </c>
      <c r="V1234" t="b">
        <v>0</v>
      </c>
      <c r="W1234" t="b">
        <v>1</v>
      </c>
      <c r="Z1234" t="b">
        <v>0</v>
      </c>
      <c r="AB1234" t="s">
        <v>18455</v>
      </c>
      <c r="AE1234" t="s">
        <v>19624</v>
      </c>
      <c r="AF1234" t="s">
        <v>18639</v>
      </c>
      <c r="AG1234" t="s">
        <v>18640</v>
      </c>
      <c r="AI1234" t="s">
        <v>7872</v>
      </c>
      <c r="AN1234" t="s">
        <v>20230</v>
      </c>
    </row>
    <row r="1235" spans="1:40" hidden="1" x14ac:dyDescent="0.2">
      <c r="A1235" t="s">
        <v>5350</v>
      </c>
      <c r="B1235" t="s">
        <v>5351</v>
      </c>
      <c r="D1235" t="s">
        <v>8646</v>
      </c>
      <c r="F1235" t="s">
        <v>18469</v>
      </c>
      <c r="L1235" t="s">
        <v>18470</v>
      </c>
      <c r="AE1235" t="s">
        <v>19157</v>
      </c>
      <c r="AI1235" t="s">
        <v>18483</v>
      </c>
      <c r="AK1235" t="s">
        <v>18775</v>
      </c>
      <c r="AN1235" t="s">
        <v>20231</v>
      </c>
    </row>
    <row r="1236" spans="1:40" hidden="1" x14ac:dyDescent="0.2">
      <c r="A1236" t="s">
        <v>5350</v>
      </c>
      <c r="B1236" t="s">
        <v>5351</v>
      </c>
      <c r="D1236" t="s">
        <v>8646</v>
      </c>
      <c r="F1236" t="s">
        <v>18556</v>
      </c>
      <c r="G1236" t="s">
        <v>18456</v>
      </c>
      <c r="L1236" t="s">
        <v>18517</v>
      </c>
      <c r="Q1236" t="s">
        <v>20226</v>
      </c>
      <c r="T1236" t="s">
        <v>20220</v>
      </c>
      <c r="U1236" t="s">
        <v>20221</v>
      </c>
      <c r="AC1236" t="s">
        <v>18577</v>
      </c>
      <c r="AE1236" t="s">
        <v>9765</v>
      </c>
      <c r="AH1236" t="s">
        <v>20222</v>
      </c>
      <c r="AN1236" t="s">
        <v>20232</v>
      </c>
    </row>
    <row r="1237" spans="1:40" hidden="1" x14ac:dyDescent="0.2">
      <c r="A1237" t="s">
        <v>5350</v>
      </c>
      <c r="B1237" t="s">
        <v>5351</v>
      </c>
      <c r="D1237" t="s">
        <v>8646</v>
      </c>
      <c r="F1237" t="s">
        <v>18556</v>
      </c>
      <c r="G1237" t="s">
        <v>18451</v>
      </c>
      <c r="H1237" t="s">
        <v>20225</v>
      </c>
      <c r="L1237" t="s">
        <v>18517</v>
      </c>
      <c r="Q1237" t="s">
        <v>20226</v>
      </c>
      <c r="T1237" t="s">
        <v>20220</v>
      </c>
      <c r="U1237" t="s">
        <v>20221</v>
      </c>
      <c r="AC1237" t="s">
        <v>18491</v>
      </c>
      <c r="AE1237" t="s">
        <v>9765</v>
      </c>
      <c r="AH1237" t="s">
        <v>20222</v>
      </c>
      <c r="AN1237" t="s">
        <v>20233</v>
      </c>
    </row>
    <row r="1238" spans="1:40" x14ac:dyDescent="0.2">
      <c r="A1238" t="s">
        <v>5408</v>
      </c>
      <c r="B1238" t="s">
        <v>5409</v>
      </c>
      <c r="F1238" t="s">
        <v>18450</v>
      </c>
      <c r="G1238" t="s">
        <v>18451</v>
      </c>
      <c r="H1238" t="s">
        <v>20235</v>
      </c>
      <c r="I1238">
        <v>40000000</v>
      </c>
      <c r="N1238" t="s">
        <v>7415</v>
      </c>
      <c r="T1238" t="s">
        <v>20236</v>
      </c>
      <c r="U1238" t="s">
        <v>20237</v>
      </c>
      <c r="V1238" t="b">
        <v>0</v>
      </c>
      <c r="W1238" t="b">
        <v>1</v>
      </c>
      <c r="AB1238" t="s">
        <v>18455</v>
      </c>
      <c r="AC1238" t="s">
        <v>18491</v>
      </c>
      <c r="AE1238" t="s">
        <v>20238</v>
      </c>
      <c r="AF1238" t="s">
        <v>18474</v>
      </c>
      <c r="AG1238" t="s">
        <v>18849</v>
      </c>
      <c r="AH1238" t="s">
        <v>20239</v>
      </c>
      <c r="AI1238" t="s">
        <v>18461</v>
      </c>
      <c r="AK1238" t="s">
        <v>18462</v>
      </c>
      <c r="AN1238" t="s">
        <v>20240</v>
      </c>
    </row>
    <row r="1239" spans="1:40" x14ac:dyDescent="0.2">
      <c r="A1239" t="s">
        <v>5408</v>
      </c>
      <c r="B1239" t="s">
        <v>5409</v>
      </c>
      <c r="D1239" t="s">
        <v>8653</v>
      </c>
      <c r="F1239" t="s">
        <v>18450</v>
      </c>
      <c r="G1239" t="s">
        <v>18451</v>
      </c>
      <c r="H1239" t="s">
        <v>20235</v>
      </c>
      <c r="I1239">
        <v>40000000</v>
      </c>
      <c r="N1239" t="s">
        <v>16361</v>
      </c>
      <c r="T1239" t="s">
        <v>20241</v>
      </c>
      <c r="U1239" t="s">
        <v>20242</v>
      </c>
      <c r="V1239" t="b">
        <v>0</v>
      </c>
      <c r="W1239" t="b">
        <v>1</v>
      </c>
      <c r="AB1239" t="s">
        <v>18455</v>
      </c>
      <c r="AC1239" t="s">
        <v>18491</v>
      </c>
      <c r="AE1239" t="s">
        <v>20243</v>
      </c>
      <c r="AF1239" t="s">
        <v>18600</v>
      </c>
      <c r="AH1239" t="s">
        <v>20244</v>
      </c>
      <c r="AI1239" t="s">
        <v>18461</v>
      </c>
      <c r="AK1239" t="s">
        <v>18462</v>
      </c>
      <c r="AN1239" t="s">
        <v>20245</v>
      </c>
    </row>
    <row r="1240" spans="1:40" x14ac:dyDescent="0.2">
      <c r="A1240" t="s">
        <v>5408</v>
      </c>
      <c r="B1240" t="s">
        <v>5409</v>
      </c>
      <c r="D1240" t="s">
        <v>8653</v>
      </c>
      <c r="F1240" t="s">
        <v>18450</v>
      </c>
      <c r="G1240" t="s">
        <v>18491</v>
      </c>
      <c r="H1240" t="s">
        <v>20235</v>
      </c>
      <c r="I1240">
        <v>40000000</v>
      </c>
      <c r="N1240" t="s">
        <v>16361</v>
      </c>
      <c r="T1240" t="s">
        <v>20241</v>
      </c>
      <c r="U1240" t="s">
        <v>20242</v>
      </c>
      <c r="V1240" t="b">
        <v>0</v>
      </c>
      <c r="W1240" t="b">
        <v>1</v>
      </c>
      <c r="AE1240" t="s">
        <v>20243</v>
      </c>
      <c r="AF1240" t="s">
        <v>18600</v>
      </c>
      <c r="AH1240" t="s">
        <v>20244</v>
      </c>
      <c r="AI1240" t="s">
        <v>18461</v>
      </c>
      <c r="AK1240" t="s">
        <v>18462</v>
      </c>
      <c r="AN1240" t="s">
        <v>20246</v>
      </c>
    </row>
    <row r="1241" spans="1:40" hidden="1" x14ac:dyDescent="0.2">
      <c r="A1241" t="s">
        <v>5408</v>
      </c>
      <c r="B1241" t="s">
        <v>5409</v>
      </c>
      <c r="D1241" t="s">
        <v>8653</v>
      </c>
      <c r="F1241" t="s">
        <v>18450</v>
      </c>
      <c r="G1241" t="s">
        <v>20247</v>
      </c>
      <c r="H1241" t="s">
        <v>18464</v>
      </c>
      <c r="I1241">
        <v>0</v>
      </c>
      <c r="N1241" t="s">
        <v>7758</v>
      </c>
      <c r="V1241" t="b">
        <v>0</v>
      </c>
      <c r="W1241" t="b">
        <v>0</v>
      </c>
      <c r="Z1241" t="b">
        <v>0</v>
      </c>
      <c r="AE1241" t="s">
        <v>20248</v>
      </c>
      <c r="AF1241" t="s">
        <v>20248</v>
      </c>
      <c r="AH1241" t="s">
        <v>20249</v>
      </c>
      <c r="AI1241" t="s">
        <v>18497</v>
      </c>
      <c r="AK1241" t="s">
        <v>18462</v>
      </c>
      <c r="AN1241" t="s">
        <v>20250</v>
      </c>
    </row>
    <row r="1242" spans="1:40" x14ac:dyDescent="0.2">
      <c r="A1242" t="s">
        <v>5408</v>
      </c>
      <c r="B1242" t="s">
        <v>5409</v>
      </c>
      <c r="D1242" t="s">
        <v>8653</v>
      </c>
      <c r="F1242" t="s">
        <v>18450</v>
      </c>
      <c r="G1242" t="s">
        <v>18491</v>
      </c>
      <c r="H1242" t="s">
        <v>20235</v>
      </c>
      <c r="I1242">
        <v>40000000</v>
      </c>
      <c r="N1242" t="s">
        <v>7758</v>
      </c>
      <c r="V1242" t="b">
        <v>0</v>
      </c>
      <c r="W1242" t="b">
        <v>0</v>
      </c>
      <c r="Z1242" t="b">
        <v>0</v>
      </c>
      <c r="AE1242" t="s">
        <v>20243</v>
      </c>
      <c r="AF1242" t="s">
        <v>18600</v>
      </c>
      <c r="AH1242" t="s">
        <v>20249</v>
      </c>
      <c r="AI1242" t="s">
        <v>18461</v>
      </c>
      <c r="AK1242" t="s">
        <v>18462</v>
      </c>
      <c r="AN1242" t="s">
        <v>20251</v>
      </c>
    </row>
    <row r="1243" spans="1:40" hidden="1" x14ac:dyDescent="0.2">
      <c r="A1243" t="s">
        <v>5408</v>
      </c>
      <c r="B1243" t="s">
        <v>5409</v>
      </c>
      <c r="D1243" t="s">
        <v>8653</v>
      </c>
      <c r="F1243" t="s">
        <v>18556</v>
      </c>
      <c r="G1243" t="s">
        <v>18451</v>
      </c>
      <c r="H1243" t="s">
        <v>20252</v>
      </c>
      <c r="L1243" t="s">
        <v>18558</v>
      </c>
      <c r="N1243" t="s">
        <v>7739</v>
      </c>
      <c r="T1243" t="s">
        <v>20253</v>
      </c>
      <c r="U1243" t="s">
        <v>20254</v>
      </c>
      <c r="AC1243" t="s">
        <v>18491</v>
      </c>
      <c r="AE1243" t="s">
        <v>9765</v>
      </c>
      <c r="AH1243" t="s">
        <v>20255</v>
      </c>
      <c r="AI1243" t="s">
        <v>18451</v>
      </c>
      <c r="AN1243" t="s">
        <v>20256</v>
      </c>
    </row>
    <row r="1244" spans="1:40" hidden="1" x14ac:dyDescent="0.2">
      <c r="A1244" t="s">
        <v>5408</v>
      </c>
      <c r="B1244" t="s">
        <v>5409</v>
      </c>
      <c r="D1244" t="s">
        <v>8653</v>
      </c>
      <c r="F1244" t="s">
        <v>18556</v>
      </c>
      <c r="G1244" t="s">
        <v>18451</v>
      </c>
      <c r="H1244" t="s">
        <v>20257</v>
      </c>
      <c r="L1244" t="s">
        <v>18558</v>
      </c>
      <c r="N1244" t="s">
        <v>7739</v>
      </c>
      <c r="T1244" t="s">
        <v>20253</v>
      </c>
      <c r="U1244" t="s">
        <v>20254</v>
      </c>
      <c r="AC1244" t="s">
        <v>18659</v>
      </c>
      <c r="AE1244" t="s">
        <v>9765</v>
      </c>
      <c r="AH1244" t="s">
        <v>20255</v>
      </c>
      <c r="AI1244" t="s">
        <v>18451</v>
      </c>
      <c r="AN1244" t="s">
        <v>20256</v>
      </c>
    </row>
    <row r="1245" spans="1:40" hidden="1" x14ac:dyDescent="0.2">
      <c r="A1245" t="s">
        <v>5408</v>
      </c>
      <c r="B1245" t="s">
        <v>5409</v>
      </c>
      <c r="D1245" t="s">
        <v>8653</v>
      </c>
      <c r="F1245" t="s">
        <v>18556</v>
      </c>
      <c r="G1245" t="s">
        <v>18659</v>
      </c>
      <c r="L1245" t="s">
        <v>18558</v>
      </c>
      <c r="N1245" t="s">
        <v>7739</v>
      </c>
      <c r="T1245" t="s">
        <v>20253</v>
      </c>
      <c r="U1245" t="s">
        <v>20254</v>
      </c>
      <c r="AE1245" t="s">
        <v>9765</v>
      </c>
      <c r="AH1245" t="s">
        <v>20255</v>
      </c>
      <c r="AI1245" t="s">
        <v>18451</v>
      </c>
      <c r="AN1245" t="s">
        <v>20258</v>
      </c>
    </row>
    <row r="1246" spans="1:40" hidden="1" x14ac:dyDescent="0.2">
      <c r="A1246" t="s">
        <v>5408</v>
      </c>
      <c r="B1246" t="s">
        <v>5409</v>
      </c>
      <c r="D1246" t="s">
        <v>8653</v>
      </c>
      <c r="F1246" t="s">
        <v>18556</v>
      </c>
      <c r="G1246" t="s">
        <v>18491</v>
      </c>
      <c r="L1246" t="s">
        <v>18558</v>
      </c>
      <c r="N1246" t="s">
        <v>7739</v>
      </c>
      <c r="T1246" t="s">
        <v>20253</v>
      </c>
      <c r="U1246" t="s">
        <v>20254</v>
      </c>
      <c r="AE1246" t="s">
        <v>9765</v>
      </c>
      <c r="AH1246" t="s">
        <v>20255</v>
      </c>
      <c r="AI1246" t="s">
        <v>18451</v>
      </c>
      <c r="AN1246" t="s">
        <v>20258</v>
      </c>
    </row>
    <row r="1247" spans="1:40" hidden="1" x14ac:dyDescent="0.2">
      <c r="A1247" t="s">
        <v>5408</v>
      </c>
      <c r="B1247" t="s">
        <v>5409</v>
      </c>
      <c r="D1247" t="s">
        <v>8653</v>
      </c>
      <c r="F1247" t="s">
        <v>18450</v>
      </c>
      <c r="G1247" t="s">
        <v>20259</v>
      </c>
      <c r="L1247" t="s">
        <v>20260</v>
      </c>
      <c r="V1247" t="b">
        <v>0</v>
      </c>
      <c r="W1247" t="b">
        <v>0</v>
      </c>
      <c r="Z1247" t="b">
        <v>0</v>
      </c>
      <c r="AE1247" t="s">
        <v>20261</v>
      </c>
      <c r="AF1247" t="s">
        <v>20248</v>
      </c>
      <c r="AI1247" t="s">
        <v>18497</v>
      </c>
      <c r="AK1247" t="s">
        <v>19075</v>
      </c>
      <c r="AM1247" t="s">
        <v>20259</v>
      </c>
      <c r="AN1247" t="s">
        <v>20262</v>
      </c>
    </row>
    <row r="1248" spans="1:40" x14ac:dyDescent="0.2">
      <c r="A1248" t="s">
        <v>5438</v>
      </c>
      <c r="B1248" t="s">
        <v>5439</v>
      </c>
      <c r="D1248" t="s">
        <v>8657</v>
      </c>
      <c r="F1248" t="s">
        <v>18556</v>
      </c>
      <c r="G1248" t="s">
        <v>18491</v>
      </c>
      <c r="L1248" t="s">
        <v>18558</v>
      </c>
      <c r="N1248" t="s">
        <v>7840</v>
      </c>
      <c r="T1248" t="s">
        <v>20264</v>
      </c>
      <c r="U1248" t="s">
        <v>20265</v>
      </c>
      <c r="AE1248" t="s">
        <v>18694</v>
      </c>
      <c r="AF1248" t="s">
        <v>18458</v>
      </c>
      <c r="AG1248" t="s">
        <v>18459</v>
      </c>
      <c r="AH1248" t="s">
        <v>20266</v>
      </c>
      <c r="AI1248" t="s">
        <v>18451</v>
      </c>
      <c r="AN1248" t="s">
        <v>20267</v>
      </c>
    </row>
    <row r="1249" spans="1:40" x14ac:dyDescent="0.2">
      <c r="A1249" t="s">
        <v>5438</v>
      </c>
      <c r="B1249" t="s">
        <v>5439</v>
      </c>
      <c r="D1249" t="s">
        <v>8657</v>
      </c>
      <c r="F1249" t="s">
        <v>18556</v>
      </c>
      <c r="G1249" t="s">
        <v>18451</v>
      </c>
      <c r="H1249" t="s">
        <v>20268</v>
      </c>
      <c r="L1249" t="s">
        <v>18517</v>
      </c>
      <c r="N1249" t="s">
        <v>7840</v>
      </c>
      <c r="Q1249" t="s">
        <v>20269</v>
      </c>
      <c r="T1249" t="s">
        <v>20264</v>
      </c>
      <c r="U1249" t="s">
        <v>20265</v>
      </c>
      <c r="V1249" t="b">
        <v>0</v>
      </c>
      <c r="W1249" t="b">
        <v>1</v>
      </c>
      <c r="AB1249" t="s">
        <v>18455</v>
      </c>
      <c r="AC1249" t="s">
        <v>18491</v>
      </c>
      <c r="AE1249" t="s">
        <v>18694</v>
      </c>
      <c r="AF1249" t="s">
        <v>18458</v>
      </c>
      <c r="AG1249" t="s">
        <v>18459</v>
      </c>
      <c r="AH1249" t="s">
        <v>20266</v>
      </c>
      <c r="AI1249" t="s">
        <v>18461</v>
      </c>
      <c r="AN1249" t="s">
        <v>20270</v>
      </c>
    </row>
    <row r="1250" spans="1:40" x14ac:dyDescent="0.2">
      <c r="A1250" t="s">
        <v>5438</v>
      </c>
      <c r="B1250" t="s">
        <v>5439</v>
      </c>
      <c r="D1250" t="s">
        <v>8657</v>
      </c>
      <c r="F1250" t="s">
        <v>18556</v>
      </c>
      <c r="G1250" t="s">
        <v>18451</v>
      </c>
      <c r="H1250" t="s">
        <v>20271</v>
      </c>
      <c r="L1250" t="s">
        <v>18558</v>
      </c>
      <c r="N1250" t="s">
        <v>7840</v>
      </c>
      <c r="T1250" t="s">
        <v>20264</v>
      </c>
      <c r="U1250" t="s">
        <v>20265</v>
      </c>
      <c r="V1250" t="b">
        <v>0</v>
      </c>
      <c r="W1250" t="b">
        <v>1</v>
      </c>
      <c r="AB1250" t="s">
        <v>18455</v>
      </c>
      <c r="AC1250" t="s">
        <v>18456</v>
      </c>
      <c r="AE1250" t="s">
        <v>18694</v>
      </c>
      <c r="AF1250" t="s">
        <v>18458</v>
      </c>
      <c r="AG1250" t="s">
        <v>18459</v>
      </c>
      <c r="AH1250" t="s">
        <v>20266</v>
      </c>
      <c r="AI1250" t="s">
        <v>18451</v>
      </c>
      <c r="AN1250" t="s">
        <v>20272</v>
      </c>
    </row>
    <row r="1251" spans="1:40" x14ac:dyDescent="0.2">
      <c r="A1251" t="s">
        <v>5438</v>
      </c>
      <c r="B1251" t="s">
        <v>5439</v>
      </c>
      <c r="D1251" t="s">
        <v>8657</v>
      </c>
      <c r="F1251" t="s">
        <v>18556</v>
      </c>
      <c r="G1251" t="s">
        <v>18451</v>
      </c>
      <c r="H1251" t="s">
        <v>18641</v>
      </c>
      <c r="L1251" t="s">
        <v>18558</v>
      </c>
      <c r="N1251" t="s">
        <v>7840</v>
      </c>
      <c r="T1251" t="s">
        <v>20264</v>
      </c>
      <c r="U1251" t="s">
        <v>20265</v>
      </c>
      <c r="V1251" t="b">
        <v>0</v>
      </c>
      <c r="W1251" t="b">
        <v>1</v>
      </c>
      <c r="AB1251" t="s">
        <v>18455</v>
      </c>
      <c r="AC1251" t="s">
        <v>18659</v>
      </c>
      <c r="AE1251" t="s">
        <v>18694</v>
      </c>
      <c r="AF1251" t="s">
        <v>18458</v>
      </c>
      <c r="AG1251" t="s">
        <v>18459</v>
      </c>
      <c r="AH1251" t="s">
        <v>20266</v>
      </c>
      <c r="AI1251" t="s">
        <v>18451</v>
      </c>
      <c r="AN1251" t="s">
        <v>20272</v>
      </c>
    </row>
    <row r="1252" spans="1:40" x14ac:dyDescent="0.2">
      <c r="A1252" t="s">
        <v>5438</v>
      </c>
      <c r="B1252" t="s">
        <v>5439</v>
      </c>
      <c r="D1252" t="s">
        <v>8657</v>
      </c>
      <c r="F1252" t="s">
        <v>18556</v>
      </c>
      <c r="G1252" t="s">
        <v>18456</v>
      </c>
      <c r="L1252" t="s">
        <v>18517</v>
      </c>
      <c r="N1252" t="s">
        <v>7840</v>
      </c>
      <c r="Q1252" t="s">
        <v>20269</v>
      </c>
      <c r="T1252" t="s">
        <v>20264</v>
      </c>
      <c r="U1252" t="s">
        <v>20265</v>
      </c>
      <c r="V1252" t="b">
        <v>0</v>
      </c>
      <c r="W1252" t="b">
        <v>1</v>
      </c>
      <c r="AB1252" t="s">
        <v>18455</v>
      </c>
      <c r="AC1252" t="s">
        <v>18577</v>
      </c>
      <c r="AE1252" t="s">
        <v>18694</v>
      </c>
      <c r="AF1252" t="s">
        <v>18458</v>
      </c>
      <c r="AG1252" t="s">
        <v>18459</v>
      </c>
      <c r="AH1252" t="s">
        <v>20266</v>
      </c>
      <c r="AI1252" t="s">
        <v>18461</v>
      </c>
      <c r="AN1252" t="s">
        <v>20273</v>
      </c>
    </row>
    <row r="1253" spans="1:40" x14ac:dyDescent="0.2">
      <c r="A1253" t="s">
        <v>5438</v>
      </c>
      <c r="B1253" t="s">
        <v>5439</v>
      </c>
      <c r="D1253" t="s">
        <v>8657</v>
      </c>
      <c r="F1253" t="s">
        <v>18556</v>
      </c>
      <c r="G1253" t="s">
        <v>18451</v>
      </c>
      <c r="H1253" t="s">
        <v>20274</v>
      </c>
      <c r="L1253" t="s">
        <v>18517</v>
      </c>
      <c r="N1253" t="s">
        <v>7840</v>
      </c>
      <c r="Q1253" t="s">
        <v>20269</v>
      </c>
      <c r="T1253" t="s">
        <v>20264</v>
      </c>
      <c r="U1253" t="s">
        <v>20265</v>
      </c>
      <c r="V1253" t="b">
        <v>0</v>
      </c>
      <c r="W1253" t="b">
        <v>1</v>
      </c>
      <c r="AB1253" t="s">
        <v>18455</v>
      </c>
      <c r="AC1253" t="s">
        <v>18645</v>
      </c>
      <c r="AE1253" t="s">
        <v>18694</v>
      </c>
      <c r="AF1253" t="s">
        <v>18458</v>
      </c>
      <c r="AG1253" t="s">
        <v>18459</v>
      </c>
      <c r="AH1253" t="s">
        <v>20266</v>
      </c>
      <c r="AI1253" t="s">
        <v>18461</v>
      </c>
      <c r="AN1253" t="s">
        <v>20275</v>
      </c>
    </row>
    <row r="1254" spans="1:40" x14ac:dyDescent="0.2">
      <c r="A1254" t="s">
        <v>5438</v>
      </c>
      <c r="B1254" t="s">
        <v>5439</v>
      </c>
      <c r="D1254" t="s">
        <v>8657</v>
      </c>
      <c r="F1254" t="s">
        <v>18556</v>
      </c>
      <c r="G1254" t="s">
        <v>18451</v>
      </c>
      <c r="H1254" t="s">
        <v>20274</v>
      </c>
      <c r="L1254" t="s">
        <v>18558</v>
      </c>
      <c r="N1254" t="s">
        <v>7840</v>
      </c>
      <c r="T1254" t="s">
        <v>20264</v>
      </c>
      <c r="U1254" t="s">
        <v>20265</v>
      </c>
      <c r="V1254" t="b">
        <v>0</v>
      </c>
      <c r="W1254" t="b">
        <v>1</v>
      </c>
      <c r="AB1254" t="s">
        <v>18455</v>
      </c>
      <c r="AC1254" t="s">
        <v>18645</v>
      </c>
      <c r="AE1254" t="s">
        <v>18694</v>
      </c>
      <c r="AF1254" t="s">
        <v>18458</v>
      </c>
      <c r="AG1254" t="s">
        <v>18459</v>
      </c>
      <c r="AH1254" t="s">
        <v>20266</v>
      </c>
      <c r="AI1254" t="s">
        <v>18451</v>
      </c>
      <c r="AN1254" t="s">
        <v>20276</v>
      </c>
    </row>
    <row r="1255" spans="1:40" x14ac:dyDescent="0.2">
      <c r="A1255" t="s">
        <v>5438</v>
      </c>
      <c r="B1255" t="s">
        <v>5439</v>
      </c>
      <c r="D1255" t="s">
        <v>8657</v>
      </c>
      <c r="F1255" t="s">
        <v>18556</v>
      </c>
      <c r="G1255" t="s">
        <v>18659</v>
      </c>
      <c r="L1255" t="s">
        <v>18558</v>
      </c>
      <c r="N1255" t="s">
        <v>7840</v>
      </c>
      <c r="T1255" t="s">
        <v>20264</v>
      </c>
      <c r="U1255" t="s">
        <v>20265</v>
      </c>
      <c r="AE1255" t="s">
        <v>18694</v>
      </c>
      <c r="AF1255" t="s">
        <v>18458</v>
      </c>
      <c r="AG1255" t="s">
        <v>18459</v>
      </c>
      <c r="AH1255" t="s">
        <v>20266</v>
      </c>
      <c r="AI1255" t="s">
        <v>18451</v>
      </c>
      <c r="AN1255" t="s">
        <v>20267</v>
      </c>
    </row>
    <row r="1256" spans="1:40" x14ac:dyDescent="0.2">
      <c r="A1256" t="s">
        <v>5438</v>
      </c>
      <c r="B1256" t="s">
        <v>5439</v>
      </c>
      <c r="D1256" t="s">
        <v>8657</v>
      </c>
      <c r="F1256" t="s">
        <v>18556</v>
      </c>
      <c r="G1256" t="s">
        <v>18451</v>
      </c>
      <c r="H1256" t="s">
        <v>20268</v>
      </c>
      <c r="L1256" t="s">
        <v>18558</v>
      </c>
      <c r="N1256" t="s">
        <v>7840</v>
      </c>
      <c r="T1256" t="s">
        <v>20264</v>
      </c>
      <c r="U1256" t="s">
        <v>20265</v>
      </c>
      <c r="V1256" t="b">
        <v>0</v>
      </c>
      <c r="W1256" t="b">
        <v>1</v>
      </c>
      <c r="AB1256" t="s">
        <v>18455</v>
      </c>
      <c r="AC1256" t="s">
        <v>18491</v>
      </c>
      <c r="AE1256" t="s">
        <v>18694</v>
      </c>
      <c r="AF1256" t="s">
        <v>18458</v>
      </c>
      <c r="AG1256" t="s">
        <v>18459</v>
      </c>
      <c r="AH1256" t="s">
        <v>20266</v>
      </c>
      <c r="AI1256" t="s">
        <v>18451</v>
      </c>
      <c r="AN1256" t="s">
        <v>20272</v>
      </c>
    </row>
    <row r="1257" spans="1:40" x14ac:dyDescent="0.2">
      <c r="A1257" t="s">
        <v>5438</v>
      </c>
      <c r="B1257" t="s">
        <v>5439</v>
      </c>
      <c r="D1257" t="s">
        <v>8657</v>
      </c>
      <c r="F1257" t="s">
        <v>18556</v>
      </c>
      <c r="G1257" t="s">
        <v>18451</v>
      </c>
      <c r="H1257" t="s">
        <v>20277</v>
      </c>
      <c r="L1257" t="s">
        <v>18517</v>
      </c>
      <c r="N1257" t="s">
        <v>7840</v>
      </c>
      <c r="Q1257" t="s">
        <v>20269</v>
      </c>
      <c r="T1257" t="s">
        <v>20264</v>
      </c>
      <c r="U1257" t="s">
        <v>20265</v>
      </c>
      <c r="V1257" t="b">
        <v>0</v>
      </c>
      <c r="W1257" t="b">
        <v>1</v>
      </c>
      <c r="AB1257" t="s">
        <v>18455</v>
      </c>
      <c r="AC1257" t="s">
        <v>18786</v>
      </c>
      <c r="AE1257" t="s">
        <v>18694</v>
      </c>
      <c r="AF1257" t="s">
        <v>18458</v>
      </c>
      <c r="AG1257" t="s">
        <v>18459</v>
      </c>
      <c r="AH1257" t="s">
        <v>20266</v>
      </c>
      <c r="AI1257" t="s">
        <v>18461</v>
      </c>
      <c r="AN1257" t="s">
        <v>20278</v>
      </c>
    </row>
    <row r="1258" spans="1:40" x14ac:dyDescent="0.2">
      <c r="A1258" t="s">
        <v>5438</v>
      </c>
      <c r="B1258" t="s">
        <v>5439</v>
      </c>
      <c r="D1258" t="s">
        <v>8657</v>
      </c>
      <c r="F1258" t="s">
        <v>18556</v>
      </c>
      <c r="G1258" t="s">
        <v>18451</v>
      </c>
      <c r="H1258" t="s">
        <v>20271</v>
      </c>
      <c r="L1258" t="s">
        <v>18517</v>
      </c>
      <c r="N1258" t="s">
        <v>7840</v>
      </c>
      <c r="Q1258" t="s">
        <v>20269</v>
      </c>
      <c r="T1258" t="s">
        <v>20264</v>
      </c>
      <c r="U1258" t="s">
        <v>20265</v>
      </c>
      <c r="V1258" t="b">
        <v>0</v>
      </c>
      <c r="W1258" t="b">
        <v>1</v>
      </c>
      <c r="AB1258" t="s">
        <v>18455</v>
      </c>
      <c r="AC1258" t="s">
        <v>18456</v>
      </c>
      <c r="AE1258" t="s">
        <v>18694</v>
      </c>
      <c r="AF1258" t="s">
        <v>18458</v>
      </c>
      <c r="AG1258" t="s">
        <v>18459</v>
      </c>
      <c r="AH1258" t="s">
        <v>20266</v>
      </c>
      <c r="AI1258" t="s">
        <v>18461</v>
      </c>
      <c r="AN1258" t="s">
        <v>20275</v>
      </c>
    </row>
    <row r="1259" spans="1:40" x14ac:dyDescent="0.2">
      <c r="A1259" t="s">
        <v>5438</v>
      </c>
      <c r="B1259" t="s">
        <v>5439</v>
      </c>
      <c r="D1259" t="s">
        <v>8657</v>
      </c>
      <c r="F1259" t="s">
        <v>18556</v>
      </c>
      <c r="G1259" t="s">
        <v>18451</v>
      </c>
      <c r="H1259" t="s">
        <v>18641</v>
      </c>
      <c r="L1259" t="s">
        <v>18517</v>
      </c>
      <c r="N1259" t="s">
        <v>7840</v>
      </c>
      <c r="Q1259" t="s">
        <v>20269</v>
      </c>
      <c r="T1259" t="s">
        <v>20264</v>
      </c>
      <c r="U1259" t="s">
        <v>20265</v>
      </c>
      <c r="V1259" t="b">
        <v>0</v>
      </c>
      <c r="W1259" t="b">
        <v>1</v>
      </c>
      <c r="AB1259" t="s">
        <v>18455</v>
      </c>
      <c r="AC1259" t="s">
        <v>18659</v>
      </c>
      <c r="AE1259" t="s">
        <v>18694</v>
      </c>
      <c r="AF1259" t="s">
        <v>18458</v>
      </c>
      <c r="AG1259" t="s">
        <v>18459</v>
      </c>
      <c r="AH1259" t="s">
        <v>20266</v>
      </c>
      <c r="AI1259" t="s">
        <v>18461</v>
      </c>
      <c r="AN1259" t="s">
        <v>20275</v>
      </c>
    </row>
    <row r="1260" spans="1:40" x14ac:dyDescent="0.2">
      <c r="A1260" t="s">
        <v>5438</v>
      </c>
      <c r="B1260" t="s">
        <v>5439</v>
      </c>
      <c r="D1260" t="s">
        <v>8657</v>
      </c>
      <c r="F1260" t="s">
        <v>18556</v>
      </c>
      <c r="G1260" t="s">
        <v>18451</v>
      </c>
      <c r="H1260" t="s">
        <v>20277</v>
      </c>
      <c r="L1260" t="s">
        <v>18558</v>
      </c>
      <c r="N1260" t="s">
        <v>7840</v>
      </c>
      <c r="T1260" t="s">
        <v>20264</v>
      </c>
      <c r="U1260" t="s">
        <v>20265</v>
      </c>
      <c r="V1260" t="b">
        <v>0</v>
      </c>
      <c r="W1260" t="b">
        <v>1</v>
      </c>
      <c r="AB1260" t="s">
        <v>18455</v>
      </c>
      <c r="AC1260" t="s">
        <v>18786</v>
      </c>
      <c r="AE1260" t="s">
        <v>18694</v>
      </c>
      <c r="AF1260" t="s">
        <v>18458</v>
      </c>
      <c r="AG1260" t="s">
        <v>18459</v>
      </c>
      <c r="AH1260" t="s">
        <v>20266</v>
      </c>
      <c r="AI1260" t="s">
        <v>18451</v>
      </c>
      <c r="AN1260" t="s">
        <v>20272</v>
      </c>
    </row>
    <row r="1261" spans="1:40" x14ac:dyDescent="0.2">
      <c r="A1261" t="s">
        <v>5438</v>
      </c>
      <c r="B1261" t="s">
        <v>5439</v>
      </c>
      <c r="D1261" t="s">
        <v>8657</v>
      </c>
      <c r="F1261" t="s">
        <v>18556</v>
      </c>
      <c r="G1261" t="s">
        <v>18786</v>
      </c>
      <c r="L1261" t="s">
        <v>18558</v>
      </c>
      <c r="N1261" t="s">
        <v>7840</v>
      </c>
      <c r="T1261" t="s">
        <v>20264</v>
      </c>
      <c r="U1261" t="s">
        <v>20265</v>
      </c>
      <c r="AE1261" t="s">
        <v>18694</v>
      </c>
      <c r="AF1261" t="s">
        <v>18458</v>
      </c>
      <c r="AG1261" t="s">
        <v>18459</v>
      </c>
      <c r="AH1261" t="s">
        <v>20266</v>
      </c>
      <c r="AI1261" t="s">
        <v>18451</v>
      </c>
      <c r="AN1261" t="s">
        <v>20267</v>
      </c>
    </row>
    <row r="1262" spans="1:40" x14ac:dyDescent="0.2">
      <c r="A1262" t="s">
        <v>5438</v>
      </c>
      <c r="B1262" t="s">
        <v>5439</v>
      </c>
      <c r="D1262" t="s">
        <v>8657</v>
      </c>
      <c r="F1262" t="s">
        <v>18556</v>
      </c>
      <c r="G1262" t="s">
        <v>18491</v>
      </c>
      <c r="L1262" t="s">
        <v>18558</v>
      </c>
      <c r="N1262" t="s">
        <v>7525</v>
      </c>
      <c r="T1262" t="s">
        <v>20279</v>
      </c>
      <c r="U1262" t="s">
        <v>20280</v>
      </c>
      <c r="AE1262" t="s">
        <v>18694</v>
      </c>
      <c r="AF1262" t="s">
        <v>18458</v>
      </c>
      <c r="AG1262" t="s">
        <v>18459</v>
      </c>
      <c r="AH1262" t="s">
        <v>20281</v>
      </c>
      <c r="AI1262" t="s">
        <v>18451</v>
      </c>
      <c r="AN1262" t="s">
        <v>20282</v>
      </c>
    </row>
    <row r="1263" spans="1:40" x14ac:dyDescent="0.2">
      <c r="A1263" t="s">
        <v>5438</v>
      </c>
      <c r="B1263" t="s">
        <v>5439</v>
      </c>
      <c r="D1263" t="s">
        <v>8657</v>
      </c>
      <c r="F1263" t="s">
        <v>18556</v>
      </c>
      <c r="G1263" t="s">
        <v>18456</v>
      </c>
      <c r="L1263" t="s">
        <v>18558</v>
      </c>
      <c r="N1263" t="s">
        <v>7525</v>
      </c>
      <c r="T1263" t="s">
        <v>20279</v>
      </c>
      <c r="U1263" t="s">
        <v>20280</v>
      </c>
      <c r="AE1263" t="s">
        <v>18694</v>
      </c>
      <c r="AF1263" t="s">
        <v>18458</v>
      </c>
      <c r="AG1263" t="s">
        <v>18459</v>
      </c>
      <c r="AH1263" t="s">
        <v>20281</v>
      </c>
      <c r="AI1263" t="s">
        <v>18451</v>
      </c>
      <c r="AN1263" t="s">
        <v>20282</v>
      </c>
    </row>
    <row r="1264" spans="1:40" x14ac:dyDescent="0.2">
      <c r="A1264" t="s">
        <v>5438</v>
      </c>
      <c r="B1264" t="s">
        <v>5439</v>
      </c>
      <c r="D1264" t="s">
        <v>8657</v>
      </c>
      <c r="F1264" t="s">
        <v>18556</v>
      </c>
      <c r="G1264" t="s">
        <v>18456</v>
      </c>
      <c r="L1264" t="s">
        <v>18517</v>
      </c>
      <c r="N1264" t="s">
        <v>7525</v>
      </c>
      <c r="Q1264" t="s">
        <v>20269</v>
      </c>
      <c r="T1264" t="s">
        <v>20279</v>
      </c>
      <c r="U1264" t="s">
        <v>20280</v>
      </c>
      <c r="V1264" t="b">
        <v>0</v>
      </c>
      <c r="W1264" t="b">
        <v>1</v>
      </c>
      <c r="AB1264" t="s">
        <v>18455</v>
      </c>
      <c r="AC1264" t="s">
        <v>18577</v>
      </c>
      <c r="AE1264" t="s">
        <v>18694</v>
      </c>
      <c r="AF1264" t="s">
        <v>18458</v>
      </c>
      <c r="AG1264" t="s">
        <v>18459</v>
      </c>
      <c r="AH1264" t="s">
        <v>20281</v>
      </c>
      <c r="AI1264" t="s">
        <v>18461</v>
      </c>
      <c r="AN1264" t="s">
        <v>20283</v>
      </c>
    </row>
    <row r="1265" spans="1:40" x14ac:dyDescent="0.2">
      <c r="A1265" t="s">
        <v>5438</v>
      </c>
      <c r="B1265" t="s">
        <v>5439</v>
      </c>
      <c r="D1265" t="s">
        <v>8657</v>
      </c>
      <c r="F1265" t="s">
        <v>18556</v>
      </c>
      <c r="G1265" t="s">
        <v>18786</v>
      </c>
      <c r="L1265" t="s">
        <v>18558</v>
      </c>
      <c r="N1265" t="s">
        <v>7525</v>
      </c>
      <c r="T1265" t="s">
        <v>20279</v>
      </c>
      <c r="U1265" t="s">
        <v>20280</v>
      </c>
      <c r="AE1265" t="s">
        <v>18694</v>
      </c>
      <c r="AF1265" t="s">
        <v>18458</v>
      </c>
      <c r="AG1265" t="s">
        <v>18459</v>
      </c>
      <c r="AH1265" t="s">
        <v>20281</v>
      </c>
      <c r="AI1265" t="s">
        <v>18451</v>
      </c>
      <c r="AN1265" t="s">
        <v>20282</v>
      </c>
    </row>
    <row r="1266" spans="1:40" x14ac:dyDescent="0.2">
      <c r="A1266" t="s">
        <v>5438</v>
      </c>
      <c r="B1266" t="s">
        <v>5439</v>
      </c>
      <c r="D1266" t="s">
        <v>8657</v>
      </c>
      <c r="F1266" t="s">
        <v>18556</v>
      </c>
      <c r="G1266" t="s">
        <v>18491</v>
      </c>
      <c r="L1266" t="s">
        <v>18558</v>
      </c>
      <c r="N1266" t="s">
        <v>7648</v>
      </c>
      <c r="T1266" t="s">
        <v>20284</v>
      </c>
      <c r="U1266" t="s">
        <v>20285</v>
      </c>
      <c r="AE1266" t="s">
        <v>18627</v>
      </c>
      <c r="AF1266" t="s">
        <v>18600</v>
      </c>
      <c r="AG1266" t="s">
        <v>18459</v>
      </c>
      <c r="AH1266" t="s">
        <v>20286</v>
      </c>
      <c r="AI1266" t="s">
        <v>18451</v>
      </c>
      <c r="AN1266" t="s">
        <v>20287</v>
      </c>
    </row>
    <row r="1267" spans="1:40" x14ac:dyDescent="0.2">
      <c r="A1267" t="s">
        <v>5438</v>
      </c>
      <c r="B1267" t="s">
        <v>5439</v>
      </c>
      <c r="D1267" t="s">
        <v>8657</v>
      </c>
      <c r="F1267" t="s">
        <v>18556</v>
      </c>
      <c r="G1267" t="s">
        <v>18456</v>
      </c>
      <c r="L1267" t="s">
        <v>18558</v>
      </c>
      <c r="N1267" t="s">
        <v>7648</v>
      </c>
      <c r="T1267" t="s">
        <v>20284</v>
      </c>
      <c r="U1267" t="s">
        <v>20285</v>
      </c>
      <c r="AE1267" t="s">
        <v>18627</v>
      </c>
      <c r="AF1267" t="s">
        <v>18600</v>
      </c>
      <c r="AG1267" t="s">
        <v>18459</v>
      </c>
      <c r="AH1267" t="s">
        <v>20286</v>
      </c>
      <c r="AI1267" t="s">
        <v>18451</v>
      </c>
      <c r="AN1267" t="s">
        <v>20287</v>
      </c>
    </row>
    <row r="1268" spans="1:40" x14ac:dyDescent="0.2">
      <c r="A1268" t="s">
        <v>5438</v>
      </c>
      <c r="B1268" t="s">
        <v>5439</v>
      </c>
      <c r="D1268" t="s">
        <v>8657</v>
      </c>
      <c r="F1268" t="s">
        <v>18556</v>
      </c>
      <c r="G1268" t="s">
        <v>18456</v>
      </c>
      <c r="L1268" t="s">
        <v>18517</v>
      </c>
      <c r="N1268" t="s">
        <v>7648</v>
      </c>
      <c r="Q1268" t="s">
        <v>20269</v>
      </c>
      <c r="T1268" t="s">
        <v>20284</v>
      </c>
      <c r="U1268" t="s">
        <v>20285</v>
      </c>
      <c r="V1268" t="b">
        <v>0</v>
      </c>
      <c r="W1268" t="b">
        <v>1</v>
      </c>
      <c r="AB1268" t="s">
        <v>18455</v>
      </c>
      <c r="AC1268" t="s">
        <v>18577</v>
      </c>
      <c r="AE1268" t="s">
        <v>18627</v>
      </c>
      <c r="AF1268" t="s">
        <v>18600</v>
      </c>
      <c r="AG1268" t="s">
        <v>18459</v>
      </c>
      <c r="AH1268" t="s">
        <v>20286</v>
      </c>
      <c r="AI1268" t="s">
        <v>18461</v>
      </c>
      <c r="AN1268" t="s">
        <v>20288</v>
      </c>
    </row>
    <row r="1269" spans="1:40" x14ac:dyDescent="0.2">
      <c r="A1269" t="s">
        <v>5438</v>
      </c>
      <c r="B1269" t="s">
        <v>5439</v>
      </c>
      <c r="D1269" t="s">
        <v>8657</v>
      </c>
      <c r="F1269" t="s">
        <v>18556</v>
      </c>
      <c r="G1269" t="s">
        <v>18786</v>
      </c>
      <c r="L1269" t="s">
        <v>18558</v>
      </c>
      <c r="N1269" t="s">
        <v>7648</v>
      </c>
      <c r="T1269" t="s">
        <v>20284</v>
      </c>
      <c r="U1269" t="s">
        <v>20285</v>
      </c>
      <c r="AE1269" t="s">
        <v>18627</v>
      </c>
      <c r="AF1269" t="s">
        <v>18600</v>
      </c>
      <c r="AG1269" t="s">
        <v>18459</v>
      </c>
      <c r="AH1269" t="s">
        <v>20286</v>
      </c>
      <c r="AI1269" t="s">
        <v>18451</v>
      </c>
      <c r="AN1269" t="s">
        <v>20287</v>
      </c>
    </row>
    <row r="1270" spans="1:40" x14ac:dyDescent="0.2">
      <c r="A1270" t="s">
        <v>5438</v>
      </c>
      <c r="B1270" t="s">
        <v>5439</v>
      </c>
      <c r="D1270" t="s">
        <v>8657</v>
      </c>
      <c r="F1270" t="s">
        <v>18556</v>
      </c>
      <c r="G1270" t="s">
        <v>18491</v>
      </c>
      <c r="L1270" t="s">
        <v>18558</v>
      </c>
      <c r="N1270" t="s">
        <v>7529</v>
      </c>
      <c r="V1270" t="b">
        <v>0</v>
      </c>
      <c r="W1270" t="b">
        <v>0</v>
      </c>
      <c r="Z1270" t="b">
        <v>0</v>
      </c>
      <c r="AE1270" t="s">
        <v>18627</v>
      </c>
      <c r="AF1270" t="s">
        <v>18600</v>
      </c>
      <c r="AG1270" t="s">
        <v>18459</v>
      </c>
      <c r="AH1270" t="s">
        <v>20289</v>
      </c>
      <c r="AI1270" t="s">
        <v>18451</v>
      </c>
      <c r="AN1270" t="s">
        <v>20290</v>
      </c>
    </row>
    <row r="1271" spans="1:40" x14ac:dyDescent="0.2">
      <c r="A1271" t="s">
        <v>5438</v>
      </c>
      <c r="B1271" t="s">
        <v>5439</v>
      </c>
      <c r="D1271" t="s">
        <v>8657</v>
      </c>
      <c r="F1271" t="s">
        <v>18556</v>
      </c>
      <c r="G1271" t="s">
        <v>18456</v>
      </c>
      <c r="L1271" t="s">
        <v>18558</v>
      </c>
      <c r="N1271" t="s">
        <v>7529</v>
      </c>
      <c r="V1271" t="b">
        <v>0</v>
      </c>
      <c r="W1271" t="b">
        <v>0</v>
      </c>
      <c r="Z1271" t="b">
        <v>0</v>
      </c>
      <c r="AE1271" t="s">
        <v>18627</v>
      </c>
      <c r="AF1271" t="s">
        <v>18600</v>
      </c>
      <c r="AG1271" t="s">
        <v>18459</v>
      </c>
      <c r="AH1271" t="s">
        <v>20289</v>
      </c>
      <c r="AI1271" t="s">
        <v>18451</v>
      </c>
      <c r="AN1271" t="s">
        <v>20290</v>
      </c>
    </row>
    <row r="1272" spans="1:40" hidden="1" x14ac:dyDescent="0.2">
      <c r="A1272" t="s">
        <v>5502</v>
      </c>
      <c r="B1272" t="s">
        <v>5503</v>
      </c>
      <c r="D1272" t="s">
        <v>8663</v>
      </c>
      <c r="F1272" t="s">
        <v>18469</v>
      </c>
      <c r="L1272" t="s">
        <v>18470</v>
      </c>
      <c r="N1272" t="s">
        <v>7755</v>
      </c>
      <c r="T1272" t="s">
        <v>20292</v>
      </c>
      <c r="U1272" t="s">
        <v>20293</v>
      </c>
      <c r="V1272" t="b">
        <v>0</v>
      </c>
      <c r="W1272" t="b">
        <v>0</v>
      </c>
      <c r="AB1272" t="s">
        <v>18710</v>
      </c>
      <c r="AH1272" t="s">
        <v>20294</v>
      </c>
      <c r="AI1272" t="s">
        <v>18483</v>
      </c>
      <c r="AK1272" t="s">
        <v>18897</v>
      </c>
      <c r="AN1272" t="s">
        <v>20295</v>
      </c>
    </row>
    <row r="1273" spans="1:40" hidden="1" x14ac:dyDescent="0.2">
      <c r="A1273" t="s">
        <v>5502</v>
      </c>
      <c r="B1273" t="s">
        <v>5503</v>
      </c>
      <c r="D1273" t="s">
        <v>8663</v>
      </c>
      <c r="F1273" t="s">
        <v>18469</v>
      </c>
      <c r="L1273" t="s">
        <v>18470</v>
      </c>
      <c r="N1273" t="s">
        <v>7899</v>
      </c>
      <c r="T1273" t="s">
        <v>20296</v>
      </c>
      <c r="U1273" t="s">
        <v>20297</v>
      </c>
      <c r="V1273" t="b">
        <v>0</v>
      </c>
      <c r="W1273" t="b">
        <v>0</v>
      </c>
      <c r="AB1273" t="s">
        <v>18710</v>
      </c>
      <c r="AE1273" t="s">
        <v>18905</v>
      </c>
      <c r="AF1273" t="s">
        <v>18652</v>
      </c>
      <c r="AG1273" t="s">
        <v>18635</v>
      </c>
      <c r="AH1273" t="s">
        <v>20298</v>
      </c>
      <c r="AI1273" t="s">
        <v>18476</v>
      </c>
      <c r="AK1273" t="s">
        <v>18897</v>
      </c>
      <c r="AN1273" t="s">
        <v>20299</v>
      </c>
    </row>
    <row r="1274" spans="1:40" hidden="1" x14ac:dyDescent="0.2">
      <c r="A1274" t="s">
        <v>5502</v>
      </c>
      <c r="B1274" t="s">
        <v>5503</v>
      </c>
      <c r="D1274" t="s">
        <v>8663</v>
      </c>
      <c r="F1274" t="s">
        <v>18469</v>
      </c>
      <c r="L1274" t="s">
        <v>18470</v>
      </c>
      <c r="N1274" t="s">
        <v>7142</v>
      </c>
      <c r="V1274" t="b">
        <v>0</v>
      </c>
      <c r="W1274" t="b">
        <v>1</v>
      </c>
      <c r="Z1274" t="b">
        <v>0</v>
      </c>
      <c r="AB1274" t="s">
        <v>18455</v>
      </c>
      <c r="AE1274" t="s">
        <v>18905</v>
      </c>
      <c r="AF1274" t="s">
        <v>18652</v>
      </c>
      <c r="AG1274" t="s">
        <v>18635</v>
      </c>
      <c r="AH1274" t="s">
        <v>20300</v>
      </c>
      <c r="AI1274" t="s">
        <v>18505</v>
      </c>
      <c r="AK1274" t="s">
        <v>18897</v>
      </c>
      <c r="AN1274" t="s">
        <v>20301</v>
      </c>
    </row>
    <row r="1275" spans="1:40" hidden="1" x14ac:dyDescent="0.2">
      <c r="A1275" t="s">
        <v>5502</v>
      </c>
      <c r="B1275" t="s">
        <v>5503</v>
      </c>
      <c r="D1275" t="s">
        <v>8663</v>
      </c>
      <c r="F1275" t="s">
        <v>18469</v>
      </c>
      <c r="L1275" t="s">
        <v>18470</v>
      </c>
      <c r="N1275" t="s">
        <v>1049</v>
      </c>
      <c r="V1275" t="b">
        <v>0</v>
      </c>
      <c r="W1275" t="b">
        <v>1</v>
      </c>
      <c r="Z1275" t="b">
        <v>0</v>
      </c>
      <c r="AB1275" t="s">
        <v>18455</v>
      </c>
      <c r="AE1275" t="s">
        <v>18912</v>
      </c>
      <c r="AF1275" t="s">
        <v>18634</v>
      </c>
      <c r="AG1275" t="s">
        <v>18635</v>
      </c>
      <c r="AH1275" t="s">
        <v>20302</v>
      </c>
      <c r="AI1275" t="s">
        <v>18476</v>
      </c>
      <c r="AK1275" t="s">
        <v>18897</v>
      </c>
      <c r="AN1275" t="s">
        <v>20303</v>
      </c>
    </row>
    <row r="1276" spans="1:40" hidden="1" x14ac:dyDescent="0.2">
      <c r="A1276" t="s">
        <v>5502</v>
      </c>
      <c r="B1276" t="s">
        <v>5503</v>
      </c>
      <c r="D1276" t="s">
        <v>8663</v>
      </c>
      <c r="F1276" t="s">
        <v>18469</v>
      </c>
      <c r="L1276" t="s">
        <v>18470</v>
      </c>
      <c r="V1276" t="b">
        <v>0</v>
      </c>
      <c r="W1276" t="b">
        <v>0</v>
      </c>
      <c r="AB1276" t="s">
        <v>18710</v>
      </c>
      <c r="AE1276" t="s">
        <v>18912</v>
      </c>
      <c r="AF1276" t="s">
        <v>18634</v>
      </c>
      <c r="AG1276" t="s">
        <v>18635</v>
      </c>
      <c r="AI1276" t="s">
        <v>18483</v>
      </c>
      <c r="AK1276" t="s">
        <v>18897</v>
      </c>
      <c r="AN1276" t="s">
        <v>20304</v>
      </c>
    </row>
    <row r="1277" spans="1:40" hidden="1" x14ac:dyDescent="0.2">
      <c r="A1277" t="s">
        <v>5726</v>
      </c>
      <c r="B1277" t="s">
        <v>5727</v>
      </c>
      <c r="D1277" t="s">
        <v>8682</v>
      </c>
      <c r="F1277" t="s">
        <v>18556</v>
      </c>
      <c r="G1277" t="s">
        <v>18524</v>
      </c>
      <c r="H1277" t="s">
        <v>18582</v>
      </c>
      <c r="L1277" t="s">
        <v>18558</v>
      </c>
      <c r="N1277" t="s">
        <v>17523</v>
      </c>
      <c r="T1277" t="s">
        <v>20306</v>
      </c>
      <c r="U1277" t="s">
        <v>20307</v>
      </c>
      <c r="AC1277" t="s">
        <v>18561</v>
      </c>
      <c r="AE1277" t="s">
        <v>19645</v>
      </c>
      <c r="AH1277" t="s">
        <v>20308</v>
      </c>
      <c r="AI1277" t="s">
        <v>18524</v>
      </c>
      <c r="AN1277" t="s">
        <v>20309</v>
      </c>
    </row>
    <row r="1278" spans="1:40" hidden="1" x14ac:dyDescent="0.2">
      <c r="A1278" t="s">
        <v>5726</v>
      </c>
      <c r="B1278" t="s">
        <v>5727</v>
      </c>
      <c r="D1278" t="s">
        <v>8682</v>
      </c>
      <c r="F1278" t="s">
        <v>18556</v>
      </c>
      <c r="G1278" t="s">
        <v>18451</v>
      </c>
      <c r="H1278" t="s">
        <v>19118</v>
      </c>
      <c r="L1278" t="s">
        <v>18558</v>
      </c>
      <c r="N1278" t="s">
        <v>17523</v>
      </c>
      <c r="T1278" t="s">
        <v>20306</v>
      </c>
      <c r="U1278" t="s">
        <v>20307</v>
      </c>
      <c r="AC1278" t="s">
        <v>18645</v>
      </c>
      <c r="AE1278" t="s">
        <v>19645</v>
      </c>
      <c r="AH1278" t="s">
        <v>20308</v>
      </c>
      <c r="AI1278" t="s">
        <v>18524</v>
      </c>
      <c r="AN1278" t="s">
        <v>20309</v>
      </c>
    </row>
    <row r="1279" spans="1:40" hidden="1" x14ac:dyDescent="0.2">
      <c r="A1279" t="s">
        <v>5726</v>
      </c>
      <c r="B1279" t="s">
        <v>5727</v>
      </c>
      <c r="D1279" t="s">
        <v>8682</v>
      </c>
      <c r="F1279" t="s">
        <v>18556</v>
      </c>
      <c r="G1279" t="s">
        <v>18451</v>
      </c>
      <c r="H1279" t="s">
        <v>18582</v>
      </c>
      <c r="L1279" t="s">
        <v>18558</v>
      </c>
      <c r="N1279" t="s">
        <v>17523</v>
      </c>
      <c r="T1279" t="s">
        <v>20306</v>
      </c>
      <c r="U1279" t="s">
        <v>20307</v>
      </c>
      <c r="AC1279" t="s">
        <v>18659</v>
      </c>
      <c r="AE1279" t="s">
        <v>19645</v>
      </c>
      <c r="AH1279" t="s">
        <v>20308</v>
      </c>
      <c r="AI1279" t="s">
        <v>18524</v>
      </c>
      <c r="AN1279" t="s">
        <v>20310</v>
      </c>
    </row>
    <row r="1280" spans="1:40" hidden="1" x14ac:dyDescent="0.2">
      <c r="A1280" t="s">
        <v>5726</v>
      </c>
      <c r="B1280" t="s">
        <v>5727</v>
      </c>
      <c r="D1280" t="s">
        <v>8682</v>
      </c>
      <c r="F1280" t="s">
        <v>18556</v>
      </c>
      <c r="G1280" t="s">
        <v>18659</v>
      </c>
      <c r="L1280" t="s">
        <v>18558</v>
      </c>
      <c r="N1280" t="s">
        <v>17523</v>
      </c>
      <c r="T1280" t="s">
        <v>20306</v>
      </c>
      <c r="U1280" t="s">
        <v>20307</v>
      </c>
      <c r="AE1280" t="s">
        <v>18678</v>
      </c>
      <c r="AH1280" t="s">
        <v>20308</v>
      </c>
      <c r="AI1280" t="s">
        <v>18451</v>
      </c>
      <c r="AN1280" t="s">
        <v>20311</v>
      </c>
    </row>
    <row r="1281" spans="1:40" hidden="1" x14ac:dyDescent="0.2">
      <c r="A1281" t="s">
        <v>5726</v>
      </c>
      <c r="B1281" t="s">
        <v>5727</v>
      </c>
      <c r="D1281" t="s">
        <v>8682</v>
      </c>
      <c r="F1281" t="s">
        <v>18556</v>
      </c>
      <c r="G1281" t="s">
        <v>18561</v>
      </c>
      <c r="L1281" t="s">
        <v>18558</v>
      </c>
      <c r="N1281" t="s">
        <v>17523</v>
      </c>
      <c r="T1281" t="s">
        <v>20306</v>
      </c>
      <c r="U1281" t="s">
        <v>20307</v>
      </c>
      <c r="AE1281" t="s">
        <v>18678</v>
      </c>
      <c r="AH1281" t="s">
        <v>20308</v>
      </c>
      <c r="AI1281" t="s">
        <v>18524</v>
      </c>
      <c r="AN1281" t="s">
        <v>20311</v>
      </c>
    </row>
    <row r="1282" spans="1:40" hidden="1" x14ac:dyDescent="0.2">
      <c r="A1282" t="s">
        <v>5726</v>
      </c>
      <c r="B1282" t="s">
        <v>5727</v>
      </c>
      <c r="D1282" t="s">
        <v>8682</v>
      </c>
      <c r="F1282" t="s">
        <v>18556</v>
      </c>
      <c r="G1282" t="s">
        <v>18645</v>
      </c>
      <c r="L1282" t="s">
        <v>18558</v>
      </c>
      <c r="N1282" t="s">
        <v>17523</v>
      </c>
      <c r="T1282" t="s">
        <v>20306</v>
      </c>
      <c r="U1282" t="s">
        <v>20307</v>
      </c>
      <c r="AE1282" t="s">
        <v>18678</v>
      </c>
      <c r="AH1282" t="s">
        <v>20308</v>
      </c>
      <c r="AI1282" t="s">
        <v>18451</v>
      </c>
      <c r="AN1282" t="s">
        <v>20311</v>
      </c>
    </row>
    <row r="1283" spans="1:40" x14ac:dyDescent="0.2">
      <c r="A1283" t="s">
        <v>5726</v>
      </c>
      <c r="B1283" t="s">
        <v>5727</v>
      </c>
      <c r="D1283" t="s">
        <v>8682</v>
      </c>
      <c r="F1283" t="s">
        <v>18556</v>
      </c>
      <c r="G1283" t="s">
        <v>18659</v>
      </c>
      <c r="L1283" t="s">
        <v>18558</v>
      </c>
      <c r="N1283" t="s">
        <v>7594</v>
      </c>
      <c r="V1283" t="b">
        <v>0</v>
      </c>
      <c r="W1283" t="b">
        <v>0</v>
      </c>
      <c r="Z1283" t="b">
        <v>0</v>
      </c>
      <c r="AE1283" t="s">
        <v>20312</v>
      </c>
      <c r="AF1283" t="s">
        <v>19422</v>
      </c>
      <c r="AG1283" t="s">
        <v>18849</v>
      </c>
      <c r="AH1283" t="s">
        <v>20313</v>
      </c>
      <c r="AI1283" t="s">
        <v>18451</v>
      </c>
      <c r="AN1283" t="s">
        <v>20314</v>
      </c>
    </row>
    <row r="1284" spans="1:40" x14ac:dyDescent="0.2">
      <c r="A1284" t="s">
        <v>5726</v>
      </c>
      <c r="B1284" t="s">
        <v>5727</v>
      </c>
      <c r="D1284" t="s">
        <v>8682</v>
      </c>
      <c r="F1284" t="s">
        <v>18556</v>
      </c>
      <c r="G1284" t="s">
        <v>18561</v>
      </c>
      <c r="L1284" t="s">
        <v>18558</v>
      </c>
      <c r="N1284" t="s">
        <v>7594</v>
      </c>
      <c r="V1284" t="b">
        <v>0</v>
      </c>
      <c r="W1284" t="b">
        <v>0</v>
      </c>
      <c r="Z1284" t="b">
        <v>0</v>
      </c>
      <c r="AE1284" t="s">
        <v>18844</v>
      </c>
      <c r="AF1284" t="s">
        <v>18550</v>
      </c>
      <c r="AG1284" t="s">
        <v>18515</v>
      </c>
      <c r="AH1284" t="s">
        <v>20313</v>
      </c>
      <c r="AI1284" t="s">
        <v>18524</v>
      </c>
      <c r="AN1284" t="s">
        <v>20314</v>
      </c>
    </row>
    <row r="1285" spans="1:40" x14ac:dyDescent="0.2">
      <c r="A1285" t="s">
        <v>5726</v>
      </c>
      <c r="B1285" t="s">
        <v>5727</v>
      </c>
      <c r="D1285" t="s">
        <v>8682</v>
      </c>
      <c r="F1285" t="s">
        <v>18556</v>
      </c>
      <c r="G1285" t="s">
        <v>18645</v>
      </c>
      <c r="L1285" t="s">
        <v>18558</v>
      </c>
      <c r="N1285" t="s">
        <v>7594</v>
      </c>
      <c r="V1285" t="b">
        <v>0</v>
      </c>
      <c r="W1285" t="b">
        <v>0</v>
      </c>
      <c r="Z1285" t="b">
        <v>0</v>
      </c>
      <c r="AE1285" t="s">
        <v>20312</v>
      </c>
      <c r="AF1285" t="s">
        <v>19422</v>
      </c>
      <c r="AG1285" t="s">
        <v>18849</v>
      </c>
      <c r="AH1285" t="s">
        <v>20313</v>
      </c>
      <c r="AI1285" t="s">
        <v>18451</v>
      </c>
      <c r="AN1285" t="s">
        <v>20314</v>
      </c>
    </row>
    <row r="1286" spans="1:40" x14ac:dyDescent="0.2">
      <c r="A1286" t="s">
        <v>5726</v>
      </c>
      <c r="B1286" t="s">
        <v>5727</v>
      </c>
      <c r="D1286" t="s">
        <v>8682</v>
      </c>
      <c r="F1286" t="s">
        <v>18556</v>
      </c>
      <c r="G1286" t="s">
        <v>18659</v>
      </c>
      <c r="L1286" t="s">
        <v>18558</v>
      </c>
      <c r="N1286" t="s">
        <v>20315</v>
      </c>
      <c r="V1286" t="b">
        <v>0</v>
      </c>
      <c r="W1286" t="b">
        <v>0</v>
      </c>
      <c r="Z1286" t="b">
        <v>0</v>
      </c>
      <c r="AE1286" t="s">
        <v>20312</v>
      </c>
      <c r="AF1286" t="s">
        <v>19422</v>
      </c>
      <c r="AG1286" t="s">
        <v>18849</v>
      </c>
      <c r="AH1286" t="s">
        <v>20316</v>
      </c>
      <c r="AI1286" t="s">
        <v>18451</v>
      </c>
      <c r="AN1286" t="s">
        <v>20317</v>
      </c>
    </row>
    <row r="1287" spans="1:40" x14ac:dyDescent="0.2">
      <c r="A1287" t="s">
        <v>5726</v>
      </c>
      <c r="B1287" t="s">
        <v>5727</v>
      </c>
      <c r="D1287" t="s">
        <v>8682</v>
      </c>
      <c r="F1287" t="s">
        <v>18556</v>
      </c>
      <c r="G1287" t="s">
        <v>18561</v>
      </c>
      <c r="L1287" t="s">
        <v>18558</v>
      </c>
      <c r="N1287" t="s">
        <v>20315</v>
      </c>
      <c r="V1287" t="b">
        <v>0</v>
      </c>
      <c r="W1287" t="b">
        <v>0</v>
      </c>
      <c r="Z1287" t="b">
        <v>0</v>
      </c>
      <c r="AE1287" t="s">
        <v>18844</v>
      </c>
      <c r="AF1287" t="s">
        <v>18550</v>
      </c>
      <c r="AG1287" t="s">
        <v>18515</v>
      </c>
      <c r="AH1287" t="s">
        <v>20316</v>
      </c>
      <c r="AI1287" t="s">
        <v>18524</v>
      </c>
      <c r="AN1287" t="s">
        <v>20317</v>
      </c>
    </row>
    <row r="1288" spans="1:40" x14ac:dyDescent="0.2">
      <c r="A1288" t="s">
        <v>5726</v>
      </c>
      <c r="B1288" t="s">
        <v>5727</v>
      </c>
      <c r="D1288" t="s">
        <v>8682</v>
      </c>
      <c r="F1288" t="s">
        <v>18556</v>
      </c>
      <c r="G1288" t="s">
        <v>18645</v>
      </c>
      <c r="L1288" t="s">
        <v>18558</v>
      </c>
      <c r="N1288" t="s">
        <v>20315</v>
      </c>
      <c r="V1288" t="b">
        <v>0</v>
      </c>
      <c r="W1288" t="b">
        <v>0</v>
      </c>
      <c r="Z1288" t="b">
        <v>0</v>
      </c>
      <c r="AE1288" t="s">
        <v>20312</v>
      </c>
      <c r="AF1288" t="s">
        <v>19422</v>
      </c>
      <c r="AG1288" t="s">
        <v>18849</v>
      </c>
      <c r="AH1288" t="s">
        <v>20316</v>
      </c>
      <c r="AI1288" t="s">
        <v>18451</v>
      </c>
      <c r="AN1288" t="s">
        <v>20317</v>
      </c>
    </row>
    <row r="1289" spans="1:40" hidden="1" x14ac:dyDescent="0.2">
      <c r="A1289" t="s">
        <v>5744</v>
      </c>
      <c r="B1289" t="s">
        <v>5745</v>
      </c>
      <c r="D1289" t="s">
        <v>8685</v>
      </c>
      <c r="F1289" t="s">
        <v>18509</v>
      </c>
      <c r="G1289" t="s">
        <v>18519</v>
      </c>
      <c r="H1289" t="s">
        <v>20319</v>
      </c>
      <c r="L1289" t="s">
        <v>18511</v>
      </c>
      <c r="N1289" t="s">
        <v>7753</v>
      </c>
      <c r="T1289" t="s">
        <v>20320</v>
      </c>
      <c r="U1289" t="s">
        <v>20321</v>
      </c>
      <c r="V1289" t="b">
        <v>0</v>
      </c>
      <c r="W1289" t="b">
        <v>1</v>
      </c>
      <c r="AB1289" t="s">
        <v>18455</v>
      </c>
      <c r="AE1289" t="s">
        <v>18541</v>
      </c>
      <c r="AH1289" t="s">
        <v>20322</v>
      </c>
      <c r="AI1289" t="s">
        <v>18451</v>
      </c>
      <c r="AN1289" t="s">
        <v>20323</v>
      </c>
    </row>
    <row r="1290" spans="1:40" hidden="1" x14ac:dyDescent="0.2">
      <c r="A1290" t="s">
        <v>5744</v>
      </c>
      <c r="B1290" t="s">
        <v>5745</v>
      </c>
      <c r="D1290" t="s">
        <v>8685</v>
      </c>
      <c r="F1290" t="s">
        <v>18509</v>
      </c>
      <c r="G1290" t="s">
        <v>18519</v>
      </c>
      <c r="H1290" t="s">
        <v>20324</v>
      </c>
      <c r="L1290" t="s">
        <v>18517</v>
      </c>
      <c r="N1290" t="s">
        <v>7753</v>
      </c>
      <c r="T1290" t="s">
        <v>20320</v>
      </c>
      <c r="U1290" t="s">
        <v>20321</v>
      </c>
      <c r="V1290" t="b">
        <v>0</v>
      </c>
      <c r="W1290" t="b">
        <v>1</v>
      </c>
      <c r="AB1290" t="s">
        <v>18455</v>
      </c>
      <c r="AE1290" t="s">
        <v>18541</v>
      </c>
      <c r="AH1290" t="s">
        <v>20322</v>
      </c>
      <c r="AI1290" t="s">
        <v>18524</v>
      </c>
      <c r="AN1290" t="s">
        <v>20325</v>
      </c>
    </row>
    <row r="1291" spans="1:40" x14ac:dyDescent="0.2">
      <c r="A1291" t="s">
        <v>5744</v>
      </c>
      <c r="B1291" t="s">
        <v>5745</v>
      </c>
      <c r="D1291" t="s">
        <v>8685</v>
      </c>
      <c r="F1291" t="s">
        <v>18509</v>
      </c>
      <c r="G1291" t="s">
        <v>18519</v>
      </c>
      <c r="H1291" t="s">
        <v>20324</v>
      </c>
      <c r="L1291" t="s">
        <v>18511</v>
      </c>
      <c r="N1291" t="s">
        <v>7721</v>
      </c>
      <c r="T1291" t="s">
        <v>20326</v>
      </c>
      <c r="U1291" t="s">
        <v>20327</v>
      </c>
      <c r="V1291" t="b">
        <v>0</v>
      </c>
      <c r="W1291" t="b">
        <v>1</v>
      </c>
      <c r="AB1291" t="s">
        <v>18455</v>
      </c>
      <c r="AE1291" t="s">
        <v>18513</v>
      </c>
      <c r="AF1291" t="s">
        <v>18514</v>
      </c>
      <c r="AG1291" t="s">
        <v>18515</v>
      </c>
      <c r="AH1291" t="s">
        <v>20328</v>
      </c>
      <c r="AI1291" t="s">
        <v>18524</v>
      </c>
      <c r="AN1291" t="s">
        <v>20329</v>
      </c>
    </row>
    <row r="1292" spans="1:40" x14ac:dyDescent="0.2">
      <c r="A1292" t="s">
        <v>5744</v>
      </c>
      <c r="B1292" t="s">
        <v>5745</v>
      </c>
      <c r="D1292" t="s">
        <v>8685</v>
      </c>
      <c r="F1292" t="s">
        <v>18509</v>
      </c>
      <c r="G1292" t="s">
        <v>20330</v>
      </c>
      <c r="L1292" t="s">
        <v>18511</v>
      </c>
      <c r="N1292" t="s">
        <v>7721</v>
      </c>
      <c r="V1292" t="b">
        <v>0</v>
      </c>
      <c r="W1292" t="b">
        <v>1</v>
      </c>
      <c r="AB1292" t="s">
        <v>18455</v>
      </c>
      <c r="AE1292" t="s">
        <v>18528</v>
      </c>
      <c r="AF1292" t="s">
        <v>18458</v>
      </c>
      <c r="AG1292" t="s">
        <v>18529</v>
      </c>
      <c r="AI1292" t="s">
        <v>18461</v>
      </c>
      <c r="AN1292" t="s">
        <v>20331</v>
      </c>
    </row>
    <row r="1293" spans="1:40" x14ac:dyDescent="0.2">
      <c r="A1293" t="s">
        <v>5744</v>
      </c>
      <c r="B1293" t="s">
        <v>5745</v>
      </c>
      <c r="D1293" t="s">
        <v>8685</v>
      </c>
      <c r="F1293" t="s">
        <v>18509</v>
      </c>
      <c r="G1293" t="s">
        <v>20332</v>
      </c>
      <c r="L1293" t="s">
        <v>18517</v>
      </c>
      <c r="N1293" t="s">
        <v>7721</v>
      </c>
      <c r="V1293" t="b">
        <v>0</v>
      </c>
      <c r="W1293" t="b">
        <v>1</v>
      </c>
      <c r="AB1293" t="s">
        <v>18455</v>
      </c>
      <c r="AE1293" t="s">
        <v>18513</v>
      </c>
      <c r="AF1293" t="s">
        <v>18514</v>
      </c>
      <c r="AG1293" t="s">
        <v>18515</v>
      </c>
      <c r="AI1293" t="s">
        <v>7872</v>
      </c>
      <c r="AN1293" t="s">
        <v>20333</v>
      </c>
    </row>
    <row r="1294" spans="1:40" x14ac:dyDescent="0.2">
      <c r="A1294" t="s">
        <v>5744</v>
      </c>
      <c r="B1294" t="s">
        <v>5745</v>
      </c>
      <c r="D1294" t="s">
        <v>8685</v>
      </c>
      <c r="F1294" t="s">
        <v>18509</v>
      </c>
      <c r="G1294" t="s">
        <v>20330</v>
      </c>
      <c r="L1294" t="s">
        <v>18517</v>
      </c>
      <c r="N1294" t="s">
        <v>7721</v>
      </c>
      <c r="V1294" t="b">
        <v>0</v>
      </c>
      <c r="W1294" t="b">
        <v>1</v>
      </c>
      <c r="AB1294" t="s">
        <v>18455</v>
      </c>
      <c r="AE1294" t="s">
        <v>18528</v>
      </c>
      <c r="AF1294" t="s">
        <v>18458</v>
      </c>
      <c r="AG1294" t="s">
        <v>18529</v>
      </c>
      <c r="AI1294" t="s">
        <v>18461</v>
      </c>
      <c r="AN1294" t="s">
        <v>20333</v>
      </c>
    </row>
    <row r="1295" spans="1:40" x14ac:dyDescent="0.2">
      <c r="A1295" t="s">
        <v>5744</v>
      </c>
      <c r="B1295" t="s">
        <v>5745</v>
      </c>
      <c r="D1295" t="s">
        <v>8685</v>
      </c>
      <c r="F1295" t="s">
        <v>18509</v>
      </c>
      <c r="G1295" t="s">
        <v>20332</v>
      </c>
      <c r="L1295" t="s">
        <v>18511</v>
      </c>
      <c r="N1295" t="s">
        <v>7721</v>
      </c>
      <c r="V1295" t="b">
        <v>0</v>
      </c>
      <c r="W1295" t="b">
        <v>1</v>
      </c>
      <c r="AB1295" t="s">
        <v>18455</v>
      </c>
      <c r="AE1295" t="s">
        <v>18513</v>
      </c>
      <c r="AF1295" t="s">
        <v>18514</v>
      </c>
      <c r="AG1295" t="s">
        <v>18515</v>
      </c>
      <c r="AI1295" t="s">
        <v>7872</v>
      </c>
      <c r="AN1295" t="s">
        <v>20331</v>
      </c>
    </row>
    <row r="1296" spans="1:40" x14ac:dyDescent="0.2">
      <c r="A1296" t="s">
        <v>5744</v>
      </c>
      <c r="B1296" t="s">
        <v>5745</v>
      </c>
      <c r="D1296" t="s">
        <v>8685</v>
      </c>
      <c r="F1296" t="s">
        <v>18509</v>
      </c>
      <c r="G1296" t="s">
        <v>18519</v>
      </c>
      <c r="H1296" t="s">
        <v>20324</v>
      </c>
      <c r="L1296" t="s">
        <v>18517</v>
      </c>
      <c r="N1296" t="s">
        <v>7721</v>
      </c>
      <c r="T1296" t="s">
        <v>20326</v>
      </c>
      <c r="U1296" t="s">
        <v>20327</v>
      </c>
      <c r="V1296" t="b">
        <v>0</v>
      </c>
      <c r="W1296" t="b">
        <v>1</v>
      </c>
      <c r="AB1296" t="s">
        <v>18455</v>
      </c>
      <c r="AE1296" t="s">
        <v>18513</v>
      </c>
      <c r="AF1296" t="s">
        <v>18514</v>
      </c>
      <c r="AG1296" t="s">
        <v>18515</v>
      </c>
      <c r="AH1296" t="s">
        <v>20328</v>
      </c>
      <c r="AI1296" t="s">
        <v>18524</v>
      </c>
      <c r="AN1296" t="s">
        <v>20334</v>
      </c>
    </row>
    <row r="1297" spans="1:40" hidden="1" x14ac:dyDescent="0.2">
      <c r="A1297" t="s">
        <v>5744</v>
      </c>
      <c r="B1297" t="s">
        <v>5745</v>
      </c>
      <c r="D1297" t="s">
        <v>8685</v>
      </c>
      <c r="F1297" t="s">
        <v>18509</v>
      </c>
      <c r="G1297" t="s">
        <v>20330</v>
      </c>
      <c r="L1297" t="s">
        <v>18511</v>
      </c>
      <c r="N1297" t="s">
        <v>7283</v>
      </c>
      <c r="V1297" t="b">
        <v>0</v>
      </c>
      <c r="W1297" t="b">
        <v>1</v>
      </c>
      <c r="AB1297" t="s">
        <v>18455</v>
      </c>
      <c r="AE1297" t="s">
        <v>19626</v>
      </c>
      <c r="AF1297" t="s">
        <v>18652</v>
      </c>
      <c r="AG1297" t="s">
        <v>19627</v>
      </c>
      <c r="AI1297" t="s">
        <v>18461</v>
      </c>
      <c r="AN1297" t="s">
        <v>20335</v>
      </c>
    </row>
    <row r="1298" spans="1:40" hidden="1" x14ac:dyDescent="0.2">
      <c r="A1298" t="s">
        <v>5744</v>
      </c>
      <c r="B1298" t="s">
        <v>5745</v>
      </c>
      <c r="D1298" t="s">
        <v>8685</v>
      </c>
      <c r="F1298" t="s">
        <v>18509</v>
      </c>
      <c r="G1298" t="s">
        <v>20332</v>
      </c>
      <c r="L1298" t="s">
        <v>18517</v>
      </c>
      <c r="N1298" t="s">
        <v>7283</v>
      </c>
      <c r="V1298" t="b">
        <v>0</v>
      </c>
      <c r="W1298" t="b">
        <v>1</v>
      </c>
      <c r="AB1298" t="s">
        <v>18455</v>
      </c>
      <c r="AE1298" t="s">
        <v>20197</v>
      </c>
      <c r="AF1298" t="s">
        <v>18656</v>
      </c>
      <c r="AG1298" t="s">
        <v>18640</v>
      </c>
      <c r="AI1298" t="s">
        <v>7872</v>
      </c>
      <c r="AN1298" t="s">
        <v>20336</v>
      </c>
    </row>
    <row r="1299" spans="1:40" hidden="1" x14ac:dyDescent="0.2">
      <c r="A1299" t="s">
        <v>5744</v>
      </c>
      <c r="B1299" t="s">
        <v>5745</v>
      </c>
      <c r="D1299" t="s">
        <v>8685</v>
      </c>
      <c r="F1299" t="s">
        <v>18509</v>
      </c>
      <c r="G1299" t="s">
        <v>20330</v>
      </c>
      <c r="L1299" t="s">
        <v>18517</v>
      </c>
      <c r="N1299" t="s">
        <v>7283</v>
      </c>
      <c r="V1299" t="b">
        <v>0</v>
      </c>
      <c r="W1299" t="b">
        <v>1</v>
      </c>
      <c r="AB1299" t="s">
        <v>18455</v>
      </c>
      <c r="AE1299" t="s">
        <v>19626</v>
      </c>
      <c r="AF1299" t="s">
        <v>18652</v>
      </c>
      <c r="AG1299" t="s">
        <v>19627</v>
      </c>
      <c r="AI1299" t="s">
        <v>18461</v>
      </c>
      <c r="AN1299" t="s">
        <v>20336</v>
      </c>
    </row>
    <row r="1300" spans="1:40" hidden="1" x14ac:dyDescent="0.2">
      <c r="A1300" t="s">
        <v>5744</v>
      </c>
      <c r="B1300" t="s">
        <v>5745</v>
      </c>
      <c r="D1300" t="s">
        <v>8685</v>
      </c>
      <c r="F1300" t="s">
        <v>18509</v>
      </c>
      <c r="G1300" t="s">
        <v>20332</v>
      </c>
      <c r="L1300" t="s">
        <v>18511</v>
      </c>
      <c r="N1300" t="s">
        <v>7283</v>
      </c>
      <c r="V1300" t="b">
        <v>0</v>
      </c>
      <c r="W1300" t="b">
        <v>1</v>
      </c>
      <c r="AB1300" t="s">
        <v>18455</v>
      </c>
      <c r="AE1300" t="s">
        <v>20197</v>
      </c>
      <c r="AF1300" t="s">
        <v>18656</v>
      </c>
      <c r="AG1300" t="s">
        <v>18640</v>
      </c>
      <c r="AI1300" t="s">
        <v>7872</v>
      </c>
      <c r="AN1300" t="s">
        <v>20335</v>
      </c>
    </row>
    <row r="1301" spans="1:40" hidden="1" x14ac:dyDescent="0.2">
      <c r="A1301" t="s">
        <v>5744</v>
      </c>
      <c r="B1301" t="s">
        <v>5745</v>
      </c>
      <c r="D1301" t="s">
        <v>8685</v>
      </c>
      <c r="F1301" t="s">
        <v>18975</v>
      </c>
      <c r="G1301" t="s">
        <v>18984</v>
      </c>
      <c r="N1301" t="s">
        <v>7818</v>
      </c>
      <c r="T1301" t="s">
        <v>20337</v>
      </c>
      <c r="U1301" t="s">
        <v>20338</v>
      </c>
      <c r="AB1301" t="s">
        <v>18979</v>
      </c>
      <c r="AE1301" t="s">
        <v>18979</v>
      </c>
      <c r="AF1301" t="s">
        <v>18979</v>
      </c>
      <c r="AH1301" t="s">
        <v>20339</v>
      </c>
      <c r="AI1301" t="s">
        <v>18979</v>
      </c>
      <c r="AN1301" t="s">
        <v>20340</v>
      </c>
    </row>
    <row r="1302" spans="1:40" hidden="1" x14ac:dyDescent="0.2">
      <c r="A1302" t="s">
        <v>5744</v>
      </c>
      <c r="B1302" t="s">
        <v>5745</v>
      </c>
      <c r="D1302" t="s">
        <v>8685</v>
      </c>
      <c r="F1302" t="s">
        <v>18975</v>
      </c>
      <c r="G1302" t="s">
        <v>20094</v>
      </c>
      <c r="H1302" t="s">
        <v>20341</v>
      </c>
      <c r="I1302">
        <v>67500000</v>
      </c>
      <c r="M1302" t="s">
        <v>18932</v>
      </c>
      <c r="N1302" t="s">
        <v>7818</v>
      </c>
      <c r="T1302" t="s">
        <v>20337</v>
      </c>
      <c r="U1302" t="s">
        <v>20338</v>
      </c>
      <c r="AB1302" t="s">
        <v>18979</v>
      </c>
      <c r="AE1302" t="s">
        <v>18979</v>
      </c>
      <c r="AF1302" t="s">
        <v>18979</v>
      </c>
      <c r="AH1302" t="s">
        <v>20339</v>
      </c>
      <c r="AI1302" t="s">
        <v>18979</v>
      </c>
      <c r="AN1302" t="s">
        <v>20340</v>
      </c>
    </row>
    <row r="1303" spans="1:40" hidden="1" x14ac:dyDescent="0.2">
      <c r="A1303" t="s">
        <v>5744</v>
      </c>
      <c r="B1303" t="s">
        <v>5745</v>
      </c>
      <c r="D1303" t="s">
        <v>8685</v>
      </c>
      <c r="F1303" t="s">
        <v>18975</v>
      </c>
      <c r="G1303" t="s">
        <v>18673</v>
      </c>
      <c r="H1303" t="s">
        <v>20342</v>
      </c>
      <c r="I1303">
        <v>54300000</v>
      </c>
      <c r="M1303" t="s">
        <v>18932</v>
      </c>
      <c r="N1303" t="s">
        <v>7818</v>
      </c>
      <c r="T1303" t="s">
        <v>20337</v>
      </c>
      <c r="U1303" t="s">
        <v>20338</v>
      </c>
      <c r="AB1303" t="s">
        <v>18979</v>
      </c>
      <c r="AE1303" t="s">
        <v>18979</v>
      </c>
      <c r="AF1303" t="s">
        <v>18979</v>
      </c>
      <c r="AH1303" t="s">
        <v>20339</v>
      </c>
      <c r="AI1303" t="s">
        <v>18979</v>
      </c>
      <c r="AN1303" t="s">
        <v>20340</v>
      </c>
    </row>
    <row r="1304" spans="1:40" hidden="1" x14ac:dyDescent="0.2">
      <c r="A1304" t="s">
        <v>5744</v>
      </c>
      <c r="B1304" t="s">
        <v>5745</v>
      </c>
      <c r="D1304" t="s">
        <v>8685</v>
      </c>
      <c r="F1304" t="s">
        <v>18975</v>
      </c>
      <c r="G1304" t="s">
        <v>18982</v>
      </c>
      <c r="H1304" t="s">
        <v>20343</v>
      </c>
      <c r="I1304">
        <v>140000000</v>
      </c>
      <c r="M1304" t="s">
        <v>18932</v>
      </c>
      <c r="N1304" t="s">
        <v>7818</v>
      </c>
      <c r="T1304" t="s">
        <v>20337</v>
      </c>
      <c r="U1304" t="s">
        <v>20338</v>
      </c>
      <c r="AB1304" t="s">
        <v>18979</v>
      </c>
      <c r="AE1304" t="s">
        <v>18979</v>
      </c>
      <c r="AF1304" t="s">
        <v>18979</v>
      </c>
      <c r="AH1304" t="s">
        <v>20339</v>
      </c>
      <c r="AI1304" t="s">
        <v>18979</v>
      </c>
      <c r="AN1304" t="s">
        <v>20340</v>
      </c>
    </row>
    <row r="1305" spans="1:40" x14ac:dyDescent="0.2">
      <c r="A1305" t="s">
        <v>5744</v>
      </c>
      <c r="B1305" t="s">
        <v>5745</v>
      </c>
      <c r="D1305" t="s">
        <v>8685</v>
      </c>
      <c r="F1305" t="s">
        <v>18975</v>
      </c>
      <c r="G1305" t="s">
        <v>18984</v>
      </c>
      <c r="J1305" t="s">
        <v>20344</v>
      </c>
      <c r="N1305" t="s">
        <v>7647</v>
      </c>
      <c r="V1305" t="b">
        <v>0</v>
      </c>
      <c r="W1305" t="b">
        <v>0</v>
      </c>
      <c r="Z1305" t="b">
        <v>0</v>
      </c>
      <c r="AE1305" t="s">
        <v>20345</v>
      </c>
      <c r="AF1305" t="s">
        <v>18458</v>
      </c>
      <c r="AH1305" t="s">
        <v>20346</v>
      </c>
      <c r="AI1305" t="s">
        <v>18451</v>
      </c>
      <c r="AN1305" t="s">
        <v>20347</v>
      </c>
    </row>
    <row r="1306" spans="1:40" x14ac:dyDescent="0.2">
      <c r="A1306" t="s">
        <v>5744</v>
      </c>
      <c r="B1306" t="s">
        <v>5745</v>
      </c>
      <c r="D1306" t="s">
        <v>8685</v>
      </c>
      <c r="F1306" t="s">
        <v>18975</v>
      </c>
      <c r="G1306" t="s">
        <v>20094</v>
      </c>
      <c r="H1306" t="s">
        <v>20341</v>
      </c>
      <c r="I1306">
        <v>67500000</v>
      </c>
      <c r="J1306" t="s">
        <v>20344</v>
      </c>
      <c r="M1306" t="s">
        <v>18932</v>
      </c>
      <c r="N1306" t="s">
        <v>7647</v>
      </c>
      <c r="V1306" t="b">
        <v>0</v>
      </c>
      <c r="W1306" t="b">
        <v>0</v>
      </c>
      <c r="Z1306" t="b">
        <v>0</v>
      </c>
      <c r="AE1306" t="s">
        <v>20348</v>
      </c>
      <c r="AF1306" t="s">
        <v>18514</v>
      </c>
      <c r="AH1306" t="s">
        <v>20346</v>
      </c>
      <c r="AI1306" t="s">
        <v>18524</v>
      </c>
      <c r="AN1306" t="s">
        <v>20347</v>
      </c>
    </row>
    <row r="1307" spans="1:40" x14ac:dyDescent="0.2">
      <c r="A1307" t="s">
        <v>5744</v>
      </c>
      <c r="B1307" t="s">
        <v>5745</v>
      </c>
      <c r="D1307" t="s">
        <v>8685</v>
      </c>
      <c r="F1307" t="s">
        <v>18975</v>
      </c>
      <c r="G1307" t="s">
        <v>18673</v>
      </c>
      <c r="H1307" t="s">
        <v>20342</v>
      </c>
      <c r="I1307">
        <v>54300000</v>
      </c>
      <c r="J1307" t="s">
        <v>20344</v>
      </c>
      <c r="M1307" t="s">
        <v>18932</v>
      </c>
      <c r="N1307" t="s">
        <v>7647</v>
      </c>
      <c r="T1307" t="s">
        <v>20349</v>
      </c>
      <c r="U1307" t="s">
        <v>20350</v>
      </c>
      <c r="V1307" t="b">
        <v>0</v>
      </c>
      <c r="W1307" t="b">
        <v>0</v>
      </c>
      <c r="Z1307" t="b">
        <v>0</v>
      </c>
      <c r="AE1307" t="s">
        <v>20345</v>
      </c>
      <c r="AF1307" t="s">
        <v>18458</v>
      </c>
      <c r="AH1307" t="s">
        <v>20346</v>
      </c>
      <c r="AI1307" t="s">
        <v>18451</v>
      </c>
      <c r="AN1307" t="s">
        <v>20351</v>
      </c>
    </row>
    <row r="1308" spans="1:40" x14ac:dyDescent="0.2">
      <c r="A1308" t="s">
        <v>5744</v>
      </c>
      <c r="B1308" t="s">
        <v>5745</v>
      </c>
      <c r="D1308" t="s">
        <v>8685</v>
      </c>
      <c r="F1308" t="s">
        <v>18975</v>
      </c>
      <c r="G1308" t="s">
        <v>18982</v>
      </c>
      <c r="H1308" t="s">
        <v>20343</v>
      </c>
      <c r="I1308">
        <v>140000000</v>
      </c>
      <c r="J1308" t="s">
        <v>20344</v>
      </c>
      <c r="M1308" t="s">
        <v>18932</v>
      </c>
      <c r="N1308" t="s">
        <v>7647</v>
      </c>
      <c r="T1308" t="s">
        <v>20349</v>
      </c>
      <c r="U1308" t="s">
        <v>20350</v>
      </c>
      <c r="V1308" t="b">
        <v>0</v>
      </c>
      <c r="W1308" t="b">
        <v>0</v>
      </c>
      <c r="Z1308" t="b">
        <v>0</v>
      </c>
      <c r="AE1308" t="s">
        <v>20345</v>
      </c>
      <c r="AF1308" t="s">
        <v>18458</v>
      </c>
      <c r="AH1308" t="s">
        <v>20346</v>
      </c>
      <c r="AI1308" t="s">
        <v>18451</v>
      </c>
      <c r="AN1308" t="s">
        <v>20351</v>
      </c>
    </row>
    <row r="1309" spans="1:40" hidden="1" x14ac:dyDescent="0.2">
      <c r="A1309" t="s">
        <v>5744</v>
      </c>
      <c r="B1309" t="s">
        <v>5745</v>
      </c>
      <c r="D1309" t="s">
        <v>8685</v>
      </c>
      <c r="F1309" t="s">
        <v>18509</v>
      </c>
      <c r="G1309" t="s">
        <v>20330</v>
      </c>
      <c r="L1309" t="s">
        <v>18511</v>
      </c>
      <c r="N1309" t="s">
        <v>7187</v>
      </c>
      <c r="V1309" t="b">
        <v>0</v>
      </c>
      <c r="W1309" t="b">
        <v>1</v>
      </c>
      <c r="AB1309" t="s">
        <v>18455</v>
      </c>
      <c r="AE1309" t="s">
        <v>19626</v>
      </c>
      <c r="AF1309" t="s">
        <v>18652</v>
      </c>
      <c r="AG1309" t="s">
        <v>19627</v>
      </c>
      <c r="AI1309" t="s">
        <v>18461</v>
      </c>
      <c r="AN1309" t="s">
        <v>20352</v>
      </c>
    </row>
    <row r="1310" spans="1:40" hidden="1" x14ac:dyDescent="0.2">
      <c r="A1310" t="s">
        <v>5744</v>
      </c>
      <c r="B1310" t="s">
        <v>5745</v>
      </c>
      <c r="D1310" t="s">
        <v>8685</v>
      </c>
      <c r="F1310" t="s">
        <v>18509</v>
      </c>
      <c r="G1310" t="s">
        <v>20332</v>
      </c>
      <c r="L1310" t="s">
        <v>18517</v>
      </c>
      <c r="N1310" t="s">
        <v>7187</v>
      </c>
      <c r="V1310" t="b">
        <v>0</v>
      </c>
      <c r="W1310" t="b">
        <v>1</v>
      </c>
      <c r="AB1310" t="s">
        <v>18455</v>
      </c>
      <c r="AE1310" t="s">
        <v>20197</v>
      </c>
      <c r="AF1310" t="s">
        <v>18656</v>
      </c>
      <c r="AG1310" t="s">
        <v>18640</v>
      </c>
      <c r="AI1310" t="s">
        <v>7872</v>
      </c>
      <c r="AN1310" t="s">
        <v>20353</v>
      </c>
    </row>
    <row r="1311" spans="1:40" hidden="1" x14ac:dyDescent="0.2">
      <c r="A1311" t="s">
        <v>5744</v>
      </c>
      <c r="B1311" t="s">
        <v>5745</v>
      </c>
      <c r="D1311" t="s">
        <v>8685</v>
      </c>
      <c r="F1311" t="s">
        <v>18509</v>
      </c>
      <c r="G1311" t="s">
        <v>20330</v>
      </c>
      <c r="L1311" t="s">
        <v>18517</v>
      </c>
      <c r="N1311" t="s">
        <v>7187</v>
      </c>
      <c r="V1311" t="b">
        <v>0</v>
      </c>
      <c r="W1311" t="b">
        <v>1</v>
      </c>
      <c r="AB1311" t="s">
        <v>18455</v>
      </c>
      <c r="AE1311" t="s">
        <v>19626</v>
      </c>
      <c r="AF1311" t="s">
        <v>18652</v>
      </c>
      <c r="AG1311" t="s">
        <v>19627</v>
      </c>
      <c r="AI1311" t="s">
        <v>18461</v>
      </c>
      <c r="AN1311" t="s">
        <v>20353</v>
      </c>
    </row>
    <row r="1312" spans="1:40" hidden="1" x14ac:dyDescent="0.2">
      <c r="A1312" t="s">
        <v>5744</v>
      </c>
      <c r="B1312" t="s">
        <v>5745</v>
      </c>
      <c r="D1312" t="s">
        <v>8685</v>
      </c>
      <c r="F1312" t="s">
        <v>18509</v>
      </c>
      <c r="G1312" t="s">
        <v>20332</v>
      </c>
      <c r="L1312" t="s">
        <v>18511</v>
      </c>
      <c r="N1312" t="s">
        <v>7187</v>
      </c>
      <c r="V1312" t="b">
        <v>0</v>
      </c>
      <c r="W1312" t="b">
        <v>1</v>
      </c>
      <c r="AB1312" t="s">
        <v>18455</v>
      </c>
      <c r="AE1312" t="s">
        <v>20197</v>
      </c>
      <c r="AF1312" t="s">
        <v>18656</v>
      </c>
      <c r="AG1312" t="s">
        <v>18640</v>
      </c>
      <c r="AI1312" t="s">
        <v>7872</v>
      </c>
      <c r="AN1312" t="s">
        <v>20352</v>
      </c>
    </row>
    <row r="1313" spans="1:40" hidden="1" x14ac:dyDescent="0.2">
      <c r="A1313" t="s">
        <v>5744</v>
      </c>
      <c r="B1313" t="s">
        <v>5745</v>
      </c>
      <c r="D1313" t="s">
        <v>8685</v>
      </c>
      <c r="F1313" t="s">
        <v>18975</v>
      </c>
      <c r="G1313" t="s">
        <v>18984</v>
      </c>
      <c r="J1313" t="s">
        <v>18992</v>
      </c>
      <c r="N1313" t="s">
        <v>13321</v>
      </c>
      <c r="V1313" t="b">
        <v>0</v>
      </c>
      <c r="W1313" t="b">
        <v>0</v>
      </c>
      <c r="Z1313" t="b">
        <v>0</v>
      </c>
      <c r="AB1313" t="s">
        <v>18710</v>
      </c>
      <c r="AE1313" t="s">
        <v>20354</v>
      </c>
      <c r="AF1313" t="s">
        <v>18634</v>
      </c>
      <c r="AG1313" t="s">
        <v>18635</v>
      </c>
      <c r="AH1313" t="s">
        <v>20355</v>
      </c>
      <c r="AI1313" t="s">
        <v>18451</v>
      </c>
      <c r="AN1313" t="s">
        <v>20356</v>
      </c>
    </row>
    <row r="1314" spans="1:40" hidden="1" x14ac:dyDescent="0.2">
      <c r="A1314" t="s">
        <v>5744</v>
      </c>
      <c r="B1314" t="s">
        <v>5745</v>
      </c>
      <c r="D1314" t="s">
        <v>8685</v>
      </c>
      <c r="F1314" t="s">
        <v>18975</v>
      </c>
      <c r="G1314" t="s">
        <v>20094</v>
      </c>
      <c r="H1314" t="s">
        <v>20341</v>
      </c>
      <c r="I1314">
        <v>67500000</v>
      </c>
      <c r="J1314" t="s">
        <v>18992</v>
      </c>
      <c r="M1314" t="s">
        <v>18932</v>
      </c>
      <c r="N1314" t="s">
        <v>13321</v>
      </c>
      <c r="V1314" t="b">
        <v>0</v>
      </c>
      <c r="W1314" t="b">
        <v>0</v>
      </c>
      <c r="Z1314" t="b">
        <v>0</v>
      </c>
      <c r="AE1314" t="s">
        <v>20357</v>
      </c>
      <c r="AF1314" t="s">
        <v>18639</v>
      </c>
      <c r="AG1314" t="s">
        <v>18640</v>
      </c>
      <c r="AH1314" t="s">
        <v>20355</v>
      </c>
      <c r="AI1314" t="s">
        <v>18524</v>
      </c>
      <c r="AN1314" t="s">
        <v>20356</v>
      </c>
    </row>
    <row r="1315" spans="1:40" hidden="1" x14ac:dyDescent="0.2">
      <c r="A1315" t="s">
        <v>5744</v>
      </c>
      <c r="B1315" t="s">
        <v>5745</v>
      </c>
      <c r="D1315" t="s">
        <v>8685</v>
      </c>
      <c r="F1315" t="s">
        <v>18975</v>
      </c>
      <c r="G1315" t="s">
        <v>18673</v>
      </c>
      <c r="H1315" t="s">
        <v>20342</v>
      </c>
      <c r="I1315">
        <v>54300000</v>
      </c>
      <c r="J1315" t="s">
        <v>18992</v>
      </c>
      <c r="M1315" t="s">
        <v>18932</v>
      </c>
      <c r="N1315" t="s">
        <v>13321</v>
      </c>
      <c r="V1315" t="b">
        <v>0</v>
      </c>
      <c r="W1315" t="b">
        <v>0</v>
      </c>
      <c r="Z1315" t="b">
        <v>0</v>
      </c>
      <c r="AB1315" t="s">
        <v>18710</v>
      </c>
      <c r="AE1315" t="s">
        <v>20354</v>
      </c>
      <c r="AF1315" t="s">
        <v>18634</v>
      </c>
      <c r="AG1315" t="s">
        <v>18635</v>
      </c>
      <c r="AH1315" t="s">
        <v>20355</v>
      </c>
      <c r="AI1315" t="s">
        <v>18451</v>
      </c>
      <c r="AN1315" t="s">
        <v>20356</v>
      </c>
    </row>
    <row r="1316" spans="1:40" hidden="1" x14ac:dyDescent="0.2">
      <c r="A1316" t="s">
        <v>5744</v>
      </c>
      <c r="B1316" t="s">
        <v>5745</v>
      </c>
      <c r="D1316" t="s">
        <v>8685</v>
      </c>
      <c r="F1316" t="s">
        <v>18975</v>
      </c>
      <c r="G1316" t="s">
        <v>18982</v>
      </c>
      <c r="H1316" t="s">
        <v>20343</v>
      </c>
      <c r="I1316">
        <v>140000000</v>
      </c>
      <c r="J1316" t="s">
        <v>18992</v>
      </c>
      <c r="M1316" t="s">
        <v>18932</v>
      </c>
      <c r="N1316" t="s">
        <v>13321</v>
      </c>
      <c r="V1316" t="b">
        <v>0</v>
      </c>
      <c r="W1316" t="b">
        <v>0</v>
      </c>
      <c r="Z1316" t="b">
        <v>0</v>
      </c>
      <c r="AB1316" t="s">
        <v>18710</v>
      </c>
      <c r="AE1316" t="s">
        <v>20354</v>
      </c>
      <c r="AF1316" t="s">
        <v>18634</v>
      </c>
      <c r="AG1316" t="s">
        <v>18635</v>
      </c>
      <c r="AH1316" t="s">
        <v>20355</v>
      </c>
      <c r="AI1316" t="s">
        <v>18451</v>
      </c>
      <c r="AN1316" t="s">
        <v>20356</v>
      </c>
    </row>
    <row r="1317" spans="1:40" hidden="1" x14ac:dyDescent="0.2">
      <c r="A1317" t="s">
        <v>5744</v>
      </c>
      <c r="B1317" t="s">
        <v>5745</v>
      </c>
      <c r="D1317" t="s">
        <v>8685</v>
      </c>
      <c r="F1317" t="s">
        <v>18975</v>
      </c>
      <c r="G1317" t="s">
        <v>18984</v>
      </c>
      <c r="J1317" t="s">
        <v>20344</v>
      </c>
      <c r="N1317" t="s">
        <v>7876</v>
      </c>
      <c r="V1317" t="b">
        <v>0</v>
      </c>
      <c r="W1317" t="b">
        <v>0</v>
      </c>
      <c r="Z1317" t="b">
        <v>0</v>
      </c>
      <c r="AB1317" t="s">
        <v>18710</v>
      </c>
      <c r="AE1317" t="s">
        <v>20354</v>
      </c>
      <c r="AF1317" t="s">
        <v>18634</v>
      </c>
      <c r="AG1317" t="s">
        <v>18635</v>
      </c>
      <c r="AH1317" t="s">
        <v>20358</v>
      </c>
      <c r="AI1317" t="s">
        <v>18451</v>
      </c>
      <c r="AN1317" t="s">
        <v>20359</v>
      </c>
    </row>
    <row r="1318" spans="1:40" hidden="1" x14ac:dyDescent="0.2">
      <c r="A1318" t="s">
        <v>5744</v>
      </c>
      <c r="B1318" t="s">
        <v>5745</v>
      </c>
      <c r="D1318" t="s">
        <v>8685</v>
      </c>
      <c r="F1318" t="s">
        <v>18975</v>
      </c>
      <c r="G1318" t="s">
        <v>20094</v>
      </c>
      <c r="H1318" t="s">
        <v>20341</v>
      </c>
      <c r="I1318">
        <v>67500000</v>
      </c>
      <c r="J1318" t="s">
        <v>20344</v>
      </c>
      <c r="M1318" t="s">
        <v>18932</v>
      </c>
      <c r="N1318" t="s">
        <v>7876</v>
      </c>
      <c r="V1318" t="b">
        <v>0</v>
      </c>
      <c r="W1318" t="b">
        <v>0</v>
      </c>
      <c r="Z1318" t="b">
        <v>0</v>
      </c>
      <c r="AE1318" t="s">
        <v>20357</v>
      </c>
      <c r="AF1318" t="s">
        <v>18639</v>
      </c>
      <c r="AG1318" t="s">
        <v>18640</v>
      </c>
      <c r="AH1318" t="s">
        <v>20358</v>
      </c>
      <c r="AI1318" t="s">
        <v>18524</v>
      </c>
      <c r="AN1318" t="s">
        <v>20359</v>
      </c>
    </row>
    <row r="1319" spans="1:40" hidden="1" x14ac:dyDescent="0.2">
      <c r="A1319" t="s">
        <v>5744</v>
      </c>
      <c r="B1319" t="s">
        <v>5745</v>
      </c>
      <c r="D1319" t="s">
        <v>8685</v>
      </c>
      <c r="F1319" t="s">
        <v>18975</v>
      </c>
      <c r="G1319" t="s">
        <v>18673</v>
      </c>
      <c r="H1319" t="s">
        <v>20360</v>
      </c>
      <c r="I1319">
        <v>93540000</v>
      </c>
      <c r="J1319" t="s">
        <v>20344</v>
      </c>
      <c r="M1319" t="s">
        <v>18932</v>
      </c>
      <c r="N1319" t="s">
        <v>7876</v>
      </c>
      <c r="V1319" t="b">
        <v>0</v>
      </c>
      <c r="W1319" t="b">
        <v>0</v>
      </c>
      <c r="Z1319" t="b">
        <v>0</v>
      </c>
      <c r="AB1319" t="s">
        <v>18710</v>
      </c>
      <c r="AE1319" t="s">
        <v>20354</v>
      </c>
      <c r="AF1319" t="s">
        <v>18634</v>
      </c>
      <c r="AG1319" t="s">
        <v>18635</v>
      </c>
      <c r="AH1319" t="s">
        <v>20358</v>
      </c>
      <c r="AI1319" t="s">
        <v>18451</v>
      </c>
      <c r="AN1319" t="s">
        <v>20359</v>
      </c>
    </row>
    <row r="1320" spans="1:40" hidden="1" x14ac:dyDescent="0.2">
      <c r="A1320" t="s">
        <v>5744</v>
      </c>
      <c r="B1320" t="s">
        <v>5745</v>
      </c>
      <c r="D1320" t="s">
        <v>8685</v>
      </c>
      <c r="F1320" t="s">
        <v>18975</v>
      </c>
      <c r="G1320" t="s">
        <v>18982</v>
      </c>
      <c r="H1320" t="s">
        <v>20343</v>
      </c>
      <c r="I1320">
        <v>140000000</v>
      </c>
      <c r="J1320" t="s">
        <v>20344</v>
      </c>
      <c r="M1320" t="s">
        <v>18932</v>
      </c>
      <c r="N1320" t="s">
        <v>7876</v>
      </c>
      <c r="V1320" t="b">
        <v>0</v>
      </c>
      <c r="W1320" t="b">
        <v>0</v>
      </c>
      <c r="Z1320" t="b">
        <v>0</v>
      </c>
      <c r="AB1320" t="s">
        <v>18710</v>
      </c>
      <c r="AE1320" t="s">
        <v>20354</v>
      </c>
      <c r="AF1320" t="s">
        <v>18634</v>
      </c>
      <c r="AG1320" t="s">
        <v>18635</v>
      </c>
      <c r="AH1320" t="s">
        <v>20358</v>
      </c>
      <c r="AI1320" t="s">
        <v>18451</v>
      </c>
      <c r="AN1320" t="s">
        <v>20359</v>
      </c>
    </row>
    <row r="1321" spans="1:40" hidden="1" x14ac:dyDescent="0.2">
      <c r="A1321" t="s">
        <v>5744</v>
      </c>
      <c r="B1321" t="s">
        <v>5745</v>
      </c>
      <c r="D1321" t="s">
        <v>8685</v>
      </c>
      <c r="F1321" t="s">
        <v>18975</v>
      </c>
      <c r="G1321" t="s">
        <v>18984</v>
      </c>
      <c r="J1321" t="s">
        <v>20361</v>
      </c>
      <c r="N1321" t="s">
        <v>7865</v>
      </c>
      <c r="V1321" t="b">
        <v>0</v>
      </c>
      <c r="W1321" t="b">
        <v>1</v>
      </c>
      <c r="Z1321" t="b">
        <v>0</v>
      </c>
      <c r="AB1321" t="s">
        <v>18455</v>
      </c>
      <c r="AE1321" t="s">
        <v>20362</v>
      </c>
      <c r="AF1321" t="s">
        <v>18652</v>
      </c>
      <c r="AG1321" t="s">
        <v>18635</v>
      </c>
      <c r="AH1321" t="s">
        <v>20363</v>
      </c>
      <c r="AI1321" t="s">
        <v>18451</v>
      </c>
      <c r="AN1321" t="s">
        <v>20364</v>
      </c>
    </row>
    <row r="1322" spans="1:40" hidden="1" x14ac:dyDescent="0.2">
      <c r="A1322" t="s">
        <v>5744</v>
      </c>
      <c r="B1322" t="s">
        <v>5745</v>
      </c>
      <c r="D1322" t="s">
        <v>8685</v>
      </c>
      <c r="F1322" t="s">
        <v>18975</v>
      </c>
      <c r="G1322" t="s">
        <v>20094</v>
      </c>
      <c r="H1322" t="s">
        <v>20341</v>
      </c>
      <c r="I1322">
        <v>67500000</v>
      </c>
      <c r="J1322" t="s">
        <v>20361</v>
      </c>
      <c r="M1322" t="s">
        <v>18932</v>
      </c>
      <c r="N1322" t="s">
        <v>7865</v>
      </c>
      <c r="V1322" t="b">
        <v>0</v>
      </c>
      <c r="W1322" t="b">
        <v>0</v>
      </c>
      <c r="Z1322" t="b">
        <v>0</v>
      </c>
      <c r="AE1322" t="s">
        <v>20365</v>
      </c>
      <c r="AF1322" t="s">
        <v>18656</v>
      </c>
      <c r="AG1322" t="s">
        <v>18640</v>
      </c>
      <c r="AH1322" t="s">
        <v>20363</v>
      </c>
      <c r="AI1322" t="s">
        <v>18524</v>
      </c>
      <c r="AN1322" t="s">
        <v>20364</v>
      </c>
    </row>
    <row r="1323" spans="1:40" hidden="1" x14ac:dyDescent="0.2">
      <c r="A1323" t="s">
        <v>5744</v>
      </c>
      <c r="B1323" t="s">
        <v>5745</v>
      </c>
      <c r="D1323" t="s">
        <v>8685</v>
      </c>
      <c r="F1323" t="s">
        <v>18975</v>
      </c>
      <c r="G1323" t="s">
        <v>18673</v>
      </c>
      <c r="H1323" t="s">
        <v>20366</v>
      </c>
      <c r="I1323">
        <v>111500000</v>
      </c>
      <c r="J1323" t="s">
        <v>20361</v>
      </c>
      <c r="M1323" t="s">
        <v>18932</v>
      </c>
      <c r="N1323" t="s">
        <v>7865</v>
      </c>
      <c r="V1323" t="b">
        <v>0</v>
      </c>
      <c r="W1323" t="b">
        <v>1</v>
      </c>
      <c r="Z1323" t="b">
        <v>0</v>
      </c>
      <c r="AB1323" t="s">
        <v>18455</v>
      </c>
      <c r="AE1323" t="s">
        <v>20362</v>
      </c>
      <c r="AF1323" t="s">
        <v>18652</v>
      </c>
      <c r="AG1323" t="s">
        <v>18635</v>
      </c>
      <c r="AH1323" t="s">
        <v>20363</v>
      </c>
      <c r="AI1323" t="s">
        <v>18451</v>
      </c>
      <c r="AN1323" t="s">
        <v>20364</v>
      </c>
    </row>
    <row r="1324" spans="1:40" hidden="1" x14ac:dyDescent="0.2">
      <c r="A1324" t="s">
        <v>5744</v>
      </c>
      <c r="B1324" t="s">
        <v>5745</v>
      </c>
      <c r="D1324" t="s">
        <v>8685</v>
      </c>
      <c r="F1324" t="s">
        <v>18975</v>
      </c>
      <c r="G1324" t="s">
        <v>18982</v>
      </c>
      <c r="H1324" t="s">
        <v>20367</v>
      </c>
      <c r="I1324">
        <v>98500000</v>
      </c>
      <c r="J1324" t="s">
        <v>20361</v>
      </c>
      <c r="M1324" t="s">
        <v>18932</v>
      </c>
      <c r="N1324" t="s">
        <v>7865</v>
      </c>
      <c r="V1324" t="b">
        <v>0</v>
      </c>
      <c r="W1324" t="b">
        <v>1</v>
      </c>
      <c r="Z1324" t="b">
        <v>0</v>
      </c>
      <c r="AB1324" t="s">
        <v>18455</v>
      </c>
      <c r="AE1324" t="s">
        <v>20362</v>
      </c>
      <c r="AF1324" t="s">
        <v>18652</v>
      </c>
      <c r="AG1324" t="s">
        <v>18635</v>
      </c>
      <c r="AH1324" t="s">
        <v>20363</v>
      </c>
      <c r="AI1324" t="s">
        <v>18451</v>
      </c>
      <c r="AN1324" t="s">
        <v>20364</v>
      </c>
    </row>
    <row r="1325" spans="1:40" hidden="1" x14ac:dyDescent="0.2">
      <c r="A1325" t="s">
        <v>5744</v>
      </c>
      <c r="B1325" t="s">
        <v>5745</v>
      </c>
      <c r="D1325" t="s">
        <v>8685</v>
      </c>
      <c r="F1325" t="s">
        <v>18556</v>
      </c>
      <c r="G1325" t="s">
        <v>18451</v>
      </c>
      <c r="H1325" t="s">
        <v>18876</v>
      </c>
      <c r="L1325" t="s">
        <v>18517</v>
      </c>
      <c r="N1325" t="s">
        <v>20368</v>
      </c>
      <c r="Q1325" t="s">
        <v>18576</v>
      </c>
      <c r="T1325" t="s">
        <v>20369</v>
      </c>
      <c r="U1325" t="s">
        <v>20370</v>
      </c>
      <c r="AC1325" t="s">
        <v>18491</v>
      </c>
      <c r="AE1325" t="s">
        <v>9765</v>
      </c>
      <c r="AH1325" t="s">
        <v>20371</v>
      </c>
      <c r="AN1325" t="s">
        <v>20372</v>
      </c>
    </row>
    <row r="1326" spans="1:40" hidden="1" x14ac:dyDescent="0.2">
      <c r="A1326" t="s">
        <v>5744</v>
      </c>
      <c r="B1326" t="s">
        <v>5745</v>
      </c>
      <c r="D1326" t="s">
        <v>8685</v>
      </c>
      <c r="F1326" t="s">
        <v>18556</v>
      </c>
      <c r="G1326" t="s">
        <v>18451</v>
      </c>
      <c r="H1326" t="s">
        <v>20373</v>
      </c>
      <c r="L1326" t="s">
        <v>18517</v>
      </c>
      <c r="N1326" t="s">
        <v>20368</v>
      </c>
      <c r="Q1326" t="s">
        <v>18576</v>
      </c>
      <c r="T1326" t="s">
        <v>20369</v>
      </c>
      <c r="U1326" t="s">
        <v>20370</v>
      </c>
      <c r="AC1326" t="s">
        <v>18456</v>
      </c>
      <c r="AE1326" t="s">
        <v>9765</v>
      </c>
      <c r="AH1326" t="s">
        <v>20371</v>
      </c>
      <c r="AN1326" t="s">
        <v>20374</v>
      </c>
    </row>
    <row r="1327" spans="1:40" hidden="1" x14ac:dyDescent="0.2">
      <c r="A1327" t="s">
        <v>5744</v>
      </c>
      <c r="B1327" t="s">
        <v>5745</v>
      </c>
      <c r="D1327" t="s">
        <v>8685</v>
      </c>
      <c r="F1327" t="s">
        <v>18556</v>
      </c>
      <c r="G1327" t="s">
        <v>18451</v>
      </c>
      <c r="H1327" t="s">
        <v>20375</v>
      </c>
      <c r="L1327" t="s">
        <v>18558</v>
      </c>
      <c r="N1327" t="s">
        <v>20368</v>
      </c>
      <c r="T1327" t="s">
        <v>20369</v>
      </c>
      <c r="U1327" t="s">
        <v>20370</v>
      </c>
      <c r="AC1327" t="s">
        <v>18659</v>
      </c>
      <c r="AE1327" t="s">
        <v>9765</v>
      </c>
      <c r="AH1327" t="s">
        <v>20371</v>
      </c>
      <c r="AI1327" t="s">
        <v>18524</v>
      </c>
      <c r="AN1327" t="s">
        <v>20376</v>
      </c>
    </row>
    <row r="1328" spans="1:40" hidden="1" x14ac:dyDescent="0.2">
      <c r="A1328" t="s">
        <v>5744</v>
      </c>
      <c r="B1328" t="s">
        <v>5745</v>
      </c>
      <c r="D1328" t="s">
        <v>8685</v>
      </c>
      <c r="F1328" t="s">
        <v>18556</v>
      </c>
      <c r="G1328" t="s">
        <v>18491</v>
      </c>
      <c r="L1328" t="s">
        <v>18558</v>
      </c>
      <c r="N1328" t="s">
        <v>20368</v>
      </c>
      <c r="T1328" t="s">
        <v>20369</v>
      </c>
      <c r="U1328" t="s">
        <v>20370</v>
      </c>
      <c r="AE1328" t="s">
        <v>9765</v>
      </c>
      <c r="AH1328" t="s">
        <v>20371</v>
      </c>
      <c r="AI1328" t="s">
        <v>18451</v>
      </c>
      <c r="AN1328" t="s">
        <v>20377</v>
      </c>
    </row>
    <row r="1329" spans="1:40" hidden="1" x14ac:dyDescent="0.2">
      <c r="A1329" t="s">
        <v>5744</v>
      </c>
      <c r="B1329" t="s">
        <v>5745</v>
      </c>
      <c r="D1329" t="s">
        <v>8685</v>
      </c>
      <c r="F1329" t="s">
        <v>18556</v>
      </c>
      <c r="G1329" t="s">
        <v>18524</v>
      </c>
      <c r="H1329" t="s">
        <v>20378</v>
      </c>
      <c r="L1329" t="s">
        <v>18558</v>
      </c>
      <c r="N1329" t="s">
        <v>20368</v>
      </c>
      <c r="T1329" t="s">
        <v>20369</v>
      </c>
      <c r="U1329" t="s">
        <v>20370</v>
      </c>
      <c r="AC1329" t="s">
        <v>18561</v>
      </c>
      <c r="AE1329" t="s">
        <v>9765</v>
      </c>
      <c r="AH1329" t="s">
        <v>20371</v>
      </c>
      <c r="AI1329" t="s">
        <v>18524</v>
      </c>
      <c r="AN1329" t="s">
        <v>20376</v>
      </c>
    </row>
    <row r="1330" spans="1:40" hidden="1" x14ac:dyDescent="0.2">
      <c r="A1330" t="s">
        <v>5744</v>
      </c>
      <c r="B1330" t="s">
        <v>5745</v>
      </c>
      <c r="D1330" t="s">
        <v>8685</v>
      </c>
      <c r="F1330" t="s">
        <v>18556</v>
      </c>
      <c r="G1330" t="s">
        <v>18451</v>
      </c>
      <c r="H1330" t="s">
        <v>18876</v>
      </c>
      <c r="L1330" t="s">
        <v>18558</v>
      </c>
      <c r="N1330" t="s">
        <v>20368</v>
      </c>
      <c r="T1330" t="s">
        <v>20369</v>
      </c>
      <c r="U1330" t="s">
        <v>20370</v>
      </c>
      <c r="AC1330" t="s">
        <v>18491</v>
      </c>
      <c r="AE1330" t="s">
        <v>9765</v>
      </c>
      <c r="AH1330" t="s">
        <v>20371</v>
      </c>
      <c r="AI1330" t="s">
        <v>18524</v>
      </c>
      <c r="AN1330" t="s">
        <v>20376</v>
      </c>
    </row>
    <row r="1331" spans="1:40" hidden="1" x14ac:dyDescent="0.2">
      <c r="A1331" t="s">
        <v>5744</v>
      </c>
      <c r="B1331" t="s">
        <v>5745</v>
      </c>
      <c r="D1331" t="s">
        <v>8685</v>
      </c>
      <c r="F1331" t="s">
        <v>18556</v>
      </c>
      <c r="G1331" t="s">
        <v>18524</v>
      </c>
      <c r="H1331" t="s">
        <v>20378</v>
      </c>
      <c r="L1331" t="s">
        <v>18517</v>
      </c>
      <c r="N1331" t="s">
        <v>20368</v>
      </c>
      <c r="Q1331" t="s">
        <v>18576</v>
      </c>
      <c r="T1331" t="s">
        <v>20369</v>
      </c>
      <c r="U1331" t="s">
        <v>20370</v>
      </c>
      <c r="AC1331" t="s">
        <v>18561</v>
      </c>
      <c r="AE1331" t="s">
        <v>9765</v>
      </c>
      <c r="AH1331" t="s">
        <v>20371</v>
      </c>
      <c r="AN1331" t="s">
        <v>20374</v>
      </c>
    </row>
    <row r="1332" spans="1:40" hidden="1" x14ac:dyDescent="0.2">
      <c r="A1332" t="s">
        <v>5744</v>
      </c>
      <c r="B1332" t="s">
        <v>5745</v>
      </c>
      <c r="D1332" t="s">
        <v>8685</v>
      </c>
      <c r="F1332" t="s">
        <v>18556</v>
      </c>
      <c r="G1332" t="s">
        <v>18659</v>
      </c>
      <c r="L1332" t="s">
        <v>18558</v>
      </c>
      <c r="N1332" t="s">
        <v>20368</v>
      </c>
      <c r="T1332" t="s">
        <v>20369</v>
      </c>
      <c r="U1332" t="s">
        <v>20370</v>
      </c>
      <c r="AE1332" t="s">
        <v>9765</v>
      </c>
      <c r="AH1332" t="s">
        <v>20371</v>
      </c>
      <c r="AI1332" t="s">
        <v>18451</v>
      </c>
      <c r="AN1332" t="s">
        <v>20377</v>
      </c>
    </row>
    <row r="1333" spans="1:40" hidden="1" x14ac:dyDescent="0.2">
      <c r="A1333" t="s">
        <v>5744</v>
      </c>
      <c r="B1333" t="s">
        <v>5745</v>
      </c>
      <c r="D1333" t="s">
        <v>8685</v>
      </c>
      <c r="F1333" t="s">
        <v>18556</v>
      </c>
      <c r="G1333" t="s">
        <v>18561</v>
      </c>
      <c r="L1333" t="s">
        <v>18558</v>
      </c>
      <c r="N1333" t="s">
        <v>20368</v>
      </c>
      <c r="T1333" t="s">
        <v>20369</v>
      </c>
      <c r="U1333" t="s">
        <v>20370</v>
      </c>
      <c r="AE1333" t="s">
        <v>9765</v>
      </c>
      <c r="AH1333" t="s">
        <v>20371</v>
      </c>
      <c r="AI1333" t="s">
        <v>18524</v>
      </c>
      <c r="AN1333" t="s">
        <v>20377</v>
      </c>
    </row>
    <row r="1334" spans="1:40" hidden="1" x14ac:dyDescent="0.2">
      <c r="A1334" t="s">
        <v>5744</v>
      </c>
      <c r="B1334" t="s">
        <v>5745</v>
      </c>
      <c r="D1334" t="s">
        <v>8685</v>
      </c>
      <c r="F1334" t="s">
        <v>18556</v>
      </c>
      <c r="G1334" t="s">
        <v>18566</v>
      </c>
      <c r="L1334" t="s">
        <v>18558</v>
      </c>
      <c r="N1334" t="s">
        <v>20368</v>
      </c>
      <c r="T1334" t="s">
        <v>20369</v>
      </c>
      <c r="U1334" t="s">
        <v>20370</v>
      </c>
      <c r="AE1334" t="s">
        <v>9765</v>
      </c>
      <c r="AH1334" t="s">
        <v>20371</v>
      </c>
      <c r="AI1334" t="s">
        <v>18524</v>
      </c>
      <c r="AN1334" t="s">
        <v>20377</v>
      </c>
    </row>
    <row r="1335" spans="1:40" hidden="1" x14ac:dyDescent="0.2">
      <c r="A1335" t="s">
        <v>5744</v>
      </c>
      <c r="B1335" t="s">
        <v>5745</v>
      </c>
      <c r="D1335" t="s">
        <v>8685</v>
      </c>
      <c r="F1335" t="s">
        <v>18556</v>
      </c>
      <c r="G1335" t="s">
        <v>18456</v>
      </c>
      <c r="L1335" t="s">
        <v>18558</v>
      </c>
      <c r="N1335" t="s">
        <v>20368</v>
      </c>
      <c r="T1335" t="s">
        <v>20369</v>
      </c>
      <c r="U1335" t="s">
        <v>20370</v>
      </c>
      <c r="AE1335" t="s">
        <v>9765</v>
      </c>
      <c r="AH1335" t="s">
        <v>20371</v>
      </c>
      <c r="AI1335" t="s">
        <v>18451</v>
      </c>
      <c r="AN1335" t="s">
        <v>20377</v>
      </c>
    </row>
    <row r="1336" spans="1:40" hidden="1" x14ac:dyDescent="0.2">
      <c r="A1336" t="s">
        <v>5744</v>
      </c>
      <c r="B1336" t="s">
        <v>5745</v>
      </c>
      <c r="D1336" t="s">
        <v>8685</v>
      </c>
      <c r="F1336" t="s">
        <v>18556</v>
      </c>
      <c r="G1336" t="s">
        <v>18451</v>
      </c>
      <c r="H1336" t="s">
        <v>20373</v>
      </c>
      <c r="L1336" t="s">
        <v>18558</v>
      </c>
      <c r="N1336" t="s">
        <v>20368</v>
      </c>
      <c r="T1336" t="s">
        <v>20369</v>
      </c>
      <c r="U1336" t="s">
        <v>20370</v>
      </c>
      <c r="AC1336" t="s">
        <v>18456</v>
      </c>
      <c r="AE1336" t="s">
        <v>9765</v>
      </c>
      <c r="AH1336" t="s">
        <v>20371</v>
      </c>
      <c r="AI1336" t="s">
        <v>18524</v>
      </c>
      <c r="AN1336" t="s">
        <v>20376</v>
      </c>
    </row>
    <row r="1337" spans="1:40" hidden="1" x14ac:dyDescent="0.2">
      <c r="A1337" t="s">
        <v>5744</v>
      </c>
      <c r="B1337" t="s">
        <v>5745</v>
      </c>
      <c r="D1337" t="s">
        <v>8685</v>
      </c>
      <c r="F1337" t="s">
        <v>18556</v>
      </c>
      <c r="G1337" t="s">
        <v>18451</v>
      </c>
      <c r="H1337" t="s">
        <v>20375</v>
      </c>
      <c r="L1337" t="s">
        <v>18517</v>
      </c>
      <c r="N1337" t="s">
        <v>20368</v>
      </c>
      <c r="Q1337" t="s">
        <v>18576</v>
      </c>
      <c r="T1337" t="s">
        <v>20369</v>
      </c>
      <c r="U1337" t="s">
        <v>20370</v>
      </c>
      <c r="AC1337" t="s">
        <v>18659</v>
      </c>
      <c r="AE1337" t="s">
        <v>9765</v>
      </c>
      <c r="AH1337" t="s">
        <v>20371</v>
      </c>
      <c r="AN1337" t="s">
        <v>20372</v>
      </c>
    </row>
    <row r="1338" spans="1:40" hidden="1" x14ac:dyDescent="0.2">
      <c r="A1338" t="s">
        <v>5744</v>
      </c>
      <c r="B1338" t="s">
        <v>5745</v>
      </c>
      <c r="D1338" t="s">
        <v>8685</v>
      </c>
      <c r="F1338" t="s">
        <v>18556</v>
      </c>
      <c r="G1338" t="s">
        <v>18524</v>
      </c>
      <c r="H1338" t="s">
        <v>18867</v>
      </c>
      <c r="L1338" t="s">
        <v>18558</v>
      </c>
      <c r="N1338" t="s">
        <v>20368</v>
      </c>
      <c r="T1338" t="s">
        <v>20369</v>
      </c>
      <c r="U1338" t="s">
        <v>20370</v>
      </c>
      <c r="AC1338" t="s">
        <v>18566</v>
      </c>
      <c r="AE1338" t="s">
        <v>9765</v>
      </c>
      <c r="AH1338" t="s">
        <v>20371</v>
      </c>
      <c r="AI1338" t="s">
        <v>18524</v>
      </c>
      <c r="AN1338" t="s">
        <v>20379</v>
      </c>
    </row>
    <row r="1339" spans="1:40" hidden="1" x14ac:dyDescent="0.2">
      <c r="A1339" t="s">
        <v>5744</v>
      </c>
      <c r="B1339" t="s">
        <v>5745</v>
      </c>
      <c r="D1339" t="s">
        <v>8685</v>
      </c>
      <c r="F1339" t="s">
        <v>18556</v>
      </c>
      <c r="G1339" t="s">
        <v>18524</v>
      </c>
      <c r="H1339" t="s">
        <v>18867</v>
      </c>
      <c r="L1339" t="s">
        <v>18517</v>
      </c>
      <c r="N1339" t="s">
        <v>20368</v>
      </c>
      <c r="Q1339" t="s">
        <v>18576</v>
      </c>
      <c r="T1339" t="s">
        <v>20369</v>
      </c>
      <c r="U1339" t="s">
        <v>20370</v>
      </c>
      <c r="AC1339" t="s">
        <v>18566</v>
      </c>
      <c r="AE1339" t="s">
        <v>9765</v>
      </c>
      <c r="AH1339" t="s">
        <v>20371</v>
      </c>
      <c r="AN1339" t="s">
        <v>20374</v>
      </c>
    </row>
    <row r="1340" spans="1:40" hidden="1" x14ac:dyDescent="0.2">
      <c r="A1340" t="s">
        <v>5744</v>
      </c>
      <c r="B1340" t="s">
        <v>5745</v>
      </c>
      <c r="D1340" t="s">
        <v>8685</v>
      </c>
      <c r="F1340" t="s">
        <v>18556</v>
      </c>
      <c r="G1340" t="s">
        <v>18456</v>
      </c>
      <c r="L1340" t="s">
        <v>18517</v>
      </c>
      <c r="N1340" t="s">
        <v>20368</v>
      </c>
      <c r="Q1340" t="s">
        <v>18576</v>
      </c>
      <c r="T1340" t="s">
        <v>20369</v>
      </c>
      <c r="U1340" t="s">
        <v>20370</v>
      </c>
      <c r="AC1340" t="s">
        <v>18577</v>
      </c>
      <c r="AE1340" t="s">
        <v>9765</v>
      </c>
      <c r="AH1340" t="s">
        <v>20371</v>
      </c>
      <c r="AN1340" t="s">
        <v>20380</v>
      </c>
    </row>
    <row r="1341" spans="1:40" x14ac:dyDescent="0.2">
      <c r="A1341" t="s">
        <v>5805</v>
      </c>
      <c r="B1341" t="s">
        <v>5806</v>
      </c>
      <c r="D1341" t="s">
        <v>8694</v>
      </c>
      <c r="F1341" t="s">
        <v>18556</v>
      </c>
      <c r="G1341" t="s">
        <v>18524</v>
      </c>
      <c r="H1341" t="s">
        <v>18582</v>
      </c>
      <c r="L1341" t="s">
        <v>18558</v>
      </c>
      <c r="N1341" t="s">
        <v>7280</v>
      </c>
      <c r="T1341" t="s">
        <v>20382</v>
      </c>
      <c r="U1341" t="s">
        <v>20383</v>
      </c>
      <c r="AC1341" t="s">
        <v>20384</v>
      </c>
      <c r="AE1341" t="s">
        <v>20385</v>
      </c>
      <c r="AF1341" t="s">
        <v>20386</v>
      </c>
      <c r="AH1341" t="s">
        <v>20387</v>
      </c>
      <c r="AI1341" t="s">
        <v>18451</v>
      </c>
      <c r="AN1341" t="s">
        <v>20388</v>
      </c>
    </row>
    <row r="1342" spans="1:40" x14ac:dyDescent="0.2">
      <c r="A1342" t="s">
        <v>5805</v>
      </c>
      <c r="B1342" t="s">
        <v>5806</v>
      </c>
      <c r="D1342" t="s">
        <v>8694</v>
      </c>
      <c r="F1342" t="s">
        <v>18556</v>
      </c>
      <c r="G1342" t="s">
        <v>18451</v>
      </c>
      <c r="H1342" t="s">
        <v>19118</v>
      </c>
      <c r="L1342" t="s">
        <v>18558</v>
      </c>
      <c r="N1342" t="s">
        <v>7280</v>
      </c>
      <c r="T1342" t="s">
        <v>20382</v>
      </c>
      <c r="U1342" t="s">
        <v>20383</v>
      </c>
      <c r="AC1342" t="s">
        <v>18659</v>
      </c>
      <c r="AE1342" t="s">
        <v>20385</v>
      </c>
      <c r="AF1342" t="s">
        <v>20386</v>
      </c>
      <c r="AH1342" t="s">
        <v>20387</v>
      </c>
      <c r="AI1342" t="s">
        <v>18451</v>
      </c>
      <c r="AN1342" t="s">
        <v>20388</v>
      </c>
    </row>
    <row r="1343" spans="1:40" x14ac:dyDescent="0.2">
      <c r="A1343" t="s">
        <v>5805</v>
      </c>
      <c r="B1343" t="s">
        <v>5806</v>
      </c>
      <c r="D1343" t="s">
        <v>8694</v>
      </c>
      <c r="F1343" t="s">
        <v>18556</v>
      </c>
      <c r="G1343" t="s">
        <v>18659</v>
      </c>
      <c r="L1343" t="s">
        <v>18558</v>
      </c>
      <c r="N1343" t="s">
        <v>7280</v>
      </c>
      <c r="T1343" t="s">
        <v>20382</v>
      </c>
      <c r="U1343" t="s">
        <v>20383</v>
      </c>
      <c r="AE1343" t="s">
        <v>20389</v>
      </c>
      <c r="AF1343" t="s">
        <v>20386</v>
      </c>
      <c r="AG1343" t="s">
        <v>20390</v>
      </c>
      <c r="AH1343" t="s">
        <v>20387</v>
      </c>
      <c r="AI1343" t="s">
        <v>18451</v>
      </c>
      <c r="AN1343" t="s">
        <v>20391</v>
      </c>
    </row>
    <row r="1344" spans="1:40" x14ac:dyDescent="0.2">
      <c r="A1344" t="s">
        <v>5805</v>
      </c>
      <c r="B1344" t="s">
        <v>5806</v>
      </c>
      <c r="D1344" t="s">
        <v>8694</v>
      </c>
      <c r="F1344" t="s">
        <v>18556</v>
      </c>
      <c r="G1344" t="s">
        <v>18645</v>
      </c>
      <c r="L1344" t="s">
        <v>18558</v>
      </c>
      <c r="N1344" t="s">
        <v>7280</v>
      </c>
      <c r="T1344" t="s">
        <v>20382</v>
      </c>
      <c r="U1344" t="s">
        <v>20383</v>
      </c>
      <c r="AE1344" t="s">
        <v>20389</v>
      </c>
      <c r="AF1344" t="s">
        <v>20386</v>
      </c>
      <c r="AG1344" t="s">
        <v>20390</v>
      </c>
      <c r="AH1344" t="s">
        <v>20387</v>
      </c>
      <c r="AI1344" t="s">
        <v>18451</v>
      </c>
      <c r="AN1344" t="s">
        <v>20391</v>
      </c>
    </row>
    <row r="1345" spans="1:40" x14ac:dyDescent="0.2">
      <c r="A1345" t="s">
        <v>5805</v>
      </c>
      <c r="B1345" t="s">
        <v>5806</v>
      </c>
      <c r="D1345" t="s">
        <v>8694</v>
      </c>
      <c r="F1345" t="s">
        <v>18556</v>
      </c>
      <c r="G1345" t="s">
        <v>18451</v>
      </c>
      <c r="H1345" t="s">
        <v>18582</v>
      </c>
      <c r="L1345" t="s">
        <v>18558</v>
      </c>
      <c r="N1345" t="s">
        <v>7280</v>
      </c>
      <c r="T1345" t="s">
        <v>20382</v>
      </c>
      <c r="U1345" t="s">
        <v>20383</v>
      </c>
      <c r="AC1345" t="s">
        <v>18645</v>
      </c>
      <c r="AE1345" t="s">
        <v>20385</v>
      </c>
      <c r="AF1345" t="s">
        <v>20386</v>
      </c>
      <c r="AH1345" t="s">
        <v>20387</v>
      </c>
      <c r="AI1345" t="s">
        <v>18451</v>
      </c>
      <c r="AN1345" t="s">
        <v>20392</v>
      </c>
    </row>
    <row r="1346" spans="1:40" x14ac:dyDescent="0.2">
      <c r="A1346" t="s">
        <v>5805</v>
      </c>
      <c r="B1346" t="s">
        <v>5806</v>
      </c>
      <c r="D1346" t="s">
        <v>8694</v>
      </c>
      <c r="F1346" t="s">
        <v>18556</v>
      </c>
      <c r="G1346" t="s">
        <v>18451</v>
      </c>
      <c r="H1346" t="s">
        <v>19011</v>
      </c>
      <c r="L1346" t="s">
        <v>18558</v>
      </c>
      <c r="N1346" t="s">
        <v>7280</v>
      </c>
      <c r="T1346" t="s">
        <v>20382</v>
      </c>
      <c r="U1346" t="s">
        <v>20383</v>
      </c>
      <c r="AC1346" t="s">
        <v>18491</v>
      </c>
      <c r="AE1346" t="s">
        <v>20385</v>
      </c>
      <c r="AF1346" t="s">
        <v>20386</v>
      </c>
      <c r="AH1346" t="s">
        <v>20387</v>
      </c>
      <c r="AI1346" t="s">
        <v>18451</v>
      </c>
      <c r="AN1346" t="s">
        <v>20392</v>
      </c>
    </row>
    <row r="1347" spans="1:40" x14ac:dyDescent="0.2">
      <c r="A1347" t="s">
        <v>5805</v>
      </c>
      <c r="B1347" t="s">
        <v>5806</v>
      </c>
      <c r="D1347" t="s">
        <v>8694</v>
      </c>
      <c r="F1347" t="s">
        <v>18556</v>
      </c>
      <c r="G1347" t="s">
        <v>18491</v>
      </c>
      <c r="L1347" t="s">
        <v>18558</v>
      </c>
      <c r="N1347" t="s">
        <v>7280</v>
      </c>
      <c r="T1347" t="s">
        <v>20382</v>
      </c>
      <c r="U1347" t="s">
        <v>20383</v>
      </c>
      <c r="AE1347" t="s">
        <v>20389</v>
      </c>
      <c r="AF1347" t="s">
        <v>20386</v>
      </c>
      <c r="AG1347" t="s">
        <v>20390</v>
      </c>
      <c r="AH1347" t="s">
        <v>20387</v>
      </c>
      <c r="AI1347" t="s">
        <v>18451</v>
      </c>
      <c r="AN1347" t="s">
        <v>20391</v>
      </c>
    </row>
    <row r="1348" spans="1:40" x14ac:dyDescent="0.2">
      <c r="A1348" t="s">
        <v>5805</v>
      </c>
      <c r="B1348" t="s">
        <v>5806</v>
      </c>
      <c r="D1348" t="s">
        <v>8694</v>
      </c>
      <c r="F1348" t="s">
        <v>18556</v>
      </c>
      <c r="G1348" t="s">
        <v>20384</v>
      </c>
      <c r="L1348" t="s">
        <v>18558</v>
      </c>
      <c r="N1348" t="s">
        <v>7280</v>
      </c>
      <c r="T1348" t="s">
        <v>20382</v>
      </c>
      <c r="U1348" t="s">
        <v>20383</v>
      </c>
      <c r="AE1348" t="s">
        <v>20389</v>
      </c>
      <c r="AF1348" t="s">
        <v>20386</v>
      </c>
      <c r="AG1348" t="s">
        <v>20390</v>
      </c>
      <c r="AH1348" t="s">
        <v>20387</v>
      </c>
      <c r="AI1348" t="s">
        <v>18524</v>
      </c>
      <c r="AN1348" t="s">
        <v>20391</v>
      </c>
    </row>
    <row r="1349" spans="1:40" x14ac:dyDescent="0.2">
      <c r="A1349" t="s">
        <v>5805</v>
      </c>
      <c r="B1349" t="s">
        <v>5806</v>
      </c>
      <c r="D1349" t="s">
        <v>8694</v>
      </c>
      <c r="F1349" t="s">
        <v>18556</v>
      </c>
      <c r="G1349" t="s">
        <v>18659</v>
      </c>
      <c r="L1349" t="s">
        <v>18558</v>
      </c>
      <c r="N1349" t="s">
        <v>7649</v>
      </c>
      <c r="T1349" t="s">
        <v>20393</v>
      </c>
      <c r="U1349" t="s">
        <v>20394</v>
      </c>
      <c r="AE1349" t="s">
        <v>20389</v>
      </c>
      <c r="AF1349" t="s">
        <v>20386</v>
      </c>
      <c r="AG1349" t="s">
        <v>20390</v>
      </c>
      <c r="AH1349" t="s">
        <v>20395</v>
      </c>
      <c r="AI1349" t="s">
        <v>18451</v>
      </c>
      <c r="AN1349" t="s">
        <v>20396</v>
      </c>
    </row>
    <row r="1350" spans="1:40" x14ac:dyDescent="0.2">
      <c r="A1350" t="s">
        <v>5805</v>
      </c>
      <c r="B1350" t="s">
        <v>5806</v>
      </c>
      <c r="D1350" t="s">
        <v>8694</v>
      </c>
      <c r="F1350" t="s">
        <v>18556</v>
      </c>
      <c r="G1350" t="s">
        <v>18645</v>
      </c>
      <c r="L1350" t="s">
        <v>18558</v>
      </c>
      <c r="N1350" t="s">
        <v>7649</v>
      </c>
      <c r="T1350" t="s">
        <v>20393</v>
      </c>
      <c r="U1350" t="s">
        <v>20394</v>
      </c>
      <c r="AE1350" t="s">
        <v>20389</v>
      </c>
      <c r="AF1350" t="s">
        <v>20386</v>
      </c>
      <c r="AG1350" t="s">
        <v>20390</v>
      </c>
      <c r="AH1350" t="s">
        <v>20395</v>
      </c>
      <c r="AI1350" t="s">
        <v>18451</v>
      </c>
      <c r="AN1350" t="s">
        <v>20396</v>
      </c>
    </row>
    <row r="1351" spans="1:40" x14ac:dyDescent="0.2">
      <c r="A1351" t="s">
        <v>5805</v>
      </c>
      <c r="B1351" t="s">
        <v>5806</v>
      </c>
      <c r="D1351" t="s">
        <v>8694</v>
      </c>
      <c r="F1351" t="s">
        <v>18556</v>
      </c>
      <c r="G1351" t="s">
        <v>18491</v>
      </c>
      <c r="L1351" t="s">
        <v>18558</v>
      </c>
      <c r="N1351" t="s">
        <v>7649</v>
      </c>
      <c r="T1351" t="s">
        <v>20393</v>
      </c>
      <c r="U1351" t="s">
        <v>20394</v>
      </c>
      <c r="AE1351" t="s">
        <v>20389</v>
      </c>
      <c r="AF1351" t="s">
        <v>20386</v>
      </c>
      <c r="AG1351" t="s">
        <v>20390</v>
      </c>
      <c r="AH1351" t="s">
        <v>20395</v>
      </c>
      <c r="AI1351" t="s">
        <v>18451</v>
      </c>
      <c r="AN1351" t="s">
        <v>20396</v>
      </c>
    </row>
    <row r="1352" spans="1:40" x14ac:dyDescent="0.2">
      <c r="A1352" t="s">
        <v>5805</v>
      </c>
      <c r="B1352" t="s">
        <v>5806</v>
      </c>
      <c r="D1352" t="s">
        <v>8694</v>
      </c>
      <c r="F1352" t="s">
        <v>18556</v>
      </c>
      <c r="G1352" t="s">
        <v>20384</v>
      </c>
      <c r="L1352" t="s">
        <v>18558</v>
      </c>
      <c r="N1352" t="s">
        <v>7649</v>
      </c>
      <c r="T1352" t="s">
        <v>20393</v>
      </c>
      <c r="U1352" t="s">
        <v>20394</v>
      </c>
      <c r="AE1352" t="s">
        <v>20389</v>
      </c>
      <c r="AF1352" t="s">
        <v>20386</v>
      </c>
      <c r="AG1352" t="s">
        <v>20390</v>
      </c>
      <c r="AH1352" t="s">
        <v>20395</v>
      </c>
      <c r="AI1352" t="s">
        <v>18524</v>
      </c>
      <c r="AN1352" t="s">
        <v>20396</v>
      </c>
    </row>
    <row r="1353" spans="1:40" x14ac:dyDescent="0.2">
      <c r="A1353" t="s">
        <v>5805</v>
      </c>
      <c r="B1353" t="s">
        <v>5806</v>
      </c>
      <c r="D1353" t="s">
        <v>8694</v>
      </c>
      <c r="F1353" t="s">
        <v>18556</v>
      </c>
      <c r="G1353" t="s">
        <v>18659</v>
      </c>
      <c r="L1353" t="s">
        <v>18558</v>
      </c>
      <c r="N1353" t="s">
        <v>7546</v>
      </c>
      <c r="V1353" t="b">
        <v>0</v>
      </c>
      <c r="W1353" t="b">
        <v>0</v>
      </c>
      <c r="Z1353" t="b">
        <v>0</v>
      </c>
      <c r="AE1353" t="s">
        <v>20389</v>
      </c>
      <c r="AF1353" t="s">
        <v>20386</v>
      </c>
      <c r="AG1353" t="s">
        <v>20390</v>
      </c>
      <c r="AH1353" t="s">
        <v>20397</v>
      </c>
      <c r="AI1353" t="s">
        <v>18451</v>
      </c>
      <c r="AN1353" t="s">
        <v>20398</v>
      </c>
    </row>
    <row r="1354" spans="1:40" x14ac:dyDescent="0.2">
      <c r="A1354" t="s">
        <v>5805</v>
      </c>
      <c r="B1354" t="s">
        <v>5806</v>
      </c>
      <c r="D1354" t="s">
        <v>8694</v>
      </c>
      <c r="F1354" t="s">
        <v>18556</v>
      </c>
      <c r="G1354" t="s">
        <v>18645</v>
      </c>
      <c r="L1354" t="s">
        <v>18558</v>
      </c>
      <c r="N1354" t="s">
        <v>7546</v>
      </c>
      <c r="V1354" t="b">
        <v>0</v>
      </c>
      <c r="W1354" t="b">
        <v>0</v>
      </c>
      <c r="Z1354" t="b">
        <v>0</v>
      </c>
      <c r="AE1354" t="s">
        <v>20389</v>
      </c>
      <c r="AF1354" t="s">
        <v>20386</v>
      </c>
      <c r="AG1354" t="s">
        <v>20390</v>
      </c>
      <c r="AH1354" t="s">
        <v>20397</v>
      </c>
      <c r="AI1354" t="s">
        <v>18451</v>
      </c>
      <c r="AN1354" t="s">
        <v>20398</v>
      </c>
    </row>
    <row r="1355" spans="1:40" x14ac:dyDescent="0.2">
      <c r="A1355" t="s">
        <v>5805</v>
      </c>
      <c r="B1355" t="s">
        <v>5806</v>
      </c>
      <c r="D1355" t="s">
        <v>8694</v>
      </c>
      <c r="F1355" t="s">
        <v>18556</v>
      </c>
      <c r="G1355" t="s">
        <v>18491</v>
      </c>
      <c r="L1355" t="s">
        <v>18558</v>
      </c>
      <c r="N1355" t="s">
        <v>7546</v>
      </c>
      <c r="V1355" t="b">
        <v>0</v>
      </c>
      <c r="W1355" t="b">
        <v>0</v>
      </c>
      <c r="Z1355" t="b">
        <v>0</v>
      </c>
      <c r="AE1355" t="s">
        <v>20389</v>
      </c>
      <c r="AF1355" t="s">
        <v>20386</v>
      </c>
      <c r="AG1355" t="s">
        <v>20390</v>
      </c>
      <c r="AH1355" t="s">
        <v>20397</v>
      </c>
      <c r="AI1355" t="s">
        <v>18451</v>
      </c>
      <c r="AN1355" t="s">
        <v>20398</v>
      </c>
    </row>
    <row r="1356" spans="1:40" x14ac:dyDescent="0.2">
      <c r="A1356" t="s">
        <v>5805</v>
      </c>
      <c r="B1356" t="s">
        <v>5806</v>
      </c>
      <c r="D1356" t="s">
        <v>8694</v>
      </c>
      <c r="F1356" t="s">
        <v>18556</v>
      </c>
      <c r="G1356" t="s">
        <v>20384</v>
      </c>
      <c r="L1356" t="s">
        <v>18558</v>
      </c>
      <c r="N1356" t="s">
        <v>7546</v>
      </c>
      <c r="V1356" t="b">
        <v>0</v>
      </c>
      <c r="W1356" t="b">
        <v>0</v>
      </c>
      <c r="Z1356" t="b">
        <v>0</v>
      </c>
      <c r="AE1356" t="s">
        <v>20389</v>
      </c>
      <c r="AF1356" t="s">
        <v>20386</v>
      </c>
      <c r="AG1356" t="s">
        <v>20390</v>
      </c>
      <c r="AH1356" t="s">
        <v>20397</v>
      </c>
      <c r="AI1356" t="s">
        <v>18524</v>
      </c>
      <c r="AN1356" t="s">
        <v>20398</v>
      </c>
    </row>
    <row r="1357" spans="1:40" x14ac:dyDescent="0.2">
      <c r="A1357" t="s">
        <v>5805</v>
      </c>
      <c r="B1357" t="s">
        <v>5806</v>
      </c>
      <c r="D1357" t="s">
        <v>8694</v>
      </c>
      <c r="F1357" t="s">
        <v>18556</v>
      </c>
      <c r="G1357" t="s">
        <v>18659</v>
      </c>
      <c r="L1357" t="s">
        <v>18558</v>
      </c>
      <c r="N1357" t="s">
        <v>20399</v>
      </c>
      <c r="V1357" t="b">
        <v>0</v>
      </c>
      <c r="W1357" t="b">
        <v>0</v>
      </c>
      <c r="Z1357" t="b">
        <v>0</v>
      </c>
      <c r="AE1357" t="s">
        <v>20389</v>
      </c>
      <c r="AF1357" t="s">
        <v>20386</v>
      </c>
      <c r="AG1357" t="s">
        <v>20390</v>
      </c>
      <c r="AH1357" t="s">
        <v>20400</v>
      </c>
      <c r="AI1357" t="s">
        <v>18451</v>
      </c>
      <c r="AN1357" t="s">
        <v>20401</v>
      </c>
    </row>
    <row r="1358" spans="1:40" x14ac:dyDescent="0.2">
      <c r="A1358" t="s">
        <v>5805</v>
      </c>
      <c r="B1358" t="s">
        <v>5806</v>
      </c>
      <c r="D1358" t="s">
        <v>8694</v>
      </c>
      <c r="F1358" t="s">
        <v>18556</v>
      </c>
      <c r="G1358" t="s">
        <v>18645</v>
      </c>
      <c r="L1358" t="s">
        <v>18558</v>
      </c>
      <c r="N1358" t="s">
        <v>20399</v>
      </c>
      <c r="V1358" t="b">
        <v>0</v>
      </c>
      <c r="W1358" t="b">
        <v>0</v>
      </c>
      <c r="Z1358" t="b">
        <v>0</v>
      </c>
      <c r="AE1358" t="s">
        <v>20389</v>
      </c>
      <c r="AF1358" t="s">
        <v>20386</v>
      </c>
      <c r="AG1358" t="s">
        <v>20390</v>
      </c>
      <c r="AH1358" t="s">
        <v>20400</v>
      </c>
      <c r="AI1358" t="s">
        <v>18451</v>
      </c>
      <c r="AN1358" t="s">
        <v>20401</v>
      </c>
    </row>
    <row r="1359" spans="1:40" x14ac:dyDescent="0.2">
      <c r="A1359" t="s">
        <v>5805</v>
      </c>
      <c r="B1359" t="s">
        <v>5806</v>
      </c>
      <c r="D1359" t="s">
        <v>8694</v>
      </c>
      <c r="F1359" t="s">
        <v>18556</v>
      </c>
      <c r="G1359" t="s">
        <v>18491</v>
      </c>
      <c r="L1359" t="s">
        <v>18558</v>
      </c>
      <c r="N1359" t="s">
        <v>20399</v>
      </c>
      <c r="V1359" t="b">
        <v>0</v>
      </c>
      <c r="W1359" t="b">
        <v>0</v>
      </c>
      <c r="Z1359" t="b">
        <v>0</v>
      </c>
      <c r="AE1359" t="s">
        <v>20389</v>
      </c>
      <c r="AF1359" t="s">
        <v>20386</v>
      </c>
      <c r="AG1359" t="s">
        <v>20390</v>
      </c>
      <c r="AH1359" t="s">
        <v>20400</v>
      </c>
      <c r="AI1359" t="s">
        <v>18451</v>
      </c>
      <c r="AN1359" t="s">
        <v>20401</v>
      </c>
    </row>
    <row r="1360" spans="1:40" x14ac:dyDescent="0.2">
      <c r="A1360" t="s">
        <v>5805</v>
      </c>
      <c r="B1360" t="s">
        <v>5806</v>
      </c>
      <c r="D1360" t="s">
        <v>8694</v>
      </c>
      <c r="F1360" t="s">
        <v>18556</v>
      </c>
      <c r="G1360" t="s">
        <v>20384</v>
      </c>
      <c r="L1360" t="s">
        <v>18558</v>
      </c>
      <c r="N1360" t="s">
        <v>20399</v>
      </c>
      <c r="V1360" t="b">
        <v>0</v>
      </c>
      <c r="W1360" t="b">
        <v>0</v>
      </c>
      <c r="Z1360" t="b">
        <v>0</v>
      </c>
      <c r="AE1360" t="s">
        <v>20389</v>
      </c>
      <c r="AF1360" t="s">
        <v>20386</v>
      </c>
      <c r="AG1360" t="s">
        <v>20390</v>
      </c>
      <c r="AH1360" t="s">
        <v>20400</v>
      </c>
      <c r="AI1360" t="s">
        <v>18524</v>
      </c>
      <c r="AN1360" t="s">
        <v>20401</v>
      </c>
    </row>
    <row r="1361" spans="1:40" x14ac:dyDescent="0.2">
      <c r="A1361" t="s">
        <v>5826</v>
      </c>
      <c r="B1361" t="s">
        <v>5827</v>
      </c>
      <c r="D1361" t="s">
        <v>8698</v>
      </c>
      <c r="F1361" t="s">
        <v>18450</v>
      </c>
      <c r="G1361" t="s">
        <v>18962</v>
      </c>
      <c r="H1361" t="s">
        <v>20402</v>
      </c>
      <c r="I1361">
        <v>3972000000</v>
      </c>
      <c r="N1361" t="s">
        <v>7283</v>
      </c>
      <c r="T1361" t="s">
        <v>20403</v>
      </c>
      <c r="U1361" t="s">
        <v>20404</v>
      </c>
      <c r="AE1361" t="s">
        <v>20405</v>
      </c>
      <c r="AF1361" t="s">
        <v>20386</v>
      </c>
      <c r="AH1361" t="s">
        <v>20406</v>
      </c>
      <c r="AK1361" t="s">
        <v>18462</v>
      </c>
      <c r="AN1361" t="s">
        <v>20407</v>
      </c>
    </row>
    <row r="1362" spans="1:40" x14ac:dyDescent="0.2">
      <c r="A1362" t="s">
        <v>5826</v>
      </c>
      <c r="B1362" t="s">
        <v>5827</v>
      </c>
      <c r="D1362" t="s">
        <v>8698</v>
      </c>
      <c r="F1362" t="s">
        <v>18450</v>
      </c>
      <c r="G1362" t="s">
        <v>18451</v>
      </c>
      <c r="H1362" t="s">
        <v>20408</v>
      </c>
      <c r="I1362">
        <v>724100000</v>
      </c>
      <c r="N1362" t="s">
        <v>7283</v>
      </c>
      <c r="T1362" t="s">
        <v>20403</v>
      </c>
      <c r="U1362" t="s">
        <v>20404</v>
      </c>
      <c r="AC1362" t="s">
        <v>18456</v>
      </c>
      <c r="AE1362" t="s">
        <v>20405</v>
      </c>
      <c r="AF1362" t="s">
        <v>20386</v>
      </c>
      <c r="AH1362" t="s">
        <v>20406</v>
      </c>
      <c r="AK1362" t="s">
        <v>18462</v>
      </c>
      <c r="AN1362" t="s">
        <v>20409</v>
      </c>
    </row>
    <row r="1363" spans="1:40" x14ac:dyDescent="0.2">
      <c r="A1363" t="s">
        <v>5826</v>
      </c>
      <c r="B1363" t="s">
        <v>5827</v>
      </c>
      <c r="D1363" t="s">
        <v>8698</v>
      </c>
      <c r="F1363" t="s">
        <v>18450</v>
      </c>
      <c r="G1363" t="s">
        <v>18456</v>
      </c>
      <c r="H1363" t="s">
        <v>20408</v>
      </c>
      <c r="I1363">
        <v>724100000</v>
      </c>
      <c r="N1363" t="s">
        <v>7283</v>
      </c>
      <c r="T1363" t="s">
        <v>20403</v>
      </c>
      <c r="U1363" t="s">
        <v>20404</v>
      </c>
      <c r="AE1363" t="s">
        <v>20405</v>
      </c>
      <c r="AF1363" t="s">
        <v>20386</v>
      </c>
      <c r="AH1363" t="s">
        <v>20406</v>
      </c>
      <c r="AK1363" t="s">
        <v>18462</v>
      </c>
      <c r="AN1363" t="s">
        <v>20407</v>
      </c>
    </row>
    <row r="1364" spans="1:40" hidden="1" x14ac:dyDescent="0.2">
      <c r="A1364" t="s">
        <v>5826</v>
      </c>
      <c r="B1364" t="s">
        <v>5827</v>
      </c>
      <c r="D1364" t="s">
        <v>8698</v>
      </c>
      <c r="F1364" t="s">
        <v>18450</v>
      </c>
      <c r="H1364" t="s">
        <v>18464</v>
      </c>
      <c r="I1364">
        <v>0</v>
      </c>
      <c r="N1364" t="s">
        <v>7283</v>
      </c>
      <c r="T1364" t="s">
        <v>20403</v>
      </c>
      <c r="U1364" t="s">
        <v>20404</v>
      </c>
      <c r="AC1364" t="s">
        <v>18451</v>
      </c>
      <c r="AE1364" t="s">
        <v>18466</v>
      </c>
      <c r="AH1364" t="s">
        <v>20406</v>
      </c>
      <c r="AK1364" t="s">
        <v>18462</v>
      </c>
      <c r="AN1364" t="s">
        <v>20409</v>
      </c>
    </row>
    <row r="1365" spans="1:40" x14ac:dyDescent="0.2">
      <c r="A1365" t="s">
        <v>5826</v>
      </c>
      <c r="B1365" t="s">
        <v>5827</v>
      </c>
      <c r="D1365" t="s">
        <v>8698</v>
      </c>
      <c r="F1365" t="s">
        <v>18450</v>
      </c>
      <c r="G1365" t="s">
        <v>18451</v>
      </c>
      <c r="H1365" t="s">
        <v>20402</v>
      </c>
      <c r="I1365">
        <v>3972000000</v>
      </c>
      <c r="N1365" t="s">
        <v>7283</v>
      </c>
      <c r="T1365" t="s">
        <v>20403</v>
      </c>
      <c r="U1365" t="s">
        <v>20404</v>
      </c>
      <c r="AC1365" t="s">
        <v>18962</v>
      </c>
      <c r="AE1365" t="s">
        <v>20405</v>
      </c>
      <c r="AF1365" t="s">
        <v>20386</v>
      </c>
      <c r="AH1365" t="s">
        <v>20406</v>
      </c>
      <c r="AK1365" t="s">
        <v>18462</v>
      </c>
      <c r="AN1365" t="s">
        <v>20409</v>
      </c>
    </row>
    <row r="1366" spans="1:40" hidden="1" x14ac:dyDescent="0.2">
      <c r="A1366" t="s">
        <v>5826</v>
      </c>
      <c r="B1366" t="s">
        <v>5827</v>
      </c>
      <c r="D1366" t="s">
        <v>8698</v>
      </c>
      <c r="F1366" t="s">
        <v>18450</v>
      </c>
      <c r="H1366" t="s">
        <v>18464</v>
      </c>
      <c r="I1366">
        <v>0</v>
      </c>
      <c r="N1366" t="s">
        <v>7283</v>
      </c>
      <c r="T1366" t="s">
        <v>20403</v>
      </c>
      <c r="U1366" t="s">
        <v>20404</v>
      </c>
      <c r="AC1366" t="s">
        <v>18524</v>
      </c>
      <c r="AE1366" t="s">
        <v>18466</v>
      </c>
      <c r="AH1366" t="s">
        <v>20406</v>
      </c>
      <c r="AK1366" t="s">
        <v>18462</v>
      </c>
      <c r="AN1366" t="s">
        <v>20409</v>
      </c>
    </row>
    <row r="1367" spans="1:40" hidden="1" x14ac:dyDescent="0.2">
      <c r="A1367" t="s">
        <v>5826</v>
      </c>
      <c r="B1367" t="s">
        <v>5827</v>
      </c>
      <c r="D1367" t="s">
        <v>8698</v>
      </c>
      <c r="F1367" t="s">
        <v>18450</v>
      </c>
      <c r="H1367" t="s">
        <v>18464</v>
      </c>
      <c r="I1367">
        <v>0</v>
      </c>
      <c r="N1367" t="s">
        <v>7283</v>
      </c>
      <c r="T1367" t="s">
        <v>20403</v>
      </c>
      <c r="U1367" t="s">
        <v>20404</v>
      </c>
      <c r="AC1367" t="s">
        <v>20410</v>
      </c>
      <c r="AE1367" t="s">
        <v>18466</v>
      </c>
      <c r="AH1367" t="s">
        <v>20406</v>
      </c>
      <c r="AK1367" t="s">
        <v>18462</v>
      </c>
      <c r="AN1367" t="s">
        <v>20409</v>
      </c>
    </row>
    <row r="1368" spans="1:40" x14ac:dyDescent="0.2">
      <c r="A1368" t="s">
        <v>5826</v>
      </c>
      <c r="B1368" t="s">
        <v>5827</v>
      </c>
      <c r="D1368" t="s">
        <v>8698</v>
      </c>
      <c r="F1368" t="s">
        <v>18450</v>
      </c>
      <c r="G1368" t="s">
        <v>18451</v>
      </c>
      <c r="H1368" t="s">
        <v>20408</v>
      </c>
      <c r="I1368">
        <v>724100000</v>
      </c>
      <c r="N1368" t="s">
        <v>7266</v>
      </c>
      <c r="T1368" t="s">
        <v>20403</v>
      </c>
      <c r="U1368" t="s">
        <v>20404</v>
      </c>
      <c r="AC1368" t="s">
        <v>18456</v>
      </c>
      <c r="AE1368" t="s">
        <v>20411</v>
      </c>
      <c r="AF1368" t="s">
        <v>20386</v>
      </c>
      <c r="AG1368" t="s">
        <v>20390</v>
      </c>
      <c r="AH1368" t="s">
        <v>20406</v>
      </c>
      <c r="AK1368" t="s">
        <v>18462</v>
      </c>
      <c r="AN1368" t="s">
        <v>20412</v>
      </c>
    </row>
    <row r="1369" spans="1:40" x14ac:dyDescent="0.2">
      <c r="A1369" t="s">
        <v>5826</v>
      </c>
      <c r="B1369" t="s">
        <v>5827</v>
      </c>
      <c r="D1369" t="s">
        <v>8698</v>
      </c>
      <c r="F1369" t="s">
        <v>18450</v>
      </c>
      <c r="G1369" t="s">
        <v>18962</v>
      </c>
      <c r="H1369" t="s">
        <v>20402</v>
      </c>
      <c r="I1369">
        <v>3972000000</v>
      </c>
      <c r="N1369" t="s">
        <v>7769</v>
      </c>
      <c r="T1369" t="s">
        <v>20413</v>
      </c>
      <c r="U1369" t="s">
        <v>20414</v>
      </c>
      <c r="AE1369" t="s">
        <v>20411</v>
      </c>
      <c r="AF1369" t="s">
        <v>20386</v>
      </c>
      <c r="AG1369" t="s">
        <v>20390</v>
      </c>
      <c r="AH1369" t="s">
        <v>20415</v>
      </c>
      <c r="AK1369" t="s">
        <v>18462</v>
      </c>
      <c r="AN1369" t="s">
        <v>20416</v>
      </c>
    </row>
    <row r="1370" spans="1:40" x14ac:dyDescent="0.2">
      <c r="A1370" t="s">
        <v>5826</v>
      </c>
      <c r="B1370" t="s">
        <v>5827</v>
      </c>
      <c r="D1370" t="s">
        <v>8698</v>
      </c>
      <c r="F1370" t="s">
        <v>18450</v>
      </c>
      <c r="G1370" t="s">
        <v>18456</v>
      </c>
      <c r="H1370" t="s">
        <v>20408</v>
      </c>
      <c r="I1370">
        <v>724100000</v>
      </c>
      <c r="N1370" t="s">
        <v>7769</v>
      </c>
      <c r="T1370" t="s">
        <v>20413</v>
      </c>
      <c r="U1370" t="s">
        <v>20414</v>
      </c>
      <c r="AE1370" t="s">
        <v>20411</v>
      </c>
      <c r="AF1370" t="s">
        <v>20386</v>
      </c>
      <c r="AG1370" t="s">
        <v>20390</v>
      </c>
      <c r="AH1370" t="s">
        <v>20415</v>
      </c>
      <c r="AK1370" t="s">
        <v>18462</v>
      </c>
      <c r="AN1370" t="s">
        <v>20416</v>
      </c>
    </row>
    <row r="1371" spans="1:40" hidden="1" x14ac:dyDescent="0.2">
      <c r="A1371" t="s">
        <v>5826</v>
      </c>
      <c r="B1371" t="s">
        <v>5827</v>
      </c>
      <c r="D1371" t="s">
        <v>8698</v>
      </c>
      <c r="F1371" t="s">
        <v>18450</v>
      </c>
      <c r="G1371" t="s">
        <v>18451</v>
      </c>
      <c r="H1371" t="s">
        <v>18464</v>
      </c>
      <c r="I1371">
        <v>0</v>
      </c>
      <c r="N1371" t="s">
        <v>7769</v>
      </c>
      <c r="T1371" t="s">
        <v>20413</v>
      </c>
      <c r="U1371" t="s">
        <v>20414</v>
      </c>
      <c r="AE1371" t="s">
        <v>18466</v>
      </c>
      <c r="AH1371" t="s">
        <v>20415</v>
      </c>
      <c r="AK1371" t="s">
        <v>18462</v>
      </c>
      <c r="AN1371" t="s">
        <v>20416</v>
      </c>
    </row>
    <row r="1372" spans="1:40" hidden="1" x14ac:dyDescent="0.2">
      <c r="A1372" t="s">
        <v>5826</v>
      </c>
      <c r="B1372" t="s">
        <v>5827</v>
      </c>
      <c r="D1372" t="s">
        <v>8698</v>
      </c>
      <c r="F1372" t="s">
        <v>18450</v>
      </c>
      <c r="G1372" t="s">
        <v>18524</v>
      </c>
      <c r="H1372" t="s">
        <v>18464</v>
      </c>
      <c r="I1372">
        <v>0</v>
      </c>
      <c r="N1372" t="s">
        <v>7769</v>
      </c>
      <c r="T1372" t="s">
        <v>20413</v>
      </c>
      <c r="U1372" t="s">
        <v>20414</v>
      </c>
      <c r="AE1372" t="s">
        <v>18466</v>
      </c>
      <c r="AH1372" t="s">
        <v>20415</v>
      </c>
      <c r="AK1372" t="s">
        <v>18462</v>
      </c>
      <c r="AN1372" t="s">
        <v>20416</v>
      </c>
    </row>
    <row r="1373" spans="1:40" hidden="1" x14ac:dyDescent="0.2">
      <c r="A1373" t="s">
        <v>5826</v>
      </c>
      <c r="B1373" t="s">
        <v>5827</v>
      </c>
      <c r="D1373" t="s">
        <v>8698</v>
      </c>
      <c r="F1373" t="s">
        <v>18450</v>
      </c>
      <c r="G1373" t="s">
        <v>20410</v>
      </c>
      <c r="H1373" t="s">
        <v>18464</v>
      </c>
      <c r="I1373">
        <v>0</v>
      </c>
      <c r="N1373" t="s">
        <v>7769</v>
      </c>
      <c r="T1373" t="s">
        <v>20413</v>
      </c>
      <c r="U1373" t="s">
        <v>20414</v>
      </c>
      <c r="AE1373" t="s">
        <v>18466</v>
      </c>
      <c r="AH1373" t="s">
        <v>20415</v>
      </c>
      <c r="AK1373" t="s">
        <v>18462</v>
      </c>
      <c r="AN1373" t="s">
        <v>20416</v>
      </c>
    </row>
    <row r="1374" spans="1:40" hidden="1" x14ac:dyDescent="0.2">
      <c r="A1374" t="s">
        <v>5826</v>
      </c>
      <c r="B1374" t="s">
        <v>5827</v>
      </c>
      <c r="D1374" t="s">
        <v>8698</v>
      </c>
      <c r="F1374" t="s">
        <v>18450</v>
      </c>
      <c r="G1374" t="s">
        <v>18962</v>
      </c>
      <c r="H1374" t="s">
        <v>20402</v>
      </c>
      <c r="I1374">
        <v>3972000000</v>
      </c>
      <c r="N1374" t="s">
        <v>7561</v>
      </c>
      <c r="V1374" t="b">
        <v>0</v>
      </c>
      <c r="W1374" t="b">
        <v>0</v>
      </c>
      <c r="Z1374" t="b">
        <v>0</v>
      </c>
      <c r="AE1374" t="s">
        <v>20417</v>
      </c>
      <c r="AF1374" t="s">
        <v>18652</v>
      </c>
      <c r="AH1374" t="s">
        <v>20418</v>
      </c>
      <c r="AI1374" t="s">
        <v>18461</v>
      </c>
      <c r="AK1374" t="s">
        <v>18462</v>
      </c>
      <c r="AN1374" t="s">
        <v>20419</v>
      </c>
    </row>
    <row r="1375" spans="1:40" hidden="1" x14ac:dyDescent="0.2">
      <c r="A1375" t="s">
        <v>5826</v>
      </c>
      <c r="B1375" t="s">
        <v>5827</v>
      </c>
      <c r="D1375" t="s">
        <v>8698</v>
      </c>
      <c r="F1375" t="s">
        <v>18450</v>
      </c>
      <c r="G1375" t="s">
        <v>18456</v>
      </c>
      <c r="H1375" t="s">
        <v>20408</v>
      </c>
      <c r="I1375">
        <v>724100000</v>
      </c>
      <c r="N1375" t="s">
        <v>7561</v>
      </c>
      <c r="V1375" t="b">
        <v>0</v>
      </c>
      <c r="W1375" t="b">
        <v>0</v>
      </c>
      <c r="Z1375" t="b">
        <v>0</v>
      </c>
      <c r="AE1375" t="s">
        <v>20417</v>
      </c>
      <c r="AF1375" t="s">
        <v>18652</v>
      </c>
      <c r="AH1375" t="s">
        <v>20418</v>
      </c>
      <c r="AI1375" t="s">
        <v>18461</v>
      </c>
      <c r="AK1375" t="s">
        <v>18462</v>
      </c>
      <c r="AN1375" t="s">
        <v>20419</v>
      </c>
    </row>
    <row r="1376" spans="1:40" hidden="1" x14ac:dyDescent="0.2">
      <c r="A1376" t="s">
        <v>5826</v>
      </c>
      <c r="B1376" t="s">
        <v>5827</v>
      </c>
      <c r="D1376" t="s">
        <v>8698</v>
      </c>
      <c r="F1376" t="s">
        <v>18450</v>
      </c>
      <c r="G1376" t="s">
        <v>18451</v>
      </c>
      <c r="H1376" t="s">
        <v>18464</v>
      </c>
      <c r="I1376">
        <v>0</v>
      </c>
      <c r="N1376" t="s">
        <v>7561</v>
      </c>
      <c r="V1376" t="b">
        <v>0</v>
      </c>
      <c r="W1376" t="b">
        <v>0</v>
      </c>
      <c r="Z1376" t="b">
        <v>0</v>
      </c>
      <c r="AE1376" t="s">
        <v>18466</v>
      </c>
      <c r="AH1376" t="s">
        <v>20418</v>
      </c>
      <c r="AI1376" t="s">
        <v>18497</v>
      </c>
      <c r="AK1376" t="s">
        <v>18462</v>
      </c>
      <c r="AN1376" t="s">
        <v>20419</v>
      </c>
    </row>
    <row r="1377" spans="1:40" hidden="1" x14ac:dyDescent="0.2">
      <c r="A1377" t="s">
        <v>5826</v>
      </c>
      <c r="B1377" t="s">
        <v>5827</v>
      </c>
      <c r="D1377" t="s">
        <v>8698</v>
      </c>
      <c r="F1377" t="s">
        <v>18450</v>
      </c>
      <c r="G1377" t="s">
        <v>18524</v>
      </c>
      <c r="H1377" t="s">
        <v>18464</v>
      </c>
      <c r="I1377">
        <v>0</v>
      </c>
      <c r="N1377" t="s">
        <v>7561</v>
      </c>
      <c r="V1377" t="b">
        <v>0</v>
      </c>
      <c r="W1377" t="b">
        <v>0</v>
      </c>
      <c r="Z1377" t="b">
        <v>0</v>
      </c>
      <c r="AE1377" t="s">
        <v>18466</v>
      </c>
      <c r="AH1377" t="s">
        <v>20418</v>
      </c>
      <c r="AI1377" t="s">
        <v>18497</v>
      </c>
      <c r="AK1377" t="s">
        <v>18462</v>
      </c>
      <c r="AN1377" t="s">
        <v>20419</v>
      </c>
    </row>
    <row r="1378" spans="1:40" hidden="1" x14ac:dyDescent="0.2">
      <c r="A1378" t="s">
        <v>5826</v>
      </c>
      <c r="B1378" t="s">
        <v>5827</v>
      </c>
      <c r="D1378" t="s">
        <v>8698</v>
      </c>
      <c r="F1378" t="s">
        <v>18450</v>
      </c>
      <c r="G1378" t="s">
        <v>20410</v>
      </c>
      <c r="H1378" t="s">
        <v>18464</v>
      </c>
      <c r="I1378">
        <v>0</v>
      </c>
      <c r="N1378" t="s">
        <v>7561</v>
      </c>
      <c r="V1378" t="b">
        <v>0</v>
      </c>
      <c r="W1378" t="b">
        <v>0</v>
      </c>
      <c r="Z1378" t="b">
        <v>0</v>
      </c>
      <c r="AE1378" t="s">
        <v>18466</v>
      </c>
      <c r="AH1378" t="s">
        <v>20418</v>
      </c>
      <c r="AI1378" t="s">
        <v>18497</v>
      </c>
      <c r="AK1378" t="s">
        <v>18462</v>
      </c>
      <c r="AN1378" t="s">
        <v>20419</v>
      </c>
    </row>
    <row r="1379" spans="1:40" hidden="1" x14ac:dyDescent="0.2">
      <c r="A1379" t="s">
        <v>5826</v>
      </c>
      <c r="B1379" t="s">
        <v>5827</v>
      </c>
      <c r="D1379" t="s">
        <v>8698</v>
      </c>
      <c r="F1379" t="s">
        <v>18450</v>
      </c>
      <c r="G1379" t="s">
        <v>18962</v>
      </c>
      <c r="H1379" t="s">
        <v>20402</v>
      </c>
      <c r="I1379">
        <v>3972000000</v>
      </c>
      <c r="N1379" t="s">
        <v>7465</v>
      </c>
      <c r="V1379" t="b">
        <v>0</v>
      </c>
      <c r="W1379" t="b">
        <v>0</v>
      </c>
      <c r="Z1379" t="b">
        <v>0</v>
      </c>
      <c r="AE1379" t="s">
        <v>20420</v>
      </c>
      <c r="AF1379" t="s">
        <v>19937</v>
      </c>
      <c r="AH1379" t="s">
        <v>20421</v>
      </c>
      <c r="AI1379" t="s">
        <v>18461</v>
      </c>
      <c r="AK1379" t="s">
        <v>18462</v>
      </c>
      <c r="AN1379" t="s">
        <v>20422</v>
      </c>
    </row>
    <row r="1380" spans="1:40" hidden="1" x14ac:dyDescent="0.2">
      <c r="A1380" t="s">
        <v>5826</v>
      </c>
      <c r="B1380" t="s">
        <v>5827</v>
      </c>
      <c r="D1380" t="s">
        <v>8698</v>
      </c>
      <c r="F1380" t="s">
        <v>18450</v>
      </c>
      <c r="G1380" t="s">
        <v>18456</v>
      </c>
      <c r="H1380" t="s">
        <v>20408</v>
      </c>
      <c r="I1380">
        <v>724100000</v>
      </c>
      <c r="N1380" t="s">
        <v>7465</v>
      </c>
      <c r="V1380" t="b">
        <v>0</v>
      </c>
      <c r="W1380" t="b">
        <v>0</v>
      </c>
      <c r="Z1380" t="b">
        <v>0</v>
      </c>
      <c r="AE1380" t="s">
        <v>20420</v>
      </c>
      <c r="AF1380" t="s">
        <v>19937</v>
      </c>
      <c r="AH1380" t="s">
        <v>20421</v>
      </c>
      <c r="AI1380" t="s">
        <v>18461</v>
      </c>
      <c r="AK1380" t="s">
        <v>18462</v>
      </c>
      <c r="AN1380" t="s">
        <v>20422</v>
      </c>
    </row>
    <row r="1381" spans="1:40" hidden="1" x14ac:dyDescent="0.2">
      <c r="A1381" t="s">
        <v>5826</v>
      </c>
      <c r="B1381" t="s">
        <v>5827</v>
      </c>
      <c r="D1381" t="s">
        <v>8698</v>
      </c>
      <c r="F1381" t="s">
        <v>18450</v>
      </c>
      <c r="G1381" t="s">
        <v>18451</v>
      </c>
      <c r="H1381" t="s">
        <v>18464</v>
      </c>
      <c r="I1381">
        <v>0</v>
      </c>
      <c r="N1381" t="s">
        <v>7465</v>
      </c>
      <c r="V1381" t="b">
        <v>0</v>
      </c>
      <c r="W1381" t="b">
        <v>0</v>
      </c>
      <c r="Z1381" t="b">
        <v>0</v>
      </c>
      <c r="AE1381" t="s">
        <v>18466</v>
      </c>
      <c r="AH1381" t="s">
        <v>20421</v>
      </c>
      <c r="AI1381" t="s">
        <v>18497</v>
      </c>
      <c r="AK1381" t="s">
        <v>18462</v>
      </c>
      <c r="AN1381" t="s">
        <v>20422</v>
      </c>
    </row>
    <row r="1382" spans="1:40" hidden="1" x14ac:dyDescent="0.2">
      <c r="A1382" t="s">
        <v>5826</v>
      </c>
      <c r="B1382" t="s">
        <v>5827</v>
      </c>
      <c r="D1382" t="s">
        <v>8698</v>
      </c>
      <c r="F1382" t="s">
        <v>18450</v>
      </c>
      <c r="G1382" t="s">
        <v>18524</v>
      </c>
      <c r="H1382" t="s">
        <v>18464</v>
      </c>
      <c r="I1382">
        <v>0</v>
      </c>
      <c r="N1382" t="s">
        <v>7465</v>
      </c>
      <c r="V1382" t="b">
        <v>0</v>
      </c>
      <c r="W1382" t="b">
        <v>0</v>
      </c>
      <c r="Z1382" t="b">
        <v>0</v>
      </c>
      <c r="AE1382" t="s">
        <v>18466</v>
      </c>
      <c r="AH1382" t="s">
        <v>20421</v>
      </c>
      <c r="AI1382" t="s">
        <v>18497</v>
      </c>
      <c r="AK1382" t="s">
        <v>18462</v>
      </c>
      <c r="AN1382" t="s">
        <v>20422</v>
      </c>
    </row>
    <row r="1383" spans="1:40" hidden="1" x14ac:dyDescent="0.2">
      <c r="A1383" t="s">
        <v>5826</v>
      </c>
      <c r="B1383" t="s">
        <v>5827</v>
      </c>
      <c r="D1383" t="s">
        <v>8698</v>
      </c>
      <c r="F1383" t="s">
        <v>18450</v>
      </c>
      <c r="G1383" t="s">
        <v>20410</v>
      </c>
      <c r="H1383" t="s">
        <v>18464</v>
      </c>
      <c r="I1383">
        <v>0</v>
      </c>
      <c r="N1383" t="s">
        <v>7465</v>
      </c>
      <c r="V1383" t="b">
        <v>0</v>
      </c>
      <c r="W1383" t="b">
        <v>0</v>
      </c>
      <c r="Z1383" t="b">
        <v>0</v>
      </c>
      <c r="AE1383" t="s">
        <v>18466</v>
      </c>
      <c r="AH1383" t="s">
        <v>20421</v>
      </c>
      <c r="AI1383" t="s">
        <v>18497</v>
      </c>
      <c r="AK1383" t="s">
        <v>18462</v>
      </c>
      <c r="AN1383" t="s">
        <v>20422</v>
      </c>
    </row>
    <row r="1384" spans="1:40" hidden="1" x14ac:dyDescent="0.2">
      <c r="A1384" t="s">
        <v>5826</v>
      </c>
      <c r="B1384" t="s">
        <v>5827</v>
      </c>
      <c r="D1384" t="s">
        <v>8698</v>
      </c>
      <c r="F1384" t="s">
        <v>18509</v>
      </c>
      <c r="G1384" t="s">
        <v>20423</v>
      </c>
      <c r="L1384" t="s">
        <v>18517</v>
      </c>
      <c r="N1384" t="s">
        <v>7702</v>
      </c>
      <c r="AE1384" t="s">
        <v>18541</v>
      </c>
      <c r="AN1384" t="s">
        <v>20424</v>
      </c>
    </row>
    <row r="1385" spans="1:40" hidden="1" x14ac:dyDescent="0.2">
      <c r="A1385" t="s">
        <v>5923</v>
      </c>
      <c r="B1385" t="s">
        <v>5924</v>
      </c>
      <c r="D1385" t="s">
        <v>8711</v>
      </c>
      <c r="F1385" t="s">
        <v>18924</v>
      </c>
      <c r="G1385" t="s">
        <v>18561</v>
      </c>
      <c r="H1385" t="s">
        <v>20426</v>
      </c>
      <c r="L1385" t="s">
        <v>18927</v>
      </c>
      <c r="N1385" t="s">
        <v>7652</v>
      </c>
      <c r="V1385" t="b">
        <v>0</v>
      </c>
      <c r="W1385" t="b">
        <v>0</v>
      </c>
      <c r="Z1385" t="b">
        <v>0</v>
      </c>
      <c r="AE1385" t="s">
        <v>20427</v>
      </c>
      <c r="AF1385" t="s">
        <v>18724</v>
      </c>
      <c r="AH1385" t="s">
        <v>20428</v>
      </c>
      <c r="AI1385" t="s">
        <v>18524</v>
      </c>
      <c r="AN1385" t="s">
        <v>20429</v>
      </c>
    </row>
    <row r="1386" spans="1:40" hidden="1" x14ac:dyDescent="0.2">
      <c r="A1386" t="s">
        <v>5923</v>
      </c>
      <c r="B1386" t="s">
        <v>5924</v>
      </c>
      <c r="D1386" t="s">
        <v>8711</v>
      </c>
      <c r="F1386" t="s">
        <v>18924</v>
      </c>
      <c r="G1386" t="s">
        <v>20430</v>
      </c>
      <c r="H1386" t="s">
        <v>20431</v>
      </c>
      <c r="L1386" t="s">
        <v>18927</v>
      </c>
      <c r="N1386" t="s">
        <v>7652</v>
      </c>
      <c r="V1386" t="b">
        <v>0</v>
      </c>
      <c r="W1386" t="b">
        <v>0</v>
      </c>
      <c r="X1386" t="b">
        <v>0</v>
      </c>
      <c r="Y1386" t="b">
        <v>0</v>
      </c>
      <c r="Z1386" t="b">
        <v>0</v>
      </c>
      <c r="AE1386" t="s">
        <v>20427</v>
      </c>
      <c r="AF1386" t="s">
        <v>18724</v>
      </c>
      <c r="AH1386" t="s">
        <v>20428</v>
      </c>
      <c r="AI1386" t="s">
        <v>18524</v>
      </c>
      <c r="AN1386" t="s">
        <v>20432</v>
      </c>
    </row>
    <row r="1387" spans="1:40" hidden="1" x14ac:dyDescent="0.2">
      <c r="A1387" t="s">
        <v>5923</v>
      </c>
      <c r="B1387" t="s">
        <v>5924</v>
      </c>
      <c r="D1387" t="s">
        <v>8711</v>
      </c>
      <c r="F1387" t="s">
        <v>18924</v>
      </c>
      <c r="G1387" t="s">
        <v>20433</v>
      </c>
      <c r="H1387" t="s">
        <v>20434</v>
      </c>
      <c r="L1387" t="s">
        <v>18927</v>
      </c>
      <c r="N1387" t="s">
        <v>7652</v>
      </c>
      <c r="V1387" t="b">
        <v>0</v>
      </c>
      <c r="W1387" t="b">
        <v>0</v>
      </c>
      <c r="Z1387" t="b">
        <v>0</v>
      </c>
      <c r="AE1387" t="s">
        <v>20427</v>
      </c>
      <c r="AF1387" t="s">
        <v>18724</v>
      </c>
      <c r="AH1387" t="s">
        <v>20428</v>
      </c>
      <c r="AI1387" t="s">
        <v>18524</v>
      </c>
      <c r="AN1387" t="s">
        <v>20432</v>
      </c>
    </row>
    <row r="1388" spans="1:40" hidden="1" x14ac:dyDescent="0.2">
      <c r="A1388" t="s">
        <v>5923</v>
      </c>
      <c r="B1388" t="s">
        <v>5924</v>
      </c>
      <c r="D1388" t="s">
        <v>8711</v>
      </c>
      <c r="F1388" t="s">
        <v>18924</v>
      </c>
      <c r="G1388" t="s">
        <v>18561</v>
      </c>
      <c r="H1388" t="s">
        <v>20426</v>
      </c>
      <c r="L1388" t="s">
        <v>18927</v>
      </c>
      <c r="N1388" t="s">
        <v>7609</v>
      </c>
      <c r="V1388" t="b">
        <v>0</v>
      </c>
      <c r="W1388" t="b">
        <v>0</v>
      </c>
      <c r="Z1388" t="b">
        <v>0</v>
      </c>
      <c r="AE1388" t="s">
        <v>20435</v>
      </c>
      <c r="AF1388" t="s">
        <v>18724</v>
      </c>
      <c r="AG1388" t="s">
        <v>20436</v>
      </c>
      <c r="AH1388" t="s">
        <v>20437</v>
      </c>
      <c r="AI1388" t="s">
        <v>18524</v>
      </c>
      <c r="AN1388" t="s">
        <v>20438</v>
      </c>
    </row>
    <row r="1389" spans="1:40" hidden="1" x14ac:dyDescent="0.2">
      <c r="A1389" t="s">
        <v>5923</v>
      </c>
      <c r="B1389" t="s">
        <v>5924</v>
      </c>
      <c r="D1389" t="s">
        <v>8711</v>
      </c>
      <c r="F1389" t="s">
        <v>18924</v>
      </c>
      <c r="G1389" t="s">
        <v>20430</v>
      </c>
      <c r="H1389" t="s">
        <v>20431</v>
      </c>
      <c r="I1389">
        <v>5500000</v>
      </c>
      <c r="L1389" t="s">
        <v>18927</v>
      </c>
      <c r="M1389" t="s">
        <v>18932</v>
      </c>
      <c r="N1389" t="s">
        <v>7609</v>
      </c>
      <c r="V1389" t="b">
        <v>0</v>
      </c>
      <c r="W1389" t="b">
        <v>0</v>
      </c>
      <c r="Z1389" t="b">
        <v>0</v>
      </c>
      <c r="AE1389" t="s">
        <v>20427</v>
      </c>
      <c r="AF1389" t="s">
        <v>18724</v>
      </c>
      <c r="AH1389" t="s">
        <v>20437</v>
      </c>
      <c r="AI1389" t="s">
        <v>18524</v>
      </c>
      <c r="AN1389" t="s">
        <v>20439</v>
      </c>
    </row>
    <row r="1390" spans="1:40" hidden="1" x14ac:dyDescent="0.2">
      <c r="A1390" t="s">
        <v>5923</v>
      </c>
      <c r="B1390" t="s">
        <v>5924</v>
      </c>
      <c r="D1390" t="s">
        <v>8711</v>
      </c>
      <c r="F1390" t="s">
        <v>18924</v>
      </c>
      <c r="G1390" t="s">
        <v>20433</v>
      </c>
      <c r="H1390" t="s">
        <v>20434</v>
      </c>
      <c r="I1390">
        <v>2000000</v>
      </c>
      <c r="L1390" t="s">
        <v>18927</v>
      </c>
      <c r="M1390" t="s">
        <v>18932</v>
      </c>
      <c r="N1390" t="s">
        <v>7609</v>
      </c>
      <c r="V1390" t="b">
        <v>0</v>
      </c>
      <c r="W1390" t="b">
        <v>0</v>
      </c>
      <c r="Z1390" t="b">
        <v>0</v>
      </c>
      <c r="AE1390" t="s">
        <v>20427</v>
      </c>
      <c r="AF1390" t="s">
        <v>18724</v>
      </c>
      <c r="AH1390" t="s">
        <v>20437</v>
      </c>
      <c r="AI1390" t="s">
        <v>18524</v>
      </c>
      <c r="AN1390" t="s">
        <v>20439</v>
      </c>
    </row>
    <row r="1391" spans="1:40" hidden="1" x14ac:dyDescent="0.2">
      <c r="A1391" t="s">
        <v>5923</v>
      </c>
      <c r="B1391" t="s">
        <v>5924</v>
      </c>
      <c r="D1391" t="s">
        <v>8711</v>
      </c>
      <c r="F1391" t="s">
        <v>18924</v>
      </c>
      <c r="G1391" t="s">
        <v>20440</v>
      </c>
      <c r="H1391" t="s">
        <v>20431</v>
      </c>
      <c r="I1391">
        <v>5500000</v>
      </c>
      <c r="L1391" t="s">
        <v>18927</v>
      </c>
      <c r="M1391" t="s">
        <v>18932</v>
      </c>
      <c r="N1391" t="s">
        <v>7461</v>
      </c>
      <c r="V1391" t="b">
        <v>0</v>
      </c>
      <c r="W1391" t="b">
        <v>0</v>
      </c>
      <c r="Z1391" t="b">
        <v>0</v>
      </c>
      <c r="AE1391" t="s">
        <v>20427</v>
      </c>
      <c r="AF1391" t="s">
        <v>18724</v>
      </c>
      <c r="AH1391" t="s">
        <v>20441</v>
      </c>
      <c r="AI1391" t="s">
        <v>18524</v>
      </c>
      <c r="AN1391" t="s">
        <v>20442</v>
      </c>
    </row>
    <row r="1392" spans="1:40" hidden="1" x14ac:dyDescent="0.2">
      <c r="A1392" t="s">
        <v>5923</v>
      </c>
      <c r="B1392" t="s">
        <v>5924</v>
      </c>
      <c r="D1392" t="s">
        <v>8711</v>
      </c>
      <c r="F1392" t="s">
        <v>18924</v>
      </c>
      <c r="G1392" t="s">
        <v>20443</v>
      </c>
      <c r="H1392" t="s">
        <v>20434</v>
      </c>
      <c r="I1392">
        <v>2000000</v>
      </c>
      <c r="L1392" t="s">
        <v>18927</v>
      </c>
      <c r="M1392" t="s">
        <v>18932</v>
      </c>
      <c r="N1392" t="s">
        <v>7461</v>
      </c>
      <c r="V1392" t="b">
        <v>0</v>
      </c>
      <c r="W1392" t="b">
        <v>0</v>
      </c>
      <c r="Z1392" t="b">
        <v>0</v>
      </c>
      <c r="AE1392" t="s">
        <v>20427</v>
      </c>
      <c r="AF1392" t="s">
        <v>18724</v>
      </c>
      <c r="AH1392" t="s">
        <v>20441</v>
      </c>
      <c r="AI1392" t="s">
        <v>18524</v>
      </c>
      <c r="AN1392" t="s">
        <v>20442</v>
      </c>
    </row>
    <row r="1393" spans="1:40" hidden="1" x14ac:dyDescent="0.2">
      <c r="A1393" t="s">
        <v>5923</v>
      </c>
      <c r="B1393" t="s">
        <v>5924</v>
      </c>
      <c r="D1393" t="s">
        <v>8711</v>
      </c>
      <c r="F1393" t="s">
        <v>18924</v>
      </c>
      <c r="G1393" t="s">
        <v>18561</v>
      </c>
      <c r="H1393" t="s">
        <v>20426</v>
      </c>
      <c r="I1393">
        <v>3850000000</v>
      </c>
      <c r="L1393" t="s">
        <v>18927</v>
      </c>
      <c r="M1393" t="s">
        <v>18932</v>
      </c>
      <c r="N1393" t="s">
        <v>7461</v>
      </c>
      <c r="V1393" t="b">
        <v>0</v>
      </c>
      <c r="W1393" t="b">
        <v>0</v>
      </c>
      <c r="Z1393" t="b">
        <v>0</v>
      </c>
      <c r="AE1393" t="s">
        <v>20427</v>
      </c>
      <c r="AF1393" t="s">
        <v>18724</v>
      </c>
      <c r="AH1393" t="s">
        <v>20441</v>
      </c>
      <c r="AI1393" t="s">
        <v>18524</v>
      </c>
      <c r="AN1393" t="s">
        <v>20442</v>
      </c>
    </row>
    <row r="1394" spans="1:40" x14ac:dyDescent="0.2">
      <c r="A1394" t="s">
        <v>5977</v>
      </c>
      <c r="B1394" t="s">
        <v>5978</v>
      </c>
      <c r="D1394" t="s">
        <v>8714</v>
      </c>
      <c r="F1394" t="s">
        <v>18556</v>
      </c>
      <c r="G1394" t="s">
        <v>18451</v>
      </c>
      <c r="H1394" t="s">
        <v>19069</v>
      </c>
      <c r="L1394" t="s">
        <v>18517</v>
      </c>
      <c r="N1394" t="s">
        <v>7309</v>
      </c>
      <c r="Q1394" t="s">
        <v>20444</v>
      </c>
      <c r="T1394" t="s">
        <v>20445</v>
      </c>
      <c r="U1394" t="s">
        <v>20446</v>
      </c>
      <c r="V1394" t="b">
        <v>0</v>
      </c>
      <c r="W1394" t="b">
        <v>1</v>
      </c>
      <c r="AB1394" t="s">
        <v>18455</v>
      </c>
      <c r="AC1394" t="s">
        <v>20006</v>
      </c>
      <c r="AE1394" t="s">
        <v>20447</v>
      </c>
      <c r="AF1394" t="s">
        <v>20448</v>
      </c>
      <c r="AH1394" t="s">
        <v>20449</v>
      </c>
      <c r="AN1394" t="s">
        <v>20450</v>
      </c>
    </row>
    <row r="1395" spans="1:40" x14ac:dyDescent="0.2">
      <c r="A1395" t="s">
        <v>5977</v>
      </c>
      <c r="B1395" t="s">
        <v>5978</v>
      </c>
      <c r="D1395" t="s">
        <v>8714</v>
      </c>
      <c r="F1395" t="s">
        <v>18556</v>
      </c>
      <c r="G1395" t="s">
        <v>20006</v>
      </c>
      <c r="L1395" t="s">
        <v>18558</v>
      </c>
      <c r="N1395" t="s">
        <v>7309</v>
      </c>
      <c r="T1395" t="s">
        <v>20445</v>
      </c>
      <c r="U1395" t="s">
        <v>20446</v>
      </c>
      <c r="AE1395" t="s">
        <v>20447</v>
      </c>
      <c r="AF1395" t="s">
        <v>20448</v>
      </c>
      <c r="AH1395" t="s">
        <v>20449</v>
      </c>
      <c r="AI1395" t="s">
        <v>18451</v>
      </c>
      <c r="AN1395" t="s">
        <v>20451</v>
      </c>
    </row>
    <row r="1396" spans="1:40" x14ac:dyDescent="0.2">
      <c r="A1396" t="s">
        <v>5977</v>
      </c>
      <c r="B1396" t="s">
        <v>5978</v>
      </c>
      <c r="D1396" t="s">
        <v>8714</v>
      </c>
      <c r="F1396" t="s">
        <v>18556</v>
      </c>
      <c r="G1396" t="s">
        <v>18451</v>
      </c>
      <c r="H1396" t="s">
        <v>20452</v>
      </c>
      <c r="L1396" t="s">
        <v>18558</v>
      </c>
      <c r="N1396" t="s">
        <v>7309</v>
      </c>
      <c r="T1396" t="s">
        <v>20445</v>
      </c>
      <c r="U1396" t="s">
        <v>20446</v>
      </c>
      <c r="V1396" t="b">
        <v>0</v>
      </c>
      <c r="W1396" t="b">
        <v>1</v>
      </c>
      <c r="AB1396" t="s">
        <v>18455</v>
      </c>
      <c r="AC1396" t="s">
        <v>18456</v>
      </c>
      <c r="AE1396" t="s">
        <v>20447</v>
      </c>
      <c r="AF1396" t="s">
        <v>20448</v>
      </c>
      <c r="AH1396" t="s">
        <v>20449</v>
      </c>
      <c r="AI1396" t="s">
        <v>18451</v>
      </c>
      <c r="AN1396" t="s">
        <v>20453</v>
      </c>
    </row>
    <row r="1397" spans="1:40" x14ac:dyDescent="0.2">
      <c r="A1397" t="s">
        <v>5977</v>
      </c>
      <c r="B1397" t="s">
        <v>5978</v>
      </c>
      <c r="D1397" t="s">
        <v>8714</v>
      </c>
      <c r="F1397" t="s">
        <v>18556</v>
      </c>
      <c r="G1397" t="s">
        <v>18524</v>
      </c>
      <c r="H1397" t="s">
        <v>20454</v>
      </c>
      <c r="L1397" t="s">
        <v>18517</v>
      </c>
      <c r="N1397" t="s">
        <v>7309</v>
      </c>
      <c r="Q1397" t="s">
        <v>20444</v>
      </c>
      <c r="T1397" t="s">
        <v>20445</v>
      </c>
      <c r="U1397" t="s">
        <v>20446</v>
      </c>
      <c r="V1397" t="b">
        <v>0</v>
      </c>
      <c r="W1397" t="b">
        <v>1</v>
      </c>
      <c r="AB1397" t="s">
        <v>18455</v>
      </c>
      <c r="AC1397" t="s">
        <v>18566</v>
      </c>
      <c r="AE1397" t="s">
        <v>20455</v>
      </c>
      <c r="AF1397" t="s">
        <v>20456</v>
      </c>
      <c r="AH1397" t="s">
        <v>20449</v>
      </c>
      <c r="AN1397" t="s">
        <v>20450</v>
      </c>
    </row>
    <row r="1398" spans="1:40" x14ac:dyDescent="0.2">
      <c r="A1398" t="s">
        <v>5977</v>
      </c>
      <c r="B1398" t="s">
        <v>5978</v>
      </c>
      <c r="D1398" t="s">
        <v>8714</v>
      </c>
      <c r="F1398" t="s">
        <v>18556</v>
      </c>
      <c r="G1398" t="s">
        <v>18566</v>
      </c>
      <c r="L1398" t="s">
        <v>18517</v>
      </c>
      <c r="N1398" t="s">
        <v>7309</v>
      </c>
      <c r="Q1398" t="s">
        <v>20444</v>
      </c>
      <c r="T1398" t="s">
        <v>20445</v>
      </c>
      <c r="U1398" t="s">
        <v>20446</v>
      </c>
      <c r="AC1398" t="s">
        <v>18577</v>
      </c>
      <c r="AE1398" t="s">
        <v>20455</v>
      </c>
      <c r="AF1398" t="s">
        <v>20456</v>
      </c>
      <c r="AH1398" t="s">
        <v>20449</v>
      </c>
      <c r="AN1398" t="s">
        <v>20457</v>
      </c>
    </row>
    <row r="1399" spans="1:40" x14ac:dyDescent="0.2">
      <c r="A1399" t="s">
        <v>5977</v>
      </c>
      <c r="B1399" t="s">
        <v>5978</v>
      </c>
      <c r="D1399" t="s">
        <v>8714</v>
      </c>
      <c r="F1399" t="s">
        <v>18556</v>
      </c>
      <c r="G1399" t="s">
        <v>18451</v>
      </c>
      <c r="H1399" t="s">
        <v>18557</v>
      </c>
      <c r="L1399" t="s">
        <v>18558</v>
      </c>
      <c r="N1399" t="s">
        <v>7309</v>
      </c>
      <c r="T1399" t="s">
        <v>20445</v>
      </c>
      <c r="U1399" t="s">
        <v>20446</v>
      </c>
      <c r="V1399" t="b">
        <v>0</v>
      </c>
      <c r="W1399" t="b">
        <v>1</v>
      </c>
      <c r="AB1399" t="s">
        <v>18455</v>
      </c>
      <c r="AC1399" t="s">
        <v>19123</v>
      </c>
      <c r="AE1399" t="s">
        <v>20447</v>
      </c>
      <c r="AF1399" t="s">
        <v>20448</v>
      </c>
      <c r="AH1399" t="s">
        <v>20449</v>
      </c>
      <c r="AI1399" t="s">
        <v>18451</v>
      </c>
      <c r="AN1399" t="s">
        <v>20458</v>
      </c>
    </row>
    <row r="1400" spans="1:40" x14ac:dyDescent="0.2">
      <c r="A1400" t="s">
        <v>5977</v>
      </c>
      <c r="B1400" t="s">
        <v>5978</v>
      </c>
      <c r="D1400" t="s">
        <v>8714</v>
      </c>
      <c r="F1400" t="s">
        <v>18556</v>
      </c>
      <c r="G1400" t="s">
        <v>18456</v>
      </c>
      <c r="L1400" t="s">
        <v>18517</v>
      </c>
      <c r="N1400" t="s">
        <v>7309</v>
      </c>
      <c r="Q1400" t="s">
        <v>20444</v>
      </c>
      <c r="T1400" t="s">
        <v>20445</v>
      </c>
      <c r="U1400" t="s">
        <v>20446</v>
      </c>
      <c r="AC1400" t="s">
        <v>18577</v>
      </c>
      <c r="AE1400" t="s">
        <v>20447</v>
      </c>
      <c r="AF1400" t="s">
        <v>20448</v>
      </c>
      <c r="AH1400" t="s">
        <v>20449</v>
      </c>
      <c r="AN1400" t="s">
        <v>20457</v>
      </c>
    </row>
    <row r="1401" spans="1:40" x14ac:dyDescent="0.2">
      <c r="A1401" t="s">
        <v>5977</v>
      </c>
      <c r="B1401" t="s">
        <v>5978</v>
      </c>
      <c r="D1401" t="s">
        <v>8714</v>
      </c>
      <c r="F1401" t="s">
        <v>18556</v>
      </c>
      <c r="G1401" t="s">
        <v>18451</v>
      </c>
      <c r="H1401" t="s">
        <v>18557</v>
      </c>
      <c r="L1401" t="s">
        <v>18517</v>
      </c>
      <c r="N1401" t="s">
        <v>7309</v>
      </c>
      <c r="Q1401" t="s">
        <v>20444</v>
      </c>
      <c r="T1401" t="s">
        <v>20445</v>
      </c>
      <c r="U1401" t="s">
        <v>20446</v>
      </c>
      <c r="V1401" t="b">
        <v>0</v>
      </c>
      <c r="W1401" t="b">
        <v>1</v>
      </c>
      <c r="AB1401" t="s">
        <v>18455</v>
      </c>
      <c r="AC1401" t="s">
        <v>19123</v>
      </c>
      <c r="AE1401" t="s">
        <v>20447</v>
      </c>
      <c r="AF1401" t="s">
        <v>20448</v>
      </c>
      <c r="AH1401" t="s">
        <v>20449</v>
      </c>
      <c r="AN1401" t="s">
        <v>20450</v>
      </c>
    </row>
    <row r="1402" spans="1:40" x14ac:dyDescent="0.2">
      <c r="A1402" t="s">
        <v>5977</v>
      </c>
      <c r="B1402" t="s">
        <v>5978</v>
      </c>
      <c r="D1402" t="s">
        <v>8714</v>
      </c>
      <c r="F1402" t="s">
        <v>18556</v>
      </c>
      <c r="G1402" t="s">
        <v>18451</v>
      </c>
      <c r="H1402" t="s">
        <v>18641</v>
      </c>
      <c r="L1402" t="s">
        <v>18558</v>
      </c>
      <c r="N1402" t="s">
        <v>7309</v>
      </c>
      <c r="T1402" t="s">
        <v>20445</v>
      </c>
      <c r="U1402" t="s">
        <v>20446</v>
      </c>
      <c r="V1402" t="b">
        <v>0</v>
      </c>
      <c r="W1402" t="b">
        <v>1</v>
      </c>
      <c r="AB1402" t="s">
        <v>18455</v>
      </c>
      <c r="AC1402" t="s">
        <v>18491</v>
      </c>
      <c r="AE1402" t="s">
        <v>20447</v>
      </c>
      <c r="AF1402" t="s">
        <v>20448</v>
      </c>
      <c r="AH1402" t="s">
        <v>20449</v>
      </c>
      <c r="AI1402" t="s">
        <v>18451</v>
      </c>
      <c r="AN1402" t="s">
        <v>20453</v>
      </c>
    </row>
    <row r="1403" spans="1:40" x14ac:dyDescent="0.2">
      <c r="A1403" t="s">
        <v>5977</v>
      </c>
      <c r="B1403" t="s">
        <v>5978</v>
      </c>
      <c r="D1403" t="s">
        <v>8714</v>
      </c>
      <c r="F1403" t="s">
        <v>18556</v>
      </c>
      <c r="G1403" t="s">
        <v>18451</v>
      </c>
      <c r="H1403" t="s">
        <v>20452</v>
      </c>
      <c r="L1403" t="s">
        <v>18517</v>
      </c>
      <c r="N1403" t="s">
        <v>7309</v>
      </c>
      <c r="Q1403" t="s">
        <v>20444</v>
      </c>
      <c r="T1403" t="s">
        <v>20445</v>
      </c>
      <c r="U1403" t="s">
        <v>20446</v>
      </c>
      <c r="V1403" t="b">
        <v>0</v>
      </c>
      <c r="W1403" t="b">
        <v>1</v>
      </c>
      <c r="AB1403" t="s">
        <v>18455</v>
      </c>
      <c r="AC1403" t="s">
        <v>18456</v>
      </c>
      <c r="AE1403" t="s">
        <v>20447</v>
      </c>
      <c r="AF1403" t="s">
        <v>20448</v>
      </c>
      <c r="AH1403" t="s">
        <v>20449</v>
      </c>
      <c r="AN1403" t="s">
        <v>20459</v>
      </c>
    </row>
    <row r="1404" spans="1:40" x14ac:dyDescent="0.2">
      <c r="A1404" t="s">
        <v>5977</v>
      </c>
      <c r="B1404" t="s">
        <v>5978</v>
      </c>
      <c r="D1404" t="s">
        <v>8714</v>
      </c>
      <c r="F1404" t="s">
        <v>18556</v>
      </c>
      <c r="G1404" t="s">
        <v>18524</v>
      </c>
      <c r="H1404" t="s">
        <v>20454</v>
      </c>
      <c r="L1404" t="s">
        <v>18558</v>
      </c>
      <c r="N1404" t="s">
        <v>7309</v>
      </c>
      <c r="T1404" t="s">
        <v>20445</v>
      </c>
      <c r="U1404" t="s">
        <v>20446</v>
      </c>
      <c r="V1404" t="b">
        <v>0</v>
      </c>
      <c r="W1404" t="b">
        <v>1</v>
      </c>
      <c r="AB1404" t="s">
        <v>18455</v>
      </c>
      <c r="AC1404" t="s">
        <v>18566</v>
      </c>
      <c r="AE1404" t="s">
        <v>20455</v>
      </c>
      <c r="AF1404" t="s">
        <v>20456</v>
      </c>
      <c r="AH1404" t="s">
        <v>20449</v>
      </c>
      <c r="AI1404" t="s">
        <v>18451</v>
      </c>
      <c r="AN1404" t="s">
        <v>20453</v>
      </c>
    </row>
    <row r="1405" spans="1:40" x14ac:dyDescent="0.2">
      <c r="A1405" t="s">
        <v>5977</v>
      </c>
      <c r="B1405" t="s">
        <v>5978</v>
      </c>
      <c r="D1405" t="s">
        <v>8714</v>
      </c>
      <c r="F1405" t="s">
        <v>18556</v>
      </c>
      <c r="G1405" t="s">
        <v>18451</v>
      </c>
      <c r="H1405" t="s">
        <v>18641</v>
      </c>
      <c r="L1405" t="s">
        <v>18517</v>
      </c>
      <c r="N1405" t="s">
        <v>7309</v>
      </c>
      <c r="Q1405" t="s">
        <v>20444</v>
      </c>
      <c r="T1405" t="s">
        <v>20445</v>
      </c>
      <c r="U1405" t="s">
        <v>20446</v>
      </c>
      <c r="V1405" t="b">
        <v>0</v>
      </c>
      <c r="W1405" t="b">
        <v>1</v>
      </c>
      <c r="AB1405" t="s">
        <v>18455</v>
      </c>
      <c r="AC1405" t="s">
        <v>18491</v>
      </c>
      <c r="AE1405" t="s">
        <v>20447</v>
      </c>
      <c r="AF1405" t="s">
        <v>20448</v>
      </c>
      <c r="AH1405" t="s">
        <v>20449</v>
      </c>
      <c r="AN1405" t="s">
        <v>20450</v>
      </c>
    </row>
    <row r="1406" spans="1:40" x14ac:dyDescent="0.2">
      <c r="A1406" t="s">
        <v>5977</v>
      </c>
      <c r="B1406" t="s">
        <v>5978</v>
      </c>
      <c r="D1406" t="s">
        <v>8714</v>
      </c>
      <c r="F1406" t="s">
        <v>18556</v>
      </c>
      <c r="G1406" t="s">
        <v>18491</v>
      </c>
      <c r="L1406" t="s">
        <v>18558</v>
      </c>
      <c r="N1406" t="s">
        <v>7309</v>
      </c>
      <c r="T1406" t="s">
        <v>20445</v>
      </c>
      <c r="U1406" t="s">
        <v>20446</v>
      </c>
      <c r="AE1406" t="s">
        <v>20447</v>
      </c>
      <c r="AF1406" t="s">
        <v>20448</v>
      </c>
      <c r="AH1406" t="s">
        <v>20449</v>
      </c>
      <c r="AI1406" t="s">
        <v>18451</v>
      </c>
      <c r="AN1406" t="s">
        <v>20451</v>
      </c>
    </row>
    <row r="1407" spans="1:40" x14ac:dyDescent="0.2">
      <c r="A1407" t="s">
        <v>5977</v>
      </c>
      <c r="B1407" t="s">
        <v>5978</v>
      </c>
      <c r="D1407" t="s">
        <v>8714</v>
      </c>
      <c r="F1407" t="s">
        <v>18556</v>
      </c>
      <c r="G1407" t="s">
        <v>19123</v>
      </c>
      <c r="L1407" t="s">
        <v>18558</v>
      </c>
      <c r="N1407" t="s">
        <v>7309</v>
      </c>
      <c r="T1407" t="s">
        <v>20445</v>
      </c>
      <c r="U1407" t="s">
        <v>20446</v>
      </c>
      <c r="AE1407" t="s">
        <v>20447</v>
      </c>
      <c r="AF1407" t="s">
        <v>20448</v>
      </c>
      <c r="AH1407" t="s">
        <v>20449</v>
      </c>
      <c r="AI1407" t="s">
        <v>18451</v>
      </c>
      <c r="AN1407" t="s">
        <v>20451</v>
      </c>
    </row>
    <row r="1408" spans="1:40" x14ac:dyDescent="0.2">
      <c r="A1408" t="s">
        <v>5977</v>
      </c>
      <c r="B1408" t="s">
        <v>5978</v>
      </c>
      <c r="D1408" t="s">
        <v>8714</v>
      </c>
      <c r="F1408" t="s">
        <v>18556</v>
      </c>
      <c r="G1408" t="s">
        <v>18451</v>
      </c>
      <c r="H1408" t="s">
        <v>19069</v>
      </c>
      <c r="L1408" t="s">
        <v>18558</v>
      </c>
      <c r="N1408" t="s">
        <v>7309</v>
      </c>
      <c r="T1408" t="s">
        <v>20445</v>
      </c>
      <c r="U1408" t="s">
        <v>20446</v>
      </c>
      <c r="V1408" t="b">
        <v>0</v>
      </c>
      <c r="W1408" t="b">
        <v>1</v>
      </c>
      <c r="AB1408" t="s">
        <v>18455</v>
      </c>
      <c r="AC1408" t="s">
        <v>20006</v>
      </c>
      <c r="AE1408" t="s">
        <v>20447</v>
      </c>
      <c r="AF1408" t="s">
        <v>20448</v>
      </c>
      <c r="AH1408" t="s">
        <v>20449</v>
      </c>
      <c r="AI1408" t="s">
        <v>18451</v>
      </c>
      <c r="AN1408" t="s">
        <v>20453</v>
      </c>
    </row>
    <row r="1409" spans="1:40" x14ac:dyDescent="0.2">
      <c r="A1409" t="s">
        <v>5977</v>
      </c>
      <c r="B1409" t="s">
        <v>5978</v>
      </c>
      <c r="D1409" t="s">
        <v>8714</v>
      </c>
      <c r="F1409" t="s">
        <v>18975</v>
      </c>
      <c r="G1409" t="s">
        <v>18982</v>
      </c>
      <c r="H1409" t="s">
        <v>20461</v>
      </c>
      <c r="I1409">
        <v>50000000</v>
      </c>
      <c r="M1409" t="s">
        <v>18932</v>
      </c>
      <c r="N1409" t="s">
        <v>7379</v>
      </c>
      <c r="T1409" t="s">
        <v>20462</v>
      </c>
      <c r="U1409" t="s">
        <v>20463</v>
      </c>
      <c r="AE1409" t="s">
        <v>19433</v>
      </c>
      <c r="AF1409" t="s">
        <v>19434</v>
      </c>
      <c r="AH1409" t="s">
        <v>20464</v>
      </c>
      <c r="AI1409" t="s">
        <v>18524</v>
      </c>
      <c r="AN1409" t="s">
        <v>20465</v>
      </c>
    </row>
    <row r="1410" spans="1:40" x14ac:dyDescent="0.2">
      <c r="A1410" t="s">
        <v>5977</v>
      </c>
      <c r="B1410" t="s">
        <v>5978</v>
      </c>
      <c r="D1410" t="s">
        <v>8714</v>
      </c>
      <c r="F1410" t="s">
        <v>18975</v>
      </c>
      <c r="G1410" t="s">
        <v>18984</v>
      </c>
      <c r="N1410" t="s">
        <v>7379</v>
      </c>
      <c r="T1410" t="s">
        <v>20466</v>
      </c>
      <c r="U1410" t="s">
        <v>20467</v>
      </c>
      <c r="AE1410" t="s">
        <v>19429</v>
      </c>
      <c r="AF1410" t="s">
        <v>18546</v>
      </c>
      <c r="AH1410" t="s">
        <v>20468</v>
      </c>
      <c r="AI1410" t="s">
        <v>18451</v>
      </c>
      <c r="AN1410" t="s">
        <v>20469</v>
      </c>
    </row>
    <row r="1411" spans="1:40" x14ac:dyDescent="0.2">
      <c r="A1411" t="s">
        <v>5977</v>
      </c>
      <c r="B1411" t="s">
        <v>5978</v>
      </c>
      <c r="D1411" t="s">
        <v>8714</v>
      </c>
      <c r="F1411" t="s">
        <v>18975</v>
      </c>
      <c r="G1411" t="s">
        <v>18982</v>
      </c>
      <c r="H1411" t="s">
        <v>20461</v>
      </c>
      <c r="I1411">
        <v>50000000</v>
      </c>
      <c r="M1411" t="s">
        <v>18932</v>
      </c>
      <c r="N1411" t="s">
        <v>7379</v>
      </c>
      <c r="T1411" t="s">
        <v>20466</v>
      </c>
      <c r="U1411" t="s">
        <v>20467</v>
      </c>
      <c r="AE1411" t="s">
        <v>19433</v>
      </c>
      <c r="AF1411" t="s">
        <v>19434</v>
      </c>
      <c r="AH1411" t="s">
        <v>20468</v>
      </c>
      <c r="AI1411" t="s">
        <v>18524</v>
      </c>
      <c r="AN1411" t="s">
        <v>20469</v>
      </c>
    </row>
    <row r="1412" spans="1:40" x14ac:dyDescent="0.2">
      <c r="A1412" t="s">
        <v>5977</v>
      </c>
      <c r="B1412" t="s">
        <v>5978</v>
      </c>
      <c r="D1412" t="s">
        <v>8714</v>
      </c>
      <c r="F1412" t="s">
        <v>18975</v>
      </c>
      <c r="G1412" t="s">
        <v>20094</v>
      </c>
      <c r="H1412" t="s">
        <v>20470</v>
      </c>
      <c r="I1412">
        <v>70000000</v>
      </c>
      <c r="M1412" t="s">
        <v>18932</v>
      </c>
      <c r="N1412" t="s">
        <v>7379</v>
      </c>
      <c r="T1412" t="s">
        <v>20462</v>
      </c>
      <c r="U1412" t="s">
        <v>20463</v>
      </c>
      <c r="AE1412" t="s">
        <v>20348</v>
      </c>
      <c r="AF1412" t="s">
        <v>18514</v>
      </c>
      <c r="AH1412" t="s">
        <v>20464</v>
      </c>
      <c r="AI1412" t="s">
        <v>18524</v>
      </c>
      <c r="AN1412" t="s">
        <v>20471</v>
      </c>
    </row>
    <row r="1413" spans="1:40" x14ac:dyDescent="0.2">
      <c r="A1413" t="s">
        <v>5977</v>
      </c>
      <c r="B1413" t="s">
        <v>5978</v>
      </c>
      <c r="D1413" t="s">
        <v>8714</v>
      </c>
      <c r="F1413" t="s">
        <v>18975</v>
      </c>
      <c r="G1413" t="s">
        <v>18673</v>
      </c>
      <c r="H1413" t="s">
        <v>20472</v>
      </c>
      <c r="I1413">
        <v>23670000</v>
      </c>
      <c r="M1413" t="s">
        <v>18932</v>
      </c>
      <c r="N1413" t="s">
        <v>7379</v>
      </c>
      <c r="T1413" t="s">
        <v>20462</v>
      </c>
      <c r="U1413" t="s">
        <v>20463</v>
      </c>
      <c r="AE1413" t="s">
        <v>19429</v>
      </c>
      <c r="AF1413" t="s">
        <v>18546</v>
      </c>
      <c r="AH1413" t="s">
        <v>20464</v>
      </c>
      <c r="AI1413" t="s">
        <v>18451</v>
      </c>
      <c r="AN1413" t="s">
        <v>20465</v>
      </c>
    </row>
    <row r="1414" spans="1:40" x14ac:dyDescent="0.2">
      <c r="A1414" t="s">
        <v>5977</v>
      </c>
      <c r="B1414" t="s">
        <v>5978</v>
      </c>
      <c r="D1414" t="s">
        <v>8714</v>
      </c>
      <c r="F1414" t="s">
        <v>18975</v>
      </c>
      <c r="G1414" t="s">
        <v>20094</v>
      </c>
      <c r="H1414" t="s">
        <v>20470</v>
      </c>
      <c r="I1414">
        <v>70000000</v>
      </c>
      <c r="M1414" t="s">
        <v>18932</v>
      </c>
      <c r="N1414" t="s">
        <v>7379</v>
      </c>
      <c r="T1414" t="s">
        <v>20466</v>
      </c>
      <c r="U1414" t="s">
        <v>20467</v>
      </c>
      <c r="AE1414" t="s">
        <v>20348</v>
      </c>
      <c r="AF1414" t="s">
        <v>18514</v>
      </c>
      <c r="AH1414" t="s">
        <v>20468</v>
      </c>
      <c r="AI1414" t="s">
        <v>18524</v>
      </c>
      <c r="AN1414" t="s">
        <v>20469</v>
      </c>
    </row>
    <row r="1415" spans="1:40" x14ac:dyDescent="0.2">
      <c r="A1415" t="s">
        <v>5977</v>
      </c>
      <c r="B1415" t="s">
        <v>5978</v>
      </c>
      <c r="D1415" t="s">
        <v>8714</v>
      </c>
      <c r="F1415" t="s">
        <v>18975</v>
      </c>
      <c r="G1415" t="s">
        <v>18984</v>
      </c>
      <c r="N1415" t="s">
        <v>7379</v>
      </c>
      <c r="T1415" t="s">
        <v>20462</v>
      </c>
      <c r="U1415" t="s">
        <v>20463</v>
      </c>
      <c r="AE1415" t="s">
        <v>19429</v>
      </c>
      <c r="AF1415" t="s">
        <v>18546</v>
      </c>
      <c r="AH1415" t="s">
        <v>20464</v>
      </c>
      <c r="AI1415" t="s">
        <v>18451</v>
      </c>
      <c r="AN1415" t="s">
        <v>20471</v>
      </c>
    </row>
    <row r="1416" spans="1:40" x14ac:dyDescent="0.2">
      <c r="A1416" t="s">
        <v>5977</v>
      </c>
      <c r="B1416" t="s">
        <v>5978</v>
      </c>
      <c r="D1416" t="s">
        <v>8714</v>
      </c>
      <c r="F1416" t="s">
        <v>18975</v>
      </c>
      <c r="G1416" t="s">
        <v>18673</v>
      </c>
      <c r="H1416" t="s">
        <v>20472</v>
      </c>
      <c r="I1416">
        <v>23670000</v>
      </c>
      <c r="M1416" t="s">
        <v>18932</v>
      </c>
      <c r="N1416" t="s">
        <v>7379</v>
      </c>
      <c r="T1416" t="s">
        <v>20466</v>
      </c>
      <c r="U1416" t="s">
        <v>20467</v>
      </c>
      <c r="AE1416" t="s">
        <v>19429</v>
      </c>
      <c r="AF1416" t="s">
        <v>18546</v>
      </c>
      <c r="AH1416" t="s">
        <v>20468</v>
      </c>
      <c r="AI1416" t="s">
        <v>18451</v>
      </c>
      <c r="AN1416" t="s">
        <v>20469</v>
      </c>
    </row>
    <row r="1417" spans="1:40" hidden="1" x14ac:dyDescent="0.2">
      <c r="A1417" t="s">
        <v>5977</v>
      </c>
      <c r="B1417" t="s">
        <v>5978</v>
      </c>
      <c r="D1417" t="s">
        <v>8714</v>
      </c>
      <c r="F1417" t="s">
        <v>18556</v>
      </c>
      <c r="G1417" t="s">
        <v>18566</v>
      </c>
      <c r="L1417" t="s">
        <v>18558</v>
      </c>
      <c r="N1417" t="s">
        <v>7068</v>
      </c>
      <c r="T1417" t="s">
        <v>20473</v>
      </c>
      <c r="U1417" t="s">
        <v>20474</v>
      </c>
      <c r="AE1417" t="s">
        <v>18723</v>
      </c>
      <c r="AF1417" t="s">
        <v>18724</v>
      </c>
      <c r="AG1417" t="s">
        <v>18725</v>
      </c>
      <c r="AH1417" t="s">
        <v>20475</v>
      </c>
      <c r="AI1417" t="s">
        <v>18524</v>
      </c>
      <c r="AN1417" t="s">
        <v>20476</v>
      </c>
    </row>
    <row r="1418" spans="1:40" hidden="1" x14ac:dyDescent="0.2">
      <c r="A1418" t="s">
        <v>5977</v>
      </c>
      <c r="B1418" t="s">
        <v>5978</v>
      </c>
      <c r="D1418" t="s">
        <v>8714</v>
      </c>
      <c r="F1418" t="s">
        <v>18556</v>
      </c>
      <c r="G1418" t="s">
        <v>18456</v>
      </c>
      <c r="L1418" t="s">
        <v>18558</v>
      </c>
      <c r="N1418" t="s">
        <v>7068</v>
      </c>
      <c r="T1418" t="s">
        <v>20473</v>
      </c>
      <c r="U1418" t="s">
        <v>20474</v>
      </c>
      <c r="AE1418" t="s">
        <v>18719</v>
      </c>
      <c r="AF1418" t="s">
        <v>18720</v>
      </c>
      <c r="AG1418" t="s">
        <v>18635</v>
      </c>
      <c r="AH1418" t="s">
        <v>20475</v>
      </c>
      <c r="AI1418" t="s">
        <v>18451</v>
      </c>
      <c r="AN1418" t="s">
        <v>20476</v>
      </c>
    </row>
    <row r="1419" spans="1:40" hidden="1" x14ac:dyDescent="0.2">
      <c r="A1419" t="s">
        <v>5977</v>
      </c>
      <c r="B1419" t="s">
        <v>5978</v>
      </c>
      <c r="D1419" t="s">
        <v>8714</v>
      </c>
      <c r="F1419" t="s">
        <v>18556</v>
      </c>
      <c r="G1419" t="s">
        <v>20006</v>
      </c>
      <c r="L1419" t="s">
        <v>18558</v>
      </c>
      <c r="N1419" t="s">
        <v>7068</v>
      </c>
      <c r="T1419" t="s">
        <v>20473</v>
      </c>
      <c r="U1419" t="s">
        <v>20474</v>
      </c>
      <c r="AE1419" t="s">
        <v>18719</v>
      </c>
      <c r="AF1419" t="s">
        <v>18720</v>
      </c>
      <c r="AG1419" t="s">
        <v>18635</v>
      </c>
      <c r="AH1419" t="s">
        <v>20475</v>
      </c>
      <c r="AI1419" t="s">
        <v>18451</v>
      </c>
      <c r="AN1419" t="s">
        <v>20476</v>
      </c>
    </row>
    <row r="1420" spans="1:40" hidden="1" x14ac:dyDescent="0.2">
      <c r="A1420" t="s">
        <v>5977</v>
      </c>
      <c r="B1420" t="s">
        <v>5978</v>
      </c>
      <c r="D1420" t="s">
        <v>8714</v>
      </c>
      <c r="F1420" t="s">
        <v>18556</v>
      </c>
      <c r="G1420" t="s">
        <v>18456</v>
      </c>
      <c r="L1420" t="s">
        <v>18517</v>
      </c>
      <c r="N1420" t="s">
        <v>7068</v>
      </c>
      <c r="Q1420" t="s">
        <v>20477</v>
      </c>
      <c r="T1420" t="s">
        <v>20473</v>
      </c>
      <c r="U1420" t="s">
        <v>20474</v>
      </c>
      <c r="V1420" t="b">
        <v>0</v>
      </c>
      <c r="W1420" t="b">
        <v>1</v>
      </c>
      <c r="AB1420" t="s">
        <v>18455</v>
      </c>
      <c r="AC1420" t="s">
        <v>18577</v>
      </c>
      <c r="AE1420" t="s">
        <v>18719</v>
      </c>
      <c r="AF1420" t="s">
        <v>18720</v>
      </c>
      <c r="AG1420" t="s">
        <v>18635</v>
      </c>
      <c r="AH1420" t="s">
        <v>20475</v>
      </c>
      <c r="AI1420" t="s">
        <v>18461</v>
      </c>
      <c r="AN1420" t="s">
        <v>20478</v>
      </c>
    </row>
    <row r="1421" spans="1:40" hidden="1" x14ac:dyDescent="0.2">
      <c r="A1421" t="s">
        <v>5977</v>
      </c>
      <c r="B1421" t="s">
        <v>5978</v>
      </c>
      <c r="D1421" t="s">
        <v>8714</v>
      </c>
      <c r="F1421" t="s">
        <v>18556</v>
      </c>
      <c r="G1421" t="s">
        <v>18491</v>
      </c>
      <c r="L1421" t="s">
        <v>18558</v>
      </c>
      <c r="N1421" t="s">
        <v>7068</v>
      </c>
      <c r="T1421" t="s">
        <v>20473</v>
      </c>
      <c r="U1421" t="s">
        <v>20474</v>
      </c>
      <c r="AE1421" t="s">
        <v>18719</v>
      </c>
      <c r="AF1421" t="s">
        <v>18720</v>
      </c>
      <c r="AG1421" t="s">
        <v>18635</v>
      </c>
      <c r="AH1421" t="s">
        <v>20475</v>
      </c>
      <c r="AI1421" t="s">
        <v>18451</v>
      </c>
      <c r="AN1421" t="s">
        <v>20476</v>
      </c>
    </row>
    <row r="1422" spans="1:40" hidden="1" x14ac:dyDescent="0.2">
      <c r="A1422" t="s">
        <v>5977</v>
      </c>
      <c r="B1422" t="s">
        <v>5978</v>
      </c>
      <c r="D1422" t="s">
        <v>8714</v>
      </c>
      <c r="F1422" t="s">
        <v>18556</v>
      </c>
      <c r="G1422" t="s">
        <v>19123</v>
      </c>
      <c r="L1422" t="s">
        <v>18558</v>
      </c>
      <c r="N1422" t="s">
        <v>7068</v>
      </c>
      <c r="T1422" t="s">
        <v>20473</v>
      </c>
      <c r="U1422" t="s">
        <v>20474</v>
      </c>
      <c r="AE1422" t="s">
        <v>18719</v>
      </c>
      <c r="AF1422" t="s">
        <v>18720</v>
      </c>
      <c r="AG1422" t="s">
        <v>18635</v>
      </c>
      <c r="AH1422" t="s">
        <v>20475</v>
      </c>
      <c r="AI1422" t="s">
        <v>18451</v>
      </c>
      <c r="AN1422" t="s">
        <v>20476</v>
      </c>
    </row>
    <row r="1423" spans="1:40" hidden="1" x14ac:dyDescent="0.2">
      <c r="A1423" t="s">
        <v>5977</v>
      </c>
      <c r="B1423" t="s">
        <v>5978</v>
      </c>
      <c r="D1423" t="s">
        <v>8714</v>
      </c>
      <c r="F1423" t="s">
        <v>18556</v>
      </c>
      <c r="G1423" t="s">
        <v>18566</v>
      </c>
      <c r="L1423" t="s">
        <v>18558</v>
      </c>
      <c r="N1423" t="s">
        <v>7913</v>
      </c>
      <c r="V1423" t="b">
        <v>0</v>
      </c>
      <c r="W1423" t="b">
        <v>0</v>
      </c>
      <c r="Z1423" t="b">
        <v>0</v>
      </c>
      <c r="AE1423" t="s">
        <v>18678</v>
      </c>
      <c r="AH1423" t="s">
        <v>20479</v>
      </c>
      <c r="AI1423" t="s">
        <v>18524</v>
      </c>
      <c r="AN1423" t="s">
        <v>20480</v>
      </c>
    </row>
    <row r="1424" spans="1:40" hidden="1" x14ac:dyDescent="0.2">
      <c r="A1424" t="s">
        <v>5977</v>
      </c>
      <c r="B1424" t="s">
        <v>5978</v>
      </c>
      <c r="D1424" t="s">
        <v>8714</v>
      </c>
      <c r="F1424" t="s">
        <v>18556</v>
      </c>
      <c r="G1424" t="s">
        <v>18659</v>
      </c>
      <c r="L1424" t="s">
        <v>18558</v>
      </c>
      <c r="N1424" t="s">
        <v>7913</v>
      </c>
      <c r="V1424" t="b">
        <v>0</v>
      </c>
      <c r="W1424" t="b">
        <v>0</v>
      </c>
      <c r="Z1424" t="b">
        <v>0</v>
      </c>
      <c r="AE1424" t="s">
        <v>18678</v>
      </c>
      <c r="AH1424" t="s">
        <v>20479</v>
      </c>
      <c r="AI1424" t="s">
        <v>18451</v>
      </c>
      <c r="AN1424" t="s">
        <v>20480</v>
      </c>
    </row>
    <row r="1425" spans="1:40" hidden="1" x14ac:dyDescent="0.2">
      <c r="A1425" t="s">
        <v>5977</v>
      </c>
      <c r="B1425" t="s">
        <v>5978</v>
      </c>
      <c r="D1425" t="s">
        <v>8714</v>
      </c>
      <c r="F1425" t="s">
        <v>18975</v>
      </c>
      <c r="G1425" t="s">
        <v>18984</v>
      </c>
      <c r="J1425" t="s">
        <v>18992</v>
      </c>
      <c r="M1425" t="s">
        <v>18932</v>
      </c>
      <c r="N1425" t="s">
        <v>7185</v>
      </c>
      <c r="T1425" t="s">
        <v>20481</v>
      </c>
      <c r="U1425" t="s">
        <v>20482</v>
      </c>
      <c r="V1425" t="b">
        <v>0</v>
      </c>
      <c r="W1425" t="b">
        <v>0</v>
      </c>
      <c r="Z1425" t="b">
        <v>0</v>
      </c>
      <c r="AE1425" t="s">
        <v>20483</v>
      </c>
      <c r="AF1425" t="s">
        <v>18634</v>
      </c>
      <c r="AH1425" t="s">
        <v>20484</v>
      </c>
      <c r="AI1425" t="s">
        <v>18451</v>
      </c>
      <c r="AN1425" t="s">
        <v>20485</v>
      </c>
    </row>
    <row r="1426" spans="1:40" hidden="1" x14ac:dyDescent="0.2">
      <c r="A1426" t="s">
        <v>5977</v>
      </c>
      <c r="B1426" t="s">
        <v>5978</v>
      </c>
      <c r="D1426" t="s">
        <v>8714</v>
      </c>
      <c r="F1426" t="s">
        <v>18975</v>
      </c>
      <c r="G1426" t="s">
        <v>18982</v>
      </c>
      <c r="H1426" t="s">
        <v>20461</v>
      </c>
      <c r="I1426">
        <v>50000000</v>
      </c>
      <c r="J1426" t="s">
        <v>18992</v>
      </c>
      <c r="M1426" t="s">
        <v>18932</v>
      </c>
      <c r="N1426" t="s">
        <v>7185</v>
      </c>
      <c r="T1426" t="s">
        <v>20481</v>
      </c>
      <c r="U1426" t="s">
        <v>20482</v>
      </c>
      <c r="V1426" t="b">
        <v>0</v>
      </c>
      <c r="W1426" t="b">
        <v>0</v>
      </c>
      <c r="Z1426" t="b">
        <v>0</v>
      </c>
      <c r="AE1426" t="s">
        <v>20486</v>
      </c>
      <c r="AF1426" t="s">
        <v>18639</v>
      </c>
      <c r="AH1426" t="s">
        <v>20484</v>
      </c>
      <c r="AI1426" t="s">
        <v>18524</v>
      </c>
      <c r="AN1426" t="s">
        <v>20485</v>
      </c>
    </row>
    <row r="1427" spans="1:40" hidden="1" x14ac:dyDescent="0.2">
      <c r="A1427" t="s">
        <v>5977</v>
      </c>
      <c r="B1427" t="s">
        <v>5978</v>
      </c>
      <c r="D1427" t="s">
        <v>8714</v>
      </c>
      <c r="F1427" t="s">
        <v>18975</v>
      </c>
      <c r="G1427" t="s">
        <v>20094</v>
      </c>
      <c r="H1427" t="s">
        <v>20470</v>
      </c>
      <c r="I1427">
        <v>70000000</v>
      </c>
      <c r="J1427" t="s">
        <v>18992</v>
      </c>
      <c r="M1427" t="s">
        <v>18932</v>
      </c>
      <c r="N1427" t="s">
        <v>7185</v>
      </c>
      <c r="T1427" t="s">
        <v>20481</v>
      </c>
      <c r="U1427" t="s">
        <v>20482</v>
      </c>
      <c r="V1427" t="b">
        <v>0</v>
      </c>
      <c r="W1427" t="b">
        <v>0</v>
      </c>
      <c r="Z1427" t="b">
        <v>0</v>
      </c>
      <c r="AE1427" t="s">
        <v>20486</v>
      </c>
      <c r="AF1427" t="s">
        <v>18639</v>
      </c>
      <c r="AH1427" t="s">
        <v>20484</v>
      </c>
      <c r="AI1427" t="s">
        <v>18524</v>
      </c>
      <c r="AN1427" t="s">
        <v>20485</v>
      </c>
    </row>
    <row r="1428" spans="1:40" hidden="1" x14ac:dyDescent="0.2">
      <c r="A1428" t="s">
        <v>5977</v>
      </c>
      <c r="B1428" t="s">
        <v>5978</v>
      </c>
      <c r="D1428" t="s">
        <v>8714</v>
      </c>
      <c r="F1428" t="s">
        <v>18975</v>
      </c>
      <c r="G1428" t="s">
        <v>18673</v>
      </c>
      <c r="H1428" t="s">
        <v>20472</v>
      </c>
      <c r="I1428">
        <v>23670000</v>
      </c>
      <c r="J1428" t="s">
        <v>18992</v>
      </c>
      <c r="M1428" t="s">
        <v>18932</v>
      </c>
      <c r="N1428" t="s">
        <v>7185</v>
      </c>
      <c r="T1428" t="s">
        <v>20481</v>
      </c>
      <c r="U1428" t="s">
        <v>20482</v>
      </c>
      <c r="V1428" t="b">
        <v>0</v>
      </c>
      <c r="W1428" t="b">
        <v>0</v>
      </c>
      <c r="Z1428" t="b">
        <v>0</v>
      </c>
      <c r="AE1428" t="s">
        <v>20483</v>
      </c>
      <c r="AF1428" t="s">
        <v>18634</v>
      </c>
      <c r="AH1428" t="s">
        <v>20484</v>
      </c>
      <c r="AI1428" t="s">
        <v>18451</v>
      </c>
      <c r="AN1428" t="s">
        <v>20485</v>
      </c>
    </row>
    <row r="1429" spans="1:40" x14ac:dyDescent="0.2">
      <c r="A1429" t="s">
        <v>5977</v>
      </c>
      <c r="B1429" t="s">
        <v>5978</v>
      </c>
      <c r="D1429" t="s">
        <v>8714</v>
      </c>
      <c r="F1429" t="s">
        <v>18556</v>
      </c>
      <c r="G1429" t="s">
        <v>18566</v>
      </c>
      <c r="L1429" t="s">
        <v>18558</v>
      </c>
      <c r="N1429" t="s">
        <v>7292</v>
      </c>
      <c r="V1429" t="b">
        <v>0</v>
      </c>
      <c r="W1429" t="b">
        <v>0</v>
      </c>
      <c r="Z1429" t="b">
        <v>0</v>
      </c>
      <c r="AE1429" t="s">
        <v>18844</v>
      </c>
      <c r="AF1429" t="s">
        <v>18550</v>
      </c>
      <c r="AG1429" t="s">
        <v>18515</v>
      </c>
      <c r="AH1429" t="s">
        <v>20487</v>
      </c>
      <c r="AI1429" t="s">
        <v>18524</v>
      </c>
      <c r="AN1429" t="s">
        <v>20488</v>
      </c>
    </row>
    <row r="1430" spans="1:40" x14ac:dyDescent="0.2">
      <c r="A1430" t="s">
        <v>5977</v>
      </c>
      <c r="B1430" t="s">
        <v>5978</v>
      </c>
      <c r="D1430" t="s">
        <v>8714</v>
      </c>
      <c r="F1430" t="s">
        <v>18556</v>
      </c>
      <c r="G1430" t="s">
        <v>18659</v>
      </c>
      <c r="L1430" t="s">
        <v>18558</v>
      </c>
      <c r="N1430" t="s">
        <v>7292</v>
      </c>
      <c r="V1430" t="b">
        <v>0</v>
      </c>
      <c r="W1430" t="b">
        <v>0</v>
      </c>
      <c r="Z1430" t="b">
        <v>0</v>
      </c>
      <c r="AE1430" t="s">
        <v>19243</v>
      </c>
      <c r="AF1430" t="s">
        <v>18474</v>
      </c>
      <c r="AG1430" t="s">
        <v>18849</v>
      </c>
      <c r="AH1430" t="s">
        <v>20487</v>
      </c>
      <c r="AI1430" t="s">
        <v>18451</v>
      </c>
      <c r="AN1430" t="s">
        <v>20488</v>
      </c>
    </row>
    <row r="1431" spans="1:40" hidden="1" x14ac:dyDescent="0.2">
      <c r="A1431" t="s">
        <v>5977</v>
      </c>
      <c r="B1431" t="s">
        <v>5978</v>
      </c>
      <c r="D1431" t="s">
        <v>8714</v>
      </c>
      <c r="F1431" t="s">
        <v>18975</v>
      </c>
      <c r="G1431" t="s">
        <v>18984</v>
      </c>
      <c r="J1431" t="s">
        <v>18992</v>
      </c>
      <c r="M1431" t="s">
        <v>18932</v>
      </c>
      <c r="N1431" t="s">
        <v>7551</v>
      </c>
      <c r="V1431" t="b">
        <v>1</v>
      </c>
      <c r="W1431" t="b">
        <v>0</v>
      </c>
      <c r="Z1431" t="b">
        <v>0</v>
      </c>
      <c r="AB1431" t="s">
        <v>18642</v>
      </c>
      <c r="AE1431" t="s">
        <v>20354</v>
      </c>
      <c r="AF1431" t="s">
        <v>18634</v>
      </c>
      <c r="AG1431" t="s">
        <v>18635</v>
      </c>
      <c r="AH1431" t="s">
        <v>20489</v>
      </c>
      <c r="AI1431" t="s">
        <v>18451</v>
      </c>
      <c r="AN1431" t="s">
        <v>20490</v>
      </c>
    </row>
    <row r="1432" spans="1:40" hidden="1" x14ac:dyDescent="0.2">
      <c r="A1432" t="s">
        <v>5977</v>
      </c>
      <c r="B1432" t="s">
        <v>5978</v>
      </c>
      <c r="D1432" t="s">
        <v>8714</v>
      </c>
      <c r="F1432" t="s">
        <v>18975</v>
      </c>
      <c r="G1432" t="s">
        <v>18982</v>
      </c>
      <c r="H1432" t="s">
        <v>20461</v>
      </c>
      <c r="I1432">
        <v>50000000</v>
      </c>
      <c r="J1432" t="s">
        <v>18992</v>
      </c>
      <c r="M1432" t="s">
        <v>18932</v>
      </c>
      <c r="N1432" t="s">
        <v>7551</v>
      </c>
      <c r="V1432" t="b">
        <v>1</v>
      </c>
      <c r="W1432" t="b">
        <v>0</v>
      </c>
      <c r="Z1432" t="b">
        <v>0</v>
      </c>
      <c r="AB1432" t="s">
        <v>18642</v>
      </c>
      <c r="AE1432" t="s">
        <v>20357</v>
      </c>
      <c r="AF1432" t="s">
        <v>18639</v>
      </c>
      <c r="AG1432" t="s">
        <v>18640</v>
      </c>
      <c r="AH1432" t="s">
        <v>20489</v>
      </c>
      <c r="AI1432" t="s">
        <v>18524</v>
      </c>
      <c r="AN1432" t="s">
        <v>20490</v>
      </c>
    </row>
    <row r="1433" spans="1:40" hidden="1" x14ac:dyDescent="0.2">
      <c r="A1433" t="s">
        <v>5977</v>
      </c>
      <c r="B1433" t="s">
        <v>5978</v>
      </c>
      <c r="D1433" t="s">
        <v>8714</v>
      </c>
      <c r="F1433" t="s">
        <v>18975</v>
      </c>
      <c r="G1433" t="s">
        <v>20094</v>
      </c>
      <c r="H1433" t="s">
        <v>20491</v>
      </c>
      <c r="I1433">
        <v>40000000</v>
      </c>
      <c r="J1433" t="s">
        <v>19436</v>
      </c>
      <c r="M1433" t="s">
        <v>18932</v>
      </c>
      <c r="N1433" t="s">
        <v>7551</v>
      </c>
      <c r="V1433" t="b">
        <v>0</v>
      </c>
      <c r="W1433" t="b">
        <v>0</v>
      </c>
      <c r="Z1433" t="b">
        <v>0</v>
      </c>
      <c r="AE1433" t="s">
        <v>20357</v>
      </c>
      <c r="AF1433" t="s">
        <v>18639</v>
      </c>
      <c r="AG1433" t="s">
        <v>18640</v>
      </c>
      <c r="AH1433" t="s">
        <v>20489</v>
      </c>
      <c r="AI1433" t="s">
        <v>18524</v>
      </c>
      <c r="AN1433" t="s">
        <v>20490</v>
      </c>
    </row>
    <row r="1434" spans="1:40" hidden="1" x14ac:dyDescent="0.2">
      <c r="A1434" t="s">
        <v>5977</v>
      </c>
      <c r="B1434" t="s">
        <v>5978</v>
      </c>
      <c r="D1434" t="s">
        <v>8714</v>
      </c>
      <c r="F1434" t="s">
        <v>18975</v>
      </c>
      <c r="G1434" t="s">
        <v>18673</v>
      </c>
      <c r="H1434" t="s">
        <v>18410</v>
      </c>
      <c r="I1434">
        <v>19000000</v>
      </c>
      <c r="J1434" t="s">
        <v>19436</v>
      </c>
      <c r="M1434" t="s">
        <v>18932</v>
      </c>
      <c r="N1434" t="s">
        <v>7551</v>
      </c>
      <c r="V1434" t="b">
        <v>1</v>
      </c>
      <c r="W1434" t="b">
        <v>0</v>
      </c>
      <c r="Z1434" t="b">
        <v>0</v>
      </c>
      <c r="AB1434" t="s">
        <v>18642</v>
      </c>
      <c r="AE1434" t="s">
        <v>20354</v>
      </c>
      <c r="AF1434" t="s">
        <v>18634</v>
      </c>
      <c r="AG1434" t="s">
        <v>18635</v>
      </c>
      <c r="AH1434" t="s">
        <v>20489</v>
      </c>
      <c r="AI1434" t="s">
        <v>18451</v>
      </c>
      <c r="AN1434" t="s">
        <v>20490</v>
      </c>
    </row>
    <row r="1435" spans="1:40" x14ac:dyDescent="0.2">
      <c r="A1435" t="s">
        <v>5977</v>
      </c>
      <c r="B1435" t="s">
        <v>5978</v>
      </c>
      <c r="D1435" t="s">
        <v>8714</v>
      </c>
      <c r="F1435" t="s">
        <v>18556</v>
      </c>
      <c r="G1435" t="s">
        <v>18566</v>
      </c>
      <c r="L1435" t="s">
        <v>18558</v>
      </c>
      <c r="N1435" t="s">
        <v>14401</v>
      </c>
      <c r="V1435" t="b">
        <v>0</v>
      </c>
      <c r="W1435" t="b">
        <v>0</v>
      </c>
      <c r="Z1435" t="b">
        <v>0</v>
      </c>
      <c r="AE1435" t="s">
        <v>18562</v>
      </c>
      <c r="AF1435" t="s">
        <v>18514</v>
      </c>
      <c r="AG1435" t="s">
        <v>18515</v>
      </c>
      <c r="AH1435" t="s">
        <v>20492</v>
      </c>
      <c r="AI1435" t="s">
        <v>18524</v>
      </c>
      <c r="AN1435" t="s">
        <v>20493</v>
      </c>
    </row>
    <row r="1436" spans="1:40" x14ac:dyDescent="0.2">
      <c r="A1436" t="s">
        <v>5977</v>
      </c>
      <c r="B1436" t="s">
        <v>5978</v>
      </c>
      <c r="D1436" t="s">
        <v>8714</v>
      </c>
      <c r="F1436" t="s">
        <v>18556</v>
      </c>
      <c r="G1436" t="s">
        <v>18659</v>
      </c>
      <c r="L1436" t="s">
        <v>18558</v>
      </c>
      <c r="N1436" t="s">
        <v>14401</v>
      </c>
      <c r="V1436" t="b">
        <v>0</v>
      </c>
      <c r="W1436" t="b">
        <v>0</v>
      </c>
      <c r="Z1436" t="b">
        <v>0</v>
      </c>
      <c r="AE1436" t="s">
        <v>18627</v>
      </c>
      <c r="AF1436" t="s">
        <v>18600</v>
      </c>
      <c r="AG1436" t="s">
        <v>18459</v>
      </c>
      <c r="AH1436" t="s">
        <v>20492</v>
      </c>
      <c r="AI1436" t="s">
        <v>18451</v>
      </c>
      <c r="AN1436" t="s">
        <v>20493</v>
      </c>
    </row>
    <row r="1437" spans="1:40" hidden="1" x14ac:dyDescent="0.2">
      <c r="A1437" t="s">
        <v>5977</v>
      </c>
      <c r="B1437" t="s">
        <v>5978</v>
      </c>
      <c r="D1437" t="s">
        <v>8714</v>
      </c>
      <c r="F1437" t="s">
        <v>18556</v>
      </c>
      <c r="G1437" t="s">
        <v>19305</v>
      </c>
      <c r="L1437" t="s">
        <v>18558</v>
      </c>
      <c r="N1437" t="s">
        <v>14401</v>
      </c>
      <c r="V1437" t="b">
        <v>0</v>
      </c>
      <c r="W1437" t="b">
        <v>0</v>
      </c>
      <c r="Z1437" t="b">
        <v>0</v>
      </c>
      <c r="AE1437" t="s">
        <v>18678</v>
      </c>
      <c r="AH1437" t="s">
        <v>20492</v>
      </c>
      <c r="AI1437" t="s">
        <v>18451</v>
      </c>
      <c r="AN1437" t="s">
        <v>20480</v>
      </c>
    </row>
    <row r="1438" spans="1:40" hidden="1" x14ac:dyDescent="0.2">
      <c r="A1438" t="s">
        <v>5977</v>
      </c>
      <c r="B1438" t="s">
        <v>5978</v>
      </c>
      <c r="D1438" t="s">
        <v>8714</v>
      </c>
      <c r="F1438" t="s">
        <v>18556</v>
      </c>
      <c r="G1438" t="s">
        <v>18491</v>
      </c>
      <c r="L1438" t="s">
        <v>18558</v>
      </c>
      <c r="N1438" t="s">
        <v>14401</v>
      </c>
      <c r="V1438" t="b">
        <v>0</v>
      </c>
      <c r="W1438" t="b">
        <v>0</v>
      </c>
      <c r="Z1438" t="b">
        <v>0</v>
      </c>
      <c r="AE1438" t="s">
        <v>18678</v>
      </c>
      <c r="AH1438" t="s">
        <v>20492</v>
      </c>
      <c r="AI1438" t="s">
        <v>18451</v>
      </c>
      <c r="AN1438" t="s">
        <v>20480</v>
      </c>
    </row>
    <row r="1439" spans="1:40" x14ac:dyDescent="0.2">
      <c r="A1439" t="s">
        <v>5977</v>
      </c>
      <c r="B1439" t="s">
        <v>5978</v>
      </c>
      <c r="D1439" t="s">
        <v>8714</v>
      </c>
      <c r="F1439" t="s">
        <v>18556</v>
      </c>
      <c r="G1439" t="s">
        <v>18566</v>
      </c>
      <c r="L1439" t="s">
        <v>18558</v>
      </c>
      <c r="N1439" t="s">
        <v>7812</v>
      </c>
      <c r="V1439" t="b">
        <v>0</v>
      </c>
      <c r="W1439" t="b">
        <v>0</v>
      </c>
      <c r="Z1439" t="b">
        <v>0</v>
      </c>
      <c r="AE1439" t="s">
        <v>18562</v>
      </c>
      <c r="AF1439" t="s">
        <v>18514</v>
      </c>
      <c r="AG1439" t="s">
        <v>18515</v>
      </c>
      <c r="AH1439" t="s">
        <v>20494</v>
      </c>
      <c r="AI1439" t="s">
        <v>18524</v>
      </c>
      <c r="AN1439" t="s">
        <v>20495</v>
      </c>
    </row>
    <row r="1440" spans="1:40" x14ac:dyDescent="0.2">
      <c r="A1440" t="s">
        <v>5977</v>
      </c>
      <c r="B1440" t="s">
        <v>5978</v>
      </c>
      <c r="D1440" t="s">
        <v>8714</v>
      </c>
      <c r="F1440" t="s">
        <v>18556</v>
      </c>
      <c r="G1440" t="s">
        <v>18659</v>
      </c>
      <c r="L1440" t="s">
        <v>18558</v>
      </c>
      <c r="N1440" t="s">
        <v>7812</v>
      </c>
      <c r="V1440" t="b">
        <v>0</v>
      </c>
      <c r="W1440" t="b">
        <v>0</v>
      </c>
      <c r="Z1440" t="b">
        <v>0</v>
      </c>
      <c r="AE1440" t="s">
        <v>18627</v>
      </c>
      <c r="AF1440" t="s">
        <v>18600</v>
      </c>
      <c r="AG1440" t="s">
        <v>18459</v>
      </c>
      <c r="AH1440" t="s">
        <v>20494</v>
      </c>
      <c r="AI1440" t="s">
        <v>18451</v>
      </c>
      <c r="AN1440" t="s">
        <v>20495</v>
      </c>
    </row>
    <row r="1441" spans="1:40" x14ac:dyDescent="0.2">
      <c r="A1441" t="s">
        <v>5977</v>
      </c>
      <c r="B1441" t="s">
        <v>5978</v>
      </c>
      <c r="D1441" t="s">
        <v>8714</v>
      </c>
      <c r="F1441" t="s">
        <v>18556</v>
      </c>
      <c r="G1441" t="s">
        <v>19305</v>
      </c>
      <c r="L1441" t="s">
        <v>18558</v>
      </c>
      <c r="N1441" t="s">
        <v>7812</v>
      </c>
      <c r="V1441" t="b">
        <v>0</v>
      </c>
      <c r="W1441" t="b">
        <v>0</v>
      </c>
      <c r="Z1441" t="b">
        <v>0</v>
      </c>
      <c r="AE1441" t="s">
        <v>18627</v>
      </c>
      <c r="AF1441" t="s">
        <v>18600</v>
      </c>
      <c r="AG1441" t="s">
        <v>18459</v>
      </c>
      <c r="AH1441" t="s">
        <v>20494</v>
      </c>
      <c r="AI1441" t="s">
        <v>18451</v>
      </c>
      <c r="AN1441" t="s">
        <v>20495</v>
      </c>
    </row>
    <row r="1442" spans="1:40" x14ac:dyDescent="0.2">
      <c r="A1442" t="s">
        <v>5977</v>
      </c>
      <c r="B1442" t="s">
        <v>5978</v>
      </c>
      <c r="D1442" t="s">
        <v>8714</v>
      </c>
      <c r="F1442" t="s">
        <v>18556</v>
      </c>
      <c r="G1442" t="s">
        <v>18491</v>
      </c>
      <c r="L1442" t="s">
        <v>18558</v>
      </c>
      <c r="N1442" t="s">
        <v>7812</v>
      </c>
      <c r="V1442" t="b">
        <v>0</v>
      </c>
      <c r="W1442" t="b">
        <v>0</v>
      </c>
      <c r="Z1442" t="b">
        <v>0</v>
      </c>
      <c r="AE1442" t="s">
        <v>18627</v>
      </c>
      <c r="AF1442" t="s">
        <v>18600</v>
      </c>
      <c r="AG1442" t="s">
        <v>18459</v>
      </c>
      <c r="AH1442" t="s">
        <v>20494</v>
      </c>
      <c r="AI1442" t="s">
        <v>18451</v>
      </c>
      <c r="AN1442" t="s">
        <v>20495</v>
      </c>
    </row>
    <row r="1443" spans="1:40" hidden="1" x14ac:dyDescent="0.2">
      <c r="A1443" t="s">
        <v>5977</v>
      </c>
      <c r="B1443" t="s">
        <v>5978</v>
      </c>
      <c r="D1443" t="s">
        <v>8714</v>
      </c>
      <c r="F1443" t="s">
        <v>18975</v>
      </c>
      <c r="G1443" t="s">
        <v>18984</v>
      </c>
      <c r="J1443" t="s">
        <v>19436</v>
      </c>
      <c r="M1443" t="s">
        <v>18932</v>
      </c>
      <c r="N1443" t="s">
        <v>7838</v>
      </c>
      <c r="V1443" t="b">
        <v>0</v>
      </c>
      <c r="W1443" t="b">
        <v>1</v>
      </c>
      <c r="Z1443" t="b">
        <v>0</v>
      </c>
      <c r="AB1443" t="s">
        <v>18455</v>
      </c>
      <c r="AE1443" t="s">
        <v>20354</v>
      </c>
      <c r="AF1443" t="s">
        <v>18634</v>
      </c>
      <c r="AG1443" t="s">
        <v>18635</v>
      </c>
      <c r="AH1443" t="s">
        <v>20496</v>
      </c>
      <c r="AI1443" t="s">
        <v>18451</v>
      </c>
      <c r="AN1443" t="s">
        <v>20497</v>
      </c>
    </row>
    <row r="1444" spans="1:40" hidden="1" x14ac:dyDescent="0.2">
      <c r="A1444" t="s">
        <v>5977</v>
      </c>
      <c r="B1444" t="s">
        <v>5978</v>
      </c>
      <c r="D1444" t="s">
        <v>8714</v>
      </c>
      <c r="F1444" t="s">
        <v>18975</v>
      </c>
      <c r="G1444" t="s">
        <v>18982</v>
      </c>
      <c r="H1444" t="s">
        <v>20498</v>
      </c>
      <c r="I1444">
        <v>30000000</v>
      </c>
      <c r="J1444" t="s">
        <v>19436</v>
      </c>
      <c r="M1444" t="s">
        <v>18932</v>
      </c>
      <c r="N1444" t="s">
        <v>7838</v>
      </c>
      <c r="V1444" t="b">
        <v>0</v>
      </c>
      <c r="W1444" t="b">
        <v>1</v>
      </c>
      <c r="Z1444" t="b">
        <v>0</v>
      </c>
      <c r="AB1444" t="s">
        <v>18455</v>
      </c>
      <c r="AE1444" t="s">
        <v>20354</v>
      </c>
      <c r="AF1444" t="s">
        <v>18634</v>
      </c>
      <c r="AG1444" t="s">
        <v>18635</v>
      </c>
      <c r="AH1444" t="s">
        <v>20496</v>
      </c>
      <c r="AI1444" t="s">
        <v>18451</v>
      </c>
      <c r="AN1444" t="s">
        <v>20497</v>
      </c>
    </row>
    <row r="1445" spans="1:40" hidden="1" x14ac:dyDescent="0.2">
      <c r="A1445" t="s">
        <v>5977</v>
      </c>
      <c r="B1445" t="s">
        <v>5978</v>
      </c>
      <c r="D1445" t="s">
        <v>8714</v>
      </c>
      <c r="F1445" t="s">
        <v>18975</v>
      </c>
      <c r="G1445" t="s">
        <v>20094</v>
      </c>
      <c r="H1445" t="s">
        <v>20499</v>
      </c>
      <c r="I1445">
        <v>60000000</v>
      </c>
      <c r="J1445" t="s">
        <v>20133</v>
      </c>
      <c r="M1445" t="s">
        <v>18932</v>
      </c>
      <c r="N1445" t="s">
        <v>7838</v>
      </c>
      <c r="V1445" t="b">
        <v>0</v>
      </c>
      <c r="W1445" t="b">
        <v>0</v>
      </c>
      <c r="Z1445" t="b">
        <v>0</v>
      </c>
      <c r="AE1445" t="s">
        <v>20500</v>
      </c>
      <c r="AF1445" t="s">
        <v>18639</v>
      </c>
      <c r="AG1445" t="s">
        <v>18640</v>
      </c>
      <c r="AH1445" t="s">
        <v>20496</v>
      </c>
      <c r="AI1445" t="s">
        <v>18524</v>
      </c>
      <c r="AN1445" t="s">
        <v>20497</v>
      </c>
    </row>
    <row r="1446" spans="1:40" hidden="1" x14ac:dyDescent="0.2">
      <c r="A1446" t="s">
        <v>5977</v>
      </c>
      <c r="B1446" t="s">
        <v>5978</v>
      </c>
      <c r="D1446" t="s">
        <v>8714</v>
      </c>
      <c r="F1446" t="s">
        <v>18975</v>
      </c>
      <c r="G1446" t="s">
        <v>18673</v>
      </c>
      <c r="H1446" t="s">
        <v>7405</v>
      </c>
      <c r="I1446">
        <v>20000000</v>
      </c>
      <c r="J1446" t="s">
        <v>19436</v>
      </c>
      <c r="M1446" t="s">
        <v>18932</v>
      </c>
      <c r="N1446" t="s">
        <v>7838</v>
      </c>
      <c r="V1446" t="b">
        <v>0</v>
      </c>
      <c r="W1446" t="b">
        <v>1</v>
      </c>
      <c r="Z1446" t="b">
        <v>0</v>
      </c>
      <c r="AB1446" t="s">
        <v>18455</v>
      </c>
      <c r="AE1446" t="s">
        <v>20354</v>
      </c>
      <c r="AF1446" t="s">
        <v>18634</v>
      </c>
      <c r="AG1446" t="s">
        <v>18635</v>
      </c>
      <c r="AH1446" t="s">
        <v>20496</v>
      </c>
      <c r="AI1446" t="s">
        <v>18451</v>
      </c>
      <c r="AN1446" t="s">
        <v>20497</v>
      </c>
    </row>
    <row r="1447" spans="1:40" x14ac:dyDescent="0.2">
      <c r="A1447" t="s">
        <v>6004</v>
      </c>
      <c r="B1447" t="s">
        <v>6005</v>
      </c>
      <c r="D1447" t="s">
        <v>8719</v>
      </c>
      <c r="F1447" t="s">
        <v>18556</v>
      </c>
      <c r="G1447" t="s">
        <v>18451</v>
      </c>
      <c r="H1447" t="s">
        <v>20502</v>
      </c>
      <c r="L1447" t="s">
        <v>18558</v>
      </c>
      <c r="N1447" t="s">
        <v>7063</v>
      </c>
      <c r="T1447" t="s">
        <v>20503</v>
      </c>
      <c r="U1447" t="s">
        <v>20504</v>
      </c>
      <c r="V1447" t="b">
        <v>0</v>
      </c>
      <c r="W1447" t="b">
        <v>1</v>
      </c>
      <c r="AB1447" t="s">
        <v>18455</v>
      </c>
      <c r="AC1447" t="s">
        <v>18491</v>
      </c>
      <c r="AE1447" t="s">
        <v>20069</v>
      </c>
      <c r="AF1447" t="s">
        <v>19422</v>
      </c>
      <c r="AH1447" t="s">
        <v>20505</v>
      </c>
      <c r="AI1447" t="s">
        <v>18451</v>
      </c>
      <c r="AN1447" t="s">
        <v>20506</v>
      </c>
    </row>
    <row r="1448" spans="1:40" x14ac:dyDescent="0.2">
      <c r="A1448" t="s">
        <v>6004</v>
      </c>
      <c r="B1448" t="s">
        <v>6005</v>
      </c>
      <c r="D1448" t="s">
        <v>8719</v>
      </c>
      <c r="F1448" t="s">
        <v>18556</v>
      </c>
      <c r="G1448" t="s">
        <v>18491</v>
      </c>
      <c r="L1448" t="s">
        <v>18558</v>
      </c>
      <c r="N1448" t="s">
        <v>7063</v>
      </c>
      <c r="T1448" t="s">
        <v>20503</v>
      </c>
      <c r="U1448" t="s">
        <v>20504</v>
      </c>
      <c r="AE1448" t="s">
        <v>20312</v>
      </c>
      <c r="AF1448" t="s">
        <v>19422</v>
      </c>
      <c r="AG1448" t="s">
        <v>18849</v>
      </c>
      <c r="AH1448" t="s">
        <v>20505</v>
      </c>
      <c r="AI1448" t="s">
        <v>18451</v>
      </c>
      <c r="AN1448" t="s">
        <v>20507</v>
      </c>
    </row>
    <row r="1449" spans="1:40" x14ac:dyDescent="0.2">
      <c r="A1449" t="s">
        <v>6004</v>
      </c>
      <c r="B1449" t="s">
        <v>6005</v>
      </c>
      <c r="D1449" t="s">
        <v>8719</v>
      </c>
      <c r="F1449" t="s">
        <v>18556</v>
      </c>
      <c r="G1449" t="s">
        <v>18659</v>
      </c>
      <c r="L1449" t="s">
        <v>18558</v>
      </c>
      <c r="N1449" t="s">
        <v>7195</v>
      </c>
      <c r="T1449" t="s">
        <v>20508</v>
      </c>
      <c r="U1449" t="s">
        <v>20509</v>
      </c>
      <c r="V1449" t="b">
        <v>0</v>
      </c>
      <c r="W1449" t="b">
        <v>0</v>
      </c>
      <c r="Z1449" t="b">
        <v>0</v>
      </c>
      <c r="AE1449" t="s">
        <v>18694</v>
      </c>
      <c r="AF1449" t="s">
        <v>18458</v>
      </c>
      <c r="AG1449" t="s">
        <v>18459</v>
      </c>
      <c r="AH1449" t="s">
        <v>20510</v>
      </c>
      <c r="AI1449" t="s">
        <v>18451</v>
      </c>
      <c r="AN1449" t="s">
        <v>20511</v>
      </c>
    </row>
    <row r="1450" spans="1:40" x14ac:dyDescent="0.2">
      <c r="A1450" t="s">
        <v>6004</v>
      </c>
      <c r="B1450" t="s">
        <v>6005</v>
      </c>
      <c r="D1450" t="s">
        <v>8719</v>
      </c>
      <c r="F1450" t="s">
        <v>18556</v>
      </c>
      <c r="G1450" t="s">
        <v>18491</v>
      </c>
      <c r="L1450" t="s">
        <v>18558</v>
      </c>
      <c r="N1450" t="s">
        <v>7195</v>
      </c>
      <c r="T1450" t="s">
        <v>20508</v>
      </c>
      <c r="U1450" t="s">
        <v>20509</v>
      </c>
      <c r="V1450" t="b">
        <v>0</v>
      </c>
      <c r="W1450" t="b">
        <v>0</v>
      </c>
      <c r="Z1450" t="b">
        <v>0</v>
      </c>
      <c r="AE1450" t="s">
        <v>18694</v>
      </c>
      <c r="AF1450" t="s">
        <v>18458</v>
      </c>
      <c r="AG1450" t="s">
        <v>18459</v>
      </c>
      <c r="AH1450" t="s">
        <v>20510</v>
      </c>
      <c r="AI1450" t="s">
        <v>18451</v>
      </c>
      <c r="AN1450" t="s">
        <v>20511</v>
      </c>
    </row>
    <row r="1451" spans="1:40" hidden="1" x14ac:dyDescent="0.2">
      <c r="A1451" t="s">
        <v>6004</v>
      </c>
      <c r="B1451" t="s">
        <v>6005</v>
      </c>
      <c r="D1451" t="s">
        <v>8719</v>
      </c>
      <c r="F1451" t="s">
        <v>18556</v>
      </c>
      <c r="G1451" t="s">
        <v>18659</v>
      </c>
      <c r="L1451" t="s">
        <v>18558</v>
      </c>
      <c r="N1451" t="s">
        <v>7388</v>
      </c>
      <c r="V1451" t="b">
        <v>0</v>
      </c>
      <c r="W1451" t="b">
        <v>0</v>
      </c>
      <c r="Z1451" t="b">
        <v>0</v>
      </c>
      <c r="AE1451" t="s">
        <v>18633</v>
      </c>
      <c r="AF1451" t="s">
        <v>18634</v>
      </c>
      <c r="AG1451" t="s">
        <v>18635</v>
      </c>
      <c r="AH1451" t="s">
        <v>20512</v>
      </c>
      <c r="AI1451" t="s">
        <v>18451</v>
      </c>
      <c r="AN1451" t="s">
        <v>20513</v>
      </c>
    </row>
    <row r="1452" spans="1:40" hidden="1" x14ac:dyDescent="0.2">
      <c r="A1452" t="s">
        <v>6004</v>
      </c>
      <c r="B1452" t="s">
        <v>6005</v>
      </c>
      <c r="D1452" t="s">
        <v>8719</v>
      </c>
      <c r="F1452" t="s">
        <v>18556</v>
      </c>
      <c r="G1452" t="s">
        <v>18491</v>
      </c>
      <c r="L1452" t="s">
        <v>18558</v>
      </c>
      <c r="N1452" t="s">
        <v>7388</v>
      </c>
      <c r="V1452" t="b">
        <v>0</v>
      </c>
      <c r="W1452" t="b">
        <v>0</v>
      </c>
      <c r="Z1452" t="b">
        <v>0</v>
      </c>
      <c r="AE1452" t="s">
        <v>18633</v>
      </c>
      <c r="AF1452" t="s">
        <v>18634</v>
      </c>
      <c r="AG1452" t="s">
        <v>18635</v>
      </c>
      <c r="AH1452" t="s">
        <v>20512</v>
      </c>
      <c r="AI1452" t="s">
        <v>18451</v>
      </c>
      <c r="AN1452" t="s">
        <v>20513</v>
      </c>
    </row>
    <row r="1453" spans="1:40" hidden="1" x14ac:dyDescent="0.2">
      <c r="A1453" t="s">
        <v>6004</v>
      </c>
      <c r="B1453" t="s">
        <v>6005</v>
      </c>
      <c r="D1453" t="s">
        <v>8719</v>
      </c>
      <c r="F1453" t="s">
        <v>18556</v>
      </c>
      <c r="G1453" t="s">
        <v>18659</v>
      </c>
      <c r="L1453" t="s">
        <v>18558</v>
      </c>
      <c r="N1453" t="s">
        <v>7503</v>
      </c>
      <c r="V1453" t="b">
        <v>0</v>
      </c>
      <c r="W1453" t="b">
        <v>0</v>
      </c>
      <c r="Z1453" t="b">
        <v>0</v>
      </c>
      <c r="AE1453" t="s">
        <v>18633</v>
      </c>
      <c r="AF1453" t="s">
        <v>18634</v>
      </c>
      <c r="AG1453" t="s">
        <v>18635</v>
      </c>
      <c r="AH1453" t="s">
        <v>20514</v>
      </c>
      <c r="AI1453" t="s">
        <v>18451</v>
      </c>
      <c r="AN1453" t="s">
        <v>20515</v>
      </c>
    </row>
    <row r="1454" spans="1:40" hidden="1" x14ac:dyDescent="0.2">
      <c r="A1454" t="s">
        <v>6004</v>
      </c>
      <c r="B1454" t="s">
        <v>6005</v>
      </c>
      <c r="D1454" t="s">
        <v>8719</v>
      </c>
      <c r="F1454" t="s">
        <v>18556</v>
      </c>
      <c r="G1454" t="s">
        <v>18491</v>
      </c>
      <c r="L1454" t="s">
        <v>18558</v>
      </c>
      <c r="N1454" t="s">
        <v>7503</v>
      </c>
      <c r="V1454" t="b">
        <v>0</v>
      </c>
      <c r="W1454" t="b">
        <v>0</v>
      </c>
      <c r="Z1454" t="b">
        <v>0</v>
      </c>
      <c r="AE1454" t="s">
        <v>18633</v>
      </c>
      <c r="AF1454" t="s">
        <v>18634</v>
      </c>
      <c r="AG1454" t="s">
        <v>18635</v>
      </c>
      <c r="AH1454" t="s">
        <v>20514</v>
      </c>
      <c r="AI1454" t="s">
        <v>18451</v>
      </c>
      <c r="AN1454" t="s">
        <v>20516</v>
      </c>
    </row>
    <row r="1455" spans="1:40" hidden="1" x14ac:dyDescent="0.2">
      <c r="A1455" t="s">
        <v>6004</v>
      </c>
      <c r="B1455" t="s">
        <v>6005</v>
      </c>
      <c r="D1455" t="s">
        <v>8719</v>
      </c>
      <c r="F1455" t="s">
        <v>18556</v>
      </c>
      <c r="G1455" t="s">
        <v>18659</v>
      </c>
      <c r="L1455" t="s">
        <v>18558</v>
      </c>
      <c r="N1455" t="s">
        <v>18407</v>
      </c>
      <c r="V1455" t="b">
        <v>0</v>
      </c>
      <c r="W1455" t="b">
        <v>0</v>
      </c>
      <c r="Z1455" t="b">
        <v>0</v>
      </c>
      <c r="AE1455" t="s">
        <v>18633</v>
      </c>
      <c r="AF1455" t="s">
        <v>18634</v>
      </c>
      <c r="AG1455" t="s">
        <v>18635</v>
      </c>
      <c r="AH1455" t="s">
        <v>20517</v>
      </c>
      <c r="AI1455" t="s">
        <v>18451</v>
      </c>
      <c r="AN1455" t="s">
        <v>20518</v>
      </c>
    </row>
    <row r="1456" spans="1:40" hidden="1" x14ac:dyDescent="0.2">
      <c r="A1456" t="s">
        <v>6004</v>
      </c>
      <c r="B1456" t="s">
        <v>6005</v>
      </c>
      <c r="D1456" t="s">
        <v>8719</v>
      </c>
      <c r="F1456" t="s">
        <v>18556</v>
      </c>
      <c r="G1456" t="s">
        <v>18491</v>
      </c>
      <c r="L1456" t="s">
        <v>18558</v>
      </c>
      <c r="N1456" t="s">
        <v>18407</v>
      </c>
      <c r="V1456" t="b">
        <v>0</v>
      </c>
      <c r="W1456" t="b">
        <v>0</v>
      </c>
      <c r="Z1456" t="b">
        <v>0</v>
      </c>
      <c r="AE1456" t="s">
        <v>18633</v>
      </c>
      <c r="AF1456" t="s">
        <v>18634</v>
      </c>
      <c r="AG1456" t="s">
        <v>18635</v>
      </c>
      <c r="AH1456" t="s">
        <v>20517</v>
      </c>
      <c r="AI1456" t="s">
        <v>18451</v>
      </c>
      <c r="AN1456" t="s">
        <v>20518</v>
      </c>
    </row>
    <row r="1457" spans="1:40" hidden="1" x14ac:dyDescent="0.2">
      <c r="A1457" t="s">
        <v>6079</v>
      </c>
      <c r="B1457" t="s">
        <v>6080</v>
      </c>
      <c r="F1457" t="s">
        <v>18450</v>
      </c>
      <c r="G1457" t="s">
        <v>18451</v>
      </c>
      <c r="H1457" t="s">
        <v>18492</v>
      </c>
      <c r="I1457">
        <v>90000000</v>
      </c>
      <c r="N1457" t="s">
        <v>7040</v>
      </c>
      <c r="T1457" t="s">
        <v>20520</v>
      </c>
      <c r="U1457" t="s">
        <v>20521</v>
      </c>
      <c r="AC1457" t="s">
        <v>18491</v>
      </c>
      <c r="AE1457" t="s">
        <v>18664</v>
      </c>
      <c r="AF1457" t="s">
        <v>18634</v>
      </c>
      <c r="AG1457" t="s">
        <v>18635</v>
      </c>
      <c r="AH1457" t="s">
        <v>20522</v>
      </c>
      <c r="AI1457" t="s">
        <v>18461</v>
      </c>
      <c r="AK1457" t="s">
        <v>18462</v>
      </c>
      <c r="AN1457" t="s">
        <v>20523</v>
      </c>
    </row>
    <row r="1458" spans="1:40" hidden="1" x14ac:dyDescent="0.2">
      <c r="A1458" t="s">
        <v>6079</v>
      </c>
      <c r="B1458" t="s">
        <v>6080</v>
      </c>
      <c r="D1458" t="s">
        <v>8734</v>
      </c>
      <c r="F1458" t="s">
        <v>18450</v>
      </c>
      <c r="G1458" t="s">
        <v>18451</v>
      </c>
      <c r="H1458" t="s">
        <v>20524</v>
      </c>
      <c r="I1458">
        <v>16700000</v>
      </c>
      <c r="N1458" t="s">
        <v>7905</v>
      </c>
      <c r="T1458" t="s">
        <v>20520</v>
      </c>
      <c r="U1458" t="s">
        <v>20521</v>
      </c>
      <c r="AC1458" t="s">
        <v>18456</v>
      </c>
      <c r="AE1458" t="s">
        <v>18664</v>
      </c>
      <c r="AF1458" t="s">
        <v>18634</v>
      </c>
      <c r="AG1458" t="s">
        <v>18635</v>
      </c>
      <c r="AH1458" t="s">
        <v>20522</v>
      </c>
      <c r="AI1458" t="s">
        <v>18461</v>
      </c>
      <c r="AK1458" t="s">
        <v>18462</v>
      </c>
      <c r="AN1458" t="s">
        <v>20525</v>
      </c>
    </row>
    <row r="1459" spans="1:40" hidden="1" x14ac:dyDescent="0.2">
      <c r="A1459" t="s">
        <v>6079</v>
      </c>
      <c r="B1459" t="s">
        <v>6080</v>
      </c>
      <c r="D1459" t="s">
        <v>8734</v>
      </c>
      <c r="F1459" t="s">
        <v>18450</v>
      </c>
      <c r="G1459" t="s">
        <v>18451</v>
      </c>
      <c r="H1459" t="s">
        <v>18464</v>
      </c>
      <c r="I1459">
        <v>0</v>
      </c>
      <c r="N1459" t="s">
        <v>7905</v>
      </c>
      <c r="T1459" t="s">
        <v>20520</v>
      </c>
      <c r="U1459" t="s">
        <v>20521</v>
      </c>
      <c r="AB1459" t="s">
        <v>18465</v>
      </c>
      <c r="AC1459" t="s">
        <v>20526</v>
      </c>
      <c r="AE1459" t="s">
        <v>18466</v>
      </c>
      <c r="AH1459" t="s">
        <v>20522</v>
      </c>
      <c r="AK1459" t="s">
        <v>18462</v>
      </c>
      <c r="AN1459" t="s">
        <v>20525</v>
      </c>
    </row>
    <row r="1460" spans="1:40" hidden="1" x14ac:dyDescent="0.2">
      <c r="A1460" t="s">
        <v>6079</v>
      </c>
      <c r="B1460" t="s">
        <v>6080</v>
      </c>
      <c r="D1460" t="s">
        <v>8734</v>
      </c>
      <c r="F1460" t="s">
        <v>18450</v>
      </c>
      <c r="G1460" t="s">
        <v>18451</v>
      </c>
      <c r="H1460" t="s">
        <v>18492</v>
      </c>
      <c r="I1460">
        <v>90000000</v>
      </c>
      <c r="N1460" t="s">
        <v>7905</v>
      </c>
      <c r="T1460" t="s">
        <v>20520</v>
      </c>
      <c r="U1460" t="s">
        <v>20521</v>
      </c>
      <c r="AC1460" t="s">
        <v>18491</v>
      </c>
      <c r="AE1460" t="s">
        <v>18664</v>
      </c>
      <c r="AF1460" t="s">
        <v>18634</v>
      </c>
      <c r="AG1460" t="s">
        <v>18635</v>
      </c>
      <c r="AH1460" t="s">
        <v>20522</v>
      </c>
      <c r="AI1460" t="s">
        <v>18461</v>
      </c>
      <c r="AK1460" t="s">
        <v>18462</v>
      </c>
      <c r="AN1460" t="s">
        <v>20525</v>
      </c>
    </row>
    <row r="1461" spans="1:40" hidden="1" x14ac:dyDescent="0.2">
      <c r="A1461" t="s">
        <v>6079</v>
      </c>
      <c r="B1461" t="s">
        <v>6080</v>
      </c>
      <c r="F1461" t="s">
        <v>18450</v>
      </c>
      <c r="G1461" t="s">
        <v>18451</v>
      </c>
      <c r="H1461" t="s">
        <v>18464</v>
      </c>
      <c r="I1461">
        <v>0</v>
      </c>
      <c r="N1461" t="s">
        <v>7415</v>
      </c>
      <c r="T1461" t="s">
        <v>20520</v>
      </c>
      <c r="U1461" t="s">
        <v>20521</v>
      </c>
      <c r="AB1461" t="s">
        <v>18465</v>
      </c>
      <c r="AC1461" t="s">
        <v>20526</v>
      </c>
      <c r="AE1461" t="s">
        <v>18466</v>
      </c>
      <c r="AH1461" t="s">
        <v>20522</v>
      </c>
      <c r="AK1461" t="s">
        <v>18462</v>
      </c>
      <c r="AN1461" t="s">
        <v>20527</v>
      </c>
    </row>
    <row r="1462" spans="1:40" hidden="1" x14ac:dyDescent="0.2">
      <c r="A1462" t="s">
        <v>6079</v>
      </c>
      <c r="B1462" t="s">
        <v>6080</v>
      </c>
      <c r="D1462" t="s">
        <v>8734</v>
      </c>
      <c r="F1462" t="s">
        <v>18450</v>
      </c>
      <c r="G1462" t="s">
        <v>18451</v>
      </c>
      <c r="H1462" t="s">
        <v>20528</v>
      </c>
      <c r="I1462">
        <v>27200000</v>
      </c>
      <c r="N1462" t="s">
        <v>7597</v>
      </c>
      <c r="T1462" t="s">
        <v>20529</v>
      </c>
      <c r="U1462" t="s">
        <v>20530</v>
      </c>
      <c r="V1462" t="b">
        <v>0</v>
      </c>
      <c r="W1462" t="b">
        <v>0</v>
      </c>
      <c r="AC1462" t="s">
        <v>18456</v>
      </c>
      <c r="AE1462" t="s">
        <v>18683</v>
      </c>
      <c r="AF1462" t="s">
        <v>18634</v>
      </c>
      <c r="AH1462" t="s">
        <v>20531</v>
      </c>
      <c r="AI1462" t="s">
        <v>18461</v>
      </c>
      <c r="AK1462" t="s">
        <v>18462</v>
      </c>
      <c r="AN1462" t="s">
        <v>20532</v>
      </c>
    </row>
    <row r="1463" spans="1:40" hidden="1" x14ac:dyDescent="0.2">
      <c r="A1463" t="s">
        <v>6079</v>
      </c>
      <c r="B1463" t="s">
        <v>6080</v>
      </c>
      <c r="D1463" t="s">
        <v>8734</v>
      </c>
      <c r="F1463" t="s">
        <v>18450</v>
      </c>
      <c r="G1463" t="s">
        <v>18524</v>
      </c>
      <c r="H1463" t="s">
        <v>19338</v>
      </c>
      <c r="I1463">
        <v>15000000</v>
      </c>
      <c r="N1463" t="s">
        <v>7597</v>
      </c>
      <c r="T1463" t="s">
        <v>20529</v>
      </c>
      <c r="U1463" t="s">
        <v>20530</v>
      </c>
      <c r="AC1463" t="s">
        <v>20526</v>
      </c>
      <c r="AE1463" t="s">
        <v>18669</v>
      </c>
      <c r="AF1463" t="s">
        <v>18639</v>
      </c>
      <c r="AG1463" t="s">
        <v>18670</v>
      </c>
      <c r="AH1463" t="s">
        <v>20531</v>
      </c>
      <c r="AI1463" t="s">
        <v>7872</v>
      </c>
      <c r="AK1463" t="s">
        <v>18462</v>
      </c>
      <c r="AN1463" t="s">
        <v>20532</v>
      </c>
    </row>
    <row r="1464" spans="1:40" hidden="1" x14ac:dyDescent="0.2">
      <c r="A1464" t="s">
        <v>6079</v>
      </c>
      <c r="B1464" t="s">
        <v>6080</v>
      </c>
      <c r="D1464" t="s">
        <v>8734</v>
      </c>
      <c r="F1464" t="s">
        <v>18450</v>
      </c>
      <c r="G1464" t="s">
        <v>18456</v>
      </c>
      <c r="H1464" t="s">
        <v>20528</v>
      </c>
      <c r="I1464">
        <v>27200000</v>
      </c>
      <c r="N1464" t="s">
        <v>7597</v>
      </c>
      <c r="T1464" t="s">
        <v>20529</v>
      </c>
      <c r="U1464" t="s">
        <v>20530</v>
      </c>
      <c r="V1464" t="b">
        <v>0</v>
      </c>
      <c r="W1464" t="b">
        <v>0</v>
      </c>
      <c r="AE1464" t="s">
        <v>18683</v>
      </c>
      <c r="AF1464" t="s">
        <v>18634</v>
      </c>
      <c r="AH1464" t="s">
        <v>20531</v>
      </c>
      <c r="AI1464" t="s">
        <v>18461</v>
      </c>
      <c r="AK1464" t="s">
        <v>18462</v>
      </c>
      <c r="AN1464" t="s">
        <v>20533</v>
      </c>
    </row>
    <row r="1465" spans="1:40" hidden="1" x14ac:dyDescent="0.2">
      <c r="A1465" t="s">
        <v>6079</v>
      </c>
      <c r="B1465" t="s">
        <v>6080</v>
      </c>
      <c r="D1465" t="s">
        <v>8734</v>
      </c>
      <c r="F1465" t="s">
        <v>18450</v>
      </c>
      <c r="G1465" t="s">
        <v>20526</v>
      </c>
      <c r="H1465" t="s">
        <v>19338</v>
      </c>
      <c r="I1465">
        <v>15000000</v>
      </c>
      <c r="N1465" t="s">
        <v>7597</v>
      </c>
      <c r="T1465" t="s">
        <v>20529</v>
      </c>
      <c r="U1465" t="s">
        <v>20530</v>
      </c>
      <c r="AE1465" t="s">
        <v>18669</v>
      </c>
      <c r="AF1465" t="s">
        <v>18639</v>
      </c>
      <c r="AG1465" t="s">
        <v>18670</v>
      </c>
      <c r="AH1465" t="s">
        <v>20531</v>
      </c>
      <c r="AI1465" t="s">
        <v>7872</v>
      </c>
      <c r="AK1465" t="s">
        <v>18462</v>
      </c>
      <c r="AN1465" t="s">
        <v>20533</v>
      </c>
    </row>
    <row r="1466" spans="1:40" hidden="1" x14ac:dyDescent="0.2">
      <c r="A1466" t="s">
        <v>6079</v>
      </c>
      <c r="B1466" t="s">
        <v>6080</v>
      </c>
      <c r="D1466" t="s">
        <v>8734</v>
      </c>
      <c r="F1466" t="s">
        <v>18450</v>
      </c>
      <c r="G1466" t="s">
        <v>18451</v>
      </c>
      <c r="H1466" t="s">
        <v>18667</v>
      </c>
      <c r="I1466">
        <v>70000000</v>
      </c>
      <c r="N1466" t="s">
        <v>7597</v>
      </c>
      <c r="T1466" t="s">
        <v>20529</v>
      </c>
      <c r="U1466" t="s">
        <v>20530</v>
      </c>
      <c r="V1466" t="b">
        <v>0</v>
      </c>
      <c r="W1466" t="b">
        <v>0</v>
      </c>
      <c r="AC1466" t="s">
        <v>18491</v>
      </c>
      <c r="AE1466" t="s">
        <v>18683</v>
      </c>
      <c r="AF1466" t="s">
        <v>18634</v>
      </c>
      <c r="AH1466" t="s">
        <v>20531</v>
      </c>
      <c r="AI1466" t="s">
        <v>18461</v>
      </c>
      <c r="AK1466" t="s">
        <v>18462</v>
      </c>
      <c r="AN1466" t="s">
        <v>20532</v>
      </c>
    </row>
    <row r="1467" spans="1:40" hidden="1" x14ac:dyDescent="0.2">
      <c r="A1467" t="s">
        <v>6079</v>
      </c>
      <c r="B1467" t="s">
        <v>6080</v>
      </c>
      <c r="D1467" t="s">
        <v>8734</v>
      </c>
      <c r="F1467" t="s">
        <v>18450</v>
      </c>
      <c r="G1467" t="s">
        <v>18491</v>
      </c>
      <c r="H1467" t="s">
        <v>18667</v>
      </c>
      <c r="I1467">
        <v>70000000</v>
      </c>
      <c r="N1467" t="s">
        <v>7597</v>
      </c>
      <c r="T1467" t="s">
        <v>20529</v>
      </c>
      <c r="U1467" t="s">
        <v>20530</v>
      </c>
      <c r="V1467" t="b">
        <v>0</v>
      </c>
      <c r="W1467" t="b">
        <v>0</v>
      </c>
      <c r="AE1467" t="s">
        <v>18683</v>
      </c>
      <c r="AF1467" t="s">
        <v>18634</v>
      </c>
      <c r="AH1467" t="s">
        <v>20531</v>
      </c>
      <c r="AI1467" t="s">
        <v>18461</v>
      </c>
      <c r="AK1467" t="s">
        <v>18462</v>
      </c>
      <c r="AN1467" t="s">
        <v>20533</v>
      </c>
    </row>
    <row r="1468" spans="1:40" hidden="1" x14ac:dyDescent="0.2">
      <c r="A1468" t="s">
        <v>6079</v>
      </c>
      <c r="B1468" t="s">
        <v>6080</v>
      </c>
      <c r="D1468" t="s">
        <v>8734</v>
      </c>
      <c r="F1468" t="s">
        <v>18450</v>
      </c>
      <c r="G1468" t="s">
        <v>18456</v>
      </c>
      <c r="H1468" t="s">
        <v>20528</v>
      </c>
      <c r="I1468">
        <v>27200000</v>
      </c>
      <c r="N1468" t="s">
        <v>7760</v>
      </c>
      <c r="T1468" t="s">
        <v>20534</v>
      </c>
      <c r="U1468" t="s">
        <v>20535</v>
      </c>
      <c r="AE1468" t="s">
        <v>18705</v>
      </c>
      <c r="AF1468" t="s">
        <v>18634</v>
      </c>
      <c r="AH1468" t="s">
        <v>20536</v>
      </c>
      <c r="AI1468" t="s">
        <v>18461</v>
      </c>
      <c r="AK1468" t="s">
        <v>18462</v>
      </c>
      <c r="AN1468" t="s">
        <v>20537</v>
      </c>
    </row>
    <row r="1469" spans="1:40" hidden="1" x14ac:dyDescent="0.2">
      <c r="A1469" t="s">
        <v>6079</v>
      </c>
      <c r="B1469" t="s">
        <v>6080</v>
      </c>
      <c r="D1469" t="s">
        <v>8734</v>
      </c>
      <c r="F1469" t="s">
        <v>18450</v>
      </c>
      <c r="G1469" t="s">
        <v>20526</v>
      </c>
      <c r="H1469" t="s">
        <v>19338</v>
      </c>
      <c r="I1469">
        <v>15000000</v>
      </c>
      <c r="N1469" t="s">
        <v>7760</v>
      </c>
      <c r="T1469" t="s">
        <v>20534</v>
      </c>
      <c r="U1469" t="s">
        <v>20535</v>
      </c>
      <c r="AE1469" t="s">
        <v>18669</v>
      </c>
      <c r="AF1469" t="s">
        <v>18639</v>
      </c>
      <c r="AG1469" t="s">
        <v>18670</v>
      </c>
      <c r="AH1469" t="s">
        <v>20536</v>
      </c>
      <c r="AI1469" t="s">
        <v>7872</v>
      </c>
      <c r="AK1469" t="s">
        <v>18462</v>
      </c>
      <c r="AN1469" t="s">
        <v>20537</v>
      </c>
    </row>
    <row r="1470" spans="1:40" hidden="1" x14ac:dyDescent="0.2">
      <c r="A1470" t="s">
        <v>6079</v>
      </c>
      <c r="B1470" t="s">
        <v>6080</v>
      </c>
      <c r="D1470" t="s">
        <v>8734</v>
      </c>
      <c r="F1470" t="s">
        <v>18450</v>
      </c>
      <c r="G1470" t="s">
        <v>18491</v>
      </c>
      <c r="H1470" t="s">
        <v>18667</v>
      </c>
      <c r="I1470">
        <v>70000000</v>
      </c>
      <c r="N1470" t="s">
        <v>7760</v>
      </c>
      <c r="T1470" t="s">
        <v>20534</v>
      </c>
      <c r="U1470" t="s">
        <v>20535</v>
      </c>
      <c r="AE1470" t="s">
        <v>18705</v>
      </c>
      <c r="AF1470" t="s">
        <v>18634</v>
      </c>
      <c r="AH1470" t="s">
        <v>20536</v>
      </c>
      <c r="AI1470" t="s">
        <v>18461</v>
      </c>
      <c r="AK1470" t="s">
        <v>18462</v>
      </c>
      <c r="AN1470" t="s">
        <v>20537</v>
      </c>
    </row>
    <row r="1471" spans="1:40" x14ac:dyDescent="0.2">
      <c r="A1471" t="s">
        <v>6375</v>
      </c>
      <c r="B1471" t="s">
        <v>6376</v>
      </c>
      <c r="D1471" t="s">
        <v>8753</v>
      </c>
      <c r="F1471" t="s">
        <v>18556</v>
      </c>
      <c r="G1471" t="s">
        <v>18451</v>
      </c>
      <c r="H1471" t="s">
        <v>19947</v>
      </c>
      <c r="L1471" t="s">
        <v>18517</v>
      </c>
      <c r="N1471" t="s">
        <v>7022</v>
      </c>
      <c r="Q1471" t="s">
        <v>20538</v>
      </c>
      <c r="T1471" t="s">
        <v>20539</v>
      </c>
      <c r="U1471" t="s">
        <v>20540</v>
      </c>
      <c r="V1471" t="b">
        <v>0</v>
      </c>
      <c r="W1471" t="b">
        <v>1</v>
      </c>
      <c r="AB1471" t="s">
        <v>18455</v>
      </c>
      <c r="AC1471" t="s">
        <v>18570</v>
      </c>
      <c r="AE1471" t="s">
        <v>18627</v>
      </c>
      <c r="AF1471" t="s">
        <v>18600</v>
      </c>
      <c r="AG1471" t="s">
        <v>18459</v>
      </c>
      <c r="AH1471" t="s">
        <v>20541</v>
      </c>
      <c r="AI1471" t="s">
        <v>18461</v>
      </c>
      <c r="AN1471" t="s">
        <v>20542</v>
      </c>
    </row>
    <row r="1472" spans="1:40" x14ac:dyDescent="0.2">
      <c r="A1472" t="s">
        <v>6375</v>
      </c>
      <c r="B1472" t="s">
        <v>6376</v>
      </c>
      <c r="D1472" t="s">
        <v>8753</v>
      </c>
      <c r="F1472" t="s">
        <v>18556</v>
      </c>
      <c r="G1472" t="s">
        <v>18524</v>
      </c>
      <c r="H1472" t="s">
        <v>18582</v>
      </c>
      <c r="L1472" t="s">
        <v>18558</v>
      </c>
      <c r="N1472" t="s">
        <v>7022</v>
      </c>
      <c r="T1472" t="s">
        <v>20539</v>
      </c>
      <c r="U1472" t="s">
        <v>20540</v>
      </c>
      <c r="V1472" t="b">
        <v>0</v>
      </c>
      <c r="W1472" t="b">
        <v>1</v>
      </c>
      <c r="AB1472" t="s">
        <v>18455</v>
      </c>
      <c r="AC1472" t="s">
        <v>18566</v>
      </c>
      <c r="AE1472" t="s">
        <v>18562</v>
      </c>
      <c r="AF1472" t="s">
        <v>18514</v>
      </c>
      <c r="AG1472" t="s">
        <v>18515</v>
      </c>
      <c r="AH1472" t="s">
        <v>20541</v>
      </c>
      <c r="AI1472" t="s">
        <v>18524</v>
      </c>
      <c r="AN1472" t="s">
        <v>20543</v>
      </c>
    </row>
    <row r="1473" spans="1:40" x14ac:dyDescent="0.2">
      <c r="A1473" t="s">
        <v>6375</v>
      </c>
      <c r="B1473" t="s">
        <v>6376</v>
      </c>
      <c r="D1473" t="s">
        <v>8753</v>
      </c>
      <c r="F1473" t="s">
        <v>18556</v>
      </c>
      <c r="G1473" t="s">
        <v>18524</v>
      </c>
      <c r="H1473" t="s">
        <v>18582</v>
      </c>
      <c r="L1473" t="s">
        <v>18517</v>
      </c>
      <c r="N1473" t="s">
        <v>7022</v>
      </c>
      <c r="Q1473" t="s">
        <v>20538</v>
      </c>
      <c r="T1473" t="s">
        <v>20539</v>
      </c>
      <c r="U1473" t="s">
        <v>20540</v>
      </c>
      <c r="V1473" t="b">
        <v>0</v>
      </c>
      <c r="W1473" t="b">
        <v>1</v>
      </c>
      <c r="AB1473" t="s">
        <v>18455</v>
      </c>
      <c r="AC1473" t="s">
        <v>18566</v>
      </c>
      <c r="AE1473" t="s">
        <v>18562</v>
      </c>
      <c r="AF1473" t="s">
        <v>18514</v>
      </c>
      <c r="AG1473" t="s">
        <v>18515</v>
      </c>
      <c r="AH1473" t="s">
        <v>20541</v>
      </c>
      <c r="AI1473" t="s">
        <v>7872</v>
      </c>
      <c r="AN1473" t="s">
        <v>20542</v>
      </c>
    </row>
    <row r="1474" spans="1:40" x14ac:dyDescent="0.2">
      <c r="A1474" t="s">
        <v>6375</v>
      </c>
      <c r="B1474" t="s">
        <v>6376</v>
      </c>
      <c r="D1474" t="s">
        <v>8753</v>
      </c>
      <c r="F1474" t="s">
        <v>18556</v>
      </c>
      <c r="G1474" t="s">
        <v>18451</v>
      </c>
      <c r="H1474" t="s">
        <v>19134</v>
      </c>
      <c r="L1474" t="s">
        <v>18558</v>
      </c>
      <c r="N1474" t="s">
        <v>7022</v>
      </c>
      <c r="T1474" t="s">
        <v>20539</v>
      </c>
      <c r="U1474" t="s">
        <v>20540</v>
      </c>
      <c r="V1474" t="b">
        <v>0</v>
      </c>
      <c r="W1474" t="b">
        <v>1</v>
      </c>
      <c r="AB1474" t="s">
        <v>18455</v>
      </c>
      <c r="AC1474" t="s">
        <v>18491</v>
      </c>
      <c r="AE1474" t="s">
        <v>18627</v>
      </c>
      <c r="AF1474" t="s">
        <v>18600</v>
      </c>
      <c r="AG1474" t="s">
        <v>18459</v>
      </c>
      <c r="AH1474" t="s">
        <v>20541</v>
      </c>
      <c r="AI1474" t="s">
        <v>18524</v>
      </c>
      <c r="AN1474" t="s">
        <v>20543</v>
      </c>
    </row>
    <row r="1475" spans="1:40" x14ac:dyDescent="0.2">
      <c r="A1475" t="s">
        <v>6375</v>
      </c>
      <c r="B1475" t="s">
        <v>6376</v>
      </c>
      <c r="D1475" t="s">
        <v>8753</v>
      </c>
      <c r="F1475" t="s">
        <v>18556</v>
      </c>
      <c r="G1475" t="s">
        <v>18451</v>
      </c>
      <c r="H1475" t="s">
        <v>18581</v>
      </c>
      <c r="L1475" t="s">
        <v>18558</v>
      </c>
      <c r="N1475" t="s">
        <v>7022</v>
      </c>
      <c r="T1475" t="s">
        <v>20539</v>
      </c>
      <c r="U1475" t="s">
        <v>20540</v>
      </c>
      <c r="V1475" t="b">
        <v>0</v>
      </c>
      <c r="W1475" t="b">
        <v>1</v>
      </c>
      <c r="AB1475" t="s">
        <v>18455</v>
      </c>
      <c r="AC1475" t="s">
        <v>18456</v>
      </c>
      <c r="AE1475" t="s">
        <v>18627</v>
      </c>
      <c r="AF1475" t="s">
        <v>18600</v>
      </c>
      <c r="AG1475" t="s">
        <v>18459</v>
      </c>
      <c r="AH1475" t="s">
        <v>20541</v>
      </c>
      <c r="AI1475" t="s">
        <v>18524</v>
      </c>
      <c r="AN1475" t="s">
        <v>20543</v>
      </c>
    </row>
    <row r="1476" spans="1:40" x14ac:dyDescent="0.2">
      <c r="A1476" t="s">
        <v>6375</v>
      </c>
      <c r="B1476" t="s">
        <v>6376</v>
      </c>
      <c r="D1476" t="s">
        <v>8753</v>
      </c>
      <c r="F1476" t="s">
        <v>18556</v>
      </c>
      <c r="G1476" t="s">
        <v>18456</v>
      </c>
      <c r="L1476" t="s">
        <v>18517</v>
      </c>
      <c r="N1476" t="s">
        <v>7022</v>
      </c>
      <c r="Q1476" t="s">
        <v>20538</v>
      </c>
      <c r="T1476" t="s">
        <v>20539</v>
      </c>
      <c r="U1476" t="s">
        <v>20540</v>
      </c>
      <c r="V1476" t="b">
        <v>0</v>
      </c>
      <c r="W1476" t="b">
        <v>1</v>
      </c>
      <c r="AB1476" t="s">
        <v>18455</v>
      </c>
      <c r="AC1476" t="s">
        <v>18577</v>
      </c>
      <c r="AE1476" t="s">
        <v>18627</v>
      </c>
      <c r="AF1476" t="s">
        <v>18600</v>
      </c>
      <c r="AG1476" t="s">
        <v>18459</v>
      </c>
      <c r="AH1476" t="s">
        <v>20541</v>
      </c>
      <c r="AI1476" t="s">
        <v>18461</v>
      </c>
      <c r="AN1476" t="s">
        <v>20544</v>
      </c>
    </row>
    <row r="1477" spans="1:40" x14ac:dyDescent="0.2">
      <c r="A1477" t="s">
        <v>6375</v>
      </c>
      <c r="B1477" t="s">
        <v>6376</v>
      </c>
      <c r="D1477" t="s">
        <v>8753</v>
      </c>
      <c r="F1477" t="s">
        <v>18556</v>
      </c>
      <c r="G1477" t="s">
        <v>18451</v>
      </c>
      <c r="H1477" t="s">
        <v>19134</v>
      </c>
      <c r="L1477" t="s">
        <v>18517</v>
      </c>
      <c r="N1477" t="s">
        <v>7022</v>
      </c>
      <c r="Q1477" t="s">
        <v>20538</v>
      </c>
      <c r="T1477" t="s">
        <v>20539</v>
      </c>
      <c r="U1477" t="s">
        <v>20540</v>
      </c>
      <c r="V1477" t="b">
        <v>0</v>
      </c>
      <c r="W1477" t="b">
        <v>1</v>
      </c>
      <c r="AB1477" t="s">
        <v>18455</v>
      </c>
      <c r="AC1477" t="s">
        <v>18491</v>
      </c>
      <c r="AE1477" t="s">
        <v>18627</v>
      </c>
      <c r="AF1477" t="s">
        <v>18600</v>
      </c>
      <c r="AG1477" t="s">
        <v>18459</v>
      </c>
      <c r="AH1477" t="s">
        <v>20541</v>
      </c>
      <c r="AI1477" t="s">
        <v>18461</v>
      </c>
      <c r="AN1477" t="s">
        <v>20542</v>
      </c>
    </row>
    <row r="1478" spans="1:40" x14ac:dyDescent="0.2">
      <c r="A1478" t="s">
        <v>6375</v>
      </c>
      <c r="B1478" t="s">
        <v>6376</v>
      </c>
      <c r="D1478" t="s">
        <v>8753</v>
      </c>
      <c r="F1478" t="s">
        <v>18556</v>
      </c>
      <c r="G1478" t="s">
        <v>18451</v>
      </c>
      <c r="H1478" t="s">
        <v>18581</v>
      </c>
      <c r="L1478" t="s">
        <v>18517</v>
      </c>
      <c r="N1478" t="s">
        <v>7022</v>
      </c>
      <c r="Q1478" t="s">
        <v>20538</v>
      </c>
      <c r="T1478" t="s">
        <v>20539</v>
      </c>
      <c r="U1478" t="s">
        <v>20540</v>
      </c>
      <c r="V1478" t="b">
        <v>0</v>
      </c>
      <c r="W1478" t="b">
        <v>1</v>
      </c>
      <c r="AB1478" t="s">
        <v>18455</v>
      </c>
      <c r="AC1478" t="s">
        <v>18456</v>
      </c>
      <c r="AE1478" t="s">
        <v>18627</v>
      </c>
      <c r="AF1478" t="s">
        <v>18600</v>
      </c>
      <c r="AG1478" t="s">
        <v>18459</v>
      </c>
      <c r="AH1478" t="s">
        <v>20541</v>
      </c>
      <c r="AI1478" t="s">
        <v>18461</v>
      </c>
      <c r="AN1478" t="s">
        <v>20542</v>
      </c>
    </row>
    <row r="1479" spans="1:40" x14ac:dyDescent="0.2">
      <c r="A1479" t="s">
        <v>6375</v>
      </c>
      <c r="B1479" t="s">
        <v>6376</v>
      </c>
      <c r="D1479" t="s">
        <v>8753</v>
      </c>
      <c r="F1479" t="s">
        <v>18556</v>
      </c>
      <c r="G1479" t="s">
        <v>18566</v>
      </c>
      <c r="L1479" t="s">
        <v>18558</v>
      </c>
      <c r="N1479" t="s">
        <v>7022</v>
      </c>
      <c r="T1479" t="s">
        <v>20539</v>
      </c>
      <c r="U1479" t="s">
        <v>20540</v>
      </c>
      <c r="AE1479" t="s">
        <v>18562</v>
      </c>
      <c r="AF1479" t="s">
        <v>18514</v>
      </c>
      <c r="AG1479" t="s">
        <v>18515</v>
      </c>
      <c r="AH1479" t="s">
        <v>20541</v>
      </c>
      <c r="AI1479" t="s">
        <v>18524</v>
      </c>
      <c r="AN1479" t="s">
        <v>20545</v>
      </c>
    </row>
    <row r="1480" spans="1:40" x14ac:dyDescent="0.2">
      <c r="A1480" t="s">
        <v>6375</v>
      </c>
      <c r="B1480" t="s">
        <v>6376</v>
      </c>
      <c r="D1480" t="s">
        <v>8753</v>
      </c>
      <c r="F1480" t="s">
        <v>18556</v>
      </c>
      <c r="G1480" t="s">
        <v>18451</v>
      </c>
      <c r="H1480" t="s">
        <v>19947</v>
      </c>
      <c r="L1480" t="s">
        <v>18558</v>
      </c>
      <c r="N1480" t="s">
        <v>7022</v>
      </c>
      <c r="T1480" t="s">
        <v>20539</v>
      </c>
      <c r="U1480" t="s">
        <v>20540</v>
      </c>
      <c r="V1480" t="b">
        <v>0</v>
      </c>
      <c r="W1480" t="b">
        <v>1</v>
      </c>
      <c r="AB1480" t="s">
        <v>18455</v>
      </c>
      <c r="AC1480" t="s">
        <v>18570</v>
      </c>
      <c r="AE1480" t="s">
        <v>18627</v>
      </c>
      <c r="AF1480" t="s">
        <v>18600</v>
      </c>
      <c r="AG1480" t="s">
        <v>18459</v>
      </c>
      <c r="AH1480" t="s">
        <v>20541</v>
      </c>
      <c r="AI1480" t="s">
        <v>18524</v>
      </c>
      <c r="AN1480" t="s">
        <v>20543</v>
      </c>
    </row>
    <row r="1481" spans="1:40" x14ac:dyDescent="0.2">
      <c r="A1481" t="s">
        <v>6375</v>
      </c>
      <c r="B1481" t="s">
        <v>6376</v>
      </c>
      <c r="D1481" t="s">
        <v>8753</v>
      </c>
      <c r="F1481" t="s">
        <v>18556</v>
      </c>
      <c r="G1481" t="s">
        <v>18570</v>
      </c>
      <c r="L1481" t="s">
        <v>18558</v>
      </c>
      <c r="N1481" t="s">
        <v>7022</v>
      </c>
      <c r="T1481" t="s">
        <v>20539</v>
      </c>
      <c r="U1481" t="s">
        <v>20540</v>
      </c>
      <c r="AE1481" t="s">
        <v>18627</v>
      </c>
      <c r="AF1481" t="s">
        <v>18600</v>
      </c>
      <c r="AG1481" t="s">
        <v>18459</v>
      </c>
      <c r="AH1481" t="s">
        <v>20541</v>
      </c>
      <c r="AI1481" t="s">
        <v>18451</v>
      </c>
      <c r="AN1481" t="s">
        <v>20545</v>
      </c>
    </row>
    <row r="1482" spans="1:40" x14ac:dyDescent="0.2">
      <c r="A1482" t="s">
        <v>6375</v>
      </c>
      <c r="B1482" t="s">
        <v>6376</v>
      </c>
      <c r="D1482" t="s">
        <v>8753</v>
      </c>
      <c r="F1482" t="s">
        <v>18556</v>
      </c>
      <c r="G1482" t="s">
        <v>18456</v>
      </c>
      <c r="L1482" t="s">
        <v>18558</v>
      </c>
      <c r="N1482" t="s">
        <v>7022</v>
      </c>
      <c r="T1482" t="s">
        <v>20539</v>
      </c>
      <c r="U1482" t="s">
        <v>20540</v>
      </c>
      <c r="AE1482" t="s">
        <v>18627</v>
      </c>
      <c r="AF1482" t="s">
        <v>18600</v>
      </c>
      <c r="AG1482" t="s">
        <v>18459</v>
      </c>
      <c r="AH1482" t="s">
        <v>20541</v>
      </c>
      <c r="AI1482" t="s">
        <v>18451</v>
      </c>
      <c r="AN1482" t="s">
        <v>20545</v>
      </c>
    </row>
    <row r="1483" spans="1:40" x14ac:dyDescent="0.2">
      <c r="A1483" t="s">
        <v>6375</v>
      </c>
      <c r="B1483" t="s">
        <v>6376</v>
      </c>
      <c r="D1483" t="s">
        <v>8753</v>
      </c>
      <c r="F1483" t="s">
        <v>18556</v>
      </c>
      <c r="G1483" t="s">
        <v>18491</v>
      </c>
      <c r="L1483" t="s">
        <v>18558</v>
      </c>
      <c r="N1483" t="s">
        <v>7022</v>
      </c>
      <c r="T1483" t="s">
        <v>20539</v>
      </c>
      <c r="U1483" t="s">
        <v>20540</v>
      </c>
      <c r="AE1483" t="s">
        <v>18627</v>
      </c>
      <c r="AF1483" t="s">
        <v>18600</v>
      </c>
      <c r="AG1483" t="s">
        <v>18459</v>
      </c>
      <c r="AH1483" t="s">
        <v>20541</v>
      </c>
      <c r="AI1483" t="s">
        <v>18451</v>
      </c>
      <c r="AN1483" t="s">
        <v>20545</v>
      </c>
    </row>
    <row r="1484" spans="1:40" x14ac:dyDescent="0.2">
      <c r="A1484" t="s">
        <v>6375</v>
      </c>
      <c r="B1484" t="s">
        <v>6376</v>
      </c>
      <c r="D1484" t="s">
        <v>8753</v>
      </c>
      <c r="F1484" t="s">
        <v>18509</v>
      </c>
      <c r="G1484" t="s">
        <v>20547</v>
      </c>
      <c r="H1484" t="s">
        <v>20548</v>
      </c>
      <c r="I1484">
        <v>4750000000</v>
      </c>
      <c r="L1484" t="s">
        <v>18887</v>
      </c>
      <c r="N1484" t="s">
        <v>7847</v>
      </c>
      <c r="V1484" t="b">
        <v>0</v>
      </c>
      <c r="W1484" t="b">
        <v>0</v>
      </c>
      <c r="Z1484" t="b">
        <v>0</v>
      </c>
      <c r="AE1484" t="s">
        <v>18888</v>
      </c>
      <c r="AF1484" t="s">
        <v>18546</v>
      </c>
      <c r="AG1484" t="s">
        <v>18529</v>
      </c>
      <c r="AI1484" t="s">
        <v>18461</v>
      </c>
      <c r="AK1484" t="s">
        <v>20549</v>
      </c>
      <c r="AN1484" t="s">
        <v>20550</v>
      </c>
    </row>
    <row r="1485" spans="1:40" x14ac:dyDescent="0.2">
      <c r="A1485" t="s">
        <v>6375</v>
      </c>
      <c r="B1485" t="s">
        <v>6376</v>
      </c>
      <c r="D1485" t="s">
        <v>8753</v>
      </c>
      <c r="F1485" t="s">
        <v>18509</v>
      </c>
      <c r="G1485" t="s">
        <v>20551</v>
      </c>
      <c r="H1485" t="s">
        <v>20548</v>
      </c>
      <c r="I1485">
        <v>4750000000</v>
      </c>
      <c r="L1485" t="s">
        <v>18887</v>
      </c>
      <c r="N1485" t="s">
        <v>7847</v>
      </c>
      <c r="V1485" t="b">
        <v>0</v>
      </c>
      <c r="W1485" t="b">
        <v>0</v>
      </c>
      <c r="Z1485" t="b">
        <v>0</v>
      </c>
      <c r="AE1485" t="s">
        <v>19294</v>
      </c>
      <c r="AF1485" t="s">
        <v>18550</v>
      </c>
      <c r="AG1485" t="s">
        <v>18515</v>
      </c>
      <c r="AI1485" t="s">
        <v>7872</v>
      </c>
      <c r="AK1485" t="s">
        <v>20549</v>
      </c>
      <c r="AN1485" t="s">
        <v>20550</v>
      </c>
    </row>
    <row r="1486" spans="1:40" x14ac:dyDescent="0.2">
      <c r="A1486" t="s">
        <v>6375</v>
      </c>
      <c r="B1486" t="s">
        <v>6376</v>
      </c>
      <c r="D1486" t="s">
        <v>8753</v>
      </c>
      <c r="F1486" t="s">
        <v>18556</v>
      </c>
      <c r="G1486" t="s">
        <v>18456</v>
      </c>
      <c r="L1486" t="s">
        <v>18517</v>
      </c>
      <c r="N1486" t="s">
        <v>6996</v>
      </c>
      <c r="Q1486" t="s">
        <v>20538</v>
      </c>
      <c r="V1486" t="b">
        <v>0</v>
      </c>
      <c r="W1486" t="b">
        <v>1</v>
      </c>
      <c r="Z1486" t="b">
        <v>0</v>
      </c>
      <c r="AB1486" t="s">
        <v>18455</v>
      </c>
      <c r="AC1486" t="s">
        <v>18577</v>
      </c>
      <c r="AE1486" t="s">
        <v>18627</v>
      </c>
      <c r="AF1486" t="s">
        <v>18600</v>
      </c>
      <c r="AG1486" t="s">
        <v>18459</v>
      </c>
      <c r="AH1486" t="s">
        <v>20552</v>
      </c>
      <c r="AI1486" t="s">
        <v>18461</v>
      </c>
      <c r="AN1486" t="s">
        <v>20553</v>
      </c>
    </row>
    <row r="1487" spans="1:40" x14ac:dyDescent="0.2">
      <c r="A1487" t="s">
        <v>6375</v>
      </c>
      <c r="B1487" t="s">
        <v>6376</v>
      </c>
      <c r="D1487" t="s">
        <v>8753</v>
      </c>
      <c r="F1487" t="s">
        <v>18556</v>
      </c>
      <c r="G1487" t="s">
        <v>18566</v>
      </c>
      <c r="L1487" t="s">
        <v>18558</v>
      </c>
      <c r="N1487" t="s">
        <v>6996</v>
      </c>
      <c r="V1487" t="b">
        <v>0</v>
      </c>
      <c r="W1487" t="b">
        <v>0</v>
      </c>
      <c r="Z1487" t="b">
        <v>0</v>
      </c>
      <c r="AE1487" t="s">
        <v>18562</v>
      </c>
      <c r="AF1487" t="s">
        <v>18514</v>
      </c>
      <c r="AG1487" t="s">
        <v>18515</v>
      </c>
      <c r="AH1487" t="s">
        <v>20552</v>
      </c>
      <c r="AI1487" t="s">
        <v>18524</v>
      </c>
      <c r="AN1487" t="s">
        <v>20554</v>
      </c>
    </row>
    <row r="1488" spans="1:40" x14ac:dyDescent="0.2">
      <c r="A1488" t="s">
        <v>6375</v>
      </c>
      <c r="B1488" t="s">
        <v>6376</v>
      </c>
      <c r="D1488" t="s">
        <v>8753</v>
      </c>
      <c r="F1488" t="s">
        <v>18556</v>
      </c>
      <c r="G1488" t="s">
        <v>18749</v>
      </c>
      <c r="L1488" t="s">
        <v>18558</v>
      </c>
      <c r="N1488" t="s">
        <v>6996</v>
      </c>
      <c r="V1488" t="b">
        <v>0</v>
      </c>
      <c r="W1488" t="b">
        <v>0</v>
      </c>
      <c r="Z1488" t="b">
        <v>0</v>
      </c>
      <c r="AE1488" t="s">
        <v>18627</v>
      </c>
      <c r="AF1488" t="s">
        <v>18600</v>
      </c>
      <c r="AG1488" t="s">
        <v>18459</v>
      </c>
      <c r="AH1488" t="s">
        <v>20552</v>
      </c>
      <c r="AI1488" t="s">
        <v>18451</v>
      </c>
      <c r="AN1488" t="s">
        <v>20554</v>
      </c>
    </row>
    <row r="1489" spans="1:40" x14ac:dyDescent="0.2">
      <c r="A1489" t="s">
        <v>6375</v>
      </c>
      <c r="B1489" t="s">
        <v>6376</v>
      </c>
      <c r="D1489" t="s">
        <v>8753</v>
      </c>
      <c r="F1489" t="s">
        <v>18556</v>
      </c>
      <c r="G1489" t="s">
        <v>20009</v>
      </c>
      <c r="L1489" t="s">
        <v>18558</v>
      </c>
      <c r="N1489" t="s">
        <v>6996</v>
      </c>
      <c r="V1489" t="b">
        <v>0</v>
      </c>
      <c r="W1489" t="b">
        <v>0</v>
      </c>
      <c r="Z1489" t="b">
        <v>0</v>
      </c>
      <c r="AE1489" t="s">
        <v>18562</v>
      </c>
      <c r="AF1489" t="s">
        <v>18514</v>
      </c>
      <c r="AG1489" t="s">
        <v>18515</v>
      </c>
      <c r="AH1489" t="s">
        <v>20552</v>
      </c>
      <c r="AI1489" t="s">
        <v>18524</v>
      </c>
      <c r="AN1489" t="s">
        <v>20554</v>
      </c>
    </row>
    <row r="1490" spans="1:40" x14ac:dyDescent="0.2">
      <c r="A1490" t="s">
        <v>6375</v>
      </c>
      <c r="B1490" t="s">
        <v>6376</v>
      </c>
      <c r="D1490" t="s">
        <v>8753</v>
      </c>
      <c r="F1490" t="s">
        <v>18556</v>
      </c>
      <c r="G1490" t="s">
        <v>18570</v>
      </c>
      <c r="L1490" t="s">
        <v>18558</v>
      </c>
      <c r="N1490" t="s">
        <v>6996</v>
      </c>
      <c r="V1490" t="b">
        <v>0</v>
      </c>
      <c r="W1490" t="b">
        <v>0</v>
      </c>
      <c r="Z1490" t="b">
        <v>0</v>
      </c>
      <c r="AE1490" t="s">
        <v>18627</v>
      </c>
      <c r="AF1490" t="s">
        <v>18600</v>
      </c>
      <c r="AG1490" t="s">
        <v>18459</v>
      </c>
      <c r="AH1490" t="s">
        <v>20552</v>
      </c>
      <c r="AI1490" t="s">
        <v>18451</v>
      </c>
      <c r="AN1490" t="s">
        <v>20554</v>
      </c>
    </row>
    <row r="1491" spans="1:40" x14ac:dyDescent="0.2">
      <c r="A1491" t="s">
        <v>6375</v>
      </c>
      <c r="B1491" t="s">
        <v>6376</v>
      </c>
      <c r="D1491" t="s">
        <v>8753</v>
      </c>
      <c r="F1491" t="s">
        <v>18556</v>
      </c>
      <c r="G1491" t="s">
        <v>18456</v>
      </c>
      <c r="L1491" t="s">
        <v>18558</v>
      </c>
      <c r="N1491" t="s">
        <v>6996</v>
      </c>
      <c r="V1491" t="b">
        <v>0</v>
      </c>
      <c r="W1491" t="b">
        <v>0</v>
      </c>
      <c r="Z1491" t="b">
        <v>0</v>
      </c>
      <c r="AE1491" t="s">
        <v>18627</v>
      </c>
      <c r="AF1491" t="s">
        <v>18600</v>
      </c>
      <c r="AG1491" t="s">
        <v>18459</v>
      </c>
      <c r="AH1491" t="s">
        <v>20552</v>
      </c>
      <c r="AI1491" t="s">
        <v>18451</v>
      </c>
      <c r="AN1491" t="s">
        <v>20554</v>
      </c>
    </row>
    <row r="1492" spans="1:40" x14ac:dyDescent="0.2">
      <c r="A1492" t="s">
        <v>6375</v>
      </c>
      <c r="B1492" t="s">
        <v>6376</v>
      </c>
      <c r="D1492" t="s">
        <v>8753</v>
      </c>
      <c r="F1492" t="s">
        <v>18556</v>
      </c>
      <c r="G1492" t="s">
        <v>18491</v>
      </c>
      <c r="L1492" t="s">
        <v>18558</v>
      </c>
      <c r="N1492" t="s">
        <v>6996</v>
      </c>
      <c r="V1492" t="b">
        <v>0</v>
      </c>
      <c r="W1492" t="b">
        <v>0</v>
      </c>
      <c r="Z1492" t="b">
        <v>0</v>
      </c>
      <c r="AE1492" t="s">
        <v>18627</v>
      </c>
      <c r="AF1492" t="s">
        <v>18600</v>
      </c>
      <c r="AG1492" t="s">
        <v>18459</v>
      </c>
      <c r="AH1492" t="s">
        <v>20552</v>
      </c>
      <c r="AI1492" t="s">
        <v>18451</v>
      </c>
      <c r="AN1492" t="s">
        <v>20554</v>
      </c>
    </row>
    <row r="1493" spans="1:40" x14ac:dyDescent="0.2">
      <c r="A1493" t="s">
        <v>6375</v>
      </c>
      <c r="B1493" t="s">
        <v>6376</v>
      </c>
      <c r="D1493" t="s">
        <v>8753</v>
      </c>
      <c r="F1493" t="s">
        <v>18556</v>
      </c>
      <c r="G1493" t="s">
        <v>18749</v>
      </c>
      <c r="L1493" t="s">
        <v>18558</v>
      </c>
      <c r="N1493" t="s">
        <v>7661</v>
      </c>
      <c r="V1493" t="b">
        <v>0</v>
      </c>
      <c r="W1493" t="b">
        <v>0</v>
      </c>
      <c r="Z1493" t="b">
        <v>0</v>
      </c>
      <c r="AE1493" t="s">
        <v>20312</v>
      </c>
      <c r="AF1493" t="s">
        <v>19422</v>
      </c>
      <c r="AG1493" t="s">
        <v>18849</v>
      </c>
      <c r="AH1493" t="s">
        <v>20555</v>
      </c>
      <c r="AI1493" t="s">
        <v>18451</v>
      </c>
      <c r="AN1493" t="s">
        <v>20556</v>
      </c>
    </row>
    <row r="1494" spans="1:40" x14ac:dyDescent="0.2">
      <c r="A1494" t="s">
        <v>6375</v>
      </c>
      <c r="B1494" t="s">
        <v>6376</v>
      </c>
      <c r="D1494" t="s">
        <v>8753</v>
      </c>
      <c r="F1494" t="s">
        <v>18556</v>
      </c>
      <c r="G1494" t="s">
        <v>18561</v>
      </c>
      <c r="L1494" t="s">
        <v>18558</v>
      </c>
      <c r="N1494" t="s">
        <v>7661</v>
      </c>
      <c r="V1494" t="b">
        <v>0</v>
      </c>
      <c r="W1494" t="b">
        <v>0</v>
      </c>
      <c r="Z1494" t="b">
        <v>0</v>
      </c>
      <c r="AE1494" t="s">
        <v>18844</v>
      </c>
      <c r="AF1494" t="s">
        <v>18550</v>
      </c>
      <c r="AG1494" t="s">
        <v>18515</v>
      </c>
      <c r="AH1494" t="s">
        <v>20555</v>
      </c>
      <c r="AI1494" t="s">
        <v>18524</v>
      </c>
      <c r="AN1494" t="s">
        <v>20556</v>
      </c>
    </row>
    <row r="1495" spans="1:40" x14ac:dyDescent="0.2">
      <c r="A1495" t="s">
        <v>6375</v>
      </c>
      <c r="B1495" t="s">
        <v>6376</v>
      </c>
      <c r="D1495" t="s">
        <v>8753</v>
      </c>
      <c r="F1495" t="s">
        <v>18556</v>
      </c>
      <c r="G1495" t="s">
        <v>18659</v>
      </c>
      <c r="L1495" t="s">
        <v>18558</v>
      </c>
      <c r="N1495" t="s">
        <v>7661</v>
      </c>
      <c r="V1495" t="b">
        <v>0</v>
      </c>
      <c r="W1495" t="b">
        <v>0</v>
      </c>
      <c r="Z1495" t="b">
        <v>0</v>
      </c>
      <c r="AE1495" t="s">
        <v>20312</v>
      </c>
      <c r="AF1495" t="s">
        <v>19422</v>
      </c>
      <c r="AG1495" t="s">
        <v>18849</v>
      </c>
      <c r="AH1495" t="s">
        <v>20555</v>
      </c>
      <c r="AI1495" t="s">
        <v>18451</v>
      </c>
      <c r="AN1495" t="s">
        <v>20556</v>
      </c>
    </row>
    <row r="1496" spans="1:40" x14ac:dyDescent="0.2">
      <c r="A1496" t="s">
        <v>6375</v>
      </c>
      <c r="B1496" t="s">
        <v>6376</v>
      </c>
      <c r="D1496" t="s">
        <v>8753</v>
      </c>
      <c r="F1496" t="s">
        <v>18556</v>
      </c>
      <c r="G1496" t="s">
        <v>18456</v>
      </c>
      <c r="L1496" t="s">
        <v>18558</v>
      </c>
      <c r="N1496" t="s">
        <v>7661</v>
      </c>
      <c r="V1496" t="b">
        <v>0</v>
      </c>
      <c r="W1496" t="b">
        <v>0</v>
      </c>
      <c r="Z1496" t="b">
        <v>0</v>
      </c>
      <c r="AE1496" t="s">
        <v>20312</v>
      </c>
      <c r="AF1496" t="s">
        <v>19422</v>
      </c>
      <c r="AG1496" t="s">
        <v>18849</v>
      </c>
      <c r="AH1496" t="s">
        <v>20555</v>
      </c>
      <c r="AI1496" t="s">
        <v>18451</v>
      </c>
      <c r="AN1496" t="s">
        <v>20556</v>
      </c>
    </row>
    <row r="1497" spans="1:40" x14ac:dyDescent="0.2">
      <c r="A1497" t="s">
        <v>6375</v>
      </c>
      <c r="B1497" t="s">
        <v>6376</v>
      </c>
      <c r="D1497" t="s">
        <v>8753</v>
      </c>
      <c r="F1497" t="s">
        <v>18556</v>
      </c>
      <c r="G1497" t="s">
        <v>18491</v>
      </c>
      <c r="L1497" t="s">
        <v>18558</v>
      </c>
      <c r="N1497" t="s">
        <v>7661</v>
      </c>
      <c r="V1497" t="b">
        <v>0</v>
      </c>
      <c r="W1497" t="b">
        <v>0</v>
      </c>
      <c r="Z1497" t="b">
        <v>0</v>
      </c>
      <c r="AE1497" t="s">
        <v>20312</v>
      </c>
      <c r="AF1497" t="s">
        <v>19422</v>
      </c>
      <c r="AG1497" t="s">
        <v>18849</v>
      </c>
      <c r="AH1497" t="s">
        <v>20555</v>
      </c>
      <c r="AI1497" t="s">
        <v>18451</v>
      </c>
      <c r="AN1497" t="s">
        <v>20556</v>
      </c>
    </row>
    <row r="1498" spans="1:40" x14ac:dyDescent="0.2">
      <c r="A1498" t="s">
        <v>6375</v>
      </c>
      <c r="B1498" t="s">
        <v>6376</v>
      </c>
      <c r="D1498" t="s">
        <v>8753</v>
      </c>
      <c r="F1498" t="s">
        <v>18556</v>
      </c>
      <c r="G1498" t="s">
        <v>18749</v>
      </c>
      <c r="L1498" t="s">
        <v>18558</v>
      </c>
      <c r="N1498" t="s">
        <v>7668</v>
      </c>
      <c r="V1498" t="b">
        <v>0</v>
      </c>
      <c r="W1498" t="b">
        <v>0</v>
      </c>
      <c r="Z1498" t="b">
        <v>0</v>
      </c>
      <c r="AE1498" t="s">
        <v>20389</v>
      </c>
      <c r="AF1498" t="s">
        <v>20386</v>
      </c>
      <c r="AG1498" t="s">
        <v>20390</v>
      </c>
      <c r="AH1498" t="s">
        <v>20557</v>
      </c>
      <c r="AI1498" t="s">
        <v>18451</v>
      </c>
      <c r="AN1498" t="s">
        <v>20558</v>
      </c>
    </row>
    <row r="1499" spans="1:40" x14ac:dyDescent="0.2">
      <c r="A1499" t="s">
        <v>6375</v>
      </c>
      <c r="B1499" t="s">
        <v>6376</v>
      </c>
      <c r="D1499" t="s">
        <v>8753</v>
      </c>
      <c r="F1499" t="s">
        <v>18556</v>
      </c>
      <c r="G1499" t="s">
        <v>18561</v>
      </c>
      <c r="L1499" t="s">
        <v>18558</v>
      </c>
      <c r="N1499" t="s">
        <v>7668</v>
      </c>
      <c r="V1499" t="b">
        <v>0</v>
      </c>
      <c r="W1499" t="b">
        <v>0</v>
      </c>
      <c r="Z1499" t="b">
        <v>0</v>
      </c>
      <c r="AE1499" t="s">
        <v>20389</v>
      </c>
      <c r="AF1499" t="s">
        <v>20386</v>
      </c>
      <c r="AG1499" t="s">
        <v>20390</v>
      </c>
      <c r="AH1499" t="s">
        <v>20557</v>
      </c>
      <c r="AI1499" t="s">
        <v>18524</v>
      </c>
      <c r="AN1499" t="s">
        <v>20558</v>
      </c>
    </row>
    <row r="1500" spans="1:40" x14ac:dyDescent="0.2">
      <c r="A1500" t="s">
        <v>6375</v>
      </c>
      <c r="B1500" t="s">
        <v>6376</v>
      </c>
      <c r="D1500" t="s">
        <v>8753</v>
      </c>
      <c r="F1500" t="s">
        <v>18556</v>
      </c>
      <c r="G1500" t="s">
        <v>18659</v>
      </c>
      <c r="L1500" t="s">
        <v>18558</v>
      </c>
      <c r="N1500" t="s">
        <v>7668</v>
      </c>
      <c r="V1500" t="b">
        <v>0</v>
      </c>
      <c r="W1500" t="b">
        <v>0</v>
      </c>
      <c r="Z1500" t="b">
        <v>0</v>
      </c>
      <c r="AE1500" t="s">
        <v>20389</v>
      </c>
      <c r="AF1500" t="s">
        <v>20386</v>
      </c>
      <c r="AG1500" t="s">
        <v>20390</v>
      </c>
      <c r="AH1500" t="s">
        <v>20557</v>
      </c>
      <c r="AI1500" t="s">
        <v>18451</v>
      </c>
      <c r="AN1500" t="s">
        <v>20558</v>
      </c>
    </row>
    <row r="1501" spans="1:40" x14ac:dyDescent="0.2">
      <c r="A1501" t="s">
        <v>6375</v>
      </c>
      <c r="B1501" t="s">
        <v>6376</v>
      </c>
      <c r="D1501" t="s">
        <v>8753</v>
      </c>
      <c r="F1501" t="s">
        <v>18556</v>
      </c>
      <c r="G1501" t="s">
        <v>18456</v>
      </c>
      <c r="L1501" t="s">
        <v>18558</v>
      </c>
      <c r="N1501" t="s">
        <v>7668</v>
      </c>
      <c r="V1501" t="b">
        <v>0</v>
      </c>
      <c r="W1501" t="b">
        <v>0</v>
      </c>
      <c r="Z1501" t="b">
        <v>0</v>
      </c>
      <c r="AE1501" t="s">
        <v>20389</v>
      </c>
      <c r="AF1501" t="s">
        <v>20386</v>
      </c>
      <c r="AG1501" t="s">
        <v>20390</v>
      </c>
      <c r="AH1501" t="s">
        <v>20557</v>
      </c>
      <c r="AI1501" t="s">
        <v>18451</v>
      </c>
      <c r="AN1501" t="s">
        <v>20558</v>
      </c>
    </row>
    <row r="1502" spans="1:40" x14ac:dyDescent="0.2">
      <c r="A1502" t="s">
        <v>6375</v>
      </c>
      <c r="B1502" t="s">
        <v>6376</v>
      </c>
      <c r="D1502" t="s">
        <v>8753</v>
      </c>
      <c r="F1502" t="s">
        <v>18556</v>
      </c>
      <c r="G1502" t="s">
        <v>18491</v>
      </c>
      <c r="L1502" t="s">
        <v>18558</v>
      </c>
      <c r="N1502" t="s">
        <v>7668</v>
      </c>
      <c r="V1502" t="b">
        <v>0</v>
      </c>
      <c r="W1502" t="b">
        <v>0</v>
      </c>
      <c r="Z1502" t="b">
        <v>0</v>
      </c>
      <c r="AE1502" t="s">
        <v>20389</v>
      </c>
      <c r="AF1502" t="s">
        <v>20386</v>
      </c>
      <c r="AG1502" t="s">
        <v>20390</v>
      </c>
      <c r="AH1502" t="s">
        <v>20557</v>
      </c>
      <c r="AI1502" t="s">
        <v>18451</v>
      </c>
      <c r="AN1502" t="s">
        <v>20558</v>
      </c>
    </row>
    <row r="1503" spans="1:40" x14ac:dyDescent="0.2">
      <c r="A1503" t="s">
        <v>6375</v>
      </c>
      <c r="B1503" t="s">
        <v>6376</v>
      </c>
      <c r="D1503" t="s">
        <v>8753</v>
      </c>
      <c r="F1503" t="s">
        <v>18556</v>
      </c>
      <c r="G1503" t="s">
        <v>18749</v>
      </c>
      <c r="L1503" t="s">
        <v>18558</v>
      </c>
      <c r="N1503" t="s">
        <v>7670</v>
      </c>
      <c r="V1503" t="b">
        <v>0</v>
      </c>
      <c r="W1503" t="b">
        <v>0</v>
      </c>
      <c r="Z1503" t="b">
        <v>0</v>
      </c>
      <c r="AE1503" t="s">
        <v>18568</v>
      </c>
      <c r="AF1503" t="s">
        <v>18546</v>
      </c>
      <c r="AG1503" t="s">
        <v>18459</v>
      </c>
      <c r="AH1503" t="s">
        <v>20559</v>
      </c>
      <c r="AI1503" t="s">
        <v>18451</v>
      </c>
      <c r="AN1503" t="s">
        <v>20560</v>
      </c>
    </row>
    <row r="1504" spans="1:40" x14ac:dyDescent="0.2">
      <c r="A1504" t="s">
        <v>6375</v>
      </c>
      <c r="B1504" t="s">
        <v>6376</v>
      </c>
      <c r="D1504" t="s">
        <v>8753</v>
      </c>
      <c r="F1504" t="s">
        <v>18556</v>
      </c>
      <c r="G1504" t="s">
        <v>18561</v>
      </c>
      <c r="L1504" t="s">
        <v>18558</v>
      </c>
      <c r="N1504" t="s">
        <v>7670</v>
      </c>
      <c r="V1504" t="b">
        <v>0</v>
      </c>
      <c r="W1504" t="b">
        <v>0</v>
      </c>
      <c r="Z1504" t="b">
        <v>0</v>
      </c>
      <c r="AE1504" t="s">
        <v>18562</v>
      </c>
      <c r="AF1504" t="s">
        <v>18514</v>
      </c>
      <c r="AG1504" t="s">
        <v>18515</v>
      </c>
      <c r="AH1504" t="s">
        <v>20559</v>
      </c>
      <c r="AI1504" t="s">
        <v>18524</v>
      </c>
      <c r="AN1504" t="s">
        <v>20560</v>
      </c>
    </row>
    <row r="1505" spans="1:40" x14ac:dyDescent="0.2">
      <c r="A1505" t="s">
        <v>6375</v>
      </c>
      <c r="B1505" t="s">
        <v>6376</v>
      </c>
      <c r="D1505" t="s">
        <v>8753</v>
      </c>
      <c r="F1505" t="s">
        <v>18556</v>
      </c>
      <c r="G1505" t="s">
        <v>18659</v>
      </c>
      <c r="L1505" t="s">
        <v>18558</v>
      </c>
      <c r="N1505" t="s">
        <v>7670</v>
      </c>
      <c r="V1505" t="b">
        <v>0</v>
      </c>
      <c r="W1505" t="b">
        <v>0</v>
      </c>
      <c r="Z1505" t="b">
        <v>0</v>
      </c>
      <c r="AE1505" t="s">
        <v>18568</v>
      </c>
      <c r="AF1505" t="s">
        <v>18546</v>
      </c>
      <c r="AG1505" t="s">
        <v>18459</v>
      </c>
      <c r="AH1505" t="s">
        <v>20559</v>
      </c>
      <c r="AI1505" t="s">
        <v>18451</v>
      </c>
      <c r="AN1505" t="s">
        <v>20560</v>
      </c>
    </row>
    <row r="1506" spans="1:40" x14ac:dyDescent="0.2">
      <c r="A1506" t="s">
        <v>6375</v>
      </c>
      <c r="B1506" t="s">
        <v>6376</v>
      </c>
      <c r="D1506" t="s">
        <v>8753</v>
      </c>
      <c r="F1506" t="s">
        <v>18556</v>
      </c>
      <c r="G1506" t="s">
        <v>18456</v>
      </c>
      <c r="L1506" t="s">
        <v>18558</v>
      </c>
      <c r="N1506" t="s">
        <v>7670</v>
      </c>
      <c r="V1506" t="b">
        <v>0</v>
      </c>
      <c r="W1506" t="b">
        <v>0</v>
      </c>
      <c r="Z1506" t="b">
        <v>0</v>
      </c>
      <c r="AE1506" t="s">
        <v>18568</v>
      </c>
      <c r="AF1506" t="s">
        <v>18546</v>
      </c>
      <c r="AG1506" t="s">
        <v>18459</v>
      </c>
      <c r="AH1506" t="s">
        <v>20559</v>
      </c>
      <c r="AI1506" t="s">
        <v>18451</v>
      </c>
      <c r="AN1506" t="s">
        <v>20560</v>
      </c>
    </row>
    <row r="1507" spans="1:40" x14ac:dyDescent="0.2">
      <c r="A1507" t="s">
        <v>6375</v>
      </c>
      <c r="B1507" t="s">
        <v>6376</v>
      </c>
      <c r="D1507" t="s">
        <v>8753</v>
      </c>
      <c r="F1507" t="s">
        <v>18556</v>
      </c>
      <c r="G1507" t="s">
        <v>18491</v>
      </c>
      <c r="L1507" t="s">
        <v>18558</v>
      </c>
      <c r="N1507" t="s">
        <v>7670</v>
      </c>
      <c r="V1507" t="b">
        <v>0</v>
      </c>
      <c r="W1507" t="b">
        <v>0</v>
      </c>
      <c r="Z1507" t="b">
        <v>0</v>
      </c>
      <c r="AE1507" t="s">
        <v>18568</v>
      </c>
      <c r="AF1507" t="s">
        <v>18546</v>
      </c>
      <c r="AG1507" t="s">
        <v>18459</v>
      </c>
      <c r="AH1507" t="s">
        <v>20559</v>
      </c>
      <c r="AI1507" t="s">
        <v>18451</v>
      </c>
      <c r="AN1507" t="s">
        <v>20560</v>
      </c>
    </row>
    <row r="1508" spans="1:40" x14ac:dyDescent="0.2">
      <c r="A1508" t="s">
        <v>6375</v>
      </c>
      <c r="B1508" t="s">
        <v>6376</v>
      </c>
      <c r="D1508" t="s">
        <v>8753</v>
      </c>
      <c r="F1508" t="s">
        <v>18556</v>
      </c>
      <c r="G1508" t="s">
        <v>18451</v>
      </c>
      <c r="H1508" t="s">
        <v>20124</v>
      </c>
      <c r="L1508" t="s">
        <v>18517</v>
      </c>
      <c r="Q1508" t="s">
        <v>20538</v>
      </c>
      <c r="T1508" t="s">
        <v>20561</v>
      </c>
      <c r="U1508" t="s">
        <v>20562</v>
      </c>
      <c r="V1508" t="b">
        <v>0</v>
      </c>
      <c r="W1508" t="b">
        <v>1</v>
      </c>
      <c r="AB1508" t="s">
        <v>18455</v>
      </c>
      <c r="AC1508" t="s">
        <v>18570</v>
      </c>
      <c r="AE1508" t="s">
        <v>18568</v>
      </c>
      <c r="AF1508" t="s">
        <v>18546</v>
      </c>
      <c r="AG1508" t="s">
        <v>18459</v>
      </c>
      <c r="AH1508" t="s">
        <v>20563</v>
      </c>
      <c r="AI1508" t="s">
        <v>18461</v>
      </c>
      <c r="AN1508" t="s">
        <v>20564</v>
      </c>
    </row>
    <row r="1509" spans="1:40" hidden="1" x14ac:dyDescent="0.2">
      <c r="A1509" t="s">
        <v>6385</v>
      </c>
      <c r="B1509" t="s">
        <v>6386</v>
      </c>
      <c r="D1509" t="s">
        <v>8756</v>
      </c>
      <c r="F1509" t="s">
        <v>18556</v>
      </c>
      <c r="G1509" t="s">
        <v>18524</v>
      </c>
      <c r="H1509" t="s">
        <v>18641</v>
      </c>
      <c r="L1509" t="s">
        <v>18558</v>
      </c>
      <c r="N1509" t="s">
        <v>7811</v>
      </c>
      <c r="T1509" t="s">
        <v>20566</v>
      </c>
      <c r="U1509" t="s">
        <v>20567</v>
      </c>
      <c r="V1509" t="b">
        <v>0</v>
      </c>
      <c r="W1509" t="b">
        <v>1</v>
      </c>
      <c r="AB1509" t="s">
        <v>18455</v>
      </c>
      <c r="AC1509" t="s">
        <v>18566</v>
      </c>
      <c r="AE1509" t="s">
        <v>18655</v>
      </c>
      <c r="AF1509" t="s">
        <v>18656</v>
      </c>
      <c r="AG1509" t="s">
        <v>18640</v>
      </c>
      <c r="AH1509" t="s">
        <v>20568</v>
      </c>
      <c r="AI1509" t="s">
        <v>18451</v>
      </c>
      <c r="AN1509" t="s">
        <v>20569</v>
      </c>
    </row>
    <row r="1510" spans="1:40" hidden="1" x14ac:dyDescent="0.2">
      <c r="A1510" t="s">
        <v>6385</v>
      </c>
      <c r="B1510" t="s">
        <v>6386</v>
      </c>
      <c r="D1510" t="s">
        <v>8756</v>
      </c>
      <c r="F1510" t="s">
        <v>18556</v>
      </c>
      <c r="G1510" t="s">
        <v>18491</v>
      </c>
      <c r="L1510" t="s">
        <v>18558</v>
      </c>
      <c r="N1510" t="s">
        <v>7811</v>
      </c>
      <c r="T1510" t="s">
        <v>20566</v>
      </c>
      <c r="U1510" t="s">
        <v>20567</v>
      </c>
      <c r="AE1510" t="s">
        <v>18651</v>
      </c>
      <c r="AF1510" t="s">
        <v>18652</v>
      </c>
      <c r="AG1510" t="s">
        <v>18635</v>
      </c>
      <c r="AH1510" t="s">
        <v>20568</v>
      </c>
      <c r="AI1510" t="s">
        <v>18451</v>
      </c>
      <c r="AN1510" t="s">
        <v>20570</v>
      </c>
    </row>
    <row r="1511" spans="1:40" hidden="1" x14ac:dyDescent="0.2">
      <c r="A1511" t="s">
        <v>6385</v>
      </c>
      <c r="B1511" t="s">
        <v>6386</v>
      </c>
      <c r="D1511" t="s">
        <v>8756</v>
      </c>
      <c r="F1511" t="s">
        <v>18556</v>
      </c>
      <c r="G1511" t="s">
        <v>18451</v>
      </c>
      <c r="H1511" t="s">
        <v>19134</v>
      </c>
      <c r="L1511" t="s">
        <v>18558</v>
      </c>
      <c r="N1511" t="s">
        <v>7811</v>
      </c>
      <c r="T1511" t="s">
        <v>20566</v>
      </c>
      <c r="U1511" t="s">
        <v>20567</v>
      </c>
      <c r="V1511" t="b">
        <v>0</v>
      </c>
      <c r="W1511" t="b">
        <v>1</v>
      </c>
      <c r="AB1511" t="s">
        <v>18455</v>
      </c>
      <c r="AC1511" t="s">
        <v>18491</v>
      </c>
      <c r="AE1511" t="s">
        <v>18651</v>
      </c>
      <c r="AF1511" t="s">
        <v>18652</v>
      </c>
      <c r="AG1511" t="s">
        <v>18635</v>
      </c>
      <c r="AH1511" t="s">
        <v>20568</v>
      </c>
      <c r="AI1511" t="s">
        <v>18451</v>
      </c>
      <c r="AN1511" t="s">
        <v>20569</v>
      </c>
    </row>
    <row r="1512" spans="1:40" hidden="1" x14ac:dyDescent="0.2">
      <c r="A1512" t="s">
        <v>6385</v>
      </c>
      <c r="B1512" t="s">
        <v>6386</v>
      </c>
      <c r="D1512" t="s">
        <v>8756</v>
      </c>
      <c r="F1512" t="s">
        <v>18556</v>
      </c>
      <c r="G1512" t="s">
        <v>18524</v>
      </c>
      <c r="H1512" t="s">
        <v>18641</v>
      </c>
      <c r="L1512" t="s">
        <v>18558</v>
      </c>
      <c r="N1512" t="s">
        <v>20571</v>
      </c>
      <c r="T1512" t="s">
        <v>20572</v>
      </c>
      <c r="U1512" t="s">
        <v>20573</v>
      </c>
      <c r="AC1512" t="s">
        <v>18566</v>
      </c>
      <c r="AE1512" t="s">
        <v>18655</v>
      </c>
      <c r="AF1512" t="s">
        <v>18656</v>
      </c>
      <c r="AG1512" t="s">
        <v>18640</v>
      </c>
      <c r="AH1512" t="s">
        <v>20574</v>
      </c>
      <c r="AI1512" t="s">
        <v>18524</v>
      </c>
      <c r="AN1512" t="s">
        <v>20575</v>
      </c>
    </row>
    <row r="1513" spans="1:40" hidden="1" x14ac:dyDescent="0.2">
      <c r="A1513" t="s">
        <v>6385</v>
      </c>
      <c r="B1513" t="s">
        <v>6386</v>
      </c>
      <c r="D1513" t="s">
        <v>8756</v>
      </c>
      <c r="F1513" t="s">
        <v>18556</v>
      </c>
      <c r="G1513" t="s">
        <v>18491</v>
      </c>
      <c r="L1513" t="s">
        <v>18558</v>
      </c>
      <c r="N1513" t="s">
        <v>20571</v>
      </c>
      <c r="T1513" t="s">
        <v>20572</v>
      </c>
      <c r="U1513" t="s">
        <v>20573</v>
      </c>
      <c r="AE1513" t="s">
        <v>18651</v>
      </c>
      <c r="AF1513" t="s">
        <v>18652</v>
      </c>
      <c r="AG1513" t="s">
        <v>18635</v>
      </c>
      <c r="AH1513" t="s">
        <v>20574</v>
      </c>
      <c r="AI1513" t="s">
        <v>18451</v>
      </c>
      <c r="AN1513" t="s">
        <v>20576</v>
      </c>
    </row>
    <row r="1514" spans="1:40" hidden="1" x14ac:dyDescent="0.2">
      <c r="A1514" t="s">
        <v>6385</v>
      </c>
      <c r="B1514" t="s">
        <v>6386</v>
      </c>
      <c r="D1514" t="s">
        <v>8756</v>
      </c>
      <c r="F1514" t="s">
        <v>18556</v>
      </c>
      <c r="G1514" t="s">
        <v>18566</v>
      </c>
      <c r="L1514" t="s">
        <v>18558</v>
      </c>
      <c r="N1514" t="s">
        <v>20571</v>
      </c>
      <c r="T1514" t="s">
        <v>20572</v>
      </c>
      <c r="U1514" t="s">
        <v>20573</v>
      </c>
      <c r="AE1514" t="s">
        <v>18655</v>
      </c>
      <c r="AF1514" t="s">
        <v>18656</v>
      </c>
      <c r="AG1514" t="s">
        <v>18640</v>
      </c>
      <c r="AH1514" t="s">
        <v>20574</v>
      </c>
      <c r="AI1514" t="s">
        <v>18524</v>
      </c>
      <c r="AN1514" t="s">
        <v>20576</v>
      </c>
    </row>
    <row r="1515" spans="1:40" hidden="1" x14ac:dyDescent="0.2">
      <c r="A1515" t="s">
        <v>6385</v>
      </c>
      <c r="B1515" t="s">
        <v>6386</v>
      </c>
      <c r="D1515" t="s">
        <v>8756</v>
      </c>
      <c r="F1515" t="s">
        <v>18556</v>
      </c>
      <c r="G1515" t="s">
        <v>18491</v>
      </c>
      <c r="L1515" t="s">
        <v>18558</v>
      </c>
      <c r="N1515" t="s">
        <v>7881</v>
      </c>
      <c r="V1515" t="b">
        <v>0</v>
      </c>
      <c r="W1515" t="b">
        <v>0</v>
      </c>
      <c r="Z1515" t="b">
        <v>0</v>
      </c>
      <c r="AE1515" t="s">
        <v>18651</v>
      </c>
      <c r="AF1515" t="s">
        <v>18652</v>
      </c>
      <c r="AG1515" t="s">
        <v>18635</v>
      </c>
      <c r="AH1515" t="s">
        <v>20577</v>
      </c>
      <c r="AI1515" t="s">
        <v>18451</v>
      </c>
      <c r="AN1515" t="s">
        <v>20578</v>
      </c>
    </row>
    <row r="1516" spans="1:40" hidden="1" x14ac:dyDescent="0.2">
      <c r="A1516" t="s">
        <v>6385</v>
      </c>
      <c r="B1516" t="s">
        <v>6386</v>
      </c>
      <c r="D1516" t="s">
        <v>8756</v>
      </c>
      <c r="F1516" t="s">
        <v>18556</v>
      </c>
      <c r="G1516" t="s">
        <v>18566</v>
      </c>
      <c r="L1516" t="s">
        <v>18558</v>
      </c>
      <c r="N1516" t="s">
        <v>7881</v>
      </c>
      <c r="V1516" t="b">
        <v>0</v>
      </c>
      <c r="W1516" t="b">
        <v>0</v>
      </c>
      <c r="Z1516" t="b">
        <v>0</v>
      </c>
      <c r="AE1516" t="s">
        <v>18655</v>
      </c>
      <c r="AF1516" t="s">
        <v>18656</v>
      </c>
      <c r="AG1516" t="s">
        <v>18640</v>
      </c>
      <c r="AH1516" t="s">
        <v>20577</v>
      </c>
      <c r="AI1516" t="s">
        <v>18524</v>
      </c>
      <c r="AN1516" t="s">
        <v>20578</v>
      </c>
    </row>
    <row r="1517" spans="1:40" hidden="1" x14ac:dyDescent="0.2">
      <c r="A1517" t="s">
        <v>6385</v>
      </c>
      <c r="B1517" t="s">
        <v>6386</v>
      </c>
      <c r="D1517" t="s">
        <v>8756</v>
      </c>
      <c r="F1517" t="s">
        <v>18556</v>
      </c>
      <c r="G1517" t="s">
        <v>18659</v>
      </c>
      <c r="L1517" t="s">
        <v>18558</v>
      </c>
      <c r="N1517" t="s">
        <v>7881</v>
      </c>
      <c r="V1517" t="b">
        <v>0</v>
      </c>
      <c r="W1517" t="b">
        <v>0</v>
      </c>
      <c r="Z1517" t="b">
        <v>0</v>
      </c>
      <c r="AE1517" t="s">
        <v>18651</v>
      </c>
      <c r="AF1517" t="s">
        <v>18652</v>
      </c>
      <c r="AG1517" t="s">
        <v>18635</v>
      </c>
      <c r="AH1517" t="s">
        <v>20577</v>
      </c>
      <c r="AI1517" t="s">
        <v>18451</v>
      </c>
      <c r="AN1517" t="s">
        <v>20578</v>
      </c>
    </row>
    <row r="1518" spans="1:40" hidden="1" x14ac:dyDescent="0.2">
      <c r="A1518" t="s">
        <v>6385</v>
      </c>
      <c r="B1518" t="s">
        <v>6386</v>
      </c>
      <c r="D1518" t="s">
        <v>8756</v>
      </c>
      <c r="F1518" t="s">
        <v>18556</v>
      </c>
      <c r="G1518" t="s">
        <v>18491</v>
      </c>
      <c r="L1518" t="s">
        <v>18558</v>
      </c>
      <c r="N1518" t="s">
        <v>7883</v>
      </c>
      <c r="V1518" t="b">
        <v>0</v>
      </c>
      <c r="W1518" t="b">
        <v>0</v>
      </c>
      <c r="Z1518" t="b">
        <v>0</v>
      </c>
      <c r="AE1518" t="s">
        <v>18651</v>
      </c>
      <c r="AF1518" t="s">
        <v>18652</v>
      </c>
      <c r="AG1518" t="s">
        <v>18635</v>
      </c>
      <c r="AH1518" t="s">
        <v>20579</v>
      </c>
      <c r="AI1518" t="s">
        <v>18451</v>
      </c>
      <c r="AN1518" t="s">
        <v>20580</v>
      </c>
    </row>
    <row r="1519" spans="1:40" hidden="1" x14ac:dyDescent="0.2">
      <c r="A1519" t="s">
        <v>6385</v>
      </c>
      <c r="B1519" t="s">
        <v>6386</v>
      </c>
      <c r="D1519" t="s">
        <v>8756</v>
      </c>
      <c r="F1519" t="s">
        <v>18556</v>
      </c>
      <c r="G1519" t="s">
        <v>18566</v>
      </c>
      <c r="L1519" t="s">
        <v>18558</v>
      </c>
      <c r="N1519" t="s">
        <v>7883</v>
      </c>
      <c r="V1519" t="b">
        <v>0</v>
      </c>
      <c r="W1519" t="b">
        <v>0</v>
      </c>
      <c r="Z1519" t="b">
        <v>0</v>
      </c>
      <c r="AE1519" t="s">
        <v>18655</v>
      </c>
      <c r="AF1519" t="s">
        <v>18656</v>
      </c>
      <c r="AG1519" t="s">
        <v>18640</v>
      </c>
      <c r="AH1519" t="s">
        <v>20579</v>
      </c>
      <c r="AI1519" t="s">
        <v>18524</v>
      </c>
      <c r="AN1519" t="s">
        <v>20580</v>
      </c>
    </row>
    <row r="1520" spans="1:40" hidden="1" x14ac:dyDescent="0.2">
      <c r="A1520" t="s">
        <v>6385</v>
      </c>
      <c r="B1520" t="s">
        <v>6386</v>
      </c>
      <c r="D1520" t="s">
        <v>8756</v>
      </c>
      <c r="F1520" t="s">
        <v>18556</v>
      </c>
      <c r="G1520" t="s">
        <v>18659</v>
      </c>
      <c r="L1520" t="s">
        <v>18558</v>
      </c>
      <c r="N1520" t="s">
        <v>7883</v>
      </c>
      <c r="V1520" t="b">
        <v>0</v>
      </c>
      <c r="W1520" t="b">
        <v>0</v>
      </c>
      <c r="Z1520" t="b">
        <v>0</v>
      </c>
      <c r="AE1520" t="s">
        <v>18651</v>
      </c>
      <c r="AF1520" t="s">
        <v>18652</v>
      </c>
      <c r="AG1520" t="s">
        <v>18635</v>
      </c>
      <c r="AH1520" t="s">
        <v>20579</v>
      </c>
      <c r="AI1520" t="s">
        <v>18451</v>
      </c>
      <c r="AN1520" t="s">
        <v>20580</v>
      </c>
    </row>
    <row r="1521" spans="1:40" hidden="1" x14ac:dyDescent="0.2">
      <c r="A1521" t="s">
        <v>6385</v>
      </c>
      <c r="B1521" t="s">
        <v>6386</v>
      </c>
      <c r="D1521" t="s">
        <v>8756</v>
      </c>
      <c r="F1521" t="s">
        <v>18556</v>
      </c>
      <c r="G1521" t="s">
        <v>18491</v>
      </c>
      <c r="L1521" t="s">
        <v>18558</v>
      </c>
      <c r="N1521" t="s">
        <v>7473</v>
      </c>
      <c r="V1521" t="b">
        <v>0</v>
      </c>
      <c r="W1521" t="b">
        <v>0</v>
      </c>
      <c r="Z1521" t="b">
        <v>0</v>
      </c>
      <c r="AE1521" t="s">
        <v>18651</v>
      </c>
      <c r="AF1521" t="s">
        <v>18652</v>
      </c>
      <c r="AG1521" t="s">
        <v>18635</v>
      </c>
      <c r="AH1521" t="s">
        <v>20581</v>
      </c>
      <c r="AI1521" t="s">
        <v>18451</v>
      </c>
      <c r="AN1521" t="s">
        <v>20582</v>
      </c>
    </row>
    <row r="1522" spans="1:40" hidden="1" x14ac:dyDescent="0.2">
      <c r="A1522" t="s">
        <v>6385</v>
      </c>
      <c r="B1522" t="s">
        <v>6386</v>
      </c>
      <c r="D1522" t="s">
        <v>8756</v>
      </c>
      <c r="F1522" t="s">
        <v>18556</v>
      </c>
      <c r="G1522" t="s">
        <v>18566</v>
      </c>
      <c r="L1522" t="s">
        <v>18558</v>
      </c>
      <c r="N1522" t="s">
        <v>7473</v>
      </c>
      <c r="V1522" t="b">
        <v>0</v>
      </c>
      <c r="W1522" t="b">
        <v>0</v>
      </c>
      <c r="Z1522" t="b">
        <v>0</v>
      </c>
      <c r="AE1522" t="s">
        <v>18655</v>
      </c>
      <c r="AF1522" t="s">
        <v>18656</v>
      </c>
      <c r="AG1522" t="s">
        <v>18640</v>
      </c>
      <c r="AH1522" t="s">
        <v>20581</v>
      </c>
      <c r="AI1522" t="s">
        <v>18524</v>
      </c>
      <c r="AN1522" t="s">
        <v>20582</v>
      </c>
    </row>
    <row r="1523" spans="1:40" hidden="1" x14ac:dyDescent="0.2">
      <c r="A1523" t="s">
        <v>6385</v>
      </c>
      <c r="B1523" t="s">
        <v>6386</v>
      </c>
      <c r="D1523" t="s">
        <v>8756</v>
      </c>
      <c r="F1523" t="s">
        <v>18556</v>
      </c>
      <c r="G1523" t="s">
        <v>18659</v>
      </c>
      <c r="L1523" t="s">
        <v>18558</v>
      </c>
      <c r="N1523" t="s">
        <v>7473</v>
      </c>
      <c r="V1523" t="b">
        <v>0</v>
      </c>
      <c r="W1523" t="b">
        <v>0</v>
      </c>
      <c r="Z1523" t="b">
        <v>0</v>
      </c>
      <c r="AE1523" t="s">
        <v>18651</v>
      </c>
      <c r="AF1523" t="s">
        <v>18652</v>
      </c>
      <c r="AG1523" t="s">
        <v>18635</v>
      </c>
      <c r="AH1523" t="s">
        <v>20581</v>
      </c>
      <c r="AI1523" t="s">
        <v>18451</v>
      </c>
      <c r="AN1523" t="s">
        <v>20582</v>
      </c>
    </row>
    <row r="1524" spans="1:40" hidden="1" x14ac:dyDescent="0.2">
      <c r="A1524" t="s">
        <v>6385</v>
      </c>
      <c r="B1524" t="s">
        <v>6386</v>
      </c>
      <c r="D1524" t="s">
        <v>8756</v>
      </c>
      <c r="F1524" t="s">
        <v>18556</v>
      </c>
      <c r="G1524" t="s">
        <v>18491</v>
      </c>
      <c r="L1524" t="s">
        <v>18558</v>
      </c>
      <c r="N1524" t="s">
        <v>7609</v>
      </c>
      <c r="V1524" t="b">
        <v>0</v>
      </c>
      <c r="W1524" t="b">
        <v>0</v>
      </c>
      <c r="Z1524" t="b">
        <v>0</v>
      </c>
      <c r="AE1524" t="s">
        <v>18633</v>
      </c>
      <c r="AF1524" t="s">
        <v>18634</v>
      </c>
      <c r="AG1524" t="s">
        <v>18635</v>
      </c>
      <c r="AH1524" t="s">
        <v>20583</v>
      </c>
      <c r="AI1524" t="s">
        <v>18451</v>
      </c>
      <c r="AN1524" t="s">
        <v>20584</v>
      </c>
    </row>
    <row r="1525" spans="1:40" hidden="1" x14ac:dyDescent="0.2">
      <c r="A1525" t="s">
        <v>6385</v>
      </c>
      <c r="B1525" t="s">
        <v>6386</v>
      </c>
      <c r="D1525" t="s">
        <v>8756</v>
      </c>
      <c r="F1525" t="s">
        <v>18556</v>
      </c>
      <c r="G1525" t="s">
        <v>18566</v>
      </c>
      <c r="L1525" t="s">
        <v>18558</v>
      </c>
      <c r="N1525" t="s">
        <v>7609</v>
      </c>
      <c r="V1525" t="b">
        <v>0</v>
      </c>
      <c r="W1525" t="b">
        <v>0</v>
      </c>
      <c r="Z1525" t="b">
        <v>0</v>
      </c>
      <c r="AE1525" t="s">
        <v>18638</v>
      </c>
      <c r="AF1525" t="s">
        <v>18639</v>
      </c>
      <c r="AG1525" t="s">
        <v>18640</v>
      </c>
      <c r="AH1525" t="s">
        <v>20583</v>
      </c>
      <c r="AI1525" t="s">
        <v>18524</v>
      </c>
      <c r="AN1525" t="s">
        <v>20584</v>
      </c>
    </row>
    <row r="1526" spans="1:40" hidden="1" x14ac:dyDescent="0.2">
      <c r="A1526" t="s">
        <v>6385</v>
      </c>
      <c r="B1526" t="s">
        <v>6386</v>
      </c>
      <c r="D1526" t="s">
        <v>8756</v>
      </c>
      <c r="F1526" t="s">
        <v>18556</v>
      </c>
      <c r="G1526" t="s">
        <v>18659</v>
      </c>
      <c r="L1526" t="s">
        <v>18558</v>
      </c>
      <c r="N1526" t="s">
        <v>7609</v>
      </c>
      <c r="V1526" t="b">
        <v>0</v>
      </c>
      <c r="W1526" t="b">
        <v>0</v>
      </c>
      <c r="Z1526" t="b">
        <v>0</v>
      </c>
      <c r="AE1526" t="s">
        <v>18633</v>
      </c>
      <c r="AF1526" t="s">
        <v>18634</v>
      </c>
      <c r="AG1526" t="s">
        <v>18635</v>
      </c>
      <c r="AH1526" t="s">
        <v>20583</v>
      </c>
      <c r="AI1526" t="s">
        <v>18451</v>
      </c>
      <c r="AN1526" t="s">
        <v>20584</v>
      </c>
    </row>
    <row r="1527" spans="1:40" hidden="1" x14ac:dyDescent="0.2">
      <c r="A1527" t="s">
        <v>6385</v>
      </c>
      <c r="B1527" t="s">
        <v>6386</v>
      </c>
      <c r="D1527" t="s">
        <v>8756</v>
      </c>
      <c r="F1527" t="s">
        <v>18556</v>
      </c>
      <c r="G1527" t="s">
        <v>18566</v>
      </c>
      <c r="L1527" t="s">
        <v>18517</v>
      </c>
      <c r="Q1527" t="s">
        <v>20585</v>
      </c>
      <c r="T1527" t="s">
        <v>20566</v>
      </c>
      <c r="U1527" t="s">
        <v>20567</v>
      </c>
      <c r="AC1527" t="s">
        <v>18577</v>
      </c>
      <c r="AE1527" t="s">
        <v>18655</v>
      </c>
      <c r="AF1527" t="s">
        <v>18656</v>
      </c>
      <c r="AG1527" t="s">
        <v>18640</v>
      </c>
      <c r="AH1527" t="s">
        <v>20568</v>
      </c>
      <c r="AI1527" t="s">
        <v>7872</v>
      </c>
      <c r="AN1527" t="s">
        <v>20586</v>
      </c>
    </row>
    <row r="1528" spans="1:40" hidden="1" x14ac:dyDescent="0.2">
      <c r="A1528" t="s">
        <v>6385</v>
      </c>
      <c r="B1528" t="s">
        <v>6386</v>
      </c>
      <c r="D1528" t="s">
        <v>8756</v>
      </c>
      <c r="F1528" t="s">
        <v>18556</v>
      </c>
      <c r="G1528" t="s">
        <v>18451</v>
      </c>
      <c r="H1528" t="s">
        <v>19134</v>
      </c>
      <c r="L1528" t="s">
        <v>18517</v>
      </c>
      <c r="Q1528" t="s">
        <v>20585</v>
      </c>
      <c r="T1528" t="s">
        <v>20566</v>
      </c>
      <c r="U1528" t="s">
        <v>20567</v>
      </c>
      <c r="V1528" t="b">
        <v>0</v>
      </c>
      <c r="W1528" t="b">
        <v>1</v>
      </c>
      <c r="AB1528" t="s">
        <v>18455</v>
      </c>
      <c r="AC1528" t="s">
        <v>18491</v>
      </c>
      <c r="AE1528" t="s">
        <v>18651</v>
      </c>
      <c r="AF1528" t="s">
        <v>18652</v>
      </c>
      <c r="AG1528" t="s">
        <v>18635</v>
      </c>
      <c r="AH1528" t="s">
        <v>20568</v>
      </c>
      <c r="AI1528" t="s">
        <v>18461</v>
      </c>
      <c r="AN1528" t="s">
        <v>20587</v>
      </c>
    </row>
    <row r="1529" spans="1:40" hidden="1" x14ac:dyDescent="0.2">
      <c r="A1529" t="s">
        <v>6385</v>
      </c>
      <c r="B1529" t="s">
        <v>6386</v>
      </c>
      <c r="D1529" t="s">
        <v>8756</v>
      </c>
      <c r="F1529" t="s">
        <v>18556</v>
      </c>
      <c r="G1529" t="s">
        <v>18524</v>
      </c>
      <c r="H1529" t="s">
        <v>18641</v>
      </c>
      <c r="L1529" t="s">
        <v>18517</v>
      </c>
      <c r="Q1529" t="s">
        <v>20585</v>
      </c>
      <c r="T1529" t="s">
        <v>20566</v>
      </c>
      <c r="U1529" t="s">
        <v>20567</v>
      </c>
      <c r="V1529" t="b">
        <v>0</v>
      </c>
      <c r="W1529" t="b">
        <v>1</v>
      </c>
      <c r="AB1529" t="s">
        <v>18455</v>
      </c>
      <c r="AC1529" t="s">
        <v>18566</v>
      </c>
      <c r="AE1529" t="s">
        <v>18655</v>
      </c>
      <c r="AF1529" t="s">
        <v>18656</v>
      </c>
      <c r="AG1529" t="s">
        <v>18640</v>
      </c>
      <c r="AH1529" t="s">
        <v>20568</v>
      </c>
      <c r="AI1529" t="s">
        <v>7872</v>
      </c>
      <c r="AN1529" t="s">
        <v>20587</v>
      </c>
    </row>
    <row r="1530" spans="1:40" x14ac:dyDescent="0.2">
      <c r="A1530" t="s">
        <v>6445</v>
      </c>
      <c r="B1530" t="s">
        <v>6446</v>
      </c>
      <c r="D1530" t="s">
        <v>8765</v>
      </c>
      <c r="F1530" t="s">
        <v>18556</v>
      </c>
      <c r="G1530" t="s">
        <v>18451</v>
      </c>
      <c r="H1530" t="s">
        <v>19947</v>
      </c>
      <c r="L1530" t="s">
        <v>18558</v>
      </c>
      <c r="N1530" t="s">
        <v>7470</v>
      </c>
      <c r="T1530" t="s">
        <v>20588</v>
      </c>
      <c r="U1530" t="s">
        <v>20589</v>
      </c>
      <c r="V1530" t="b">
        <v>0</v>
      </c>
      <c r="W1530" t="b">
        <v>1</v>
      </c>
      <c r="AB1530" t="s">
        <v>18455</v>
      </c>
      <c r="AC1530" t="s">
        <v>18491</v>
      </c>
      <c r="AE1530" t="s">
        <v>19263</v>
      </c>
      <c r="AF1530" t="s">
        <v>18458</v>
      </c>
      <c r="AH1530" t="s">
        <v>20590</v>
      </c>
      <c r="AI1530" t="s">
        <v>18451</v>
      </c>
      <c r="AN1530" t="s">
        <v>20591</v>
      </c>
    </row>
    <row r="1531" spans="1:40" hidden="1" x14ac:dyDescent="0.2">
      <c r="A1531" t="s">
        <v>6445</v>
      </c>
      <c r="B1531" t="s">
        <v>6446</v>
      </c>
      <c r="D1531" t="s">
        <v>8765</v>
      </c>
      <c r="F1531" t="s">
        <v>18556</v>
      </c>
      <c r="G1531" t="s">
        <v>18451</v>
      </c>
      <c r="H1531" t="s">
        <v>19947</v>
      </c>
      <c r="L1531" t="s">
        <v>18558</v>
      </c>
      <c r="N1531" t="s">
        <v>7907</v>
      </c>
      <c r="T1531" t="s">
        <v>20592</v>
      </c>
      <c r="U1531" t="s">
        <v>20593</v>
      </c>
      <c r="V1531" t="b">
        <v>0</v>
      </c>
      <c r="W1531" t="b">
        <v>1</v>
      </c>
      <c r="AB1531" t="s">
        <v>18455</v>
      </c>
      <c r="AC1531" t="s">
        <v>18491</v>
      </c>
      <c r="AE1531" t="s">
        <v>18633</v>
      </c>
      <c r="AF1531" t="s">
        <v>18634</v>
      </c>
      <c r="AG1531" t="s">
        <v>18635</v>
      </c>
      <c r="AH1531" t="s">
        <v>20594</v>
      </c>
      <c r="AI1531" t="s">
        <v>18451</v>
      </c>
      <c r="AN1531" t="s">
        <v>20595</v>
      </c>
    </row>
    <row r="1532" spans="1:40" hidden="1" x14ac:dyDescent="0.2">
      <c r="A1532" t="s">
        <v>6445</v>
      </c>
      <c r="B1532" t="s">
        <v>6446</v>
      </c>
      <c r="D1532" t="s">
        <v>8765</v>
      </c>
      <c r="F1532" t="s">
        <v>18469</v>
      </c>
      <c r="L1532" t="s">
        <v>18470</v>
      </c>
      <c r="N1532" t="s">
        <v>7029</v>
      </c>
      <c r="T1532" t="s">
        <v>20597</v>
      </c>
      <c r="U1532" t="s">
        <v>20598</v>
      </c>
      <c r="V1532" t="b">
        <v>0</v>
      </c>
      <c r="W1532" t="b">
        <v>1</v>
      </c>
      <c r="AB1532" t="s">
        <v>18455</v>
      </c>
      <c r="AH1532" t="s">
        <v>20599</v>
      </c>
      <c r="AI1532" t="s">
        <v>18476</v>
      </c>
      <c r="AK1532" t="s">
        <v>19687</v>
      </c>
      <c r="AN1532" t="s">
        <v>20600</v>
      </c>
    </row>
    <row r="1533" spans="1:40" hidden="1" x14ac:dyDescent="0.2">
      <c r="A1533" t="s">
        <v>6445</v>
      </c>
      <c r="B1533" t="s">
        <v>6446</v>
      </c>
      <c r="D1533" t="s">
        <v>8765</v>
      </c>
      <c r="F1533" t="s">
        <v>18556</v>
      </c>
      <c r="G1533" t="s">
        <v>18451</v>
      </c>
      <c r="H1533" t="s">
        <v>19947</v>
      </c>
      <c r="L1533" t="s">
        <v>18558</v>
      </c>
      <c r="N1533" t="s">
        <v>7022</v>
      </c>
      <c r="T1533" t="s">
        <v>20601</v>
      </c>
      <c r="U1533" t="s">
        <v>20602</v>
      </c>
      <c r="V1533" t="b">
        <v>0</v>
      </c>
      <c r="W1533" t="b">
        <v>1</v>
      </c>
      <c r="AB1533" t="s">
        <v>18455</v>
      </c>
      <c r="AC1533" t="s">
        <v>18491</v>
      </c>
      <c r="AE1533" t="s">
        <v>18633</v>
      </c>
      <c r="AF1533" t="s">
        <v>18634</v>
      </c>
      <c r="AG1533" t="s">
        <v>18635</v>
      </c>
      <c r="AH1533" t="s">
        <v>20603</v>
      </c>
      <c r="AI1533" t="s">
        <v>18451</v>
      </c>
      <c r="AN1533" t="s">
        <v>20604</v>
      </c>
    </row>
    <row r="1534" spans="1:40" hidden="1" x14ac:dyDescent="0.2">
      <c r="A1534" t="s">
        <v>6445</v>
      </c>
      <c r="B1534" t="s">
        <v>6446</v>
      </c>
      <c r="D1534" t="s">
        <v>8765</v>
      </c>
      <c r="F1534" t="s">
        <v>18556</v>
      </c>
      <c r="G1534" t="s">
        <v>18491</v>
      </c>
      <c r="L1534" t="s">
        <v>18558</v>
      </c>
      <c r="N1534" t="s">
        <v>7022</v>
      </c>
      <c r="T1534" t="s">
        <v>20601</v>
      </c>
      <c r="U1534" t="s">
        <v>20602</v>
      </c>
      <c r="AE1534" t="s">
        <v>18633</v>
      </c>
      <c r="AF1534" t="s">
        <v>18634</v>
      </c>
      <c r="AG1534" t="s">
        <v>18635</v>
      </c>
      <c r="AH1534" t="s">
        <v>20603</v>
      </c>
      <c r="AI1534" t="s">
        <v>18451</v>
      </c>
      <c r="AN1534" t="s">
        <v>20605</v>
      </c>
    </row>
    <row r="1535" spans="1:40" hidden="1" x14ac:dyDescent="0.2">
      <c r="A1535" t="s">
        <v>6445</v>
      </c>
      <c r="B1535" t="s">
        <v>6446</v>
      </c>
      <c r="D1535" t="s">
        <v>8765</v>
      </c>
      <c r="F1535" t="s">
        <v>18556</v>
      </c>
      <c r="G1535" t="s">
        <v>18491</v>
      </c>
      <c r="L1535" t="s">
        <v>18558</v>
      </c>
      <c r="N1535" t="s">
        <v>7317</v>
      </c>
      <c r="V1535" t="b">
        <v>0</v>
      </c>
      <c r="W1535" t="b">
        <v>0</v>
      </c>
      <c r="Z1535" t="b">
        <v>0</v>
      </c>
      <c r="AE1535" t="s">
        <v>18633</v>
      </c>
      <c r="AF1535" t="s">
        <v>18634</v>
      </c>
      <c r="AG1535" t="s">
        <v>18635</v>
      </c>
      <c r="AH1535" t="s">
        <v>20606</v>
      </c>
      <c r="AI1535" t="s">
        <v>18451</v>
      </c>
      <c r="AN1535" t="s">
        <v>20607</v>
      </c>
    </row>
    <row r="1536" spans="1:40" hidden="1" x14ac:dyDescent="0.2">
      <c r="A1536" t="s">
        <v>6445</v>
      </c>
      <c r="B1536" t="s">
        <v>6446</v>
      </c>
      <c r="D1536" t="s">
        <v>8765</v>
      </c>
      <c r="F1536" t="s">
        <v>18556</v>
      </c>
      <c r="G1536" t="s">
        <v>18491</v>
      </c>
      <c r="L1536" t="s">
        <v>18558</v>
      </c>
      <c r="N1536" t="s">
        <v>7414</v>
      </c>
      <c r="V1536" t="b">
        <v>0</v>
      </c>
      <c r="W1536" t="b">
        <v>0</v>
      </c>
      <c r="Z1536" t="b">
        <v>0</v>
      </c>
      <c r="AE1536" t="s">
        <v>18633</v>
      </c>
      <c r="AF1536" t="s">
        <v>18634</v>
      </c>
      <c r="AG1536" t="s">
        <v>18635</v>
      </c>
      <c r="AH1536" t="s">
        <v>20608</v>
      </c>
      <c r="AI1536" t="s">
        <v>18451</v>
      </c>
      <c r="AN1536" t="s">
        <v>20609</v>
      </c>
    </row>
    <row r="1537" spans="1:40" hidden="1" x14ac:dyDescent="0.2">
      <c r="A1537" t="s">
        <v>6445</v>
      </c>
      <c r="B1537" t="s">
        <v>6446</v>
      </c>
      <c r="D1537" t="s">
        <v>8765</v>
      </c>
      <c r="F1537" t="s">
        <v>18556</v>
      </c>
      <c r="G1537" t="s">
        <v>18645</v>
      </c>
      <c r="L1537" t="s">
        <v>18558</v>
      </c>
      <c r="N1537" t="s">
        <v>7800</v>
      </c>
      <c r="V1537" t="b">
        <v>0</v>
      </c>
      <c r="W1537" t="b">
        <v>0</v>
      </c>
      <c r="Z1537" t="b">
        <v>0</v>
      </c>
      <c r="AE1537" t="s">
        <v>18633</v>
      </c>
      <c r="AF1537" t="s">
        <v>18634</v>
      </c>
      <c r="AG1537" t="s">
        <v>18635</v>
      </c>
      <c r="AH1537" t="s">
        <v>20610</v>
      </c>
      <c r="AI1537" t="s">
        <v>18451</v>
      </c>
      <c r="AN1537" t="s">
        <v>20611</v>
      </c>
    </row>
    <row r="1538" spans="1:40" hidden="1" x14ac:dyDescent="0.2">
      <c r="A1538" t="s">
        <v>6445</v>
      </c>
      <c r="B1538" t="s">
        <v>6446</v>
      </c>
      <c r="D1538" t="s">
        <v>8765</v>
      </c>
      <c r="F1538" t="s">
        <v>18556</v>
      </c>
      <c r="G1538" t="s">
        <v>18491</v>
      </c>
      <c r="L1538" t="s">
        <v>18558</v>
      </c>
      <c r="N1538" t="s">
        <v>7800</v>
      </c>
      <c r="V1538" t="b">
        <v>0</v>
      </c>
      <c r="W1538" t="b">
        <v>0</v>
      </c>
      <c r="Z1538" t="b">
        <v>0</v>
      </c>
      <c r="AE1538" t="s">
        <v>18633</v>
      </c>
      <c r="AF1538" t="s">
        <v>18634</v>
      </c>
      <c r="AG1538" t="s">
        <v>18635</v>
      </c>
      <c r="AH1538" t="s">
        <v>20610</v>
      </c>
      <c r="AI1538" t="s">
        <v>18451</v>
      </c>
      <c r="AN1538" t="s">
        <v>20611</v>
      </c>
    </row>
    <row r="1539" spans="1:40" hidden="1" x14ac:dyDescent="0.2">
      <c r="A1539" t="s">
        <v>6445</v>
      </c>
      <c r="B1539" t="s">
        <v>6446</v>
      </c>
      <c r="D1539" t="s">
        <v>8765</v>
      </c>
      <c r="F1539" t="s">
        <v>18469</v>
      </c>
      <c r="L1539" t="s">
        <v>18470</v>
      </c>
      <c r="V1539" t="b">
        <v>0</v>
      </c>
      <c r="W1539" t="b">
        <v>1</v>
      </c>
      <c r="AB1539" t="s">
        <v>18455</v>
      </c>
      <c r="AE1539" t="s">
        <v>18912</v>
      </c>
      <c r="AF1539" t="s">
        <v>18634</v>
      </c>
      <c r="AG1539" t="s">
        <v>18635</v>
      </c>
      <c r="AI1539" t="s">
        <v>18476</v>
      </c>
      <c r="AK1539" t="s">
        <v>19687</v>
      </c>
      <c r="AN1539" t="s">
        <v>20612</v>
      </c>
    </row>
    <row r="1540" spans="1:40" hidden="1" x14ac:dyDescent="0.2">
      <c r="A1540" t="s">
        <v>6543</v>
      </c>
      <c r="B1540" t="s">
        <v>6544</v>
      </c>
      <c r="D1540" t="s">
        <v>8785</v>
      </c>
      <c r="F1540" t="s">
        <v>18469</v>
      </c>
      <c r="G1540" t="s">
        <v>20614</v>
      </c>
      <c r="H1540" t="s">
        <v>20615</v>
      </c>
      <c r="I1540">
        <v>300000000</v>
      </c>
      <c r="L1540" t="s">
        <v>18470</v>
      </c>
      <c r="N1540" t="s">
        <v>7790</v>
      </c>
      <c r="T1540" t="s">
        <v>20616</v>
      </c>
      <c r="U1540" t="s">
        <v>20617</v>
      </c>
      <c r="AE1540" t="s">
        <v>20618</v>
      </c>
      <c r="AF1540" t="s">
        <v>18810</v>
      </c>
      <c r="AG1540" t="s">
        <v>18811</v>
      </c>
      <c r="AH1540" t="s">
        <v>20619</v>
      </c>
      <c r="AI1540" t="s">
        <v>18476</v>
      </c>
      <c r="AK1540" t="s">
        <v>20620</v>
      </c>
      <c r="AN1540" t="s">
        <v>20621</v>
      </c>
    </row>
    <row r="1541" spans="1:40" hidden="1" x14ac:dyDescent="0.2">
      <c r="A1541" t="s">
        <v>6543</v>
      </c>
      <c r="B1541" t="s">
        <v>6544</v>
      </c>
      <c r="D1541" t="s">
        <v>8785</v>
      </c>
      <c r="F1541" t="s">
        <v>18469</v>
      </c>
      <c r="L1541" t="s">
        <v>18470</v>
      </c>
      <c r="N1541" t="s">
        <v>7790</v>
      </c>
      <c r="T1541" t="s">
        <v>20616</v>
      </c>
      <c r="U1541" t="s">
        <v>20617</v>
      </c>
      <c r="V1541" t="b">
        <v>0</v>
      </c>
      <c r="W1541" t="b">
        <v>1</v>
      </c>
      <c r="AB1541" t="s">
        <v>18455</v>
      </c>
      <c r="AE1541" t="s">
        <v>20622</v>
      </c>
      <c r="AF1541" t="s">
        <v>18804</v>
      </c>
      <c r="AG1541" t="s">
        <v>18994</v>
      </c>
      <c r="AH1541" t="s">
        <v>20619</v>
      </c>
      <c r="AI1541" t="s">
        <v>18476</v>
      </c>
      <c r="AK1541" t="s">
        <v>20620</v>
      </c>
      <c r="AN1541" t="s">
        <v>20621</v>
      </c>
    </row>
    <row r="1542" spans="1:40" hidden="1" x14ac:dyDescent="0.2">
      <c r="A1542" t="s">
        <v>6543</v>
      </c>
      <c r="B1542" t="s">
        <v>6544</v>
      </c>
      <c r="D1542" t="s">
        <v>8785</v>
      </c>
      <c r="F1542" t="s">
        <v>18469</v>
      </c>
      <c r="L1542" t="s">
        <v>18470</v>
      </c>
      <c r="N1542" t="s">
        <v>7340</v>
      </c>
      <c r="T1542" t="s">
        <v>20623</v>
      </c>
      <c r="U1542" t="s">
        <v>20624</v>
      </c>
      <c r="V1542" t="b">
        <v>0</v>
      </c>
      <c r="W1542" t="b">
        <v>0</v>
      </c>
      <c r="Z1542" t="b">
        <v>0</v>
      </c>
      <c r="AB1542" t="s">
        <v>18455</v>
      </c>
      <c r="AE1542" t="s">
        <v>20618</v>
      </c>
      <c r="AF1542" t="s">
        <v>18810</v>
      </c>
      <c r="AG1542" t="s">
        <v>18811</v>
      </c>
      <c r="AH1542" t="s">
        <v>20625</v>
      </c>
      <c r="AI1542" t="s">
        <v>18476</v>
      </c>
      <c r="AK1542" t="s">
        <v>20620</v>
      </c>
      <c r="AN1542" t="s">
        <v>20626</v>
      </c>
    </row>
    <row r="1543" spans="1:40" hidden="1" x14ac:dyDescent="0.2">
      <c r="A1543" t="s">
        <v>6543</v>
      </c>
      <c r="B1543" t="s">
        <v>6544</v>
      </c>
      <c r="D1543" t="s">
        <v>8785</v>
      </c>
      <c r="F1543" t="s">
        <v>18469</v>
      </c>
      <c r="L1543" t="s">
        <v>18470</v>
      </c>
      <c r="N1543" t="s">
        <v>7530</v>
      </c>
      <c r="V1543" t="b">
        <v>0</v>
      </c>
      <c r="W1543" t="b">
        <v>1</v>
      </c>
      <c r="Z1543" t="b">
        <v>0</v>
      </c>
      <c r="AB1543" t="s">
        <v>18455</v>
      </c>
      <c r="AE1543" t="s">
        <v>20618</v>
      </c>
      <c r="AF1543" t="s">
        <v>18810</v>
      </c>
      <c r="AG1543" t="s">
        <v>18811</v>
      </c>
      <c r="AH1543" t="s">
        <v>20627</v>
      </c>
      <c r="AI1543" t="s">
        <v>18476</v>
      </c>
      <c r="AK1543" t="s">
        <v>20620</v>
      </c>
      <c r="AN1543" t="s">
        <v>20628</v>
      </c>
    </row>
    <row r="1544" spans="1:40" hidden="1" x14ac:dyDescent="0.2">
      <c r="A1544" t="s">
        <v>6543</v>
      </c>
      <c r="B1544" t="s">
        <v>6544</v>
      </c>
      <c r="D1544" t="s">
        <v>8785</v>
      </c>
      <c r="F1544" t="s">
        <v>18469</v>
      </c>
      <c r="L1544" t="s">
        <v>18470</v>
      </c>
      <c r="N1544" t="s">
        <v>7854</v>
      </c>
      <c r="V1544" t="b">
        <v>0</v>
      </c>
      <c r="W1544" t="b">
        <v>1</v>
      </c>
      <c r="Z1544" t="b">
        <v>0</v>
      </c>
      <c r="AB1544" t="s">
        <v>18455</v>
      </c>
      <c r="AE1544" t="s">
        <v>19906</v>
      </c>
      <c r="AF1544" t="s">
        <v>18840</v>
      </c>
      <c r="AG1544" t="s">
        <v>18811</v>
      </c>
      <c r="AH1544" t="s">
        <v>20629</v>
      </c>
      <c r="AI1544" t="s">
        <v>18476</v>
      </c>
      <c r="AK1544" t="s">
        <v>20620</v>
      </c>
      <c r="AN1544" t="s">
        <v>20630</v>
      </c>
    </row>
    <row r="1545" spans="1:40" hidden="1" x14ac:dyDescent="0.2">
      <c r="A1545" t="s">
        <v>6543</v>
      </c>
      <c r="B1545" t="s">
        <v>6544</v>
      </c>
      <c r="D1545" t="s">
        <v>8785</v>
      </c>
      <c r="F1545" t="s">
        <v>18469</v>
      </c>
      <c r="L1545" t="s">
        <v>18470</v>
      </c>
      <c r="N1545" t="s">
        <v>19002</v>
      </c>
      <c r="V1545" t="b">
        <v>0</v>
      </c>
      <c r="W1545" t="b">
        <v>1</v>
      </c>
      <c r="Z1545" t="b">
        <v>0</v>
      </c>
      <c r="AB1545" t="s">
        <v>18455</v>
      </c>
      <c r="AE1545" t="s">
        <v>19906</v>
      </c>
      <c r="AF1545" t="s">
        <v>18840</v>
      </c>
      <c r="AG1545" t="s">
        <v>18811</v>
      </c>
      <c r="AH1545" t="s">
        <v>20631</v>
      </c>
      <c r="AI1545" t="s">
        <v>18476</v>
      </c>
      <c r="AK1545" t="s">
        <v>20620</v>
      </c>
      <c r="AN1545" t="s">
        <v>20632</v>
      </c>
    </row>
    <row r="1546" spans="1:40" hidden="1" x14ac:dyDescent="0.2">
      <c r="A1546" t="s">
        <v>6543</v>
      </c>
      <c r="B1546" t="s">
        <v>6544</v>
      </c>
      <c r="D1546" t="s">
        <v>8785</v>
      </c>
      <c r="F1546" t="s">
        <v>18556</v>
      </c>
      <c r="G1546" t="s">
        <v>18566</v>
      </c>
      <c r="L1546" t="s">
        <v>18558</v>
      </c>
      <c r="N1546" t="s">
        <v>20633</v>
      </c>
      <c r="T1546" t="s">
        <v>20634</v>
      </c>
      <c r="U1546" t="s">
        <v>20635</v>
      </c>
      <c r="AE1546" t="s">
        <v>18678</v>
      </c>
      <c r="AH1546" t="s">
        <v>20636</v>
      </c>
      <c r="AI1546" t="s">
        <v>18524</v>
      </c>
      <c r="AN1546" t="s">
        <v>20637</v>
      </c>
    </row>
    <row r="1547" spans="1:40" hidden="1" x14ac:dyDescent="0.2">
      <c r="A1547" t="s">
        <v>6543</v>
      </c>
      <c r="B1547" t="s">
        <v>6544</v>
      </c>
      <c r="D1547" t="s">
        <v>8785</v>
      </c>
      <c r="F1547" t="s">
        <v>18556</v>
      </c>
      <c r="G1547" t="s">
        <v>18491</v>
      </c>
      <c r="L1547" t="s">
        <v>18558</v>
      </c>
      <c r="N1547" t="s">
        <v>20633</v>
      </c>
      <c r="T1547" t="s">
        <v>20634</v>
      </c>
      <c r="U1547" t="s">
        <v>20635</v>
      </c>
      <c r="AE1547" t="s">
        <v>18678</v>
      </c>
      <c r="AH1547" t="s">
        <v>20636</v>
      </c>
      <c r="AI1547" t="s">
        <v>18451</v>
      </c>
      <c r="AN1547" t="s">
        <v>20637</v>
      </c>
    </row>
    <row r="1548" spans="1:40" hidden="1" x14ac:dyDescent="0.2">
      <c r="A1548" t="s">
        <v>6543</v>
      </c>
      <c r="B1548" t="s">
        <v>6544</v>
      </c>
      <c r="D1548" t="s">
        <v>8785</v>
      </c>
      <c r="F1548" t="s">
        <v>18556</v>
      </c>
      <c r="G1548" t="s">
        <v>18451</v>
      </c>
      <c r="H1548" t="s">
        <v>19527</v>
      </c>
      <c r="L1548" t="s">
        <v>18558</v>
      </c>
      <c r="N1548" t="s">
        <v>20633</v>
      </c>
      <c r="T1548" t="s">
        <v>20634</v>
      </c>
      <c r="U1548" t="s">
        <v>20635</v>
      </c>
      <c r="AC1548" t="s">
        <v>18491</v>
      </c>
      <c r="AE1548" t="s">
        <v>18678</v>
      </c>
      <c r="AH1548" t="s">
        <v>20636</v>
      </c>
      <c r="AI1548" t="s">
        <v>18524</v>
      </c>
      <c r="AN1548" t="s">
        <v>20638</v>
      </c>
    </row>
    <row r="1549" spans="1:40" hidden="1" x14ac:dyDescent="0.2">
      <c r="A1549" t="s">
        <v>6543</v>
      </c>
      <c r="B1549" t="s">
        <v>6544</v>
      </c>
      <c r="D1549" t="s">
        <v>8785</v>
      </c>
      <c r="F1549" t="s">
        <v>18556</v>
      </c>
      <c r="G1549" t="s">
        <v>18524</v>
      </c>
      <c r="H1549" t="s">
        <v>19519</v>
      </c>
      <c r="L1549" t="s">
        <v>18558</v>
      </c>
      <c r="N1549" t="s">
        <v>20633</v>
      </c>
      <c r="T1549" t="s">
        <v>20634</v>
      </c>
      <c r="U1549" t="s">
        <v>20635</v>
      </c>
      <c r="AC1549" t="s">
        <v>18566</v>
      </c>
      <c r="AE1549" t="s">
        <v>18678</v>
      </c>
      <c r="AH1549" t="s">
        <v>20636</v>
      </c>
      <c r="AI1549" t="s">
        <v>18524</v>
      </c>
      <c r="AN1549" t="s">
        <v>20639</v>
      </c>
    </row>
    <row r="1550" spans="1:40" hidden="1" x14ac:dyDescent="0.2">
      <c r="A1550" t="s">
        <v>6543</v>
      </c>
      <c r="B1550" t="s">
        <v>6544</v>
      </c>
      <c r="D1550" t="s">
        <v>8785</v>
      </c>
      <c r="F1550" t="s">
        <v>18469</v>
      </c>
      <c r="L1550" t="s">
        <v>18470</v>
      </c>
      <c r="V1550" t="b">
        <v>0</v>
      </c>
      <c r="W1550" t="b">
        <v>1</v>
      </c>
      <c r="AB1550" t="s">
        <v>18455</v>
      </c>
      <c r="AE1550" t="s">
        <v>20618</v>
      </c>
      <c r="AF1550" t="s">
        <v>18810</v>
      </c>
      <c r="AG1550" t="s">
        <v>18811</v>
      </c>
      <c r="AI1550" t="s">
        <v>18476</v>
      </c>
      <c r="AK1550" t="s">
        <v>20620</v>
      </c>
      <c r="AN1550" t="s">
        <v>20640</v>
      </c>
    </row>
    <row r="1551" spans="1:40" hidden="1" x14ac:dyDescent="0.2">
      <c r="A1551" t="s">
        <v>6606</v>
      </c>
      <c r="B1551" t="s">
        <v>6607</v>
      </c>
      <c r="D1551" t="s">
        <v>8791</v>
      </c>
      <c r="F1551" t="s">
        <v>18556</v>
      </c>
      <c r="G1551" t="s">
        <v>18451</v>
      </c>
      <c r="H1551" t="s">
        <v>20641</v>
      </c>
      <c r="L1551" t="s">
        <v>18558</v>
      </c>
      <c r="N1551" t="s">
        <v>7427</v>
      </c>
      <c r="T1551" t="s">
        <v>20642</v>
      </c>
      <c r="U1551" t="s">
        <v>20643</v>
      </c>
      <c r="V1551" t="b">
        <v>0</v>
      </c>
      <c r="W1551" t="b">
        <v>1</v>
      </c>
      <c r="AB1551" t="s">
        <v>18455</v>
      </c>
      <c r="AC1551" t="s">
        <v>18491</v>
      </c>
      <c r="AE1551" t="s">
        <v>19191</v>
      </c>
      <c r="AF1551" t="s">
        <v>18973</v>
      </c>
      <c r="AG1551" t="s">
        <v>18994</v>
      </c>
      <c r="AH1551" t="s">
        <v>20644</v>
      </c>
      <c r="AI1551" t="s">
        <v>18451</v>
      </c>
      <c r="AN1551" t="s">
        <v>20645</v>
      </c>
    </row>
    <row r="1552" spans="1:40" hidden="1" x14ac:dyDescent="0.2">
      <c r="A1552" t="s">
        <v>6606</v>
      </c>
      <c r="B1552" t="s">
        <v>6607</v>
      </c>
      <c r="D1552" t="s">
        <v>8791</v>
      </c>
      <c r="F1552" t="s">
        <v>18556</v>
      </c>
      <c r="G1552" t="s">
        <v>18451</v>
      </c>
      <c r="H1552" t="s">
        <v>20646</v>
      </c>
      <c r="L1552" t="s">
        <v>18558</v>
      </c>
      <c r="N1552" t="s">
        <v>7427</v>
      </c>
      <c r="T1552" t="s">
        <v>20642</v>
      </c>
      <c r="U1552" t="s">
        <v>20643</v>
      </c>
      <c r="V1552" t="b">
        <v>0</v>
      </c>
      <c r="W1552" t="b">
        <v>1</v>
      </c>
      <c r="AB1552" t="s">
        <v>18455</v>
      </c>
      <c r="AC1552" t="s">
        <v>18566</v>
      </c>
      <c r="AE1552" t="s">
        <v>19191</v>
      </c>
      <c r="AF1552" t="s">
        <v>18973</v>
      </c>
      <c r="AG1552" t="s">
        <v>18994</v>
      </c>
      <c r="AH1552" t="s">
        <v>20644</v>
      </c>
      <c r="AI1552" t="s">
        <v>18451</v>
      </c>
      <c r="AN1552" t="s">
        <v>20645</v>
      </c>
    </row>
    <row r="1553" spans="1:40" hidden="1" x14ac:dyDescent="0.2">
      <c r="A1553" t="s">
        <v>6606</v>
      </c>
      <c r="B1553" t="s">
        <v>6607</v>
      </c>
      <c r="D1553" t="s">
        <v>8791</v>
      </c>
      <c r="F1553" t="s">
        <v>18556</v>
      </c>
      <c r="G1553" t="s">
        <v>18451</v>
      </c>
      <c r="H1553" t="s">
        <v>20647</v>
      </c>
      <c r="L1553" t="s">
        <v>18558</v>
      </c>
      <c r="N1553" t="s">
        <v>7427</v>
      </c>
      <c r="T1553" t="s">
        <v>20642</v>
      </c>
      <c r="U1553" t="s">
        <v>20643</v>
      </c>
      <c r="V1553" t="b">
        <v>0</v>
      </c>
      <c r="W1553" t="b">
        <v>1</v>
      </c>
      <c r="AB1553" t="s">
        <v>18455</v>
      </c>
      <c r="AC1553" t="s">
        <v>18881</v>
      </c>
      <c r="AE1553" t="s">
        <v>19191</v>
      </c>
      <c r="AF1553" t="s">
        <v>18973</v>
      </c>
      <c r="AG1553" t="s">
        <v>18994</v>
      </c>
      <c r="AH1553" t="s">
        <v>20644</v>
      </c>
      <c r="AI1553" t="s">
        <v>18451</v>
      </c>
      <c r="AN1553" t="s">
        <v>20645</v>
      </c>
    </row>
    <row r="1554" spans="1:40" hidden="1" x14ac:dyDescent="0.2">
      <c r="A1554" t="s">
        <v>6606</v>
      </c>
      <c r="B1554" t="s">
        <v>6607</v>
      </c>
      <c r="D1554" t="s">
        <v>8791</v>
      </c>
      <c r="F1554" t="s">
        <v>18556</v>
      </c>
      <c r="G1554" t="s">
        <v>18524</v>
      </c>
      <c r="H1554" t="s">
        <v>20271</v>
      </c>
      <c r="L1554" t="s">
        <v>18558</v>
      </c>
      <c r="N1554" t="s">
        <v>7427</v>
      </c>
      <c r="T1554" t="s">
        <v>20642</v>
      </c>
      <c r="U1554" t="s">
        <v>20643</v>
      </c>
      <c r="V1554" t="b">
        <v>0</v>
      </c>
      <c r="W1554" t="b">
        <v>1</v>
      </c>
      <c r="AB1554" t="s">
        <v>18455</v>
      </c>
      <c r="AC1554" t="s">
        <v>20648</v>
      </c>
      <c r="AE1554" t="s">
        <v>19187</v>
      </c>
      <c r="AF1554" t="s">
        <v>18895</v>
      </c>
      <c r="AG1554" t="s">
        <v>18725</v>
      </c>
      <c r="AH1554" t="s">
        <v>20644</v>
      </c>
      <c r="AI1554" t="s">
        <v>18451</v>
      </c>
      <c r="AN1554" t="s">
        <v>20645</v>
      </c>
    </row>
    <row r="1555" spans="1:40" hidden="1" x14ac:dyDescent="0.2">
      <c r="A1555" t="s">
        <v>6606</v>
      </c>
      <c r="B1555" t="s">
        <v>6607</v>
      </c>
      <c r="D1555" t="s">
        <v>8791</v>
      </c>
      <c r="F1555" t="s">
        <v>18556</v>
      </c>
      <c r="G1555" t="s">
        <v>18451</v>
      </c>
      <c r="H1555" t="s">
        <v>19069</v>
      </c>
      <c r="L1555" t="s">
        <v>18558</v>
      </c>
      <c r="N1555" t="s">
        <v>7427</v>
      </c>
      <c r="T1555" t="s">
        <v>20642</v>
      </c>
      <c r="U1555" t="s">
        <v>20643</v>
      </c>
      <c r="V1555" t="b">
        <v>0</v>
      </c>
      <c r="W1555" t="b">
        <v>1</v>
      </c>
      <c r="AB1555" t="s">
        <v>18455</v>
      </c>
      <c r="AC1555" t="s">
        <v>20153</v>
      </c>
      <c r="AE1555" t="s">
        <v>19191</v>
      </c>
      <c r="AF1555" t="s">
        <v>18973</v>
      </c>
      <c r="AG1555" t="s">
        <v>18994</v>
      </c>
      <c r="AH1555" t="s">
        <v>20644</v>
      </c>
      <c r="AI1555" t="s">
        <v>18451</v>
      </c>
      <c r="AN1555" t="s">
        <v>20645</v>
      </c>
    </row>
    <row r="1556" spans="1:40" hidden="1" x14ac:dyDescent="0.2">
      <c r="A1556" t="s">
        <v>6606</v>
      </c>
      <c r="B1556" t="s">
        <v>6607</v>
      </c>
      <c r="D1556" t="s">
        <v>8791</v>
      </c>
      <c r="F1556" t="s">
        <v>18556</v>
      </c>
      <c r="G1556" t="s">
        <v>18451</v>
      </c>
      <c r="H1556" t="s">
        <v>20647</v>
      </c>
      <c r="L1556" t="s">
        <v>18558</v>
      </c>
      <c r="N1556" t="s">
        <v>7427</v>
      </c>
      <c r="T1556" t="s">
        <v>20642</v>
      </c>
      <c r="U1556" t="s">
        <v>20643</v>
      </c>
      <c r="V1556" t="b">
        <v>0</v>
      </c>
      <c r="W1556" t="b">
        <v>1</v>
      </c>
      <c r="AB1556" t="s">
        <v>18455</v>
      </c>
      <c r="AC1556" t="s">
        <v>7846</v>
      </c>
      <c r="AE1556" t="s">
        <v>20649</v>
      </c>
      <c r="AF1556" t="s">
        <v>20649</v>
      </c>
      <c r="AH1556" t="s">
        <v>20644</v>
      </c>
      <c r="AI1556" t="s">
        <v>18451</v>
      </c>
      <c r="AN1556" t="s">
        <v>20645</v>
      </c>
    </row>
    <row r="1557" spans="1:40" hidden="1" x14ac:dyDescent="0.2">
      <c r="A1557" t="s">
        <v>6606</v>
      </c>
      <c r="B1557" t="s">
        <v>6607</v>
      </c>
      <c r="D1557" t="s">
        <v>8791</v>
      </c>
      <c r="F1557" t="s">
        <v>18556</v>
      </c>
      <c r="G1557" t="s">
        <v>18451</v>
      </c>
      <c r="H1557" t="s">
        <v>20650</v>
      </c>
      <c r="L1557" t="s">
        <v>18558</v>
      </c>
      <c r="N1557" t="s">
        <v>7087</v>
      </c>
      <c r="T1557" t="s">
        <v>20651</v>
      </c>
      <c r="U1557" t="s">
        <v>20652</v>
      </c>
      <c r="V1557" t="b">
        <v>0</v>
      </c>
      <c r="W1557" t="b">
        <v>1</v>
      </c>
      <c r="AB1557" t="s">
        <v>18455</v>
      </c>
      <c r="AC1557" t="s">
        <v>18491</v>
      </c>
      <c r="AE1557" t="s">
        <v>19191</v>
      </c>
      <c r="AF1557" t="s">
        <v>18973</v>
      </c>
      <c r="AG1557" t="s">
        <v>18994</v>
      </c>
      <c r="AH1557" t="s">
        <v>20653</v>
      </c>
      <c r="AI1557" t="s">
        <v>18524</v>
      </c>
      <c r="AN1557" t="s">
        <v>20654</v>
      </c>
    </row>
    <row r="1558" spans="1:40" hidden="1" x14ac:dyDescent="0.2">
      <c r="A1558" t="s">
        <v>6606</v>
      </c>
      <c r="B1558" t="s">
        <v>6607</v>
      </c>
      <c r="D1558" t="s">
        <v>8791</v>
      </c>
      <c r="F1558" t="s">
        <v>18556</v>
      </c>
      <c r="G1558" t="s">
        <v>18566</v>
      </c>
      <c r="L1558" t="s">
        <v>18558</v>
      </c>
      <c r="N1558" t="s">
        <v>7087</v>
      </c>
      <c r="T1558" t="s">
        <v>20651</v>
      </c>
      <c r="U1558" t="s">
        <v>20652</v>
      </c>
      <c r="AE1558" t="s">
        <v>19187</v>
      </c>
      <c r="AF1558" t="s">
        <v>18895</v>
      </c>
      <c r="AG1558" t="s">
        <v>18725</v>
      </c>
      <c r="AH1558" t="s">
        <v>20653</v>
      </c>
      <c r="AI1558" t="s">
        <v>18524</v>
      </c>
      <c r="AN1558" t="s">
        <v>20655</v>
      </c>
    </row>
    <row r="1559" spans="1:40" hidden="1" x14ac:dyDescent="0.2">
      <c r="A1559" t="s">
        <v>6606</v>
      </c>
      <c r="B1559" t="s">
        <v>6607</v>
      </c>
      <c r="D1559" t="s">
        <v>8791</v>
      </c>
      <c r="F1559" t="s">
        <v>18556</v>
      </c>
      <c r="G1559" t="s">
        <v>18451</v>
      </c>
      <c r="H1559" t="s">
        <v>19069</v>
      </c>
      <c r="L1559" t="s">
        <v>18517</v>
      </c>
      <c r="N1559" t="s">
        <v>7087</v>
      </c>
      <c r="Q1559" t="s">
        <v>19075</v>
      </c>
      <c r="T1559" t="s">
        <v>20651</v>
      </c>
      <c r="U1559" t="s">
        <v>20652</v>
      </c>
      <c r="V1559" t="b">
        <v>0</v>
      </c>
      <c r="W1559" t="b">
        <v>1</v>
      </c>
      <c r="AB1559" t="s">
        <v>18455</v>
      </c>
      <c r="AC1559" t="s">
        <v>20153</v>
      </c>
      <c r="AE1559" t="s">
        <v>19191</v>
      </c>
      <c r="AF1559" t="s">
        <v>18973</v>
      </c>
      <c r="AG1559" t="s">
        <v>18994</v>
      </c>
      <c r="AH1559" t="s">
        <v>20653</v>
      </c>
      <c r="AI1559" t="s">
        <v>18461</v>
      </c>
      <c r="AN1559" t="s">
        <v>20656</v>
      </c>
    </row>
    <row r="1560" spans="1:40" hidden="1" x14ac:dyDescent="0.2">
      <c r="A1560" t="s">
        <v>6606</v>
      </c>
      <c r="B1560" t="s">
        <v>6607</v>
      </c>
      <c r="D1560" t="s">
        <v>8791</v>
      </c>
      <c r="F1560" t="s">
        <v>18556</v>
      </c>
      <c r="G1560" t="s">
        <v>7635</v>
      </c>
      <c r="H1560" t="s">
        <v>20647</v>
      </c>
      <c r="L1560" t="s">
        <v>18558</v>
      </c>
      <c r="N1560" t="s">
        <v>7087</v>
      </c>
      <c r="T1560" t="s">
        <v>20651</v>
      </c>
      <c r="U1560" t="s">
        <v>20652</v>
      </c>
      <c r="V1560" t="b">
        <v>0</v>
      </c>
      <c r="W1560" t="b">
        <v>1</v>
      </c>
      <c r="AB1560" t="s">
        <v>18455</v>
      </c>
      <c r="AC1560" t="s">
        <v>7846</v>
      </c>
      <c r="AE1560" t="s">
        <v>20657</v>
      </c>
      <c r="AF1560" t="s">
        <v>20657</v>
      </c>
      <c r="AG1560" t="s">
        <v>20658</v>
      </c>
      <c r="AH1560" t="s">
        <v>20653</v>
      </c>
      <c r="AI1560" t="s">
        <v>18524</v>
      </c>
      <c r="AN1560" t="s">
        <v>20654</v>
      </c>
    </row>
    <row r="1561" spans="1:40" hidden="1" x14ac:dyDescent="0.2">
      <c r="A1561" t="s">
        <v>6606</v>
      </c>
      <c r="B1561" t="s">
        <v>6607</v>
      </c>
      <c r="D1561" t="s">
        <v>8791</v>
      </c>
      <c r="F1561" t="s">
        <v>18556</v>
      </c>
      <c r="G1561" t="s">
        <v>18881</v>
      </c>
      <c r="L1561" t="s">
        <v>18558</v>
      </c>
      <c r="N1561" t="s">
        <v>7087</v>
      </c>
      <c r="T1561" t="s">
        <v>20651</v>
      </c>
      <c r="U1561" t="s">
        <v>20652</v>
      </c>
      <c r="AE1561" t="s">
        <v>19191</v>
      </c>
      <c r="AF1561" t="s">
        <v>18973</v>
      </c>
      <c r="AG1561" t="s">
        <v>18994</v>
      </c>
      <c r="AH1561" t="s">
        <v>20653</v>
      </c>
      <c r="AI1561" t="s">
        <v>18451</v>
      </c>
      <c r="AN1561" t="s">
        <v>20655</v>
      </c>
    </row>
    <row r="1562" spans="1:40" hidden="1" x14ac:dyDescent="0.2">
      <c r="A1562" t="s">
        <v>6606</v>
      </c>
      <c r="B1562" t="s">
        <v>6607</v>
      </c>
      <c r="D1562" t="s">
        <v>8791</v>
      </c>
      <c r="F1562" t="s">
        <v>18556</v>
      </c>
      <c r="G1562" t="s">
        <v>7846</v>
      </c>
      <c r="L1562" t="s">
        <v>18517</v>
      </c>
      <c r="N1562" t="s">
        <v>7087</v>
      </c>
      <c r="Q1562" t="s">
        <v>19075</v>
      </c>
      <c r="T1562" t="s">
        <v>20651</v>
      </c>
      <c r="U1562" t="s">
        <v>20652</v>
      </c>
      <c r="V1562" t="b">
        <v>0</v>
      </c>
      <c r="W1562" t="b">
        <v>1</v>
      </c>
      <c r="AB1562" t="s">
        <v>18455</v>
      </c>
      <c r="AC1562" t="s">
        <v>18577</v>
      </c>
      <c r="AE1562" t="s">
        <v>20657</v>
      </c>
      <c r="AF1562" t="s">
        <v>20657</v>
      </c>
      <c r="AG1562" t="s">
        <v>20658</v>
      </c>
      <c r="AH1562" t="s">
        <v>20653</v>
      </c>
      <c r="AI1562" t="s">
        <v>18461</v>
      </c>
      <c r="AN1562" t="s">
        <v>20659</v>
      </c>
    </row>
    <row r="1563" spans="1:40" hidden="1" x14ac:dyDescent="0.2">
      <c r="A1563" t="s">
        <v>6606</v>
      </c>
      <c r="B1563" t="s">
        <v>6607</v>
      </c>
      <c r="D1563" t="s">
        <v>8791</v>
      </c>
      <c r="F1563" t="s">
        <v>18556</v>
      </c>
      <c r="G1563" t="s">
        <v>18451</v>
      </c>
      <c r="H1563" t="s">
        <v>20271</v>
      </c>
      <c r="L1563" t="s">
        <v>18517</v>
      </c>
      <c r="N1563" t="s">
        <v>7087</v>
      </c>
      <c r="Q1563" t="s">
        <v>19075</v>
      </c>
      <c r="T1563" t="s">
        <v>20651</v>
      </c>
      <c r="U1563" t="s">
        <v>20652</v>
      </c>
      <c r="V1563" t="b">
        <v>0</v>
      </c>
      <c r="W1563" t="b">
        <v>1</v>
      </c>
      <c r="AB1563" t="s">
        <v>18455</v>
      </c>
      <c r="AC1563" t="s">
        <v>18881</v>
      </c>
      <c r="AE1563" t="s">
        <v>19191</v>
      </c>
      <c r="AF1563" t="s">
        <v>18973</v>
      </c>
      <c r="AG1563" t="s">
        <v>18994</v>
      </c>
      <c r="AH1563" t="s">
        <v>20653</v>
      </c>
      <c r="AI1563" t="s">
        <v>18461</v>
      </c>
      <c r="AN1563" t="s">
        <v>20656</v>
      </c>
    </row>
    <row r="1564" spans="1:40" hidden="1" x14ac:dyDescent="0.2">
      <c r="A1564" t="s">
        <v>6606</v>
      </c>
      <c r="B1564" t="s">
        <v>6607</v>
      </c>
      <c r="D1564" t="s">
        <v>8791</v>
      </c>
      <c r="F1564" t="s">
        <v>18556</v>
      </c>
      <c r="G1564" t="s">
        <v>18451</v>
      </c>
      <c r="H1564" t="s">
        <v>20271</v>
      </c>
      <c r="L1564" t="s">
        <v>18558</v>
      </c>
      <c r="N1564" t="s">
        <v>7087</v>
      </c>
      <c r="T1564" t="s">
        <v>20651</v>
      </c>
      <c r="U1564" t="s">
        <v>20652</v>
      </c>
      <c r="V1564" t="b">
        <v>0</v>
      </c>
      <c r="W1564" t="b">
        <v>1</v>
      </c>
      <c r="AB1564" t="s">
        <v>18455</v>
      </c>
      <c r="AC1564" t="s">
        <v>18881</v>
      </c>
      <c r="AE1564" t="s">
        <v>19191</v>
      </c>
      <c r="AF1564" t="s">
        <v>18973</v>
      </c>
      <c r="AG1564" t="s">
        <v>18994</v>
      </c>
      <c r="AH1564" t="s">
        <v>20653</v>
      </c>
      <c r="AI1564" t="s">
        <v>18524</v>
      </c>
      <c r="AN1564" t="s">
        <v>20654</v>
      </c>
    </row>
    <row r="1565" spans="1:40" hidden="1" x14ac:dyDescent="0.2">
      <c r="A1565" t="s">
        <v>6606</v>
      </c>
      <c r="B1565" t="s">
        <v>6607</v>
      </c>
      <c r="D1565" t="s">
        <v>8791</v>
      </c>
      <c r="F1565" t="s">
        <v>18556</v>
      </c>
      <c r="G1565" t="s">
        <v>18491</v>
      </c>
      <c r="L1565" t="s">
        <v>18558</v>
      </c>
      <c r="N1565" t="s">
        <v>7087</v>
      </c>
      <c r="T1565" t="s">
        <v>20651</v>
      </c>
      <c r="U1565" t="s">
        <v>20652</v>
      </c>
      <c r="AE1565" t="s">
        <v>19191</v>
      </c>
      <c r="AF1565" t="s">
        <v>18973</v>
      </c>
      <c r="AG1565" t="s">
        <v>18994</v>
      </c>
      <c r="AH1565" t="s">
        <v>20653</v>
      </c>
      <c r="AI1565" t="s">
        <v>18451</v>
      </c>
      <c r="AN1565" t="s">
        <v>20655</v>
      </c>
    </row>
    <row r="1566" spans="1:40" hidden="1" x14ac:dyDescent="0.2">
      <c r="A1566" t="s">
        <v>6606</v>
      </c>
      <c r="B1566" t="s">
        <v>6607</v>
      </c>
      <c r="D1566" t="s">
        <v>8791</v>
      </c>
      <c r="F1566" t="s">
        <v>18556</v>
      </c>
      <c r="G1566" t="s">
        <v>18524</v>
      </c>
      <c r="H1566" t="s">
        <v>20122</v>
      </c>
      <c r="L1566" t="s">
        <v>18558</v>
      </c>
      <c r="N1566" t="s">
        <v>7087</v>
      </c>
      <c r="T1566" t="s">
        <v>20651</v>
      </c>
      <c r="U1566" t="s">
        <v>20652</v>
      </c>
      <c r="V1566" t="b">
        <v>0</v>
      </c>
      <c r="W1566" t="b">
        <v>1</v>
      </c>
      <c r="AB1566" t="s">
        <v>18455</v>
      </c>
      <c r="AC1566" t="s">
        <v>18566</v>
      </c>
      <c r="AE1566" t="s">
        <v>19187</v>
      </c>
      <c r="AF1566" t="s">
        <v>18895</v>
      </c>
      <c r="AG1566" t="s">
        <v>18725</v>
      </c>
      <c r="AH1566" t="s">
        <v>20653</v>
      </c>
      <c r="AI1566" t="s">
        <v>18524</v>
      </c>
      <c r="AN1566" t="s">
        <v>20654</v>
      </c>
    </row>
    <row r="1567" spans="1:40" hidden="1" x14ac:dyDescent="0.2">
      <c r="A1567" t="s">
        <v>6606</v>
      </c>
      <c r="B1567" t="s">
        <v>6607</v>
      </c>
      <c r="D1567" t="s">
        <v>8791</v>
      </c>
      <c r="F1567" t="s">
        <v>18556</v>
      </c>
      <c r="G1567" t="s">
        <v>18451</v>
      </c>
      <c r="H1567" t="s">
        <v>20650</v>
      </c>
      <c r="L1567" t="s">
        <v>18517</v>
      </c>
      <c r="N1567" t="s">
        <v>7087</v>
      </c>
      <c r="Q1567" t="s">
        <v>19075</v>
      </c>
      <c r="T1567" t="s">
        <v>20651</v>
      </c>
      <c r="U1567" t="s">
        <v>20652</v>
      </c>
      <c r="V1567" t="b">
        <v>0</v>
      </c>
      <c r="W1567" t="b">
        <v>1</v>
      </c>
      <c r="AB1567" t="s">
        <v>18455</v>
      </c>
      <c r="AC1567" t="s">
        <v>18491</v>
      </c>
      <c r="AE1567" t="s">
        <v>19191</v>
      </c>
      <c r="AF1567" t="s">
        <v>18973</v>
      </c>
      <c r="AG1567" t="s">
        <v>18994</v>
      </c>
      <c r="AH1567" t="s">
        <v>20653</v>
      </c>
      <c r="AI1567" t="s">
        <v>18461</v>
      </c>
      <c r="AN1567" t="s">
        <v>20656</v>
      </c>
    </row>
    <row r="1568" spans="1:40" hidden="1" x14ac:dyDescent="0.2">
      <c r="A1568" t="s">
        <v>6606</v>
      </c>
      <c r="B1568" t="s">
        <v>6607</v>
      </c>
      <c r="D1568" t="s">
        <v>8791</v>
      </c>
      <c r="F1568" t="s">
        <v>18556</v>
      </c>
      <c r="G1568" t="s">
        <v>18524</v>
      </c>
      <c r="H1568" t="s">
        <v>20122</v>
      </c>
      <c r="L1568" t="s">
        <v>18517</v>
      </c>
      <c r="N1568" t="s">
        <v>7087</v>
      </c>
      <c r="Q1568" t="s">
        <v>19075</v>
      </c>
      <c r="T1568" t="s">
        <v>20651</v>
      </c>
      <c r="U1568" t="s">
        <v>20652</v>
      </c>
      <c r="V1568" t="b">
        <v>0</v>
      </c>
      <c r="W1568" t="b">
        <v>1</v>
      </c>
      <c r="AB1568" t="s">
        <v>18455</v>
      </c>
      <c r="AC1568" t="s">
        <v>18566</v>
      </c>
      <c r="AE1568" t="s">
        <v>19187</v>
      </c>
      <c r="AF1568" t="s">
        <v>18895</v>
      </c>
      <c r="AG1568" t="s">
        <v>18725</v>
      </c>
      <c r="AH1568" t="s">
        <v>20653</v>
      </c>
      <c r="AI1568" t="s">
        <v>7872</v>
      </c>
      <c r="AN1568" t="s">
        <v>20656</v>
      </c>
    </row>
    <row r="1569" spans="1:40" hidden="1" x14ac:dyDescent="0.2">
      <c r="A1569" t="s">
        <v>6606</v>
      </c>
      <c r="B1569" t="s">
        <v>6607</v>
      </c>
      <c r="D1569" t="s">
        <v>8791</v>
      </c>
      <c r="F1569" t="s">
        <v>18556</v>
      </c>
      <c r="G1569" t="s">
        <v>20153</v>
      </c>
      <c r="L1569" t="s">
        <v>18558</v>
      </c>
      <c r="N1569" t="s">
        <v>7087</v>
      </c>
      <c r="T1569" t="s">
        <v>20651</v>
      </c>
      <c r="U1569" t="s">
        <v>20652</v>
      </c>
      <c r="AE1569" t="s">
        <v>19191</v>
      </c>
      <c r="AF1569" t="s">
        <v>18973</v>
      </c>
      <c r="AG1569" t="s">
        <v>18994</v>
      </c>
      <c r="AH1569" t="s">
        <v>20653</v>
      </c>
      <c r="AI1569" t="s">
        <v>18451</v>
      </c>
      <c r="AN1569" t="s">
        <v>20655</v>
      </c>
    </row>
    <row r="1570" spans="1:40" hidden="1" x14ac:dyDescent="0.2">
      <c r="A1570" t="s">
        <v>6606</v>
      </c>
      <c r="B1570" t="s">
        <v>6607</v>
      </c>
      <c r="D1570" t="s">
        <v>8791</v>
      </c>
      <c r="F1570" t="s">
        <v>18556</v>
      </c>
      <c r="G1570" t="s">
        <v>18451</v>
      </c>
      <c r="H1570" t="s">
        <v>19069</v>
      </c>
      <c r="L1570" t="s">
        <v>18558</v>
      </c>
      <c r="N1570" t="s">
        <v>7087</v>
      </c>
      <c r="T1570" t="s">
        <v>20651</v>
      </c>
      <c r="U1570" t="s">
        <v>20652</v>
      </c>
      <c r="V1570" t="b">
        <v>0</v>
      </c>
      <c r="W1570" t="b">
        <v>1</v>
      </c>
      <c r="AB1570" t="s">
        <v>18455</v>
      </c>
      <c r="AC1570" t="s">
        <v>20153</v>
      </c>
      <c r="AE1570" t="s">
        <v>19191</v>
      </c>
      <c r="AF1570" t="s">
        <v>18973</v>
      </c>
      <c r="AG1570" t="s">
        <v>18994</v>
      </c>
      <c r="AH1570" t="s">
        <v>20653</v>
      </c>
      <c r="AI1570" t="s">
        <v>18524</v>
      </c>
      <c r="AN1570" t="s">
        <v>20654</v>
      </c>
    </row>
    <row r="1571" spans="1:40" hidden="1" x14ac:dyDescent="0.2">
      <c r="A1571" t="s">
        <v>6606</v>
      </c>
      <c r="B1571" t="s">
        <v>6607</v>
      </c>
      <c r="D1571" t="s">
        <v>8791</v>
      </c>
      <c r="F1571" t="s">
        <v>18556</v>
      </c>
      <c r="G1571" t="s">
        <v>7635</v>
      </c>
      <c r="H1571" t="s">
        <v>20647</v>
      </c>
      <c r="L1571" t="s">
        <v>18517</v>
      </c>
      <c r="N1571" t="s">
        <v>7087</v>
      </c>
      <c r="Q1571" t="s">
        <v>19075</v>
      </c>
      <c r="T1571" t="s">
        <v>20651</v>
      </c>
      <c r="U1571" t="s">
        <v>20652</v>
      </c>
      <c r="V1571" t="b">
        <v>0</v>
      </c>
      <c r="W1571" t="b">
        <v>1</v>
      </c>
      <c r="AB1571" t="s">
        <v>18455</v>
      </c>
      <c r="AC1571" t="s">
        <v>7846</v>
      </c>
      <c r="AE1571" t="s">
        <v>20657</v>
      </c>
      <c r="AF1571" t="s">
        <v>20657</v>
      </c>
      <c r="AG1571" t="s">
        <v>20658</v>
      </c>
      <c r="AH1571" t="s">
        <v>20653</v>
      </c>
      <c r="AI1571" t="s">
        <v>18461</v>
      </c>
      <c r="AN1571" t="s">
        <v>20656</v>
      </c>
    </row>
    <row r="1572" spans="1:40" hidden="1" x14ac:dyDescent="0.2">
      <c r="A1572" t="s">
        <v>6606</v>
      </c>
      <c r="B1572" t="s">
        <v>6607</v>
      </c>
      <c r="D1572" t="s">
        <v>8791</v>
      </c>
      <c r="F1572" t="s">
        <v>18556</v>
      </c>
      <c r="G1572" t="s">
        <v>18659</v>
      </c>
      <c r="L1572" t="s">
        <v>18558</v>
      </c>
      <c r="N1572" t="s">
        <v>7292</v>
      </c>
      <c r="V1572" t="b">
        <v>0</v>
      </c>
      <c r="W1572" t="b">
        <v>0</v>
      </c>
      <c r="Z1572" t="b">
        <v>0</v>
      </c>
      <c r="AE1572" t="s">
        <v>19191</v>
      </c>
      <c r="AF1572" t="s">
        <v>18973</v>
      </c>
      <c r="AG1572" t="s">
        <v>18994</v>
      </c>
      <c r="AH1572" t="s">
        <v>20660</v>
      </c>
      <c r="AI1572" t="s">
        <v>18451</v>
      </c>
      <c r="AN1572" t="s">
        <v>20661</v>
      </c>
    </row>
    <row r="1573" spans="1:40" hidden="1" x14ac:dyDescent="0.2">
      <c r="A1573" t="s">
        <v>6606</v>
      </c>
      <c r="B1573" t="s">
        <v>6607</v>
      </c>
      <c r="D1573" t="s">
        <v>8791</v>
      </c>
      <c r="F1573" t="s">
        <v>18556</v>
      </c>
      <c r="G1573" t="s">
        <v>18566</v>
      </c>
      <c r="L1573" t="s">
        <v>18558</v>
      </c>
      <c r="N1573" t="s">
        <v>7292</v>
      </c>
      <c r="V1573" t="b">
        <v>0</v>
      </c>
      <c r="W1573" t="b">
        <v>0</v>
      </c>
      <c r="Z1573" t="b">
        <v>0</v>
      </c>
      <c r="AE1573" t="s">
        <v>19187</v>
      </c>
      <c r="AF1573" t="s">
        <v>18895</v>
      </c>
      <c r="AG1573" t="s">
        <v>18725</v>
      </c>
      <c r="AH1573" t="s">
        <v>20660</v>
      </c>
      <c r="AI1573" t="s">
        <v>18524</v>
      </c>
      <c r="AN1573" t="s">
        <v>20661</v>
      </c>
    </row>
    <row r="1574" spans="1:40" hidden="1" x14ac:dyDescent="0.2">
      <c r="A1574" t="s">
        <v>6606</v>
      </c>
      <c r="B1574" t="s">
        <v>6607</v>
      </c>
      <c r="D1574" t="s">
        <v>8791</v>
      </c>
      <c r="F1574" t="s">
        <v>18556</v>
      </c>
      <c r="G1574" t="s">
        <v>18881</v>
      </c>
      <c r="L1574" t="s">
        <v>18558</v>
      </c>
      <c r="N1574" t="s">
        <v>7292</v>
      </c>
      <c r="V1574" t="b">
        <v>0</v>
      </c>
      <c r="W1574" t="b">
        <v>0</v>
      </c>
      <c r="Z1574" t="b">
        <v>0</v>
      </c>
      <c r="AE1574" t="s">
        <v>19191</v>
      </c>
      <c r="AF1574" t="s">
        <v>18973</v>
      </c>
      <c r="AG1574" t="s">
        <v>18994</v>
      </c>
      <c r="AH1574" t="s">
        <v>20660</v>
      </c>
      <c r="AI1574" t="s">
        <v>18451</v>
      </c>
      <c r="AN1574" t="s">
        <v>20662</v>
      </c>
    </row>
    <row r="1575" spans="1:40" hidden="1" x14ac:dyDescent="0.2">
      <c r="A1575" t="s">
        <v>6606</v>
      </c>
      <c r="B1575" t="s">
        <v>6607</v>
      </c>
      <c r="D1575" t="s">
        <v>8791</v>
      </c>
      <c r="F1575" t="s">
        <v>18556</v>
      </c>
      <c r="G1575" t="s">
        <v>7846</v>
      </c>
      <c r="L1575" t="s">
        <v>18517</v>
      </c>
      <c r="N1575" t="s">
        <v>7292</v>
      </c>
      <c r="Q1575" t="s">
        <v>19079</v>
      </c>
      <c r="V1575" t="b">
        <v>0</v>
      </c>
      <c r="W1575" t="b">
        <v>1</v>
      </c>
      <c r="Z1575" t="b">
        <v>0</v>
      </c>
      <c r="AB1575" t="s">
        <v>18455</v>
      </c>
      <c r="AC1575" t="s">
        <v>18577</v>
      </c>
      <c r="AE1575" t="s">
        <v>20657</v>
      </c>
      <c r="AF1575" t="s">
        <v>20657</v>
      </c>
      <c r="AG1575" t="s">
        <v>20658</v>
      </c>
      <c r="AH1575" t="s">
        <v>20660</v>
      </c>
      <c r="AI1575" t="s">
        <v>18497</v>
      </c>
      <c r="AN1575" t="s">
        <v>20663</v>
      </c>
    </row>
    <row r="1576" spans="1:40" hidden="1" x14ac:dyDescent="0.2">
      <c r="A1576" t="s">
        <v>6606</v>
      </c>
      <c r="B1576" t="s">
        <v>6607</v>
      </c>
      <c r="D1576" t="s">
        <v>8791</v>
      </c>
      <c r="F1576" t="s">
        <v>18556</v>
      </c>
      <c r="G1576" t="s">
        <v>18491</v>
      </c>
      <c r="L1576" t="s">
        <v>18558</v>
      </c>
      <c r="N1576" t="s">
        <v>7292</v>
      </c>
      <c r="V1576" t="b">
        <v>0</v>
      </c>
      <c r="W1576" t="b">
        <v>0</v>
      </c>
      <c r="Z1576" t="b">
        <v>0</v>
      </c>
      <c r="AE1576" t="s">
        <v>19191</v>
      </c>
      <c r="AF1576" t="s">
        <v>18973</v>
      </c>
      <c r="AG1576" t="s">
        <v>18994</v>
      </c>
      <c r="AH1576" t="s">
        <v>20660</v>
      </c>
      <c r="AI1576" t="s">
        <v>18451</v>
      </c>
      <c r="AN1576" t="s">
        <v>20661</v>
      </c>
    </row>
    <row r="1577" spans="1:40" hidden="1" x14ac:dyDescent="0.2">
      <c r="A1577" t="s">
        <v>6606</v>
      </c>
      <c r="B1577" t="s">
        <v>6607</v>
      </c>
      <c r="D1577" t="s">
        <v>8791</v>
      </c>
      <c r="F1577" t="s">
        <v>18556</v>
      </c>
      <c r="G1577" t="s">
        <v>20153</v>
      </c>
      <c r="L1577" t="s">
        <v>18558</v>
      </c>
      <c r="N1577" t="s">
        <v>7292</v>
      </c>
      <c r="V1577" t="b">
        <v>0</v>
      </c>
      <c r="W1577" t="b">
        <v>0</v>
      </c>
      <c r="Z1577" t="b">
        <v>0</v>
      </c>
      <c r="AE1577" t="s">
        <v>19191</v>
      </c>
      <c r="AF1577" t="s">
        <v>18973</v>
      </c>
      <c r="AG1577" t="s">
        <v>18994</v>
      </c>
      <c r="AH1577" t="s">
        <v>20660</v>
      </c>
      <c r="AI1577" t="s">
        <v>18451</v>
      </c>
      <c r="AN1577" t="s">
        <v>20661</v>
      </c>
    </row>
    <row r="1578" spans="1:40" hidden="1" x14ac:dyDescent="0.2">
      <c r="A1578" t="s">
        <v>6606</v>
      </c>
      <c r="B1578" t="s">
        <v>6607</v>
      </c>
      <c r="D1578" t="s">
        <v>8791</v>
      </c>
      <c r="F1578" t="s">
        <v>18556</v>
      </c>
      <c r="G1578" t="s">
        <v>18659</v>
      </c>
      <c r="L1578" t="s">
        <v>18558</v>
      </c>
      <c r="N1578" t="s">
        <v>7681</v>
      </c>
      <c r="V1578" t="b">
        <v>0</v>
      </c>
      <c r="W1578" t="b">
        <v>0</v>
      </c>
      <c r="Z1578" t="b">
        <v>0</v>
      </c>
      <c r="AE1578" t="s">
        <v>19191</v>
      </c>
      <c r="AF1578" t="s">
        <v>18973</v>
      </c>
      <c r="AG1578" t="s">
        <v>18994</v>
      </c>
      <c r="AH1578" t="s">
        <v>20664</v>
      </c>
      <c r="AI1578" t="s">
        <v>18451</v>
      </c>
      <c r="AN1578" t="s">
        <v>20665</v>
      </c>
    </row>
    <row r="1579" spans="1:40" hidden="1" x14ac:dyDescent="0.2">
      <c r="A1579" t="s">
        <v>6606</v>
      </c>
      <c r="B1579" t="s">
        <v>6607</v>
      </c>
      <c r="D1579" t="s">
        <v>8791</v>
      </c>
      <c r="F1579" t="s">
        <v>18556</v>
      </c>
      <c r="G1579" t="s">
        <v>18566</v>
      </c>
      <c r="L1579" t="s">
        <v>18558</v>
      </c>
      <c r="N1579" t="s">
        <v>7681</v>
      </c>
      <c r="V1579" t="b">
        <v>0</v>
      </c>
      <c r="W1579" t="b">
        <v>0</v>
      </c>
      <c r="Z1579" t="b">
        <v>0</v>
      </c>
      <c r="AE1579" t="s">
        <v>19187</v>
      </c>
      <c r="AF1579" t="s">
        <v>18895</v>
      </c>
      <c r="AG1579" t="s">
        <v>18725</v>
      </c>
      <c r="AH1579" t="s">
        <v>20664</v>
      </c>
      <c r="AI1579" t="s">
        <v>18524</v>
      </c>
      <c r="AN1579" t="s">
        <v>20665</v>
      </c>
    </row>
    <row r="1580" spans="1:40" hidden="1" x14ac:dyDescent="0.2">
      <c r="A1580" t="s">
        <v>6606</v>
      </c>
      <c r="B1580" t="s">
        <v>6607</v>
      </c>
      <c r="D1580" t="s">
        <v>8791</v>
      </c>
      <c r="F1580" t="s">
        <v>18556</v>
      </c>
      <c r="G1580" t="s">
        <v>18881</v>
      </c>
      <c r="L1580" t="s">
        <v>18558</v>
      </c>
      <c r="N1580" t="s">
        <v>7681</v>
      </c>
      <c r="V1580" t="b">
        <v>0</v>
      </c>
      <c r="W1580" t="b">
        <v>0</v>
      </c>
      <c r="Z1580" t="b">
        <v>0</v>
      </c>
      <c r="AE1580" t="s">
        <v>19191</v>
      </c>
      <c r="AF1580" t="s">
        <v>18973</v>
      </c>
      <c r="AG1580" t="s">
        <v>18994</v>
      </c>
      <c r="AH1580" t="s">
        <v>20664</v>
      </c>
      <c r="AI1580" t="s">
        <v>18451</v>
      </c>
      <c r="AN1580" t="s">
        <v>20665</v>
      </c>
    </row>
    <row r="1581" spans="1:40" hidden="1" x14ac:dyDescent="0.2">
      <c r="A1581" t="s">
        <v>6606</v>
      </c>
      <c r="B1581" t="s">
        <v>6607</v>
      </c>
      <c r="D1581" t="s">
        <v>8791</v>
      </c>
      <c r="F1581" t="s">
        <v>18556</v>
      </c>
      <c r="G1581" t="s">
        <v>7846</v>
      </c>
      <c r="L1581" t="s">
        <v>18517</v>
      </c>
      <c r="N1581" t="s">
        <v>7681</v>
      </c>
      <c r="Q1581" t="s">
        <v>19079</v>
      </c>
      <c r="V1581" t="b">
        <v>0</v>
      </c>
      <c r="W1581" t="b">
        <v>1</v>
      </c>
      <c r="Z1581" t="b">
        <v>0</v>
      </c>
      <c r="AB1581" t="s">
        <v>18455</v>
      </c>
      <c r="AC1581" t="s">
        <v>18577</v>
      </c>
      <c r="AE1581" t="s">
        <v>20657</v>
      </c>
      <c r="AF1581" t="s">
        <v>20657</v>
      </c>
      <c r="AG1581" t="s">
        <v>20658</v>
      </c>
      <c r="AH1581" t="s">
        <v>20664</v>
      </c>
      <c r="AI1581" t="s">
        <v>18497</v>
      </c>
      <c r="AN1581" t="s">
        <v>20666</v>
      </c>
    </row>
    <row r="1582" spans="1:40" hidden="1" x14ac:dyDescent="0.2">
      <c r="A1582" t="s">
        <v>6606</v>
      </c>
      <c r="B1582" t="s">
        <v>6607</v>
      </c>
      <c r="D1582" t="s">
        <v>8791</v>
      </c>
      <c r="F1582" t="s">
        <v>18556</v>
      </c>
      <c r="G1582" t="s">
        <v>18491</v>
      </c>
      <c r="L1582" t="s">
        <v>18558</v>
      </c>
      <c r="N1582" t="s">
        <v>7681</v>
      </c>
      <c r="V1582" t="b">
        <v>0</v>
      </c>
      <c r="W1582" t="b">
        <v>0</v>
      </c>
      <c r="Z1582" t="b">
        <v>0</v>
      </c>
      <c r="AE1582" t="s">
        <v>19191</v>
      </c>
      <c r="AF1582" t="s">
        <v>18973</v>
      </c>
      <c r="AG1582" t="s">
        <v>18994</v>
      </c>
      <c r="AH1582" t="s">
        <v>20664</v>
      </c>
      <c r="AI1582" t="s">
        <v>18451</v>
      </c>
      <c r="AN1582" t="s">
        <v>20665</v>
      </c>
    </row>
    <row r="1583" spans="1:40" hidden="1" x14ac:dyDescent="0.2">
      <c r="A1583" t="s">
        <v>6606</v>
      </c>
      <c r="B1583" t="s">
        <v>6607</v>
      </c>
      <c r="D1583" t="s">
        <v>8791</v>
      </c>
      <c r="F1583" t="s">
        <v>18556</v>
      </c>
      <c r="G1583" t="s">
        <v>20153</v>
      </c>
      <c r="L1583" t="s">
        <v>18558</v>
      </c>
      <c r="N1583" t="s">
        <v>7681</v>
      </c>
      <c r="V1583" t="b">
        <v>0</v>
      </c>
      <c r="W1583" t="b">
        <v>0</v>
      </c>
      <c r="Z1583" t="b">
        <v>0</v>
      </c>
      <c r="AE1583" t="s">
        <v>19191</v>
      </c>
      <c r="AF1583" t="s">
        <v>18973</v>
      </c>
      <c r="AG1583" t="s">
        <v>18994</v>
      </c>
      <c r="AH1583" t="s">
        <v>20664</v>
      </c>
      <c r="AI1583" t="s">
        <v>18451</v>
      </c>
      <c r="AN1583" t="s">
        <v>20665</v>
      </c>
    </row>
    <row r="1584" spans="1:40" hidden="1" x14ac:dyDescent="0.2">
      <c r="A1584" t="s">
        <v>6606</v>
      </c>
      <c r="B1584" t="s">
        <v>6607</v>
      </c>
      <c r="D1584" t="s">
        <v>8791</v>
      </c>
      <c r="F1584" t="s">
        <v>18556</v>
      </c>
      <c r="G1584" t="s">
        <v>18659</v>
      </c>
      <c r="L1584" t="s">
        <v>18558</v>
      </c>
      <c r="N1584" t="s">
        <v>7640</v>
      </c>
      <c r="V1584" t="b">
        <v>0</v>
      </c>
      <c r="W1584" t="b">
        <v>0</v>
      </c>
      <c r="Z1584" t="b">
        <v>0</v>
      </c>
      <c r="AE1584" t="s">
        <v>19191</v>
      </c>
      <c r="AF1584" t="s">
        <v>18973</v>
      </c>
      <c r="AG1584" t="s">
        <v>18994</v>
      </c>
      <c r="AH1584" t="s">
        <v>20667</v>
      </c>
      <c r="AI1584" t="s">
        <v>18451</v>
      </c>
      <c r="AN1584" t="s">
        <v>20668</v>
      </c>
    </row>
    <row r="1585" spans="1:40" hidden="1" x14ac:dyDescent="0.2">
      <c r="A1585" t="s">
        <v>6606</v>
      </c>
      <c r="B1585" t="s">
        <v>6607</v>
      </c>
      <c r="D1585" t="s">
        <v>8791</v>
      </c>
      <c r="F1585" t="s">
        <v>18556</v>
      </c>
      <c r="G1585" t="s">
        <v>18566</v>
      </c>
      <c r="L1585" t="s">
        <v>18558</v>
      </c>
      <c r="N1585" t="s">
        <v>7640</v>
      </c>
      <c r="V1585" t="b">
        <v>0</v>
      </c>
      <c r="W1585" t="b">
        <v>0</v>
      </c>
      <c r="Z1585" t="b">
        <v>0</v>
      </c>
      <c r="AE1585" t="s">
        <v>19187</v>
      </c>
      <c r="AF1585" t="s">
        <v>18895</v>
      </c>
      <c r="AG1585" t="s">
        <v>18725</v>
      </c>
      <c r="AH1585" t="s">
        <v>20667</v>
      </c>
      <c r="AI1585" t="s">
        <v>18524</v>
      </c>
      <c r="AN1585" t="s">
        <v>20668</v>
      </c>
    </row>
    <row r="1586" spans="1:40" hidden="1" x14ac:dyDescent="0.2">
      <c r="A1586" t="s">
        <v>6606</v>
      </c>
      <c r="B1586" t="s">
        <v>6607</v>
      </c>
      <c r="D1586" t="s">
        <v>8791</v>
      </c>
      <c r="F1586" t="s">
        <v>18556</v>
      </c>
      <c r="G1586" t="s">
        <v>18659</v>
      </c>
      <c r="L1586" t="s">
        <v>18558</v>
      </c>
      <c r="N1586" t="s">
        <v>7640</v>
      </c>
      <c r="V1586" t="b">
        <v>0</v>
      </c>
      <c r="W1586" t="b">
        <v>0</v>
      </c>
      <c r="Z1586" t="b">
        <v>0</v>
      </c>
      <c r="AE1586" t="s">
        <v>19191</v>
      </c>
      <c r="AF1586" t="s">
        <v>18973</v>
      </c>
      <c r="AG1586" t="s">
        <v>18994</v>
      </c>
      <c r="AH1586" t="s">
        <v>20667</v>
      </c>
      <c r="AI1586" t="s">
        <v>18451</v>
      </c>
      <c r="AN1586" t="s">
        <v>20669</v>
      </c>
    </row>
    <row r="1587" spans="1:40" hidden="1" x14ac:dyDescent="0.2">
      <c r="A1587" t="s">
        <v>6606</v>
      </c>
      <c r="B1587" t="s">
        <v>6607</v>
      </c>
      <c r="D1587" t="s">
        <v>8791</v>
      </c>
      <c r="F1587" t="s">
        <v>18556</v>
      </c>
      <c r="G1587" t="s">
        <v>18566</v>
      </c>
      <c r="L1587" t="s">
        <v>18558</v>
      </c>
      <c r="N1587" t="s">
        <v>7640</v>
      </c>
      <c r="V1587" t="b">
        <v>0</v>
      </c>
      <c r="W1587" t="b">
        <v>0</v>
      </c>
      <c r="Z1587" t="b">
        <v>0</v>
      </c>
      <c r="AE1587" t="s">
        <v>19187</v>
      </c>
      <c r="AF1587" t="s">
        <v>18895</v>
      </c>
      <c r="AG1587" t="s">
        <v>18725</v>
      </c>
      <c r="AH1587" t="s">
        <v>20667</v>
      </c>
      <c r="AI1587" t="s">
        <v>18524</v>
      </c>
      <c r="AN1587" t="s">
        <v>20669</v>
      </c>
    </row>
    <row r="1588" spans="1:40" hidden="1" x14ac:dyDescent="0.2">
      <c r="A1588" t="s">
        <v>6606</v>
      </c>
      <c r="B1588" t="s">
        <v>6607</v>
      </c>
      <c r="D1588" t="s">
        <v>8791</v>
      </c>
      <c r="F1588" t="s">
        <v>18556</v>
      </c>
      <c r="G1588" t="s">
        <v>18881</v>
      </c>
      <c r="L1588" t="s">
        <v>18558</v>
      </c>
      <c r="N1588" t="s">
        <v>7640</v>
      </c>
      <c r="V1588" t="b">
        <v>0</v>
      </c>
      <c r="W1588" t="b">
        <v>0</v>
      </c>
      <c r="Z1588" t="b">
        <v>0</v>
      </c>
      <c r="AE1588" t="s">
        <v>19191</v>
      </c>
      <c r="AF1588" t="s">
        <v>18973</v>
      </c>
      <c r="AG1588" t="s">
        <v>18994</v>
      </c>
      <c r="AH1588" t="s">
        <v>20667</v>
      </c>
      <c r="AI1588" t="s">
        <v>18451</v>
      </c>
      <c r="AN1588" t="s">
        <v>20669</v>
      </c>
    </row>
    <row r="1589" spans="1:40" hidden="1" x14ac:dyDescent="0.2">
      <c r="A1589" t="s">
        <v>6606</v>
      </c>
      <c r="B1589" t="s">
        <v>6607</v>
      </c>
      <c r="D1589" t="s">
        <v>8791</v>
      </c>
      <c r="F1589" t="s">
        <v>18556</v>
      </c>
      <c r="G1589" t="s">
        <v>7846</v>
      </c>
      <c r="L1589" t="s">
        <v>18517</v>
      </c>
      <c r="N1589" t="s">
        <v>7640</v>
      </c>
      <c r="Q1589" t="s">
        <v>19079</v>
      </c>
      <c r="V1589" t="b">
        <v>0</v>
      </c>
      <c r="W1589" t="b">
        <v>1</v>
      </c>
      <c r="Z1589" t="b">
        <v>0</v>
      </c>
      <c r="AB1589" t="s">
        <v>18455</v>
      </c>
      <c r="AC1589" t="s">
        <v>18577</v>
      </c>
      <c r="AE1589" t="s">
        <v>20657</v>
      </c>
      <c r="AF1589" t="s">
        <v>20657</v>
      </c>
      <c r="AG1589" t="s">
        <v>20658</v>
      </c>
      <c r="AH1589" t="s">
        <v>20667</v>
      </c>
      <c r="AI1589" t="s">
        <v>18497</v>
      </c>
      <c r="AN1589" t="s">
        <v>20670</v>
      </c>
    </row>
    <row r="1590" spans="1:40" hidden="1" x14ac:dyDescent="0.2">
      <c r="A1590" t="s">
        <v>6606</v>
      </c>
      <c r="B1590" t="s">
        <v>6607</v>
      </c>
      <c r="D1590" t="s">
        <v>8791</v>
      </c>
      <c r="F1590" t="s">
        <v>18556</v>
      </c>
      <c r="G1590" t="s">
        <v>18491</v>
      </c>
      <c r="L1590" t="s">
        <v>18558</v>
      </c>
      <c r="N1590" t="s">
        <v>7640</v>
      </c>
      <c r="V1590" t="b">
        <v>0</v>
      </c>
      <c r="W1590" t="b">
        <v>0</v>
      </c>
      <c r="Z1590" t="b">
        <v>0</v>
      </c>
      <c r="AE1590" t="s">
        <v>19191</v>
      </c>
      <c r="AF1590" t="s">
        <v>18973</v>
      </c>
      <c r="AG1590" t="s">
        <v>18994</v>
      </c>
      <c r="AH1590" t="s">
        <v>20667</v>
      </c>
      <c r="AI1590" t="s">
        <v>18451</v>
      </c>
      <c r="AN1590" t="s">
        <v>20668</v>
      </c>
    </row>
    <row r="1591" spans="1:40" hidden="1" x14ac:dyDescent="0.2">
      <c r="A1591" t="s">
        <v>6606</v>
      </c>
      <c r="B1591" t="s">
        <v>6607</v>
      </c>
      <c r="D1591" t="s">
        <v>8791</v>
      </c>
      <c r="F1591" t="s">
        <v>18556</v>
      </c>
      <c r="G1591" t="s">
        <v>18491</v>
      </c>
      <c r="L1591" t="s">
        <v>18558</v>
      </c>
      <c r="N1591" t="s">
        <v>7640</v>
      </c>
      <c r="V1591" t="b">
        <v>0</v>
      </c>
      <c r="W1591" t="b">
        <v>0</v>
      </c>
      <c r="Z1591" t="b">
        <v>0</v>
      </c>
      <c r="AE1591" t="s">
        <v>19191</v>
      </c>
      <c r="AF1591" t="s">
        <v>18973</v>
      </c>
      <c r="AG1591" t="s">
        <v>18994</v>
      </c>
      <c r="AH1591" t="s">
        <v>20667</v>
      </c>
      <c r="AI1591" t="s">
        <v>18451</v>
      </c>
      <c r="AN1591" t="s">
        <v>20669</v>
      </c>
    </row>
    <row r="1592" spans="1:40" hidden="1" x14ac:dyDescent="0.2">
      <c r="A1592" t="s">
        <v>6606</v>
      </c>
      <c r="B1592" t="s">
        <v>6607</v>
      </c>
      <c r="D1592" t="s">
        <v>8791</v>
      </c>
      <c r="F1592" t="s">
        <v>18556</v>
      </c>
      <c r="G1592" t="s">
        <v>18881</v>
      </c>
      <c r="L1592" t="s">
        <v>18558</v>
      </c>
      <c r="N1592" t="s">
        <v>7640</v>
      </c>
      <c r="V1592" t="b">
        <v>0</v>
      </c>
      <c r="W1592" t="b">
        <v>0</v>
      </c>
      <c r="Z1592" t="b">
        <v>0</v>
      </c>
      <c r="AE1592" t="s">
        <v>19191</v>
      </c>
      <c r="AF1592" t="s">
        <v>18973</v>
      </c>
      <c r="AG1592" t="s">
        <v>18994</v>
      </c>
      <c r="AH1592" t="s">
        <v>20667</v>
      </c>
      <c r="AI1592" t="s">
        <v>18451</v>
      </c>
      <c r="AN1592" t="s">
        <v>20668</v>
      </c>
    </row>
    <row r="1593" spans="1:40" hidden="1" x14ac:dyDescent="0.2">
      <c r="A1593" t="s">
        <v>6606</v>
      </c>
      <c r="B1593" t="s">
        <v>6607</v>
      </c>
      <c r="D1593" t="s">
        <v>8791</v>
      </c>
      <c r="F1593" t="s">
        <v>18556</v>
      </c>
      <c r="G1593" t="s">
        <v>20153</v>
      </c>
      <c r="L1593" t="s">
        <v>18558</v>
      </c>
      <c r="N1593" t="s">
        <v>7640</v>
      </c>
      <c r="V1593" t="b">
        <v>0</v>
      </c>
      <c r="W1593" t="b">
        <v>0</v>
      </c>
      <c r="Z1593" t="b">
        <v>0</v>
      </c>
      <c r="AE1593" t="s">
        <v>19191</v>
      </c>
      <c r="AF1593" t="s">
        <v>18973</v>
      </c>
      <c r="AG1593" t="s">
        <v>18994</v>
      </c>
      <c r="AH1593" t="s">
        <v>20667</v>
      </c>
      <c r="AI1593" t="s">
        <v>18451</v>
      </c>
      <c r="AN1593" t="s">
        <v>20668</v>
      </c>
    </row>
    <row r="1594" spans="1:40" hidden="1" x14ac:dyDescent="0.2">
      <c r="A1594" t="s">
        <v>6606</v>
      </c>
      <c r="B1594" t="s">
        <v>6607</v>
      </c>
      <c r="D1594" t="s">
        <v>8791</v>
      </c>
      <c r="F1594" t="s">
        <v>18556</v>
      </c>
      <c r="G1594" t="s">
        <v>20153</v>
      </c>
      <c r="L1594" t="s">
        <v>18558</v>
      </c>
      <c r="N1594" t="s">
        <v>7640</v>
      </c>
      <c r="V1594" t="b">
        <v>0</v>
      </c>
      <c r="W1594" t="b">
        <v>0</v>
      </c>
      <c r="Z1594" t="b">
        <v>0</v>
      </c>
      <c r="AE1594" t="s">
        <v>19191</v>
      </c>
      <c r="AF1594" t="s">
        <v>18973</v>
      </c>
      <c r="AG1594" t="s">
        <v>18994</v>
      </c>
      <c r="AH1594" t="s">
        <v>20667</v>
      </c>
      <c r="AI1594" t="s">
        <v>18451</v>
      </c>
      <c r="AN1594" t="s">
        <v>20669</v>
      </c>
    </row>
    <row r="1595" spans="1:40" hidden="1" x14ac:dyDescent="0.2">
      <c r="A1595" t="s">
        <v>6606</v>
      </c>
      <c r="B1595" t="s">
        <v>6607</v>
      </c>
      <c r="D1595" t="s">
        <v>8791</v>
      </c>
      <c r="F1595" t="s">
        <v>18556</v>
      </c>
      <c r="G1595" t="s">
        <v>7846</v>
      </c>
      <c r="L1595" t="s">
        <v>18517</v>
      </c>
      <c r="N1595" t="s">
        <v>7640</v>
      </c>
      <c r="Q1595" t="s">
        <v>19079</v>
      </c>
      <c r="V1595" t="b">
        <v>0</v>
      </c>
      <c r="W1595" t="b">
        <v>1</v>
      </c>
      <c r="Z1595" t="b">
        <v>0</v>
      </c>
      <c r="AB1595" t="s">
        <v>18455</v>
      </c>
      <c r="AC1595" t="s">
        <v>18577</v>
      </c>
      <c r="AE1595" t="s">
        <v>20657</v>
      </c>
      <c r="AF1595" t="s">
        <v>20657</v>
      </c>
      <c r="AG1595" t="s">
        <v>20658</v>
      </c>
      <c r="AH1595" t="s">
        <v>20667</v>
      </c>
      <c r="AI1595" t="s">
        <v>18497</v>
      </c>
      <c r="AN1595" t="s">
        <v>20671</v>
      </c>
    </row>
    <row r="1596" spans="1:40" hidden="1" x14ac:dyDescent="0.2">
      <c r="A1596" t="s">
        <v>6606</v>
      </c>
      <c r="B1596" t="s">
        <v>6607</v>
      </c>
      <c r="D1596" t="s">
        <v>8791</v>
      </c>
      <c r="F1596" t="s">
        <v>18469</v>
      </c>
      <c r="G1596" t="s">
        <v>20672</v>
      </c>
      <c r="H1596" t="s">
        <v>20673</v>
      </c>
      <c r="L1596" t="s">
        <v>18470</v>
      </c>
      <c r="N1596" t="s">
        <v>7696</v>
      </c>
      <c r="T1596" t="s">
        <v>20674</v>
      </c>
      <c r="U1596" t="s">
        <v>20675</v>
      </c>
      <c r="AE1596" t="s">
        <v>18541</v>
      </c>
      <c r="AH1596" t="s">
        <v>20676</v>
      </c>
      <c r="AI1596" t="s">
        <v>18476</v>
      </c>
      <c r="AK1596" t="s">
        <v>19498</v>
      </c>
      <c r="AN1596" t="s">
        <v>20677</v>
      </c>
    </row>
    <row r="1597" spans="1:40" hidden="1" x14ac:dyDescent="0.2">
      <c r="A1597" t="s">
        <v>6606</v>
      </c>
      <c r="B1597" t="s">
        <v>6607</v>
      </c>
      <c r="D1597" t="s">
        <v>8791</v>
      </c>
      <c r="F1597" t="s">
        <v>18469</v>
      </c>
      <c r="L1597" t="s">
        <v>18470</v>
      </c>
      <c r="N1597" t="s">
        <v>7696</v>
      </c>
      <c r="T1597" t="s">
        <v>20674</v>
      </c>
      <c r="U1597" t="s">
        <v>20675</v>
      </c>
      <c r="AH1597" t="s">
        <v>20676</v>
      </c>
      <c r="AI1597" t="s">
        <v>18483</v>
      </c>
      <c r="AK1597" t="s">
        <v>19498</v>
      </c>
      <c r="AN1597" t="s">
        <v>20677</v>
      </c>
    </row>
    <row r="1598" spans="1:40" hidden="1" x14ac:dyDescent="0.2">
      <c r="A1598" t="s">
        <v>6606</v>
      </c>
      <c r="B1598" t="s">
        <v>6607</v>
      </c>
      <c r="D1598" t="s">
        <v>8791</v>
      </c>
      <c r="F1598" t="s">
        <v>18556</v>
      </c>
      <c r="G1598" t="s">
        <v>18451</v>
      </c>
      <c r="H1598" t="s">
        <v>20646</v>
      </c>
      <c r="L1598" t="s">
        <v>18517</v>
      </c>
      <c r="Q1598" t="s">
        <v>19075</v>
      </c>
      <c r="T1598" t="s">
        <v>20642</v>
      </c>
      <c r="U1598" t="s">
        <v>20643</v>
      </c>
      <c r="V1598" t="b">
        <v>0</v>
      </c>
      <c r="W1598" t="b">
        <v>1</v>
      </c>
      <c r="AB1598" t="s">
        <v>18455</v>
      </c>
      <c r="AC1598" t="s">
        <v>18566</v>
      </c>
      <c r="AE1598" t="s">
        <v>19191</v>
      </c>
      <c r="AF1598" t="s">
        <v>18973</v>
      </c>
      <c r="AG1598" t="s">
        <v>18994</v>
      </c>
      <c r="AH1598" t="s">
        <v>20644</v>
      </c>
      <c r="AI1598" t="s">
        <v>18461</v>
      </c>
      <c r="AN1598" t="s">
        <v>20678</v>
      </c>
    </row>
    <row r="1599" spans="1:40" hidden="1" x14ac:dyDescent="0.2">
      <c r="A1599" t="s">
        <v>6606</v>
      </c>
      <c r="B1599" t="s">
        <v>6607</v>
      </c>
      <c r="D1599" t="s">
        <v>8791</v>
      </c>
      <c r="F1599" t="s">
        <v>18556</v>
      </c>
      <c r="G1599" t="s">
        <v>18451</v>
      </c>
      <c r="H1599" t="s">
        <v>19069</v>
      </c>
      <c r="L1599" t="s">
        <v>18517</v>
      </c>
      <c r="Q1599" t="s">
        <v>19075</v>
      </c>
      <c r="T1599" t="s">
        <v>20642</v>
      </c>
      <c r="U1599" t="s">
        <v>20643</v>
      </c>
      <c r="V1599" t="b">
        <v>0</v>
      </c>
      <c r="W1599" t="b">
        <v>1</v>
      </c>
      <c r="AB1599" t="s">
        <v>18455</v>
      </c>
      <c r="AC1599" t="s">
        <v>20153</v>
      </c>
      <c r="AE1599" t="s">
        <v>19191</v>
      </c>
      <c r="AF1599" t="s">
        <v>18973</v>
      </c>
      <c r="AG1599" t="s">
        <v>18994</v>
      </c>
      <c r="AH1599" t="s">
        <v>20644</v>
      </c>
      <c r="AI1599" t="s">
        <v>18461</v>
      </c>
      <c r="AN1599" t="s">
        <v>20679</v>
      </c>
    </row>
    <row r="1600" spans="1:40" hidden="1" x14ac:dyDescent="0.2">
      <c r="A1600" t="s">
        <v>6606</v>
      </c>
      <c r="B1600" t="s">
        <v>6607</v>
      </c>
      <c r="D1600" t="s">
        <v>8791</v>
      </c>
      <c r="F1600" t="s">
        <v>18469</v>
      </c>
      <c r="L1600" t="s">
        <v>18470</v>
      </c>
      <c r="AI1600" t="s">
        <v>18483</v>
      </c>
      <c r="AK1600" t="s">
        <v>19498</v>
      </c>
      <c r="AN1600" t="s">
        <v>20680</v>
      </c>
    </row>
    <row r="1601" spans="1:40" hidden="1" x14ac:dyDescent="0.2">
      <c r="A1601" t="s">
        <v>6606</v>
      </c>
      <c r="B1601" t="s">
        <v>6607</v>
      </c>
      <c r="D1601" t="s">
        <v>8791</v>
      </c>
      <c r="F1601" t="s">
        <v>18556</v>
      </c>
      <c r="G1601" t="s">
        <v>18451</v>
      </c>
      <c r="H1601" t="s">
        <v>20647</v>
      </c>
      <c r="L1601" t="s">
        <v>18517</v>
      </c>
      <c r="Q1601" t="s">
        <v>19075</v>
      </c>
      <c r="T1601" t="s">
        <v>20642</v>
      </c>
      <c r="U1601" t="s">
        <v>20643</v>
      </c>
      <c r="V1601" t="b">
        <v>0</v>
      </c>
      <c r="W1601" t="b">
        <v>1</v>
      </c>
      <c r="AB1601" t="s">
        <v>18455</v>
      </c>
      <c r="AC1601" t="s">
        <v>18881</v>
      </c>
      <c r="AE1601" t="s">
        <v>19191</v>
      </c>
      <c r="AF1601" t="s">
        <v>18973</v>
      </c>
      <c r="AG1601" t="s">
        <v>18994</v>
      </c>
      <c r="AH1601" t="s">
        <v>20644</v>
      </c>
      <c r="AI1601" t="s">
        <v>18461</v>
      </c>
      <c r="AN1601" t="s">
        <v>20681</v>
      </c>
    </row>
    <row r="1602" spans="1:40" hidden="1" x14ac:dyDescent="0.2">
      <c r="A1602" t="s">
        <v>6606</v>
      </c>
      <c r="B1602" t="s">
        <v>6607</v>
      </c>
      <c r="D1602" t="s">
        <v>8791</v>
      </c>
      <c r="F1602" t="s">
        <v>18556</v>
      </c>
      <c r="G1602" t="s">
        <v>18451</v>
      </c>
      <c r="H1602" t="s">
        <v>20641</v>
      </c>
      <c r="L1602" t="s">
        <v>18517</v>
      </c>
      <c r="Q1602" t="s">
        <v>19075</v>
      </c>
      <c r="T1602" t="s">
        <v>20642</v>
      </c>
      <c r="U1602" t="s">
        <v>20643</v>
      </c>
      <c r="V1602" t="b">
        <v>0</v>
      </c>
      <c r="W1602" t="b">
        <v>1</v>
      </c>
      <c r="AB1602" t="s">
        <v>18455</v>
      </c>
      <c r="AC1602" t="s">
        <v>18491</v>
      </c>
      <c r="AE1602" t="s">
        <v>19191</v>
      </c>
      <c r="AF1602" t="s">
        <v>18973</v>
      </c>
      <c r="AG1602" t="s">
        <v>18994</v>
      </c>
      <c r="AH1602" t="s">
        <v>20644</v>
      </c>
      <c r="AI1602" t="s">
        <v>18461</v>
      </c>
      <c r="AN1602" t="s">
        <v>20678</v>
      </c>
    </row>
    <row r="1603" spans="1:40" hidden="1" x14ac:dyDescent="0.2">
      <c r="A1603" t="s">
        <v>6606</v>
      </c>
      <c r="B1603" t="s">
        <v>6607</v>
      </c>
      <c r="D1603" t="s">
        <v>8791</v>
      </c>
      <c r="F1603" t="s">
        <v>18556</v>
      </c>
      <c r="G1603" t="s">
        <v>18451</v>
      </c>
      <c r="H1603" t="s">
        <v>20647</v>
      </c>
      <c r="L1603" t="s">
        <v>18517</v>
      </c>
      <c r="Q1603" t="s">
        <v>19075</v>
      </c>
      <c r="T1603" t="s">
        <v>20642</v>
      </c>
      <c r="U1603" t="s">
        <v>20643</v>
      </c>
      <c r="V1603" t="b">
        <v>0</v>
      </c>
      <c r="W1603" t="b">
        <v>1</v>
      </c>
      <c r="AB1603" t="s">
        <v>18455</v>
      </c>
      <c r="AC1603" t="s">
        <v>7846</v>
      </c>
      <c r="AE1603" t="s">
        <v>20649</v>
      </c>
      <c r="AF1603" t="s">
        <v>20649</v>
      </c>
      <c r="AH1603" t="s">
        <v>20644</v>
      </c>
      <c r="AN1603" t="s">
        <v>20681</v>
      </c>
    </row>
    <row r="1604" spans="1:40" hidden="1" x14ac:dyDescent="0.2">
      <c r="A1604" t="s">
        <v>6606</v>
      </c>
      <c r="B1604" t="s">
        <v>6607</v>
      </c>
      <c r="D1604" t="s">
        <v>8791</v>
      </c>
      <c r="F1604" t="s">
        <v>18556</v>
      </c>
      <c r="G1604" t="s">
        <v>18524</v>
      </c>
      <c r="H1604" t="s">
        <v>20271</v>
      </c>
      <c r="L1604" t="s">
        <v>18517</v>
      </c>
      <c r="Q1604" t="s">
        <v>19075</v>
      </c>
      <c r="T1604" t="s">
        <v>20642</v>
      </c>
      <c r="U1604" t="s">
        <v>20643</v>
      </c>
      <c r="V1604" t="b">
        <v>0</v>
      </c>
      <c r="W1604" t="b">
        <v>1</v>
      </c>
      <c r="AB1604" t="s">
        <v>18455</v>
      </c>
      <c r="AC1604" t="s">
        <v>20648</v>
      </c>
      <c r="AE1604" t="s">
        <v>19187</v>
      </c>
      <c r="AF1604" t="s">
        <v>18895</v>
      </c>
      <c r="AG1604" t="s">
        <v>18725</v>
      </c>
      <c r="AH1604" t="s">
        <v>20644</v>
      </c>
      <c r="AI1604" t="s">
        <v>7872</v>
      </c>
      <c r="AN1604" t="s">
        <v>20681</v>
      </c>
    </row>
    <row r="1605" spans="1:40" x14ac:dyDescent="0.2">
      <c r="A1605" t="s">
        <v>6650</v>
      </c>
      <c r="B1605" t="s">
        <v>6651</v>
      </c>
      <c r="F1605" t="s">
        <v>18450</v>
      </c>
      <c r="G1605" t="s">
        <v>18451</v>
      </c>
      <c r="H1605" t="s">
        <v>20683</v>
      </c>
      <c r="I1605">
        <v>341000000</v>
      </c>
      <c r="N1605" t="s">
        <v>7040</v>
      </c>
      <c r="T1605" t="s">
        <v>20684</v>
      </c>
      <c r="U1605" t="s">
        <v>20685</v>
      </c>
      <c r="V1605" t="b">
        <v>0</v>
      </c>
      <c r="W1605" t="b">
        <v>1</v>
      </c>
      <c r="AB1605" t="s">
        <v>18455</v>
      </c>
      <c r="AC1605" t="s">
        <v>18491</v>
      </c>
      <c r="AE1605" t="s">
        <v>20012</v>
      </c>
      <c r="AF1605" t="s">
        <v>18546</v>
      </c>
      <c r="AG1605" t="s">
        <v>18459</v>
      </c>
      <c r="AH1605" t="s">
        <v>20686</v>
      </c>
      <c r="AI1605" t="s">
        <v>18461</v>
      </c>
      <c r="AK1605" t="s">
        <v>18462</v>
      </c>
      <c r="AN1605" t="s">
        <v>20687</v>
      </c>
    </row>
    <row r="1606" spans="1:40" x14ac:dyDescent="0.2">
      <c r="A1606" t="s">
        <v>6650</v>
      </c>
      <c r="B1606" t="s">
        <v>6651</v>
      </c>
      <c r="F1606" t="s">
        <v>18450</v>
      </c>
      <c r="G1606" t="s">
        <v>18524</v>
      </c>
      <c r="H1606" t="s">
        <v>20688</v>
      </c>
      <c r="I1606">
        <v>48000000</v>
      </c>
      <c r="N1606" t="s">
        <v>7040</v>
      </c>
      <c r="T1606" t="s">
        <v>20684</v>
      </c>
      <c r="U1606" t="s">
        <v>20685</v>
      </c>
      <c r="AC1606" t="s">
        <v>18962</v>
      </c>
      <c r="AE1606" t="s">
        <v>19334</v>
      </c>
      <c r="AF1606" t="s">
        <v>18550</v>
      </c>
      <c r="AG1606" t="s">
        <v>19335</v>
      </c>
      <c r="AH1606" t="s">
        <v>20686</v>
      </c>
      <c r="AI1606" t="s">
        <v>7872</v>
      </c>
      <c r="AK1606" t="s">
        <v>18462</v>
      </c>
      <c r="AN1606" t="s">
        <v>20687</v>
      </c>
    </row>
    <row r="1607" spans="1:40" x14ac:dyDescent="0.2">
      <c r="A1607" t="s">
        <v>6650</v>
      </c>
      <c r="B1607" t="s">
        <v>6651</v>
      </c>
      <c r="F1607" t="s">
        <v>18450</v>
      </c>
      <c r="G1607" t="s">
        <v>18451</v>
      </c>
      <c r="H1607" t="s">
        <v>20683</v>
      </c>
      <c r="I1607">
        <v>341000000</v>
      </c>
      <c r="N1607" t="s">
        <v>7415</v>
      </c>
      <c r="T1607" t="s">
        <v>20684</v>
      </c>
      <c r="U1607" t="s">
        <v>20685</v>
      </c>
      <c r="V1607" t="b">
        <v>0</v>
      </c>
      <c r="W1607" t="b">
        <v>1</v>
      </c>
      <c r="AB1607" t="s">
        <v>18455</v>
      </c>
      <c r="AC1607" t="s">
        <v>18491</v>
      </c>
      <c r="AE1607" t="s">
        <v>20012</v>
      </c>
      <c r="AF1607" t="s">
        <v>18546</v>
      </c>
      <c r="AG1607" t="s">
        <v>18459</v>
      </c>
      <c r="AH1607" t="s">
        <v>20686</v>
      </c>
      <c r="AI1607" t="s">
        <v>18461</v>
      </c>
      <c r="AK1607" t="s">
        <v>18462</v>
      </c>
      <c r="AN1607" t="s">
        <v>20689</v>
      </c>
    </row>
    <row r="1608" spans="1:40" x14ac:dyDescent="0.2">
      <c r="A1608" t="s">
        <v>6650</v>
      </c>
      <c r="B1608" t="s">
        <v>6651</v>
      </c>
      <c r="D1608" t="s">
        <v>8795</v>
      </c>
      <c r="F1608" t="s">
        <v>18450</v>
      </c>
      <c r="G1608" t="s">
        <v>18491</v>
      </c>
      <c r="H1608" t="s">
        <v>20690</v>
      </c>
      <c r="I1608">
        <v>370000000</v>
      </c>
      <c r="N1608" t="s">
        <v>20691</v>
      </c>
      <c r="T1608" t="s">
        <v>20692</v>
      </c>
      <c r="U1608" t="s">
        <v>20693</v>
      </c>
      <c r="V1608" t="b">
        <v>0</v>
      </c>
      <c r="W1608" t="b">
        <v>1</v>
      </c>
      <c r="AE1608" t="s">
        <v>19170</v>
      </c>
      <c r="AF1608" t="s">
        <v>18546</v>
      </c>
      <c r="AH1608" t="s">
        <v>20694</v>
      </c>
      <c r="AI1608" t="s">
        <v>18461</v>
      </c>
      <c r="AK1608" t="s">
        <v>18462</v>
      </c>
      <c r="AN1608" t="s">
        <v>20695</v>
      </c>
    </row>
    <row r="1609" spans="1:40" x14ac:dyDescent="0.2">
      <c r="A1609" t="s">
        <v>6650</v>
      </c>
      <c r="B1609" t="s">
        <v>6651</v>
      </c>
      <c r="D1609" t="s">
        <v>8795</v>
      </c>
      <c r="F1609" t="s">
        <v>18450</v>
      </c>
      <c r="G1609" t="s">
        <v>18451</v>
      </c>
      <c r="H1609" t="s">
        <v>20690</v>
      </c>
      <c r="I1609">
        <v>370000000</v>
      </c>
      <c r="N1609" t="s">
        <v>20691</v>
      </c>
      <c r="T1609" t="s">
        <v>20692</v>
      </c>
      <c r="U1609" t="s">
        <v>20693</v>
      </c>
      <c r="V1609" t="b">
        <v>0</v>
      </c>
      <c r="W1609" t="b">
        <v>1</v>
      </c>
      <c r="AB1609" t="s">
        <v>18455</v>
      </c>
      <c r="AC1609" t="s">
        <v>18491</v>
      </c>
      <c r="AE1609" t="s">
        <v>19170</v>
      </c>
      <c r="AF1609" t="s">
        <v>18546</v>
      </c>
      <c r="AH1609" t="s">
        <v>20694</v>
      </c>
      <c r="AI1609" t="s">
        <v>18461</v>
      </c>
      <c r="AK1609" t="s">
        <v>18462</v>
      </c>
      <c r="AN1609" t="s">
        <v>20696</v>
      </c>
    </row>
    <row r="1610" spans="1:40" x14ac:dyDescent="0.2">
      <c r="A1610" t="s">
        <v>6650</v>
      </c>
      <c r="B1610" t="s">
        <v>6651</v>
      </c>
      <c r="D1610" t="s">
        <v>8795</v>
      </c>
      <c r="F1610" t="s">
        <v>18450</v>
      </c>
      <c r="G1610" t="s">
        <v>18668</v>
      </c>
      <c r="H1610" t="s">
        <v>19342</v>
      </c>
      <c r="I1610">
        <v>20000000</v>
      </c>
      <c r="N1610" t="s">
        <v>20691</v>
      </c>
      <c r="T1610" t="s">
        <v>20692</v>
      </c>
      <c r="U1610" t="s">
        <v>20693</v>
      </c>
      <c r="AE1610" t="s">
        <v>20697</v>
      </c>
      <c r="AF1610" t="s">
        <v>18550</v>
      </c>
      <c r="AH1610" t="s">
        <v>20694</v>
      </c>
      <c r="AI1610" t="s">
        <v>7872</v>
      </c>
      <c r="AK1610" t="s">
        <v>18462</v>
      </c>
      <c r="AN1610" t="s">
        <v>20695</v>
      </c>
    </row>
    <row r="1611" spans="1:40" x14ac:dyDescent="0.2">
      <c r="A1611" t="s">
        <v>6650</v>
      </c>
      <c r="B1611" t="s">
        <v>6651</v>
      </c>
      <c r="D1611" t="s">
        <v>8795</v>
      </c>
      <c r="F1611" t="s">
        <v>18450</v>
      </c>
      <c r="G1611" t="s">
        <v>18524</v>
      </c>
      <c r="H1611" t="s">
        <v>20688</v>
      </c>
      <c r="I1611">
        <v>48000000</v>
      </c>
      <c r="N1611" t="s">
        <v>20691</v>
      </c>
      <c r="T1611" t="s">
        <v>20692</v>
      </c>
      <c r="U1611" t="s">
        <v>20693</v>
      </c>
      <c r="AC1611" t="s">
        <v>18962</v>
      </c>
      <c r="AE1611" t="s">
        <v>20697</v>
      </c>
      <c r="AF1611" t="s">
        <v>18550</v>
      </c>
      <c r="AH1611" t="s">
        <v>20694</v>
      </c>
      <c r="AI1611" t="s">
        <v>7872</v>
      </c>
      <c r="AK1611" t="s">
        <v>18462</v>
      </c>
      <c r="AN1611" t="s">
        <v>20696</v>
      </c>
    </row>
    <row r="1612" spans="1:40" x14ac:dyDescent="0.2">
      <c r="A1612" t="s">
        <v>6650</v>
      </c>
      <c r="B1612" t="s">
        <v>6651</v>
      </c>
      <c r="D1612" t="s">
        <v>8795</v>
      </c>
      <c r="F1612" t="s">
        <v>18450</v>
      </c>
      <c r="G1612" t="s">
        <v>18962</v>
      </c>
      <c r="H1612" t="s">
        <v>20688</v>
      </c>
      <c r="I1612">
        <v>48000000</v>
      </c>
      <c r="N1612" t="s">
        <v>20691</v>
      </c>
      <c r="T1612" t="s">
        <v>20692</v>
      </c>
      <c r="U1612" t="s">
        <v>20693</v>
      </c>
      <c r="AE1612" t="s">
        <v>20697</v>
      </c>
      <c r="AF1612" t="s">
        <v>18550</v>
      </c>
      <c r="AH1612" t="s">
        <v>20694</v>
      </c>
      <c r="AI1612" t="s">
        <v>7872</v>
      </c>
      <c r="AK1612" t="s">
        <v>18462</v>
      </c>
      <c r="AN1612" t="s">
        <v>20695</v>
      </c>
    </row>
    <row r="1613" spans="1:40" x14ac:dyDescent="0.2">
      <c r="A1613" t="s">
        <v>6650</v>
      </c>
      <c r="B1613" t="s">
        <v>6651</v>
      </c>
      <c r="D1613" t="s">
        <v>8795</v>
      </c>
      <c r="F1613" t="s">
        <v>18450</v>
      </c>
      <c r="G1613" t="s">
        <v>20698</v>
      </c>
      <c r="H1613" t="s">
        <v>20699</v>
      </c>
      <c r="I1613">
        <v>60000000</v>
      </c>
      <c r="N1613" t="s">
        <v>20691</v>
      </c>
      <c r="T1613" t="s">
        <v>20692</v>
      </c>
      <c r="U1613" t="s">
        <v>20693</v>
      </c>
      <c r="V1613" t="b">
        <v>0</v>
      </c>
      <c r="W1613" t="b">
        <v>1</v>
      </c>
      <c r="AE1613" t="s">
        <v>19170</v>
      </c>
      <c r="AF1613" t="s">
        <v>18546</v>
      </c>
      <c r="AH1613" t="s">
        <v>20694</v>
      </c>
      <c r="AI1613" t="s">
        <v>18461</v>
      </c>
      <c r="AK1613" t="s">
        <v>18462</v>
      </c>
      <c r="AN1613" t="s">
        <v>20695</v>
      </c>
    </row>
    <row r="1614" spans="1:40" x14ac:dyDescent="0.2">
      <c r="A1614" t="s">
        <v>6650</v>
      </c>
      <c r="B1614" t="s">
        <v>6651</v>
      </c>
      <c r="D1614" t="s">
        <v>8795</v>
      </c>
      <c r="F1614" t="s">
        <v>18450</v>
      </c>
      <c r="G1614" t="s">
        <v>18451</v>
      </c>
      <c r="H1614" t="s">
        <v>20699</v>
      </c>
      <c r="I1614">
        <v>60000000</v>
      </c>
      <c r="N1614" t="s">
        <v>20691</v>
      </c>
      <c r="T1614" t="s">
        <v>20692</v>
      </c>
      <c r="U1614" t="s">
        <v>20693</v>
      </c>
      <c r="V1614" t="b">
        <v>0</v>
      </c>
      <c r="W1614" t="b">
        <v>1</v>
      </c>
      <c r="AB1614" t="s">
        <v>18455</v>
      </c>
      <c r="AC1614" t="s">
        <v>20698</v>
      </c>
      <c r="AE1614" t="s">
        <v>19170</v>
      </c>
      <c r="AF1614" t="s">
        <v>18546</v>
      </c>
      <c r="AH1614" t="s">
        <v>20694</v>
      </c>
      <c r="AI1614" t="s">
        <v>18461</v>
      </c>
      <c r="AK1614" t="s">
        <v>18462</v>
      </c>
      <c r="AN1614" t="s">
        <v>20696</v>
      </c>
    </row>
    <row r="1615" spans="1:40" x14ac:dyDescent="0.2">
      <c r="A1615" t="s">
        <v>6650</v>
      </c>
      <c r="B1615" t="s">
        <v>6651</v>
      </c>
      <c r="D1615" t="s">
        <v>8795</v>
      </c>
      <c r="F1615" t="s">
        <v>18450</v>
      </c>
      <c r="G1615" t="s">
        <v>18524</v>
      </c>
      <c r="H1615" t="s">
        <v>19342</v>
      </c>
      <c r="I1615">
        <v>20000000</v>
      </c>
      <c r="N1615" t="s">
        <v>20691</v>
      </c>
      <c r="T1615" t="s">
        <v>20692</v>
      </c>
      <c r="U1615" t="s">
        <v>20693</v>
      </c>
      <c r="AC1615" t="s">
        <v>18668</v>
      </c>
      <c r="AE1615" t="s">
        <v>20697</v>
      </c>
      <c r="AF1615" t="s">
        <v>18550</v>
      </c>
      <c r="AH1615" t="s">
        <v>20694</v>
      </c>
      <c r="AI1615" t="s">
        <v>7872</v>
      </c>
      <c r="AK1615" t="s">
        <v>18462</v>
      </c>
      <c r="AN1615" t="s">
        <v>20696</v>
      </c>
    </row>
    <row r="1616" spans="1:40" x14ac:dyDescent="0.2">
      <c r="A1616" t="s">
        <v>6650</v>
      </c>
      <c r="B1616" t="s">
        <v>6651</v>
      </c>
      <c r="D1616" t="s">
        <v>8795</v>
      </c>
      <c r="F1616" t="s">
        <v>18450</v>
      </c>
      <c r="G1616" t="s">
        <v>18491</v>
      </c>
      <c r="H1616" t="s">
        <v>20690</v>
      </c>
      <c r="I1616">
        <v>370000000</v>
      </c>
      <c r="N1616" t="s">
        <v>7128</v>
      </c>
      <c r="V1616" t="b">
        <v>0</v>
      </c>
      <c r="W1616" t="b">
        <v>0</v>
      </c>
      <c r="Z1616" t="b">
        <v>0</v>
      </c>
      <c r="AE1616" t="s">
        <v>18490</v>
      </c>
      <c r="AF1616" t="s">
        <v>18458</v>
      </c>
      <c r="AH1616" t="s">
        <v>20700</v>
      </c>
      <c r="AI1616" t="s">
        <v>18461</v>
      </c>
      <c r="AK1616" t="s">
        <v>18462</v>
      </c>
      <c r="AN1616" t="s">
        <v>20701</v>
      </c>
    </row>
    <row r="1617" spans="1:40" x14ac:dyDescent="0.2">
      <c r="A1617" t="s">
        <v>6650</v>
      </c>
      <c r="B1617" t="s">
        <v>6651</v>
      </c>
      <c r="D1617" t="s">
        <v>8795</v>
      </c>
      <c r="F1617" t="s">
        <v>18450</v>
      </c>
      <c r="G1617" t="s">
        <v>18668</v>
      </c>
      <c r="H1617" t="s">
        <v>19342</v>
      </c>
      <c r="I1617">
        <v>20000000</v>
      </c>
      <c r="N1617" t="s">
        <v>7128</v>
      </c>
      <c r="V1617" t="b">
        <v>0</v>
      </c>
      <c r="W1617" t="b">
        <v>0</v>
      </c>
      <c r="Z1617" t="b">
        <v>0</v>
      </c>
      <c r="AE1617" t="s">
        <v>20702</v>
      </c>
      <c r="AF1617" t="s">
        <v>18514</v>
      </c>
      <c r="AG1617" t="s">
        <v>19335</v>
      </c>
      <c r="AH1617" t="s">
        <v>20700</v>
      </c>
      <c r="AI1617" t="s">
        <v>7872</v>
      </c>
      <c r="AK1617" t="s">
        <v>18462</v>
      </c>
      <c r="AN1617" t="s">
        <v>20701</v>
      </c>
    </row>
    <row r="1618" spans="1:40" x14ac:dyDescent="0.2">
      <c r="A1618" t="s">
        <v>6650</v>
      </c>
      <c r="B1618" t="s">
        <v>6651</v>
      </c>
      <c r="D1618" t="s">
        <v>8795</v>
      </c>
      <c r="F1618" t="s">
        <v>18450</v>
      </c>
      <c r="G1618" t="s">
        <v>18499</v>
      </c>
      <c r="H1618" t="s">
        <v>20703</v>
      </c>
      <c r="I1618">
        <v>498000000</v>
      </c>
      <c r="N1618" t="s">
        <v>7128</v>
      </c>
      <c r="V1618" t="b">
        <v>0</v>
      </c>
      <c r="W1618" t="b">
        <v>0</v>
      </c>
      <c r="Z1618" t="b">
        <v>0</v>
      </c>
      <c r="AE1618" t="s">
        <v>19172</v>
      </c>
      <c r="AF1618" t="s">
        <v>19173</v>
      </c>
      <c r="AH1618" t="s">
        <v>20700</v>
      </c>
      <c r="AI1618" t="s">
        <v>18497</v>
      </c>
      <c r="AK1618" t="s">
        <v>18462</v>
      </c>
      <c r="AM1618" t="s">
        <v>18502</v>
      </c>
      <c r="AN1618" t="s">
        <v>20704</v>
      </c>
    </row>
    <row r="1619" spans="1:40" x14ac:dyDescent="0.2">
      <c r="A1619" t="s">
        <v>6650</v>
      </c>
      <c r="B1619" t="s">
        <v>6651</v>
      </c>
      <c r="D1619" t="s">
        <v>8795</v>
      </c>
      <c r="F1619" t="s">
        <v>18450</v>
      </c>
      <c r="G1619" t="s">
        <v>18962</v>
      </c>
      <c r="H1619" t="s">
        <v>20688</v>
      </c>
      <c r="I1619">
        <v>48000000</v>
      </c>
      <c r="N1619" t="s">
        <v>7128</v>
      </c>
      <c r="V1619" t="b">
        <v>0</v>
      </c>
      <c r="W1619" t="b">
        <v>0</v>
      </c>
      <c r="Z1619" t="b">
        <v>0</v>
      </c>
      <c r="AE1619" t="s">
        <v>20702</v>
      </c>
      <c r="AF1619" t="s">
        <v>18514</v>
      </c>
      <c r="AG1619" t="s">
        <v>19335</v>
      </c>
      <c r="AH1619" t="s">
        <v>20700</v>
      </c>
      <c r="AI1619" t="s">
        <v>7872</v>
      </c>
      <c r="AK1619" t="s">
        <v>18462</v>
      </c>
      <c r="AN1619" t="s">
        <v>20701</v>
      </c>
    </row>
    <row r="1620" spans="1:40" x14ac:dyDescent="0.2">
      <c r="A1620" t="s">
        <v>6650</v>
      </c>
      <c r="B1620" t="s">
        <v>6651</v>
      </c>
      <c r="D1620" t="s">
        <v>8795</v>
      </c>
      <c r="F1620" t="s">
        <v>18450</v>
      </c>
      <c r="G1620" t="s">
        <v>20698</v>
      </c>
      <c r="H1620" t="s">
        <v>20699</v>
      </c>
      <c r="I1620">
        <v>60000000</v>
      </c>
      <c r="N1620" t="s">
        <v>7128</v>
      </c>
      <c r="V1620" t="b">
        <v>0</v>
      </c>
      <c r="W1620" t="b">
        <v>0</v>
      </c>
      <c r="Z1620" t="b">
        <v>0</v>
      </c>
      <c r="AE1620" t="s">
        <v>18490</v>
      </c>
      <c r="AF1620" t="s">
        <v>18458</v>
      </c>
      <c r="AH1620" t="s">
        <v>20700</v>
      </c>
      <c r="AI1620" t="s">
        <v>18461</v>
      </c>
      <c r="AK1620" t="s">
        <v>18462</v>
      </c>
      <c r="AN1620" t="s">
        <v>20701</v>
      </c>
    </row>
    <row r="1621" spans="1:40" x14ac:dyDescent="0.2">
      <c r="A1621" t="s">
        <v>6650</v>
      </c>
      <c r="B1621" t="s">
        <v>6651</v>
      </c>
      <c r="D1621" t="s">
        <v>8795</v>
      </c>
      <c r="F1621" t="s">
        <v>18450</v>
      </c>
      <c r="G1621" t="s">
        <v>18499</v>
      </c>
      <c r="H1621" t="s">
        <v>20705</v>
      </c>
      <c r="I1621">
        <v>498000000</v>
      </c>
      <c r="N1621" t="s">
        <v>1891</v>
      </c>
      <c r="V1621" t="b">
        <v>0</v>
      </c>
      <c r="W1621" t="b">
        <v>0</v>
      </c>
      <c r="Z1621" t="b">
        <v>0</v>
      </c>
      <c r="AE1621" t="s">
        <v>19172</v>
      </c>
      <c r="AF1621" t="s">
        <v>19173</v>
      </c>
      <c r="AH1621" t="s">
        <v>20706</v>
      </c>
      <c r="AI1621" t="s">
        <v>18497</v>
      </c>
      <c r="AK1621" t="s">
        <v>18462</v>
      </c>
      <c r="AM1621" t="s">
        <v>18502</v>
      </c>
      <c r="AN1621" t="s">
        <v>20707</v>
      </c>
    </row>
    <row r="1622" spans="1:40" hidden="1" x14ac:dyDescent="0.2">
      <c r="A1622" t="s">
        <v>6650</v>
      </c>
      <c r="B1622" t="s">
        <v>6651</v>
      </c>
      <c r="D1622" t="s">
        <v>8795</v>
      </c>
      <c r="F1622" t="s">
        <v>18556</v>
      </c>
      <c r="G1622" t="s">
        <v>18659</v>
      </c>
      <c r="L1622" t="s">
        <v>18558</v>
      </c>
      <c r="N1622" t="s">
        <v>7936</v>
      </c>
      <c r="T1622" t="s">
        <v>20708</v>
      </c>
      <c r="U1622" t="s">
        <v>20709</v>
      </c>
      <c r="AE1622" t="s">
        <v>9765</v>
      </c>
      <c r="AH1622" t="s">
        <v>20710</v>
      </c>
      <c r="AI1622" t="s">
        <v>18451</v>
      </c>
      <c r="AN1622" t="s">
        <v>20711</v>
      </c>
    </row>
    <row r="1623" spans="1:40" hidden="1" x14ac:dyDescent="0.2">
      <c r="A1623" t="s">
        <v>6650</v>
      </c>
      <c r="B1623" t="s">
        <v>6651</v>
      </c>
      <c r="D1623" t="s">
        <v>8795</v>
      </c>
      <c r="F1623" t="s">
        <v>18556</v>
      </c>
      <c r="G1623" t="s">
        <v>18491</v>
      </c>
      <c r="L1623" t="s">
        <v>18558</v>
      </c>
      <c r="N1623" t="s">
        <v>7936</v>
      </c>
      <c r="T1623" t="s">
        <v>20708</v>
      </c>
      <c r="U1623" t="s">
        <v>20709</v>
      </c>
      <c r="AE1623" t="s">
        <v>9765</v>
      </c>
      <c r="AH1623" t="s">
        <v>20710</v>
      </c>
      <c r="AI1623" t="s">
        <v>18451</v>
      </c>
      <c r="AN1623" t="s">
        <v>20711</v>
      </c>
    </row>
    <row r="1624" spans="1:40" hidden="1" x14ac:dyDescent="0.2">
      <c r="A1624" t="s">
        <v>6650</v>
      </c>
      <c r="B1624" t="s">
        <v>6651</v>
      </c>
      <c r="D1624" t="s">
        <v>8795</v>
      </c>
      <c r="F1624" t="s">
        <v>18556</v>
      </c>
      <c r="G1624" t="s">
        <v>18566</v>
      </c>
      <c r="L1624" t="s">
        <v>18558</v>
      </c>
      <c r="N1624" t="s">
        <v>7936</v>
      </c>
      <c r="T1624" t="s">
        <v>20708</v>
      </c>
      <c r="U1624" t="s">
        <v>20709</v>
      </c>
      <c r="AE1624" t="s">
        <v>9765</v>
      </c>
      <c r="AH1624" t="s">
        <v>20710</v>
      </c>
      <c r="AI1624" t="s">
        <v>18524</v>
      </c>
      <c r="AN1624" t="s">
        <v>20712</v>
      </c>
    </row>
    <row r="1625" spans="1:40" hidden="1" x14ac:dyDescent="0.2">
      <c r="A1625" t="s">
        <v>6650</v>
      </c>
      <c r="B1625" t="s">
        <v>6651</v>
      </c>
      <c r="D1625" t="s">
        <v>8795</v>
      </c>
      <c r="F1625" t="s">
        <v>18556</v>
      </c>
      <c r="G1625" t="s">
        <v>18865</v>
      </c>
      <c r="L1625" t="s">
        <v>18558</v>
      </c>
      <c r="N1625" t="s">
        <v>7936</v>
      </c>
      <c r="T1625" t="s">
        <v>20708</v>
      </c>
      <c r="U1625" t="s">
        <v>20709</v>
      </c>
      <c r="AE1625" t="s">
        <v>9765</v>
      </c>
      <c r="AH1625" t="s">
        <v>20710</v>
      </c>
      <c r="AI1625" t="s">
        <v>18451</v>
      </c>
      <c r="AN1625" t="s">
        <v>20711</v>
      </c>
    </row>
    <row r="1626" spans="1:40" hidden="1" x14ac:dyDescent="0.2">
      <c r="A1626" t="s">
        <v>6734</v>
      </c>
      <c r="B1626" t="s">
        <v>6735</v>
      </c>
      <c r="D1626" t="s">
        <v>8804</v>
      </c>
      <c r="F1626" t="s">
        <v>18556</v>
      </c>
      <c r="G1626" t="s">
        <v>18451</v>
      </c>
      <c r="H1626" t="s">
        <v>19870</v>
      </c>
      <c r="L1626" t="s">
        <v>18558</v>
      </c>
      <c r="N1626" t="s">
        <v>20001</v>
      </c>
      <c r="T1626" t="s">
        <v>20713</v>
      </c>
      <c r="U1626" t="s">
        <v>20714</v>
      </c>
      <c r="V1626" t="b">
        <v>0</v>
      </c>
      <c r="W1626" t="b">
        <v>1</v>
      </c>
      <c r="AB1626" t="s">
        <v>18455</v>
      </c>
      <c r="AC1626" t="s">
        <v>18491</v>
      </c>
      <c r="AE1626" t="s">
        <v>19936</v>
      </c>
      <c r="AF1626" t="s">
        <v>19937</v>
      </c>
      <c r="AG1626" t="s">
        <v>18805</v>
      </c>
      <c r="AH1626" t="s">
        <v>20715</v>
      </c>
      <c r="AI1626" t="s">
        <v>18451</v>
      </c>
      <c r="AN1626" t="s">
        <v>20716</v>
      </c>
    </row>
    <row r="1627" spans="1:40" hidden="1" x14ac:dyDescent="0.2">
      <c r="A1627" t="s">
        <v>6734</v>
      </c>
      <c r="B1627" t="s">
        <v>6735</v>
      </c>
      <c r="D1627" t="s">
        <v>8804</v>
      </c>
      <c r="F1627" t="s">
        <v>18556</v>
      </c>
      <c r="G1627" t="s">
        <v>18451</v>
      </c>
      <c r="H1627" t="s">
        <v>20124</v>
      </c>
      <c r="L1627" t="s">
        <v>18558</v>
      </c>
      <c r="N1627" t="s">
        <v>20001</v>
      </c>
      <c r="T1627" t="s">
        <v>20713</v>
      </c>
      <c r="U1627" t="s">
        <v>20714</v>
      </c>
      <c r="V1627" t="b">
        <v>0</v>
      </c>
      <c r="W1627" t="b">
        <v>1</v>
      </c>
      <c r="AB1627" t="s">
        <v>18455</v>
      </c>
      <c r="AC1627" t="s">
        <v>18659</v>
      </c>
      <c r="AE1627" t="s">
        <v>19936</v>
      </c>
      <c r="AF1627" t="s">
        <v>19937</v>
      </c>
      <c r="AG1627" t="s">
        <v>18805</v>
      </c>
      <c r="AH1627" t="s">
        <v>20715</v>
      </c>
      <c r="AI1627" t="s">
        <v>18451</v>
      </c>
      <c r="AN1627" t="s">
        <v>20716</v>
      </c>
    </row>
    <row r="1628" spans="1:40" hidden="1" x14ac:dyDescent="0.2">
      <c r="A1628" t="s">
        <v>6734</v>
      </c>
      <c r="B1628" t="s">
        <v>6735</v>
      </c>
      <c r="D1628" t="s">
        <v>8804</v>
      </c>
      <c r="F1628" t="s">
        <v>18556</v>
      </c>
      <c r="G1628" t="s">
        <v>18451</v>
      </c>
      <c r="H1628" t="s">
        <v>18557</v>
      </c>
      <c r="L1628" t="s">
        <v>18558</v>
      </c>
      <c r="N1628" t="s">
        <v>20001</v>
      </c>
      <c r="T1628" t="s">
        <v>20713</v>
      </c>
      <c r="U1628" t="s">
        <v>20714</v>
      </c>
      <c r="V1628" t="b">
        <v>0</v>
      </c>
      <c r="W1628" t="b">
        <v>1</v>
      </c>
      <c r="AB1628" t="s">
        <v>18455</v>
      </c>
      <c r="AC1628" t="s">
        <v>18566</v>
      </c>
      <c r="AE1628" t="s">
        <v>19936</v>
      </c>
      <c r="AF1628" t="s">
        <v>19937</v>
      </c>
      <c r="AG1628" t="s">
        <v>18805</v>
      </c>
      <c r="AH1628" t="s">
        <v>20715</v>
      </c>
      <c r="AI1628" t="s">
        <v>18451</v>
      </c>
      <c r="AN1628" t="s">
        <v>20717</v>
      </c>
    </row>
    <row r="1629" spans="1:40" hidden="1" x14ac:dyDescent="0.2">
      <c r="A1629" t="s">
        <v>6734</v>
      </c>
      <c r="B1629" t="s">
        <v>6735</v>
      </c>
      <c r="D1629" t="s">
        <v>8804</v>
      </c>
      <c r="F1629" t="s">
        <v>18556</v>
      </c>
      <c r="G1629" t="s">
        <v>18451</v>
      </c>
      <c r="H1629" t="s">
        <v>20718</v>
      </c>
      <c r="L1629" t="s">
        <v>18558</v>
      </c>
      <c r="N1629" t="s">
        <v>7263</v>
      </c>
      <c r="T1629" t="s">
        <v>20719</v>
      </c>
      <c r="U1629" t="s">
        <v>20720</v>
      </c>
      <c r="V1629" t="b">
        <v>0</v>
      </c>
      <c r="W1629" t="b">
        <v>1</v>
      </c>
      <c r="AB1629" t="s">
        <v>18455</v>
      </c>
      <c r="AC1629" t="s">
        <v>18491</v>
      </c>
      <c r="AE1629" t="s">
        <v>19936</v>
      </c>
      <c r="AF1629" t="s">
        <v>19937</v>
      </c>
      <c r="AG1629" t="s">
        <v>18805</v>
      </c>
      <c r="AH1629" t="s">
        <v>20721</v>
      </c>
      <c r="AI1629" t="s">
        <v>18451</v>
      </c>
      <c r="AN1629" t="s">
        <v>20722</v>
      </c>
    </row>
    <row r="1630" spans="1:40" hidden="1" x14ac:dyDescent="0.2">
      <c r="A1630" t="s">
        <v>6734</v>
      </c>
      <c r="B1630" t="s">
        <v>6735</v>
      </c>
      <c r="D1630" t="s">
        <v>8804</v>
      </c>
      <c r="F1630" t="s">
        <v>18556</v>
      </c>
      <c r="G1630" t="s">
        <v>18451</v>
      </c>
      <c r="H1630" t="s">
        <v>20723</v>
      </c>
      <c r="L1630" t="s">
        <v>18558</v>
      </c>
      <c r="N1630" t="s">
        <v>7263</v>
      </c>
      <c r="T1630" t="s">
        <v>20719</v>
      </c>
      <c r="U1630" t="s">
        <v>20720</v>
      </c>
      <c r="V1630" t="b">
        <v>0</v>
      </c>
      <c r="W1630" t="b">
        <v>1</v>
      </c>
      <c r="AB1630" t="s">
        <v>18455</v>
      </c>
      <c r="AC1630" t="s">
        <v>18659</v>
      </c>
      <c r="AE1630" t="s">
        <v>19936</v>
      </c>
      <c r="AF1630" t="s">
        <v>19937</v>
      </c>
      <c r="AG1630" t="s">
        <v>18805</v>
      </c>
      <c r="AH1630" t="s">
        <v>20721</v>
      </c>
      <c r="AI1630" t="s">
        <v>18451</v>
      </c>
      <c r="AN1630" t="s">
        <v>20722</v>
      </c>
    </row>
    <row r="1631" spans="1:40" hidden="1" x14ac:dyDescent="0.2">
      <c r="A1631" t="s">
        <v>6734</v>
      </c>
      <c r="B1631" t="s">
        <v>6735</v>
      </c>
      <c r="D1631" t="s">
        <v>8804</v>
      </c>
      <c r="F1631" t="s">
        <v>18556</v>
      </c>
      <c r="G1631" t="s">
        <v>18451</v>
      </c>
      <c r="H1631" t="s">
        <v>18641</v>
      </c>
      <c r="L1631" t="s">
        <v>18558</v>
      </c>
      <c r="N1631" t="s">
        <v>7263</v>
      </c>
      <c r="T1631" t="s">
        <v>20719</v>
      </c>
      <c r="U1631" t="s">
        <v>20720</v>
      </c>
      <c r="V1631" t="b">
        <v>0</v>
      </c>
      <c r="W1631" t="b">
        <v>1</v>
      </c>
      <c r="AB1631" t="s">
        <v>18455</v>
      </c>
      <c r="AC1631" t="s">
        <v>18566</v>
      </c>
      <c r="AE1631" t="s">
        <v>19936</v>
      </c>
      <c r="AF1631" t="s">
        <v>19937</v>
      </c>
      <c r="AG1631" t="s">
        <v>18805</v>
      </c>
      <c r="AH1631" t="s">
        <v>20721</v>
      </c>
      <c r="AI1631" t="s">
        <v>18451</v>
      </c>
      <c r="AN1631" t="s">
        <v>20722</v>
      </c>
    </row>
    <row r="1632" spans="1:40" hidden="1" x14ac:dyDescent="0.2">
      <c r="A1632" t="s">
        <v>6734</v>
      </c>
      <c r="B1632" t="s">
        <v>6735</v>
      </c>
      <c r="D1632" t="s">
        <v>8804</v>
      </c>
      <c r="F1632" t="s">
        <v>18469</v>
      </c>
      <c r="G1632" t="s">
        <v>18797</v>
      </c>
      <c r="H1632" t="s">
        <v>20724</v>
      </c>
      <c r="I1632">
        <v>250000000</v>
      </c>
      <c r="L1632" t="s">
        <v>18470</v>
      </c>
      <c r="N1632" t="s">
        <v>7602</v>
      </c>
      <c r="T1632" t="s">
        <v>20725</v>
      </c>
      <c r="U1632" t="s">
        <v>20726</v>
      </c>
      <c r="AE1632" t="s">
        <v>20618</v>
      </c>
      <c r="AF1632" t="s">
        <v>18810</v>
      </c>
      <c r="AG1632" t="s">
        <v>18811</v>
      </c>
      <c r="AH1632" t="s">
        <v>20727</v>
      </c>
      <c r="AI1632" t="s">
        <v>18476</v>
      </c>
      <c r="AK1632" t="s">
        <v>19498</v>
      </c>
      <c r="AN1632" t="s">
        <v>20728</v>
      </c>
    </row>
    <row r="1633" spans="1:40" hidden="1" x14ac:dyDescent="0.2">
      <c r="A1633" t="s">
        <v>6734</v>
      </c>
      <c r="B1633" t="s">
        <v>6735</v>
      </c>
      <c r="D1633" t="s">
        <v>8804</v>
      </c>
      <c r="F1633" t="s">
        <v>18469</v>
      </c>
      <c r="L1633" t="s">
        <v>18470</v>
      </c>
      <c r="N1633" t="s">
        <v>7602</v>
      </c>
      <c r="T1633" t="s">
        <v>20725</v>
      </c>
      <c r="U1633" t="s">
        <v>20726</v>
      </c>
      <c r="AH1633" t="s">
        <v>20727</v>
      </c>
      <c r="AI1633" t="s">
        <v>18483</v>
      </c>
      <c r="AK1633" t="s">
        <v>19498</v>
      </c>
      <c r="AN1633" t="s">
        <v>20728</v>
      </c>
    </row>
    <row r="1634" spans="1:40" hidden="1" x14ac:dyDescent="0.2">
      <c r="A1634" t="s">
        <v>6734</v>
      </c>
      <c r="B1634" t="s">
        <v>6735</v>
      </c>
      <c r="D1634" t="s">
        <v>8804</v>
      </c>
      <c r="F1634" t="s">
        <v>18556</v>
      </c>
      <c r="G1634" t="s">
        <v>18659</v>
      </c>
      <c r="L1634" t="s">
        <v>18558</v>
      </c>
      <c r="N1634" t="s">
        <v>7221</v>
      </c>
      <c r="T1634" t="s">
        <v>20729</v>
      </c>
      <c r="U1634" t="s">
        <v>20730</v>
      </c>
      <c r="AE1634" t="s">
        <v>19936</v>
      </c>
      <c r="AF1634" t="s">
        <v>19937</v>
      </c>
      <c r="AG1634" t="s">
        <v>18805</v>
      </c>
      <c r="AH1634" t="s">
        <v>20731</v>
      </c>
      <c r="AI1634" t="s">
        <v>18451</v>
      </c>
      <c r="AN1634" t="s">
        <v>20732</v>
      </c>
    </row>
    <row r="1635" spans="1:40" hidden="1" x14ac:dyDescent="0.2">
      <c r="A1635" t="s">
        <v>6734</v>
      </c>
      <c r="B1635" t="s">
        <v>6735</v>
      </c>
      <c r="D1635" t="s">
        <v>8804</v>
      </c>
      <c r="F1635" t="s">
        <v>18556</v>
      </c>
      <c r="G1635" t="s">
        <v>18451</v>
      </c>
      <c r="H1635" t="s">
        <v>20723</v>
      </c>
      <c r="L1635" t="s">
        <v>18558</v>
      </c>
      <c r="N1635" t="s">
        <v>7221</v>
      </c>
      <c r="T1635" t="s">
        <v>20729</v>
      </c>
      <c r="U1635" t="s">
        <v>20730</v>
      </c>
      <c r="V1635" t="b">
        <v>0</v>
      </c>
      <c r="W1635" t="b">
        <v>1</v>
      </c>
      <c r="AB1635" t="s">
        <v>18455</v>
      </c>
      <c r="AC1635" t="s">
        <v>18659</v>
      </c>
      <c r="AE1635" t="s">
        <v>19936</v>
      </c>
      <c r="AF1635" t="s">
        <v>19937</v>
      </c>
      <c r="AG1635" t="s">
        <v>18805</v>
      </c>
      <c r="AH1635" t="s">
        <v>20731</v>
      </c>
      <c r="AI1635" t="s">
        <v>18451</v>
      </c>
      <c r="AN1635" t="s">
        <v>20733</v>
      </c>
    </row>
    <row r="1636" spans="1:40" hidden="1" x14ac:dyDescent="0.2">
      <c r="A1636" t="s">
        <v>6734</v>
      </c>
      <c r="B1636" t="s">
        <v>6735</v>
      </c>
      <c r="D1636" t="s">
        <v>8804</v>
      </c>
      <c r="F1636" t="s">
        <v>18556</v>
      </c>
      <c r="G1636" t="s">
        <v>18491</v>
      </c>
      <c r="L1636" t="s">
        <v>18558</v>
      </c>
      <c r="N1636" t="s">
        <v>7221</v>
      </c>
      <c r="T1636" t="s">
        <v>20729</v>
      </c>
      <c r="U1636" t="s">
        <v>20730</v>
      </c>
      <c r="AE1636" t="s">
        <v>19936</v>
      </c>
      <c r="AF1636" t="s">
        <v>19937</v>
      </c>
      <c r="AG1636" t="s">
        <v>18805</v>
      </c>
      <c r="AH1636" t="s">
        <v>20731</v>
      </c>
      <c r="AI1636" t="s">
        <v>18451</v>
      </c>
      <c r="AN1636" t="s">
        <v>20732</v>
      </c>
    </row>
    <row r="1637" spans="1:40" hidden="1" x14ac:dyDescent="0.2">
      <c r="A1637" t="s">
        <v>6734</v>
      </c>
      <c r="B1637" t="s">
        <v>6735</v>
      </c>
      <c r="D1637" t="s">
        <v>8804</v>
      </c>
      <c r="F1637" t="s">
        <v>18556</v>
      </c>
      <c r="G1637" t="s">
        <v>18566</v>
      </c>
      <c r="L1637" t="s">
        <v>18558</v>
      </c>
      <c r="N1637" t="s">
        <v>7221</v>
      </c>
      <c r="T1637" t="s">
        <v>20729</v>
      </c>
      <c r="U1637" t="s">
        <v>20730</v>
      </c>
      <c r="AE1637" t="s">
        <v>19936</v>
      </c>
      <c r="AF1637" t="s">
        <v>19937</v>
      </c>
      <c r="AG1637" t="s">
        <v>18805</v>
      </c>
      <c r="AH1637" t="s">
        <v>20731</v>
      </c>
      <c r="AI1637" t="s">
        <v>18451</v>
      </c>
      <c r="AN1637" t="s">
        <v>20732</v>
      </c>
    </row>
    <row r="1638" spans="1:40" hidden="1" x14ac:dyDescent="0.2">
      <c r="A1638" t="s">
        <v>6734</v>
      </c>
      <c r="B1638" t="s">
        <v>6735</v>
      </c>
      <c r="D1638" t="s">
        <v>8804</v>
      </c>
      <c r="F1638" t="s">
        <v>18469</v>
      </c>
      <c r="L1638" t="s">
        <v>18470</v>
      </c>
      <c r="N1638" t="s">
        <v>7699</v>
      </c>
      <c r="T1638" t="s">
        <v>20734</v>
      </c>
      <c r="U1638" t="s">
        <v>20735</v>
      </c>
      <c r="AE1638" t="s">
        <v>20618</v>
      </c>
      <c r="AF1638" t="s">
        <v>18810</v>
      </c>
      <c r="AG1638" t="s">
        <v>18811</v>
      </c>
      <c r="AH1638" t="s">
        <v>20736</v>
      </c>
      <c r="AI1638" t="s">
        <v>18476</v>
      </c>
      <c r="AK1638" t="s">
        <v>19498</v>
      </c>
      <c r="AN1638" t="s">
        <v>20737</v>
      </c>
    </row>
    <row r="1639" spans="1:40" hidden="1" x14ac:dyDescent="0.2">
      <c r="A1639" t="s">
        <v>6734</v>
      </c>
      <c r="B1639" t="s">
        <v>6735</v>
      </c>
      <c r="D1639" t="s">
        <v>8804</v>
      </c>
      <c r="F1639" t="s">
        <v>18556</v>
      </c>
      <c r="G1639" t="s">
        <v>18659</v>
      </c>
      <c r="L1639" t="s">
        <v>18558</v>
      </c>
      <c r="N1639" t="s">
        <v>20738</v>
      </c>
      <c r="V1639" t="b">
        <v>0</v>
      </c>
      <c r="W1639" t="b">
        <v>0</v>
      </c>
      <c r="Z1639" t="b">
        <v>0</v>
      </c>
      <c r="AE1639" t="s">
        <v>19936</v>
      </c>
      <c r="AF1639" t="s">
        <v>19937</v>
      </c>
      <c r="AG1639" t="s">
        <v>18805</v>
      </c>
      <c r="AH1639" t="s">
        <v>20739</v>
      </c>
      <c r="AI1639" t="s">
        <v>18451</v>
      </c>
      <c r="AN1639" t="s">
        <v>20740</v>
      </c>
    </row>
    <row r="1640" spans="1:40" hidden="1" x14ac:dyDescent="0.2">
      <c r="A1640" t="s">
        <v>6734</v>
      </c>
      <c r="B1640" t="s">
        <v>6735</v>
      </c>
      <c r="D1640" t="s">
        <v>8804</v>
      </c>
      <c r="F1640" t="s">
        <v>18556</v>
      </c>
      <c r="G1640" t="s">
        <v>18491</v>
      </c>
      <c r="L1640" t="s">
        <v>18558</v>
      </c>
      <c r="N1640" t="s">
        <v>20738</v>
      </c>
      <c r="V1640" t="b">
        <v>0</v>
      </c>
      <c r="W1640" t="b">
        <v>0</v>
      </c>
      <c r="Z1640" t="b">
        <v>0</v>
      </c>
      <c r="AE1640" t="s">
        <v>19936</v>
      </c>
      <c r="AF1640" t="s">
        <v>19937</v>
      </c>
      <c r="AG1640" t="s">
        <v>18805</v>
      </c>
      <c r="AH1640" t="s">
        <v>20739</v>
      </c>
      <c r="AI1640" t="s">
        <v>18451</v>
      </c>
      <c r="AN1640" t="s">
        <v>20740</v>
      </c>
    </row>
    <row r="1641" spans="1:40" hidden="1" x14ac:dyDescent="0.2">
      <c r="A1641" t="s">
        <v>6734</v>
      </c>
      <c r="B1641" t="s">
        <v>6735</v>
      </c>
      <c r="D1641" t="s">
        <v>8804</v>
      </c>
      <c r="F1641" t="s">
        <v>18556</v>
      </c>
      <c r="G1641" t="s">
        <v>18566</v>
      </c>
      <c r="L1641" t="s">
        <v>18558</v>
      </c>
      <c r="N1641" t="s">
        <v>20738</v>
      </c>
      <c r="V1641" t="b">
        <v>0</v>
      </c>
      <c r="W1641" t="b">
        <v>0</v>
      </c>
      <c r="Z1641" t="b">
        <v>0</v>
      </c>
      <c r="AE1641" t="s">
        <v>19936</v>
      </c>
      <c r="AF1641" t="s">
        <v>19937</v>
      </c>
      <c r="AG1641" t="s">
        <v>18805</v>
      </c>
      <c r="AH1641" t="s">
        <v>20739</v>
      </c>
      <c r="AI1641" t="s">
        <v>18451</v>
      </c>
      <c r="AN1641" t="s">
        <v>20740</v>
      </c>
    </row>
    <row r="1642" spans="1:40" hidden="1" x14ac:dyDescent="0.2">
      <c r="A1642" t="s">
        <v>6734</v>
      </c>
      <c r="B1642" t="s">
        <v>6735</v>
      </c>
      <c r="D1642" t="s">
        <v>8804</v>
      </c>
      <c r="F1642" t="s">
        <v>18469</v>
      </c>
      <c r="L1642" t="s">
        <v>18470</v>
      </c>
      <c r="N1642" t="s">
        <v>7897</v>
      </c>
      <c r="V1642" t="b">
        <v>0</v>
      </c>
      <c r="W1642" t="b">
        <v>0</v>
      </c>
      <c r="Z1642" t="b">
        <v>0</v>
      </c>
      <c r="AE1642" t="s">
        <v>20618</v>
      </c>
      <c r="AF1642" t="s">
        <v>18810</v>
      </c>
      <c r="AG1642" t="s">
        <v>18811</v>
      </c>
      <c r="AH1642" t="s">
        <v>20741</v>
      </c>
      <c r="AI1642" t="s">
        <v>18476</v>
      </c>
      <c r="AK1642" t="s">
        <v>19498</v>
      </c>
      <c r="AN1642" t="s">
        <v>20742</v>
      </c>
    </row>
    <row r="1643" spans="1:40" hidden="1" x14ac:dyDescent="0.2">
      <c r="A1643" t="s">
        <v>6734</v>
      </c>
      <c r="B1643" t="s">
        <v>6735</v>
      </c>
      <c r="D1643" t="s">
        <v>8804</v>
      </c>
      <c r="F1643" t="s">
        <v>18556</v>
      </c>
      <c r="G1643" t="s">
        <v>18659</v>
      </c>
      <c r="L1643" t="s">
        <v>18558</v>
      </c>
      <c r="N1643" t="s">
        <v>20743</v>
      </c>
      <c r="V1643" t="b">
        <v>0</v>
      </c>
      <c r="W1643" t="b">
        <v>0</v>
      </c>
      <c r="Z1643" t="b">
        <v>0</v>
      </c>
      <c r="AE1643" t="s">
        <v>19936</v>
      </c>
      <c r="AF1643" t="s">
        <v>19937</v>
      </c>
      <c r="AG1643" t="s">
        <v>18805</v>
      </c>
      <c r="AH1643" t="s">
        <v>20744</v>
      </c>
      <c r="AI1643" t="s">
        <v>18451</v>
      </c>
      <c r="AN1643" t="s">
        <v>20745</v>
      </c>
    </row>
    <row r="1644" spans="1:40" hidden="1" x14ac:dyDescent="0.2">
      <c r="A1644" t="s">
        <v>6734</v>
      </c>
      <c r="B1644" t="s">
        <v>6735</v>
      </c>
      <c r="D1644" t="s">
        <v>8804</v>
      </c>
      <c r="F1644" t="s">
        <v>18556</v>
      </c>
      <c r="G1644" t="s">
        <v>18491</v>
      </c>
      <c r="L1644" t="s">
        <v>18558</v>
      </c>
      <c r="N1644" t="s">
        <v>20743</v>
      </c>
      <c r="V1644" t="b">
        <v>0</v>
      </c>
      <c r="W1644" t="b">
        <v>0</v>
      </c>
      <c r="Z1644" t="b">
        <v>0</v>
      </c>
      <c r="AE1644" t="s">
        <v>19936</v>
      </c>
      <c r="AF1644" t="s">
        <v>19937</v>
      </c>
      <c r="AG1644" t="s">
        <v>18805</v>
      </c>
      <c r="AH1644" t="s">
        <v>20744</v>
      </c>
      <c r="AI1644" t="s">
        <v>18451</v>
      </c>
      <c r="AN1644" t="s">
        <v>20745</v>
      </c>
    </row>
    <row r="1645" spans="1:40" hidden="1" x14ac:dyDescent="0.2">
      <c r="A1645" t="s">
        <v>6734</v>
      </c>
      <c r="B1645" t="s">
        <v>6735</v>
      </c>
      <c r="D1645" t="s">
        <v>8804</v>
      </c>
      <c r="F1645" t="s">
        <v>18556</v>
      </c>
      <c r="G1645" t="s">
        <v>18566</v>
      </c>
      <c r="L1645" t="s">
        <v>18558</v>
      </c>
      <c r="N1645" t="s">
        <v>20743</v>
      </c>
      <c r="V1645" t="b">
        <v>0</v>
      </c>
      <c r="W1645" t="b">
        <v>0</v>
      </c>
      <c r="Z1645" t="b">
        <v>0</v>
      </c>
      <c r="AE1645" t="s">
        <v>19936</v>
      </c>
      <c r="AF1645" t="s">
        <v>19937</v>
      </c>
      <c r="AG1645" t="s">
        <v>18805</v>
      </c>
      <c r="AH1645" t="s">
        <v>20744</v>
      </c>
      <c r="AI1645" t="s">
        <v>18451</v>
      </c>
      <c r="AN1645" t="s">
        <v>20745</v>
      </c>
    </row>
    <row r="1646" spans="1:40" hidden="1" x14ac:dyDescent="0.2">
      <c r="A1646" t="s">
        <v>6734</v>
      </c>
      <c r="B1646" t="s">
        <v>6735</v>
      </c>
      <c r="D1646" t="s">
        <v>8804</v>
      </c>
      <c r="F1646" t="s">
        <v>18469</v>
      </c>
      <c r="L1646" t="s">
        <v>18470</v>
      </c>
      <c r="N1646" t="s">
        <v>11843</v>
      </c>
      <c r="V1646" t="b">
        <v>0</v>
      </c>
      <c r="W1646" t="b">
        <v>0</v>
      </c>
      <c r="Z1646" t="b">
        <v>0</v>
      </c>
      <c r="AE1646" t="s">
        <v>20618</v>
      </c>
      <c r="AF1646" t="s">
        <v>18810</v>
      </c>
      <c r="AG1646" t="s">
        <v>18811</v>
      </c>
      <c r="AH1646" t="s">
        <v>20746</v>
      </c>
      <c r="AI1646" t="s">
        <v>18476</v>
      </c>
      <c r="AK1646" t="s">
        <v>19498</v>
      </c>
      <c r="AN1646" t="s">
        <v>20747</v>
      </c>
    </row>
    <row r="1647" spans="1:40" hidden="1" x14ac:dyDescent="0.2">
      <c r="A1647" t="s">
        <v>6734</v>
      </c>
      <c r="B1647" t="s">
        <v>6735</v>
      </c>
      <c r="D1647" t="s">
        <v>8804</v>
      </c>
      <c r="F1647" t="s">
        <v>18556</v>
      </c>
      <c r="G1647" t="s">
        <v>18451</v>
      </c>
      <c r="H1647" t="s">
        <v>20124</v>
      </c>
      <c r="L1647" t="s">
        <v>18517</v>
      </c>
      <c r="Q1647" t="s">
        <v>19075</v>
      </c>
      <c r="T1647" t="s">
        <v>20713</v>
      </c>
      <c r="U1647" t="s">
        <v>20714</v>
      </c>
      <c r="V1647" t="b">
        <v>0</v>
      </c>
      <c r="W1647" t="b">
        <v>1</v>
      </c>
      <c r="AB1647" t="s">
        <v>18455</v>
      </c>
      <c r="AC1647" t="s">
        <v>18659</v>
      </c>
      <c r="AE1647" t="s">
        <v>19936</v>
      </c>
      <c r="AF1647" t="s">
        <v>19937</v>
      </c>
      <c r="AG1647" t="s">
        <v>18805</v>
      </c>
      <c r="AH1647" t="s">
        <v>20715</v>
      </c>
      <c r="AI1647" t="s">
        <v>18461</v>
      </c>
      <c r="AN1647" t="s">
        <v>20748</v>
      </c>
    </row>
    <row r="1648" spans="1:40" hidden="1" x14ac:dyDescent="0.2">
      <c r="A1648" t="s">
        <v>6734</v>
      </c>
      <c r="B1648" t="s">
        <v>6735</v>
      </c>
      <c r="D1648" t="s">
        <v>8804</v>
      </c>
      <c r="F1648" t="s">
        <v>18556</v>
      </c>
      <c r="G1648" t="s">
        <v>18451</v>
      </c>
      <c r="H1648" t="s">
        <v>18557</v>
      </c>
      <c r="L1648" t="s">
        <v>18517</v>
      </c>
      <c r="Q1648" t="s">
        <v>19075</v>
      </c>
      <c r="T1648" t="s">
        <v>20713</v>
      </c>
      <c r="U1648" t="s">
        <v>20714</v>
      </c>
      <c r="V1648" t="b">
        <v>0</v>
      </c>
      <c r="W1648" t="b">
        <v>1</v>
      </c>
      <c r="AB1648" t="s">
        <v>18455</v>
      </c>
      <c r="AC1648" t="s">
        <v>18566</v>
      </c>
      <c r="AE1648" t="s">
        <v>19936</v>
      </c>
      <c r="AF1648" t="s">
        <v>19937</v>
      </c>
      <c r="AG1648" t="s">
        <v>18805</v>
      </c>
      <c r="AH1648" t="s">
        <v>20715</v>
      </c>
      <c r="AI1648" t="s">
        <v>18461</v>
      </c>
      <c r="AN1648" t="s">
        <v>20748</v>
      </c>
    </row>
    <row r="1649" spans="1:40" hidden="1" x14ac:dyDescent="0.2">
      <c r="A1649" t="s">
        <v>6734</v>
      </c>
      <c r="B1649" t="s">
        <v>6735</v>
      </c>
      <c r="D1649" t="s">
        <v>8804</v>
      </c>
      <c r="F1649" t="s">
        <v>18556</v>
      </c>
      <c r="G1649" t="s">
        <v>18451</v>
      </c>
      <c r="H1649" t="s">
        <v>19870</v>
      </c>
      <c r="L1649" t="s">
        <v>18517</v>
      </c>
      <c r="Q1649" t="s">
        <v>19075</v>
      </c>
      <c r="T1649" t="s">
        <v>20713</v>
      </c>
      <c r="U1649" t="s">
        <v>20714</v>
      </c>
      <c r="V1649" t="b">
        <v>0</v>
      </c>
      <c r="W1649" t="b">
        <v>1</v>
      </c>
      <c r="AB1649" t="s">
        <v>18455</v>
      </c>
      <c r="AC1649" t="s">
        <v>18491</v>
      </c>
      <c r="AE1649" t="s">
        <v>19936</v>
      </c>
      <c r="AF1649" t="s">
        <v>19937</v>
      </c>
      <c r="AG1649" t="s">
        <v>18805</v>
      </c>
      <c r="AH1649" t="s">
        <v>20715</v>
      </c>
      <c r="AI1649" t="s">
        <v>18461</v>
      </c>
      <c r="AN1649" t="s">
        <v>20748</v>
      </c>
    </row>
    <row r="1650" spans="1:40" hidden="1" x14ac:dyDescent="0.2">
      <c r="A1650" t="s">
        <v>6734</v>
      </c>
      <c r="B1650" t="s">
        <v>6735</v>
      </c>
      <c r="D1650" t="s">
        <v>8804</v>
      </c>
      <c r="F1650" t="s">
        <v>18469</v>
      </c>
      <c r="L1650" t="s">
        <v>18470</v>
      </c>
      <c r="AE1650" t="s">
        <v>20618</v>
      </c>
      <c r="AF1650" t="s">
        <v>18810</v>
      </c>
      <c r="AG1650" t="s">
        <v>18811</v>
      </c>
      <c r="AI1650" t="s">
        <v>18483</v>
      </c>
      <c r="AK1650" t="s">
        <v>19498</v>
      </c>
      <c r="AN1650" t="s">
        <v>20749</v>
      </c>
    </row>
    <row r="1651" spans="1:40" x14ac:dyDescent="0.2">
      <c r="A1651" t="s">
        <v>6752</v>
      </c>
      <c r="B1651" t="s">
        <v>6753</v>
      </c>
      <c r="D1651" t="s">
        <v>8808</v>
      </c>
      <c r="F1651" t="s">
        <v>18450</v>
      </c>
      <c r="G1651" t="s">
        <v>18451</v>
      </c>
      <c r="H1651" t="s">
        <v>20751</v>
      </c>
      <c r="I1651">
        <v>32100000</v>
      </c>
      <c r="N1651" t="s">
        <v>7040</v>
      </c>
      <c r="T1651" t="s">
        <v>20752</v>
      </c>
      <c r="U1651" t="s">
        <v>20753</v>
      </c>
      <c r="V1651" t="b">
        <v>0</v>
      </c>
      <c r="W1651" t="b">
        <v>1</v>
      </c>
      <c r="AB1651" t="s">
        <v>18455</v>
      </c>
      <c r="AC1651" t="s">
        <v>18456</v>
      </c>
      <c r="AE1651" t="s">
        <v>20754</v>
      </c>
      <c r="AF1651" t="s">
        <v>18600</v>
      </c>
      <c r="AG1651" t="s">
        <v>18459</v>
      </c>
      <c r="AH1651" t="s">
        <v>20755</v>
      </c>
      <c r="AI1651" t="s">
        <v>18461</v>
      </c>
      <c r="AK1651" t="s">
        <v>18462</v>
      </c>
      <c r="AN1651" t="s">
        <v>20756</v>
      </c>
    </row>
    <row r="1652" spans="1:40" x14ac:dyDescent="0.2">
      <c r="A1652" t="s">
        <v>6752</v>
      </c>
      <c r="B1652" t="s">
        <v>6753</v>
      </c>
      <c r="F1652" t="s">
        <v>18450</v>
      </c>
      <c r="G1652" t="s">
        <v>18451</v>
      </c>
      <c r="H1652" t="s">
        <v>18667</v>
      </c>
      <c r="I1652">
        <v>70000000</v>
      </c>
      <c r="N1652" t="s">
        <v>7284</v>
      </c>
      <c r="T1652" t="s">
        <v>20752</v>
      </c>
      <c r="U1652" t="s">
        <v>20753</v>
      </c>
      <c r="V1652" t="b">
        <v>0</v>
      </c>
      <c r="W1652" t="b">
        <v>1</v>
      </c>
      <c r="AB1652" t="s">
        <v>18455</v>
      </c>
      <c r="AC1652" t="s">
        <v>18491</v>
      </c>
      <c r="AE1652" t="s">
        <v>20754</v>
      </c>
      <c r="AF1652" t="s">
        <v>18600</v>
      </c>
      <c r="AG1652" t="s">
        <v>18459</v>
      </c>
      <c r="AH1652" t="s">
        <v>20755</v>
      </c>
      <c r="AI1652" t="s">
        <v>18461</v>
      </c>
      <c r="AK1652" t="s">
        <v>18462</v>
      </c>
      <c r="AN1652" t="s">
        <v>20757</v>
      </c>
    </row>
    <row r="1653" spans="1:40" x14ac:dyDescent="0.2">
      <c r="A1653" t="s">
        <v>6752</v>
      </c>
      <c r="B1653" t="s">
        <v>6753</v>
      </c>
      <c r="D1653" t="s">
        <v>8808</v>
      </c>
      <c r="F1653" t="s">
        <v>18450</v>
      </c>
      <c r="G1653" t="s">
        <v>18456</v>
      </c>
      <c r="H1653" t="s">
        <v>20758</v>
      </c>
      <c r="I1653">
        <v>35900000</v>
      </c>
      <c r="N1653" t="s">
        <v>20759</v>
      </c>
      <c r="T1653" t="s">
        <v>20760</v>
      </c>
      <c r="U1653" t="s">
        <v>20761</v>
      </c>
      <c r="V1653" t="b">
        <v>0</v>
      </c>
      <c r="W1653" t="b">
        <v>1</v>
      </c>
      <c r="AE1653" t="s">
        <v>20243</v>
      </c>
      <c r="AF1653" t="s">
        <v>18600</v>
      </c>
      <c r="AH1653" t="s">
        <v>20762</v>
      </c>
      <c r="AI1653" t="s">
        <v>18461</v>
      </c>
      <c r="AK1653" t="s">
        <v>18462</v>
      </c>
      <c r="AN1653" t="s">
        <v>20763</v>
      </c>
    </row>
    <row r="1654" spans="1:40" x14ac:dyDescent="0.2">
      <c r="A1654" t="s">
        <v>6752</v>
      </c>
      <c r="B1654" t="s">
        <v>6753</v>
      </c>
      <c r="D1654" t="s">
        <v>8808</v>
      </c>
      <c r="F1654" t="s">
        <v>18450</v>
      </c>
      <c r="G1654" t="s">
        <v>18451</v>
      </c>
      <c r="H1654" t="s">
        <v>18667</v>
      </c>
      <c r="I1654">
        <v>70000000</v>
      </c>
      <c r="N1654" t="s">
        <v>20759</v>
      </c>
      <c r="T1654" t="s">
        <v>20760</v>
      </c>
      <c r="U1654" t="s">
        <v>20761</v>
      </c>
      <c r="V1654" t="b">
        <v>0</v>
      </c>
      <c r="W1654" t="b">
        <v>1</v>
      </c>
      <c r="AB1654" t="s">
        <v>18455</v>
      </c>
      <c r="AC1654" t="s">
        <v>18491</v>
      </c>
      <c r="AE1654" t="s">
        <v>20243</v>
      </c>
      <c r="AF1654" t="s">
        <v>18600</v>
      </c>
      <c r="AH1654" t="s">
        <v>20762</v>
      </c>
      <c r="AI1654" t="s">
        <v>18461</v>
      </c>
      <c r="AK1654" t="s">
        <v>18462</v>
      </c>
      <c r="AN1654" t="s">
        <v>20764</v>
      </c>
    </row>
    <row r="1655" spans="1:40" x14ac:dyDescent="0.2">
      <c r="A1655" t="s">
        <v>6752</v>
      </c>
      <c r="B1655" t="s">
        <v>6753</v>
      </c>
      <c r="D1655" t="s">
        <v>8808</v>
      </c>
      <c r="F1655" t="s">
        <v>18450</v>
      </c>
      <c r="G1655" t="s">
        <v>18451</v>
      </c>
      <c r="H1655" t="s">
        <v>20758</v>
      </c>
      <c r="I1655">
        <v>35900000</v>
      </c>
      <c r="N1655" t="s">
        <v>20759</v>
      </c>
      <c r="T1655" t="s">
        <v>20760</v>
      </c>
      <c r="U1655" t="s">
        <v>20761</v>
      </c>
      <c r="V1655" t="b">
        <v>0</v>
      </c>
      <c r="W1655" t="b">
        <v>1</v>
      </c>
      <c r="AB1655" t="s">
        <v>18455</v>
      </c>
      <c r="AC1655" t="s">
        <v>18456</v>
      </c>
      <c r="AE1655" t="s">
        <v>20243</v>
      </c>
      <c r="AF1655" t="s">
        <v>18600</v>
      </c>
      <c r="AH1655" t="s">
        <v>20762</v>
      </c>
      <c r="AI1655" t="s">
        <v>18461</v>
      </c>
      <c r="AK1655" t="s">
        <v>18462</v>
      </c>
      <c r="AN1655" t="s">
        <v>20764</v>
      </c>
    </row>
    <row r="1656" spans="1:40" x14ac:dyDescent="0.2">
      <c r="A1656" t="s">
        <v>6752</v>
      </c>
      <c r="B1656" t="s">
        <v>6753</v>
      </c>
      <c r="D1656" t="s">
        <v>8808</v>
      </c>
      <c r="F1656" t="s">
        <v>18450</v>
      </c>
      <c r="G1656" t="s">
        <v>18491</v>
      </c>
      <c r="H1656" t="s">
        <v>18667</v>
      </c>
      <c r="I1656">
        <v>70000000</v>
      </c>
      <c r="N1656" t="s">
        <v>20759</v>
      </c>
      <c r="T1656" t="s">
        <v>20760</v>
      </c>
      <c r="U1656" t="s">
        <v>20761</v>
      </c>
      <c r="V1656" t="b">
        <v>0</v>
      </c>
      <c r="W1656" t="b">
        <v>1</v>
      </c>
      <c r="AE1656" t="s">
        <v>20243</v>
      </c>
      <c r="AF1656" t="s">
        <v>18600</v>
      </c>
      <c r="AH1656" t="s">
        <v>20762</v>
      </c>
      <c r="AI1656" t="s">
        <v>18461</v>
      </c>
      <c r="AK1656" t="s">
        <v>18462</v>
      </c>
      <c r="AN1656" t="s">
        <v>20763</v>
      </c>
    </row>
    <row r="1657" spans="1:40" x14ac:dyDescent="0.2">
      <c r="A1657" t="s">
        <v>6752</v>
      </c>
      <c r="B1657" t="s">
        <v>6753</v>
      </c>
      <c r="D1657" t="s">
        <v>8808</v>
      </c>
      <c r="F1657" t="s">
        <v>18450</v>
      </c>
      <c r="G1657" t="s">
        <v>18456</v>
      </c>
      <c r="H1657" t="s">
        <v>20765</v>
      </c>
      <c r="I1657">
        <v>42600000</v>
      </c>
      <c r="N1657" t="s">
        <v>7806</v>
      </c>
      <c r="V1657" t="b">
        <v>0</v>
      </c>
      <c r="W1657" t="b">
        <v>0</v>
      </c>
      <c r="Z1657" t="b">
        <v>0</v>
      </c>
      <c r="AE1657" t="s">
        <v>20243</v>
      </c>
      <c r="AF1657" t="s">
        <v>18600</v>
      </c>
      <c r="AH1657" t="s">
        <v>20766</v>
      </c>
      <c r="AI1657" t="s">
        <v>18461</v>
      </c>
      <c r="AK1657" t="s">
        <v>18462</v>
      </c>
      <c r="AN1657" t="s">
        <v>20767</v>
      </c>
    </row>
    <row r="1658" spans="1:40" x14ac:dyDescent="0.2">
      <c r="A1658" t="s">
        <v>6752</v>
      </c>
      <c r="B1658" t="s">
        <v>6753</v>
      </c>
      <c r="D1658" t="s">
        <v>8808</v>
      </c>
      <c r="F1658" t="s">
        <v>18450</v>
      </c>
      <c r="G1658" t="s">
        <v>18491</v>
      </c>
      <c r="H1658" t="s">
        <v>18667</v>
      </c>
      <c r="I1658">
        <v>70000000</v>
      </c>
      <c r="N1658" t="s">
        <v>7806</v>
      </c>
      <c r="V1658" t="b">
        <v>0</v>
      </c>
      <c r="W1658" t="b">
        <v>0</v>
      </c>
      <c r="Z1658" t="b">
        <v>0</v>
      </c>
      <c r="AE1658" t="s">
        <v>20243</v>
      </c>
      <c r="AF1658" t="s">
        <v>18600</v>
      </c>
      <c r="AH1658" t="s">
        <v>20766</v>
      </c>
      <c r="AI1658" t="s">
        <v>18461</v>
      </c>
      <c r="AK1658" t="s">
        <v>18462</v>
      </c>
      <c r="AN1658" t="s">
        <v>20767</v>
      </c>
    </row>
    <row r="1659" spans="1:40" x14ac:dyDescent="0.2">
      <c r="A1659" t="s">
        <v>6752</v>
      </c>
      <c r="B1659" t="s">
        <v>6753</v>
      </c>
      <c r="D1659" t="s">
        <v>8808</v>
      </c>
      <c r="F1659" t="s">
        <v>18450</v>
      </c>
      <c r="G1659" t="s">
        <v>18499</v>
      </c>
      <c r="H1659" t="s">
        <v>20768</v>
      </c>
      <c r="I1659">
        <v>119800000</v>
      </c>
      <c r="N1659" t="s">
        <v>7491</v>
      </c>
      <c r="V1659" t="b">
        <v>0</v>
      </c>
      <c r="W1659" t="b">
        <v>0</v>
      </c>
      <c r="Z1659" t="b">
        <v>0</v>
      </c>
      <c r="AE1659" t="s">
        <v>20243</v>
      </c>
      <c r="AF1659" t="s">
        <v>18600</v>
      </c>
      <c r="AH1659" t="s">
        <v>20769</v>
      </c>
      <c r="AI1659" t="s">
        <v>18461</v>
      </c>
      <c r="AK1659" t="s">
        <v>18462</v>
      </c>
      <c r="AM1659" t="s">
        <v>18502</v>
      </c>
      <c r="AN1659" t="s">
        <v>20770</v>
      </c>
    </row>
    <row r="1660" spans="1:40" x14ac:dyDescent="0.2">
      <c r="A1660" t="s">
        <v>6752</v>
      </c>
      <c r="B1660" t="s">
        <v>6753</v>
      </c>
      <c r="D1660" t="s">
        <v>8808</v>
      </c>
      <c r="F1660" t="s">
        <v>18450</v>
      </c>
      <c r="G1660" t="s">
        <v>18499</v>
      </c>
      <c r="H1660" t="s">
        <v>20771</v>
      </c>
      <c r="I1660">
        <v>127400000</v>
      </c>
      <c r="N1660" t="s">
        <v>7584</v>
      </c>
      <c r="V1660" t="b">
        <v>0</v>
      </c>
      <c r="W1660" t="b">
        <v>0</v>
      </c>
      <c r="Z1660" t="b">
        <v>0</v>
      </c>
      <c r="AE1660" t="s">
        <v>20243</v>
      </c>
      <c r="AF1660" t="s">
        <v>18600</v>
      </c>
      <c r="AH1660" t="s">
        <v>20772</v>
      </c>
      <c r="AI1660" t="s">
        <v>18461</v>
      </c>
      <c r="AK1660" t="s">
        <v>18462</v>
      </c>
      <c r="AM1660" t="s">
        <v>18502</v>
      </c>
      <c r="AN1660" t="s">
        <v>20773</v>
      </c>
    </row>
    <row r="1661" spans="1:40" x14ac:dyDescent="0.2">
      <c r="A1661" t="s">
        <v>6762</v>
      </c>
      <c r="B1661" t="s">
        <v>6763</v>
      </c>
      <c r="D1661" t="s">
        <v>8811</v>
      </c>
      <c r="F1661" t="s">
        <v>18450</v>
      </c>
      <c r="G1661" t="s">
        <v>18451</v>
      </c>
      <c r="H1661" t="s">
        <v>20775</v>
      </c>
      <c r="I1661">
        <v>203300000</v>
      </c>
      <c r="N1661" t="s">
        <v>7606</v>
      </c>
      <c r="T1661" t="s">
        <v>20776</v>
      </c>
      <c r="U1661" t="s">
        <v>20777</v>
      </c>
      <c r="V1661" t="b">
        <v>0</v>
      </c>
      <c r="W1661" t="b">
        <v>1</v>
      </c>
      <c r="AB1661" t="s">
        <v>18455</v>
      </c>
      <c r="AC1661" t="s">
        <v>18451</v>
      </c>
      <c r="AE1661" t="s">
        <v>18457</v>
      </c>
      <c r="AF1661" t="s">
        <v>18458</v>
      </c>
      <c r="AG1661" t="s">
        <v>18459</v>
      </c>
      <c r="AH1661" t="s">
        <v>20778</v>
      </c>
      <c r="AI1661" t="s">
        <v>18461</v>
      </c>
      <c r="AK1661" t="s">
        <v>18462</v>
      </c>
      <c r="AN1661" t="s">
        <v>20779</v>
      </c>
    </row>
    <row r="1662" spans="1:40" x14ac:dyDescent="0.2">
      <c r="A1662" t="s">
        <v>6762</v>
      </c>
      <c r="B1662" t="s">
        <v>6763</v>
      </c>
      <c r="D1662" t="s">
        <v>8811</v>
      </c>
      <c r="F1662" t="s">
        <v>18450</v>
      </c>
      <c r="G1662" t="s">
        <v>18451</v>
      </c>
      <c r="H1662" t="s">
        <v>20780</v>
      </c>
      <c r="I1662">
        <v>170000000</v>
      </c>
      <c r="N1662" t="s">
        <v>7040</v>
      </c>
      <c r="T1662" t="s">
        <v>20776</v>
      </c>
      <c r="U1662" t="s">
        <v>20777</v>
      </c>
      <c r="V1662" t="b">
        <v>0</v>
      </c>
      <c r="W1662" t="b">
        <v>1</v>
      </c>
      <c r="AB1662" t="s">
        <v>18455</v>
      </c>
      <c r="AC1662" t="s">
        <v>18491</v>
      </c>
      <c r="AE1662" t="s">
        <v>18457</v>
      </c>
      <c r="AF1662" t="s">
        <v>18458</v>
      </c>
      <c r="AG1662" t="s">
        <v>18459</v>
      </c>
      <c r="AH1662" t="s">
        <v>20778</v>
      </c>
      <c r="AI1662" t="s">
        <v>18461</v>
      </c>
      <c r="AK1662" t="s">
        <v>18462</v>
      </c>
      <c r="AN1662" t="s">
        <v>20781</v>
      </c>
    </row>
    <row r="1663" spans="1:40" x14ac:dyDescent="0.2">
      <c r="A1663" t="s">
        <v>6762</v>
      </c>
      <c r="B1663" t="s">
        <v>6763</v>
      </c>
      <c r="D1663" t="s">
        <v>8811</v>
      </c>
      <c r="F1663" t="s">
        <v>18450</v>
      </c>
      <c r="G1663" t="s">
        <v>18524</v>
      </c>
      <c r="H1663" t="s">
        <v>20782</v>
      </c>
      <c r="I1663">
        <v>200000000</v>
      </c>
      <c r="N1663" t="s">
        <v>7040</v>
      </c>
      <c r="T1663" t="s">
        <v>20776</v>
      </c>
      <c r="U1663" t="s">
        <v>20777</v>
      </c>
      <c r="AC1663" t="s">
        <v>20526</v>
      </c>
      <c r="AE1663" t="s">
        <v>20702</v>
      </c>
      <c r="AF1663" t="s">
        <v>18514</v>
      </c>
      <c r="AG1663" t="s">
        <v>19335</v>
      </c>
      <c r="AH1663" t="s">
        <v>20778</v>
      </c>
      <c r="AI1663" t="s">
        <v>7872</v>
      </c>
      <c r="AK1663" t="s">
        <v>18462</v>
      </c>
      <c r="AN1663" t="s">
        <v>20783</v>
      </c>
    </row>
    <row r="1664" spans="1:40" hidden="1" x14ac:dyDescent="0.2">
      <c r="A1664" t="s">
        <v>6762</v>
      </c>
      <c r="B1664" t="s">
        <v>6763</v>
      </c>
      <c r="D1664" t="s">
        <v>8811</v>
      </c>
      <c r="F1664" t="s">
        <v>18556</v>
      </c>
      <c r="G1664" t="s">
        <v>18451</v>
      </c>
      <c r="H1664" t="s">
        <v>20784</v>
      </c>
      <c r="L1664" t="s">
        <v>18558</v>
      </c>
      <c r="N1664" t="s">
        <v>7919</v>
      </c>
      <c r="T1664" t="s">
        <v>20785</v>
      </c>
      <c r="U1664" t="s">
        <v>20786</v>
      </c>
      <c r="V1664" t="b">
        <v>0</v>
      </c>
      <c r="W1664" t="b">
        <v>1</v>
      </c>
      <c r="AB1664" t="s">
        <v>18455</v>
      </c>
      <c r="AC1664" t="s">
        <v>18456</v>
      </c>
      <c r="AE1664" t="s">
        <v>18633</v>
      </c>
      <c r="AF1664" t="s">
        <v>18634</v>
      </c>
      <c r="AG1664" t="s">
        <v>18635</v>
      </c>
      <c r="AH1664" t="s">
        <v>20787</v>
      </c>
      <c r="AI1664" t="s">
        <v>18451</v>
      </c>
      <c r="AN1664" t="s">
        <v>20788</v>
      </c>
    </row>
    <row r="1665" spans="1:40" hidden="1" x14ac:dyDescent="0.2">
      <c r="A1665" t="s">
        <v>6762</v>
      </c>
      <c r="B1665" t="s">
        <v>6763</v>
      </c>
      <c r="D1665" t="s">
        <v>8811</v>
      </c>
      <c r="F1665" t="s">
        <v>18556</v>
      </c>
      <c r="G1665" t="s">
        <v>18451</v>
      </c>
      <c r="H1665" t="s">
        <v>20789</v>
      </c>
      <c r="L1665" t="s">
        <v>18517</v>
      </c>
      <c r="N1665" t="s">
        <v>7919</v>
      </c>
      <c r="Q1665" t="s">
        <v>19467</v>
      </c>
      <c r="T1665" t="s">
        <v>20785</v>
      </c>
      <c r="U1665" t="s">
        <v>20786</v>
      </c>
      <c r="V1665" t="b">
        <v>0</v>
      </c>
      <c r="W1665" t="b">
        <v>1</v>
      </c>
      <c r="AB1665" t="s">
        <v>18455</v>
      </c>
      <c r="AC1665" t="s">
        <v>18491</v>
      </c>
      <c r="AE1665" t="s">
        <v>18633</v>
      </c>
      <c r="AF1665" t="s">
        <v>18634</v>
      </c>
      <c r="AG1665" t="s">
        <v>18635</v>
      </c>
      <c r="AH1665" t="s">
        <v>20787</v>
      </c>
      <c r="AI1665" t="s">
        <v>18461</v>
      </c>
      <c r="AN1665" t="s">
        <v>20790</v>
      </c>
    </row>
    <row r="1666" spans="1:40" hidden="1" x14ac:dyDescent="0.2">
      <c r="A1666" t="s">
        <v>6762</v>
      </c>
      <c r="B1666" t="s">
        <v>6763</v>
      </c>
      <c r="D1666" t="s">
        <v>8811</v>
      </c>
      <c r="F1666" t="s">
        <v>18556</v>
      </c>
      <c r="G1666" t="s">
        <v>18451</v>
      </c>
      <c r="H1666" t="s">
        <v>20784</v>
      </c>
      <c r="L1666" t="s">
        <v>18517</v>
      </c>
      <c r="N1666" t="s">
        <v>7919</v>
      </c>
      <c r="Q1666" t="s">
        <v>19467</v>
      </c>
      <c r="T1666" t="s">
        <v>20785</v>
      </c>
      <c r="U1666" t="s">
        <v>20786</v>
      </c>
      <c r="V1666" t="b">
        <v>0</v>
      </c>
      <c r="W1666" t="b">
        <v>1</v>
      </c>
      <c r="AB1666" t="s">
        <v>18455</v>
      </c>
      <c r="AC1666" t="s">
        <v>18456</v>
      </c>
      <c r="AE1666" t="s">
        <v>18633</v>
      </c>
      <c r="AF1666" t="s">
        <v>18634</v>
      </c>
      <c r="AG1666" t="s">
        <v>18635</v>
      </c>
      <c r="AH1666" t="s">
        <v>20787</v>
      </c>
      <c r="AI1666" t="s">
        <v>18461</v>
      </c>
      <c r="AN1666" t="s">
        <v>20791</v>
      </c>
    </row>
    <row r="1667" spans="1:40" hidden="1" x14ac:dyDescent="0.2">
      <c r="A1667" t="s">
        <v>6762</v>
      </c>
      <c r="B1667" t="s">
        <v>6763</v>
      </c>
      <c r="D1667" t="s">
        <v>8811</v>
      </c>
      <c r="F1667" t="s">
        <v>18556</v>
      </c>
      <c r="G1667" t="s">
        <v>18451</v>
      </c>
      <c r="H1667" t="s">
        <v>20789</v>
      </c>
      <c r="L1667" t="s">
        <v>18558</v>
      </c>
      <c r="N1667" t="s">
        <v>7919</v>
      </c>
      <c r="T1667" t="s">
        <v>20785</v>
      </c>
      <c r="U1667" t="s">
        <v>20786</v>
      </c>
      <c r="V1667" t="b">
        <v>0</v>
      </c>
      <c r="W1667" t="b">
        <v>1</v>
      </c>
      <c r="AB1667" t="s">
        <v>18455</v>
      </c>
      <c r="AC1667" t="s">
        <v>18491</v>
      </c>
      <c r="AE1667" t="s">
        <v>18633</v>
      </c>
      <c r="AF1667" t="s">
        <v>18634</v>
      </c>
      <c r="AG1667" t="s">
        <v>18635</v>
      </c>
      <c r="AH1667" t="s">
        <v>20787</v>
      </c>
      <c r="AI1667" t="s">
        <v>18451</v>
      </c>
      <c r="AN1667" t="s">
        <v>20788</v>
      </c>
    </row>
    <row r="1668" spans="1:40" hidden="1" x14ac:dyDescent="0.2">
      <c r="A1668" t="s">
        <v>6762</v>
      </c>
      <c r="B1668" t="s">
        <v>6763</v>
      </c>
      <c r="D1668" t="s">
        <v>8811</v>
      </c>
      <c r="F1668" t="s">
        <v>18556</v>
      </c>
      <c r="G1668" t="s">
        <v>18456</v>
      </c>
      <c r="L1668" t="s">
        <v>18517</v>
      </c>
      <c r="N1668" t="s">
        <v>7919</v>
      </c>
      <c r="Q1668" t="s">
        <v>19467</v>
      </c>
      <c r="T1668" t="s">
        <v>20785</v>
      </c>
      <c r="U1668" t="s">
        <v>20786</v>
      </c>
      <c r="V1668" t="b">
        <v>0</v>
      </c>
      <c r="W1668" t="b">
        <v>1</v>
      </c>
      <c r="AB1668" t="s">
        <v>18455</v>
      </c>
      <c r="AC1668" t="s">
        <v>18577</v>
      </c>
      <c r="AE1668" t="s">
        <v>18633</v>
      </c>
      <c r="AF1668" t="s">
        <v>18634</v>
      </c>
      <c r="AG1668" t="s">
        <v>18635</v>
      </c>
      <c r="AH1668" t="s">
        <v>20787</v>
      </c>
      <c r="AI1668" t="s">
        <v>18461</v>
      </c>
      <c r="AN1668" t="s">
        <v>20792</v>
      </c>
    </row>
    <row r="1669" spans="1:40" hidden="1" x14ac:dyDescent="0.2">
      <c r="A1669" t="s">
        <v>6762</v>
      </c>
      <c r="B1669" t="s">
        <v>6763</v>
      </c>
      <c r="D1669" t="s">
        <v>8811</v>
      </c>
      <c r="F1669" t="s">
        <v>18556</v>
      </c>
      <c r="G1669" t="s">
        <v>18524</v>
      </c>
      <c r="H1669" t="s">
        <v>19134</v>
      </c>
      <c r="L1669" t="s">
        <v>18517</v>
      </c>
      <c r="N1669" t="s">
        <v>7919</v>
      </c>
      <c r="Q1669" t="s">
        <v>19467</v>
      </c>
      <c r="T1669" t="s">
        <v>20785</v>
      </c>
      <c r="U1669" t="s">
        <v>20786</v>
      </c>
      <c r="V1669" t="b">
        <v>0</v>
      </c>
      <c r="W1669" t="b">
        <v>1</v>
      </c>
      <c r="AB1669" t="s">
        <v>18455</v>
      </c>
      <c r="AC1669" t="s">
        <v>18561</v>
      </c>
      <c r="AE1669" t="s">
        <v>18638</v>
      </c>
      <c r="AF1669" t="s">
        <v>18639</v>
      </c>
      <c r="AG1669" t="s">
        <v>18640</v>
      </c>
      <c r="AH1669" t="s">
        <v>20787</v>
      </c>
      <c r="AI1669" t="s">
        <v>7872</v>
      </c>
      <c r="AN1669" t="s">
        <v>20791</v>
      </c>
    </row>
    <row r="1670" spans="1:40" hidden="1" x14ac:dyDescent="0.2">
      <c r="A1670" t="s">
        <v>6762</v>
      </c>
      <c r="B1670" t="s">
        <v>6763</v>
      </c>
      <c r="D1670" t="s">
        <v>8811</v>
      </c>
      <c r="F1670" t="s">
        <v>18556</v>
      </c>
      <c r="G1670" t="s">
        <v>18561</v>
      </c>
      <c r="L1670" t="s">
        <v>18558</v>
      </c>
      <c r="N1670" t="s">
        <v>7919</v>
      </c>
      <c r="T1670" t="s">
        <v>20785</v>
      </c>
      <c r="U1670" t="s">
        <v>20786</v>
      </c>
      <c r="AE1670" t="s">
        <v>18638</v>
      </c>
      <c r="AF1670" t="s">
        <v>18639</v>
      </c>
      <c r="AG1670" t="s">
        <v>18640</v>
      </c>
      <c r="AH1670" t="s">
        <v>20787</v>
      </c>
      <c r="AI1670" t="s">
        <v>18524</v>
      </c>
      <c r="AN1670" t="s">
        <v>20793</v>
      </c>
    </row>
    <row r="1671" spans="1:40" hidden="1" x14ac:dyDescent="0.2">
      <c r="A1671" t="s">
        <v>6762</v>
      </c>
      <c r="B1671" t="s">
        <v>6763</v>
      </c>
      <c r="D1671" t="s">
        <v>8811</v>
      </c>
      <c r="F1671" t="s">
        <v>18556</v>
      </c>
      <c r="G1671" t="s">
        <v>18524</v>
      </c>
      <c r="H1671" t="s">
        <v>19134</v>
      </c>
      <c r="L1671" t="s">
        <v>18558</v>
      </c>
      <c r="N1671" t="s">
        <v>7919</v>
      </c>
      <c r="T1671" t="s">
        <v>20785</v>
      </c>
      <c r="U1671" t="s">
        <v>20786</v>
      </c>
      <c r="V1671" t="b">
        <v>0</v>
      </c>
      <c r="W1671" t="b">
        <v>1</v>
      </c>
      <c r="AB1671" t="s">
        <v>18455</v>
      </c>
      <c r="AC1671" t="s">
        <v>18561</v>
      </c>
      <c r="AE1671" t="s">
        <v>18638</v>
      </c>
      <c r="AF1671" t="s">
        <v>18639</v>
      </c>
      <c r="AG1671" t="s">
        <v>18640</v>
      </c>
      <c r="AH1671" t="s">
        <v>20787</v>
      </c>
      <c r="AI1671" t="s">
        <v>18451</v>
      </c>
      <c r="AN1671" t="s">
        <v>20794</v>
      </c>
    </row>
    <row r="1672" spans="1:40" hidden="1" x14ac:dyDescent="0.2">
      <c r="A1672" t="s">
        <v>6762</v>
      </c>
      <c r="B1672" t="s">
        <v>6763</v>
      </c>
      <c r="D1672" t="s">
        <v>8811</v>
      </c>
      <c r="F1672" t="s">
        <v>18556</v>
      </c>
      <c r="G1672" t="s">
        <v>18491</v>
      </c>
      <c r="L1672" t="s">
        <v>18558</v>
      </c>
      <c r="N1672" t="s">
        <v>7919</v>
      </c>
      <c r="T1672" t="s">
        <v>20785</v>
      </c>
      <c r="U1672" t="s">
        <v>20786</v>
      </c>
      <c r="AE1672" t="s">
        <v>18633</v>
      </c>
      <c r="AF1672" t="s">
        <v>18634</v>
      </c>
      <c r="AG1672" t="s">
        <v>18635</v>
      </c>
      <c r="AH1672" t="s">
        <v>20787</v>
      </c>
      <c r="AI1672" t="s">
        <v>18451</v>
      </c>
      <c r="AN1672" t="s">
        <v>20793</v>
      </c>
    </row>
    <row r="1673" spans="1:40" x14ac:dyDescent="0.2">
      <c r="A1673" t="s">
        <v>6762</v>
      </c>
      <c r="B1673" t="s">
        <v>6763</v>
      </c>
      <c r="D1673" t="s">
        <v>8811</v>
      </c>
      <c r="F1673" t="s">
        <v>18450</v>
      </c>
      <c r="G1673" t="s">
        <v>18451</v>
      </c>
      <c r="H1673" t="s">
        <v>20775</v>
      </c>
      <c r="I1673">
        <v>203300000</v>
      </c>
      <c r="N1673" t="s">
        <v>7415</v>
      </c>
      <c r="T1673" t="s">
        <v>20776</v>
      </c>
      <c r="U1673" t="s">
        <v>20777</v>
      </c>
      <c r="V1673" t="b">
        <v>0</v>
      </c>
      <c r="W1673" t="b">
        <v>1</v>
      </c>
      <c r="AB1673" t="s">
        <v>18455</v>
      </c>
      <c r="AC1673" t="s">
        <v>18451</v>
      </c>
      <c r="AE1673" t="s">
        <v>18457</v>
      </c>
      <c r="AF1673" t="s">
        <v>18458</v>
      </c>
      <c r="AG1673" t="s">
        <v>18459</v>
      </c>
      <c r="AH1673" t="s">
        <v>20778</v>
      </c>
      <c r="AI1673" t="s">
        <v>18461</v>
      </c>
      <c r="AK1673" t="s">
        <v>18462</v>
      </c>
      <c r="AN1673" t="s">
        <v>20795</v>
      </c>
    </row>
    <row r="1674" spans="1:40" x14ac:dyDescent="0.2">
      <c r="A1674" t="s">
        <v>6762</v>
      </c>
      <c r="B1674" t="s">
        <v>6763</v>
      </c>
      <c r="D1674" t="s">
        <v>8811</v>
      </c>
      <c r="F1674" t="s">
        <v>18450</v>
      </c>
      <c r="G1674" t="s">
        <v>18451</v>
      </c>
      <c r="H1674" t="s">
        <v>20780</v>
      </c>
      <c r="I1674">
        <v>170000000</v>
      </c>
      <c r="N1674" t="s">
        <v>7415</v>
      </c>
      <c r="T1674" t="s">
        <v>20776</v>
      </c>
      <c r="U1674" t="s">
        <v>20777</v>
      </c>
      <c r="V1674" t="b">
        <v>0</v>
      </c>
      <c r="W1674" t="b">
        <v>1</v>
      </c>
      <c r="AB1674" t="s">
        <v>18455</v>
      </c>
      <c r="AC1674" t="s">
        <v>18491</v>
      </c>
      <c r="AE1674" t="s">
        <v>18457</v>
      </c>
      <c r="AF1674" t="s">
        <v>18458</v>
      </c>
      <c r="AG1674" t="s">
        <v>18459</v>
      </c>
      <c r="AH1674" t="s">
        <v>20778</v>
      </c>
      <c r="AI1674" t="s">
        <v>18461</v>
      </c>
      <c r="AK1674" t="s">
        <v>18462</v>
      </c>
      <c r="AN1674" t="s">
        <v>20795</v>
      </c>
    </row>
    <row r="1675" spans="1:40" x14ac:dyDescent="0.2">
      <c r="A1675" t="s">
        <v>6762</v>
      </c>
      <c r="B1675" t="s">
        <v>6763</v>
      </c>
      <c r="D1675" t="s">
        <v>8811</v>
      </c>
      <c r="F1675" t="s">
        <v>18450</v>
      </c>
      <c r="G1675" t="s">
        <v>18524</v>
      </c>
      <c r="H1675" t="s">
        <v>20782</v>
      </c>
      <c r="I1675">
        <v>200000000</v>
      </c>
      <c r="N1675" t="s">
        <v>7415</v>
      </c>
      <c r="T1675" t="s">
        <v>20776</v>
      </c>
      <c r="U1675" t="s">
        <v>20777</v>
      </c>
      <c r="AC1675" t="s">
        <v>20526</v>
      </c>
      <c r="AE1675" t="s">
        <v>20702</v>
      </c>
      <c r="AF1675" t="s">
        <v>18514</v>
      </c>
      <c r="AG1675" t="s">
        <v>19335</v>
      </c>
      <c r="AH1675" t="s">
        <v>20778</v>
      </c>
      <c r="AI1675" t="s">
        <v>7872</v>
      </c>
      <c r="AK1675" t="s">
        <v>18462</v>
      </c>
      <c r="AN1675" t="s">
        <v>20795</v>
      </c>
    </row>
    <row r="1676" spans="1:40" hidden="1" x14ac:dyDescent="0.2">
      <c r="A1676" t="s">
        <v>6762</v>
      </c>
      <c r="B1676" t="s">
        <v>6763</v>
      </c>
      <c r="D1676" t="s">
        <v>8811</v>
      </c>
      <c r="F1676" t="s">
        <v>18450</v>
      </c>
      <c r="G1676" t="s">
        <v>20526</v>
      </c>
      <c r="H1676" t="s">
        <v>20782</v>
      </c>
      <c r="I1676">
        <v>200000000</v>
      </c>
      <c r="N1676" t="s">
        <v>7345</v>
      </c>
      <c r="T1676" t="s">
        <v>20796</v>
      </c>
      <c r="U1676" t="s">
        <v>20797</v>
      </c>
      <c r="AE1676" t="s">
        <v>18669</v>
      </c>
      <c r="AF1676" t="s">
        <v>18639</v>
      </c>
      <c r="AG1676" t="s">
        <v>18670</v>
      </c>
      <c r="AH1676" t="s">
        <v>20798</v>
      </c>
      <c r="AI1676" t="s">
        <v>7872</v>
      </c>
      <c r="AK1676" t="s">
        <v>18462</v>
      </c>
      <c r="AN1676" t="s">
        <v>20799</v>
      </c>
    </row>
    <row r="1677" spans="1:40" hidden="1" x14ac:dyDescent="0.2">
      <c r="A1677" t="s">
        <v>6762</v>
      </c>
      <c r="B1677" t="s">
        <v>6763</v>
      </c>
      <c r="D1677" t="s">
        <v>8811</v>
      </c>
      <c r="F1677" t="s">
        <v>18450</v>
      </c>
      <c r="G1677" t="s">
        <v>18451</v>
      </c>
      <c r="H1677" t="s">
        <v>20800</v>
      </c>
      <c r="I1677">
        <v>207100000</v>
      </c>
      <c r="N1677" t="s">
        <v>7345</v>
      </c>
      <c r="T1677" t="s">
        <v>20796</v>
      </c>
      <c r="U1677" t="s">
        <v>20797</v>
      </c>
      <c r="V1677" t="b">
        <v>0</v>
      </c>
      <c r="W1677" t="b">
        <v>0</v>
      </c>
      <c r="AE1677" t="s">
        <v>20801</v>
      </c>
      <c r="AF1677" t="s">
        <v>18652</v>
      </c>
      <c r="AH1677" t="s">
        <v>20798</v>
      </c>
      <c r="AI1677" t="s">
        <v>18461</v>
      </c>
      <c r="AK1677" t="s">
        <v>18462</v>
      </c>
      <c r="AN1677" t="s">
        <v>20799</v>
      </c>
    </row>
    <row r="1678" spans="1:40" hidden="1" x14ac:dyDescent="0.2">
      <c r="A1678" t="s">
        <v>6762</v>
      </c>
      <c r="B1678" t="s">
        <v>6763</v>
      </c>
      <c r="D1678" t="s">
        <v>8811</v>
      </c>
      <c r="F1678" t="s">
        <v>18450</v>
      </c>
      <c r="G1678" t="s">
        <v>18451</v>
      </c>
      <c r="H1678" t="s">
        <v>20800</v>
      </c>
      <c r="I1678">
        <v>207100000</v>
      </c>
      <c r="N1678" t="s">
        <v>7345</v>
      </c>
      <c r="T1678" t="s">
        <v>20796</v>
      </c>
      <c r="U1678" t="s">
        <v>20797</v>
      </c>
      <c r="V1678" t="b">
        <v>0</v>
      </c>
      <c r="W1678" t="b">
        <v>0</v>
      </c>
      <c r="AC1678" t="s">
        <v>18451</v>
      </c>
      <c r="AE1678" t="s">
        <v>20801</v>
      </c>
      <c r="AF1678" t="s">
        <v>18652</v>
      </c>
      <c r="AH1678" t="s">
        <v>20798</v>
      </c>
      <c r="AI1678" t="s">
        <v>18461</v>
      </c>
      <c r="AK1678" t="s">
        <v>18462</v>
      </c>
      <c r="AN1678" t="s">
        <v>20802</v>
      </c>
    </row>
    <row r="1679" spans="1:40" hidden="1" x14ac:dyDescent="0.2">
      <c r="A1679" t="s">
        <v>6762</v>
      </c>
      <c r="B1679" t="s">
        <v>6763</v>
      </c>
      <c r="D1679" t="s">
        <v>8811</v>
      </c>
      <c r="F1679" t="s">
        <v>18450</v>
      </c>
      <c r="G1679" t="s">
        <v>18491</v>
      </c>
      <c r="H1679" t="s">
        <v>20780</v>
      </c>
      <c r="I1679">
        <v>170000000</v>
      </c>
      <c r="N1679" t="s">
        <v>7345</v>
      </c>
      <c r="T1679" t="s">
        <v>20796</v>
      </c>
      <c r="U1679" t="s">
        <v>20797</v>
      </c>
      <c r="V1679" t="b">
        <v>0</v>
      </c>
      <c r="W1679" t="b">
        <v>0</v>
      </c>
      <c r="AE1679" t="s">
        <v>20801</v>
      </c>
      <c r="AF1679" t="s">
        <v>18652</v>
      </c>
      <c r="AH1679" t="s">
        <v>20798</v>
      </c>
      <c r="AI1679" t="s">
        <v>18461</v>
      </c>
      <c r="AK1679" t="s">
        <v>18462</v>
      </c>
      <c r="AN1679" t="s">
        <v>20799</v>
      </c>
    </row>
    <row r="1680" spans="1:40" hidden="1" x14ac:dyDescent="0.2">
      <c r="A1680" t="s">
        <v>6762</v>
      </c>
      <c r="B1680" t="s">
        <v>6763</v>
      </c>
      <c r="D1680" t="s">
        <v>8811</v>
      </c>
      <c r="F1680" t="s">
        <v>18450</v>
      </c>
      <c r="G1680" t="s">
        <v>18451</v>
      </c>
      <c r="H1680" t="s">
        <v>20780</v>
      </c>
      <c r="I1680">
        <v>170000000</v>
      </c>
      <c r="N1680" t="s">
        <v>7345</v>
      </c>
      <c r="T1680" t="s">
        <v>20796</v>
      </c>
      <c r="U1680" t="s">
        <v>20797</v>
      </c>
      <c r="V1680" t="b">
        <v>0</v>
      </c>
      <c r="W1680" t="b">
        <v>0</v>
      </c>
      <c r="AC1680" t="s">
        <v>18491</v>
      </c>
      <c r="AE1680" t="s">
        <v>20801</v>
      </c>
      <c r="AF1680" t="s">
        <v>18652</v>
      </c>
      <c r="AH1680" t="s">
        <v>20798</v>
      </c>
      <c r="AI1680" t="s">
        <v>18461</v>
      </c>
      <c r="AK1680" t="s">
        <v>18462</v>
      </c>
      <c r="AN1680" t="s">
        <v>20802</v>
      </c>
    </row>
    <row r="1681" spans="1:40" hidden="1" x14ac:dyDescent="0.2">
      <c r="A1681" t="s">
        <v>6762</v>
      </c>
      <c r="B1681" t="s">
        <v>6763</v>
      </c>
      <c r="D1681" t="s">
        <v>8811</v>
      </c>
      <c r="F1681" t="s">
        <v>18450</v>
      </c>
      <c r="G1681" t="s">
        <v>18524</v>
      </c>
      <c r="H1681" t="s">
        <v>20782</v>
      </c>
      <c r="I1681">
        <v>200000000</v>
      </c>
      <c r="N1681" t="s">
        <v>7345</v>
      </c>
      <c r="T1681" t="s">
        <v>20796</v>
      </c>
      <c r="U1681" t="s">
        <v>20797</v>
      </c>
      <c r="AC1681" t="s">
        <v>20526</v>
      </c>
      <c r="AE1681" t="s">
        <v>18669</v>
      </c>
      <c r="AF1681" t="s">
        <v>18639</v>
      </c>
      <c r="AG1681" t="s">
        <v>18670</v>
      </c>
      <c r="AH1681" t="s">
        <v>20798</v>
      </c>
      <c r="AI1681" t="s">
        <v>7872</v>
      </c>
      <c r="AK1681" t="s">
        <v>18462</v>
      </c>
      <c r="AN1681" t="s">
        <v>20802</v>
      </c>
    </row>
    <row r="1682" spans="1:40" hidden="1" x14ac:dyDescent="0.2">
      <c r="A1682" t="s">
        <v>6762</v>
      </c>
      <c r="B1682" t="s">
        <v>6763</v>
      </c>
      <c r="D1682" t="s">
        <v>8811</v>
      </c>
      <c r="F1682" t="s">
        <v>18450</v>
      </c>
      <c r="G1682" t="s">
        <v>20526</v>
      </c>
      <c r="H1682" t="s">
        <v>20782</v>
      </c>
      <c r="I1682">
        <v>200000000</v>
      </c>
      <c r="N1682" t="s">
        <v>7914</v>
      </c>
      <c r="V1682" t="b">
        <v>0</v>
      </c>
      <c r="W1682" t="b">
        <v>0</v>
      </c>
      <c r="Z1682" t="b">
        <v>0</v>
      </c>
      <c r="AE1682" t="s">
        <v>18669</v>
      </c>
      <c r="AF1682" t="s">
        <v>18639</v>
      </c>
      <c r="AG1682" t="s">
        <v>18670</v>
      </c>
      <c r="AH1682" t="s">
        <v>20803</v>
      </c>
      <c r="AI1682" t="s">
        <v>7872</v>
      </c>
      <c r="AK1682" t="s">
        <v>18462</v>
      </c>
      <c r="AN1682" t="s">
        <v>20804</v>
      </c>
    </row>
    <row r="1683" spans="1:40" hidden="1" x14ac:dyDescent="0.2">
      <c r="A1683" t="s">
        <v>6762</v>
      </c>
      <c r="B1683" t="s">
        <v>6763</v>
      </c>
      <c r="D1683" t="s">
        <v>8811</v>
      </c>
      <c r="F1683" t="s">
        <v>18450</v>
      </c>
      <c r="G1683" t="s">
        <v>18451</v>
      </c>
      <c r="H1683" t="s">
        <v>20805</v>
      </c>
      <c r="I1683">
        <v>240400000</v>
      </c>
      <c r="N1683" t="s">
        <v>7914</v>
      </c>
      <c r="V1683" t="b">
        <v>0</v>
      </c>
      <c r="W1683" t="b">
        <v>0</v>
      </c>
      <c r="Z1683" t="b">
        <v>0</v>
      </c>
      <c r="AE1683" t="s">
        <v>20806</v>
      </c>
      <c r="AF1683" t="s">
        <v>18652</v>
      </c>
      <c r="AH1683" t="s">
        <v>20803</v>
      </c>
      <c r="AI1683" t="s">
        <v>18461</v>
      </c>
      <c r="AK1683" t="s">
        <v>18462</v>
      </c>
      <c r="AN1683" t="s">
        <v>20804</v>
      </c>
    </row>
    <row r="1684" spans="1:40" hidden="1" x14ac:dyDescent="0.2">
      <c r="A1684" t="s">
        <v>6762</v>
      </c>
      <c r="B1684" t="s">
        <v>6763</v>
      </c>
      <c r="D1684" t="s">
        <v>8811</v>
      </c>
      <c r="F1684" t="s">
        <v>18450</v>
      </c>
      <c r="G1684" t="s">
        <v>18491</v>
      </c>
      <c r="H1684" t="s">
        <v>20780</v>
      </c>
      <c r="I1684">
        <v>170000000</v>
      </c>
      <c r="N1684" t="s">
        <v>7914</v>
      </c>
      <c r="V1684" t="b">
        <v>0</v>
      </c>
      <c r="W1684" t="b">
        <v>0</v>
      </c>
      <c r="Z1684" t="b">
        <v>0</v>
      </c>
      <c r="AE1684" t="s">
        <v>20806</v>
      </c>
      <c r="AF1684" t="s">
        <v>18652</v>
      </c>
      <c r="AH1684" t="s">
        <v>20803</v>
      </c>
      <c r="AI1684" t="s">
        <v>18461</v>
      </c>
      <c r="AK1684" t="s">
        <v>18462</v>
      </c>
      <c r="AN1684" t="s">
        <v>20804</v>
      </c>
    </row>
    <row r="1685" spans="1:40" hidden="1" x14ac:dyDescent="0.2">
      <c r="A1685" t="s">
        <v>6762</v>
      </c>
      <c r="B1685" t="s">
        <v>6763</v>
      </c>
      <c r="D1685" t="s">
        <v>8811</v>
      </c>
      <c r="F1685" t="s">
        <v>18556</v>
      </c>
      <c r="G1685" t="s">
        <v>18456</v>
      </c>
      <c r="L1685" t="s">
        <v>18558</v>
      </c>
      <c r="N1685" t="s">
        <v>7773</v>
      </c>
      <c r="T1685" t="s">
        <v>20807</v>
      </c>
      <c r="U1685" t="s">
        <v>20808</v>
      </c>
      <c r="AE1685" t="s">
        <v>9765</v>
      </c>
      <c r="AH1685" t="s">
        <v>20809</v>
      </c>
      <c r="AI1685" t="s">
        <v>18451</v>
      </c>
      <c r="AN1685" t="s">
        <v>20810</v>
      </c>
    </row>
    <row r="1686" spans="1:40" hidden="1" x14ac:dyDescent="0.2">
      <c r="A1686" t="s">
        <v>6762</v>
      </c>
      <c r="B1686" t="s">
        <v>6763</v>
      </c>
      <c r="D1686" t="s">
        <v>8811</v>
      </c>
      <c r="F1686" t="s">
        <v>18556</v>
      </c>
      <c r="G1686" t="s">
        <v>18456</v>
      </c>
      <c r="L1686" t="s">
        <v>18517</v>
      </c>
      <c r="N1686" t="s">
        <v>7773</v>
      </c>
      <c r="Q1686" t="s">
        <v>19467</v>
      </c>
      <c r="T1686" t="s">
        <v>20807</v>
      </c>
      <c r="U1686" t="s">
        <v>20808</v>
      </c>
      <c r="AC1686" t="s">
        <v>18577</v>
      </c>
      <c r="AE1686" t="s">
        <v>9765</v>
      </c>
      <c r="AH1686" t="s">
        <v>20809</v>
      </c>
      <c r="AN1686" t="s">
        <v>20811</v>
      </c>
    </row>
    <row r="1687" spans="1:40" hidden="1" x14ac:dyDescent="0.2">
      <c r="A1687" t="s">
        <v>6762</v>
      </c>
      <c r="B1687" t="s">
        <v>6763</v>
      </c>
      <c r="D1687" t="s">
        <v>8811</v>
      </c>
      <c r="F1687" t="s">
        <v>18556</v>
      </c>
      <c r="G1687" t="s">
        <v>18561</v>
      </c>
      <c r="L1687" t="s">
        <v>18558</v>
      </c>
      <c r="N1687" t="s">
        <v>7773</v>
      </c>
      <c r="T1687" t="s">
        <v>20807</v>
      </c>
      <c r="U1687" t="s">
        <v>20808</v>
      </c>
      <c r="AE1687" t="s">
        <v>9765</v>
      </c>
      <c r="AH1687" t="s">
        <v>20809</v>
      </c>
      <c r="AI1687" t="s">
        <v>18524</v>
      </c>
      <c r="AN1687" t="s">
        <v>20810</v>
      </c>
    </row>
    <row r="1688" spans="1:40" hidden="1" x14ac:dyDescent="0.2">
      <c r="A1688" t="s">
        <v>6762</v>
      </c>
      <c r="B1688" t="s">
        <v>6763</v>
      </c>
      <c r="D1688" t="s">
        <v>8811</v>
      </c>
      <c r="F1688" t="s">
        <v>18556</v>
      </c>
      <c r="G1688" t="s">
        <v>18491</v>
      </c>
      <c r="L1688" t="s">
        <v>18558</v>
      </c>
      <c r="N1688" t="s">
        <v>7773</v>
      </c>
      <c r="T1688" t="s">
        <v>20807</v>
      </c>
      <c r="U1688" t="s">
        <v>20808</v>
      </c>
      <c r="AE1688" t="s">
        <v>9765</v>
      </c>
      <c r="AH1688" t="s">
        <v>20809</v>
      </c>
      <c r="AI1688" t="s">
        <v>18451</v>
      </c>
      <c r="AN1688" t="s">
        <v>20810</v>
      </c>
    </row>
    <row r="1689" spans="1:40" hidden="1" x14ac:dyDescent="0.2">
      <c r="A1689" t="s">
        <v>6762</v>
      </c>
      <c r="B1689" t="s">
        <v>6763</v>
      </c>
      <c r="D1689" t="s">
        <v>8811</v>
      </c>
      <c r="F1689" t="s">
        <v>18556</v>
      </c>
      <c r="G1689" t="s">
        <v>18659</v>
      </c>
      <c r="L1689" t="s">
        <v>18558</v>
      </c>
      <c r="N1689" t="s">
        <v>7773</v>
      </c>
      <c r="T1689" t="s">
        <v>20807</v>
      </c>
      <c r="U1689" t="s">
        <v>20808</v>
      </c>
      <c r="AE1689" t="s">
        <v>9765</v>
      </c>
      <c r="AH1689" t="s">
        <v>20809</v>
      </c>
      <c r="AI1689" t="s">
        <v>18451</v>
      </c>
      <c r="AN1689" t="s">
        <v>20810</v>
      </c>
    </row>
    <row r="1690" spans="1:40" hidden="1" x14ac:dyDescent="0.2">
      <c r="A1690" t="s">
        <v>6762</v>
      </c>
      <c r="B1690" t="s">
        <v>6763</v>
      </c>
      <c r="D1690" t="s">
        <v>8811</v>
      </c>
      <c r="F1690" t="s">
        <v>18469</v>
      </c>
      <c r="L1690" t="s">
        <v>18470</v>
      </c>
      <c r="N1690" t="s">
        <v>7750</v>
      </c>
      <c r="T1690" t="s">
        <v>20813</v>
      </c>
      <c r="U1690" t="s">
        <v>20814</v>
      </c>
      <c r="AH1690" t="s">
        <v>20815</v>
      </c>
      <c r="AI1690" t="s">
        <v>18476</v>
      </c>
      <c r="AK1690" t="s">
        <v>18897</v>
      </c>
      <c r="AN1690" t="s">
        <v>20816</v>
      </c>
    </row>
    <row r="1691" spans="1:40" hidden="1" x14ac:dyDescent="0.2">
      <c r="A1691" t="s">
        <v>6762</v>
      </c>
      <c r="B1691" t="s">
        <v>6763</v>
      </c>
      <c r="D1691" t="s">
        <v>8811</v>
      </c>
      <c r="F1691" t="s">
        <v>18469</v>
      </c>
      <c r="L1691" t="s">
        <v>18470</v>
      </c>
      <c r="AE1691" t="s">
        <v>18541</v>
      </c>
      <c r="AI1691" t="s">
        <v>18476</v>
      </c>
      <c r="AK1691" t="s">
        <v>18897</v>
      </c>
      <c r="AN1691" t="s">
        <v>20817</v>
      </c>
    </row>
    <row r="1692" spans="1:40" hidden="1" x14ac:dyDescent="0.2">
      <c r="A1692" t="s">
        <v>6777</v>
      </c>
      <c r="B1692" t="s">
        <v>6778</v>
      </c>
      <c r="D1692" t="s">
        <v>8814</v>
      </c>
      <c r="F1692" t="s">
        <v>18556</v>
      </c>
      <c r="G1692" t="s">
        <v>18451</v>
      </c>
      <c r="H1692" t="s">
        <v>20819</v>
      </c>
      <c r="L1692" t="s">
        <v>18558</v>
      </c>
      <c r="N1692" t="s">
        <v>7918</v>
      </c>
      <c r="T1692" t="s">
        <v>20820</v>
      </c>
      <c r="U1692" t="s">
        <v>20821</v>
      </c>
      <c r="V1692" t="b">
        <v>0</v>
      </c>
      <c r="W1692" t="b">
        <v>1</v>
      </c>
      <c r="AB1692" t="s">
        <v>18455</v>
      </c>
      <c r="AC1692" t="s">
        <v>18456</v>
      </c>
      <c r="AE1692" t="s">
        <v>18633</v>
      </c>
      <c r="AF1692" t="s">
        <v>18634</v>
      </c>
      <c r="AG1692" t="s">
        <v>18635</v>
      </c>
      <c r="AH1692" t="s">
        <v>20822</v>
      </c>
      <c r="AI1692" t="s">
        <v>18451</v>
      </c>
      <c r="AN1692" t="s">
        <v>20823</v>
      </c>
    </row>
    <row r="1693" spans="1:40" hidden="1" x14ac:dyDescent="0.2">
      <c r="A1693" t="s">
        <v>6777</v>
      </c>
      <c r="B1693" t="s">
        <v>6778</v>
      </c>
      <c r="D1693" t="s">
        <v>8814</v>
      </c>
      <c r="F1693" t="s">
        <v>18556</v>
      </c>
      <c r="G1693" t="s">
        <v>18524</v>
      </c>
      <c r="H1693" t="s">
        <v>19017</v>
      </c>
      <c r="L1693" t="s">
        <v>18558</v>
      </c>
      <c r="N1693" t="s">
        <v>7918</v>
      </c>
      <c r="T1693" t="s">
        <v>20820</v>
      </c>
      <c r="U1693" t="s">
        <v>20821</v>
      </c>
      <c r="V1693" t="b">
        <v>0</v>
      </c>
      <c r="W1693" t="b">
        <v>1</v>
      </c>
      <c r="AB1693" t="s">
        <v>18455</v>
      </c>
      <c r="AC1693" t="s">
        <v>18566</v>
      </c>
      <c r="AE1693" t="s">
        <v>18638</v>
      </c>
      <c r="AF1693" t="s">
        <v>18639</v>
      </c>
      <c r="AG1693" t="s">
        <v>18640</v>
      </c>
      <c r="AH1693" t="s">
        <v>20822</v>
      </c>
      <c r="AI1693" t="s">
        <v>18451</v>
      </c>
      <c r="AN1693" t="s">
        <v>20823</v>
      </c>
    </row>
    <row r="1694" spans="1:40" hidden="1" x14ac:dyDescent="0.2">
      <c r="A1694" t="s">
        <v>6777</v>
      </c>
      <c r="B1694" t="s">
        <v>6778</v>
      </c>
      <c r="D1694" t="s">
        <v>8814</v>
      </c>
      <c r="F1694" t="s">
        <v>18556</v>
      </c>
      <c r="G1694" t="s">
        <v>18451</v>
      </c>
      <c r="H1694" t="s">
        <v>19947</v>
      </c>
      <c r="L1694" t="s">
        <v>18558</v>
      </c>
      <c r="N1694" t="s">
        <v>7918</v>
      </c>
      <c r="T1694" t="s">
        <v>20820</v>
      </c>
      <c r="U1694" t="s">
        <v>20821</v>
      </c>
      <c r="V1694" t="b">
        <v>0</v>
      </c>
      <c r="W1694" t="b">
        <v>1</v>
      </c>
      <c r="AB1694" t="s">
        <v>18455</v>
      </c>
      <c r="AC1694" t="s">
        <v>18491</v>
      </c>
      <c r="AE1694" t="s">
        <v>18633</v>
      </c>
      <c r="AF1694" t="s">
        <v>18634</v>
      </c>
      <c r="AG1694" t="s">
        <v>18635</v>
      </c>
      <c r="AH1694" t="s">
        <v>20822</v>
      </c>
      <c r="AI1694" t="s">
        <v>18451</v>
      </c>
      <c r="AN1694" t="s">
        <v>20823</v>
      </c>
    </row>
    <row r="1695" spans="1:40" hidden="1" x14ac:dyDescent="0.2">
      <c r="A1695" t="s">
        <v>6777</v>
      </c>
      <c r="B1695" t="s">
        <v>6778</v>
      </c>
      <c r="D1695" t="s">
        <v>8814</v>
      </c>
      <c r="F1695" t="s">
        <v>18556</v>
      </c>
      <c r="G1695" t="s">
        <v>18451</v>
      </c>
      <c r="H1695" t="s">
        <v>20824</v>
      </c>
      <c r="L1695" t="s">
        <v>18558</v>
      </c>
      <c r="N1695" t="s">
        <v>7918</v>
      </c>
      <c r="T1695" t="s">
        <v>20820</v>
      </c>
      <c r="U1695" t="s">
        <v>20821</v>
      </c>
      <c r="V1695" t="b">
        <v>0</v>
      </c>
      <c r="W1695" t="b">
        <v>1</v>
      </c>
      <c r="AB1695" t="s">
        <v>18455</v>
      </c>
      <c r="AC1695" t="s">
        <v>18659</v>
      </c>
      <c r="AE1695" t="s">
        <v>18633</v>
      </c>
      <c r="AF1695" t="s">
        <v>18634</v>
      </c>
      <c r="AG1695" t="s">
        <v>18635</v>
      </c>
      <c r="AH1695" t="s">
        <v>20822</v>
      </c>
      <c r="AI1695" t="s">
        <v>18451</v>
      </c>
      <c r="AN1695" t="s">
        <v>20825</v>
      </c>
    </row>
    <row r="1696" spans="1:40" hidden="1" x14ac:dyDescent="0.2">
      <c r="A1696" t="s">
        <v>6777</v>
      </c>
      <c r="B1696" t="s">
        <v>6778</v>
      </c>
      <c r="D1696" t="s">
        <v>8814</v>
      </c>
      <c r="F1696" t="s">
        <v>18556</v>
      </c>
      <c r="G1696" t="s">
        <v>18524</v>
      </c>
      <c r="H1696" t="s">
        <v>19069</v>
      </c>
      <c r="L1696" t="s">
        <v>18558</v>
      </c>
      <c r="N1696" t="s">
        <v>7918</v>
      </c>
      <c r="T1696" t="s">
        <v>20820</v>
      </c>
      <c r="U1696" t="s">
        <v>20821</v>
      </c>
      <c r="V1696" t="b">
        <v>0</v>
      </c>
      <c r="W1696" t="b">
        <v>1</v>
      </c>
      <c r="AB1696" t="s">
        <v>18455</v>
      </c>
      <c r="AC1696" t="s">
        <v>18561</v>
      </c>
      <c r="AE1696" t="s">
        <v>18638</v>
      </c>
      <c r="AF1696" t="s">
        <v>18639</v>
      </c>
      <c r="AG1696" t="s">
        <v>18640</v>
      </c>
      <c r="AH1696" t="s">
        <v>20822</v>
      </c>
      <c r="AI1696" t="s">
        <v>18451</v>
      </c>
      <c r="AN1696" t="s">
        <v>20823</v>
      </c>
    </row>
    <row r="1697" spans="1:40" hidden="1" x14ac:dyDescent="0.2">
      <c r="A1697" t="s">
        <v>6777</v>
      </c>
      <c r="B1697" t="s">
        <v>6778</v>
      </c>
      <c r="D1697" t="s">
        <v>8814</v>
      </c>
      <c r="F1697" t="s">
        <v>18556</v>
      </c>
      <c r="G1697" t="s">
        <v>18451</v>
      </c>
      <c r="H1697" t="s">
        <v>20324</v>
      </c>
      <c r="L1697" t="s">
        <v>18558</v>
      </c>
      <c r="N1697" t="s">
        <v>7918</v>
      </c>
      <c r="T1697" t="s">
        <v>20820</v>
      </c>
      <c r="U1697" t="s">
        <v>20821</v>
      </c>
      <c r="V1697" t="b">
        <v>0</v>
      </c>
      <c r="W1697" t="b">
        <v>1</v>
      </c>
      <c r="AB1697" t="s">
        <v>18455</v>
      </c>
      <c r="AC1697" t="s">
        <v>18749</v>
      </c>
      <c r="AE1697" t="s">
        <v>18633</v>
      </c>
      <c r="AF1697" t="s">
        <v>18634</v>
      </c>
      <c r="AG1697" t="s">
        <v>18635</v>
      </c>
      <c r="AH1697" t="s">
        <v>20822</v>
      </c>
      <c r="AI1697" t="s">
        <v>18451</v>
      </c>
      <c r="AN1697" t="s">
        <v>20825</v>
      </c>
    </row>
    <row r="1698" spans="1:40" x14ac:dyDescent="0.2">
      <c r="A1698" t="s">
        <v>6777</v>
      </c>
      <c r="B1698" t="s">
        <v>6778</v>
      </c>
      <c r="D1698" t="s">
        <v>8814</v>
      </c>
      <c r="F1698" t="s">
        <v>18509</v>
      </c>
      <c r="G1698" t="s">
        <v>20827</v>
      </c>
      <c r="L1698" t="s">
        <v>18517</v>
      </c>
      <c r="N1698" t="s">
        <v>7880</v>
      </c>
      <c r="V1698" t="b">
        <v>0</v>
      </c>
      <c r="W1698" t="b">
        <v>0</v>
      </c>
      <c r="AB1698" t="s">
        <v>18710</v>
      </c>
      <c r="AE1698" t="s">
        <v>19294</v>
      </c>
      <c r="AF1698" t="s">
        <v>18550</v>
      </c>
      <c r="AG1698" t="s">
        <v>18515</v>
      </c>
      <c r="AI1698" t="s">
        <v>7872</v>
      </c>
      <c r="AN1698" t="s">
        <v>20828</v>
      </c>
    </row>
    <row r="1699" spans="1:40" x14ac:dyDescent="0.2">
      <c r="A1699" t="s">
        <v>6777</v>
      </c>
      <c r="B1699" t="s">
        <v>6778</v>
      </c>
      <c r="D1699" t="s">
        <v>8814</v>
      </c>
      <c r="F1699" t="s">
        <v>18509</v>
      </c>
      <c r="G1699" t="s">
        <v>20829</v>
      </c>
      <c r="L1699" t="s">
        <v>18517</v>
      </c>
      <c r="N1699" t="s">
        <v>7880</v>
      </c>
      <c r="V1699" t="b">
        <v>0</v>
      </c>
      <c r="W1699" t="b">
        <v>0</v>
      </c>
      <c r="AB1699" t="s">
        <v>18710</v>
      </c>
      <c r="AE1699" t="s">
        <v>20830</v>
      </c>
      <c r="AF1699" t="s">
        <v>18600</v>
      </c>
      <c r="AG1699" t="s">
        <v>18529</v>
      </c>
      <c r="AI1699" t="s">
        <v>18461</v>
      </c>
      <c r="AN1699" t="s">
        <v>20828</v>
      </c>
    </row>
    <row r="1700" spans="1:40" x14ac:dyDescent="0.2">
      <c r="A1700" t="s">
        <v>6777</v>
      </c>
      <c r="B1700" t="s">
        <v>6778</v>
      </c>
      <c r="D1700" t="s">
        <v>8814</v>
      </c>
      <c r="F1700" t="s">
        <v>18509</v>
      </c>
      <c r="G1700" t="s">
        <v>20829</v>
      </c>
      <c r="L1700" t="s">
        <v>18511</v>
      </c>
      <c r="N1700" t="s">
        <v>7880</v>
      </c>
      <c r="V1700" t="b">
        <v>0</v>
      </c>
      <c r="W1700" t="b">
        <v>0</v>
      </c>
      <c r="AB1700" t="s">
        <v>18710</v>
      </c>
      <c r="AE1700" t="s">
        <v>20830</v>
      </c>
      <c r="AF1700" t="s">
        <v>18600</v>
      </c>
      <c r="AG1700" t="s">
        <v>18529</v>
      </c>
      <c r="AI1700" t="s">
        <v>18461</v>
      </c>
      <c r="AN1700" t="s">
        <v>20831</v>
      </c>
    </row>
    <row r="1701" spans="1:40" x14ac:dyDescent="0.2">
      <c r="A1701" t="s">
        <v>6777</v>
      </c>
      <c r="B1701" t="s">
        <v>6778</v>
      </c>
      <c r="D1701" t="s">
        <v>8814</v>
      </c>
      <c r="F1701" t="s">
        <v>18509</v>
      </c>
      <c r="G1701" t="s">
        <v>18519</v>
      </c>
      <c r="H1701" t="s">
        <v>20832</v>
      </c>
      <c r="L1701" t="s">
        <v>18511</v>
      </c>
      <c r="N1701" t="s">
        <v>7880</v>
      </c>
      <c r="T1701" t="s">
        <v>20833</v>
      </c>
      <c r="U1701" t="s">
        <v>20834</v>
      </c>
      <c r="V1701" t="b">
        <v>0</v>
      </c>
      <c r="W1701" t="b">
        <v>0</v>
      </c>
      <c r="AB1701" t="s">
        <v>18710</v>
      </c>
      <c r="AE1701" t="s">
        <v>19294</v>
      </c>
      <c r="AF1701" t="s">
        <v>18550</v>
      </c>
      <c r="AG1701" t="s">
        <v>18515</v>
      </c>
      <c r="AH1701" t="s">
        <v>20835</v>
      </c>
      <c r="AI1701" t="s">
        <v>18524</v>
      </c>
      <c r="AN1701" t="s">
        <v>20836</v>
      </c>
    </row>
    <row r="1702" spans="1:40" x14ac:dyDescent="0.2">
      <c r="A1702" t="s">
        <v>6777</v>
      </c>
      <c r="B1702" t="s">
        <v>6778</v>
      </c>
      <c r="D1702" t="s">
        <v>8814</v>
      </c>
      <c r="F1702" t="s">
        <v>18509</v>
      </c>
      <c r="G1702" t="s">
        <v>18519</v>
      </c>
      <c r="H1702" t="s">
        <v>20832</v>
      </c>
      <c r="L1702" t="s">
        <v>18517</v>
      </c>
      <c r="N1702" t="s">
        <v>7880</v>
      </c>
      <c r="T1702" t="s">
        <v>20833</v>
      </c>
      <c r="U1702" t="s">
        <v>20834</v>
      </c>
      <c r="V1702" t="b">
        <v>0</v>
      </c>
      <c r="W1702" t="b">
        <v>0</v>
      </c>
      <c r="AB1702" t="s">
        <v>18710</v>
      </c>
      <c r="AE1702" t="s">
        <v>19294</v>
      </c>
      <c r="AF1702" t="s">
        <v>18550</v>
      </c>
      <c r="AG1702" t="s">
        <v>18515</v>
      </c>
      <c r="AH1702" t="s">
        <v>20835</v>
      </c>
      <c r="AI1702" t="s">
        <v>18524</v>
      </c>
      <c r="AN1702" t="s">
        <v>20837</v>
      </c>
    </row>
    <row r="1703" spans="1:40" x14ac:dyDescent="0.2">
      <c r="A1703" t="s">
        <v>6777</v>
      </c>
      <c r="B1703" t="s">
        <v>6778</v>
      </c>
      <c r="D1703" t="s">
        <v>8814</v>
      </c>
      <c r="F1703" t="s">
        <v>18509</v>
      </c>
      <c r="G1703" t="s">
        <v>20827</v>
      </c>
      <c r="L1703" t="s">
        <v>18511</v>
      </c>
      <c r="N1703" t="s">
        <v>7880</v>
      </c>
      <c r="V1703" t="b">
        <v>0</v>
      </c>
      <c r="W1703" t="b">
        <v>0</v>
      </c>
      <c r="AB1703" t="s">
        <v>18710</v>
      </c>
      <c r="AE1703" t="s">
        <v>19294</v>
      </c>
      <c r="AF1703" t="s">
        <v>18550</v>
      </c>
      <c r="AG1703" t="s">
        <v>18515</v>
      </c>
      <c r="AI1703" t="s">
        <v>7872</v>
      </c>
      <c r="AN1703" t="s">
        <v>20831</v>
      </c>
    </row>
    <row r="1704" spans="1:40" hidden="1" x14ac:dyDescent="0.2">
      <c r="A1704" t="s">
        <v>6777</v>
      </c>
      <c r="B1704" t="s">
        <v>6778</v>
      </c>
      <c r="D1704" t="s">
        <v>8814</v>
      </c>
      <c r="F1704" t="s">
        <v>18556</v>
      </c>
      <c r="G1704" t="s">
        <v>18456</v>
      </c>
      <c r="L1704" t="s">
        <v>18517</v>
      </c>
      <c r="N1704" t="s">
        <v>7431</v>
      </c>
      <c r="Q1704" t="s">
        <v>20838</v>
      </c>
      <c r="T1704" t="s">
        <v>20839</v>
      </c>
      <c r="U1704" t="s">
        <v>20840</v>
      </c>
      <c r="V1704" t="b">
        <v>0</v>
      </c>
      <c r="W1704" t="b">
        <v>0</v>
      </c>
      <c r="AB1704" t="s">
        <v>18710</v>
      </c>
      <c r="AC1704" t="s">
        <v>18577</v>
      </c>
      <c r="AE1704" t="s">
        <v>18651</v>
      </c>
      <c r="AF1704" t="s">
        <v>18652</v>
      </c>
      <c r="AG1704" t="s">
        <v>18635</v>
      </c>
      <c r="AH1704" t="s">
        <v>20841</v>
      </c>
      <c r="AI1704" t="s">
        <v>18461</v>
      </c>
      <c r="AN1704" t="s">
        <v>20842</v>
      </c>
    </row>
    <row r="1705" spans="1:40" hidden="1" x14ac:dyDescent="0.2">
      <c r="A1705" t="s">
        <v>6777</v>
      </c>
      <c r="B1705" t="s">
        <v>6778</v>
      </c>
      <c r="D1705" t="s">
        <v>8814</v>
      </c>
      <c r="F1705" t="s">
        <v>18556</v>
      </c>
      <c r="G1705" t="s">
        <v>18456</v>
      </c>
      <c r="L1705" t="s">
        <v>18558</v>
      </c>
      <c r="N1705" t="s">
        <v>7431</v>
      </c>
      <c r="T1705" t="s">
        <v>20839</v>
      </c>
      <c r="U1705" t="s">
        <v>20840</v>
      </c>
      <c r="AE1705" t="s">
        <v>18651</v>
      </c>
      <c r="AF1705" t="s">
        <v>18652</v>
      </c>
      <c r="AG1705" t="s">
        <v>18635</v>
      </c>
      <c r="AH1705" t="s">
        <v>20841</v>
      </c>
      <c r="AI1705" t="s">
        <v>18451</v>
      </c>
      <c r="AN1705" t="s">
        <v>20843</v>
      </c>
    </row>
    <row r="1706" spans="1:40" hidden="1" x14ac:dyDescent="0.2">
      <c r="A1706" t="s">
        <v>6777</v>
      </c>
      <c r="B1706" t="s">
        <v>6778</v>
      </c>
      <c r="D1706" t="s">
        <v>8814</v>
      </c>
      <c r="F1706" t="s">
        <v>18556</v>
      </c>
      <c r="G1706" t="s">
        <v>18566</v>
      </c>
      <c r="L1706" t="s">
        <v>18558</v>
      </c>
      <c r="N1706" t="s">
        <v>7431</v>
      </c>
      <c r="T1706" t="s">
        <v>20839</v>
      </c>
      <c r="U1706" t="s">
        <v>20840</v>
      </c>
      <c r="AE1706" t="s">
        <v>18655</v>
      </c>
      <c r="AF1706" t="s">
        <v>18656</v>
      </c>
      <c r="AG1706" t="s">
        <v>18640</v>
      </c>
      <c r="AH1706" t="s">
        <v>20841</v>
      </c>
      <c r="AI1706" t="s">
        <v>18524</v>
      </c>
      <c r="AN1706" t="s">
        <v>20843</v>
      </c>
    </row>
    <row r="1707" spans="1:40" hidden="1" x14ac:dyDescent="0.2">
      <c r="A1707" t="s">
        <v>6777</v>
      </c>
      <c r="B1707" t="s">
        <v>6778</v>
      </c>
      <c r="D1707" t="s">
        <v>8814</v>
      </c>
      <c r="F1707" t="s">
        <v>18556</v>
      </c>
      <c r="G1707" t="s">
        <v>18491</v>
      </c>
      <c r="L1707" t="s">
        <v>18558</v>
      </c>
      <c r="N1707" t="s">
        <v>7431</v>
      </c>
      <c r="T1707" t="s">
        <v>20839</v>
      </c>
      <c r="U1707" t="s">
        <v>20840</v>
      </c>
      <c r="AE1707" t="s">
        <v>18651</v>
      </c>
      <c r="AF1707" t="s">
        <v>18652</v>
      </c>
      <c r="AG1707" t="s">
        <v>18635</v>
      </c>
      <c r="AH1707" t="s">
        <v>20841</v>
      </c>
      <c r="AI1707" t="s">
        <v>18451</v>
      </c>
      <c r="AN1707" t="s">
        <v>20843</v>
      </c>
    </row>
    <row r="1708" spans="1:40" hidden="1" x14ac:dyDescent="0.2">
      <c r="A1708" t="s">
        <v>6777</v>
      </c>
      <c r="B1708" t="s">
        <v>6778</v>
      </c>
      <c r="D1708" t="s">
        <v>8814</v>
      </c>
      <c r="F1708" t="s">
        <v>18556</v>
      </c>
      <c r="G1708" t="s">
        <v>18524</v>
      </c>
      <c r="H1708" t="s">
        <v>19069</v>
      </c>
      <c r="L1708" t="s">
        <v>18558</v>
      </c>
      <c r="N1708" t="s">
        <v>7431</v>
      </c>
      <c r="T1708" t="s">
        <v>20839</v>
      </c>
      <c r="U1708" t="s">
        <v>20840</v>
      </c>
      <c r="AC1708" t="s">
        <v>18561</v>
      </c>
      <c r="AE1708" t="s">
        <v>18655</v>
      </c>
      <c r="AF1708" t="s">
        <v>18656</v>
      </c>
      <c r="AG1708" t="s">
        <v>18640</v>
      </c>
      <c r="AH1708" t="s">
        <v>20841</v>
      </c>
      <c r="AI1708" t="s">
        <v>18451</v>
      </c>
      <c r="AN1708" t="s">
        <v>20844</v>
      </c>
    </row>
    <row r="1709" spans="1:40" hidden="1" x14ac:dyDescent="0.2">
      <c r="A1709" t="s">
        <v>6777</v>
      </c>
      <c r="B1709" t="s">
        <v>6778</v>
      </c>
      <c r="D1709" t="s">
        <v>8814</v>
      </c>
      <c r="F1709" t="s">
        <v>18556</v>
      </c>
      <c r="G1709" t="s">
        <v>18524</v>
      </c>
      <c r="H1709" t="s">
        <v>19069</v>
      </c>
      <c r="L1709" t="s">
        <v>18517</v>
      </c>
      <c r="N1709" t="s">
        <v>7431</v>
      </c>
      <c r="Q1709" t="s">
        <v>20838</v>
      </c>
      <c r="T1709" t="s">
        <v>20839</v>
      </c>
      <c r="U1709" t="s">
        <v>20840</v>
      </c>
      <c r="AC1709" t="s">
        <v>18561</v>
      </c>
      <c r="AE1709" t="s">
        <v>18655</v>
      </c>
      <c r="AF1709" t="s">
        <v>18656</v>
      </c>
      <c r="AG1709" t="s">
        <v>18640</v>
      </c>
      <c r="AH1709" t="s">
        <v>20841</v>
      </c>
      <c r="AI1709" t="s">
        <v>7872</v>
      </c>
      <c r="AN1709" t="s">
        <v>20845</v>
      </c>
    </row>
    <row r="1710" spans="1:40" hidden="1" x14ac:dyDescent="0.2">
      <c r="A1710" t="s">
        <v>6777</v>
      </c>
      <c r="B1710" t="s">
        <v>6778</v>
      </c>
      <c r="D1710" t="s">
        <v>8814</v>
      </c>
      <c r="F1710" t="s">
        <v>18556</v>
      </c>
      <c r="G1710" t="s">
        <v>18561</v>
      </c>
      <c r="L1710" t="s">
        <v>18558</v>
      </c>
      <c r="N1710" t="s">
        <v>7431</v>
      </c>
      <c r="T1710" t="s">
        <v>20839</v>
      </c>
      <c r="U1710" t="s">
        <v>20840</v>
      </c>
      <c r="AE1710" t="s">
        <v>18655</v>
      </c>
      <c r="AF1710" t="s">
        <v>18656</v>
      </c>
      <c r="AG1710" t="s">
        <v>18640</v>
      </c>
      <c r="AH1710" t="s">
        <v>20841</v>
      </c>
      <c r="AI1710" t="s">
        <v>18524</v>
      </c>
      <c r="AN1710" t="s">
        <v>20843</v>
      </c>
    </row>
    <row r="1711" spans="1:40" hidden="1" x14ac:dyDescent="0.2">
      <c r="A1711" t="s">
        <v>6777</v>
      </c>
      <c r="B1711" t="s">
        <v>6778</v>
      </c>
      <c r="D1711" t="s">
        <v>8814</v>
      </c>
      <c r="F1711" t="s">
        <v>18556</v>
      </c>
      <c r="G1711" t="s">
        <v>18456</v>
      </c>
      <c r="L1711" t="s">
        <v>18517</v>
      </c>
      <c r="N1711" t="s">
        <v>7563</v>
      </c>
      <c r="Q1711" t="s">
        <v>20838</v>
      </c>
      <c r="T1711" t="s">
        <v>20846</v>
      </c>
      <c r="U1711" t="s">
        <v>20847</v>
      </c>
      <c r="V1711" t="b">
        <v>0</v>
      </c>
      <c r="W1711" t="b">
        <v>1</v>
      </c>
      <c r="AB1711" t="s">
        <v>18455</v>
      </c>
      <c r="AC1711" t="s">
        <v>18577</v>
      </c>
      <c r="AE1711" t="s">
        <v>18651</v>
      </c>
      <c r="AF1711" t="s">
        <v>18652</v>
      </c>
      <c r="AG1711" t="s">
        <v>18635</v>
      </c>
      <c r="AH1711" t="s">
        <v>20848</v>
      </c>
      <c r="AI1711" t="s">
        <v>18461</v>
      </c>
      <c r="AN1711" t="s">
        <v>20849</v>
      </c>
    </row>
    <row r="1712" spans="1:40" hidden="1" x14ac:dyDescent="0.2">
      <c r="A1712" t="s">
        <v>6777</v>
      </c>
      <c r="B1712" t="s">
        <v>6778</v>
      </c>
      <c r="D1712" t="s">
        <v>8814</v>
      </c>
      <c r="F1712" t="s">
        <v>18556</v>
      </c>
      <c r="G1712" t="s">
        <v>18456</v>
      </c>
      <c r="L1712" t="s">
        <v>18558</v>
      </c>
      <c r="N1712" t="s">
        <v>7563</v>
      </c>
      <c r="T1712" t="s">
        <v>20846</v>
      </c>
      <c r="U1712" t="s">
        <v>20847</v>
      </c>
      <c r="AE1712" t="s">
        <v>18651</v>
      </c>
      <c r="AF1712" t="s">
        <v>18652</v>
      </c>
      <c r="AG1712" t="s">
        <v>18635</v>
      </c>
      <c r="AH1712" t="s">
        <v>20848</v>
      </c>
      <c r="AI1712" t="s">
        <v>18451</v>
      </c>
      <c r="AN1712" t="s">
        <v>20850</v>
      </c>
    </row>
    <row r="1713" spans="1:40" hidden="1" x14ac:dyDescent="0.2">
      <c r="A1713" t="s">
        <v>6777</v>
      </c>
      <c r="B1713" t="s">
        <v>6778</v>
      </c>
      <c r="D1713" t="s">
        <v>8814</v>
      </c>
      <c r="F1713" t="s">
        <v>18556</v>
      </c>
      <c r="G1713" t="s">
        <v>18566</v>
      </c>
      <c r="L1713" t="s">
        <v>18558</v>
      </c>
      <c r="N1713" t="s">
        <v>7563</v>
      </c>
      <c r="T1713" t="s">
        <v>20846</v>
      </c>
      <c r="U1713" t="s">
        <v>20847</v>
      </c>
      <c r="AE1713" t="s">
        <v>18655</v>
      </c>
      <c r="AF1713" t="s">
        <v>18656</v>
      </c>
      <c r="AG1713" t="s">
        <v>18640</v>
      </c>
      <c r="AH1713" t="s">
        <v>20848</v>
      </c>
      <c r="AI1713" t="s">
        <v>18524</v>
      </c>
      <c r="AN1713" t="s">
        <v>20850</v>
      </c>
    </row>
    <row r="1714" spans="1:40" hidden="1" x14ac:dyDescent="0.2">
      <c r="A1714" t="s">
        <v>6777</v>
      </c>
      <c r="B1714" t="s">
        <v>6778</v>
      </c>
      <c r="D1714" t="s">
        <v>8814</v>
      </c>
      <c r="F1714" t="s">
        <v>18556</v>
      </c>
      <c r="G1714" t="s">
        <v>18491</v>
      </c>
      <c r="L1714" t="s">
        <v>18558</v>
      </c>
      <c r="N1714" t="s">
        <v>7563</v>
      </c>
      <c r="T1714" t="s">
        <v>20846</v>
      </c>
      <c r="U1714" t="s">
        <v>20847</v>
      </c>
      <c r="AE1714" t="s">
        <v>18651</v>
      </c>
      <c r="AF1714" t="s">
        <v>18652</v>
      </c>
      <c r="AG1714" t="s">
        <v>18635</v>
      </c>
      <c r="AH1714" t="s">
        <v>20848</v>
      </c>
      <c r="AI1714" t="s">
        <v>18451</v>
      </c>
      <c r="AN1714" t="s">
        <v>20850</v>
      </c>
    </row>
    <row r="1715" spans="1:40" hidden="1" x14ac:dyDescent="0.2">
      <c r="A1715" t="s">
        <v>6777</v>
      </c>
      <c r="B1715" t="s">
        <v>6778</v>
      </c>
      <c r="D1715" t="s">
        <v>8814</v>
      </c>
      <c r="F1715" t="s">
        <v>18556</v>
      </c>
      <c r="G1715" t="s">
        <v>18561</v>
      </c>
      <c r="L1715" t="s">
        <v>18558</v>
      </c>
      <c r="N1715" t="s">
        <v>7563</v>
      </c>
      <c r="T1715" t="s">
        <v>20846</v>
      </c>
      <c r="U1715" t="s">
        <v>20847</v>
      </c>
      <c r="AE1715" t="s">
        <v>18655</v>
      </c>
      <c r="AF1715" t="s">
        <v>18656</v>
      </c>
      <c r="AG1715" t="s">
        <v>18640</v>
      </c>
      <c r="AH1715" t="s">
        <v>20848</v>
      </c>
      <c r="AI1715" t="s">
        <v>18524</v>
      </c>
      <c r="AN1715" t="s">
        <v>20850</v>
      </c>
    </row>
    <row r="1716" spans="1:40" hidden="1" x14ac:dyDescent="0.2">
      <c r="A1716" t="s">
        <v>6777</v>
      </c>
      <c r="B1716" t="s">
        <v>6778</v>
      </c>
      <c r="D1716" t="s">
        <v>8814</v>
      </c>
      <c r="F1716" t="s">
        <v>18509</v>
      </c>
      <c r="G1716" t="s">
        <v>20827</v>
      </c>
      <c r="L1716" t="s">
        <v>18517</v>
      </c>
      <c r="N1716" t="s">
        <v>20851</v>
      </c>
      <c r="S1716" t="s">
        <v>20852</v>
      </c>
      <c r="V1716" t="b">
        <v>0</v>
      </c>
      <c r="W1716" t="b">
        <v>1</v>
      </c>
      <c r="AB1716" t="s">
        <v>18455</v>
      </c>
      <c r="AE1716" t="s">
        <v>20853</v>
      </c>
      <c r="AF1716" t="s">
        <v>18639</v>
      </c>
      <c r="AI1716" t="s">
        <v>7872</v>
      </c>
      <c r="AN1716" t="s">
        <v>20854</v>
      </c>
    </row>
    <row r="1717" spans="1:40" hidden="1" x14ac:dyDescent="0.2">
      <c r="A1717" t="s">
        <v>6777</v>
      </c>
      <c r="B1717" t="s">
        <v>6778</v>
      </c>
      <c r="D1717" t="s">
        <v>8814</v>
      </c>
      <c r="F1717" t="s">
        <v>18509</v>
      </c>
      <c r="G1717" t="s">
        <v>20829</v>
      </c>
      <c r="L1717" t="s">
        <v>18517</v>
      </c>
      <c r="N1717" t="s">
        <v>20851</v>
      </c>
      <c r="S1717" t="s">
        <v>20852</v>
      </c>
      <c r="V1717" t="b">
        <v>0</v>
      </c>
      <c r="W1717" t="b">
        <v>1</v>
      </c>
      <c r="AB1717" t="s">
        <v>18455</v>
      </c>
      <c r="AE1717" t="s">
        <v>20855</v>
      </c>
      <c r="AF1717" t="s">
        <v>18634</v>
      </c>
      <c r="AI1717" t="s">
        <v>18461</v>
      </c>
      <c r="AN1717" t="s">
        <v>20854</v>
      </c>
    </row>
    <row r="1718" spans="1:40" hidden="1" x14ac:dyDescent="0.2">
      <c r="A1718" t="s">
        <v>6777</v>
      </c>
      <c r="B1718" t="s">
        <v>6778</v>
      </c>
      <c r="D1718" t="s">
        <v>8814</v>
      </c>
      <c r="F1718" t="s">
        <v>18509</v>
      </c>
      <c r="G1718" t="s">
        <v>20829</v>
      </c>
      <c r="L1718" t="s">
        <v>18511</v>
      </c>
      <c r="N1718" t="s">
        <v>20851</v>
      </c>
      <c r="S1718" t="s">
        <v>20852</v>
      </c>
      <c r="V1718" t="b">
        <v>0</v>
      </c>
      <c r="W1718" t="b">
        <v>1</v>
      </c>
      <c r="AB1718" t="s">
        <v>18455</v>
      </c>
      <c r="AE1718" t="s">
        <v>20855</v>
      </c>
      <c r="AF1718" t="s">
        <v>18634</v>
      </c>
      <c r="AI1718" t="s">
        <v>18461</v>
      </c>
      <c r="AN1718" t="s">
        <v>20856</v>
      </c>
    </row>
    <row r="1719" spans="1:40" hidden="1" x14ac:dyDescent="0.2">
      <c r="A1719" t="s">
        <v>6777</v>
      </c>
      <c r="B1719" t="s">
        <v>6778</v>
      </c>
      <c r="D1719" t="s">
        <v>8814</v>
      </c>
      <c r="F1719" t="s">
        <v>18509</v>
      </c>
      <c r="G1719" t="s">
        <v>20827</v>
      </c>
      <c r="L1719" t="s">
        <v>18511</v>
      </c>
      <c r="N1719" t="s">
        <v>20851</v>
      </c>
      <c r="S1719" t="s">
        <v>20852</v>
      </c>
      <c r="V1719" t="b">
        <v>0</v>
      </c>
      <c r="W1719" t="b">
        <v>1</v>
      </c>
      <c r="AB1719" t="s">
        <v>18455</v>
      </c>
      <c r="AE1719" t="s">
        <v>20853</v>
      </c>
      <c r="AF1719" t="s">
        <v>18639</v>
      </c>
      <c r="AI1719" t="s">
        <v>7872</v>
      </c>
      <c r="AN1719" t="s">
        <v>20856</v>
      </c>
    </row>
    <row r="1720" spans="1:40" hidden="1" x14ac:dyDescent="0.2">
      <c r="A1720" t="s">
        <v>6777</v>
      </c>
      <c r="B1720" t="s">
        <v>6778</v>
      </c>
      <c r="D1720" t="s">
        <v>8814</v>
      </c>
      <c r="F1720" t="s">
        <v>18556</v>
      </c>
      <c r="G1720" t="s">
        <v>18456</v>
      </c>
      <c r="L1720" t="s">
        <v>18558</v>
      </c>
      <c r="N1720" t="s">
        <v>7551</v>
      </c>
      <c r="V1720" t="b">
        <v>0</v>
      </c>
      <c r="W1720" t="b">
        <v>0</v>
      </c>
      <c r="Z1720" t="b">
        <v>0</v>
      </c>
      <c r="AE1720" t="s">
        <v>18651</v>
      </c>
      <c r="AF1720" t="s">
        <v>18652</v>
      </c>
      <c r="AG1720" t="s">
        <v>18635</v>
      </c>
      <c r="AH1720" t="s">
        <v>20857</v>
      </c>
      <c r="AI1720" t="s">
        <v>18451</v>
      </c>
      <c r="AN1720" t="s">
        <v>20858</v>
      </c>
    </row>
    <row r="1721" spans="1:40" hidden="1" x14ac:dyDescent="0.2">
      <c r="A1721" t="s">
        <v>6777</v>
      </c>
      <c r="B1721" t="s">
        <v>6778</v>
      </c>
      <c r="D1721" t="s">
        <v>8814</v>
      </c>
      <c r="F1721" t="s">
        <v>18556</v>
      </c>
      <c r="G1721" t="s">
        <v>18659</v>
      </c>
      <c r="L1721" t="s">
        <v>18558</v>
      </c>
      <c r="N1721" t="s">
        <v>7551</v>
      </c>
      <c r="V1721" t="b">
        <v>0</v>
      </c>
      <c r="W1721" t="b">
        <v>0</v>
      </c>
      <c r="Z1721" t="b">
        <v>0</v>
      </c>
      <c r="AE1721" t="s">
        <v>18651</v>
      </c>
      <c r="AF1721" t="s">
        <v>18652</v>
      </c>
      <c r="AG1721" t="s">
        <v>18635</v>
      </c>
      <c r="AH1721" t="s">
        <v>20857</v>
      </c>
      <c r="AI1721" t="s">
        <v>18451</v>
      </c>
      <c r="AN1721" t="s">
        <v>20858</v>
      </c>
    </row>
    <row r="1722" spans="1:40" hidden="1" x14ac:dyDescent="0.2">
      <c r="A1722" t="s">
        <v>6777</v>
      </c>
      <c r="B1722" t="s">
        <v>6778</v>
      </c>
      <c r="D1722" t="s">
        <v>8814</v>
      </c>
      <c r="F1722" t="s">
        <v>18556</v>
      </c>
      <c r="G1722" t="s">
        <v>18566</v>
      </c>
      <c r="L1722" t="s">
        <v>18558</v>
      </c>
      <c r="N1722" t="s">
        <v>7551</v>
      </c>
      <c r="V1722" t="b">
        <v>0</v>
      </c>
      <c r="W1722" t="b">
        <v>0</v>
      </c>
      <c r="Z1722" t="b">
        <v>0</v>
      </c>
      <c r="AE1722" t="s">
        <v>18655</v>
      </c>
      <c r="AF1722" t="s">
        <v>18656</v>
      </c>
      <c r="AG1722" t="s">
        <v>18640</v>
      </c>
      <c r="AH1722" t="s">
        <v>20857</v>
      </c>
      <c r="AI1722" t="s">
        <v>18524</v>
      </c>
      <c r="AN1722" t="s">
        <v>20859</v>
      </c>
    </row>
    <row r="1723" spans="1:40" hidden="1" x14ac:dyDescent="0.2">
      <c r="A1723" t="s">
        <v>6777</v>
      </c>
      <c r="B1723" t="s">
        <v>6778</v>
      </c>
      <c r="D1723" t="s">
        <v>8814</v>
      </c>
      <c r="F1723" t="s">
        <v>18556</v>
      </c>
      <c r="G1723" t="s">
        <v>18491</v>
      </c>
      <c r="L1723" t="s">
        <v>18558</v>
      </c>
      <c r="N1723" t="s">
        <v>7551</v>
      </c>
      <c r="V1723" t="b">
        <v>0</v>
      </c>
      <c r="W1723" t="b">
        <v>0</v>
      </c>
      <c r="Z1723" t="b">
        <v>0</v>
      </c>
      <c r="AE1723" t="s">
        <v>18651</v>
      </c>
      <c r="AF1723" t="s">
        <v>18652</v>
      </c>
      <c r="AG1723" t="s">
        <v>18635</v>
      </c>
      <c r="AH1723" t="s">
        <v>20857</v>
      </c>
      <c r="AI1723" t="s">
        <v>18451</v>
      </c>
      <c r="AN1723" t="s">
        <v>20859</v>
      </c>
    </row>
    <row r="1724" spans="1:40" hidden="1" x14ac:dyDescent="0.2">
      <c r="A1724" t="s">
        <v>6777</v>
      </c>
      <c r="B1724" t="s">
        <v>6778</v>
      </c>
      <c r="D1724" t="s">
        <v>8814</v>
      </c>
      <c r="F1724" t="s">
        <v>18556</v>
      </c>
      <c r="G1724" t="s">
        <v>19644</v>
      </c>
      <c r="L1724" t="s">
        <v>18558</v>
      </c>
      <c r="N1724" t="s">
        <v>7551</v>
      </c>
      <c r="V1724" t="b">
        <v>0</v>
      </c>
      <c r="W1724" t="b">
        <v>0</v>
      </c>
      <c r="Z1724" t="b">
        <v>0</v>
      </c>
      <c r="AE1724" t="s">
        <v>18655</v>
      </c>
      <c r="AF1724" t="s">
        <v>18656</v>
      </c>
      <c r="AG1724" t="s">
        <v>18640</v>
      </c>
      <c r="AH1724" t="s">
        <v>20857</v>
      </c>
      <c r="AI1724" t="s">
        <v>18524</v>
      </c>
      <c r="AN1724" t="s">
        <v>20858</v>
      </c>
    </row>
    <row r="1725" spans="1:40" hidden="1" x14ac:dyDescent="0.2">
      <c r="A1725" t="s">
        <v>6777</v>
      </c>
      <c r="B1725" t="s">
        <v>6778</v>
      </c>
      <c r="D1725" t="s">
        <v>8814</v>
      </c>
      <c r="F1725" t="s">
        <v>18556</v>
      </c>
      <c r="G1725" t="s">
        <v>18561</v>
      </c>
      <c r="L1725" t="s">
        <v>18558</v>
      </c>
      <c r="N1725" t="s">
        <v>7551</v>
      </c>
      <c r="V1725" t="b">
        <v>0</v>
      </c>
      <c r="W1725" t="b">
        <v>0</v>
      </c>
      <c r="Z1725" t="b">
        <v>0</v>
      </c>
      <c r="AE1725" t="s">
        <v>18655</v>
      </c>
      <c r="AF1725" t="s">
        <v>18656</v>
      </c>
      <c r="AG1725" t="s">
        <v>18640</v>
      </c>
      <c r="AH1725" t="s">
        <v>20857</v>
      </c>
      <c r="AI1725" t="s">
        <v>18524</v>
      </c>
      <c r="AN1725" t="s">
        <v>20858</v>
      </c>
    </row>
    <row r="1726" spans="1:40" hidden="1" x14ac:dyDescent="0.2">
      <c r="A1726" t="s">
        <v>6777</v>
      </c>
      <c r="B1726" t="s">
        <v>6778</v>
      </c>
      <c r="D1726" t="s">
        <v>8814</v>
      </c>
      <c r="F1726" t="s">
        <v>18509</v>
      </c>
      <c r="G1726" t="s">
        <v>20827</v>
      </c>
      <c r="L1726" t="s">
        <v>18517</v>
      </c>
      <c r="N1726" t="s">
        <v>7391</v>
      </c>
      <c r="S1726" t="s">
        <v>20860</v>
      </c>
      <c r="V1726" t="b">
        <v>0</v>
      </c>
      <c r="W1726" t="b">
        <v>1</v>
      </c>
      <c r="Z1726" t="b">
        <v>0</v>
      </c>
      <c r="AB1726" t="s">
        <v>18455</v>
      </c>
      <c r="AE1726" t="s">
        <v>20861</v>
      </c>
      <c r="AF1726" t="s">
        <v>18639</v>
      </c>
      <c r="AG1726" t="s">
        <v>20862</v>
      </c>
      <c r="AI1726" t="s">
        <v>7872</v>
      </c>
      <c r="AN1726" t="s">
        <v>20863</v>
      </c>
    </row>
    <row r="1727" spans="1:40" hidden="1" x14ac:dyDescent="0.2">
      <c r="A1727" t="s">
        <v>6777</v>
      </c>
      <c r="B1727" t="s">
        <v>6778</v>
      </c>
      <c r="D1727" t="s">
        <v>8814</v>
      </c>
      <c r="F1727" t="s">
        <v>18509</v>
      </c>
      <c r="G1727" t="s">
        <v>20829</v>
      </c>
      <c r="L1727" t="s">
        <v>18517</v>
      </c>
      <c r="N1727" t="s">
        <v>7391</v>
      </c>
      <c r="S1727" t="s">
        <v>20860</v>
      </c>
      <c r="V1727" t="b">
        <v>0</v>
      </c>
      <c r="W1727" t="b">
        <v>1</v>
      </c>
      <c r="Z1727" t="b">
        <v>0</v>
      </c>
      <c r="AB1727" t="s">
        <v>18455</v>
      </c>
      <c r="AE1727" t="s">
        <v>20864</v>
      </c>
      <c r="AF1727" t="s">
        <v>18634</v>
      </c>
      <c r="AI1727" t="s">
        <v>18461</v>
      </c>
      <c r="AN1727" t="s">
        <v>20863</v>
      </c>
    </row>
    <row r="1728" spans="1:40" hidden="1" x14ac:dyDescent="0.2">
      <c r="A1728" t="s">
        <v>6777</v>
      </c>
      <c r="B1728" t="s">
        <v>6778</v>
      </c>
      <c r="D1728" t="s">
        <v>8814</v>
      </c>
      <c r="F1728" t="s">
        <v>18509</v>
      </c>
      <c r="G1728" t="s">
        <v>20829</v>
      </c>
      <c r="L1728" t="s">
        <v>18511</v>
      </c>
      <c r="N1728" t="s">
        <v>7391</v>
      </c>
      <c r="S1728" t="s">
        <v>20860</v>
      </c>
      <c r="V1728" t="b">
        <v>0</v>
      </c>
      <c r="W1728" t="b">
        <v>1</v>
      </c>
      <c r="Z1728" t="b">
        <v>0</v>
      </c>
      <c r="AB1728" t="s">
        <v>18455</v>
      </c>
      <c r="AE1728" t="s">
        <v>20864</v>
      </c>
      <c r="AF1728" t="s">
        <v>18634</v>
      </c>
      <c r="AI1728" t="s">
        <v>18461</v>
      </c>
      <c r="AN1728" t="s">
        <v>20865</v>
      </c>
    </row>
    <row r="1729" spans="1:40" hidden="1" x14ac:dyDescent="0.2">
      <c r="A1729" t="s">
        <v>6777</v>
      </c>
      <c r="B1729" t="s">
        <v>6778</v>
      </c>
      <c r="D1729" t="s">
        <v>8814</v>
      </c>
      <c r="F1729" t="s">
        <v>18509</v>
      </c>
      <c r="G1729" t="s">
        <v>20827</v>
      </c>
      <c r="L1729" t="s">
        <v>18511</v>
      </c>
      <c r="N1729" t="s">
        <v>7391</v>
      </c>
      <c r="S1729" t="s">
        <v>20860</v>
      </c>
      <c r="V1729" t="b">
        <v>0</v>
      </c>
      <c r="W1729" t="b">
        <v>1</v>
      </c>
      <c r="Z1729" t="b">
        <v>0</v>
      </c>
      <c r="AB1729" t="s">
        <v>18455</v>
      </c>
      <c r="AE1729" t="s">
        <v>20861</v>
      </c>
      <c r="AF1729" t="s">
        <v>18639</v>
      </c>
      <c r="AG1729" t="s">
        <v>20862</v>
      </c>
      <c r="AI1729" t="s">
        <v>7872</v>
      </c>
      <c r="AN1729" t="s">
        <v>20865</v>
      </c>
    </row>
    <row r="1730" spans="1:40" hidden="1" x14ac:dyDescent="0.2">
      <c r="A1730" t="s">
        <v>6777</v>
      </c>
      <c r="B1730" t="s">
        <v>6778</v>
      </c>
      <c r="D1730" t="s">
        <v>8814</v>
      </c>
      <c r="F1730" t="s">
        <v>18556</v>
      </c>
      <c r="G1730" t="s">
        <v>18456</v>
      </c>
      <c r="L1730" t="s">
        <v>18558</v>
      </c>
      <c r="N1730" t="s">
        <v>20866</v>
      </c>
      <c r="V1730" t="b">
        <v>0</v>
      </c>
      <c r="W1730" t="b">
        <v>0</v>
      </c>
      <c r="Z1730" t="b">
        <v>0</v>
      </c>
      <c r="AE1730" t="s">
        <v>18651</v>
      </c>
      <c r="AF1730" t="s">
        <v>18652</v>
      </c>
      <c r="AG1730" t="s">
        <v>18635</v>
      </c>
      <c r="AH1730" t="s">
        <v>20867</v>
      </c>
      <c r="AI1730" t="s">
        <v>18451</v>
      </c>
      <c r="AN1730" t="s">
        <v>20868</v>
      </c>
    </row>
    <row r="1731" spans="1:40" hidden="1" x14ac:dyDescent="0.2">
      <c r="A1731" t="s">
        <v>6777</v>
      </c>
      <c r="B1731" t="s">
        <v>6778</v>
      </c>
      <c r="D1731" t="s">
        <v>8814</v>
      </c>
      <c r="F1731" t="s">
        <v>18556</v>
      </c>
      <c r="G1731" t="s">
        <v>20869</v>
      </c>
      <c r="L1731" t="s">
        <v>18558</v>
      </c>
      <c r="N1731" t="s">
        <v>20866</v>
      </c>
      <c r="V1731" t="b">
        <v>0</v>
      </c>
      <c r="W1731" t="b">
        <v>0</v>
      </c>
      <c r="Z1731" t="b">
        <v>0</v>
      </c>
      <c r="AE1731" t="s">
        <v>18651</v>
      </c>
      <c r="AF1731" t="s">
        <v>18652</v>
      </c>
      <c r="AG1731" t="s">
        <v>18635</v>
      </c>
      <c r="AH1731" t="s">
        <v>20867</v>
      </c>
      <c r="AI1731" t="s">
        <v>18451</v>
      </c>
      <c r="AN1731" t="s">
        <v>20868</v>
      </c>
    </row>
    <row r="1732" spans="1:40" hidden="1" x14ac:dyDescent="0.2">
      <c r="A1732" t="s">
        <v>6777</v>
      </c>
      <c r="B1732" t="s">
        <v>6778</v>
      </c>
      <c r="D1732" t="s">
        <v>8814</v>
      </c>
      <c r="F1732" t="s">
        <v>18556</v>
      </c>
      <c r="G1732" t="s">
        <v>18566</v>
      </c>
      <c r="L1732" t="s">
        <v>18558</v>
      </c>
      <c r="N1732" t="s">
        <v>20866</v>
      </c>
      <c r="V1732" t="b">
        <v>0</v>
      </c>
      <c r="W1732" t="b">
        <v>0</v>
      </c>
      <c r="Z1732" t="b">
        <v>0</v>
      </c>
      <c r="AE1732" t="s">
        <v>18655</v>
      </c>
      <c r="AF1732" t="s">
        <v>18656</v>
      </c>
      <c r="AG1732" t="s">
        <v>18640</v>
      </c>
      <c r="AH1732" t="s">
        <v>20867</v>
      </c>
      <c r="AI1732" t="s">
        <v>18524</v>
      </c>
      <c r="AN1732" t="s">
        <v>20868</v>
      </c>
    </row>
    <row r="1733" spans="1:40" hidden="1" x14ac:dyDescent="0.2">
      <c r="A1733" t="s">
        <v>6777</v>
      </c>
      <c r="B1733" t="s">
        <v>6778</v>
      </c>
      <c r="D1733" t="s">
        <v>8814</v>
      </c>
      <c r="F1733" t="s">
        <v>18556</v>
      </c>
      <c r="G1733" t="s">
        <v>18491</v>
      </c>
      <c r="L1733" t="s">
        <v>18558</v>
      </c>
      <c r="N1733" t="s">
        <v>20866</v>
      </c>
      <c r="V1733" t="b">
        <v>0</v>
      </c>
      <c r="W1733" t="b">
        <v>0</v>
      </c>
      <c r="Z1733" t="b">
        <v>0</v>
      </c>
      <c r="AE1733" t="s">
        <v>18651</v>
      </c>
      <c r="AF1733" t="s">
        <v>18652</v>
      </c>
      <c r="AG1733" t="s">
        <v>18635</v>
      </c>
      <c r="AH1733" t="s">
        <v>20867</v>
      </c>
      <c r="AI1733" t="s">
        <v>18451</v>
      </c>
      <c r="AN1733" t="s">
        <v>20868</v>
      </c>
    </row>
    <row r="1734" spans="1:40" hidden="1" x14ac:dyDescent="0.2">
      <c r="A1734" t="s">
        <v>6777</v>
      </c>
      <c r="B1734" t="s">
        <v>6778</v>
      </c>
      <c r="D1734" t="s">
        <v>8814</v>
      </c>
      <c r="F1734" t="s">
        <v>18556</v>
      </c>
      <c r="G1734" t="s">
        <v>18561</v>
      </c>
      <c r="L1734" t="s">
        <v>18558</v>
      </c>
      <c r="N1734" t="s">
        <v>20866</v>
      </c>
      <c r="V1734" t="b">
        <v>0</v>
      </c>
      <c r="W1734" t="b">
        <v>0</v>
      </c>
      <c r="Z1734" t="b">
        <v>0</v>
      </c>
      <c r="AE1734" t="s">
        <v>18655</v>
      </c>
      <c r="AF1734" t="s">
        <v>18656</v>
      </c>
      <c r="AG1734" t="s">
        <v>18640</v>
      </c>
      <c r="AH1734" t="s">
        <v>20867</v>
      </c>
      <c r="AI1734" t="s">
        <v>18524</v>
      </c>
      <c r="AN1734" t="s">
        <v>20868</v>
      </c>
    </row>
    <row r="1735" spans="1:40" hidden="1" x14ac:dyDescent="0.2">
      <c r="A1735" t="s">
        <v>6777</v>
      </c>
      <c r="B1735" t="s">
        <v>6778</v>
      </c>
      <c r="D1735" t="s">
        <v>8814</v>
      </c>
      <c r="F1735" t="s">
        <v>18509</v>
      </c>
      <c r="G1735" t="s">
        <v>20827</v>
      </c>
      <c r="L1735" t="s">
        <v>18517</v>
      </c>
      <c r="N1735" t="s">
        <v>7948</v>
      </c>
      <c r="S1735" t="s">
        <v>20860</v>
      </c>
      <c r="V1735" t="b">
        <v>0</v>
      </c>
      <c r="W1735" t="b">
        <v>1</v>
      </c>
      <c r="Z1735" t="b">
        <v>0</v>
      </c>
      <c r="AB1735" t="s">
        <v>18455</v>
      </c>
      <c r="AE1735" t="s">
        <v>20861</v>
      </c>
      <c r="AF1735" t="s">
        <v>18639</v>
      </c>
      <c r="AG1735" t="s">
        <v>20862</v>
      </c>
      <c r="AI1735" t="s">
        <v>7872</v>
      </c>
      <c r="AN1735" t="s">
        <v>20870</v>
      </c>
    </row>
    <row r="1736" spans="1:40" hidden="1" x14ac:dyDescent="0.2">
      <c r="A1736" t="s">
        <v>6777</v>
      </c>
      <c r="B1736" t="s">
        <v>6778</v>
      </c>
      <c r="D1736" t="s">
        <v>8814</v>
      </c>
      <c r="F1736" t="s">
        <v>18509</v>
      </c>
      <c r="G1736" t="s">
        <v>20829</v>
      </c>
      <c r="L1736" t="s">
        <v>18517</v>
      </c>
      <c r="N1736" t="s">
        <v>7948</v>
      </c>
      <c r="S1736" t="s">
        <v>20860</v>
      </c>
      <c r="V1736" t="b">
        <v>0</v>
      </c>
      <c r="W1736" t="b">
        <v>1</v>
      </c>
      <c r="Z1736" t="b">
        <v>0</v>
      </c>
      <c r="AB1736" t="s">
        <v>18455</v>
      </c>
      <c r="AE1736" t="s">
        <v>20864</v>
      </c>
      <c r="AF1736" t="s">
        <v>18634</v>
      </c>
      <c r="AI1736" t="s">
        <v>18461</v>
      </c>
      <c r="AN1736" t="s">
        <v>20870</v>
      </c>
    </row>
    <row r="1737" spans="1:40" hidden="1" x14ac:dyDescent="0.2">
      <c r="A1737" t="s">
        <v>6777</v>
      </c>
      <c r="B1737" t="s">
        <v>6778</v>
      </c>
      <c r="D1737" t="s">
        <v>8814</v>
      </c>
      <c r="F1737" t="s">
        <v>18509</v>
      </c>
      <c r="G1737" t="s">
        <v>20829</v>
      </c>
      <c r="L1737" t="s">
        <v>18511</v>
      </c>
      <c r="N1737" t="s">
        <v>7948</v>
      </c>
      <c r="S1737" t="s">
        <v>20860</v>
      </c>
      <c r="V1737" t="b">
        <v>0</v>
      </c>
      <c r="W1737" t="b">
        <v>1</v>
      </c>
      <c r="Z1737" t="b">
        <v>0</v>
      </c>
      <c r="AB1737" t="s">
        <v>18455</v>
      </c>
      <c r="AE1737" t="s">
        <v>20864</v>
      </c>
      <c r="AF1737" t="s">
        <v>18634</v>
      </c>
      <c r="AI1737" t="s">
        <v>18461</v>
      </c>
      <c r="AN1737" t="s">
        <v>20871</v>
      </c>
    </row>
    <row r="1738" spans="1:40" hidden="1" x14ac:dyDescent="0.2">
      <c r="A1738" t="s">
        <v>6777</v>
      </c>
      <c r="B1738" t="s">
        <v>6778</v>
      </c>
      <c r="D1738" t="s">
        <v>8814</v>
      </c>
      <c r="F1738" t="s">
        <v>18509</v>
      </c>
      <c r="G1738" t="s">
        <v>20827</v>
      </c>
      <c r="L1738" t="s">
        <v>18511</v>
      </c>
      <c r="N1738" t="s">
        <v>7948</v>
      </c>
      <c r="S1738" t="s">
        <v>20860</v>
      </c>
      <c r="V1738" t="b">
        <v>0</v>
      </c>
      <c r="W1738" t="b">
        <v>1</v>
      </c>
      <c r="Z1738" t="b">
        <v>0</v>
      </c>
      <c r="AB1738" t="s">
        <v>18455</v>
      </c>
      <c r="AE1738" t="s">
        <v>20861</v>
      </c>
      <c r="AF1738" t="s">
        <v>18639</v>
      </c>
      <c r="AG1738" t="s">
        <v>20862</v>
      </c>
      <c r="AI1738" t="s">
        <v>7872</v>
      </c>
      <c r="AN1738" t="s">
        <v>20871</v>
      </c>
    </row>
    <row r="1739" spans="1:40" hidden="1" x14ac:dyDescent="0.2">
      <c r="A1739" t="s">
        <v>6777</v>
      </c>
      <c r="B1739" t="s">
        <v>6778</v>
      </c>
      <c r="D1739" t="s">
        <v>8814</v>
      </c>
      <c r="F1739" t="s">
        <v>18556</v>
      </c>
      <c r="G1739" t="s">
        <v>18451</v>
      </c>
      <c r="H1739" t="s">
        <v>20819</v>
      </c>
      <c r="L1739" t="s">
        <v>18517</v>
      </c>
      <c r="Q1739" t="s">
        <v>20838</v>
      </c>
      <c r="T1739" t="s">
        <v>20820</v>
      </c>
      <c r="U1739" t="s">
        <v>20821</v>
      </c>
      <c r="V1739" t="b">
        <v>0</v>
      </c>
      <c r="W1739" t="b">
        <v>1</v>
      </c>
      <c r="AB1739" t="s">
        <v>18455</v>
      </c>
      <c r="AC1739" t="s">
        <v>18456</v>
      </c>
      <c r="AE1739" t="s">
        <v>18633</v>
      </c>
      <c r="AF1739" t="s">
        <v>18634</v>
      </c>
      <c r="AG1739" t="s">
        <v>18635</v>
      </c>
      <c r="AH1739" t="s">
        <v>20822</v>
      </c>
      <c r="AI1739" t="s">
        <v>18461</v>
      </c>
      <c r="AN1739" t="s">
        <v>20872</v>
      </c>
    </row>
    <row r="1740" spans="1:40" hidden="1" x14ac:dyDescent="0.2">
      <c r="A1740" t="s">
        <v>6777</v>
      </c>
      <c r="B1740" t="s">
        <v>6778</v>
      </c>
      <c r="D1740" t="s">
        <v>8814</v>
      </c>
      <c r="F1740" t="s">
        <v>18556</v>
      </c>
      <c r="G1740" t="s">
        <v>18451</v>
      </c>
      <c r="H1740" t="s">
        <v>20324</v>
      </c>
      <c r="L1740" t="s">
        <v>18517</v>
      </c>
      <c r="Q1740" t="s">
        <v>20838</v>
      </c>
      <c r="T1740" t="s">
        <v>20820</v>
      </c>
      <c r="U1740" t="s">
        <v>20821</v>
      </c>
      <c r="V1740" t="b">
        <v>0</v>
      </c>
      <c r="W1740" t="b">
        <v>1</v>
      </c>
      <c r="AB1740" t="s">
        <v>18455</v>
      </c>
      <c r="AC1740" t="s">
        <v>18749</v>
      </c>
      <c r="AE1740" t="s">
        <v>18633</v>
      </c>
      <c r="AF1740" t="s">
        <v>18634</v>
      </c>
      <c r="AG1740" t="s">
        <v>18635</v>
      </c>
      <c r="AH1740" t="s">
        <v>20822</v>
      </c>
      <c r="AI1740" t="s">
        <v>18461</v>
      </c>
      <c r="AN1740" t="s">
        <v>20872</v>
      </c>
    </row>
    <row r="1741" spans="1:40" hidden="1" x14ac:dyDescent="0.2">
      <c r="A1741" t="s">
        <v>6777</v>
      </c>
      <c r="B1741" t="s">
        <v>6778</v>
      </c>
      <c r="D1741" t="s">
        <v>8814</v>
      </c>
      <c r="F1741" t="s">
        <v>18509</v>
      </c>
      <c r="G1741" t="s">
        <v>20829</v>
      </c>
      <c r="L1741" t="s">
        <v>18511</v>
      </c>
      <c r="S1741" t="s">
        <v>20860</v>
      </c>
      <c r="V1741" t="b">
        <v>0</v>
      </c>
      <c r="W1741" t="b">
        <v>1</v>
      </c>
      <c r="Z1741" t="b">
        <v>0</v>
      </c>
      <c r="AB1741" t="s">
        <v>18455</v>
      </c>
      <c r="AE1741" t="s">
        <v>20864</v>
      </c>
      <c r="AF1741" t="s">
        <v>18634</v>
      </c>
      <c r="AI1741" t="s">
        <v>18461</v>
      </c>
      <c r="AN1741" t="s">
        <v>20873</v>
      </c>
    </row>
    <row r="1742" spans="1:40" hidden="1" x14ac:dyDescent="0.2">
      <c r="A1742" t="s">
        <v>6777</v>
      </c>
      <c r="B1742" t="s">
        <v>6778</v>
      </c>
      <c r="D1742" t="s">
        <v>8814</v>
      </c>
      <c r="F1742" t="s">
        <v>18556</v>
      </c>
      <c r="G1742" t="s">
        <v>18451</v>
      </c>
      <c r="H1742" t="s">
        <v>19947</v>
      </c>
      <c r="L1742" t="s">
        <v>18517</v>
      </c>
      <c r="Q1742" t="s">
        <v>20838</v>
      </c>
      <c r="T1742" t="s">
        <v>20820</v>
      </c>
      <c r="U1742" t="s">
        <v>20821</v>
      </c>
      <c r="V1742" t="b">
        <v>0</v>
      </c>
      <c r="W1742" t="b">
        <v>1</v>
      </c>
      <c r="AB1742" t="s">
        <v>18455</v>
      </c>
      <c r="AC1742" t="s">
        <v>18491</v>
      </c>
      <c r="AE1742" t="s">
        <v>18633</v>
      </c>
      <c r="AF1742" t="s">
        <v>18634</v>
      </c>
      <c r="AG1742" t="s">
        <v>18635</v>
      </c>
      <c r="AH1742" t="s">
        <v>20822</v>
      </c>
      <c r="AI1742" t="s">
        <v>18461</v>
      </c>
      <c r="AN1742" t="s">
        <v>20874</v>
      </c>
    </row>
    <row r="1743" spans="1:40" hidden="1" x14ac:dyDescent="0.2">
      <c r="A1743" t="s">
        <v>6777</v>
      </c>
      <c r="B1743" t="s">
        <v>6778</v>
      </c>
      <c r="D1743" t="s">
        <v>8814</v>
      </c>
      <c r="F1743" t="s">
        <v>18556</v>
      </c>
      <c r="G1743" t="s">
        <v>18451</v>
      </c>
      <c r="H1743" t="s">
        <v>20824</v>
      </c>
      <c r="L1743" t="s">
        <v>18517</v>
      </c>
      <c r="Q1743" t="s">
        <v>20838</v>
      </c>
      <c r="T1743" t="s">
        <v>20820</v>
      </c>
      <c r="U1743" t="s">
        <v>20821</v>
      </c>
      <c r="V1743" t="b">
        <v>0</v>
      </c>
      <c r="W1743" t="b">
        <v>1</v>
      </c>
      <c r="AB1743" t="s">
        <v>18455</v>
      </c>
      <c r="AC1743" t="s">
        <v>18659</v>
      </c>
      <c r="AE1743" t="s">
        <v>18633</v>
      </c>
      <c r="AF1743" t="s">
        <v>18634</v>
      </c>
      <c r="AG1743" t="s">
        <v>18635</v>
      </c>
      <c r="AH1743" t="s">
        <v>20822</v>
      </c>
      <c r="AI1743" t="s">
        <v>18461</v>
      </c>
      <c r="AN1743" t="s">
        <v>20875</v>
      </c>
    </row>
    <row r="1744" spans="1:40" hidden="1" x14ac:dyDescent="0.2">
      <c r="A1744" t="s">
        <v>6777</v>
      </c>
      <c r="B1744" t="s">
        <v>6778</v>
      </c>
      <c r="D1744" t="s">
        <v>8814</v>
      </c>
      <c r="F1744" t="s">
        <v>18556</v>
      </c>
      <c r="G1744" t="s">
        <v>18524</v>
      </c>
      <c r="H1744" t="s">
        <v>19017</v>
      </c>
      <c r="L1744" t="s">
        <v>18517</v>
      </c>
      <c r="Q1744" t="s">
        <v>20838</v>
      </c>
      <c r="T1744" t="s">
        <v>20820</v>
      </c>
      <c r="U1744" t="s">
        <v>20821</v>
      </c>
      <c r="V1744" t="b">
        <v>0</v>
      </c>
      <c r="W1744" t="b">
        <v>1</v>
      </c>
      <c r="AB1744" t="s">
        <v>18455</v>
      </c>
      <c r="AC1744" t="s">
        <v>18566</v>
      </c>
      <c r="AE1744" t="s">
        <v>18638</v>
      </c>
      <c r="AF1744" t="s">
        <v>18639</v>
      </c>
      <c r="AG1744" t="s">
        <v>18640</v>
      </c>
      <c r="AH1744" t="s">
        <v>20822</v>
      </c>
      <c r="AI1744" t="s">
        <v>7872</v>
      </c>
      <c r="AN1744" t="s">
        <v>20872</v>
      </c>
    </row>
    <row r="1745" spans="1:40" hidden="1" x14ac:dyDescent="0.2">
      <c r="A1745" t="s">
        <v>6777</v>
      </c>
      <c r="B1745" t="s">
        <v>6778</v>
      </c>
      <c r="D1745" t="s">
        <v>8814</v>
      </c>
      <c r="F1745" t="s">
        <v>18556</v>
      </c>
      <c r="G1745" t="s">
        <v>18524</v>
      </c>
      <c r="H1745" t="s">
        <v>19069</v>
      </c>
      <c r="L1745" t="s">
        <v>18517</v>
      </c>
      <c r="Q1745" t="s">
        <v>20838</v>
      </c>
      <c r="T1745" t="s">
        <v>20820</v>
      </c>
      <c r="U1745" t="s">
        <v>20821</v>
      </c>
      <c r="V1745" t="b">
        <v>0</v>
      </c>
      <c r="W1745" t="b">
        <v>1</v>
      </c>
      <c r="AB1745" t="s">
        <v>18455</v>
      </c>
      <c r="AC1745" t="s">
        <v>18561</v>
      </c>
      <c r="AE1745" t="s">
        <v>18638</v>
      </c>
      <c r="AF1745" t="s">
        <v>18639</v>
      </c>
      <c r="AG1745" t="s">
        <v>18640</v>
      </c>
      <c r="AH1745" t="s">
        <v>20822</v>
      </c>
      <c r="AI1745" t="s">
        <v>7872</v>
      </c>
      <c r="AN1745" t="s">
        <v>20875</v>
      </c>
    </row>
    <row r="1746" spans="1:40" hidden="1" x14ac:dyDescent="0.2">
      <c r="A1746" t="s">
        <v>6777</v>
      </c>
      <c r="B1746" t="s">
        <v>6778</v>
      </c>
      <c r="D1746" t="s">
        <v>8814</v>
      </c>
      <c r="F1746" t="s">
        <v>18509</v>
      </c>
      <c r="G1746" t="s">
        <v>20827</v>
      </c>
      <c r="L1746" t="s">
        <v>18511</v>
      </c>
      <c r="S1746" t="s">
        <v>20860</v>
      </c>
      <c r="V1746" t="b">
        <v>0</v>
      </c>
      <c r="W1746" t="b">
        <v>1</v>
      </c>
      <c r="Z1746" t="b">
        <v>0</v>
      </c>
      <c r="AB1746" t="s">
        <v>18455</v>
      </c>
      <c r="AE1746" t="s">
        <v>20861</v>
      </c>
      <c r="AF1746" t="s">
        <v>18639</v>
      </c>
      <c r="AG1746" t="s">
        <v>20862</v>
      </c>
      <c r="AI1746" t="s">
        <v>7872</v>
      </c>
      <c r="AN1746" t="s">
        <v>20873</v>
      </c>
    </row>
    <row r="1747" spans="1:40" hidden="1" x14ac:dyDescent="0.2">
      <c r="A1747" t="s">
        <v>6828</v>
      </c>
      <c r="B1747" t="s">
        <v>6829</v>
      </c>
      <c r="D1747" t="s">
        <v>8820</v>
      </c>
      <c r="F1747" t="s">
        <v>18556</v>
      </c>
      <c r="G1747" t="s">
        <v>18451</v>
      </c>
      <c r="H1747" t="s">
        <v>20877</v>
      </c>
      <c r="L1747" t="s">
        <v>18558</v>
      </c>
      <c r="N1747" t="s">
        <v>7712</v>
      </c>
      <c r="T1747" t="s">
        <v>20878</v>
      </c>
      <c r="U1747" t="s">
        <v>20879</v>
      </c>
      <c r="V1747" t="b">
        <v>0</v>
      </c>
      <c r="W1747" t="b">
        <v>1</v>
      </c>
      <c r="AB1747" t="s">
        <v>18455</v>
      </c>
      <c r="AC1747" t="s">
        <v>18491</v>
      </c>
      <c r="AE1747" t="s">
        <v>18719</v>
      </c>
      <c r="AF1747" t="s">
        <v>18720</v>
      </c>
      <c r="AG1747" t="s">
        <v>18635</v>
      </c>
      <c r="AH1747" t="s">
        <v>20880</v>
      </c>
      <c r="AI1747" t="s">
        <v>18451</v>
      </c>
      <c r="AN1747" t="s">
        <v>20881</v>
      </c>
    </row>
    <row r="1748" spans="1:40" hidden="1" x14ac:dyDescent="0.2">
      <c r="A1748" t="s">
        <v>6828</v>
      </c>
      <c r="B1748" t="s">
        <v>6829</v>
      </c>
      <c r="D1748" t="s">
        <v>8820</v>
      </c>
      <c r="F1748" t="s">
        <v>18556</v>
      </c>
      <c r="G1748" t="s">
        <v>18451</v>
      </c>
      <c r="H1748" t="s">
        <v>20882</v>
      </c>
      <c r="L1748" t="s">
        <v>18558</v>
      </c>
      <c r="N1748" t="s">
        <v>7816</v>
      </c>
      <c r="T1748" t="s">
        <v>20883</v>
      </c>
      <c r="U1748" t="s">
        <v>20884</v>
      </c>
      <c r="V1748" t="b">
        <v>0</v>
      </c>
      <c r="W1748" t="b">
        <v>1</v>
      </c>
      <c r="AB1748" t="s">
        <v>18455</v>
      </c>
      <c r="AC1748" t="s">
        <v>18491</v>
      </c>
      <c r="AE1748" t="s">
        <v>18719</v>
      </c>
      <c r="AF1748" t="s">
        <v>18720</v>
      </c>
      <c r="AG1748" t="s">
        <v>18635</v>
      </c>
      <c r="AH1748" t="s">
        <v>20885</v>
      </c>
      <c r="AI1748" t="s">
        <v>18451</v>
      </c>
      <c r="AN1748" t="s">
        <v>20886</v>
      </c>
    </row>
    <row r="1749" spans="1:40" hidden="1" x14ac:dyDescent="0.2">
      <c r="A1749" t="s">
        <v>6828</v>
      </c>
      <c r="B1749" t="s">
        <v>6829</v>
      </c>
      <c r="D1749" t="s">
        <v>8820</v>
      </c>
      <c r="F1749" t="s">
        <v>18556</v>
      </c>
      <c r="G1749" t="s">
        <v>18524</v>
      </c>
      <c r="H1749" t="s">
        <v>19127</v>
      </c>
      <c r="L1749" t="s">
        <v>18558</v>
      </c>
      <c r="N1749" t="s">
        <v>7816</v>
      </c>
      <c r="T1749" t="s">
        <v>20883</v>
      </c>
      <c r="U1749" t="s">
        <v>20884</v>
      </c>
      <c r="V1749" t="b">
        <v>0</v>
      </c>
      <c r="W1749" t="b">
        <v>1</v>
      </c>
      <c r="AB1749" t="s">
        <v>18455</v>
      </c>
      <c r="AC1749" t="s">
        <v>19644</v>
      </c>
      <c r="AE1749" t="s">
        <v>18723</v>
      </c>
      <c r="AF1749" t="s">
        <v>18724</v>
      </c>
      <c r="AG1749" t="s">
        <v>18725</v>
      </c>
      <c r="AH1749" t="s">
        <v>20885</v>
      </c>
      <c r="AI1749" t="s">
        <v>18451</v>
      </c>
      <c r="AN1749" t="s">
        <v>20886</v>
      </c>
    </row>
    <row r="1750" spans="1:40" hidden="1" x14ac:dyDescent="0.2">
      <c r="A1750" t="s">
        <v>6828</v>
      </c>
      <c r="B1750" t="s">
        <v>6829</v>
      </c>
      <c r="D1750" t="s">
        <v>8820</v>
      </c>
      <c r="F1750" t="s">
        <v>18556</v>
      </c>
      <c r="G1750" t="s">
        <v>18524</v>
      </c>
      <c r="H1750" t="s">
        <v>20887</v>
      </c>
      <c r="L1750" t="s">
        <v>18558</v>
      </c>
      <c r="N1750" t="s">
        <v>7816</v>
      </c>
      <c r="T1750" t="s">
        <v>20883</v>
      </c>
      <c r="U1750" t="s">
        <v>20884</v>
      </c>
      <c r="V1750" t="b">
        <v>0</v>
      </c>
      <c r="W1750" t="b">
        <v>1</v>
      </c>
      <c r="AB1750" t="s">
        <v>18455</v>
      </c>
      <c r="AC1750" t="s">
        <v>18566</v>
      </c>
      <c r="AE1750" t="s">
        <v>18723</v>
      </c>
      <c r="AF1750" t="s">
        <v>18724</v>
      </c>
      <c r="AG1750" t="s">
        <v>18725</v>
      </c>
      <c r="AH1750" t="s">
        <v>20885</v>
      </c>
      <c r="AI1750" t="s">
        <v>18451</v>
      </c>
      <c r="AN1750" t="s">
        <v>20886</v>
      </c>
    </row>
    <row r="1751" spans="1:40" hidden="1" x14ac:dyDescent="0.2">
      <c r="A1751" t="s">
        <v>6828</v>
      </c>
      <c r="B1751" t="s">
        <v>6829</v>
      </c>
      <c r="D1751" t="s">
        <v>8820</v>
      </c>
      <c r="F1751" t="s">
        <v>18556</v>
      </c>
      <c r="G1751" t="s">
        <v>18451</v>
      </c>
      <c r="H1751" t="s">
        <v>20888</v>
      </c>
      <c r="L1751" t="s">
        <v>18558</v>
      </c>
      <c r="N1751" t="s">
        <v>7816</v>
      </c>
      <c r="T1751" t="s">
        <v>20883</v>
      </c>
      <c r="U1751" t="s">
        <v>20884</v>
      </c>
      <c r="V1751" t="b">
        <v>0</v>
      </c>
      <c r="W1751" t="b">
        <v>1</v>
      </c>
      <c r="AB1751" t="s">
        <v>18455</v>
      </c>
      <c r="AC1751" t="s">
        <v>18786</v>
      </c>
      <c r="AE1751" t="s">
        <v>18719</v>
      </c>
      <c r="AF1751" t="s">
        <v>18720</v>
      </c>
      <c r="AG1751" t="s">
        <v>18635</v>
      </c>
      <c r="AH1751" t="s">
        <v>20885</v>
      </c>
      <c r="AI1751" t="s">
        <v>18451</v>
      </c>
      <c r="AN1751" t="s">
        <v>20886</v>
      </c>
    </row>
    <row r="1752" spans="1:40" hidden="1" x14ac:dyDescent="0.2">
      <c r="A1752" t="s">
        <v>6828</v>
      </c>
      <c r="B1752" t="s">
        <v>6829</v>
      </c>
      <c r="D1752" t="s">
        <v>8820</v>
      </c>
      <c r="F1752" t="s">
        <v>18556</v>
      </c>
      <c r="G1752" t="s">
        <v>18451</v>
      </c>
      <c r="H1752" t="s">
        <v>20889</v>
      </c>
      <c r="L1752" t="s">
        <v>18558</v>
      </c>
      <c r="N1752" t="s">
        <v>7675</v>
      </c>
      <c r="T1752" t="s">
        <v>20890</v>
      </c>
      <c r="U1752" t="s">
        <v>20891</v>
      </c>
      <c r="V1752" t="b">
        <v>0</v>
      </c>
      <c r="W1752" t="b">
        <v>1</v>
      </c>
      <c r="AB1752" t="s">
        <v>18455</v>
      </c>
      <c r="AC1752" t="s">
        <v>18491</v>
      </c>
      <c r="AE1752" t="s">
        <v>18719</v>
      </c>
      <c r="AF1752" t="s">
        <v>18720</v>
      </c>
      <c r="AG1752" t="s">
        <v>18635</v>
      </c>
      <c r="AH1752" t="s">
        <v>20892</v>
      </c>
      <c r="AI1752" t="s">
        <v>18451</v>
      </c>
      <c r="AN1752" t="s">
        <v>20893</v>
      </c>
    </row>
    <row r="1753" spans="1:40" hidden="1" x14ac:dyDescent="0.2">
      <c r="A1753" t="s">
        <v>6828</v>
      </c>
      <c r="B1753" t="s">
        <v>6829</v>
      </c>
      <c r="D1753" t="s">
        <v>8820</v>
      </c>
      <c r="F1753" t="s">
        <v>18556</v>
      </c>
      <c r="G1753" t="s">
        <v>18524</v>
      </c>
      <c r="H1753" t="s">
        <v>20887</v>
      </c>
      <c r="L1753" t="s">
        <v>18558</v>
      </c>
      <c r="N1753" t="s">
        <v>7675</v>
      </c>
      <c r="T1753" t="s">
        <v>20890</v>
      </c>
      <c r="U1753" t="s">
        <v>20891</v>
      </c>
      <c r="V1753" t="b">
        <v>0</v>
      </c>
      <c r="W1753" t="b">
        <v>1</v>
      </c>
      <c r="AB1753" t="s">
        <v>18455</v>
      </c>
      <c r="AC1753" t="s">
        <v>19644</v>
      </c>
      <c r="AE1753" t="s">
        <v>18723</v>
      </c>
      <c r="AF1753" t="s">
        <v>18724</v>
      </c>
      <c r="AG1753" t="s">
        <v>18725</v>
      </c>
      <c r="AH1753" t="s">
        <v>20892</v>
      </c>
      <c r="AI1753" t="s">
        <v>18451</v>
      </c>
      <c r="AN1753" t="s">
        <v>20893</v>
      </c>
    </row>
    <row r="1754" spans="1:40" hidden="1" x14ac:dyDescent="0.2">
      <c r="A1754" t="s">
        <v>6828</v>
      </c>
      <c r="B1754" t="s">
        <v>6829</v>
      </c>
      <c r="D1754" t="s">
        <v>8820</v>
      </c>
      <c r="F1754" t="s">
        <v>18556</v>
      </c>
      <c r="G1754" t="s">
        <v>18524</v>
      </c>
      <c r="H1754" t="s">
        <v>20887</v>
      </c>
      <c r="L1754" t="s">
        <v>18558</v>
      </c>
      <c r="N1754" t="s">
        <v>7675</v>
      </c>
      <c r="T1754" t="s">
        <v>20890</v>
      </c>
      <c r="U1754" t="s">
        <v>20891</v>
      </c>
      <c r="V1754" t="b">
        <v>0</v>
      </c>
      <c r="W1754" t="b">
        <v>1</v>
      </c>
      <c r="AB1754" t="s">
        <v>18455</v>
      </c>
      <c r="AC1754" t="s">
        <v>18566</v>
      </c>
      <c r="AE1754" t="s">
        <v>18723</v>
      </c>
      <c r="AF1754" t="s">
        <v>18724</v>
      </c>
      <c r="AG1754" t="s">
        <v>18725</v>
      </c>
      <c r="AH1754" t="s">
        <v>20892</v>
      </c>
      <c r="AI1754" t="s">
        <v>18451</v>
      </c>
      <c r="AN1754" t="s">
        <v>20893</v>
      </c>
    </row>
    <row r="1755" spans="1:40" hidden="1" x14ac:dyDescent="0.2">
      <c r="A1755" t="s">
        <v>6828</v>
      </c>
      <c r="B1755" t="s">
        <v>6829</v>
      </c>
      <c r="D1755" t="s">
        <v>8820</v>
      </c>
      <c r="F1755" t="s">
        <v>18556</v>
      </c>
      <c r="G1755" t="s">
        <v>18451</v>
      </c>
      <c r="H1755" t="s">
        <v>20889</v>
      </c>
      <c r="L1755" t="s">
        <v>18558</v>
      </c>
      <c r="N1755" t="s">
        <v>7214</v>
      </c>
      <c r="T1755" t="s">
        <v>20894</v>
      </c>
      <c r="U1755" t="s">
        <v>20895</v>
      </c>
      <c r="V1755" t="b">
        <v>1</v>
      </c>
      <c r="W1755" t="b">
        <v>0</v>
      </c>
      <c r="AB1755" t="s">
        <v>18642</v>
      </c>
      <c r="AC1755" t="s">
        <v>18491</v>
      </c>
      <c r="AE1755" t="s">
        <v>18651</v>
      </c>
      <c r="AF1755" t="s">
        <v>18652</v>
      </c>
      <c r="AG1755" t="s">
        <v>18635</v>
      </c>
      <c r="AH1755" t="s">
        <v>20896</v>
      </c>
      <c r="AI1755" t="s">
        <v>18451</v>
      </c>
      <c r="AN1755" t="s">
        <v>20897</v>
      </c>
    </row>
    <row r="1756" spans="1:40" hidden="1" x14ac:dyDescent="0.2">
      <c r="A1756" t="s">
        <v>6828</v>
      </c>
      <c r="B1756" t="s">
        <v>6829</v>
      </c>
      <c r="D1756" t="s">
        <v>8820</v>
      </c>
      <c r="F1756" t="s">
        <v>18556</v>
      </c>
      <c r="G1756" t="s">
        <v>19644</v>
      </c>
      <c r="L1756" t="s">
        <v>18558</v>
      </c>
      <c r="N1756" t="s">
        <v>7214</v>
      </c>
      <c r="T1756" t="s">
        <v>20894</v>
      </c>
      <c r="U1756" t="s">
        <v>20895</v>
      </c>
      <c r="AE1756" t="s">
        <v>18655</v>
      </c>
      <c r="AF1756" t="s">
        <v>18656</v>
      </c>
      <c r="AG1756" t="s">
        <v>18640</v>
      </c>
      <c r="AH1756" t="s">
        <v>20896</v>
      </c>
      <c r="AI1756" t="s">
        <v>18524</v>
      </c>
      <c r="AN1756" t="s">
        <v>20898</v>
      </c>
    </row>
    <row r="1757" spans="1:40" hidden="1" x14ac:dyDescent="0.2">
      <c r="A1757" t="s">
        <v>6828</v>
      </c>
      <c r="B1757" t="s">
        <v>6829</v>
      </c>
      <c r="D1757" t="s">
        <v>8820</v>
      </c>
      <c r="F1757" t="s">
        <v>18556</v>
      </c>
      <c r="G1757" t="s">
        <v>18451</v>
      </c>
      <c r="H1757" t="s">
        <v>20889</v>
      </c>
      <c r="L1757" t="s">
        <v>18517</v>
      </c>
      <c r="N1757" t="s">
        <v>7214</v>
      </c>
      <c r="Q1757" t="s">
        <v>20538</v>
      </c>
      <c r="T1757" t="s">
        <v>20894</v>
      </c>
      <c r="U1757" t="s">
        <v>20895</v>
      </c>
      <c r="V1757" t="b">
        <v>1</v>
      </c>
      <c r="W1757" t="b">
        <v>0</v>
      </c>
      <c r="AB1757" t="s">
        <v>18642</v>
      </c>
      <c r="AC1757" t="s">
        <v>18491</v>
      </c>
      <c r="AE1757" t="s">
        <v>18651</v>
      </c>
      <c r="AF1757" t="s">
        <v>18652</v>
      </c>
      <c r="AG1757" t="s">
        <v>18635</v>
      </c>
      <c r="AH1757" t="s">
        <v>20896</v>
      </c>
      <c r="AI1757" t="s">
        <v>18461</v>
      </c>
      <c r="AN1757" t="s">
        <v>20899</v>
      </c>
    </row>
    <row r="1758" spans="1:40" hidden="1" x14ac:dyDescent="0.2">
      <c r="A1758" t="s">
        <v>6828</v>
      </c>
      <c r="B1758" t="s">
        <v>6829</v>
      </c>
      <c r="D1758" t="s">
        <v>8820</v>
      </c>
      <c r="F1758" t="s">
        <v>18556</v>
      </c>
      <c r="G1758" t="s">
        <v>18524</v>
      </c>
      <c r="H1758" t="s">
        <v>20887</v>
      </c>
      <c r="L1758" t="s">
        <v>18517</v>
      </c>
      <c r="N1758" t="s">
        <v>7214</v>
      </c>
      <c r="Q1758" t="s">
        <v>20538</v>
      </c>
      <c r="T1758" t="s">
        <v>20894</v>
      </c>
      <c r="U1758" t="s">
        <v>20895</v>
      </c>
      <c r="V1758" t="b">
        <v>1</v>
      </c>
      <c r="W1758" t="b">
        <v>0</v>
      </c>
      <c r="AB1758" t="s">
        <v>18642</v>
      </c>
      <c r="AC1758" t="s">
        <v>18566</v>
      </c>
      <c r="AE1758" t="s">
        <v>18655</v>
      </c>
      <c r="AF1758" t="s">
        <v>18656</v>
      </c>
      <c r="AG1758" t="s">
        <v>18640</v>
      </c>
      <c r="AH1758" t="s">
        <v>20896</v>
      </c>
      <c r="AI1758" t="s">
        <v>7872</v>
      </c>
      <c r="AN1758" t="s">
        <v>20899</v>
      </c>
    </row>
    <row r="1759" spans="1:40" hidden="1" x14ac:dyDescent="0.2">
      <c r="A1759" t="s">
        <v>6828</v>
      </c>
      <c r="B1759" t="s">
        <v>6829</v>
      </c>
      <c r="D1759" t="s">
        <v>8820</v>
      </c>
      <c r="F1759" t="s">
        <v>18556</v>
      </c>
      <c r="G1759" t="s">
        <v>18524</v>
      </c>
      <c r="H1759" t="s">
        <v>20887</v>
      </c>
      <c r="L1759" t="s">
        <v>18517</v>
      </c>
      <c r="N1759" t="s">
        <v>7214</v>
      </c>
      <c r="Q1759" t="s">
        <v>20538</v>
      </c>
      <c r="T1759" t="s">
        <v>20894</v>
      </c>
      <c r="U1759" t="s">
        <v>20895</v>
      </c>
      <c r="V1759" t="b">
        <v>1</v>
      </c>
      <c r="W1759" t="b">
        <v>0</v>
      </c>
      <c r="AB1759" t="s">
        <v>18642</v>
      </c>
      <c r="AC1759" t="s">
        <v>19644</v>
      </c>
      <c r="AE1759" t="s">
        <v>18655</v>
      </c>
      <c r="AF1759" t="s">
        <v>18656</v>
      </c>
      <c r="AG1759" t="s">
        <v>18640</v>
      </c>
      <c r="AH1759" t="s">
        <v>20896</v>
      </c>
      <c r="AI1759" t="s">
        <v>7872</v>
      </c>
      <c r="AN1759" t="s">
        <v>20899</v>
      </c>
    </row>
    <row r="1760" spans="1:40" hidden="1" x14ac:dyDescent="0.2">
      <c r="A1760" t="s">
        <v>6828</v>
      </c>
      <c r="B1760" t="s">
        <v>6829</v>
      </c>
      <c r="D1760" t="s">
        <v>8820</v>
      </c>
      <c r="F1760" t="s">
        <v>18556</v>
      </c>
      <c r="G1760" t="s">
        <v>18524</v>
      </c>
      <c r="H1760" t="s">
        <v>20887</v>
      </c>
      <c r="L1760" t="s">
        <v>18558</v>
      </c>
      <c r="N1760" t="s">
        <v>7214</v>
      </c>
      <c r="T1760" t="s">
        <v>20894</v>
      </c>
      <c r="U1760" t="s">
        <v>20895</v>
      </c>
      <c r="V1760" t="b">
        <v>1</v>
      </c>
      <c r="W1760" t="b">
        <v>0</v>
      </c>
      <c r="AB1760" t="s">
        <v>18642</v>
      </c>
      <c r="AC1760" t="s">
        <v>19644</v>
      </c>
      <c r="AE1760" t="s">
        <v>18655</v>
      </c>
      <c r="AF1760" t="s">
        <v>18656</v>
      </c>
      <c r="AG1760" t="s">
        <v>18640</v>
      </c>
      <c r="AH1760" t="s">
        <v>20896</v>
      </c>
      <c r="AI1760" t="s">
        <v>18451</v>
      </c>
      <c r="AN1760" t="s">
        <v>20897</v>
      </c>
    </row>
    <row r="1761" spans="1:40" hidden="1" x14ac:dyDescent="0.2">
      <c r="A1761" t="s">
        <v>6828</v>
      </c>
      <c r="B1761" t="s">
        <v>6829</v>
      </c>
      <c r="D1761" t="s">
        <v>8820</v>
      </c>
      <c r="F1761" t="s">
        <v>18556</v>
      </c>
      <c r="G1761" t="s">
        <v>18491</v>
      </c>
      <c r="L1761" t="s">
        <v>18558</v>
      </c>
      <c r="N1761" t="s">
        <v>7214</v>
      </c>
      <c r="T1761" t="s">
        <v>20894</v>
      </c>
      <c r="U1761" t="s">
        <v>20895</v>
      </c>
      <c r="AE1761" t="s">
        <v>18651</v>
      </c>
      <c r="AF1761" t="s">
        <v>18652</v>
      </c>
      <c r="AG1761" t="s">
        <v>18635</v>
      </c>
      <c r="AH1761" t="s">
        <v>20896</v>
      </c>
      <c r="AI1761" t="s">
        <v>18451</v>
      </c>
      <c r="AN1761" t="s">
        <v>20898</v>
      </c>
    </row>
    <row r="1762" spans="1:40" hidden="1" x14ac:dyDescent="0.2">
      <c r="A1762" t="s">
        <v>6828</v>
      </c>
      <c r="B1762" t="s">
        <v>6829</v>
      </c>
      <c r="D1762" t="s">
        <v>8820</v>
      </c>
      <c r="F1762" t="s">
        <v>18556</v>
      </c>
      <c r="G1762" t="s">
        <v>18561</v>
      </c>
      <c r="L1762" t="s">
        <v>18558</v>
      </c>
      <c r="N1762" t="s">
        <v>7214</v>
      </c>
      <c r="T1762" t="s">
        <v>20894</v>
      </c>
      <c r="U1762" t="s">
        <v>20895</v>
      </c>
      <c r="AE1762" t="s">
        <v>18655</v>
      </c>
      <c r="AF1762" t="s">
        <v>18656</v>
      </c>
      <c r="AG1762" t="s">
        <v>18640</v>
      </c>
      <c r="AH1762" t="s">
        <v>20896</v>
      </c>
      <c r="AI1762" t="s">
        <v>18524</v>
      </c>
      <c r="AN1762" t="s">
        <v>20898</v>
      </c>
    </row>
    <row r="1763" spans="1:40" hidden="1" x14ac:dyDescent="0.2">
      <c r="A1763" t="s">
        <v>6828</v>
      </c>
      <c r="B1763" t="s">
        <v>6829</v>
      </c>
      <c r="D1763" t="s">
        <v>8820</v>
      </c>
      <c r="F1763" t="s">
        <v>18556</v>
      </c>
      <c r="G1763" t="s">
        <v>18566</v>
      </c>
      <c r="L1763" t="s">
        <v>18517</v>
      </c>
      <c r="N1763" t="s">
        <v>7214</v>
      </c>
      <c r="Q1763" t="s">
        <v>20538</v>
      </c>
      <c r="T1763" t="s">
        <v>20894</v>
      </c>
      <c r="U1763" t="s">
        <v>20895</v>
      </c>
      <c r="AC1763" t="s">
        <v>18577</v>
      </c>
      <c r="AE1763" t="s">
        <v>18655</v>
      </c>
      <c r="AF1763" t="s">
        <v>18656</v>
      </c>
      <c r="AG1763" t="s">
        <v>18640</v>
      </c>
      <c r="AH1763" t="s">
        <v>20896</v>
      </c>
      <c r="AI1763" t="s">
        <v>7872</v>
      </c>
      <c r="AN1763" t="s">
        <v>20900</v>
      </c>
    </row>
    <row r="1764" spans="1:40" hidden="1" x14ac:dyDescent="0.2">
      <c r="A1764" t="s">
        <v>6828</v>
      </c>
      <c r="B1764" t="s">
        <v>6829</v>
      </c>
      <c r="D1764" t="s">
        <v>8820</v>
      </c>
      <c r="F1764" t="s">
        <v>18556</v>
      </c>
      <c r="G1764" t="s">
        <v>18524</v>
      </c>
      <c r="H1764" t="s">
        <v>20887</v>
      </c>
      <c r="L1764" t="s">
        <v>18558</v>
      </c>
      <c r="N1764" t="s">
        <v>7214</v>
      </c>
      <c r="T1764" t="s">
        <v>20894</v>
      </c>
      <c r="U1764" t="s">
        <v>20895</v>
      </c>
      <c r="V1764" t="b">
        <v>1</v>
      </c>
      <c r="W1764" t="b">
        <v>0</v>
      </c>
      <c r="AB1764" t="s">
        <v>18642</v>
      </c>
      <c r="AC1764" t="s">
        <v>18566</v>
      </c>
      <c r="AE1764" t="s">
        <v>18655</v>
      </c>
      <c r="AF1764" t="s">
        <v>18656</v>
      </c>
      <c r="AG1764" t="s">
        <v>18640</v>
      </c>
      <c r="AH1764" t="s">
        <v>20896</v>
      </c>
      <c r="AI1764" t="s">
        <v>18451</v>
      </c>
      <c r="AN1764" t="s">
        <v>20897</v>
      </c>
    </row>
    <row r="1765" spans="1:40" hidden="1" x14ac:dyDescent="0.2">
      <c r="A1765" t="s">
        <v>6828</v>
      </c>
      <c r="B1765" t="s">
        <v>6829</v>
      </c>
      <c r="D1765" t="s">
        <v>8820</v>
      </c>
      <c r="F1765" t="s">
        <v>18556</v>
      </c>
      <c r="G1765" t="s">
        <v>19644</v>
      </c>
      <c r="L1765" t="s">
        <v>18558</v>
      </c>
      <c r="N1765" t="s">
        <v>7636</v>
      </c>
      <c r="T1765" t="s">
        <v>20901</v>
      </c>
      <c r="U1765" t="s">
        <v>20902</v>
      </c>
      <c r="AE1765" t="s">
        <v>18655</v>
      </c>
      <c r="AF1765" t="s">
        <v>18656</v>
      </c>
      <c r="AG1765" t="s">
        <v>18640</v>
      </c>
      <c r="AH1765" t="s">
        <v>20903</v>
      </c>
      <c r="AI1765" t="s">
        <v>18524</v>
      </c>
      <c r="AN1765" t="s">
        <v>20904</v>
      </c>
    </row>
    <row r="1766" spans="1:40" hidden="1" x14ac:dyDescent="0.2">
      <c r="A1766" t="s">
        <v>6828</v>
      </c>
      <c r="B1766" t="s">
        <v>6829</v>
      </c>
      <c r="D1766" t="s">
        <v>8820</v>
      </c>
      <c r="F1766" t="s">
        <v>18556</v>
      </c>
      <c r="G1766" t="s">
        <v>18456</v>
      </c>
      <c r="L1766" t="s">
        <v>18558</v>
      </c>
      <c r="N1766" t="s">
        <v>7636</v>
      </c>
      <c r="T1766" t="s">
        <v>20901</v>
      </c>
      <c r="U1766" t="s">
        <v>20902</v>
      </c>
      <c r="AE1766" t="s">
        <v>18651</v>
      </c>
      <c r="AF1766" t="s">
        <v>18652</v>
      </c>
      <c r="AG1766" t="s">
        <v>18635</v>
      </c>
      <c r="AH1766" t="s">
        <v>20903</v>
      </c>
      <c r="AI1766" t="s">
        <v>18451</v>
      </c>
      <c r="AN1766" t="s">
        <v>20905</v>
      </c>
    </row>
    <row r="1767" spans="1:40" hidden="1" x14ac:dyDescent="0.2">
      <c r="A1767" t="s">
        <v>6828</v>
      </c>
      <c r="B1767" t="s">
        <v>6829</v>
      </c>
      <c r="D1767" t="s">
        <v>8820</v>
      </c>
      <c r="F1767" t="s">
        <v>18556</v>
      </c>
      <c r="G1767" t="s">
        <v>18566</v>
      </c>
      <c r="L1767" t="s">
        <v>18558</v>
      </c>
      <c r="N1767" t="s">
        <v>7636</v>
      </c>
      <c r="T1767" t="s">
        <v>20901</v>
      </c>
      <c r="U1767" t="s">
        <v>20902</v>
      </c>
      <c r="AE1767" t="s">
        <v>18655</v>
      </c>
      <c r="AF1767" t="s">
        <v>18656</v>
      </c>
      <c r="AG1767" t="s">
        <v>18640</v>
      </c>
      <c r="AH1767" t="s">
        <v>20903</v>
      </c>
      <c r="AI1767" t="s">
        <v>18524</v>
      </c>
      <c r="AN1767" t="s">
        <v>20904</v>
      </c>
    </row>
    <row r="1768" spans="1:40" hidden="1" x14ac:dyDescent="0.2">
      <c r="A1768" t="s">
        <v>6828</v>
      </c>
      <c r="B1768" t="s">
        <v>6829</v>
      </c>
      <c r="D1768" t="s">
        <v>8820</v>
      </c>
      <c r="F1768" t="s">
        <v>18556</v>
      </c>
      <c r="G1768" t="s">
        <v>18491</v>
      </c>
      <c r="L1768" t="s">
        <v>18558</v>
      </c>
      <c r="N1768" t="s">
        <v>7636</v>
      </c>
      <c r="T1768" t="s">
        <v>20901</v>
      </c>
      <c r="U1768" t="s">
        <v>20902</v>
      </c>
      <c r="AE1768" t="s">
        <v>18651</v>
      </c>
      <c r="AF1768" t="s">
        <v>18652</v>
      </c>
      <c r="AG1768" t="s">
        <v>18635</v>
      </c>
      <c r="AH1768" t="s">
        <v>20903</v>
      </c>
      <c r="AI1768" t="s">
        <v>18451</v>
      </c>
      <c r="AN1768" t="s">
        <v>20904</v>
      </c>
    </row>
    <row r="1769" spans="1:40" hidden="1" x14ac:dyDescent="0.2">
      <c r="A1769" t="s">
        <v>6828</v>
      </c>
      <c r="B1769" t="s">
        <v>6829</v>
      </c>
      <c r="D1769" t="s">
        <v>8820</v>
      </c>
      <c r="F1769" t="s">
        <v>18556</v>
      </c>
      <c r="G1769" t="s">
        <v>18456</v>
      </c>
      <c r="L1769" t="s">
        <v>18517</v>
      </c>
      <c r="N1769" t="s">
        <v>7636</v>
      </c>
      <c r="Q1769" t="s">
        <v>20538</v>
      </c>
      <c r="T1769" t="s">
        <v>20901</v>
      </c>
      <c r="U1769" t="s">
        <v>20902</v>
      </c>
      <c r="V1769" t="b">
        <v>1</v>
      </c>
      <c r="W1769" t="b">
        <v>0</v>
      </c>
      <c r="AB1769" t="s">
        <v>18642</v>
      </c>
      <c r="AC1769" t="s">
        <v>18577</v>
      </c>
      <c r="AE1769" t="s">
        <v>18651</v>
      </c>
      <c r="AF1769" t="s">
        <v>18652</v>
      </c>
      <c r="AG1769" t="s">
        <v>18635</v>
      </c>
      <c r="AH1769" t="s">
        <v>20903</v>
      </c>
      <c r="AI1769" t="s">
        <v>18461</v>
      </c>
      <c r="AN1769" t="s">
        <v>20906</v>
      </c>
    </row>
    <row r="1770" spans="1:40" hidden="1" x14ac:dyDescent="0.2">
      <c r="A1770" t="s">
        <v>6828</v>
      </c>
      <c r="B1770" t="s">
        <v>6829</v>
      </c>
      <c r="D1770" t="s">
        <v>8820</v>
      </c>
      <c r="F1770" t="s">
        <v>18556</v>
      </c>
      <c r="G1770" t="s">
        <v>18561</v>
      </c>
      <c r="L1770" t="s">
        <v>18558</v>
      </c>
      <c r="N1770" t="s">
        <v>7636</v>
      </c>
      <c r="T1770" t="s">
        <v>20901</v>
      </c>
      <c r="U1770" t="s">
        <v>20902</v>
      </c>
      <c r="AE1770" t="s">
        <v>18655</v>
      </c>
      <c r="AF1770" t="s">
        <v>18656</v>
      </c>
      <c r="AG1770" t="s">
        <v>18640</v>
      </c>
      <c r="AH1770" t="s">
        <v>20903</v>
      </c>
      <c r="AI1770" t="s">
        <v>18524</v>
      </c>
      <c r="AN1770" t="s">
        <v>20904</v>
      </c>
    </row>
    <row r="1771" spans="1:40" hidden="1" x14ac:dyDescent="0.2">
      <c r="A1771" t="s">
        <v>6828</v>
      </c>
      <c r="B1771" t="s">
        <v>6829</v>
      </c>
      <c r="D1771" t="s">
        <v>8820</v>
      </c>
      <c r="F1771" t="s">
        <v>18556</v>
      </c>
      <c r="G1771" t="s">
        <v>19644</v>
      </c>
      <c r="L1771" t="s">
        <v>18558</v>
      </c>
      <c r="N1771" t="s">
        <v>20907</v>
      </c>
      <c r="T1771" t="s">
        <v>20908</v>
      </c>
      <c r="U1771" t="s">
        <v>20909</v>
      </c>
      <c r="AE1771" t="s">
        <v>18655</v>
      </c>
      <c r="AF1771" t="s">
        <v>18656</v>
      </c>
      <c r="AG1771" t="s">
        <v>18640</v>
      </c>
      <c r="AH1771" t="s">
        <v>20910</v>
      </c>
      <c r="AI1771" t="s">
        <v>18524</v>
      </c>
      <c r="AN1771" t="s">
        <v>20911</v>
      </c>
    </row>
    <row r="1772" spans="1:40" hidden="1" x14ac:dyDescent="0.2">
      <c r="A1772" t="s">
        <v>6828</v>
      </c>
      <c r="B1772" t="s">
        <v>6829</v>
      </c>
      <c r="D1772" t="s">
        <v>8820</v>
      </c>
      <c r="F1772" t="s">
        <v>18556</v>
      </c>
      <c r="G1772" t="s">
        <v>18566</v>
      </c>
      <c r="L1772" t="s">
        <v>18558</v>
      </c>
      <c r="N1772" t="s">
        <v>20907</v>
      </c>
      <c r="T1772" t="s">
        <v>20908</v>
      </c>
      <c r="U1772" t="s">
        <v>20909</v>
      </c>
      <c r="AE1772" t="s">
        <v>18655</v>
      </c>
      <c r="AF1772" t="s">
        <v>18656</v>
      </c>
      <c r="AG1772" t="s">
        <v>18640</v>
      </c>
      <c r="AH1772" t="s">
        <v>20910</v>
      </c>
      <c r="AI1772" t="s">
        <v>18524</v>
      </c>
      <c r="AN1772" t="s">
        <v>20911</v>
      </c>
    </row>
    <row r="1773" spans="1:40" hidden="1" x14ac:dyDescent="0.2">
      <c r="A1773" t="s">
        <v>6828</v>
      </c>
      <c r="B1773" t="s">
        <v>6829</v>
      </c>
      <c r="D1773" t="s">
        <v>8820</v>
      </c>
      <c r="F1773" t="s">
        <v>18556</v>
      </c>
      <c r="G1773" t="s">
        <v>18491</v>
      </c>
      <c r="L1773" t="s">
        <v>18558</v>
      </c>
      <c r="N1773" t="s">
        <v>20907</v>
      </c>
      <c r="T1773" t="s">
        <v>20908</v>
      </c>
      <c r="U1773" t="s">
        <v>20909</v>
      </c>
      <c r="AE1773" t="s">
        <v>18651</v>
      </c>
      <c r="AF1773" t="s">
        <v>18652</v>
      </c>
      <c r="AG1773" t="s">
        <v>18635</v>
      </c>
      <c r="AH1773" t="s">
        <v>20910</v>
      </c>
      <c r="AI1773" t="s">
        <v>18451</v>
      </c>
      <c r="AN1773" t="s">
        <v>20911</v>
      </c>
    </row>
    <row r="1774" spans="1:40" hidden="1" x14ac:dyDescent="0.2">
      <c r="A1774" t="s">
        <v>6828</v>
      </c>
      <c r="B1774" t="s">
        <v>6829</v>
      </c>
      <c r="D1774" t="s">
        <v>8820</v>
      </c>
      <c r="F1774" t="s">
        <v>18556</v>
      </c>
      <c r="G1774" t="s">
        <v>18561</v>
      </c>
      <c r="L1774" t="s">
        <v>18558</v>
      </c>
      <c r="N1774" t="s">
        <v>20907</v>
      </c>
      <c r="T1774" t="s">
        <v>20908</v>
      </c>
      <c r="U1774" t="s">
        <v>20909</v>
      </c>
      <c r="AE1774" t="s">
        <v>18655</v>
      </c>
      <c r="AF1774" t="s">
        <v>18656</v>
      </c>
      <c r="AG1774" t="s">
        <v>18640</v>
      </c>
      <c r="AH1774" t="s">
        <v>20910</v>
      </c>
      <c r="AI1774" t="s">
        <v>18524</v>
      </c>
      <c r="AN1774" t="s">
        <v>20911</v>
      </c>
    </row>
    <row r="1775" spans="1:40" hidden="1" x14ac:dyDescent="0.2">
      <c r="A1775" t="s">
        <v>6828</v>
      </c>
      <c r="B1775" t="s">
        <v>6829</v>
      </c>
      <c r="D1775" t="s">
        <v>8820</v>
      </c>
      <c r="F1775" t="s">
        <v>18556</v>
      </c>
      <c r="G1775" t="s">
        <v>19644</v>
      </c>
      <c r="L1775" t="s">
        <v>18558</v>
      </c>
      <c r="N1775" t="s">
        <v>7262</v>
      </c>
      <c r="V1775" t="b">
        <v>0</v>
      </c>
      <c r="W1775" t="b">
        <v>0</v>
      </c>
      <c r="Z1775" t="b">
        <v>0</v>
      </c>
      <c r="AE1775" t="s">
        <v>18655</v>
      </c>
      <c r="AF1775" t="s">
        <v>18656</v>
      </c>
      <c r="AG1775" t="s">
        <v>18640</v>
      </c>
      <c r="AH1775" t="s">
        <v>20912</v>
      </c>
      <c r="AI1775" t="s">
        <v>18524</v>
      </c>
      <c r="AN1775" t="s">
        <v>20913</v>
      </c>
    </row>
    <row r="1776" spans="1:40" hidden="1" x14ac:dyDescent="0.2">
      <c r="A1776" t="s">
        <v>6828</v>
      </c>
      <c r="B1776" t="s">
        <v>6829</v>
      </c>
      <c r="D1776" t="s">
        <v>8820</v>
      </c>
      <c r="F1776" t="s">
        <v>18556</v>
      </c>
      <c r="G1776" t="s">
        <v>18566</v>
      </c>
      <c r="L1776" t="s">
        <v>18558</v>
      </c>
      <c r="N1776" t="s">
        <v>7262</v>
      </c>
      <c r="V1776" t="b">
        <v>0</v>
      </c>
      <c r="W1776" t="b">
        <v>0</v>
      </c>
      <c r="Z1776" t="b">
        <v>0</v>
      </c>
      <c r="AE1776" t="s">
        <v>18655</v>
      </c>
      <c r="AF1776" t="s">
        <v>18656</v>
      </c>
      <c r="AG1776" t="s">
        <v>18640</v>
      </c>
      <c r="AH1776" t="s">
        <v>20912</v>
      </c>
      <c r="AI1776" t="s">
        <v>18524</v>
      </c>
      <c r="AN1776" t="s">
        <v>20913</v>
      </c>
    </row>
    <row r="1777" spans="1:40" hidden="1" x14ac:dyDescent="0.2">
      <c r="A1777" t="s">
        <v>6828</v>
      </c>
      <c r="B1777" t="s">
        <v>6829</v>
      </c>
      <c r="D1777" t="s">
        <v>8820</v>
      </c>
      <c r="F1777" t="s">
        <v>18556</v>
      </c>
      <c r="G1777" t="s">
        <v>18491</v>
      </c>
      <c r="L1777" t="s">
        <v>18558</v>
      </c>
      <c r="N1777" t="s">
        <v>7262</v>
      </c>
      <c r="V1777" t="b">
        <v>0</v>
      </c>
      <c r="W1777" t="b">
        <v>0</v>
      </c>
      <c r="Z1777" t="b">
        <v>0</v>
      </c>
      <c r="AE1777" t="s">
        <v>18651</v>
      </c>
      <c r="AF1777" t="s">
        <v>18652</v>
      </c>
      <c r="AG1777" t="s">
        <v>18635</v>
      </c>
      <c r="AH1777" t="s">
        <v>20912</v>
      </c>
      <c r="AI1777" t="s">
        <v>18451</v>
      </c>
      <c r="AN1777" t="s">
        <v>20913</v>
      </c>
    </row>
    <row r="1778" spans="1:40" hidden="1" x14ac:dyDescent="0.2">
      <c r="A1778" t="s">
        <v>6828</v>
      </c>
      <c r="B1778" t="s">
        <v>6829</v>
      </c>
      <c r="D1778" t="s">
        <v>8820</v>
      </c>
      <c r="F1778" t="s">
        <v>18556</v>
      </c>
      <c r="G1778" t="s">
        <v>18561</v>
      </c>
      <c r="L1778" t="s">
        <v>18558</v>
      </c>
      <c r="N1778" t="s">
        <v>7262</v>
      </c>
      <c r="V1778" t="b">
        <v>0</v>
      </c>
      <c r="W1778" t="b">
        <v>0</v>
      </c>
      <c r="Z1778" t="b">
        <v>0</v>
      </c>
      <c r="AE1778" t="s">
        <v>18655</v>
      </c>
      <c r="AF1778" t="s">
        <v>18656</v>
      </c>
      <c r="AG1778" t="s">
        <v>18640</v>
      </c>
      <c r="AH1778" t="s">
        <v>20912</v>
      </c>
      <c r="AI1778" t="s">
        <v>18524</v>
      </c>
      <c r="AN1778" t="s">
        <v>20913</v>
      </c>
    </row>
    <row r="1779" spans="1:40" hidden="1" x14ac:dyDescent="0.2">
      <c r="A1779" t="s">
        <v>6828</v>
      </c>
      <c r="B1779" t="s">
        <v>6829</v>
      </c>
      <c r="D1779" t="s">
        <v>8820</v>
      </c>
      <c r="F1779" t="s">
        <v>18556</v>
      </c>
      <c r="G1779" t="s">
        <v>19644</v>
      </c>
      <c r="L1779" t="s">
        <v>18558</v>
      </c>
      <c r="N1779" t="s">
        <v>7701</v>
      </c>
      <c r="V1779" t="b">
        <v>0</v>
      </c>
      <c r="W1779" t="b">
        <v>0</v>
      </c>
      <c r="Z1779" t="b">
        <v>0</v>
      </c>
      <c r="AE1779" t="s">
        <v>18655</v>
      </c>
      <c r="AF1779" t="s">
        <v>18656</v>
      </c>
      <c r="AG1779" t="s">
        <v>18640</v>
      </c>
      <c r="AH1779" t="s">
        <v>20914</v>
      </c>
      <c r="AI1779" t="s">
        <v>18524</v>
      </c>
      <c r="AN1779" t="s">
        <v>20915</v>
      </c>
    </row>
    <row r="1780" spans="1:40" hidden="1" x14ac:dyDescent="0.2">
      <c r="A1780" t="s">
        <v>6828</v>
      </c>
      <c r="B1780" t="s">
        <v>6829</v>
      </c>
      <c r="D1780" t="s">
        <v>8820</v>
      </c>
      <c r="F1780" t="s">
        <v>18556</v>
      </c>
      <c r="G1780" t="s">
        <v>18566</v>
      </c>
      <c r="L1780" t="s">
        <v>18558</v>
      </c>
      <c r="N1780" t="s">
        <v>7701</v>
      </c>
      <c r="V1780" t="b">
        <v>0</v>
      </c>
      <c r="W1780" t="b">
        <v>0</v>
      </c>
      <c r="Z1780" t="b">
        <v>0</v>
      </c>
      <c r="AE1780" t="s">
        <v>18655</v>
      </c>
      <c r="AF1780" t="s">
        <v>18656</v>
      </c>
      <c r="AG1780" t="s">
        <v>18640</v>
      </c>
      <c r="AH1780" t="s">
        <v>20914</v>
      </c>
      <c r="AI1780" t="s">
        <v>18524</v>
      </c>
      <c r="AN1780" t="s">
        <v>20915</v>
      </c>
    </row>
    <row r="1781" spans="1:40" hidden="1" x14ac:dyDescent="0.2">
      <c r="A1781" t="s">
        <v>6828</v>
      </c>
      <c r="B1781" t="s">
        <v>6829</v>
      </c>
      <c r="D1781" t="s">
        <v>8820</v>
      </c>
      <c r="F1781" t="s">
        <v>18556</v>
      </c>
      <c r="G1781" t="s">
        <v>18491</v>
      </c>
      <c r="L1781" t="s">
        <v>18558</v>
      </c>
      <c r="N1781" t="s">
        <v>7701</v>
      </c>
      <c r="V1781" t="b">
        <v>0</v>
      </c>
      <c r="W1781" t="b">
        <v>0</v>
      </c>
      <c r="Z1781" t="b">
        <v>0</v>
      </c>
      <c r="AE1781" t="s">
        <v>18651</v>
      </c>
      <c r="AF1781" t="s">
        <v>18652</v>
      </c>
      <c r="AG1781" t="s">
        <v>18635</v>
      </c>
      <c r="AH1781" t="s">
        <v>20914</v>
      </c>
      <c r="AI1781" t="s">
        <v>18451</v>
      </c>
      <c r="AN1781" t="s">
        <v>20915</v>
      </c>
    </row>
    <row r="1782" spans="1:40" hidden="1" x14ac:dyDescent="0.2">
      <c r="A1782" t="s">
        <v>6828</v>
      </c>
      <c r="B1782" t="s">
        <v>6829</v>
      </c>
      <c r="D1782" t="s">
        <v>8820</v>
      </c>
      <c r="F1782" t="s">
        <v>18556</v>
      </c>
      <c r="G1782" t="s">
        <v>18561</v>
      </c>
      <c r="L1782" t="s">
        <v>18558</v>
      </c>
      <c r="N1782" t="s">
        <v>7701</v>
      </c>
      <c r="V1782" t="b">
        <v>0</v>
      </c>
      <c r="W1782" t="b">
        <v>0</v>
      </c>
      <c r="Z1782" t="b">
        <v>0</v>
      </c>
      <c r="AE1782" t="s">
        <v>18655</v>
      </c>
      <c r="AF1782" t="s">
        <v>18656</v>
      </c>
      <c r="AG1782" t="s">
        <v>18640</v>
      </c>
      <c r="AH1782" t="s">
        <v>20914</v>
      </c>
      <c r="AI1782" t="s">
        <v>18524</v>
      </c>
      <c r="AN1782" t="s">
        <v>20915</v>
      </c>
    </row>
    <row r="1783" spans="1:40" hidden="1" x14ac:dyDescent="0.2">
      <c r="A1783" t="s">
        <v>6828</v>
      </c>
      <c r="B1783" t="s">
        <v>6829</v>
      </c>
      <c r="D1783" t="s">
        <v>8820</v>
      </c>
      <c r="F1783" t="s">
        <v>18556</v>
      </c>
      <c r="G1783" t="s">
        <v>18451</v>
      </c>
      <c r="H1783" t="s">
        <v>20882</v>
      </c>
      <c r="L1783" t="s">
        <v>18517</v>
      </c>
      <c r="Q1783" t="s">
        <v>20538</v>
      </c>
      <c r="T1783" t="s">
        <v>20883</v>
      </c>
      <c r="U1783" t="s">
        <v>20884</v>
      </c>
      <c r="V1783" t="b">
        <v>0</v>
      </c>
      <c r="W1783" t="b">
        <v>1</v>
      </c>
      <c r="AB1783" t="s">
        <v>18455</v>
      </c>
      <c r="AC1783" t="s">
        <v>18491</v>
      </c>
      <c r="AE1783" t="s">
        <v>18719</v>
      </c>
      <c r="AF1783" t="s">
        <v>18720</v>
      </c>
      <c r="AG1783" t="s">
        <v>18635</v>
      </c>
      <c r="AH1783" t="s">
        <v>20885</v>
      </c>
      <c r="AI1783" t="s">
        <v>18461</v>
      </c>
      <c r="AN1783" t="s">
        <v>20916</v>
      </c>
    </row>
    <row r="1784" spans="1:40" hidden="1" x14ac:dyDescent="0.2">
      <c r="A1784" t="s">
        <v>6828</v>
      </c>
      <c r="B1784" t="s">
        <v>6829</v>
      </c>
      <c r="D1784" t="s">
        <v>8820</v>
      </c>
      <c r="F1784" t="s">
        <v>18556</v>
      </c>
      <c r="G1784" t="s">
        <v>18524</v>
      </c>
      <c r="H1784" t="s">
        <v>20887</v>
      </c>
      <c r="L1784" t="s">
        <v>18517</v>
      </c>
      <c r="Q1784" t="s">
        <v>20538</v>
      </c>
      <c r="T1784" t="s">
        <v>20883</v>
      </c>
      <c r="U1784" t="s">
        <v>20884</v>
      </c>
      <c r="V1784" t="b">
        <v>0</v>
      </c>
      <c r="W1784" t="b">
        <v>1</v>
      </c>
      <c r="AB1784" t="s">
        <v>18455</v>
      </c>
      <c r="AC1784" t="s">
        <v>18566</v>
      </c>
      <c r="AE1784" t="s">
        <v>18723</v>
      </c>
      <c r="AF1784" t="s">
        <v>18724</v>
      </c>
      <c r="AG1784" t="s">
        <v>18725</v>
      </c>
      <c r="AH1784" t="s">
        <v>20885</v>
      </c>
      <c r="AI1784" t="s">
        <v>7872</v>
      </c>
      <c r="AN1784" t="s">
        <v>20916</v>
      </c>
    </row>
    <row r="1785" spans="1:40" hidden="1" x14ac:dyDescent="0.2">
      <c r="A1785" t="s">
        <v>6828</v>
      </c>
      <c r="B1785" t="s">
        <v>6829</v>
      </c>
      <c r="D1785" t="s">
        <v>8820</v>
      </c>
      <c r="F1785" t="s">
        <v>18556</v>
      </c>
      <c r="G1785" t="s">
        <v>18524</v>
      </c>
      <c r="H1785" t="s">
        <v>19127</v>
      </c>
      <c r="L1785" t="s">
        <v>18517</v>
      </c>
      <c r="Q1785" t="s">
        <v>20538</v>
      </c>
      <c r="T1785" t="s">
        <v>20883</v>
      </c>
      <c r="U1785" t="s">
        <v>20884</v>
      </c>
      <c r="V1785" t="b">
        <v>0</v>
      </c>
      <c r="W1785" t="b">
        <v>1</v>
      </c>
      <c r="AB1785" t="s">
        <v>18455</v>
      </c>
      <c r="AC1785" t="s">
        <v>19644</v>
      </c>
      <c r="AE1785" t="s">
        <v>18723</v>
      </c>
      <c r="AF1785" t="s">
        <v>18724</v>
      </c>
      <c r="AG1785" t="s">
        <v>18725</v>
      </c>
      <c r="AH1785" t="s">
        <v>20885</v>
      </c>
      <c r="AI1785" t="s">
        <v>7872</v>
      </c>
      <c r="AN1785" t="s">
        <v>20916</v>
      </c>
    </row>
    <row r="1786" spans="1:40" hidden="1" x14ac:dyDescent="0.2">
      <c r="A1786" t="s">
        <v>6828</v>
      </c>
      <c r="B1786" t="s">
        <v>6829</v>
      </c>
      <c r="D1786" t="s">
        <v>8820</v>
      </c>
      <c r="F1786" t="s">
        <v>18556</v>
      </c>
      <c r="G1786" t="s">
        <v>18451</v>
      </c>
      <c r="H1786" t="s">
        <v>20888</v>
      </c>
      <c r="L1786" t="s">
        <v>18517</v>
      </c>
      <c r="Q1786" t="s">
        <v>20538</v>
      </c>
      <c r="T1786" t="s">
        <v>20883</v>
      </c>
      <c r="U1786" t="s">
        <v>20884</v>
      </c>
      <c r="V1786" t="b">
        <v>0</v>
      </c>
      <c r="W1786" t="b">
        <v>1</v>
      </c>
      <c r="AB1786" t="s">
        <v>18455</v>
      </c>
      <c r="AC1786" t="s">
        <v>18786</v>
      </c>
      <c r="AE1786" t="s">
        <v>18719</v>
      </c>
      <c r="AF1786" t="s">
        <v>18720</v>
      </c>
      <c r="AG1786" t="s">
        <v>18635</v>
      </c>
      <c r="AH1786" t="s">
        <v>20885</v>
      </c>
      <c r="AI1786" t="s">
        <v>18461</v>
      </c>
      <c r="AN1786" t="s">
        <v>20916</v>
      </c>
    </row>
    <row r="1787" spans="1:40" x14ac:dyDescent="0.2">
      <c r="A1787" t="s">
        <v>6874</v>
      </c>
      <c r="B1787" t="s">
        <v>6875</v>
      </c>
      <c r="D1787" t="s">
        <v>8833</v>
      </c>
      <c r="F1787" t="s">
        <v>18450</v>
      </c>
      <c r="G1787" t="s">
        <v>18451</v>
      </c>
      <c r="H1787" t="s">
        <v>20918</v>
      </c>
      <c r="I1787">
        <v>74400000</v>
      </c>
      <c r="N1787" t="s">
        <v>7894</v>
      </c>
      <c r="T1787" t="s">
        <v>20919</v>
      </c>
      <c r="U1787" t="s">
        <v>20920</v>
      </c>
      <c r="V1787" t="b">
        <v>0</v>
      </c>
      <c r="W1787" t="b">
        <v>1</v>
      </c>
      <c r="AB1787" t="s">
        <v>18455</v>
      </c>
      <c r="AC1787" t="s">
        <v>18456</v>
      </c>
      <c r="AE1787" t="s">
        <v>20921</v>
      </c>
      <c r="AF1787" t="s">
        <v>18848</v>
      </c>
      <c r="AG1787" t="s">
        <v>18849</v>
      </c>
      <c r="AH1787" t="s">
        <v>20922</v>
      </c>
      <c r="AI1787" t="s">
        <v>18461</v>
      </c>
      <c r="AK1787" t="s">
        <v>18462</v>
      </c>
      <c r="AN1787" t="s">
        <v>20923</v>
      </c>
    </row>
    <row r="1788" spans="1:40" x14ac:dyDescent="0.2">
      <c r="A1788" t="s">
        <v>6874</v>
      </c>
      <c r="B1788" t="s">
        <v>6875</v>
      </c>
      <c r="F1788" t="s">
        <v>18450</v>
      </c>
      <c r="G1788" t="s">
        <v>18451</v>
      </c>
      <c r="H1788" t="s">
        <v>19342</v>
      </c>
      <c r="I1788">
        <v>20000000</v>
      </c>
      <c r="N1788" t="s">
        <v>7284</v>
      </c>
      <c r="T1788" t="s">
        <v>20919</v>
      </c>
      <c r="U1788" t="s">
        <v>20920</v>
      </c>
      <c r="V1788" t="b">
        <v>0</v>
      </c>
      <c r="W1788" t="b">
        <v>1</v>
      </c>
      <c r="AB1788" t="s">
        <v>18455</v>
      </c>
      <c r="AC1788" t="s">
        <v>18491</v>
      </c>
      <c r="AE1788" t="s">
        <v>20921</v>
      </c>
      <c r="AF1788" t="s">
        <v>18848</v>
      </c>
      <c r="AG1788" t="s">
        <v>18849</v>
      </c>
      <c r="AH1788" t="s">
        <v>20922</v>
      </c>
      <c r="AI1788" t="s">
        <v>18461</v>
      </c>
      <c r="AK1788" t="s">
        <v>18462</v>
      </c>
      <c r="AN1788" t="s">
        <v>20924</v>
      </c>
    </row>
    <row r="1789" spans="1:40" x14ac:dyDescent="0.2">
      <c r="A1789" t="s">
        <v>6874</v>
      </c>
      <c r="B1789" t="s">
        <v>6875</v>
      </c>
      <c r="F1789" t="s">
        <v>18450</v>
      </c>
      <c r="G1789" t="s">
        <v>18451</v>
      </c>
      <c r="H1789" t="s">
        <v>20918</v>
      </c>
      <c r="I1789">
        <v>74400000</v>
      </c>
      <c r="N1789" t="s">
        <v>7284</v>
      </c>
      <c r="T1789" t="s">
        <v>20919</v>
      </c>
      <c r="U1789" t="s">
        <v>20920</v>
      </c>
      <c r="V1789" t="b">
        <v>0</v>
      </c>
      <c r="W1789" t="b">
        <v>1</v>
      </c>
      <c r="AB1789" t="s">
        <v>18455</v>
      </c>
      <c r="AC1789" t="s">
        <v>18456</v>
      </c>
      <c r="AE1789" t="s">
        <v>20921</v>
      </c>
      <c r="AF1789" t="s">
        <v>18848</v>
      </c>
      <c r="AG1789" t="s">
        <v>18849</v>
      </c>
      <c r="AH1789" t="s">
        <v>20922</v>
      </c>
      <c r="AI1789" t="s">
        <v>18461</v>
      </c>
      <c r="AK1789" t="s">
        <v>18462</v>
      </c>
      <c r="AN1789" t="s">
        <v>20924</v>
      </c>
    </row>
    <row r="1790" spans="1:40" x14ac:dyDescent="0.2">
      <c r="A1790" t="s">
        <v>6874</v>
      </c>
      <c r="B1790" t="s">
        <v>6875</v>
      </c>
      <c r="D1790" t="s">
        <v>8833</v>
      </c>
      <c r="F1790" t="s">
        <v>18450</v>
      </c>
      <c r="G1790" t="s">
        <v>18456</v>
      </c>
      <c r="H1790" t="s">
        <v>20918</v>
      </c>
      <c r="I1790">
        <v>74400000</v>
      </c>
      <c r="N1790" t="s">
        <v>7877</v>
      </c>
      <c r="T1790" t="s">
        <v>20925</v>
      </c>
      <c r="U1790" t="s">
        <v>20926</v>
      </c>
      <c r="V1790" t="b">
        <v>0</v>
      </c>
      <c r="W1790" t="b">
        <v>1</v>
      </c>
      <c r="AE1790" t="s">
        <v>20927</v>
      </c>
      <c r="AF1790" t="s">
        <v>18848</v>
      </c>
      <c r="AH1790" t="s">
        <v>20928</v>
      </c>
      <c r="AI1790" t="s">
        <v>18461</v>
      </c>
      <c r="AK1790" t="s">
        <v>18462</v>
      </c>
      <c r="AN1790" t="s">
        <v>20929</v>
      </c>
    </row>
    <row r="1791" spans="1:40" x14ac:dyDescent="0.2">
      <c r="A1791" t="s">
        <v>6874</v>
      </c>
      <c r="B1791" t="s">
        <v>6875</v>
      </c>
      <c r="D1791" t="s">
        <v>8833</v>
      </c>
      <c r="F1791" t="s">
        <v>18450</v>
      </c>
      <c r="G1791" t="s">
        <v>18451</v>
      </c>
      <c r="H1791" t="s">
        <v>19342</v>
      </c>
      <c r="I1791">
        <v>20000000</v>
      </c>
      <c r="N1791" t="s">
        <v>7877</v>
      </c>
      <c r="T1791" t="s">
        <v>20925</v>
      </c>
      <c r="U1791" t="s">
        <v>20926</v>
      </c>
      <c r="V1791" t="b">
        <v>0</v>
      </c>
      <c r="W1791" t="b">
        <v>1</v>
      </c>
      <c r="AB1791" t="s">
        <v>18455</v>
      </c>
      <c r="AC1791" t="s">
        <v>18491</v>
      </c>
      <c r="AE1791" t="s">
        <v>20927</v>
      </c>
      <c r="AF1791" t="s">
        <v>18848</v>
      </c>
      <c r="AH1791" t="s">
        <v>20928</v>
      </c>
      <c r="AI1791" t="s">
        <v>18461</v>
      </c>
      <c r="AK1791" t="s">
        <v>18462</v>
      </c>
      <c r="AN1791" t="s">
        <v>20930</v>
      </c>
    </row>
    <row r="1792" spans="1:40" x14ac:dyDescent="0.2">
      <c r="A1792" t="s">
        <v>6874</v>
      </c>
      <c r="B1792" t="s">
        <v>6875</v>
      </c>
      <c r="D1792" t="s">
        <v>8833</v>
      </c>
      <c r="F1792" t="s">
        <v>18450</v>
      </c>
      <c r="G1792" t="s">
        <v>18491</v>
      </c>
      <c r="H1792" t="s">
        <v>19342</v>
      </c>
      <c r="I1792">
        <v>20000000</v>
      </c>
      <c r="N1792" t="s">
        <v>7877</v>
      </c>
      <c r="T1792" t="s">
        <v>20925</v>
      </c>
      <c r="U1792" t="s">
        <v>20926</v>
      </c>
      <c r="V1792" t="b">
        <v>0</v>
      </c>
      <c r="W1792" t="b">
        <v>1</v>
      </c>
      <c r="AE1792" t="s">
        <v>20927</v>
      </c>
      <c r="AF1792" t="s">
        <v>18848</v>
      </c>
      <c r="AH1792" t="s">
        <v>20928</v>
      </c>
      <c r="AI1792" t="s">
        <v>18461</v>
      </c>
      <c r="AK1792" t="s">
        <v>18462</v>
      </c>
      <c r="AN1792" t="s">
        <v>20929</v>
      </c>
    </row>
    <row r="1793" spans="1:40" x14ac:dyDescent="0.2">
      <c r="A1793" t="s">
        <v>6874</v>
      </c>
      <c r="B1793" t="s">
        <v>6875</v>
      </c>
      <c r="D1793" t="s">
        <v>8833</v>
      </c>
      <c r="F1793" t="s">
        <v>18450</v>
      </c>
      <c r="G1793" t="s">
        <v>18451</v>
      </c>
      <c r="H1793" t="s">
        <v>20918</v>
      </c>
      <c r="I1793">
        <v>74400000</v>
      </c>
      <c r="N1793" t="s">
        <v>7877</v>
      </c>
      <c r="T1793" t="s">
        <v>20925</v>
      </c>
      <c r="U1793" t="s">
        <v>20926</v>
      </c>
      <c r="V1793" t="b">
        <v>0</v>
      </c>
      <c r="W1793" t="b">
        <v>1</v>
      </c>
      <c r="AB1793" t="s">
        <v>18455</v>
      </c>
      <c r="AC1793" t="s">
        <v>18456</v>
      </c>
      <c r="AE1793" t="s">
        <v>20927</v>
      </c>
      <c r="AF1793" t="s">
        <v>18848</v>
      </c>
      <c r="AH1793" t="s">
        <v>20928</v>
      </c>
      <c r="AI1793" t="s">
        <v>18461</v>
      </c>
      <c r="AK1793" t="s">
        <v>18462</v>
      </c>
      <c r="AN1793" t="s">
        <v>20930</v>
      </c>
    </row>
    <row r="1794" spans="1:40" x14ac:dyDescent="0.2">
      <c r="A1794" t="s">
        <v>6874</v>
      </c>
      <c r="B1794" t="s">
        <v>6875</v>
      </c>
      <c r="D1794" t="s">
        <v>8833</v>
      </c>
      <c r="F1794" t="s">
        <v>18450</v>
      </c>
      <c r="G1794" t="s">
        <v>18451</v>
      </c>
      <c r="H1794" t="s">
        <v>19342</v>
      </c>
      <c r="I1794">
        <v>20000000</v>
      </c>
      <c r="N1794" t="s">
        <v>7266</v>
      </c>
      <c r="T1794" t="s">
        <v>20919</v>
      </c>
      <c r="U1794" t="s">
        <v>20920</v>
      </c>
      <c r="V1794" t="b">
        <v>0</v>
      </c>
      <c r="W1794" t="b">
        <v>1</v>
      </c>
      <c r="AB1794" t="s">
        <v>18455</v>
      </c>
      <c r="AC1794" t="s">
        <v>18491</v>
      </c>
      <c r="AE1794" t="s">
        <v>20921</v>
      </c>
      <c r="AF1794" t="s">
        <v>18848</v>
      </c>
      <c r="AG1794" t="s">
        <v>18849</v>
      </c>
      <c r="AH1794" t="s">
        <v>20922</v>
      </c>
      <c r="AI1794" t="s">
        <v>18461</v>
      </c>
      <c r="AK1794" t="s">
        <v>18462</v>
      </c>
      <c r="AN1794" t="s">
        <v>20931</v>
      </c>
    </row>
    <row r="1795" spans="1:40" x14ac:dyDescent="0.2">
      <c r="A1795" t="s">
        <v>6874</v>
      </c>
      <c r="B1795" t="s">
        <v>6875</v>
      </c>
      <c r="D1795" t="s">
        <v>8833</v>
      </c>
      <c r="F1795" t="s">
        <v>18450</v>
      </c>
      <c r="G1795" t="s">
        <v>18456</v>
      </c>
      <c r="H1795" t="s">
        <v>20918</v>
      </c>
      <c r="I1795">
        <v>74400000</v>
      </c>
      <c r="N1795" t="s">
        <v>7768</v>
      </c>
      <c r="T1795" t="s">
        <v>20932</v>
      </c>
      <c r="U1795" t="s">
        <v>20933</v>
      </c>
      <c r="AE1795" t="s">
        <v>20934</v>
      </c>
      <c r="AF1795" t="s">
        <v>19422</v>
      </c>
      <c r="AH1795" t="s">
        <v>20935</v>
      </c>
      <c r="AI1795" t="s">
        <v>18461</v>
      </c>
      <c r="AK1795" t="s">
        <v>18462</v>
      </c>
      <c r="AN1795" t="s">
        <v>20936</v>
      </c>
    </row>
    <row r="1796" spans="1:40" x14ac:dyDescent="0.2">
      <c r="A1796" t="s">
        <v>6874</v>
      </c>
      <c r="B1796" t="s">
        <v>6875</v>
      </c>
      <c r="D1796" t="s">
        <v>8833</v>
      </c>
      <c r="F1796" t="s">
        <v>18450</v>
      </c>
      <c r="G1796" t="s">
        <v>18491</v>
      </c>
      <c r="H1796" t="s">
        <v>19342</v>
      </c>
      <c r="I1796">
        <v>20000000</v>
      </c>
      <c r="N1796" t="s">
        <v>7768</v>
      </c>
      <c r="T1796" t="s">
        <v>20932</v>
      </c>
      <c r="U1796" t="s">
        <v>20933</v>
      </c>
      <c r="AE1796" t="s">
        <v>20934</v>
      </c>
      <c r="AF1796" t="s">
        <v>19422</v>
      </c>
      <c r="AH1796" t="s">
        <v>20935</v>
      </c>
      <c r="AI1796" t="s">
        <v>18461</v>
      </c>
      <c r="AK1796" t="s">
        <v>18462</v>
      </c>
      <c r="AN1796" t="s">
        <v>20936</v>
      </c>
    </row>
    <row r="1797" spans="1:40" x14ac:dyDescent="0.2">
      <c r="A1797" t="s">
        <v>6874</v>
      </c>
      <c r="B1797" t="s">
        <v>6875</v>
      </c>
      <c r="D1797" t="s">
        <v>8833</v>
      </c>
      <c r="F1797" t="s">
        <v>18450</v>
      </c>
      <c r="G1797" t="s">
        <v>18456</v>
      </c>
      <c r="H1797" t="s">
        <v>20918</v>
      </c>
      <c r="I1797">
        <v>74400000</v>
      </c>
      <c r="N1797" t="s">
        <v>7747</v>
      </c>
      <c r="V1797" t="b">
        <v>0</v>
      </c>
      <c r="W1797" t="b">
        <v>0</v>
      </c>
      <c r="Z1797" t="b">
        <v>0</v>
      </c>
      <c r="AE1797" t="s">
        <v>20937</v>
      </c>
      <c r="AF1797" t="s">
        <v>18474</v>
      </c>
      <c r="AH1797" t="s">
        <v>20938</v>
      </c>
      <c r="AI1797" t="s">
        <v>18461</v>
      </c>
      <c r="AK1797" t="s">
        <v>18462</v>
      </c>
      <c r="AN1797" t="s">
        <v>20939</v>
      </c>
    </row>
    <row r="1798" spans="1:40" x14ac:dyDescent="0.2">
      <c r="A1798" t="s">
        <v>6874</v>
      </c>
      <c r="B1798" t="s">
        <v>6875</v>
      </c>
      <c r="D1798" t="s">
        <v>8833</v>
      </c>
      <c r="F1798" t="s">
        <v>18450</v>
      </c>
      <c r="G1798" t="s">
        <v>18491</v>
      </c>
      <c r="H1798" t="s">
        <v>19342</v>
      </c>
      <c r="I1798">
        <v>20000000</v>
      </c>
      <c r="N1798" t="s">
        <v>7747</v>
      </c>
      <c r="V1798" t="b">
        <v>0</v>
      </c>
      <c r="W1798" t="b">
        <v>0</v>
      </c>
      <c r="Z1798" t="b">
        <v>0</v>
      </c>
      <c r="AE1798" t="s">
        <v>20937</v>
      </c>
      <c r="AF1798" t="s">
        <v>18474</v>
      </c>
      <c r="AH1798" t="s">
        <v>20938</v>
      </c>
      <c r="AI1798" t="s">
        <v>18461</v>
      </c>
      <c r="AK1798" t="s">
        <v>18462</v>
      </c>
      <c r="AN1798" t="s">
        <v>20939</v>
      </c>
    </row>
    <row r="1799" spans="1:40" x14ac:dyDescent="0.2">
      <c r="A1799" t="s">
        <v>6874</v>
      </c>
      <c r="B1799" t="s">
        <v>6875</v>
      </c>
      <c r="D1799" t="s">
        <v>8833</v>
      </c>
      <c r="F1799" t="s">
        <v>18450</v>
      </c>
      <c r="G1799" t="s">
        <v>18499</v>
      </c>
      <c r="H1799" t="s">
        <v>20940</v>
      </c>
      <c r="I1799">
        <v>94400000</v>
      </c>
      <c r="N1799" t="s">
        <v>7770</v>
      </c>
      <c r="V1799" t="b">
        <v>0</v>
      </c>
      <c r="W1799" t="b">
        <v>0</v>
      </c>
      <c r="Z1799" t="b">
        <v>0</v>
      </c>
      <c r="AE1799" t="s">
        <v>20243</v>
      </c>
      <c r="AF1799" t="s">
        <v>18600</v>
      </c>
      <c r="AH1799" t="s">
        <v>20941</v>
      </c>
      <c r="AI1799" t="s">
        <v>18461</v>
      </c>
      <c r="AK1799" t="s">
        <v>18462</v>
      </c>
      <c r="AM1799" t="s">
        <v>18502</v>
      </c>
      <c r="AN1799" t="s">
        <v>20942</v>
      </c>
    </row>
    <row r="1800" spans="1:40" hidden="1" x14ac:dyDescent="0.2">
      <c r="A1800" t="s">
        <v>6950</v>
      </c>
      <c r="B1800" t="s">
        <v>6951</v>
      </c>
      <c r="D1800" t="s">
        <v>8847</v>
      </c>
      <c r="F1800" t="s">
        <v>18975</v>
      </c>
      <c r="G1800" t="s">
        <v>20094</v>
      </c>
      <c r="H1800" t="s">
        <v>20944</v>
      </c>
      <c r="I1800">
        <v>95000000</v>
      </c>
      <c r="M1800" t="s">
        <v>18932</v>
      </c>
      <c r="N1800" t="s">
        <v>7499</v>
      </c>
      <c r="T1800" t="s">
        <v>20945</v>
      </c>
      <c r="U1800" t="s">
        <v>20946</v>
      </c>
      <c r="AE1800" t="s">
        <v>20365</v>
      </c>
      <c r="AF1800" t="s">
        <v>18656</v>
      </c>
      <c r="AG1800" t="s">
        <v>18640</v>
      </c>
      <c r="AH1800" t="s">
        <v>20947</v>
      </c>
      <c r="AI1800" t="s">
        <v>18524</v>
      </c>
      <c r="AN1800" t="s">
        <v>20948</v>
      </c>
    </row>
    <row r="1801" spans="1:40" hidden="1" x14ac:dyDescent="0.2">
      <c r="A1801" t="s">
        <v>6950</v>
      </c>
      <c r="B1801" t="s">
        <v>6951</v>
      </c>
      <c r="D1801" t="s">
        <v>8847</v>
      </c>
      <c r="F1801" t="s">
        <v>18975</v>
      </c>
      <c r="G1801" t="s">
        <v>18984</v>
      </c>
      <c r="N1801" t="s">
        <v>7499</v>
      </c>
      <c r="T1801" t="s">
        <v>20945</v>
      </c>
      <c r="U1801" t="s">
        <v>20946</v>
      </c>
      <c r="V1801" t="b">
        <v>0</v>
      </c>
      <c r="W1801" t="b">
        <v>1</v>
      </c>
      <c r="AB1801" t="s">
        <v>18455</v>
      </c>
      <c r="AE1801" t="s">
        <v>20362</v>
      </c>
      <c r="AF1801" t="s">
        <v>18652</v>
      </c>
      <c r="AG1801" t="s">
        <v>18635</v>
      </c>
      <c r="AH1801" t="s">
        <v>20947</v>
      </c>
      <c r="AI1801" t="s">
        <v>18451</v>
      </c>
      <c r="AN1801" t="s">
        <v>20949</v>
      </c>
    </row>
    <row r="1802" spans="1:40" hidden="1" x14ac:dyDescent="0.2">
      <c r="A1802" t="s">
        <v>6950</v>
      </c>
      <c r="B1802" t="s">
        <v>6951</v>
      </c>
      <c r="D1802" t="s">
        <v>8847</v>
      </c>
      <c r="F1802" t="s">
        <v>18975</v>
      </c>
      <c r="G1802" t="s">
        <v>18673</v>
      </c>
      <c r="H1802" t="s">
        <v>20950</v>
      </c>
      <c r="I1802">
        <v>114300000</v>
      </c>
      <c r="M1802" t="s">
        <v>18932</v>
      </c>
      <c r="N1802" t="s">
        <v>7499</v>
      </c>
      <c r="T1802" t="s">
        <v>20945</v>
      </c>
      <c r="U1802" t="s">
        <v>20946</v>
      </c>
      <c r="V1802" t="b">
        <v>0</v>
      </c>
      <c r="W1802" t="b">
        <v>1</v>
      </c>
      <c r="AB1802" t="s">
        <v>18455</v>
      </c>
      <c r="AE1802" t="s">
        <v>20362</v>
      </c>
      <c r="AF1802" t="s">
        <v>18652</v>
      </c>
      <c r="AG1802" t="s">
        <v>18635</v>
      </c>
      <c r="AH1802" t="s">
        <v>20947</v>
      </c>
      <c r="AI1802" t="s">
        <v>18451</v>
      </c>
      <c r="AN1802" t="s">
        <v>20949</v>
      </c>
    </row>
    <row r="1803" spans="1:40" hidden="1" x14ac:dyDescent="0.2">
      <c r="A1803" t="s">
        <v>6950</v>
      </c>
      <c r="B1803" t="s">
        <v>6951</v>
      </c>
      <c r="D1803" t="s">
        <v>8847</v>
      </c>
      <c r="F1803" t="s">
        <v>18975</v>
      </c>
      <c r="G1803" t="s">
        <v>18982</v>
      </c>
      <c r="H1803" t="s">
        <v>20951</v>
      </c>
      <c r="I1803">
        <v>500000000</v>
      </c>
      <c r="M1803" t="s">
        <v>18932</v>
      </c>
      <c r="N1803" t="s">
        <v>7499</v>
      </c>
      <c r="T1803" t="s">
        <v>20945</v>
      </c>
      <c r="U1803" t="s">
        <v>20946</v>
      </c>
      <c r="V1803" t="b">
        <v>0</v>
      </c>
      <c r="W1803" t="b">
        <v>1</v>
      </c>
      <c r="AB1803" t="s">
        <v>18455</v>
      </c>
      <c r="AE1803" t="s">
        <v>20952</v>
      </c>
      <c r="AF1803" t="s">
        <v>20953</v>
      </c>
      <c r="AH1803" t="s">
        <v>20947</v>
      </c>
      <c r="AI1803" t="s">
        <v>18524</v>
      </c>
      <c r="AN1803" t="s">
        <v>20954</v>
      </c>
    </row>
    <row r="1804" spans="1:40" hidden="1" x14ac:dyDescent="0.2">
      <c r="A1804" t="s">
        <v>6950</v>
      </c>
      <c r="B1804" t="s">
        <v>6951</v>
      </c>
      <c r="D1804" t="s">
        <v>8847</v>
      </c>
      <c r="F1804" t="s">
        <v>18975</v>
      </c>
      <c r="G1804" t="s">
        <v>20094</v>
      </c>
      <c r="H1804" t="s">
        <v>20944</v>
      </c>
      <c r="I1804">
        <v>95000000</v>
      </c>
      <c r="M1804" t="s">
        <v>18932</v>
      </c>
      <c r="N1804" t="s">
        <v>7224</v>
      </c>
      <c r="T1804" t="s">
        <v>20955</v>
      </c>
      <c r="U1804" t="s">
        <v>20956</v>
      </c>
      <c r="AE1804" t="s">
        <v>20357</v>
      </c>
      <c r="AF1804" t="s">
        <v>18639</v>
      </c>
      <c r="AG1804" t="s">
        <v>18640</v>
      </c>
      <c r="AH1804" t="s">
        <v>20957</v>
      </c>
      <c r="AI1804" t="s">
        <v>18524</v>
      </c>
      <c r="AN1804" t="s">
        <v>20958</v>
      </c>
    </row>
    <row r="1805" spans="1:40" hidden="1" x14ac:dyDescent="0.2">
      <c r="A1805" t="s">
        <v>6950</v>
      </c>
      <c r="B1805" t="s">
        <v>6951</v>
      </c>
      <c r="D1805" t="s">
        <v>8847</v>
      </c>
      <c r="F1805" t="s">
        <v>18975</v>
      </c>
      <c r="G1805" t="s">
        <v>18984</v>
      </c>
      <c r="N1805" t="s">
        <v>7224</v>
      </c>
      <c r="T1805" t="s">
        <v>20955</v>
      </c>
      <c r="U1805" t="s">
        <v>20956</v>
      </c>
      <c r="V1805" t="b">
        <v>0</v>
      </c>
      <c r="W1805" t="b">
        <v>1</v>
      </c>
      <c r="AB1805" t="s">
        <v>18455</v>
      </c>
      <c r="AE1805" t="s">
        <v>20354</v>
      </c>
      <c r="AF1805" t="s">
        <v>18634</v>
      </c>
      <c r="AG1805" t="s">
        <v>18635</v>
      </c>
      <c r="AH1805" t="s">
        <v>20957</v>
      </c>
      <c r="AI1805" t="s">
        <v>18451</v>
      </c>
      <c r="AN1805" t="s">
        <v>20958</v>
      </c>
    </row>
    <row r="1806" spans="1:40" hidden="1" x14ac:dyDescent="0.2">
      <c r="A1806" t="s">
        <v>6950</v>
      </c>
      <c r="B1806" t="s">
        <v>6951</v>
      </c>
      <c r="D1806" t="s">
        <v>8847</v>
      </c>
      <c r="F1806" t="s">
        <v>18975</v>
      </c>
      <c r="G1806" t="s">
        <v>18673</v>
      </c>
      <c r="H1806" t="s">
        <v>20959</v>
      </c>
      <c r="I1806">
        <v>55240000</v>
      </c>
      <c r="M1806" t="s">
        <v>18932</v>
      </c>
      <c r="N1806" t="s">
        <v>7224</v>
      </c>
      <c r="T1806" t="s">
        <v>20955</v>
      </c>
      <c r="U1806" t="s">
        <v>20956</v>
      </c>
      <c r="V1806" t="b">
        <v>0</v>
      </c>
      <c r="W1806" t="b">
        <v>1</v>
      </c>
      <c r="AB1806" t="s">
        <v>18455</v>
      </c>
      <c r="AE1806" t="s">
        <v>20354</v>
      </c>
      <c r="AF1806" t="s">
        <v>18634</v>
      </c>
      <c r="AG1806" t="s">
        <v>18635</v>
      </c>
      <c r="AH1806" t="s">
        <v>20957</v>
      </c>
      <c r="AI1806" t="s">
        <v>18451</v>
      </c>
      <c r="AN1806" t="s">
        <v>20958</v>
      </c>
    </row>
    <row r="1807" spans="1:40" hidden="1" x14ac:dyDescent="0.2">
      <c r="A1807" t="s">
        <v>6950</v>
      </c>
      <c r="B1807" t="s">
        <v>6951</v>
      </c>
      <c r="D1807" t="s">
        <v>8847</v>
      </c>
      <c r="F1807" t="s">
        <v>18975</v>
      </c>
      <c r="G1807" t="s">
        <v>18982</v>
      </c>
      <c r="H1807" t="s">
        <v>20951</v>
      </c>
      <c r="I1807">
        <v>500000000</v>
      </c>
      <c r="M1807" t="s">
        <v>18932</v>
      </c>
      <c r="N1807" t="s">
        <v>7224</v>
      </c>
      <c r="T1807" t="s">
        <v>20955</v>
      </c>
      <c r="U1807" t="s">
        <v>20956</v>
      </c>
      <c r="V1807" t="b">
        <v>0</v>
      </c>
      <c r="W1807" t="b">
        <v>1</v>
      </c>
      <c r="AB1807" t="s">
        <v>18455</v>
      </c>
      <c r="AE1807" t="s">
        <v>20960</v>
      </c>
      <c r="AF1807" t="s">
        <v>20961</v>
      </c>
      <c r="AH1807" t="s">
        <v>20957</v>
      </c>
      <c r="AI1807" t="s">
        <v>18524</v>
      </c>
      <c r="AN1807" t="s">
        <v>20958</v>
      </c>
    </row>
    <row r="1808" spans="1:40" hidden="1" x14ac:dyDescent="0.2">
      <c r="A1808" t="s">
        <v>6950</v>
      </c>
      <c r="B1808" t="s">
        <v>6951</v>
      </c>
      <c r="D1808" t="s">
        <v>8847</v>
      </c>
      <c r="F1808" t="s">
        <v>18975</v>
      </c>
      <c r="G1808" t="s">
        <v>20094</v>
      </c>
      <c r="H1808" t="s">
        <v>20944</v>
      </c>
      <c r="I1808">
        <v>95000000</v>
      </c>
      <c r="J1808" t="s">
        <v>18992</v>
      </c>
      <c r="M1808" t="s">
        <v>18932</v>
      </c>
      <c r="N1808" t="s">
        <v>7566</v>
      </c>
      <c r="T1808" t="s">
        <v>20962</v>
      </c>
      <c r="U1808" t="s">
        <v>20963</v>
      </c>
      <c r="V1808" t="b">
        <v>0</v>
      </c>
      <c r="W1808" t="b">
        <v>0</v>
      </c>
      <c r="Z1808" t="b">
        <v>0</v>
      </c>
      <c r="AE1808" t="s">
        <v>20357</v>
      </c>
      <c r="AF1808" t="s">
        <v>18639</v>
      </c>
      <c r="AG1808" t="s">
        <v>18640</v>
      </c>
      <c r="AH1808" t="s">
        <v>20964</v>
      </c>
      <c r="AI1808" t="s">
        <v>18524</v>
      </c>
      <c r="AN1808" t="s">
        <v>20965</v>
      </c>
    </row>
    <row r="1809" spans="1:40" hidden="1" x14ac:dyDescent="0.2">
      <c r="A1809" t="s">
        <v>6950</v>
      </c>
      <c r="B1809" t="s">
        <v>6951</v>
      </c>
      <c r="D1809" t="s">
        <v>8847</v>
      </c>
      <c r="F1809" t="s">
        <v>18975</v>
      </c>
      <c r="G1809" t="s">
        <v>18984</v>
      </c>
      <c r="J1809" t="s">
        <v>18992</v>
      </c>
      <c r="M1809" t="s">
        <v>18932</v>
      </c>
      <c r="N1809" t="s">
        <v>7566</v>
      </c>
      <c r="T1809" t="s">
        <v>20962</v>
      </c>
      <c r="U1809" t="s">
        <v>20963</v>
      </c>
      <c r="V1809" t="b">
        <v>0</v>
      </c>
      <c r="W1809" t="b">
        <v>0</v>
      </c>
      <c r="Z1809" t="b">
        <v>0</v>
      </c>
      <c r="AB1809" t="s">
        <v>18710</v>
      </c>
      <c r="AE1809" t="s">
        <v>20354</v>
      </c>
      <c r="AF1809" t="s">
        <v>18634</v>
      </c>
      <c r="AG1809" t="s">
        <v>18635</v>
      </c>
      <c r="AH1809" t="s">
        <v>20964</v>
      </c>
      <c r="AI1809" t="s">
        <v>18451</v>
      </c>
      <c r="AN1809" t="s">
        <v>20965</v>
      </c>
    </row>
    <row r="1810" spans="1:40" hidden="1" x14ac:dyDescent="0.2">
      <c r="A1810" t="s">
        <v>6950</v>
      </c>
      <c r="B1810" t="s">
        <v>6951</v>
      </c>
      <c r="D1810" t="s">
        <v>8847</v>
      </c>
      <c r="F1810" t="s">
        <v>18975</v>
      </c>
      <c r="G1810" t="s">
        <v>18673</v>
      </c>
      <c r="H1810" t="s">
        <v>20966</v>
      </c>
      <c r="I1810">
        <v>80100000</v>
      </c>
      <c r="J1810" t="s">
        <v>18992</v>
      </c>
      <c r="M1810" t="s">
        <v>18932</v>
      </c>
      <c r="N1810" t="s">
        <v>7566</v>
      </c>
      <c r="T1810" t="s">
        <v>20962</v>
      </c>
      <c r="U1810" t="s">
        <v>20963</v>
      </c>
      <c r="V1810" t="b">
        <v>0</v>
      </c>
      <c r="W1810" t="b">
        <v>0</v>
      </c>
      <c r="Z1810" t="b">
        <v>0</v>
      </c>
      <c r="AB1810" t="s">
        <v>18710</v>
      </c>
      <c r="AE1810" t="s">
        <v>20354</v>
      </c>
      <c r="AF1810" t="s">
        <v>18634</v>
      </c>
      <c r="AG1810" t="s">
        <v>18635</v>
      </c>
      <c r="AH1810" t="s">
        <v>20964</v>
      </c>
      <c r="AI1810" t="s">
        <v>18451</v>
      </c>
      <c r="AN1810" t="s">
        <v>20965</v>
      </c>
    </row>
    <row r="1811" spans="1:40" hidden="1" x14ac:dyDescent="0.2">
      <c r="A1811" t="s">
        <v>6950</v>
      </c>
      <c r="B1811" t="s">
        <v>6951</v>
      </c>
      <c r="D1811" t="s">
        <v>8847</v>
      </c>
      <c r="F1811" t="s">
        <v>18975</v>
      </c>
      <c r="G1811" t="s">
        <v>18982</v>
      </c>
      <c r="H1811" t="s">
        <v>20951</v>
      </c>
      <c r="I1811">
        <v>500000000</v>
      </c>
      <c r="J1811" t="s">
        <v>18992</v>
      </c>
      <c r="M1811" t="s">
        <v>18932</v>
      </c>
      <c r="N1811" t="s">
        <v>7566</v>
      </c>
      <c r="T1811" t="s">
        <v>20962</v>
      </c>
      <c r="U1811" t="s">
        <v>20963</v>
      </c>
      <c r="V1811" t="b">
        <v>0</v>
      </c>
      <c r="W1811" t="b">
        <v>0</v>
      </c>
      <c r="Z1811" t="b">
        <v>0</v>
      </c>
      <c r="AB1811" t="s">
        <v>18710</v>
      </c>
      <c r="AE1811" t="s">
        <v>20354</v>
      </c>
      <c r="AF1811" t="s">
        <v>18634</v>
      </c>
      <c r="AG1811" t="s">
        <v>18635</v>
      </c>
      <c r="AH1811" t="s">
        <v>20964</v>
      </c>
      <c r="AI1811" t="s">
        <v>18451</v>
      </c>
      <c r="AN1811" t="s">
        <v>20965</v>
      </c>
    </row>
    <row r="1812" spans="1:40" hidden="1" x14ac:dyDescent="0.2">
      <c r="A1812" t="s">
        <v>6950</v>
      </c>
      <c r="B1812" t="s">
        <v>6951</v>
      </c>
      <c r="D1812" t="s">
        <v>8847</v>
      </c>
      <c r="F1812" t="s">
        <v>18975</v>
      </c>
      <c r="G1812" t="s">
        <v>20094</v>
      </c>
      <c r="H1812" t="s">
        <v>20944</v>
      </c>
      <c r="I1812">
        <v>95000000</v>
      </c>
      <c r="J1812" t="s">
        <v>20344</v>
      </c>
      <c r="M1812" t="s">
        <v>18932</v>
      </c>
      <c r="N1812" t="s">
        <v>6996</v>
      </c>
      <c r="V1812" t="b">
        <v>0</v>
      </c>
      <c r="W1812" t="b">
        <v>0</v>
      </c>
      <c r="Z1812" t="b">
        <v>0</v>
      </c>
      <c r="AE1812" t="s">
        <v>20357</v>
      </c>
      <c r="AF1812" t="s">
        <v>18639</v>
      </c>
      <c r="AG1812" t="s">
        <v>18640</v>
      </c>
      <c r="AH1812" t="s">
        <v>20967</v>
      </c>
      <c r="AI1812" t="s">
        <v>18524</v>
      </c>
      <c r="AN1812" t="s">
        <v>20968</v>
      </c>
    </row>
    <row r="1813" spans="1:40" hidden="1" x14ac:dyDescent="0.2">
      <c r="A1813" t="s">
        <v>6950</v>
      </c>
      <c r="B1813" t="s">
        <v>6951</v>
      </c>
      <c r="D1813" t="s">
        <v>8847</v>
      </c>
      <c r="F1813" t="s">
        <v>18975</v>
      </c>
      <c r="G1813" t="s">
        <v>18984</v>
      </c>
      <c r="J1813" t="s">
        <v>20344</v>
      </c>
      <c r="M1813" t="s">
        <v>18932</v>
      </c>
      <c r="N1813" t="s">
        <v>6996</v>
      </c>
      <c r="V1813" t="b">
        <v>0</v>
      </c>
      <c r="W1813" t="b">
        <v>0</v>
      </c>
      <c r="Z1813" t="b">
        <v>0</v>
      </c>
      <c r="AB1813" t="s">
        <v>18710</v>
      </c>
      <c r="AE1813" t="s">
        <v>20354</v>
      </c>
      <c r="AF1813" t="s">
        <v>18634</v>
      </c>
      <c r="AG1813" t="s">
        <v>18635</v>
      </c>
      <c r="AH1813" t="s">
        <v>20967</v>
      </c>
      <c r="AI1813" t="s">
        <v>18451</v>
      </c>
      <c r="AN1813" t="s">
        <v>20968</v>
      </c>
    </row>
    <row r="1814" spans="1:40" hidden="1" x14ac:dyDescent="0.2">
      <c r="A1814" t="s">
        <v>6950</v>
      </c>
      <c r="B1814" t="s">
        <v>6951</v>
      </c>
      <c r="D1814" t="s">
        <v>8847</v>
      </c>
      <c r="F1814" t="s">
        <v>18975</v>
      </c>
      <c r="G1814" t="s">
        <v>18673</v>
      </c>
      <c r="H1814" t="s">
        <v>20969</v>
      </c>
      <c r="I1814">
        <v>99200000</v>
      </c>
      <c r="J1814" t="s">
        <v>20344</v>
      </c>
      <c r="M1814" t="s">
        <v>18932</v>
      </c>
      <c r="N1814" t="s">
        <v>6996</v>
      </c>
      <c r="V1814" t="b">
        <v>0</v>
      </c>
      <c r="W1814" t="b">
        <v>0</v>
      </c>
      <c r="Z1814" t="b">
        <v>0</v>
      </c>
      <c r="AB1814" t="s">
        <v>18710</v>
      </c>
      <c r="AE1814" t="s">
        <v>20354</v>
      </c>
      <c r="AF1814" t="s">
        <v>18634</v>
      </c>
      <c r="AG1814" t="s">
        <v>18635</v>
      </c>
      <c r="AH1814" t="s">
        <v>20967</v>
      </c>
      <c r="AI1814" t="s">
        <v>18451</v>
      </c>
      <c r="AN1814" t="s">
        <v>20968</v>
      </c>
    </row>
    <row r="1815" spans="1:40" hidden="1" x14ac:dyDescent="0.2">
      <c r="A1815" t="s">
        <v>6950</v>
      </c>
      <c r="B1815" t="s">
        <v>6951</v>
      </c>
      <c r="D1815" t="s">
        <v>8847</v>
      </c>
      <c r="F1815" t="s">
        <v>18975</v>
      </c>
      <c r="G1815" t="s">
        <v>18982</v>
      </c>
      <c r="H1815" t="s">
        <v>20951</v>
      </c>
      <c r="I1815">
        <v>500000000</v>
      </c>
      <c r="J1815" t="s">
        <v>20344</v>
      </c>
      <c r="M1815" t="s">
        <v>18932</v>
      </c>
      <c r="N1815" t="s">
        <v>6996</v>
      </c>
      <c r="V1815" t="b">
        <v>0</v>
      </c>
      <c r="W1815" t="b">
        <v>0</v>
      </c>
      <c r="Z1815" t="b">
        <v>0</v>
      </c>
      <c r="AB1815" t="s">
        <v>18710</v>
      </c>
      <c r="AE1815" t="s">
        <v>20357</v>
      </c>
      <c r="AF1815" t="s">
        <v>18639</v>
      </c>
      <c r="AG1815" t="s">
        <v>18640</v>
      </c>
      <c r="AH1815" t="s">
        <v>20967</v>
      </c>
      <c r="AI1815" t="s">
        <v>18524</v>
      </c>
      <c r="AN1815" t="s">
        <v>20968</v>
      </c>
    </row>
    <row r="1816" spans="1:40" hidden="1" x14ac:dyDescent="0.2">
      <c r="A1816" t="s">
        <v>6950</v>
      </c>
      <c r="B1816" t="s">
        <v>6951</v>
      </c>
      <c r="D1816" t="s">
        <v>8847</v>
      </c>
      <c r="F1816" t="s">
        <v>18975</v>
      </c>
      <c r="G1816" t="s">
        <v>20094</v>
      </c>
      <c r="H1816" t="s">
        <v>20944</v>
      </c>
      <c r="I1816">
        <v>95000000</v>
      </c>
      <c r="J1816" t="s">
        <v>18992</v>
      </c>
      <c r="M1816" t="s">
        <v>18932</v>
      </c>
      <c r="N1816" t="s">
        <v>7624</v>
      </c>
      <c r="V1816" t="b">
        <v>0</v>
      </c>
      <c r="W1816" t="b">
        <v>0</v>
      </c>
      <c r="Z1816" t="b">
        <v>0</v>
      </c>
      <c r="AE1816" t="s">
        <v>20096</v>
      </c>
      <c r="AF1816" t="s">
        <v>18724</v>
      </c>
      <c r="AG1816" t="s">
        <v>18725</v>
      </c>
      <c r="AH1816" t="s">
        <v>20970</v>
      </c>
      <c r="AI1816" t="s">
        <v>18524</v>
      </c>
      <c r="AN1816" t="s">
        <v>20971</v>
      </c>
    </row>
    <row r="1817" spans="1:40" hidden="1" x14ac:dyDescent="0.2">
      <c r="A1817" t="s">
        <v>6950</v>
      </c>
      <c r="B1817" t="s">
        <v>6951</v>
      </c>
      <c r="D1817" t="s">
        <v>8847</v>
      </c>
      <c r="F1817" t="s">
        <v>18975</v>
      </c>
      <c r="G1817" t="s">
        <v>18984</v>
      </c>
      <c r="J1817" t="s">
        <v>18992</v>
      </c>
      <c r="M1817" t="s">
        <v>18932</v>
      </c>
      <c r="N1817" t="s">
        <v>7624</v>
      </c>
      <c r="V1817" t="b">
        <v>0</v>
      </c>
      <c r="W1817" t="b">
        <v>0</v>
      </c>
      <c r="Z1817" t="b">
        <v>0</v>
      </c>
      <c r="AB1817" t="s">
        <v>18710</v>
      </c>
      <c r="AE1817" t="s">
        <v>20091</v>
      </c>
      <c r="AF1817" t="s">
        <v>18720</v>
      </c>
      <c r="AG1817" t="s">
        <v>18635</v>
      </c>
      <c r="AH1817" t="s">
        <v>20970</v>
      </c>
      <c r="AI1817" t="s">
        <v>18451</v>
      </c>
      <c r="AN1817" t="s">
        <v>20971</v>
      </c>
    </row>
    <row r="1818" spans="1:40" hidden="1" x14ac:dyDescent="0.2">
      <c r="A1818" t="s">
        <v>6950</v>
      </c>
      <c r="B1818" t="s">
        <v>6951</v>
      </c>
      <c r="D1818" t="s">
        <v>8847</v>
      </c>
      <c r="F1818" t="s">
        <v>18975</v>
      </c>
      <c r="G1818" t="s">
        <v>18673</v>
      </c>
      <c r="H1818" t="s">
        <v>20343</v>
      </c>
      <c r="I1818">
        <v>140000000</v>
      </c>
      <c r="J1818" t="s">
        <v>18992</v>
      </c>
      <c r="M1818" t="s">
        <v>18932</v>
      </c>
      <c r="N1818" t="s">
        <v>7624</v>
      </c>
      <c r="V1818" t="b">
        <v>0</v>
      </c>
      <c r="W1818" t="b">
        <v>0</v>
      </c>
      <c r="Z1818" t="b">
        <v>0</v>
      </c>
      <c r="AB1818" t="s">
        <v>18710</v>
      </c>
      <c r="AE1818" t="s">
        <v>20091</v>
      </c>
      <c r="AF1818" t="s">
        <v>18720</v>
      </c>
      <c r="AG1818" t="s">
        <v>18635</v>
      </c>
      <c r="AH1818" t="s">
        <v>20970</v>
      </c>
      <c r="AI1818" t="s">
        <v>18451</v>
      </c>
      <c r="AN1818" t="s">
        <v>20971</v>
      </c>
    </row>
    <row r="1819" spans="1:40" hidden="1" x14ac:dyDescent="0.2">
      <c r="A1819" t="s">
        <v>6950</v>
      </c>
      <c r="B1819" t="s">
        <v>6951</v>
      </c>
      <c r="D1819" t="s">
        <v>8847</v>
      </c>
      <c r="F1819" t="s">
        <v>18975</v>
      </c>
      <c r="G1819" t="s">
        <v>18982</v>
      </c>
      <c r="H1819" t="s">
        <v>20951</v>
      </c>
      <c r="I1819">
        <v>500000000</v>
      </c>
      <c r="J1819" t="s">
        <v>18992</v>
      </c>
      <c r="M1819" t="s">
        <v>18932</v>
      </c>
      <c r="N1819" t="s">
        <v>7624</v>
      </c>
      <c r="V1819" t="b">
        <v>0</v>
      </c>
      <c r="W1819" t="b">
        <v>0</v>
      </c>
      <c r="Z1819" t="b">
        <v>0</v>
      </c>
      <c r="AB1819" t="s">
        <v>18710</v>
      </c>
      <c r="AE1819" t="s">
        <v>20091</v>
      </c>
      <c r="AF1819" t="s">
        <v>18720</v>
      </c>
      <c r="AG1819" t="s">
        <v>18635</v>
      </c>
      <c r="AH1819" t="s">
        <v>20970</v>
      </c>
      <c r="AI1819" t="s">
        <v>18451</v>
      </c>
      <c r="AN1819" t="s">
        <v>20971</v>
      </c>
    </row>
    <row r="1820" spans="1:40" hidden="1" x14ac:dyDescent="0.2">
      <c r="A1820" t="s">
        <v>6950</v>
      </c>
      <c r="B1820" t="s">
        <v>6951</v>
      </c>
      <c r="D1820" t="s">
        <v>8847</v>
      </c>
      <c r="F1820" t="s">
        <v>18556</v>
      </c>
      <c r="G1820" t="s">
        <v>18456</v>
      </c>
      <c r="L1820" t="s">
        <v>18558</v>
      </c>
      <c r="N1820" t="s">
        <v>11399</v>
      </c>
      <c r="T1820" t="s">
        <v>20972</v>
      </c>
      <c r="U1820" t="s">
        <v>20973</v>
      </c>
      <c r="AE1820" t="s">
        <v>18678</v>
      </c>
      <c r="AH1820" t="s">
        <v>20974</v>
      </c>
      <c r="AI1820" t="s">
        <v>18451</v>
      </c>
      <c r="AN1820" t="s">
        <v>20975</v>
      </c>
    </row>
    <row r="1821" spans="1:40" hidden="1" x14ac:dyDescent="0.2">
      <c r="A1821" t="s">
        <v>6950</v>
      </c>
      <c r="B1821" t="s">
        <v>6951</v>
      </c>
      <c r="D1821" t="s">
        <v>8847</v>
      </c>
      <c r="F1821" t="s">
        <v>18556</v>
      </c>
      <c r="G1821" t="s">
        <v>18749</v>
      </c>
      <c r="L1821" t="s">
        <v>18558</v>
      </c>
      <c r="N1821" t="s">
        <v>11399</v>
      </c>
      <c r="T1821" t="s">
        <v>20972</v>
      </c>
      <c r="U1821" t="s">
        <v>20973</v>
      </c>
      <c r="AE1821" t="s">
        <v>18678</v>
      </c>
      <c r="AF1821" t="s">
        <v>18546</v>
      </c>
      <c r="AG1821" t="s">
        <v>18459</v>
      </c>
      <c r="AH1821" t="s">
        <v>20974</v>
      </c>
      <c r="AI1821" t="s">
        <v>18451</v>
      </c>
      <c r="AN1821" t="s">
        <v>20976</v>
      </c>
    </row>
    <row r="1822" spans="1:40" hidden="1" x14ac:dyDescent="0.2">
      <c r="A1822" t="s">
        <v>6950</v>
      </c>
      <c r="B1822" t="s">
        <v>6951</v>
      </c>
      <c r="D1822" t="s">
        <v>8847</v>
      </c>
      <c r="F1822" t="s">
        <v>18556</v>
      </c>
      <c r="G1822" t="s">
        <v>18566</v>
      </c>
      <c r="L1822" t="s">
        <v>18558</v>
      </c>
      <c r="N1822" t="s">
        <v>11399</v>
      </c>
      <c r="T1822" t="s">
        <v>20972</v>
      </c>
      <c r="U1822" t="s">
        <v>20973</v>
      </c>
      <c r="AE1822" t="s">
        <v>18678</v>
      </c>
      <c r="AF1822" t="s">
        <v>18514</v>
      </c>
      <c r="AG1822" t="s">
        <v>18515</v>
      </c>
      <c r="AH1822" t="s">
        <v>20974</v>
      </c>
      <c r="AI1822" t="s">
        <v>18524</v>
      </c>
      <c r="AN1822" t="s">
        <v>20977</v>
      </c>
    </row>
    <row r="1823" spans="1:40" hidden="1" x14ac:dyDescent="0.2">
      <c r="A1823" t="s">
        <v>6950</v>
      </c>
      <c r="B1823" t="s">
        <v>6951</v>
      </c>
      <c r="D1823" t="s">
        <v>8847</v>
      </c>
      <c r="F1823" t="s">
        <v>18556</v>
      </c>
      <c r="G1823" t="s">
        <v>18561</v>
      </c>
      <c r="L1823" t="s">
        <v>18558</v>
      </c>
      <c r="N1823" t="s">
        <v>11399</v>
      </c>
      <c r="T1823" t="s">
        <v>20972</v>
      </c>
      <c r="U1823" t="s">
        <v>20973</v>
      </c>
      <c r="AE1823" t="s">
        <v>18678</v>
      </c>
      <c r="AF1823" t="s">
        <v>18514</v>
      </c>
      <c r="AG1823" t="s">
        <v>18515</v>
      </c>
      <c r="AH1823" t="s">
        <v>20974</v>
      </c>
      <c r="AI1823" t="s">
        <v>18524</v>
      </c>
      <c r="AN1823" t="s">
        <v>20975</v>
      </c>
    </row>
    <row r="1824" spans="1:40" hidden="1" x14ac:dyDescent="0.2">
      <c r="A1824" t="s">
        <v>6950</v>
      </c>
      <c r="B1824" t="s">
        <v>6951</v>
      </c>
      <c r="D1824" t="s">
        <v>8847</v>
      </c>
      <c r="F1824" t="s">
        <v>18556</v>
      </c>
      <c r="G1824" t="s">
        <v>18491</v>
      </c>
      <c r="L1824" t="s">
        <v>18558</v>
      </c>
      <c r="N1824" t="s">
        <v>11399</v>
      </c>
      <c r="T1824" t="s">
        <v>20972</v>
      </c>
      <c r="U1824" t="s">
        <v>20973</v>
      </c>
      <c r="AE1824" t="s">
        <v>18678</v>
      </c>
      <c r="AF1824" t="s">
        <v>18546</v>
      </c>
      <c r="AG1824" t="s">
        <v>18459</v>
      </c>
      <c r="AH1824" t="s">
        <v>20974</v>
      </c>
      <c r="AI1824" t="s">
        <v>18451</v>
      </c>
      <c r="AN1824" t="s">
        <v>20978</v>
      </c>
    </row>
    <row r="1825" spans="1:40" hidden="1" x14ac:dyDescent="0.2">
      <c r="A1825" t="s">
        <v>6950</v>
      </c>
      <c r="B1825" t="s">
        <v>6951</v>
      </c>
      <c r="D1825" t="s">
        <v>8847</v>
      </c>
      <c r="F1825" t="s">
        <v>18975</v>
      </c>
      <c r="G1825" t="s">
        <v>20094</v>
      </c>
      <c r="H1825" t="s">
        <v>20979</v>
      </c>
      <c r="I1825">
        <v>255600000</v>
      </c>
      <c r="J1825" t="s">
        <v>20361</v>
      </c>
      <c r="M1825" t="s">
        <v>18932</v>
      </c>
      <c r="N1825" t="s">
        <v>7850</v>
      </c>
      <c r="V1825" t="b">
        <v>0</v>
      </c>
      <c r="W1825" t="b">
        <v>0</v>
      </c>
      <c r="Z1825" t="b">
        <v>0</v>
      </c>
      <c r="AE1825" t="s">
        <v>20096</v>
      </c>
      <c r="AF1825" t="s">
        <v>18724</v>
      </c>
      <c r="AG1825" t="s">
        <v>18725</v>
      </c>
      <c r="AH1825" t="s">
        <v>20980</v>
      </c>
      <c r="AI1825" t="s">
        <v>18524</v>
      </c>
      <c r="AN1825" t="s">
        <v>20981</v>
      </c>
    </row>
    <row r="1826" spans="1:40" hidden="1" x14ac:dyDescent="0.2">
      <c r="A1826" t="s">
        <v>6950</v>
      </c>
      <c r="B1826" t="s">
        <v>6951</v>
      </c>
      <c r="D1826" t="s">
        <v>8847</v>
      </c>
      <c r="F1826" t="s">
        <v>18975</v>
      </c>
      <c r="G1826" t="s">
        <v>18984</v>
      </c>
      <c r="J1826" t="s">
        <v>20361</v>
      </c>
      <c r="M1826" t="s">
        <v>18932</v>
      </c>
      <c r="N1826" t="s">
        <v>7850</v>
      </c>
      <c r="V1826" t="b">
        <v>0</v>
      </c>
      <c r="W1826" t="b">
        <v>1</v>
      </c>
      <c r="Z1826" t="b">
        <v>0</v>
      </c>
      <c r="AB1826" t="s">
        <v>18455</v>
      </c>
      <c r="AE1826" t="s">
        <v>20091</v>
      </c>
      <c r="AF1826" t="s">
        <v>18720</v>
      </c>
      <c r="AG1826" t="s">
        <v>18635</v>
      </c>
      <c r="AH1826" t="s">
        <v>20980</v>
      </c>
      <c r="AI1826" t="s">
        <v>18451</v>
      </c>
      <c r="AN1826" t="s">
        <v>20981</v>
      </c>
    </row>
    <row r="1827" spans="1:40" hidden="1" x14ac:dyDescent="0.2">
      <c r="A1827" t="s">
        <v>6950</v>
      </c>
      <c r="B1827" t="s">
        <v>6951</v>
      </c>
      <c r="D1827" t="s">
        <v>8847</v>
      </c>
      <c r="F1827" t="s">
        <v>18975</v>
      </c>
      <c r="G1827" t="s">
        <v>18673</v>
      </c>
      <c r="H1827" t="s">
        <v>20982</v>
      </c>
      <c r="I1827">
        <v>140300000</v>
      </c>
      <c r="J1827" t="s">
        <v>20361</v>
      </c>
      <c r="M1827" t="s">
        <v>18932</v>
      </c>
      <c r="N1827" t="s">
        <v>7850</v>
      </c>
      <c r="V1827" t="b">
        <v>0</v>
      </c>
      <c r="W1827" t="b">
        <v>1</v>
      </c>
      <c r="Z1827" t="b">
        <v>0</v>
      </c>
      <c r="AB1827" t="s">
        <v>18455</v>
      </c>
      <c r="AE1827" t="s">
        <v>20091</v>
      </c>
      <c r="AF1827" t="s">
        <v>18720</v>
      </c>
      <c r="AG1827" t="s">
        <v>18635</v>
      </c>
      <c r="AH1827" t="s">
        <v>20980</v>
      </c>
      <c r="AI1827" t="s">
        <v>18451</v>
      </c>
      <c r="AN1827" t="s">
        <v>20981</v>
      </c>
    </row>
    <row r="1828" spans="1:40" hidden="1" x14ac:dyDescent="0.2">
      <c r="A1828" t="s">
        <v>6950</v>
      </c>
      <c r="B1828" t="s">
        <v>6951</v>
      </c>
      <c r="D1828" t="s">
        <v>8847</v>
      </c>
      <c r="F1828" t="s">
        <v>18975</v>
      </c>
      <c r="G1828" t="s">
        <v>18982</v>
      </c>
      <c r="H1828" t="s">
        <v>20983</v>
      </c>
      <c r="I1828">
        <v>397900000</v>
      </c>
      <c r="J1828" t="s">
        <v>20361</v>
      </c>
      <c r="M1828" t="s">
        <v>18932</v>
      </c>
      <c r="N1828" t="s">
        <v>7850</v>
      </c>
      <c r="V1828" t="b">
        <v>0</v>
      </c>
      <c r="W1828" t="b">
        <v>1</v>
      </c>
      <c r="Z1828" t="b">
        <v>0</v>
      </c>
      <c r="AB1828" t="s">
        <v>18455</v>
      </c>
      <c r="AE1828" t="s">
        <v>20096</v>
      </c>
      <c r="AF1828" t="s">
        <v>18724</v>
      </c>
      <c r="AG1828" t="s">
        <v>18725</v>
      </c>
      <c r="AH1828" t="s">
        <v>20980</v>
      </c>
      <c r="AI1828" t="s">
        <v>18524</v>
      </c>
      <c r="AN1828" t="s">
        <v>20981</v>
      </c>
    </row>
    <row r="1829" spans="1:40" hidden="1" x14ac:dyDescent="0.2">
      <c r="A1829" t="s">
        <v>6950</v>
      </c>
      <c r="B1829" t="s">
        <v>6951</v>
      </c>
      <c r="D1829" t="s">
        <v>8847</v>
      </c>
      <c r="F1829" t="s">
        <v>18556</v>
      </c>
      <c r="G1829" t="s">
        <v>18659</v>
      </c>
      <c r="L1829" t="s">
        <v>18558</v>
      </c>
      <c r="N1829" t="s">
        <v>7700</v>
      </c>
      <c r="T1829" t="s">
        <v>20984</v>
      </c>
      <c r="U1829" t="s">
        <v>20985</v>
      </c>
      <c r="AE1829" t="s">
        <v>18678</v>
      </c>
      <c r="AF1829" t="s">
        <v>18546</v>
      </c>
      <c r="AG1829" t="s">
        <v>18459</v>
      </c>
      <c r="AH1829" t="s">
        <v>20986</v>
      </c>
      <c r="AI1829" t="s">
        <v>18451</v>
      </c>
      <c r="AN1829" t="s">
        <v>20976</v>
      </c>
    </row>
    <row r="1830" spans="1:40" x14ac:dyDescent="0.2">
      <c r="A1830" t="s">
        <v>6950</v>
      </c>
      <c r="B1830" t="s">
        <v>6951</v>
      </c>
      <c r="D1830" t="s">
        <v>8847</v>
      </c>
      <c r="F1830" t="s">
        <v>18556</v>
      </c>
      <c r="G1830" t="s">
        <v>18566</v>
      </c>
      <c r="L1830" t="s">
        <v>18558</v>
      </c>
      <c r="N1830" t="s">
        <v>7700</v>
      </c>
      <c r="T1830" t="s">
        <v>20984</v>
      </c>
      <c r="U1830" t="s">
        <v>20985</v>
      </c>
      <c r="AE1830" t="s">
        <v>18562</v>
      </c>
      <c r="AF1830" t="s">
        <v>18514</v>
      </c>
      <c r="AG1830" t="s">
        <v>18515</v>
      </c>
      <c r="AH1830" t="s">
        <v>20986</v>
      </c>
      <c r="AI1830" t="s">
        <v>18524</v>
      </c>
      <c r="AN1830" t="s">
        <v>20975</v>
      </c>
    </row>
    <row r="1831" spans="1:40" x14ac:dyDescent="0.2">
      <c r="A1831" t="s">
        <v>6950</v>
      </c>
      <c r="B1831" t="s">
        <v>6951</v>
      </c>
      <c r="D1831" t="s">
        <v>8847</v>
      </c>
      <c r="F1831" t="s">
        <v>18556</v>
      </c>
      <c r="G1831" t="s">
        <v>18561</v>
      </c>
      <c r="L1831" t="s">
        <v>18558</v>
      </c>
      <c r="N1831" t="s">
        <v>7700</v>
      </c>
      <c r="T1831" t="s">
        <v>20984</v>
      </c>
      <c r="U1831" t="s">
        <v>20985</v>
      </c>
      <c r="AE1831" t="s">
        <v>18562</v>
      </c>
      <c r="AF1831" t="s">
        <v>18514</v>
      </c>
      <c r="AG1831" t="s">
        <v>18515</v>
      </c>
      <c r="AH1831" t="s">
        <v>20986</v>
      </c>
      <c r="AI1831" t="s">
        <v>18524</v>
      </c>
      <c r="AN1831" t="s">
        <v>20976</v>
      </c>
    </row>
    <row r="1832" spans="1:40" x14ac:dyDescent="0.2">
      <c r="A1832" t="s">
        <v>6950</v>
      </c>
      <c r="B1832" t="s">
        <v>6951</v>
      </c>
      <c r="D1832" t="s">
        <v>8847</v>
      </c>
      <c r="F1832" t="s">
        <v>18556</v>
      </c>
      <c r="G1832" t="s">
        <v>18491</v>
      </c>
      <c r="L1832" t="s">
        <v>18558</v>
      </c>
      <c r="N1832" t="s">
        <v>7700</v>
      </c>
      <c r="T1832" t="s">
        <v>20984</v>
      </c>
      <c r="U1832" t="s">
        <v>20985</v>
      </c>
      <c r="AE1832" t="s">
        <v>18694</v>
      </c>
      <c r="AF1832" t="s">
        <v>18458</v>
      </c>
      <c r="AG1832" t="s">
        <v>18459</v>
      </c>
      <c r="AH1832" t="s">
        <v>20986</v>
      </c>
      <c r="AI1832" t="s">
        <v>18451</v>
      </c>
      <c r="AN1832" t="s">
        <v>20976</v>
      </c>
    </row>
    <row r="1833" spans="1:40" x14ac:dyDescent="0.2">
      <c r="A1833" t="s">
        <v>6950</v>
      </c>
      <c r="B1833" t="s">
        <v>6951</v>
      </c>
      <c r="D1833" t="s">
        <v>8847</v>
      </c>
      <c r="F1833" t="s">
        <v>18556</v>
      </c>
      <c r="G1833" t="s">
        <v>18749</v>
      </c>
      <c r="L1833" t="s">
        <v>18558</v>
      </c>
      <c r="N1833" t="s">
        <v>7740</v>
      </c>
      <c r="T1833" t="s">
        <v>20987</v>
      </c>
      <c r="U1833" t="s">
        <v>20988</v>
      </c>
      <c r="AE1833" t="s">
        <v>18568</v>
      </c>
      <c r="AF1833" t="s">
        <v>18546</v>
      </c>
      <c r="AG1833" t="s">
        <v>18459</v>
      </c>
      <c r="AH1833" t="s">
        <v>20989</v>
      </c>
      <c r="AI1833" t="s">
        <v>18451</v>
      </c>
      <c r="AN1833" t="s">
        <v>20975</v>
      </c>
    </row>
    <row r="1834" spans="1:40" x14ac:dyDescent="0.2">
      <c r="A1834" t="s">
        <v>6950</v>
      </c>
      <c r="B1834" t="s">
        <v>6951</v>
      </c>
      <c r="D1834" t="s">
        <v>8847</v>
      </c>
      <c r="F1834" t="s">
        <v>18556</v>
      </c>
      <c r="G1834" t="s">
        <v>18659</v>
      </c>
      <c r="L1834" t="s">
        <v>18558</v>
      </c>
      <c r="N1834" t="s">
        <v>7740</v>
      </c>
      <c r="T1834" t="s">
        <v>20987</v>
      </c>
      <c r="U1834" t="s">
        <v>20988</v>
      </c>
      <c r="AE1834" t="s">
        <v>18568</v>
      </c>
      <c r="AF1834" t="s">
        <v>18546</v>
      </c>
      <c r="AG1834" t="s">
        <v>18459</v>
      </c>
      <c r="AH1834" t="s">
        <v>20989</v>
      </c>
      <c r="AI1834" t="s">
        <v>18451</v>
      </c>
      <c r="AN1834" t="s">
        <v>20975</v>
      </c>
    </row>
    <row r="1835" spans="1:40" x14ac:dyDescent="0.2">
      <c r="A1835" t="s">
        <v>6950</v>
      </c>
      <c r="B1835" t="s">
        <v>6951</v>
      </c>
      <c r="D1835" t="s">
        <v>8847</v>
      </c>
      <c r="F1835" t="s">
        <v>18556</v>
      </c>
      <c r="G1835" t="s">
        <v>18566</v>
      </c>
      <c r="L1835" t="s">
        <v>18558</v>
      </c>
      <c r="N1835" t="s">
        <v>7740</v>
      </c>
      <c r="V1835" t="b">
        <v>0</v>
      </c>
      <c r="W1835" t="b">
        <v>0</v>
      </c>
      <c r="Z1835" t="b">
        <v>0</v>
      </c>
      <c r="AE1835" t="s">
        <v>18562</v>
      </c>
      <c r="AF1835" t="s">
        <v>18514</v>
      </c>
      <c r="AG1835" t="s">
        <v>18515</v>
      </c>
      <c r="AH1835" t="s">
        <v>20989</v>
      </c>
      <c r="AI1835" t="s">
        <v>18524</v>
      </c>
      <c r="AN1835" t="s">
        <v>20990</v>
      </c>
    </row>
    <row r="1836" spans="1:40" x14ac:dyDescent="0.2">
      <c r="A1836" t="s">
        <v>6950</v>
      </c>
      <c r="B1836" t="s">
        <v>6951</v>
      </c>
      <c r="D1836" t="s">
        <v>8847</v>
      </c>
      <c r="F1836" t="s">
        <v>18556</v>
      </c>
      <c r="G1836" t="s">
        <v>18561</v>
      </c>
      <c r="L1836" t="s">
        <v>18558</v>
      </c>
      <c r="N1836" t="s">
        <v>7740</v>
      </c>
      <c r="T1836" t="s">
        <v>20987</v>
      </c>
      <c r="U1836" t="s">
        <v>20988</v>
      </c>
      <c r="V1836" t="b">
        <v>0</v>
      </c>
      <c r="W1836" t="b">
        <v>0</v>
      </c>
      <c r="Z1836" t="b">
        <v>0</v>
      </c>
      <c r="AE1836" t="s">
        <v>18562</v>
      </c>
      <c r="AF1836" t="s">
        <v>18514</v>
      </c>
      <c r="AG1836" t="s">
        <v>18515</v>
      </c>
      <c r="AH1836" t="s">
        <v>20989</v>
      </c>
      <c r="AI1836" t="s">
        <v>18524</v>
      </c>
      <c r="AN1836" t="s">
        <v>20991</v>
      </c>
    </row>
    <row r="1837" spans="1:40" x14ac:dyDescent="0.2">
      <c r="A1837" t="s">
        <v>6950</v>
      </c>
      <c r="B1837" t="s">
        <v>6951</v>
      </c>
      <c r="D1837" t="s">
        <v>8847</v>
      </c>
      <c r="F1837" t="s">
        <v>18556</v>
      </c>
      <c r="G1837" t="s">
        <v>18491</v>
      </c>
      <c r="L1837" t="s">
        <v>18558</v>
      </c>
      <c r="N1837" t="s">
        <v>7740</v>
      </c>
      <c r="T1837" t="s">
        <v>20987</v>
      </c>
      <c r="U1837" t="s">
        <v>20988</v>
      </c>
      <c r="AE1837" t="s">
        <v>18568</v>
      </c>
      <c r="AF1837" t="s">
        <v>18546</v>
      </c>
      <c r="AG1837" t="s">
        <v>18459</v>
      </c>
      <c r="AH1837" t="s">
        <v>20989</v>
      </c>
      <c r="AI1837" t="s">
        <v>18451</v>
      </c>
      <c r="AN1837" t="s">
        <v>20975</v>
      </c>
    </row>
    <row r="1838" spans="1:40" hidden="1" x14ac:dyDescent="0.2">
      <c r="A1838" t="s">
        <v>6968</v>
      </c>
      <c r="B1838" t="s">
        <v>6969</v>
      </c>
      <c r="D1838" t="s">
        <v>8853</v>
      </c>
      <c r="F1838" t="s">
        <v>18450</v>
      </c>
      <c r="G1838" t="s">
        <v>20992</v>
      </c>
      <c r="H1838" t="s">
        <v>18464</v>
      </c>
      <c r="I1838">
        <v>0</v>
      </c>
      <c r="N1838" t="s">
        <v>7246</v>
      </c>
      <c r="V1838" t="b">
        <v>0</v>
      </c>
      <c r="W1838" t="b">
        <v>0</v>
      </c>
      <c r="X1838" t="b">
        <v>0</v>
      </c>
      <c r="Y1838" t="b">
        <v>0</v>
      </c>
      <c r="Z1838" t="b">
        <v>0</v>
      </c>
      <c r="AE1838" t="s">
        <v>18466</v>
      </c>
      <c r="AH1838" t="s">
        <v>20993</v>
      </c>
      <c r="AI1838" t="s">
        <v>18497</v>
      </c>
      <c r="AK1838" t="s">
        <v>18462</v>
      </c>
      <c r="AN1838" t="s">
        <v>20994</v>
      </c>
    </row>
    <row r="1839" spans="1:40" hidden="1" x14ac:dyDescent="0.2">
      <c r="A1839" t="s">
        <v>6968</v>
      </c>
      <c r="B1839" t="s">
        <v>6969</v>
      </c>
      <c r="D1839" t="s">
        <v>8853</v>
      </c>
      <c r="F1839" t="s">
        <v>18450</v>
      </c>
      <c r="G1839" t="s">
        <v>18456</v>
      </c>
      <c r="H1839" t="s">
        <v>18464</v>
      </c>
      <c r="I1839">
        <v>0</v>
      </c>
      <c r="N1839" t="s">
        <v>7246</v>
      </c>
      <c r="V1839" t="b">
        <v>0</v>
      </c>
      <c r="W1839" t="b">
        <v>0</v>
      </c>
      <c r="Z1839" t="b">
        <v>0</v>
      </c>
      <c r="AE1839" t="s">
        <v>18466</v>
      </c>
      <c r="AH1839" t="s">
        <v>20993</v>
      </c>
      <c r="AI1839" t="s">
        <v>18497</v>
      </c>
      <c r="AK1839" t="s">
        <v>18462</v>
      </c>
      <c r="AN1839" t="s">
        <v>20994</v>
      </c>
    </row>
    <row r="1840" spans="1:40" hidden="1" x14ac:dyDescent="0.2">
      <c r="A1840" t="s">
        <v>6968</v>
      </c>
      <c r="B1840" t="s">
        <v>6969</v>
      </c>
      <c r="D1840" t="s">
        <v>8853</v>
      </c>
      <c r="F1840" t="s">
        <v>18450</v>
      </c>
      <c r="G1840" t="s">
        <v>20247</v>
      </c>
      <c r="H1840" t="s">
        <v>18464</v>
      </c>
      <c r="I1840">
        <v>0</v>
      </c>
      <c r="N1840" t="s">
        <v>7246</v>
      </c>
      <c r="V1840" t="b">
        <v>0</v>
      </c>
      <c r="W1840" t="b">
        <v>0</v>
      </c>
      <c r="Z1840" t="b">
        <v>0</v>
      </c>
      <c r="AE1840" t="s">
        <v>20995</v>
      </c>
      <c r="AF1840" t="s">
        <v>20995</v>
      </c>
      <c r="AH1840" t="s">
        <v>20993</v>
      </c>
      <c r="AI1840" t="s">
        <v>18497</v>
      </c>
      <c r="AK1840" t="s">
        <v>18462</v>
      </c>
      <c r="AN1840" t="s">
        <v>20994</v>
      </c>
    </row>
    <row r="1841" spans="1:40" x14ac:dyDescent="0.2">
      <c r="A1841" t="s">
        <v>6968</v>
      </c>
      <c r="B1841" t="s">
        <v>6969</v>
      </c>
      <c r="D1841" t="s">
        <v>8853</v>
      </c>
      <c r="F1841" t="s">
        <v>18924</v>
      </c>
      <c r="G1841" t="s">
        <v>18925</v>
      </c>
      <c r="H1841" t="s">
        <v>20996</v>
      </c>
      <c r="I1841">
        <v>21300000</v>
      </c>
      <c r="L1841" t="s">
        <v>18927</v>
      </c>
      <c r="M1841" t="s">
        <v>18932</v>
      </c>
      <c r="N1841" t="s">
        <v>11318</v>
      </c>
      <c r="V1841" t="b">
        <v>0</v>
      </c>
      <c r="W1841" t="b">
        <v>1</v>
      </c>
      <c r="Z1841" t="b">
        <v>0</v>
      </c>
      <c r="AB1841" t="s">
        <v>18455</v>
      </c>
      <c r="AE1841" t="s">
        <v>20997</v>
      </c>
      <c r="AF1841" t="s">
        <v>18474</v>
      </c>
      <c r="AH1841" t="s">
        <v>20998</v>
      </c>
      <c r="AI1841" t="s">
        <v>18451</v>
      </c>
      <c r="AN1841" t="s">
        <v>20999</v>
      </c>
    </row>
    <row r="1842" spans="1:40" x14ac:dyDescent="0.2">
      <c r="A1842" t="s">
        <v>6968</v>
      </c>
      <c r="B1842" t="s">
        <v>6969</v>
      </c>
      <c r="D1842" t="s">
        <v>8853</v>
      </c>
      <c r="F1842" t="s">
        <v>18924</v>
      </c>
      <c r="G1842" t="s">
        <v>18456</v>
      </c>
      <c r="H1842" t="s">
        <v>21000</v>
      </c>
      <c r="I1842">
        <v>1700000</v>
      </c>
      <c r="L1842" t="s">
        <v>18927</v>
      </c>
      <c r="M1842" t="s">
        <v>18932</v>
      </c>
      <c r="N1842" t="s">
        <v>11318</v>
      </c>
      <c r="V1842" t="b">
        <v>0</v>
      </c>
      <c r="W1842" t="b">
        <v>1</v>
      </c>
      <c r="Z1842" t="b">
        <v>0</v>
      </c>
      <c r="AB1842" t="s">
        <v>18455</v>
      </c>
      <c r="AE1842" t="s">
        <v>20997</v>
      </c>
      <c r="AF1842" t="s">
        <v>18474</v>
      </c>
      <c r="AH1842" t="s">
        <v>20998</v>
      </c>
      <c r="AI1842" t="s">
        <v>18451</v>
      </c>
      <c r="AN1842" t="s">
        <v>20999</v>
      </c>
    </row>
    <row r="1843" spans="1:40" x14ac:dyDescent="0.2">
      <c r="A1843" t="s">
        <v>6968</v>
      </c>
      <c r="B1843" t="s">
        <v>6969</v>
      </c>
      <c r="D1843" t="s">
        <v>8853</v>
      </c>
      <c r="F1843" t="s">
        <v>18924</v>
      </c>
      <c r="G1843" t="s">
        <v>18491</v>
      </c>
      <c r="H1843" t="s">
        <v>19420</v>
      </c>
      <c r="I1843">
        <v>50000000</v>
      </c>
      <c r="L1843" t="s">
        <v>18927</v>
      </c>
      <c r="M1843" t="s">
        <v>18932</v>
      </c>
      <c r="N1843" t="s">
        <v>11318</v>
      </c>
      <c r="V1843" t="b">
        <v>0</v>
      </c>
      <c r="W1843" t="b">
        <v>1</v>
      </c>
      <c r="Z1843" t="b">
        <v>0</v>
      </c>
      <c r="AB1843" t="s">
        <v>18455</v>
      </c>
      <c r="AE1843" t="s">
        <v>20997</v>
      </c>
      <c r="AF1843" t="s">
        <v>18474</v>
      </c>
      <c r="AH1843" t="s">
        <v>20998</v>
      </c>
      <c r="AI1843" t="s">
        <v>18451</v>
      </c>
      <c r="AN1843" t="s">
        <v>20999</v>
      </c>
    </row>
    <row r="1844" spans="1:40" x14ac:dyDescent="0.2">
      <c r="A1844" t="s">
        <v>6968</v>
      </c>
      <c r="B1844" t="s">
        <v>6969</v>
      </c>
      <c r="D1844" t="s">
        <v>8853</v>
      </c>
      <c r="F1844" t="s">
        <v>18450</v>
      </c>
      <c r="G1844" t="s">
        <v>18499</v>
      </c>
      <c r="H1844" t="s">
        <v>21001</v>
      </c>
      <c r="I1844">
        <v>68600000</v>
      </c>
      <c r="N1844" t="s">
        <v>7906</v>
      </c>
      <c r="V1844" t="b">
        <v>0</v>
      </c>
      <c r="W1844" t="b">
        <v>0</v>
      </c>
      <c r="Z1844" t="b">
        <v>0</v>
      </c>
      <c r="AE1844" t="s">
        <v>21002</v>
      </c>
      <c r="AF1844" t="s">
        <v>21003</v>
      </c>
      <c r="AH1844" t="s">
        <v>21004</v>
      </c>
      <c r="AI1844" t="s">
        <v>18497</v>
      </c>
      <c r="AK1844" t="s">
        <v>18462</v>
      </c>
      <c r="AM1844" t="s">
        <v>18502</v>
      </c>
      <c r="AN1844" t="s">
        <v>21005</v>
      </c>
    </row>
    <row r="1845" spans="1:40" x14ac:dyDescent="0.2">
      <c r="A1845" t="s">
        <v>6968</v>
      </c>
      <c r="B1845" t="s">
        <v>6969</v>
      </c>
      <c r="D1845" t="s">
        <v>8853</v>
      </c>
      <c r="F1845" t="s">
        <v>18450</v>
      </c>
      <c r="G1845" t="s">
        <v>18499</v>
      </c>
      <c r="H1845" t="s">
        <v>21001</v>
      </c>
      <c r="I1845">
        <v>68600000</v>
      </c>
      <c r="N1845" t="s">
        <v>7906</v>
      </c>
      <c r="V1845" t="b">
        <v>0</v>
      </c>
      <c r="W1845" t="b">
        <v>0</v>
      </c>
      <c r="Z1845" t="b">
        <v>0</v>
      </c>
      <c r="AE1845" t="s">
        <v>21002</v>
      </c>
      <c r="AF1845" t="s">
        <v>21003</v>
      </c>
      <c r="AH1845" t="s">
        <v>21004</v>
      </c>
      <c r="AI1845" t="s">
        <v>18497</v>
      </c>
      <c r="AK1845" t="s">
        <v>18462</v>
      </c>
      <c r="AM1845" t="s">
        <v>18502</v>
      </c>
      <c r="AN1845" t="s">
        <v>21006</v>
      </c>
    </row>
  </sheetData>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8A538-3371-E54D-A98A-153C653235D5}">
  <dimension ref="A1:L846"/>
  <sheetViews>
    <sheetView workbookViewId="0">
      <selection activeCell="M14" sqref="M14"/>
    </sheetView>
  </sheetViews>
  <sheetFormatPr baseColWidth="10" defaultRowHeight="15" x14ac:dyDescent="0.2"/>
  <cols>
    <col min="1" max="1" width="14.1640625" customWidth="1"/>
    <col min="2" max="2" width="13.5" customWidth="1"/>
    <col min="5" max="5" width="13.83203125" customWidth="1"/>
  </cols>
  <sheetData>
    <row r="1" spans="1:12" x14ac:dyDescent="0.2">
      <c r="A1" t="s">
        <v>21212</v>
      </c>
      <c r="B1" t="s">
        <v>21208</v>
      </c>
      <c r="E1" t="s">
        <v>21211</v>
      </c>
      <c r="F1" t="s">
        <v>21210</v>
      </c>
      <c r="K1" t="s">
        <v>21209</v>
      </c>
    </row>
    <row r="2" spans="1:12" x14ac:dyDescent="0.2">
      <c r="A2" t="str">
        <f>IF(IFERROR(MATCH(C2,$F$2:$F$55,0),"")="",C2,"")</f>
        <v>FRANCH EXPRESS COURIER PRIVATE LIMITED</v>
      </c>
      <c r="B2" t="str">
        <f>IF(IFERROR(MATCH(C2,$E$2:$E$55,0),"")="",C2,"")</f>
        <v>FRANCH EXPRESS COURIER PRIVATE LIMITED</v>
      </c>
      <c r="C2" t="s">
        <v>29</v>
      </c>
      <c r="E2" t="s">
        <v>2211</v>
      </c>
      <c r="F2" t="s">
        <v>2211</v>
      </c>
      <c r="H2" t="str">
        <f>IFERROR(INDEX(C2:C846,MATCH(E2,C2:C846,0)),"")</f>
        <v>A1 CLASSIC FLEXIPACK PRIVATE LIMITED</v>
      </c>
      <c r="K2" t="e">
        <f>MATCH(B2,$H$2:$H$55,0)</f>
        <v>#N/A</v>
      </c>
      <c r="L2">
        <f>COUNTBLANK(B2:B846)</f>
        <v>54</v>
      </c>
    </row>
    <row r="3" spans="1:12" x14ac:dyDescent="0.2">
      <c r="A3" t="str">
        <f t="shared" ref="A3:A66" si="0">IF(IFERROR(MATCH(C3,$F$2:$F$55,0),"")="",C3,"")</f>
        <v>SHREE ROADWAYS LTD</v>
      </c>
      <c r="B3" t="str">
        <f>IF(IFERROR(MATCH(C3,$E$2:$E$55,0),"")="",C3,"")</f>
        <v>SHREE ROADWAYS LTD</v>
      </c>
      <c r="C3" t="s">
        <v>48</v>
      </c>
      <c r="E3" t="s">
        <v>369</v>
      </c>
      <c r="F3" t="s">
        <v>369</v>
      </c>
      <c r="H3" t="str">
        <f t="shared" ref="H3:H66" si="1">IFERROR(INDEX(C3:C847,MATCH(E3,C3:C847,0)),"")</f>
        <v>ACCUPAK PRIVATE LIMITED</v>
      </c>
      <c r="K3" t="e">
        <f t="shared" ref="K3:K66" si="2">MATCH(B3,$H$2:$H$55,0)</f>
        <v>#N/A</v>
      </c>
      <c r="L3">
        <f>COUNTBLANK(E2:E320)</f>
        <v>20</v>
      </c>
    </row>
    <row r="4" spans="1:12" x14ac:dyDescent="0.2">
      <c r="A4" t="str">
        <f t="shared" si="0"/>
        <v>RICH OFFSET (INDIA) PRIVATE LIMITED</v>
      </c>
      <c r="B4" t="str">
        <f t="shared" ref="B4:B66" si="3">IF(IFERROR(MATCH(C4,$E$2:$E$55,0),"")="",C4,"")</f>
        <v>RICH OFFSET (INDIA) PRIVATE LIMITED</v>
      </c>
      <c r="C4" t="s">
        <v>63</v>
      </c>
      <c r="E4" t="s">
        <v>997</v>
      </c>
      <c r="F4" t="s">
        <v>997</v>
      </c>
      <c r="H4" t="str">
        <f t="shared" si="1"/>
        <v>AFNOSH ENTERPRISES</v>
      </c>
      <c r="K4" t="e">
        <f t="shared" si="2"/>
        <v>#N/A</v>
      </c>
    </row>
    <row r="5" spans="1:12" x14ac:dyDescent="0.2">
      <c r="A5" t="str">
        <f t="shared" si="0"/>
        <v>JAI MA TARA BUS SERVICE</v>
      </c>
      <c r="B5" t="str">
        <f t="shared" si="3"/>
        <v>JAI MA TARA BUS SERVICE</v>
      </c>
      <c r="C5" t="s">
        <v>77</v>
      </c>
      <c r="E5" t="s">
        <v>2246</v>
      </c>
      <c r="F5" t="s">
        <v>21038</v>
      </c>
      <c r="H5" t="str">
        <f t="shared" si="1"/>
        <v>NARAN KHODA PATEL</v>
      </c>
      <c r="K5" t="e">
        <f t="shared" si="2"/>
        <v>#N/A</v>
      </c>
    </row>
    <row r="6" spans="1:12" x14ac:dyDescent="0.2">
      <c r="A6" t="str">
        <f t="shared" si="0"/>
        <v>RICH PRINTS PRIVATE LIMITED</v>
      </c>
      <c r="B6" t="str">
        <f t="shared" si="3"/>
        <v>RICH PRINTS PRIVATE LIMITED</v>
      </c>
      <c r="C6" t="s">
        <v>88</v>
      </c>
      <c r="E6" t="s">
        <v>5079</v>
      </c>
      <c r="F6" t="s">
        <v>21064</v>
      </c>
      <c r="H6" t="str">
        <f t="shared" si="1"/>
        <v>MUKTHAR PASHA</v>
      </c>
      <c r="K6" t="e">
        <f t="shared" si="2"/>
        <v>#N/A</v>
      </c>
    </row>
    <row r="7" spans="1:12" x14ac:dyDescent="0.2">
      <c r="A7" t="str">
        <f t="shared" si="0"/>
        <v>INDERJIT SINGH BAKSHIS SINGH MATHARU</v>
      </c>
      <c r="B7" t="str">
        <f t="shared" si="3"/>
        <v>INDERJIT SINGH BAKSHIS SINGH MATHARU</v>
      </c>
      <c r="C7" t="s">
        <v>102</v>
      </c>
      <c r="E7" t="s">
        <v>6063</v>
      </c>
      <c r="F7" t="s">
        <v>21060</v>
      </c>
      <c r="H7" t="str">
        <f t="shared" si="1"/>
        <v>CTI LOGISTICS PRIVATE LIMITED</v>
      </c>
      <c r="K7" t="e">
        <f t="shared" si="2"/>
        <v>#N/A</v>
      </c>
    </row>
    <row r="8" spans="1:12" x14ac:dyDescent="0.2">
      <c r="A8" t="str">
        <f t="shared" si="0"/>
        <v>GOENKA ROCKWOOL (INDIA) PRIVATE LIMITED</v>
      </c>
      <c r="B8" t="str">
        <f t="shared" si="3"/>
        <v>GOENKA ROCKWOOL (INDIA) PRIVATE LIMITED</v>
      </c>
      <c r="C8" t="s">
        <v>115</v>
      </c>
      <c r="E8" t="s">
        <v>6063</v>
      </c>
      <c r="F8" t="s">
        <v>21061</v>
      </c>
      <c r="H8" t="str">
        <f t="shared" si="1"/>
        <v>CTI LOGISTICS PRIVATE LIMITED</v>
      </c>
      <c r="K8" t="e">
        <f t="shared" si="2"/>
        <v>#N/A</v>
      </c>
    </row>
    <row r="9" spans="1:12" x14ac:dyDescent="0.2">
      <c r="A9" t="str">
        <f t="shared" si="0"/>
        <v>BHARAT CHEMICALS</v>
      </c>
      <c r="B9" t="str">
        <f t="shared" si="3"/>
        <v>BHARAT CHEMICALS</v>
      </c>
      <c r="C9" t="s">
        <v>127</v>
      </c>
      <c r="E9" t="s">
        <v>2217</v>
      </c>
      <c r="F9" t="s">
        <v>2217</v>
      </c>
      <c r="H9" t="str">
        <f t="shared" si="1"/>
        <v>CARAVAN OIL SUPPLIERS</v>
      </c>
      <c r="K9" t="e">
        <f t="shared" si="2"/>
        <v>#N/A</v>
      </c>
    </row>
    <row r="10" spans="1:12" x14ac:dyDescent="0.2">
      <c r="A10" t="str">
        <f t="shared" si="0"/>
        <v>FUTURISTIC PACKAGING PRIVATE LIMITED</v>
      </c>
      <c r="B10" t="str">
        <f t="shared" si="3"/>
        <v>FUTURISTIC PACKAGING PRIVATE LIMITED</v>
      </c>
      <c r="C10" t="s">
        <v>137</v>
      </c>
      <c r="E10" t="s">
        <v>5693</v>
      </c>
      <c r="F10" t="s">
        <v>5693</v>
      </c>
      <c r="H10" t="str">
        <f t="shared" si="1"/>
        <v>COLOR POINT</v>
      </c>
      <c r="K10" t="e">
        <f t="shared" si="2"/>
        <v>#N/A</v>
      </c>
    </row>
    <row r="11" spans="1:12" x14ac:dyDescent="0.2">
      <c r="A11" t="str">
        <f t="shared" si="0"/>
        <v>DHA TEKHNO PRIVATE LIMITED</v>
      </c>
      <c r="B11" t="str">
        <f t="shared" si="3"/>
        <v>DHA TEKHNO PRIVATE LIMITED</v>
      </c>
      <c r="C11" t="s">
        <v>152</v>
      </c>
      <c r="E11" t="s">
        <v>5911</v>
      </c>
      <c r="F11" t="s">
        <v>5911</v>
      </c>
      <c r="H11" t="str">
        <f t="shared" si="1"/>
        <v>CREATIVE INDUSTRIES</v>
      </c>
      <c r="K11" t="e">
        <f t="shared" si="2"/>
        <v>#N/A</v>
      </c>
    </row>
    <row r="12" spans="1:12" x14ac:dyDescent="0.2">
      <c r="A12" t="str">
        <f t="shared" si="0"/>
        <v>SHRIKANTH LINGAIAH THANIKONDA</v>
      </c>
      <c r="B12" t="str">
        <f t="shared" si="3"/>
        <v>SHRIKANTH LINGAIAH THANIKONDA</v>
      </c>
      <c r="C12" t="s">
        <v>162</v>
      </c>
      <c r="E12" t="s">
        <v>6817</v>
      </c>
      <c r="F12" t="s">
        <v>6817</v>
      </c>
      <c r="H12" t="str">
        <f t="shared" si="1"/>
        <v>DEEBA ENGINEERS AND MARKETING PRIVATE LIMITED</v>
      </c>
      <c r="K12" t="e">
        <f t="shared" si="2"/>
        <v>#N/A</v>
      </c>
    </row>
    <row r="13" spans="1:12" x14ac:dyDescent="0.2">
      <c r="A13" t="str">
        <f t="shared" si="0"/>
        <v>NIRMAL VIJAYKUMAR SHAH</v>
      </c>
      <c r="B13" t="str">
        <f t="shared" si="3"/>
        <v>NIRMAL VIJAYKUMAR SHAH</v>
      </c>
      <c r="C13" t="s">
        <v>170</v>
      </c>
      <c r="E13" t="s">
        <v>2297</v>
      </c>
      <c r="F13" t="s">
        <v>21039</v>
      </c>
      <c r="H13" t="str">
        <f t="shared" si="1"/>
        <v>RAMESHBHAI RAJARAM SHAH</v>
      </c>
      <c r="K13" t="e">
        <f t="shared" si="2"/>
        <v>#N/A</v>
      </c>
    </row>
    <row r="14" spans="1:12" x14ac:dyDescent="0.2">
      <c r="A14" t="str">
        <f t="shared" si="0"/>
        <v>THAKUR PRASAD SHUKLA</v>
      </c>
      <c r="B14" t="str">
        <f t="shared" si="3"/>
        <v>THAKUR PRASAD SHUKLA</v>
      </c>
      <c r="C14" t="s">
        <v>177</v>
      </c>
      <c r="E14" t="s">
        <v>6525</v>
      </c>
      <c r="F14" t="s">
        <v>21040</v>
      </c>
      <c r="H14" t="str">
        <f t="shared" si="1"/>
        <v>ELMEC HEATERS &amp; APPLIANCES</v>
      </c>
      <c r="K14" t="e">
        <f t="shared" si="2"/>
        <v>#N/A</v>
      </c>
    </row>
    <row r="15" spans="1:12" x14ac:dyDescent="0.2">
      <c r="A15" t="str">
        <f t="shared" si="0"/>
        <v>ANIL SUPPLIERS</v>
      </c>
      <c r="B15" t="str">
        <f t="shared" si="3"/>
        <v>ANIL SUPPLIERS</v>
      </c>
      <c r="C15" t="s">
        <v>188</v>
      </c>
      <c r="E15" t="s">
        <v>2102</v>
      </c>
      <c r="F15" t="s">
        <v>2102</v>
      </c>
      <c r="H15" t="str">
        <f t="shared" si="1"/>
        <v>ESQUIRE CARGO MANAGEMENT PRIVATE LIMITED</v>
      </c>
      <c r="K15" t="e">
        <f t="shared" si="2"/>
        <v>#N/A</v>
      </c>
    </row>
    <row r="16" spans="1:12" x14ac:dyDescent="0.2">
      <c r="A16" t="str">
        <f t="shared" si="0"/>
        <v>SURYODAYA TRADING COMPANY</v>
      </c>
      <c r="B16" t="str">
        <f t="shared" si="3"/>
        <v>SURYODAYA TRADING COMPANY</v>
      </c>
      <c r="C16" t="s">
        <v>195</v>
      </c>
      <c r="E16" t="s">
        <v>6624</v>
      </c>
      <c r="F16" t="s">
        <v>21041</v>
      </c>
      <c r="H16" t="str">
        <f t="shared" si="1"/>
        <v>PRAVEEN GOEL</v>
      </c>
      <c r="K16" t="e">
        <f t="shared" si="2"/>
        <v>#N/A</v>
      </c>
    </row>
    <row r="17" spans="1:11" x14ac:dyDescent="0.2">
      <c r="A17" t="str">
        <f t="shared" si="0"/>
        <v>SHAH FASTENERS &amp; TOOLS PRIVATE LIMITED</v>
      </c>
      <c r="B17" t="str">
        <f t="shared" si="3"/>
        <v>SHAH FASTENERS &amp; TOOLS PRIVATE LIMITED</v>
      </c>
      <c r="C17" t="s">
        <v>204</v>
      </c>
      <c r="E17" t="s">
        <v>6579</v>
      </c>
      <c r="F17" t="s">
        <v>6583</v>
      </c>
      <c r="H17" t="str">
        <f t="shared" si="1"/>
        <v>LOKESH KRISHNAREDDY</v>
      </c>
      <c r="K17" t="e">
        <f t="shared" si="2"/>
        <v>#N/A</v>
      </c>
    </row>
    <row r="18" spans="1:11" x14ac:dyDescent="0.2">
      <c r="A18" t="str">
        <f t="shared" si="0"/>
        <v>OM METAL CAST</v>
      </c>
      <c r="B18" t="str">
        <f t="shared" si="3"/>
        <v>OM METAL CAST</v>
      </c>
      <c r="C18" t="s">
        <v>215</v>
      </c>
      <c r="E18" t="s">
        <v>6487</v>
      </c>
      <c r="F18" t="s">
        <v>6491</v>
      </c>
      <c r="H18" t="str">
        <f t="shared" si="1"/>
        <v>NOOJINAMANE RAMESH DEVADIGA</v>
      </c>
      <c r="K18" t="e">
        <f t="shared" si="2"/>
        <v>#N/A</v>
      </c>
    </row>
    <row r="19" spans="1:11" x14ac:dyDescent="0.2">
      <c r="A19" t="str">
        <f t="shared" si="0"/>
        <v>RAKESH BHAGWANDAS DALAL</v>
      </c>
      <c r="B19" t="str">
        <f t="shared" si="3"/>
        <v>RAKESH BHAGWANDAS DALAL</v>
      </c>
      <c r="C19" t="s">
        <v>222</v>
      </c>
      <c r="E19" t="s">
        <v>5053</v>
      </c>
      <c r="F19" t="s">
        <v>21042</v>
      </c>
      <c r="H19" t="str">
        <f t="shared" si="1"/>
        <v>JAMBU KUMAR CHAMPAWAT</v>
      </c>
      <c r="K19" t="e">
        <f t="shared" si="2"/>
        <v>#N/A</v>
      </c>
    </row>
    <row r="20" spans="1:11" x14ac:dyDescent="0.2">
      <c r="A20" t="str">
        <f t="shared" si="0"/>
        <v>SHREE SANTOSHI MATA TIMBER</v>
      </c>
      <c r="B20" t="str">
        <f t="shared" si="3"/>
        <v>SHREE SANTOSHI MATA TIMBER</v>
      </c>
      <c r="C20" t="s">
        <v>230</v>
      </c>
      <c r="E20" t="s">
        <v>6057</v>
      </c>
      <c r="F20" t="s">
        <v>6057</v>
      </c>
      <c r="H20" t="str">
        <f t="shared" si="1"/>
        <v>INTECH POINT</v>
      </c>
      <c r="K20" t="e">
        <f t="shared" si="2"/>
        <v>#N/A</v>
      </c>
    </row>
    <row r="21" spans="1:11" x14ac:dyDescent="0.2">
      <c r="A21" t="str">
        <f t="shared" si="0"/>
        <v>JEEVAN SHRIRANG SHINDE</v>
      </c>
      <c r="B21" t="str">
        <f t="shared" si="3"/>
        <v>JEEVAN SHRIRANG SHINDE</v>
      </c>
      <c r="C21" t="s">
        <v>240</v>
      </c>
      <c r="E21" t="s">
        <v>2167</v>
      </c>
      <c r="F21" t="s">
        <v>21043</v>
      </c>
      <c r="H21" t="str">
        <f t="shared" si="1"/>
        <v>JAGDEEP SINGH</v>
      </c>
      <c r="K21" t="e">
        <f t="shared" si="2"/>
        <v>#N/A</v>
      </c>
    </row>
    <row r="22" spans="1:11" x14ac:dyDescent="0.2">
      <c r="A22" t="str">
        <f t="shared" si="0"/>
        <v>VIDYA SAHU</v>
      </c>
      <c r="B22" t="str">
        <f t="shared" si="3"/>
        <v>VIDYA SAHU</v>
      </c>
      <c r="C22" t="s">
        <v>248</v>
      </c>
      <c r="E22" t="s">
        <v>5531</v>
      </c>
      <c r="F22" t="s">
        <v>21044</v>
      </c>
      <c r="H22" t="str">
        <f t="shared" si="1"/>
        <v>RAJINDER KUMAR JINDAL</v>
      </c>
      <c r="K22" t="e">
        <f t="shared" si="2"/>
        <v>#N/A</v>
      </c>
    </row>
    <row r="23" spans="1:11" x14ac:dyDescent="0.2">
      <c r="A23" t="str">
        <f t="shared" si="0"/>
        <v>PREMANGSHU KUMAR GUHA</v>
      </c>
      <c r="B23" t="str">
        <f t="shared" si="3"/>
        <v>PREMANGSHU KUMAR GUHA</v>
      </c>
      <c r="C23" t="s">
        <v>258</v>
      </c>
      <c r="E23" t="s">
        <v>2334</v>
      </c>
      <c r="F23" t="s">
        <v>2338</v>
      </c>
      <c r="H23" t="str">
        <f t="shared" si="1"/>
        <v>P SHAMANTH KUMAR</v>
      </c>
      <c r="K23" t="e">
        <f t="shared" si="2"/>
        <v>#N/A</v>
      </c>
    </row>
    <row r="24" spans="1:11" x14ac:dyDescent="0.2">
      <c r="A24" t="str">
        <f t="shared" si="0"/>
        <v>PRIYADARSHINI</v>
      </c>
      <c r="B24" t="str">
        <f t="shared" si="3"/>
        <v>PRIYADARSHINI</v>
      </c>
      <c r="C24" t="s">
        <v>266</v>
      </c>
      <c r="E24" t="s">
        <v>2272</v>
      </c>
      <c r="F24" t="s">
        <v>2277</v>
      </c>
      <c r="H24" t="str">
        <f t="shared" si="1"/>
        <v>LALIT KUMAR BHOTIKA</v>
      </c>
      <c r="K24" t="e">
        <f t="shared" si="2"/>
        <v>#N/A</v>
      </c>
    </row>
    <row r="25" spans="1:11" x14ac:dyDescent="0.2">
      <c r="A25" t="str">
        <f t="shared" si="0"/>
        <v>PRIDE INDUSTRIAL EQUIPMENTS INDIA PRIVATE LIMITED</v>
      </c>
      <c r="B25" t="str">
        <f t="shared" si="3"/>
        <v>PRIDE INDUSTRIAL EQUIPMENTS INDIA PRIVATE LIMITED</v>
      </c>
      <c r="C25" t="s">
        <v>274</v>
      </c>
      <c r="E25" t="s">
        <v>2348</v>
      </c>
      <c r="F25" t="s">
        <v>21045</v>
      </c>
      <c r="H25" t="str">
        <f t="shared" si="1"/>
        <v>SINGH MANOHAR TOMAR</v>
      </c>
      <c r="K25" t="e">
        <f t="shared" si="2"/>
        <v>#N/A</v>
      </c>
    </row>
    <row r="26" spans="1:11" x14ac:dyDescent="0.2">
      <c r="A26" t="str">
        <f t="shared" si="0"/>
        <v>AARTI STRUCTURES PRIVATE LIMITED</v>
      </c>
      <c r="B26" t="str">
        <f t="shared" si="3"/>
        <v>AARTI STRUCTURES PRIVATE LIMITED</v>
      </c>
      <c r="C26" t="s">
        <v>288</v>
      </c>
      <c r="E26" t="s">
        <v>5170</v>
      </c>
      <c r="F26" t="s">
        <v>21046</v>
      </c>
      <c r="H26" t="str">
        <f t="shared" si="1"/>
        <v>RAMASWAMYRAJ KANAGARAJU</v>
      </c>
      <c r="K26" t="e">
        <f t="shared" si="2"/>
        <v>#N/A</v>
      </c>
    </row>
    <row r="27" spans="1:11" x14ac:dyDescent="0.2">
      <c r="A27" t="str">
        <f t="shared" si="0"/>
        <v>BMC ELECTROPLAST PVT LTD</v>
      </c>
      <c r="B27" t="str">
        <f t="shared" si="3"/>
        <v>BMC ELECTROPLAST PVT LTD</v>
      </c>
      <c r="C27" t="s">
        <v>301</v>
      </c>
      <c r="E27" t="s">
        <v>6914</v>
      </c>
      <c r="F27" t="s">
        <v>6918</v>
      </c>
      <c r="H27" t="str">
        <f t="shared" si="1"/>
        <v>MANGILALBHANSALI</v>
      </c>
      <c r="K27" t="e">
        <f t="shared" si="2"/>
        <v>#N/A</v>
      </c>
    </row>
    <row r="28" spans="1:11" x14ac:dyDescent="0.2">
      <c r="A28" t="str">
        <f t="shared" si="0"/>
        <v>SURELOCK PLASTICS PRIVATE LIMITED</v>
      </c>
      <c r="B28" t="str">
        <f t="shared" si="3"/>
        <v>SURELOCK PLASTICS PRIVATE LIMITED</v>
      </c>
      <c r="C28" t="s">
        <v>314</v>
      </c>
      <c r="E28" t="s">
        <v>5489</v>
      </c>
      <c r="F28" t="s">
        <v>5493</v>
      </c>
      <c r="H28" t="str">
        <f t="shared" si="1"/>
        <v>PARASMAL SAMPATHRAJ</v>
      </c>
      <c r="K28" t="e">
        <f t="shared" si="2"/>
        <v>#N/A</v>
      </c>
    </row>
    <row r="29" spans="1:11" x14ac:dyDescent="0.2">
      <c r="A29" t="str">
        <f t="shared" si="0"/>
        <v>BLR LOGISTIKS (I) LIMITED</v>
      </c>
      <c r="B29" t="str">
        <f t="shared" si="3"/>
        <v>BLR LOGISTIKS (I) LIMITED</v>
      </c>
      <c r="C29" t="s">
        <v>328</v>
      </c>
      <c r="E29" t="s">
        <v>4612</v>
      </c>
      <c r="F29" t="s">
        <v>21065</v>
      </c>
      <c r="H29" t="str">
        <f t="shared" si="1"/>
        <v>INDRAJIT PRASAD</v>
      </c>
      <c r="K29" t="e">
        <f t="shared" si="2"/>
        <v>#N/A</v>
      </c>
    </row>
    <row r="30" spans="1:11" x14ac:dyDescent="0.2">
      <c r="A30" t="str">
        <f t="shared" si="0"/>
        <v>BHIMRAO DNYANDEO FUNDE</v>
      </c>
      <c r="B30" t="str">
        <f t="shared" si="3"/>
        <v>BHIMRAO DNYANDEO FUNDE</v>
      </c>
      <c r="C30" t="s">
        <v>338</v>
      </c>
      <c r="E30" t="s">
        <v>6351</v>
      </c>
      <c r="F30" t="s">
        <v>21047</v>
      </c>
      <c r="H30" t="str">
        <f t="shared" si="1"/>
        <v>MEGHDOOT PACKAGING (UTTARANCHAL)</v>
      </c>
      <c r="K30" t="e">
        <f t="shared" si="2"/>
        <v>#N/A</v>
      </c>
    </row>
    <row r="31" spans="1:11" x14ac:dyDescent="0.2">
      <c r="A31" t="str">
        <f t="shared" si="0"/>
        <v>REBELLO INTERNATIONAL PRIVATE LIMITED</v>
      </c>
      <c r="B31" t="str">
        <f t="shared" si="3"/>
        <v>REBELLO INTERNATIONAL PRIVATE LIMITED</v>
      </c>
      <c r="C31" t="s">
        <v>349</v>
      </c>
      <c r="E31" t="s">
        <v>5843</v>
      </c>
      <c r="F31" t="s">
        <v>21048</v>
      </c>
      <c r="H31" t="str">
        <f t="shared" si="1"/>
        <v>MINAKSHI GABA</v>
      </c>
      <c r="K31" t="e">
        <f t="shared" si="2"/>
        <v>#N/A</v>
      </c>
    </row>
    <row r="32" spans="1:11" x14ac:dyDescent="0.2">
      <c r="A32" t="str">
        <f t="shared" si="0"/>
        <v>ANYTIME LOGISTIC PRIVATE LIMITED</v>
      </c>
      <c r="B32" t="str">
        <f t="shared" si="3"/>
        <v>ANYTIME LOGISTIC PRIVATE LIMITED</v>
      </c>
      <c r="C32" t="s">
        <v>360</v>
      </c>
      <c r="E32" t="s">
        <v>4447</v>
      </c>
      <c r="F32" t="s">
        <v>21049</v>
      </c>
      <c r="H32" t="str">
        <f t="shared" si="1"/>
        <v>MANOJ KUMAR GABA</v>
      </c>
      <c r="K32" t="e">
        <f t="shared" si="2"/>
        <v>#N/A</v>
      </c>
    </row>
    <row r="33" spans="1:11" x14ac:dyDescent="0.2">
      <c r="A33" t="str">
        <f t="shared" si="0"/>
        <v/>
      </c>
      <c r="B33" t="str">
        <f t="shared" si="3"/>
        <v/>
      </c>
      <c r="C33" t="s">
        <v>369</v>
      </c>
      <c r="E33" t="s">
        <v>2180</v>
      </c>
      <c r="F33" t="s">
        <v>21050</v>
      </c>
      <c r="H33" t="str">
        <f t="shared" si="1"/>
        <v>MESSRS MULTI PAC INC</v>
      </c>
      <c r="K33" t="e">
        <f t="shared" si="2"/>
        <v>#N/A</v>
      </c>
    </row>
    <row r="34" spans="1:11" x14ac:dyDescent="0.2">
      <c r="A34" t="str">
        <f t="shared" si="0"/>
        <v>JESSY THOMAS</v>
      </c>
      <c r="B34" t="str">
        <f t="shared" si="3"/>
        <v>JESSY THOMAS</v>
      </c>
      <c r="C34" t="s">
        <v>383</v>
      </c>
      <c r="E34" t="s">
        <v>5545</v>
      </c>
      <c r="F34" t="s">
        <v>21051</v>
      </c>
      <c r="H34" t="str">
        <f t="shared" si="1"/>
        <v>KULJEET KAUR</v>
      </c>
      <c r="K34" t="e">
        <f t="shared" si="2"/>
        <v>#N/A</v>
      </c>
    </row>
    <row r="35" spans="1:11" x14ac:dyDescent="0.2">
      <c r="A35" t="str">
        <f t="shared" si="0"/>
        <v>INDUSTRIAL TAPES &amp; FABRICS PRIVATE LIMITED</v>
      </c>
      <c r="B35" t="str">
        <f t="shared" si="3"/>
        <v>INDUSTRIAL TAPES &amp; FABRICS PRIVATE LIMITED</v>
      </c>
      <c r="C35" t="s">
        <v>391</v>
      </c>
      <c r="E35" t="s">
        <v>5478</v>
      </c>
      <c r="F35" t="s">
        <v>5478</v>
      </c>
      <c r="H35" t="str">
        <f t="shared" si="1"/>
        <v>NIS MARKETING PRIVATE LIMITED</v>
      </c>
      <c r="K35" t="e">
        <f t="shared" si="2"/>
        <v>#N/A</v>
      </c>
    </row>
    <row r="36" spans="1:11" x14ac:dyDescent="0.2">
      <c r="A36" t="str">
        <f t="shared" si="0"/>
        <v>TEMPLE PACKAGING PRIVATE LIMITED</v>
      </c>
      <c r="B36" t="str">
        <f t="shared" si="3"/>
        <v>TEMPLE PACKAGING PRIVATE LIMITED</v>
      </c>
      <c r="C36" t="s">
        <v>404</v>
      </c>
      <c r="E36" t="s">
        <v>2186</v>
      </c>
      <c r="F36" t="s">
        <v>2190</v>
      </c>
      <c r="H36" t="str">
        <f t="shared" si="1"/>
        <v>KARAM SINGH SHARMA</v>
      </c>
      <c r="K36" t="e">
        <f t="shared" si="2"/>
        <v>#N/A</v>
      </c>
    </row>
    <row r="37" spans="1:11" x14ac:dyDescent="0.2">
      <c r="A37" t="str">
        <f t="shared" si="0"/>
        <v>MANTRA INFOSOL LLP</v>
      </c>
      <c r="B37" t="str">
        <f t="shared" si="3"/>
        <v>MANTRA INFOSOL LLP</v>
      </c>
      <c r="C37" t="s">
        <v>415</v>
      </c>
      <c r="E37" t="s">
        <v>2304</v>
      </c>
      <c r="F37" t="s">
        <v>2304</v>
      </c>
      <c r="H37" t="str">
        <f t="shared" si="1"/>
        <v>PARAGON TAPES</v>
      </c>
      <c r="K37" t="e">
        <f t="shared" si="2"/>
        <v>#N/A</v>
      </c>
    </row>
    <row r="38" spans="1:11" x14ac:dyDescent="0.2">
      <c r="A38" t="str">
        <f t="shared" si="0"/>
        <v>HEMANT DWARKADAS BHUTA</v>
      </c>
      <c r="B38" t="str">
        <f t="shared" si="3"/>
        <v>HEMANT DWARKADAS BHUTA</v>
      </c>
      <c r="C38" t="s">
        <v>426</v>
      </c>
      <c r="E38" t="s">
        <v>6530</v>
      </c>
      <c r="F38" t="s">
        <v>6534</v>
      </c>
      <c r="H38" t="str">
        <f t="shared" si="1"/>
        <v>JHUMKI BANERJEE</v>
      </c>
      <c r="K38" t="e">
        <f t="shared" si="2"/>
        <v>#N/A</v>
      </c>
    </row>
    <row r="39" spans="1:11" x14ac:dyDescent="0.2">
      <c r="A39" t="str">
        <f t="shared" si="0"/>
        <v>LITMUS WORLD MARKETING TECHNOLOGIES PRIVATE LIMITED</v>
      </c>
      <c r="B39" t="str">
        <f t="shared" si="3"/>
        <v>LITMUS WORLD MARKETING TECHNOLOGIES PRIVATE LIMITED</v>
      </c>
      <c r="C39" t="s">
        <v>436</v>
      </c>
      <c r="E39" t="s">
        <v>6811</v>
      </c>
      <c r="F39" t="s">
        <v>6815</v>
      </c>
      <c r="H39" t="str">
        <f t="shared" si="1"/>
        <v>GOPINATH CHINNAPPAN</v>
      </c>
      <c r="K39" t="e">
        <f t="shared" si="2"/>
        <v>#N/A</v>
      </c>
    </row>
    <row r="40" spans="1:11" x14ac:dyDescent="0.2">
      <c r="A40" t="str">
        <f t="shared" si="0"/>
        <v>TROCKO LOGI PRIVATE LIMITED</v>
      </c>
      <c r="B40" t="str">
        <f t="shared" si="3"/>
        <v>TROCKO LOGI PRIVATE LIMITED</v>
      </c>
      <c r="C40" t="s">
        <v>448</v>
      </c>
      <c r="E40" t="s">
        <v>5496</v>
      </c>
      <c r="F40" t="s">
        <v>5500</v>
      </c>
      <c r="H40" t="str">
        <f t="shared" si="1"/>
        <v>KAUSAR RANGWALA</v>
      </c>
      <c r="K40" t="e">
        <f t="shared" si="2"/>
        <v>#N/A</v>
      </c>
    </row>
    <row r="41" spans="1:11" x14ac:dyDescent="0.2">
      <c r="A41" t="str">
        <f t="shared" si="0"/>
        <v>AKASH VIJAY MANGRULE</v>
      </c>
      <c r="B41" t="str">
        <f t="shared" si="3"/>
        <v>AKASH VIJAY MANGRULE</v>
      </c>
      <c r="C41" t="s">
        <v>458</v>
      </c>
      <c r="E41" t="s">
        <v>6922</v>
      </c>
      <c r="F41" t="s">
        <v>6922</v>
      </c>
      <c r="H41" t="str">
        <f t="shared" si="1"/>
        <v>RAJAMANE AND HEGDE SERVICES PRIVATE LIMITED</v>
      </c>
      <c r="K41" t="e">
        <f t="shared" si="2"/>
        <v>#N/A</v>
      </c>
    </row>
    <row r="42" spans="1:11" x14ac:dyDescent="0.2">
      <c r="A42" t="str">
        <f t="shared" si="0"/>
        <v>CARE SYSTEMS</v>
      </c>
      <c r="B42" t="str">
        <f t="shared" si="3"/>
        <v>CARE SYSTEMS</v>
      </c>
      <c r="C42" t="s">
        <v>466</v>
      </c>
      <c r="E42" t="s">
        <v>6050</v>
      </c>
      <c r="F42" t="s">
        <v>6050</v>
      </c>
      <c r="H42" t="str">
        <f t="shared" si="1"/>
        <v>S S TRANSPORT</v>
      </c>
      <c r="K42" t="e">
        <f t="shared" si="2"/>
        <v>#N/A</v>
      </c>
    </row>
    <row r="43" spans="1:11" x14ac:dyDescent="0.2">
      <c r="A43" t="str">
        <f t="shared" si="0"/>
        <v>SUNIL KUMAR KHABYA</v>
      </c>
      <c r="B43" t="str">
        <f t="shared" si="3"/>
        <v>SUNIL KUMAR KHABYA</v>
      </c>
      <c r="C43" t="s">
        <v>475</v>
      </c>
      <c r="E43" t="s">
        <v>6645</v>
      </c>
      <c r="F43" t="s">
        <v>6649</v>
      </c>
      <c r="H43" t="str">
        <f t="shared" si="1"/>
        <v>Muniswamy Saravanan</v>
      </c>
      <c r="K43" t="e">
        <f t="shared" si="2"/>
        <v>#N/A</v>
      </c>
    </row>
    <row r="44" spans="1:11" x14ac:dyDescent="0.2">
      <c r="A44" t="str">
        <f t="shared" si="0"/>
        <v>MAHARASHTRA AUTO INDUSTRIES</v>
      </c>
      <c r="B44" t="str">
        <f t="shared" si="3"/>
        <v>MAHARASHTRA AUTO INDUSTRIES</v>
      </c>
      <c r="C44" t="s">
        <v>483</v>
      </c>
      <c r="E44" t="s">
        <v>2255</v>
      </c>
      <c r="F44" t="s">
        <v>2257</v>
      </c>
      <c r="H44" t="str">
        <f t="shared" si="1"/>
        <v>AMAR NATH GUPTA</v>
      </c>
      <c r="K44" t="e">
        <f t="shared" si="2"/>
        <v>#N/A</v>
      </c>
    </row>
    <row r="45" spans="1:11" x14ac:dyDescent="0.2">
      <c r="A45" t="str">
        <f t="shared" si="0"/>
        <v>PCL (INDIA) PRIVATE LIMITED</v>
      </c>
      <c r="B45" t="str">
        <f t="shared" si="3"/>
        <v>PCL (INDIA) PRIVATE LIMITED</v>
      </c>
      <c r="C45" t="s">
        <v>490</v>
      </c>
      <c r="E45" t="s">
        <v>2174</v>
      </c>
      <c r="F45" t="s">
        <v>2174</v>
      </c>
      <c r="H45" t="str">
        <f t="shared" si="1"/>
        <v>SATYA PACKAGING</v>
      </c>
      <c r="K45" t="e">
        <f t="shared" si="2"/>
        <v>#N/A</v>
      </c>
    </row>
    <row r="46" spans="1:11" x14ac:dyDescent="0.2">
      <c r="A46" t="str">
        <f t="shared" si="0"/>
        <v>UNIVERSAL CHEMICALS AND INDUSTRIES PRIVATE LIMITED</v>
      </c>
      <c r="B46" t="str">
        <f t="shared" si="3"/>
        <v>UNIVERSAL CHEMICALS AND INDUSTRIES PRIVATE LIMITED</v>
      </c>
      <c r="C46" t="s">
        <v>499</v>
      </c>
      <c r="E46" t="s">
        <v>2193</v>
      </c>
      <c r="F46" t="s">
        <v>2197</v>
      </c>
      <c r="H46" t="str">
        <f t="shared" si="1"/>
        <v>AMIT KUMAR TIWARI</v>
      </c>
      <c r="K46" t="e">
        <f t="shared" si="2"/>
        <v>#N/A</v>
      </c>
    </row>
    <row r="47" spans="1:11" x14ac:dyDescent="0.2">
      <c r="A47" t="str">
        <f t="shared" si="0"/>
        <v>VENKATESH GOVINDAPPA</v>
      </c>
      <c r="B47" t="str">
        <f t="shared" si="3"/>
        <v>VENKATESH GOVINDAPPA</v>
      </c>
      <c r="C47" t="s">
        <v>510</v>
      </c>
      <c r="E47" t="s">
        <v>5131</v>
      </c>
      <c r="F47" t="s">
        <v>5595</v>
      </c>
      <c r="H47" t="str">
        <f t="shared" si="1"/>
        <v>RATAN SHARMA</v>
      </c>
      <c r="K47" t="e">
        <f t="shared" si="2"/>
        <v>#N/A</v>
      </c>
    </row>
    <row r="48" spans="1:11" x14ac:dyDescent="0.2">
      <c r="A48" t="str">
        <f t="shared" si="0"/>
        <v>RAMKUMAR JANDAIL SINGH</v>
      </c>
      <c r="B48" t="str">
        <f t="shared" si="3"/>
        <v>RAMKUMAR JANDAIL SINGH</v>
      </c>
      <c r="C48" t="s">
        <v>519</v>
      </c>
      <c r="E48" t="s">
        <v>6072</v>
      </c>
      <c r="F48" t="s">
        <v>6072</v>
      </c>
      <c r="H48" t="str">
        <f t="shared" si="1"/>
        <v>SHREEJI TRANSLOGISTICS LIMITED</v>
      </c>
      <c r="K48" t="e">
        <f t="shared" si="2"/>
        <v>#N/A</v>
      </c>
    </row>
    <row r="49" spans="1:11" x14ac:dyDescent="0.2">
      <c r="A49" t="str">
        <f t="shared" si="0"/>
        <v>MIND MERCHANT GLOBAL PRIVATE LIMITED</v>
      </c>
      <c r="B49" t="str">
        <f t="shared" si="3"/>
        <v>MIND MERCHANT GLOBAL PRIVATE LIMITED</v>
      </c>
      <c r="C49" t="s">
        <v>529</v>
      </c>
      <c r="E49" t="s">
        <v>2781</v>
      </c>
      <c r="F49" t="s">
        <v>21052</v>
      </c>
      <c r="H49" t="str">
        <f t="shared" si="1"/>
        <v>SIDDHIVINAYAK PET MANUFACTURING COMPANY</v>
      </c>
      <c r="K49" t="e">
        <f t="shared" si="2"/>
        <v>#N/A</v>
      </c>
    </row>
    <row r="50" spans="1:11" x14ac:dyDescent="0.2">
      <c r="A50" t="str">
        <f t="shared" si="0"/>
        <v>AALANNA PLASTICS INDIA PRIVATE LIMITED</v>
      </c>
      <c r="B50" t="str">
        <f t="shared" si="3"/>
        <v>AALANNA PLASTICS INDIA PRIVATE LIMITED</v>
      </c>
      <c r="C50" t="s">
        <v>541</v>
      </c>
      <c r="E50" t="s">
        <v>5026</v>
      </c>
      <c r="F50" t="s">
        <v>15345</v>
      </c>
      <c r="H50" t="str">
        <f t="shared" si="1"/>
        <v>VENA RAM</v>
      </c>
      <c r="K50" t="e">
        <f t="shared" si="2"/>
        <v>#N/A</v>
      </c>
    </row>
    <row r="51" spans="1:11" x14ac:dyDescent="0.2">
      <c r="A51" t="str">
        <f t="shared" si="0"/>
        <v>SH HARYANA WIRES LIMITED</v>
      </c>
      <c r="B51" t="str">
        <f t="shared" si="3"/>
        <v>SH HARYANA WIRES LIMITED</v>
      </c>
      <c r="C51" t="s">
        <v>553</v>
      </c>
      <c r="E51" t="s">
        <v>6632</v>
      </c>
      <c r="F51" t="s">
        <v>6632</v>
      </c>
      <c r="H51" t="str">
        <f t="shared" si="1"/>
        <v>SIXERS CARTOONS</v>
      </c>
      <c r="K51" t="e">
        <f t="shared" si="2"/>
        <v>#N/A</v>
      </c>
    </row>
    <row r="52" spans="1:11" x14ac:dyDescent="0.2">
      <c r="A52" t="str">
        <f t="shared" si="0"/>
        <v>KIRAN DAS</v>
      </c>
      <c r="B52" t="str">
        <f t="shared" si="3"/>
        <v>KIRAN DAS</v>
      </c>
      <c r="C52" t="s">
        <v>566</v>
      </c>
      <c r="E52" t="s">
        <v>2281</v>
      </c>
      <c r="F52" t="s">
        <v>2281</v>
      </c>
      <c r="H52" t="str">
        <f t="shared" si="1"/>
        <v>SOUTHERN CARGO CARRIERS (INDIA)</v>
      </c>
      <c r="K52" t="e">
        <f t="shared" si="2"/>
        <v>#N/A</v>
      </c>
    </row>
    <row r="53" spans="1:11" x14ac:dyDescent="0.2">
      <c r="A53" t="str">
        <f t="shared" si="0"/>
        <v>SUJATA GHOSH</v>
      </c>
      <c r="B53" t="str">
        <f t="shared" si="3"/>
        <v>SUJATA GHOSH</v>
      </c>
      <c r="C53" t="s">
        <v>577</v>
      </c>
      <c r="E53" t="s">
        <v>6320</v>
      </c>
      <c r="F53" t="s">
        <v>6324</v>
      </c>
      <c r="H53" t="str">
        <f t="shared" si="1"/>
        <v>Ravindera Kumar Pareek</v>
      </c>
      <c r="K53" t="e">
        <f t="shared" si="2"/>
        <v>#N/A</v>
      </c>
    </row>
    <row r="54" spans="1:11" x14ac:dyDescent="0.2">
      <c r="A54" t="str">
        <f t="shared" si="0"/>
        <v>SOLID STATE SYSTEMS PRIVATE LIMITED</v>
      </c>
      <c r="B54" t="str">
        <f t="shared" si="3"/>
        <v>SOLID STATE SYSTEMS PRIVATE LIMITED</v>
      </c>
      <c r="C54" t="s">
        <v>585</v>
      </c>
      <c r="E54" t="s">
        <v>2311</v>
      </c>
      <c r="F54" t="s">
        <v>2315</v>
      </c>
      <c r="H54" t="str">
        <f t="shared" si="1"/>
        <v>JAYASHEKAR MAHADEVAPPA HIRIYUR</v>
      </c>
      <c r="K54" t="e">
        <f t="shared" si="2"/>
        <v>#N/A</v>
      </c>
    </row>
    <row r="55" spans="1:11" x14ac:dyDescent="0.2">
      <c r="A55" t="str">
        <f t="shared" si="0"/>
        <v>GNAT FOUNDRY PRIVATE LIMITED</v>
      </c>
      <c r="B55" t="str">
        <f t="shared" si="3"/>
        <v>GNAT FOUNDRY PRIVATE LIMITED</v>
      </c>
      <c r="C55" t="s">
        <v>597</v>
      </c>
      <c r="E55" t="s">
        <v>6168</v>
      </c>
      <c r="F55" t="s">
        <v>6172</v>
      </c>
      <c r="H55" t="str">
        <f t="shared" si="1"/>
        <v>RAMASWAMY REDDY KARTHIK</v>
      </c>
      <c r="K55" t="e">
        <f t="shared" si="2"/>
        <v>#N/A</v>
      </c>
    </row>
    <row r="56" spans="1:11" x14ac:dyDescent="0.2">
      <c r="A56" t="str">
        <f t="shared" si="0"/>
        <v>KABADI GNANESHWAR GOWRAMMA</v>
      </c>
      <c r="B56" t="str">
        <f t="shared" si="3"/>
        <v>KABADI GNANESHWAR GOWRAMMA</v>
      </c>
      <c r="C56" t="s">
        <v>612</v>
      </c>
      <c r="F56" t="s">
        <v>21053</v>
      </c>
      <c r="H56" t="str">
        <f t="shared" si="1"/>
        <v/>
      </c>
      <c r="K56" t="e">
        <f t="shared" si="2"/>
        <v>#N/A</v>
      </c>
    </row>
    <row r="57" spans="1:11" x14ac:dyDescent="0.2">
      <c r="A57" t="str">
        <f t="shared" si="0"/>
        <v>TRISHALA ELECTROLYTICS PRIVATE LIMITED</v>
      </c>
      <c r="B57" t="str">
        <f t="shared" si="3"/>
        <v>TRISHALA ELECTROLYTICS PRIVATE LIMITED</v>
      </c>
      <c r="C57" t="s">
        <v>622</v>
      </c>
      <c r="F57" t="s">
        <v>21054</v>
      </c>
      <c r="H57" t="str">
        <f t="shared" si="1"/>
        <v/>
      </c>
      <c r="K57" t="e">
        <f t="shared" si="2"/>
        <v>#N/A</v>
      </c>
    </row>
    <row r="58" spans="1:11" x14ac:dyDescent="0.2">
      <c r="A58" t="str">
        <f t="shared" si="0"/>
        <v>BIDARI MAHADEV SHANKAR</v>
      </c>
      <c r="B58" t="str">
        <f t="shared" si="3"/>
        <v>BIDARI MAHADEV SHANKAR</v>
      </c>
      <c r="C58" t="s">
        <v>634</v>
      </c>
      <c r="E58" t="s">
        <v>5614</v>
      </c>
      <c r="F58" t="s">
        <v>21055</v>
      </c>
      <c r="H58" t="str">
        <f t="shared" si="1"/>
        <v>TITTAMEGALAPALYA MARAIAH</v>
      </c>
      <c r="K58" t="e">
        <f t="shared" si="2"/>
        <v>#N/A</v>
      </c>
    </row>
    <row r="59" spans="1:11" x14ac:dyDescent="0.2">
      <c r="A59" t="str">
        <f t="shared" si="0"/>
        <v>ANJANA RAMANATHASA BAODI</v>
      </c>
      <c r="B59" t="str">
        <f t="shared" si="3"/>
        <v>ANJANA RAMANATHASA BAODI</v>
      </c>
      <c r="C59" t="s">
        <v>644</v>
      </c>
      <c r="E59" t="s">
        <v>2693</v>
      </c>
      <c r="F59" t="s">
        <v>21056</v>
      </c>
      <c r="H59" t="str">
        <f t="shared" si="1"/>
        <v>TAURUS PACKAGING PRIVATE LIMITED</v>
      </c>
      <c r="K59" t="e">
        <f t="shared" si="2"/>
        <v>#N/A</v>
      </c>
    </row>
    <row r="60" spans="1:11" x14ac:dyDescent="0.2">
      <c r="A60" t="str">
        <f t="shared" si="0"/>
        <v>DINESH SHRIPAD KOREGAVE</v>
      </c>
      <c r="B60" t="str">
        <f t="shared" si="3"/>
        <v>DINESH SHRIPAD KOREGAVE</v>
      </c>
      <c r="C60" t="s">
        <v>654</v>
      </c>
      <c r="F60" t="s">
        <v>21057</v>
      </c>
      <c r="H60" t="str">
        <f t="shared" si="1"/>
        <v/>
      </c>
      <c r="K60" t="e">
        <f t="shared" si="2"/>
        <v>#N/A</v>
      </c>
    </row>
    <row r="61" spans="1:11" x14ac:dyDescent="0.2">
      <c r="A61" t="str">
        <f t="shared" si="0"/>
        <v>REKHA SHARMA</v>
      </c>
      <c r="B61" t="str">
        <f t="shared" si="3"/>
        <v>REKHA SHARMA</v>
      </c>
      <c r="C61" t="s">
        <v>664</v>
      </c>
      <c r="F61" t="s">
        <v>21058</v>
      </c>
      <c r="H61" t="str">
        <f t="shared" si="1"/>
        <v/>
      </c>
      <c r="K61" t="e">
        <f t="shared" si="2"/>
        <v>#N/A</v>
      </c>
    </row>
    <row r="62" spans="1:11" x14ac:dyDescent="0.2">
      <c r="A62" t="str">
        <f t="shared" si="0"/>
        <v>KAIZEN ENGINEERING</v>
      </c>
      <c r="B62" t="str">
        <f t="shared" si="3"/>
        <v>KAIZEN ENGINEERING</v>
      </c>
      <c r="C62" t="s">
        <v>673</v>
      </c>
      <c r="F62" t="s">
        <v>21059</v>
      </c>
      <c r="H62" t="str">
        <f t="shared" si="1"/>
        <v/>
      </c>
      <c r="K62" t="e">
        <f t="shared" si="2"/>
        <v>#N/A</v>
      </c>
    </row>
    <row r="63" spans="1:11" x14ac:dyDescent="0.2">
      <c r="A63" t="str">
        <f t="shared" si="0"/>
        <v>REKHA SATISH DHARWADKAR</v>
      </c>
      <c r="B63" t="str">
        <f t="shared" si="3"/>
        <v>REKHA SATISH DHARWADKAR</v>
      </c>
      <c r="C63" t="s">
        <v>679</v>
      </c>
      <c r="E63" t="s">
        <v>6747</v>
      </c>
      <c r="F63" t="s">
        <v>21074</v>
      </c>
      <c r="H63" t="str">
        <f t="shared" si="1"/>
        <v>A.R. LOGISTICS</v>
      </c>
      <c r="K63" t="e">
        <f t="shared" si="2"/>
        <v>#N/A</v>
      </c>
    </row>
    <row r="64" spans="1:11" x14ac:dyDescent="0.2">
      <c r="A64" t="str">
        <f t="shared" si="0"/>
        <v>ASHISH DEWANGAN</v>
      </c>
      <c r="B64" t="str">
        <f t="shared" si="3"/>
        <v>ASHISH DEWANGAN</v>
      </c>
      <c r="C64" t="s">
        <v>686</v>
      </c>
      <c r="E64" t="s">
        <v>6202</v>
      </c>
      <c r="F64" t="s">
        <v>21075</v>
      </c>
      <c r="H64" t="str">
        <f t="shared" si="1"/>
        <v>ANURADHA DHAKA</v>
      </c>
      <c r="K64" t="e">
        <f t="shared" si="2"/>
        <v>#N/A</v>
      </c>
    </row>
    <row r="65" spans="1:11" x14ac:dyDescent="0.2">
      <c r="A65" t="str">
        <f t="shared" si="0"/>
        <v>MANDEEP SINGH</v>
      </c>
      <c r="B65" t="str">
        <f t="shared" si="3"/>
        <v>MANDEEP SINGH</v>
      </c>
      <c r="C65" t="s">
        <v>696</v>
      </c>
      <c r="F65" t="s">
        <v>21076</v>
      </c>
      <c r="H65" t="str">
        <f t="shared" si="1"/>
        <v/>
      </c>
      <c r="K65" t="e">
        <f t="shared" si="2"/>
        <v>#N/A</v>
      </c>
    </row>
    <row r="66" spans="1:11" x14ac:dyDescent="0.2">
      <c r="A66" t="str">
        <f t="shared" si="0"/>
        <v>PRAGATI SWITCHGEARS</v>
      </c>
      <c r="B66" t="str">
        <f t="shared" si="3"/>
        <v>PRAGATI SWITCHGEARS</v>
      </c>
      <c r="C66" t="s">
        <v>703</v>
      </c>
      <c r="E66" t="s">
        <v>5851</v>
      </c>
      <c r="F66" t="s">
        <v>21077</v>
      </c>
      <c r="H66" t="str">
        <f t="shared" si="1"/>
        <v>VINITA DEEPAKKUMAR LAKHIYANI</v>
      </c>
      <c r="K66" t="e">
        <f t="shared" si="2"/>
        <v>#N/A</v>
      </c>
    </row>
    <row r="67" spans="1:11" x14ac:dyDescent="0.2">
      <c r="A67" t="str">
        <f t="shared" ref="A67:A130" si="4">IF(IFERROR(MATCH(C67,$F$2:$F$55,0),"")="",C67,"")</f>
        <v>D K ELECTROMECH CORPN</v>
      </c>
      <c r="B67" t="str">
        <f t="shared" ref="B67:B130" si="5">IF(IFERROR(MATCH(C67,$E$2:$E$55,0),"")="",C67,"")</f>
        <v>D K ELECTROMECH CORPN</v>
      </c>
      <c r="C67" t="s">
        <v>712</v>
      </c>
      <c r="E67" t="s">
        <v>5402</v>
      </c>
      <c r="F67" t="s">
        <v>21078</v>
      </c>
      <c r="H67" t="str">
        <f t="shared" ref="H67:H130" si="6">IFERROR(INDEX(C67:C911,MATCH(E67,C67:C911,0)),"")</f>
        <v>AHMEDABAD ROADLINES PRIVATE LIMITED</v>
      </c>
      <c r="K67" t="e">
        <f t="shared" ref="K67:K130" si="7">MATCH(B67,$H$2:$H$55,0)</f>
        <v>#N/A</v>
      </c>
    </row>
    <row r="68" spans="1:11" x14ac:dyDescent="0.2">
      <c r="A68" t="str">
        <f t="shared" si="4"/>
        <v>PRIYANKA VAIBHAV PAWAR</v>
      </c>
      <c r="B68" t="str">
        <f t="shared" si="5"/>
        <v>PRIYANKA VAIBHAV PAWAR</v>
      </c>
      <c r="C68" t="s">
        <v>717</v>
      </c>
      <c r="E68" t="s">
        <v>3613</v>
      </c>
      <c r="F68" t="s">
        <v>21079</v>
      </c>
      <c r="H68" t="str">
        <f t="shared" si="6"/>
        <v>JITENDRA SINGH SHEKHAWAT</v>
      </c>
      <c r="K68" t="e">
        <f t="shared" si="7"/>
        <v>#N/A</v>
      </c>
    </row>
    <row r="69" spans="1:11" x14ac:dyDescent="0.2">
      <c r="A69" t="str">
        <f t="shared" si="4"/>
        <v>REAL PLASTICS</v>
      </c>
      <c r="B69" t="str">
        <f t="shared" si="5"/>
        <v>REAL PLASTICS</v>
      </c>
      <c r="C69" t="s">
        <v>724</v>
      </c>
      <c r="E69" t="s">
        <v>1596</v>
      </c>
      <c r="F69" t="s">
        <v>1600</v>
      </c>
      <c r="H69" t="str">
        <f t="shared" si="6"/>
        <v>AMAN SHARMA</v>
      </c>
      <c r="K69" t="e">
        <f t="shared" si="7"/>
        <v>#N/A</v>
      </c>
    </row>
    <row r="70" spans="1:11" x14ac:dyDescent="0.2">
      <c r="A70" t="str">
        <f t="shared" si="4"/>
        <v>DEEPAK MARUTI BANDACHE</v>
      </c>
      <c r="B70" t="str">
        <f t="shared" si="5"/>
        <v>DEEPAK MARUTI BANDACHE</v>
      </c>
      <c r="C70" t="s">
        <v>732</v>
      </c>
      <c r="E70" t="s">
        <v>4406</v>
      </c>
      <c r="F70" t="s">
        <v>21080</v>
      </c>
      <c r="H70" t="str">
        <f t="shared" si="6"/>
        <v>JAI PRAKASH KAUSHIK</v>
      </c>
      <c r="K70" t="e">
        <f t="shared" si="7"/>
        <v>#N/A</v>
      </c>
    </row>
    <row r="71" spans="1:11" x14ac:dyDescent="0.2">
      <c r="A71" t="str">
        <f t="shared" si="4"/>
        <v>SHRIKANT SUDAM DONGARE</v>
      </c>
      <c r="B71" t="str">
        <f t="shared" si="5"/>
        <v>SHRIKANT SUDAM DONGARE</v>
      </c>
      <c r="C71" t="s">
        <v>740</v>
      </c>
      <c r="E71" t="s">
        <v>1904</v>
      </c>
      <c r="F71" t="s">
        <v>1904</v>
      </c>
      <c r="H71" t="str">
        <f t="shared" si="6"/>
        <v>ANIL KUMAR ROUT</v>
      </c>
      <c r="K71" t="e">
        <f t="shared" si="7"/>
        <v>#N/A</v>
      </c>
    </row>
    <row r="72" spans="1:11" x14ac:dyDescent="0.2">
      <c r="A72" t="str">
        <f t="shared" si="4"/>
        <v>EXCEL ENGINEERS</v>
      </c>
      <c r="B72" t="str">
        <f t="shared" si="5"/>
        <v>EXCEL ENGINEERS</v>
      </c>
      <c r="C72" t="s">
        <v>747</v>
      </c>
      <c r="E72" t="s">
        <v>6591</v>
      </c>
      <c r="F72" t="s">
        <v>21081</v>
      </c>
      <c r="H72" t="str">
        <f t="shared" si="6"/>
        <v>SANWAR MAL GURJAR</v>
      </c>
      <c r="K72" t="e">
        <f t="shared" si="7"/>
        <v>#N/A</v>
      </c>
    </row>
    <row r="73" spans="1:11" x14ac:dyDescent="0.2">
      <c r="A73" t="str">
        <f t="shared" si="4"/>
        <v>SANJIV BAKSHI</v>
      </c>
      <c r="B73" t="str">
        <f t="shared" si="5"/>
        <v>SANJIV BAKSHI</v>
      </c>
      <c r="C73" t="s">
        <v>755</v>
      </c>
      <c r="E73" t="s">
        <v>360</v>
      </c>
      <c r="F73" t="s">
        <v>360</v>
      </c>
      <c r="H73" t="str">
        <f t="shared" si="6"/>
        <v/>
      </c>
      <c r="K73" t="e">
        <f t="shared" si="7"/>
        <v>#N/A</v>
      </c>
    </row>
    <row r="74" spans="1:11" x14ac:dyDescent="0.2">
      <c r="A74" t="str">
        <f t="shared" si="4"/>
        <v>NEELESH PRABACAR SINAI PISSURLENCAR</v>
      </c>
      <c r="B74" t="str">
        <f t="shared" si="5"/>
        <v>NEELESH PRABACAR SINAI PISSURLENCAR</v>
      </c>
      <c r="C74" t="s">
        <v>766</v>
      </c>
      <c r="E74" t="s">
        <v>1127</v>
      </c>
      <c r="F74" t="s">
        <v>1127</v>
      </c>
      <c r="H74" t="str">
        <f t="shared" si="6"/>
        <v>ARADHYA TRANSPORT AGENCY</v>
      </c>
      <c r="K74" t="e">
        <f t="shared" si="7"/>
        <v>#N/A</v>
      </c>
    </row>
    <row r="75" spans="1:11" x14ac:dyDescent="0.2">
      <c r="A75" t="str">
        <f t="shared" si="4"/>
        <v>OM PRAKASH VISHWAKARMA</v>
      </c>
      <c r="B75" t="str">
        <f t="shared" si="5"/>
        <v>OM PRAKASH VISHWAKARMA</v>
      </c>
      <c r="C75" t="s">
        <v>775</v>
      </c>
      <c r="F75" t="s">
        <v>21082</v>
      </c>
      <c r="H75" t="str">
        <f t="shared" si="6"/>
        <v/>
      </c>
      <c r="K75" t="e">
        <f t="shared" si="7"/>
        <v>#N/A</v>
      </c>
    </row>
    <row r="76" spans="1:11" x14ac:dyDescent="0.2">
      <c r="A76" t="str">
        <f t="shared" si="4"/>
        <v>R.S. LOGISTICS</v>
      </c>
      <c r="B76" t="str">
        <f t="shared" si="5"/>
        <v>R.S. LOGISTICS</v>
      </c>
      <c r="C76" t="s">
        <v>783</v>
      </c>
      <c r="F76" t="s">
        <v>21083</v>
      </c>
      <c r="H76" t="str">
        <f t="shared" si="6"/>
        <v/>
      </c>
      <c r="K76" t="e">
        <f t="shared" si="7"/>
        <v>#N/A</v>
      </c>
    </row>
    <row r="77" spans="1:11" x14ac:dyDescent="0.2">
      <c r="A77" t="str">
        <f t="shared" si="4"/>
        <v>AJAY RATILAL PANCHAL</v>
      </c>
      <c r="B77" t="str">
        <f t="shared" si="5"/>
        <v>AJAY RATILAL PANCHAL</v>
      </c>
      <c r="C77" t="s">
        <v>793</v>
      </c>
      <c r="E77" t="s">
        <v>1862</v>
      </c>
      <c r="F77" t="s">
        <v>1866</v>
      </c>
      <c r="H77" t="str">
        <f t="shared" si="6"/>
        <v>RAJ GAURAV RAI</v>
      </c>
      <c r="K77" t="e">
        <f t="shared" si="7"/>
        <v>#N/A</v>
      </c>
    </row>
    <row r="78" spans="1:11" x14ac:dyDescent="0.2">
      <c r="A78" t="str">
        <f t="shared" si="4"/>
        <v>ABHISHEK KUMAR SINGH</v>
      </c>
      <c r="B78" t="str">
        <f t="shared" si="5"/>
        <v>ABHISHEK KUMAR SINGH</v>
      </c>
      <c r="C78" t="s">
        <v>800</v>
      </c>
      <c r="E78" t="s">
        <v>3903</v>
      </c>
      <c r="F78" t="s">
        <v>3907</v>
      </c>
      <c r="H78" t="str">
        <f t="shared" si="6"/>
        <v>RADHA SINGH</v>
      </c>
      <c r="K78" t="e">
        <f t="shared" si="7"/>
        <v>#N/A</v>
      </c>
    </row>
    <row r="79" spans="1:11" x14ac:dyDescent="0.2">
      <c r="A79" t="str">
        <f t="shared" si="4"/>
        <v>MAULIK GIRISH SHAH</v>
      </c>
      <c r="B79" t="str">
        <f t="shared" si="5"/>
        <v>MAULIK GIRISH SHAH</v>
      </c>
      <c r="C79" t="s">
        <v>809</v>
      </c>
      <c r="E79" t="s">
        <v>3960</v>
      </c>
      <c r="F79" t="s">
        <v>3964</v>
      </c>
      <c r="H79" t="str">
        <f t="shared" si="6"/>
        <v>Amit Dagar</v>
      </c>
      <c r="K79" t="e">
        <f t="shared" si="7"/>
        <v>#N/A</v>
      </c>
    </row>
    <row r="80" spans="1:11" x14ac:dyDescent="0.2">
      <c r="A80" t="str">
        <f t="shared" si="4"/>
        <v>GERMICIDE HOUSEKEEPING AGENCY PRIVATE LIMITED</v>
      </c>
      <c r="B80" t="str">
        <f t="shared" si="5"/>
        <v>GERMICIDE HOUSEKEEPING AGENCY PRIVATE LIMITED</v>
      </c>
      <c r="C80" t="s">
        <v>820</v>
      </c>
      <c r="E80" t="s">
        <v>1963</v>
      </c>
      <c r="F80" t="s">
        <v>1967</v>
      </c>
      <c r="H80" t="str">
        <f t="shared" si="6"/>
        <v>Govinda Raju Sathyavelu</v>
      </c>
      <c r="K80" t="e">
        <f t="shared" si="7"/>
        <v>#N/A</v>
      </c>
    </row>
    <row r="81" spans="1:11" x14ac:dyDescent="0.2">
      <c r="A81" t="str">
        <f t="shared" si="4"/>
        <v>VISHWAS VITTHAL BACHHAV</v>
      </c>
      <c r="B81" t="str">
        <f t="shared" si="5"/>
        <v>VISHWAS VITTHAL BACHHAV</v>
      </c>
      <c r="C81" t="s">
        <v>829</v>
      </c>
      <c r="E81" t="s">
        <v>6848</v>
      </c>
      <c r="F81" t="s">
        <v>21084</v>
      </c>
      <c r="H81" t="str">
        <f t="shared" si="6"/>
        <v>JAYENDRASINGH RAJPALSINGH YADAV</v>
      </c>
      <c r="K81" t="e">
        <f t="shared" si="7"/>
        <v>#N/A</v>
      </c>
    </row>
    <row r="82" spans="1:11" x14ac:dyDescent="0.2">
      <c r="A82" t="str">
        <f t="shared" si="4"/>
        <v>SHIJI CHACKO</v>
      </c>
      <c r="B82" t="str">
        <f t="shared" si="5"/>
        <v>SHIJI CHACKO</v>
      </c>
      <c r="C82" t="s">
        <v>835</v>
      </c>
      <c r="E82" t="s">
        <v>1723</v>
      </c>
      <c r="F82" t="s">
        <v>1723</v>
      </c>
      <c r="H82" t="str">
        <f t="shared" si="6"/>
        <v>CATBUS INFOLABS PRIVATE LIMITED</v>
      </c>
      <c r="K82" t="e">
        <f t="shared" si="7"/>
        <v>#N/A</v>
      </c>
    </row>
    <row r="83" spans="1:11" x14ac:dyDescent="0.2">
      <c r="A83" t="str">
        <f t="shared" si="4"/>
        <v>DEELIP MITHARAM SAVKARE</v>
      </c>
      <c r="B83" t="str">
        <f t="shared" si="5"/>
        <v>DEELIP MITHARAM SAVKARE</v>
      </c>
      <c r="C83" t="s">
        <v>844</v>
      </c>
      <c r="E83" t="s">
        <v>6274</v>
      </c>
      <c r="F83" t="s">
        <v>21085</v>
      </c>
      <c r="H83" t="str">
        <f t="shared" si="6"/>
        <v>ROHIT CHANDRAKANT CHOUBEY</v>
      </c>
      <c r="K83" t="e">
        <f t="shared" si="7"/>
        <v>#N/A</v>
      </c>
    </row>
    <row r="84" spans="1:11" x14ac:dyDescent="0.2">
      <c r="A84" t="str">
        <f t="shared" si="4"/>
        <v>HAMANT SUDHAKAR KANNAV</v>
      </c>
      <c r="B84" t="str">
        <f t="shared" si="5"/>
        <v>HAMANT SUDHAKAR KANNAV</v>
      </c>
      <c r="C84" t="s">
        <v>851</v>
      </c>
      <c r="E84" t="s">
        <v>1753</v>
      </c>
      <c r="F84" t="s">
        <v>1757</v>
      </c>
      <c r="H84" t="str">
        <f t="shared" si="6"/>
        <v>MD ASIF</v>
      </c>
      <c r="K84" t="e">
        <f t="shared" si="7"/>
        <v>#N/A</v>
      </c>
    </row>
    <row r="85" spans="1:11" x14ac:dyDescent="0.2">
      <c r="A85" t="str">
        <f t="shared" si="4"/>
        <v>PROCONNECT SUPPLY CHAIN SOLUTIONS LIMITED</v>
      </c>
      <c r="B85" t="str">
        <f t="shared" si="5"/>
        <v>PROCONNECT SUPPLY CHAIN SOLUTIONS LIMITED</v>
      </c>
      <c r="C85" t="s">
        <v>858</v>
      </c>
      <c r="E85" t="s">
        <v>6147</v>
      </c>
      <c r="F85" t="s">
        <v>21086</v>
      </c>
      <c r="H85" t="str">
        <f t="shared" si="6"/>
        <v>DEEPAK KUMAR</v>
      </c>
      <c r="K85" t="e">
        <f t="shared" si="7"/>
        <v>#N/A</v>
      </c>
    </row>
    <row r="86" spans="1:11" x14ac:dyDescent="0.2">
      <c r="A86" t="str">
        <f t="shared" si="4"/>
        <v>Levin Cleo Dsouza</v>
      </c>
      <c r="B86" t="str">
        <f t="shared" si="5"/>
        <v>Levin Cleo Dsouza</v>
      </c>
      <c r="C86" t="s">
        <v>869</v>
      </c>
      <c r="E86" t="s">
        <v>4009</v>
      </c>
      <c r="F86" t="s">
        <v>21087</v>
      </c>
      <c r="H86" t="str">
        <f t="shared" si="6"/>
        <v>SANJAYA KUMAR DAS</v>
      </c>
      <c r="K86" t="e">
        <f t="shared" si="7"/>
        <v>#N/A</v>
      </c>
    </row>
    <row r="87" spans="1:11" x14ac:dyDescent="0.2">
      <c r="A87" t="str">
        <f t="shared" si="4"/>
        <v>AJIT PUNDLIK YADAV</v>
      </c>
      <c r="B87" t="str">
        <f t="shared" si="5"/>
        <v>AJIT PUNDLIK YADAV</v>
      </c>
      <c r="C87" t="s">
        <v>876</v>
      </c>
      <c r="E87" t="s">
        <v>6893</v>
      </c>
      <c r="F87" t="s">
        <v>6897</v>
      </c>
      <c r="H87" t="str">
        <f t="shared" si="6"/>
        <v>RAJPAL SINGH BISHT</v>
      </c>
      <c r="K87" t="e">
        <f t="shared" si="7"/>
        <v>#N/A</v>
      </c>
    </row>
    <row r="88" spans="1:11" x14ac:dyDescent="0.2">
      <c r="A88" t="str">
        <f t="shared" si="4"/>
        <v>DHRUV SINGH</v>
      </c>
      <c r="B88" t="str">
        <f t="shared" si="5"/>
        <v>DHRUV SINGH</v>
      </c>
      <c r="C88" t="s">
        <v>883</v>
      </c>
      <c r="E88" t="s">
        <v>21066</v>
      </c>
      <c r="F88" t="s">
        <v>21066</v>
      </c>
      <c r="H88" t="str">
        <f t="shared" si="6"/>
        <v>DIPTAB VENTURES PRIVATE LIMITED</v>
      </c>
      <c r="K88" t="e">
        <f t="shared" si="7"/>
        <v>#N/A</v>
      </c>
    </row>
    <row r="89" spans="1:11" x14ac:dyDescent="0.2">
      <c r="A89" t="str">
        <f t="shared" si="4"/>
        <v>APURVA ASHWIN MASALIA</v>
      </c>
      <c r="B89" t="str">
        <f t="shared" si="5"/>
        <v>APURVA ASHWIN MASALIA</v>
      </c>
      <c r="C89" t="s">
        <v>889</v>
      </c>
      <c r="F89" t="s">
        <v>11461</v>
      </c>
      <c r="H89" t="str">
        <f t="shared" si="6"/>
        <v/>
      </c>
      <c r="K89" t="e">
        <f t="shared" si="7"/>
        <v>#N/A</v>
      </c>
    </row>
    <row r="90" spans="1:11" x14ac:dyDescent="0.2">
      <c r="A90" t="str">
        <f t="shared" si="4"/>
        <v>PROMPT ENGINEERS</v>
      </c>
      <c r="B90" t="str">
        <f t="shared" si="5"/>
        <v>PROMPT ENGINEERS</v>
      </c>
      <c r="C90" t="s">
        <v>898</v>
      </c>
      <c r="E90" t="s">
        <v>1276</v>
      </c>
      <c r="F90" t="s">
        <v>1276</v>
      </c>
      <c r="H90" t="str">
        <f t="shared" si="6"/>
        <v>DOT TRUCKERS LIMITED</v>
      </c>
      <c r="K90" t="e">
        <f t="shared" si="7"/>
        <v>#N/A</v>
      </c>
    </row>
    <row r="91" spans="1:11" x14ac:dyDescent="0.2">
      <c r="A91" t="str">
        <f t="shared" si="4"/>
        <v>GURDEEP SINGH SOKHI</v>
      </c>
      <c r="B91" t="str">
        <f t="shared" si="5"/>
        <v>GURDEEP SINGH SOKHI</v>
      </c>
      <c r="C91" t="s">
        <v>905</v>
      </c>
      <c r="E91" t="s">
        <v>6187</v>
      </c>
      <c r="F91" t="s">
        <v>6191</v>
      </c>
      <c r="H91" t="str">
        <f t="shared" si="6"/>
        <v>MYSORE SHANTHAPPA ESHWARA</v>
      </c>
      <c r="K91" t="e">
        <f t="shared" si="7"/>
        <v>#N/A</v>
      </c>
    </row>
    <row r="92" spans="1:11" x14ac:dyDescent="0.2">
      <c r="A92" t="str">
        <f t="shared" si="4"/>
        <v>D. L. INDUSTRIES</v>
      </c>
      <c r="B92" t="str">
        <f t="shared" si="5"/>
        <v>D. L. INDUSTRIES</v>
      </c>
      <c r="C92" t="s">
        <v>914</v>
      </c>
      <c r="E92" t="s">
        <v>1877</v>
      </c>
      <c r="F92" t="s">
        <v>21088</v>
      </c>
      <c r="H92" t="str">
        <f t="shared" si="6"/>
        <v>ETN SERVICES PRIVATE LIMITED</v>
      </c>
      <c r="K92" t="e">
        <f t="shared" si="7"/>
        <v>#N/A</v>
      </c>
    </row>
    <row r="93" spans="1:11" x14ac:dyDescent="0.2">
      <c r="A93" t="str">
        <f t="shared" si="4"/>
        <v>MICAPLY</v>
      </c>
      <c r="B93" t="str">
        <f t="shared" si="5"/>
        <v>MICAPLY</v>
      </c>
      <c r="C93" t="s">
        <v>920</v>
      </c>
      <c r="E93" t="s">
        <v>1492</v>
      </c>
      <c r="F93" t="s">
        <v>21089</v>
      </c>
      <c r="H93" t="str">
        <f t="shared" si="6"/>
        <v>KULBIR SINGH PABBY</v>
      </c>
      <c r="K93" t="e">
        <f t="shared" si="7"/>
        <v>#N/A</v>
      </c>
    </row>
    <row r="94" spans="1:11" x14ac:dyDescent="0.2">
      <c r="A94" t="str">
        <f t="shared" si="4"/>
        <v>KAPOOR DIESELS GARAGE PRIVATE LIMITED</v>
      </c>
      <c r="B94" t="str">
        <f t="shared" si="5"/>
        <v>KAPOOR DIESELS GARAGE PRIVATE LIMITED</v>
      </c>
      <c r="C94" t="s">
        <v>930</v>
      </c>
      <c r="F94" t="s">
        <v>21090</v>
      </c>
      <c r="H94" t="str">
        <f t="shared" si="6"/>
        <v/>
      </c>
      <c r="K94" t="e">
        <f t="shared" si="7"/>
        <v>#N/A</v>
      </c>
    </row>
    <row r="95" spans="1:11" x14ac:dyDescent="0.2">
      <c r="A95" t="str">
        <f t="shared" si="4"/>
        <v>RAVI SHANKAR</v>
      </c>
      <c r="B95" t="str">
        <f t="shared" si="5"/>
        <v>RAVI SHANKAR</v>
      </c>
      <c r="C95" t="s">
        <v>940</v>
      </c>
      <c r="E95" t="s">
        <v>5721</v>
      </c>
      <c r="F95" t="s">
        <v>21091</v>
      </c>
      <c r="H95" t="str">
        <f t="shared" si="6"/>
        <v>FORZA LOGISTICS TECHLABS PRIVATE LIMITED</v>
      </c>
      <c r="K95" t="e">
        <f t="shared" si="7"/>
        <v>#N/A</v>
      </c>
    </row>
    <row r="96" spans="1:11" x14ac:dyDescent="0.2">
      <c r="A96" t="str">
        <f t="shared" si="4"/>
        <v>SURE CARGO CONTROL PRIVATE LIMITED</v>
      </c>
      <c r="B96" t="str">
        <f t="shared" si="5"/>
        <v>SURE CARGO CONTROL PRIVATE LIMITED</v>
      </c>
      <c r="C96" t="s">
        <v>949</v>
      </c>
      <c r="E96" t="s">
        <v>3579</v>
      </c>
      <c r="F96" t="s">
        <v>3579</v>
      </c>
      <c r="H96" t="str">
        <f t="shared" si="6"/>
        <v>G SATYANARAYANA MINI TRANSPORT</v>
      </c>
      <c r="K96" t="e">
        <f t="shared" si="7"/>
        <v>#N/A</v>
      </c>
    </row>
    <row r="97" spans="1:11" x14ac:dyDescent="0.2">
      <c r="A97" t="str">
        <f t="shared" si="4"/>
        <v>JAYAMMA BYLAPPA</v>
      </c>
      <c r="B97" t="str">
        <f t="shared" si="5"/>
        <v>JAYAMMA BYLAPPA</v>
      </c>
      <c r="C97" t="s">
        <v>960</v>
      </c>
      <c r="E97" t="s">
        <v>1895</v>
      </c>
      <c r="F97" t="s">
        <v>1899</v>
      </c>
      <c r="H97" t="str">
        <f t="shared" si="6"/>
        <v>GAJANAN BABU RAO PATBHAJE</v>
      </c>
      <c r="K97" t="e">
        <f t="shared" si="7"/>
        <v>#N/A</v>
      </c>
    </row>
    <row r="98" spans="1:11" x14ac:dyDescent="0.2">
      <c r="A98" t="str">
        <f t="shared" si="4"/>
        <v>AALANNA POLYWELL INDIA PRIVATE LIMITED</v>
      </c>
      <c r="B98" t="str">
        <f t="shared" si="5"/>
        <v>AALANNA POLYWELL INDIA PRIVATE LIMITED</v>
      </c>
      <c r="C98" t="s">
        <v>968</v>
      </c>
      <c r="E98" t="s">
        <v>21067</v>
      </c>
      <c r="F98" t="s">
        <v>21067</v>
      </c>
      <c r="H98" t="str">
        <f t="shared" si="6"/>
        <v>GANPATI ROAD LINES</v>
      </c>
      <c r="K98" t="e">
        <f t="shared" si="7"/>
        <v>#N/A</v>
      </c>
    </row>
    <row r="99" spans="1:11" x14ac:dyDescent="0.2">
      <c r="A99" t="str">
        <f t="shared" si="4"/>
        <v>ABDUL AZIZ CHOUDHURY</v>
      </c>
      <c r="B99" t="str">
        <f t="shared" si="5"/>
        <v>ABDUL AZIZ CHOUDHURY</v>
      </c>
      <c r="C99" t="s">
        <v>972</v>
      </c>
      <c r="E99" t="s">
        <v>5638</v>
      </c>
      <c r="F99" t="s">
        <v>5641</v>
      </c>
      <c r="H99" t="str">
        <f t="shared" si="6"/>
        <v>SANJAY GHOSH</v>
      </c>
      <c r="K99" t="e">
        <f t="shared" si="7"/>
        <v>#N/A</v>
      </c>
    </row>
    <row r="100" spans="1:11" x14ac:dyDescent="0.2">
      <c r="A100" t="str">
        <f t="shared" si="4"/>
        <v>RIDON ENGINEERING PRIVATE LIMITED</v>
      </c>
      <c r="B100" t="str">
        <f t="shared" si="5"/>
        <v>RIDON ENGINEERING PRIVATE LIMITED</v>
      </c>
      <c r="C100" t="s">
        <v>982</v>
      </c>
      <c r="E100" t="s">
        <v>3648</v>
      </c>
      <c r="F100" t="s">
        <v>21092</v>
      </c>
      <c r="H100" t="str">
        <f t="shared" si="6"/>
        <v>AJAY PARSHURAM GHODKE</v>
      </c>
      <c r="K100" t="e">
        <f t="shared" si="7"/>
        <v>#N/A</v>
      </c>
    </row>
    <row r="101" spans="1:11" x14ac:dyDescent="0.2">
      <c r="A101" t="str">
        <f t="shared" si="4"/>
        <v>DADABHAU ANANDA ZANJAD</v>
      </c>
      <c r="B101" t="str">
        <f t="shared" si="5"/>
        <v>DADABHAU ANANDA ZANJAD</v>
      </c>
      <c r="C101" t="s">
        <v>990</v>
      </c>
      <c r="E101" t="s">
        <v>1339</v>
      </c>
      <c r="F101" t="s">
        <v>1339</v>
      </c>
      <c r="H101" t="str">
        <f t="shared" si="6"/>
        <v>GOLDEN TEMPLE LOGISTICS PRIVATE LIMITED</v>
      </c>
      <c r="K101" t="e">
        <f t="shared" si="7"/>
        <v>#N/A</v>
      </c>
    </row>
    <row r="102" spans="1:11" x14ac:dyDescent="0.2">
      <c r="A102" t="str">
        <f t="shared" si="4"/>
        <v/>
      </c>
      <c r="B102" t="str">
        <f t="shared" si="5"/>
        <v/>
      </c>
      <c r="C102" t="s">
        <v>997</v>
      </c>
      <c r="E102" t="s">
        <v>1618</v>
      </c>
      <c r="F102" t="s">
        <v>1622</v>
      </c>
      <c r="H102" t="str">
        <f t="shared" si="6"/>
        <v>MUKESH KUMAR</v>
      </c>
      <c r="K102" t="e">
        <f t="shared" si="7"/>
        <v>#N/A</v>
      </c>
    </row>
    <row r="103" spans="1:11" x14ac:dyDescent="0.2">
      <c r="A103" t="str">
        <f t="shared" si="4"/>
        <v>ARAVALI SILK MILLS PRIVATE LIMITED</v>
      </c>
      <c r="B103" t="str">
        <f t="shared" si="5"/>
        <v>ARAVALI SILK MILLS PRIVATE LIMITED</v>
      </c>
      <c r="C103" t="s">
        <v>1005</v>
      </c>
      <c r="F103" t="s">
        <v>21093</v>
      </c>
      <c r="H103" t="str">
        <f t="shared" si="6"/>
        <v/>
      </c>
      <c r="K103" t="e">
        <f t="shared" si="7"/>
        <v>#N/A</v>
      </c>
    </row>
    <row r="104" spans="1:11" x14ac:dyDescent="0.2">
      <c r="A104" t="str">
        <f t="shared" si="4"/>
        <v>JAINCO REFRACTORY PRODUCTS PRIVATE LIMITED</v>
      </c>
      <c r="B104" t="str">
        <f t="shared" si="5"/>
        <v>JAINCO REFRACTORY PRODUCTS PRIVATE LIMITED</v>
      </c>
      <c r="C104" t="s">
        <v>1015</v>
      </c>
      <c r="E104" t="s">
        <v>2234</v>
      </c>
      <c r="F104" t="s">
        <v>21094</v>
      </c>
      <c r="H104" t="str">
        <f t="shared" si="6"/>
        <v>INSTANT TRANSPORT SOLUTION PRIVATE LIMITED</v>
      </c>
      <c r="K104" t="e">
        <f t="shared" si="7"/>
        <v>#N/A</v>
      </c>
    </row>
    <row r="105" spans="1:11" x14ac:dyDescent="0.2">
      <c r="A105" t="str">
        <f t="shared" si="4"/>
        <v>SUKETU ORGANICS PRIVATE LIMITED</v>
      </c>
      <c r="B105" t="str">
        <f t="shared" si="5"/>
        <v>SUKETU ORGANICS PRIVATE LIMITED</v>
      </c>
      <c r="C105" t="s">
        <v>1026</v>
      </c>
      <c r="E105" t="s">
        <v>6508</v>
      </c>
      <c r="F105" t="s">
        <v>21095</v>
      </c>
      <c r="H105" t="str">
        <f t="shared" si="6"/>
        <v>ISHIKA POLYFAB PRIVATE LIMITED</v>
      </c>
      <c r="K105" t="e">
        <f t="shared" si="7"/>
        <v>#N/A</v>
      </c>
    </row>
    <row r="106" spans="1:11" x14ac:dyDescent="0.2">
      <c r="A106" t="str">
        <f t="shared" si="4"/>
        <v>SNEHA SANJIV SHET</v>
      </c>
      <c r="B106" t="str">
        <f t="shared" si="5"/>
        <v>SNEHA SANJIV SHET</v>
      </c>
      <c r="C106" t="s">
        <v>1039</v>
      </c>
      <c r="E106" t="s">
        <v>1741</v>
      </c>
      <c r="F106" t="s">
        <v>21096</v>
      </c>
      <c r="H106" t="str">
        <f t="shared" si="6"/>
        <v>LAKSHMANAN SRINIVASAN</v>
      </c>
      <c r="K106" t="e">
        <f t="shared" si="7"/>
        <v>#N/A</v>
      </c>
    </row>
    <row r="107" spans="1:11" x14ac:dyDescent="0.2">
      <c r="A107" t="str">
        <f t="shared" si="4"/>
        <v>ADAMANT ENGINEERS PRIVATE LIMITED</v>
      </c>
      <c r="B107" t="str">
        <f t="shared" si="5"/>
        <v>ADAMANT ENGINEERS PRIVATE LIMITED</v>
      </c>
      <c r="C107" t="s">
        <v>1046</v>
      </c>
      <c r="E107" t="s">
        <v>1919</v>
      </c>
      <c r="F107" t="s">
        <v>21097</v>
      </c>
      <c r="H107" t="str">
        <f t="shared" si="6"/>
        <v>SURJIT SINGH</v>
      </c>
      <c r="K107" t="e">
        <f t="shared" si="7"/>
        <v>#N/A</v>
      </c>
    </row>
    <row r="108" spans="1:11" x14ac:dyDescent="0.2">
      <c r="A108" t="str">
        <f t="shared" si="4"/>
        <v>SKYTECH SYSTEMS (INDIA) PVT LTD</v>
      </c>
      <c r="B108" t="str">
        <f t="shared" si="5"/>
        <v>SKYTECH SYSTEMS (INDIA) PVT LTD</v>
      </c>
      <c r="C108" t="s">
        <v>1054</v>
      </c>
      <c r="F108" t="s">
        <v>21098</v>
      </c>
      <c r="H108" t="str">
        <f t="shared" si="6"/>
        <v/>
      </c>
      <c r="K108" t="e">
        <f t="shared" si="7"/>
        <v>#N/A</v>
      </c>
    </row>
    <row r="109" spans="1:11" x14ac:dyDescent="0.2">
      <c r="A109" t="str">
        <f t="shared" si="4"/>
        <v>MAKHAN DEEN</v>
      </c>
      <c r="B109" t="str">
        <f t="shared" si="5"/>
        <v>MAKHAN DEEN</v>
      </c>
      <c r="C109" t="s">
        <v>1063</v>
      </c>
      <c r="E109" t="s">
        <v>990</v>
      </c>
      <c r="F109" t="s">
        <v>21099</v>
      </c>
      <c r="H109" t="str">
        <f t="shared" si="6"/>
        <v/>
      </c>
      <c r="K109" t="e">
        <f t="shared" si="7"/>
        <v>#N/A</v>
      </c>
    </row>
    <row r="110" spans="1:11" x14ac:dyDescent="0.2">
      <c r="A110" t="str">
        <f t="shared" si="4"/>
        <v>ANATH BANDHU GANGULI</v>
      </c>
      <c r="B110" t="str">
        <f t="shared" si="5"/>
        <v>ANATH BANDHU GANGULI</v>
      </c>
      <c r="C110" t="s">
        <v>1071</v>
      </c>
      <c r="E110" t="s">
        <v>458</v>
      </c>
      <c r="F110" t="s">
        <v>462</v>
      </c>
      <c r="H110" t="str">
        <f t="shared" si="6"/>
        <v/>
      </c>
      <c r="K110" t="e">
        <f t="shared" si="7"/>
        <v>#N/A</v>
      </c>
    </row>
    <row r="111" spans="1:11" x14ac:dyDescent="0.2">
      <c r="A111" t="str">
        <f t="shared" si="4"/>
        <v>RAJALAXMI DASARI</v>
      </c>
      <c r="B111" t="str">
        <f t="shared" si="5"/>
        <v>RAJALAXMI DASARI</v>
      </c>
      <c r="C111" t="s">
        <v>1080</v>
      </c>
      <c r="E111" t="s">
        <v>930</v>
      </c>
      <c r="F111" t="s">
        <v>21100</v>
      </c>
      <c r="H111" t="str">
        <f t="shared" si="6"/>
        <v/>
      </c>
      <c r="K111" t="e">
        <f t="shared" si="7"/>
        <v>#N/A</v>
      </c>
    </row>
    <row r="112" spans="1:11" x14ac:dyDescent="0.2">
      <c r="A112" t="str">
        <f t="shared" si="4"/>
        <v>247WHEELS LOGISTICS</v>
      </c>
      <c r="B112" t="str">
        <f t="shared" si="5"/>
        <v>247WHEELS LOGISTICS</v>
      </c>
      <c r="C112" t="s">
        <v>1086</v>
      </c>
      <c r="F112" t="s">
        <v>21101</v>
      </c>
      <c r="H112" t="str">
        <f t="shared" si="6"/>
        <v/>
      </c>
      <c r="K112" t="e">
        <f t="shared" si="7"/>
        <v>#N/A</v>
      </c>
    </row>
    <row r="113" spans="1:11" x14ac:dyDescent="0.2">
      <c r="A113" t="str">
        <f t="shared" si="4"/>
        <v>HIMECH ACOUSTICS ENGINEERING</v>
      </c>
      <c r="B113" t="str">
        <f t="shared" si="5"/>
        <v>HIMECH ACOUSTICS ENGINEERING</v>
      </c>
      <c r="C113" t="s">
        <v>1094</v>
      </c>
      <c r="E113" t="s">
        <v>1870</v>
      </c>
      <c r="F113" t="s">
        <v>1874</v>
      </c>
      <c r="H113" t="str">
        <f t="shared" si="6"/>
        <v>KISHAN KUMAR</v>
      </c>
      <c r="K113" t="e">
        <f t="shared" si="7"/>
        <v>#N/A</v>
      </c>
    </row>
    <row r="114" spans="1:11" x14ac:dyDescent="0.2">
      <c r="A114" t="str">
        <f t="shared" si="4"/>
        <v>GANESH PANDURANG KULKARNI</v>
      </c>
      <c r="B114" t="str">
        <f t="shared" si="5"/>
        <v>GANESH PANDURANG KULKARNI</v>
      </c>
      <c r="C114" t="s">
        <v>1100</v>
      </c>
      <c r="E114" t="s">
        <v>21068</v>
      </c>
      <c r="F114" t="s">
        <v>21068</v>
      </c>
      <c r="H114" t="str">
        <f t="shared" si="6"/>
        <v>M10 LOGISTICS</v>
      </c>
      <c r="K114" t="e">
        <f t="shared" si="7"/>
        <v>#N/A</v>
      </c>
    </row>
    <row r="115" spans="1:11" x14ac:dyDescent="0.2">
      <c r="A115" t="str">
        <f t="shared" si="4"/>
        <v>RCI LOGISTICS PRIVATE LIMITED</v>
      </c>
      <c r="B115" t="str">
        <f t="shared" si="5"/>
        <v>RCI LOGISTICS PRIVATE LIMITED</v>
      </c>
      <c r="C115" t="s">
        <v>1109</v>
      </c>
      <c r="E115" t="s">
        <v>6180</v>
      </c>
      <c r="F115" t="s">
        <v>21102</v>
      </c>
      <c r="H115" t="str">
        <f t="shared" si="6"/>
        <v>MAVI TRANSPORTERS</v>
      </c>
      <c r="K115" t="e">
        <f t="shared" si="7"/>
        <v>#N/A</v>
      </c>
    </row>
    <row r="116" spans="1:11" x14ac:dyDescent="0.2">
      <c r="A116" t="str">
        <f t="shared" si="4"/>
        <v>RAHUL RAJKUMAR BORA</v>
      </c>
      <c r="B116" t="str">
        <f t="shared" si="5"/>
        <v>RAHUL RAJKUMAR BORA</v>
      </c>
      <c r="C116" t="s">
        <v>1121</v>
      </c>
      <c r="E116" t="s">
        <v>6174</v>
      </c>
      <c r="F116" t="s">
        <v>21103</v>
      </c>
      <c r="H116" t="str">
        <f t="shared" si="6"/>
        <v>Rasika Ketan Lasane</v>
      </c>
      <c r="K116" t="e">
        <f t="shared" si="7"/>
        <v>#N/A</v>
      </c>
    </row>
    <row r="117" spans="1:11" x14ac:dyDescent="0.2">
      <c r="A117" t="str">
        <f t="shared" si="4"/>
        <v>ARADHYA TRANSPORT AGENCY</v>
      </c>
      <c r="B117" t="str">
        <f t="shared" si="5"/>
        <v>ARADHYA TRANSPORT AGENCY</v>
      </c>
      <c r="C117" t="s">
        <v>1127</v>
      </c>
      <c r="E117" t="s">
        <v>3626</v>
      </c>
      <c r="F117" t="s">
        <v>21104</v>
      </c>
      <c r="H117" t="str">
        <f t="shared" si="6"/>
        <v>MAYURESHWAR LOGISTICS PRIVATE LIMITED</v>
      </c>
      <c r="K117" t="e">
        <f t="shared" si="7"/>
        <v>#N/A</v>
      </c>
    </row>
    <row r="118" spans="1:11" x14ac:dyDescent="0.2">
      <c r="A118" t="str">
        <f t="shared" si="4"/>
        <v>M B SUGARS AND PHARMACEUTICALS LIMITED</v>
      </c>
      <c r="B118" t="str">
        <f t="shared" si="5"/>
        <v>M B SUGARS AND PHARMACEUTICALS LIMITED</v>
      </c>
      <c r="C118" t="s">
        <v>1136</v>
      </c>
      <c r="E118" t="s">
        <v>21069</v>
      </c>
      <c r="F118" t="s">
        <v>21069</v>
      </c>
      <c r="H118" t="str">
        <f t="shared" si="6"/>
        <v>MIDDLEMILE PRO LLP</v>
      </c>
      <c r="K118" t="e">
        <f t="shared" si="7"/>
        <v>#N/A</v>
      </c>
    </row>
    <row r="119" spans="1:11" x14ac:dyDescent="0.2">
      <c r="A119" t="str">
        <f t="shared" si="4"/>
        <v>AKSHAY PRESSING PRIVATE L IMITED</v>
      </c>
      <c r="B119" t="str">
        <f t="shared" si="5"/>
        <v>AKSHAY PRESSING PRIVATE L IMITED</v>
      </c>
      <c r="C119" t="s">
        <v>1148</v>
      </c>
      <c r="E119" t="s">
        <v>4919</v>
      </c>
      <c r="F119" t="s">
        <v>21105</v>
      </c>
      <c r="H119" t="str">
        <f t="shared" si="6"/>
        <v>MUKUT CHANDRA DAS</v>
      </c>
      <c r="K119" t="e">
        <f t="shared" si="7"/>
        <v>#N/A</v>
      </c>
    </row>
    <row r="120" spans="1:11" x14ac:dyDescent="0.2">
      <c r="A120" t="str">
        <f t="shared" si="4"/>
        <v>SAMARTH LIFTERS PRIVATE LIMITED</v>
      </c>
      <c r="B120" t="str">
        <f t="shared" si="5"/>
        <v>SAMARTH LIFTERS PRIVATE LIMITED</v>
      </c>
      <c r="C120" t="s">
        <v>1158</v>
      </c>
      <c r="E120" t="s">
        <v>2559</v>
      </c>
      <c r="F120" t="s">
        <v>21106</v>
      </c>
      <c r="H120" t="str">
        <f t="shared" si="6"/>
        <v>NK FREIGHT CARRIERS PRIVATE LIMITED</v>
      </c>
      <c r="K120" t="e">
        <f t="shared" si="7"/>
        <v>#N/A</v>
      </c>
    </row>
    <row r="121" spans="1:11" x14ac:dyDescent="0.2">
      <c r="A121" t="str">
        <f t="shared" si="4"/>
        <v>THOLASI PRINTS INDIA PRIVATE LIMITED</v>
      </c>
      <c r="B121" t="str">
        <f t="shared" si="5"/>
        <v>THOLASI PRINTS INDIA PRIVATE LIMITED</v>
      </c>
      <c r="C121" t="s">
        <v>1172</v>
      </c>
      <c r="E121" t="s">
        <v>5236</v>
      </c>
      <c r="F121" t="s">
        <v>5240</v>
      </c>
      <c r="H121" t="str">
        <f t="shared" si="6"/>
        <v>Tanuja Agarwal</v>
      </c>
      <c r="K121" t="e">
        <f t="shared" si="7"/>
        <v>#N/A</v>
      </c>
    </row>
    <row r="122" spans="1:11" x14ac:dyDescent="0.2">
      <c r="A122" t="str">
        <f t="shared" si="4"/>
        <v>SHANKER LOGISTICS PVT LTD</v>
      </c>
      <c r="B122" t="str">
        <f t="shared" si="5"/>
        <v>SHANKER LOGISTICS PVT LTD</v>
      </c>
      <c r="C122" t="s">
        <v>1185</v>
      </c>
      <c r="E122" t="s">
        <v>664</v>
      </c>
      <c r="F122" t="s">
        <v>669</v>
      </c>
      <c r="H122" t="str">
        <f t="shared" si="6"/>
        <v/>
      </c>
      <c r="K122" t="e">
        <f t="shared" si="7"/>
        <v>#N/A</v>
      </c>
    </row>
    <row r="123" spans="1:11" x14ac:dyDescent="0.2">
      <c r="A123" t="str">
        <f t="shared" si="4"/>
        <v>GRACE RELOCATIONS PRIVATE LIMITED</v>
      </c>
      <c r="B123" t="str">
        <f t="shared" si="5"/>
        <v>GRACE RELOCATIONS PRIVATE LIMITED</v>
      </c>
      <c r="C123" t="s">
        <v>1196</v>
      </c>
      <c r="F123" t="s">
        <v>21107</v>
      </c>
      <c r="H123" t="str">
        <f t="shared" si="6"/>
        <v/>
      </c>
      <c r="K123" t="e">
        <f t="shared" si="7"/>
        <v>#N/A</v>
      </c>
    </row>
    <row r="124" spans="1:11" x14ac:dyDescent="0.2">
      <c r="A124" t="str">
        <f t="shared" si="4"/>
        <v>RENTECH DESIGNS INDIA PRIVATE LIMITED</v>
      </c>
      <c r="B124" t="str">
        <f t="shared" si="5"/>
        <v>RENTECH DESIGNS INDIA PRIVATE LIMITED</v>
      </c>
      <c r="C124" t="s">
        <v>1205</v>
      </c>
      <c r="E124" t="s">
        <v>6457</v>
      </c>
      <c r="F124" t="s">
        <v>21108</v>
      </c>
      <c r="H124" t="str">
        <f t="shared" si="6"/>
        <v>HEMLATA AGGARWAL</v>
      </c>
      <c r="K124" t="e">
        <f t="shared" si="7"/>
        <v>#N/A</v>
      </c>
    </row>
    <row r="125" spans="1:11" x14ac:dyDescent="0.2">
      <c r="A125" t="str">
        <f t="shared" si="4"/>
        <v>IVALUE INFOSOLUTIONS PRIVATE LIMITED</v>
      </c>
      <c r="B125" t="str">
        <f t="shared" si="5"/>
        <v>IVALUE INFOSOLUTIONS PRIVATE LIMITED</v>
      </c>
      <c r="C125" t="s">
        <v>1218</v>
      </c>
      <c r="E125" t="s">
        <v>4598</v>
      </c>
      <c r="F125" t="s">
        <v>4602</v>
      </c>
      <c r="H125" t="str">
        <f t="shared" si="6"/>
        <v>MADAN LAL JAT</v>
      </c>
      <c r="K125" t="e">
        <f t="shared" si="7"/>
        <v>#N/A</v>
      </c>
    </row>
    <row r="126" spans="1:11" x14ac:dyDescent="0.2">
      <c r="A126" t="str">
        <f t="shared" si="4"/>
        <v>SANTHOSH RAJ SAMPATHKUMAR</v>
      </c>
      <c r="B126" t="str">
        <f t="shared" si="5"/>
        <v>SANTHOSH RAJ SAMPATHKUMAR</v>
      </c>
      <c r="C126" t="s">
        <v>1229</v>
      </c>
      <c r="E126" t="s">
        <v>21070</v>
      </c>
      <c r="F126" t="s">
        <v>21070</v>
      </c>
      <c r="H126" t="str">
        <f t="shared" si="6"/>
        <v>NILAM TIWARI</v>
      </c>
      <c r="K126" t="e">
        <f t="shared" si="7"/>
        <v>#N/A</v>
      </c>
    </row>
    <row r="127" spans="1:11" x14ac:dyDescent="0.2">
      <c r="A127" t="str">
        <f t="shared" si="4"/>
        <v>M10 LOGISTICS</v>
      </c>
      <c r="B127" t="str">
        <f t="shared" si="5"/>
        <v>M10 LOGISTICS</v>
      </c>
      <c r="C127" t="s">
        <v>1238</v>
      </c>
      <c r="E127" t="s">
        <v>3180</v>
      </c>
      <c r="F127" t="s">
        <v>21109</v>
      </c>
      <c r="H127" t="str">
        <f t="shared" si="6"/>
        <v>PARMESHWAR HARIRAM WAGHMODE</v>
      </c>
      <c r="K127" t="e">
        <f t="shared" si="7"/>
        <v>#N/A</v>
      </c>
    </row>
    <row r="128" spans="1:11" x14ac:dyDescent="0.2">
      <c r="A128" t="str">
        <f t="shared" si="4"/>
        <v>DHEERAJ MANOHARLAL DUSEJA</v>
      </c>
      <c r="B128" t="str">
        <f t="shared" si="5"/>
        <v>DHEERAJ MANOHARLAL DUSEJA</v>
      </c>
      <c r="C128" t="s">
        <v>1246</v>
      </c>
      <c r="E128" t="s">
        <v>6252</v>
      </c>
      <c r="F128" t="s">
        <v>6252</v>
      </c>
      <c r="H128" t="str">
        <f t="shared" si="6"/>
        <v>PAF LOGISTICS</v>
      </c>
      <c r="K128" t="e">
        <f t="shared" si="7"/>
        <v>#N/A</v>
      </c>
    </row>
    <row r="129" spans="1:11" x14ac:dyDescent="0.2">
      <c r="A129" t="str">
        <f t="shared" si="4"/>
        <v>TRIMURTI CARS PRIVATE LIMITED</v>
      </c>
      <c r="B129" t="str">
        <f t="shared" si="5"/>
        <v>TRIMURTI CARS PRIVATE LIMITED</v>
      </c>
      <c r="C129" t="s">
        <v>1255</v>
      </c>
      <c r="E129" t="s">
        <v>3771</v>
      </c>
      <c r="F129" t="s">
        <v>21110</v>
      </c>
      <c r="H129" t="str">
        <f t="shared" si="6"/>
        <v>OM PRAKASH GHISARAM SINGADIA</v>
      </c>
      <c r="K129" t="e">
        <f t="shared" si="7"/>
        <v>#N/A</v>
      </c>
    </row>
    <row r="130" spans="1:11" x14ac:dyDescent="0.2">
      <c r="A130" t="str">
        <f t="shared" si="4"/>
        <v>SILKON SYNTHETICS AND COTTON DYEING PRIVATE LIMITED</v>
      </c>
      <c r="B130" t="str">
        <f t="shared" si="5"/>
        <v>SILKON SYNTHETICS AND COTTON DYEING PRIVATE LIMITED</v>
      </c>
      <c r="C130" t="s">
        <v>1267</v>
      </c>
      <c r="E130" t="s">
        <v>1815</v>
      </c>
      <c r="F130" t="s">
        <v>21111</v>
      </c>
      <c r="H130" t="str">
        <f t="shared" si="6"/>
        <v>PRANIK LOGISTICS PRIVATE LIMITED</v>
      </c>
      <c r="K130" t="e">
        <f t="shared" si="7"/>
        <v>#N/A</v>
      </c>
    </row>
    <row r="131" spans="1:11" x14ac:dyDescent="0.2">
      <c r="A131" t="str">
        <f t="shared" ref="A131:A194" si="8">IF(IFERROR(MATCH(C131,$F$2:$F$55,0),"")="",C131,"")</f>
        <v>DOT TRUCKERS LIMITED</v>
      </c>
      <c r="B131" t="str">
        <f t="shared" ref="B131:B194" si="9">IF(IFERROR(MATCH(C131,$E$2:$E$55,0),"")="",C131,"")</f>
        <v>DOT TRUCKERS LIMITED</v>
      </c>
      <c r="C131" t="s">
        <v>1276</v>
      </c>
      <c r="E131" t="s">
        <v>2137</v>
      </c>
      <c r="F131" t="s">
        <v>21112</v>
      </c>
      <c r="H131" t="str">
        <f t="shared" ref="H131:H194" si="10">IFERROR(INDEX(C131:C975,MATCH(E131,C131:C975,0)),"")</f>
        <v>SUKHDEV SINGH SANDHU</v>
      </c>
      <c r="K131" t="e">
        <f t="shared" ref="K131:K194" si="11">MATCH(B131,$H$2:$H$55,0)</f>
        <v>#N/A</v>
      </c>
    </row>
    <row r="132" spans="1:11" x14ac:dyDescent="0.2">
      <c r="A132" t="str">
        <f t="shared" si="8"/>
        <v>MIDDLEMILE PRO LLP</v>
      </c>
      <c r="B132" t="str">
        <f t="shared" si="9"/>
        <v>MIDDLEMILE PRO LLP</v>
      </c>
      <c r="C132" t="s">
        <v>1284</v>
      </c>
      <c r="E132" t="s">
        <v>21071</v>
      </c>
      <c r="F132" t="s">
        <v>21071</v>
      </c>
      <c r="H132" t="str">
        <f t="shared" si="10"/>
        <v>RADGO SUPPLY CHAIN PRIVATE LIMITED</v>
      </c>
      <c r="K132" t="e">
        <f t="shared" si="11"/>
        <v>#N/A</v>
      </c>
    </row>
    <row r="133" spans="1:11" x14ac:dyDescent="0.2">
      <c r="A133" t="str">
        <f t="shared" si="8"/>
        <v>ROTOSTAT SERVICES PRIVATE LIMITED</v>
      </c>
      <c r="B133" t="str">
        <f t="shared" si="9"/>
        <v>ROTOSTAT SERVICES PRIVATE LIMITED</v>
      </c>
      <c r="C133" t="s">
        <v>1293</v>
      </c>
      <c r="E133" t="s">
        <v>21072</v>
      </c>
      <c r="F133" t="s">
        <v>21072</v>
      </c>
      <c r="H133" t="str">
        <f t="shared" si="10"/>
        <v>RAJAM LOGISTICS</v>
      </c>
      <c r="K133" t="e">
        <f t="shared" si="11"/>
        <v>#N/A</v>
      </c>
    </row>
    <row r="134" spans="1:11" x14ac:dyDescent="0.2">
      <c r="A134" t="str">
        <f t="shared" si="8"/>
        <v>OKAY TOOLS PVT LTD</v>
      </c>
      <c r="B134" t="str">
        <f t="shared" si="9"/>
        <v>OKAY TOOLS PVT LTD</v>
      </c>
      <c r="C134" t="s">
        <v>1303</v>
      </c>
      <c r="E134" t="s">
        <v>3379</v>
      </c>
      <c r="F134" t="s">
        <v>3383</v>
      </c>
      <c r="H134" t="str">
        <f t="shared" si="10"/>
        <v>ANJALI</v>
      </c>
      <c r="K134" t="e">
        <f t="shared" si="11"/>
        <v>#N/A</v>
      </c>
    </row>
    <row r="135" spans="1:11" x14ac:dyDescent="0.2">
      <c r="A135" t="str">
        <f t="shared" si="8"/>
        <v>RAMESH CHAND RAMSWARUP DAS JINDAL</v>
      </c>
      <c r="B135" t="str">
        <f t="shared" si="9"/>
        <v>RAMESH CHAND RAMSWARUP DAS JINDAL</v>
      </c>
      <c r="C135" t="s">
        <v>1313</v>
      </c>
      <c r="E135" t="s">
        <v>4961</v>
      </c>
      <c r="F135" t="s">
        <v>21113</v>
      </c>
      <c r="H135" t="str">
        <f t="shared" si="10"/>
        <v>RANJEET KUMAR</v>
      </c>
      <c r="K135" t="e">
        <f t="shared" si="11"/>
        <v>#N/A</v>
      </c>
    </row>
    <row r="136" spans="1:11" x14ac:dyDescent="0.2">
      <c r="A136" t="str">
        <f t="shared" si="8"/>
        <v>ANGELS ALUMINIUM CORPORATION</v>
      </c>
      <c r="B136" t="str">
        <f t="shared" si="9"/>
        <v>ANGELS ALUMINIUM CORPORATION</v>
      </c>
      <c r="C136" t="s">
        <v>1320</v>
      </c>
      <c r="E136" t="s">
        <v>4003</v>
      </c>
      <c r="F136" t="s">
        <v>4007</v>
      </c>
      <c r="H136" t="str">
        <f t="shared" si="10"/>
        <v>RANVIRPRATAP GOPINATH RAO</v>
      </c>
      <c r="K136" t="e">
        <f t="shared" si="11"/>
        <v>#N/A</v>
      </c>
    </row>
    <row r="137" spans="1:11" x14ac:dyDescent="0.2">
      <c r="A137" t="str">
        <f t="shared" si="8"/>
        <v>UNIWAY LOGISTICS PRIVATE LIMITED</v>
      </c>
      <c r="B137" t="str">
        <f t="shared" si="9"/>
        <v>UNIWAY LOGISTICS PRIVATE LIMITED</v>
      </c>
      <c r="C137" t="s">
        <v>1329</v>
      </c>
      <c r="F137" t="s">
        <v>21114</v>
      </c>
      <c r="H137" t="str">
        <f t="shared" si="10"/>
        <v/>
      </c>
      <c r="K137" t="e">
        <f t="shared" si="11"/>
        <v>#N/A</v>
      </c>
    </row>
    <row r="138" spans="1:11" x14ac:dyDescent="0.2">
      <c r="A138" t="str">
        <f t="shared" si="8"/>
        <v>GOLDEN TEMPLE LOGISTICS PRIVATE LIMITED</v>
      </c>
      <c r="B138" t="str">
        <f t="shared" si="9"/>
        <v>GOLDEN TEMPLE LOGISTICS PRIVATE LIMITED</v>
      </c>
      <c r="C138" t="s">
        <v>1339</v>
      </c>
      <c r="E138" t="s">
        <v>1937</v>
      </c>
      <c r="F138" t="s">
        <v>21115</v>
      </c>
      <c r="H138" t="str">
        <f t="shared" si="10"/>
        <v>ANKUR TYAGI</v>
      </c>
      <c r="K138" t="e">
        <f t="shared" si="11"/>
        <v>#N/A</v>
      </c>
    </row>
    <row r="139" spans="1:11" x14ac:dyDescent="0.2">
      <c r="A139" t="str">
        <f t="shared" si="8"/>
        <v>SHEMAROO ENTERTAINMENT LIMITED</v>
      </c>
      <c r="B139" t="str">
        <f t="shared" si="9"/>
        <v>SHEMAROO ENTERTAINMENT LIMITED</v>
      </c>
      <c r="C139" t="s">
        <v>1351</v>
      </c>
      <c r="E139" t="s">
        <v>4132</v>
      </c>
      <c r="F139" t="s">
        <v>4132</v>
      </c>
      <c r="H139" t="str">
        <f t="shared" si="10"/>
        <v>RYBLUE LOGISTICS PRIVATE LIMITED</v>
      </c>
      <c r="K139" t="e">
        <f t="shared" si="11"/>
        <v>#N/A</v>
      </c>
    </row>
    <row r="140" spans="1:11" x14ac:dyDescent="0.2">
      <c r="A140" t="str">
        <f t="shared" si="8"/>
        <v>BASAPPA SHIVAPPA KOLI</v>
      </c>
      <c r="B140" t="str">
        <f t="shared" si="9"/>
        <v>BASAPPA SHIVAPPA KOLI</v>
      </c>
      <c r="C140" t="s">
        <v>1363</v>
      </c>
      <c r="E140" t="s">
        <v>800</v>
      </c>
      <c r="F140" t="s">
        <v>21116</v>
      </c>
      <c r="H140" t="str">
        <f t="shared" si="10"/>
        <v/>
      </c>
      <c r="K140" t="e">
        <f t="shared" si="11"/>
        <v>#N/A</v>
      </c>
    </row>
    <row r="141" spans="1:11" x14ac:dyDescent="0.2">
      <c r="A141" t="str">
        <f t="shared" si="8"/>
        <v>MANOGAR PRAKASH</v>
      </c>
      <c r="B141" t="str">
        <f t="shared" si="9"/>
        <v>MANOGAR PRAKASH</v>
      </c>
      <c r="C141" t="s">
        <v>1371</v>
      </c>
      <c r="E141" t="s">
        <v>4271</v>
      </c>
      <c r="F141" t="s">
        <v>4271</v>
      </c>
      <c r="H141" t="str">
        <f t="shared" si="10"/>
        <v>SANJOY SARKAR</v>
      </c>
      <c r="K141" t="e">
        <f t="shared" si="11"/>
        <v>#N/A</v>
      </c>
    </row>
    <row r="142" spans="1:11" x14ac:dyDescent="0.2">
      <c r="A142" t="str">
        <f t="shared" si="8"/>
        <v>KESAVAN BHAVANI</v>
      </c>
      <c r="B142" t="str">
        <f t="shared" si="9"/>
        <v>KESAVAN BHAVANI</v>
      </c>
      <c r="C142" t="s">
        <v>1374</v>
      </c>
      <c r="E142" t="s">
        <v>240</v>
      </c>
      <c r="F142" t="s">
        <v>21117</v>
      </c>
      <c r="H142" t="str">
        <f t="shared" si="10"/>
        <v/>
      </c>
      <c r="K142" t="e">
        <f t="shared" si="11"/>
        <v>#N/A</v>
      </c>
    </row>
    <row r="143" spans="1:11" x14ac:dyDescent="0.2">
      <c r="A143" t="str">
        <f t="shared" si="8"/>
        <v>MOTILAL LAXMICHAND SANGHAVI</v>
      </c>
      <c r="B143" t="str">
        <f t="shared" si="9"/>
        <v>MOTILAL LAXMICHAND SANGHAVI</v>
      </c>
      <c r="C143" t="s">
        <v>1381</v>
      </c>
      <c r="E143" t="s">
        <v>1411</v>
      </c>
      <c r="F143" t="s">
        <v>1411</v>
      </c>
      <c r="H143" t="str">
        <f t="shared" si="10"/>
        <v>SHREE JOPADEVI INDUSTRIAL SERVICES</v>
      </c>
      <c r="K143" t="e">
        <f t="shared" si="11"/>
        <v>#N/A</v>
      </c>
    </row>
    <row r="144" spans="1:11" x14ac:dyDescent="0.2">
      <c r="A144" t="str">
        <f t="shared" si="8"/>
        <v>TEJINDER SINGH KOHLI</v>
      </c>
      <c r="B144" t="str">
        <f t="shared" si="9"/>
        <v>TEJINDER SINGH KOHLI</v>
      </c>
      <c r="C144" t="s">
        <v>1388</v>
      </c>
      <c r="E144" t="s">
        <v>6885</v>
      </c>
      <c r="F144" t="s">
        <v>21118</v>
      </c>
      <c r="H144" t="str">
        <f t="shared" si="10"/>
        <v>VINAYBHAI PRAVINCHANDRA PANCHAL</v>
      </c>
      <c r="K144" t="e">
        <f t="shared" si="11"/>
        <v>#N/A</v>
      </c>
    </row>
    <row r="145" spans="1:11" x14ac:dyDescent="0.2">
      <c r="A145" t="str">
        <f t="shared" si="8"/>
        <v>INTEGRATED SUPPLY CHAIN SOLUTION</v>
      </c>
      <c r="B145" t="str">
        <f t="shared" si="9"/>
        <v>INTEGRATED SUPPLY CHAIN SOLUTION</v>
      </c>
      <c r="C145" t="s">
        <v>1396</v>
      </c>
      <c r="E145" t="s">
        <v>5131</v>
      </c>
      <c r="F145" t="s">
        <v>21119</v>
      </c>
      <c r="H145" t="str">
        <f t="shared" si="10"/>
        <v>RATAN SHARMA</v>
      </c>
      <c r="K145" t="e">
        <f t="shared" si="11"/>
        <v>#N/A</v>
      </c>
    </row>
    <row r="146" spans="1:11" x14ac:dyDescent="0.2">
      <c r="A146" t="str">
        <f t="shared" si="8"/>
        <v>SAIDEEP DOORS</v>
      </c>
      <c r="B146" t="str">
        <f t="shared" si="9"/>
        <v>SAIDEEP DOORS</v>
      </c>
      <c r="C146" t="s">
        <v>1404</v>
      </c>
      <c r="E146" t="s">
        <v>1759</v>
      </c>
      <c r="F146" t="s">
        <v>1759</v>
      </c>
      <c r="H146" t="str">
        <f t="shared" si="10"/>
        <v>SHRI GANPATI LOGISTICS</v>
      </c>
      <c r="K146" t="e">
        <f t="shared" si="11"/>
        <v>#N/A</v>
      </c>
    </row>
    <row r="147" spans="1:11" x14ac:dyDescent="0.2">
      <c r="A147" t="str">
        <f t="shared" si="8"/>
        <v>SHREE JOPADEVI INDUSTRIAL SERVICES</v>
      </c>
      <c r="B147" t="str">
        <f t="shared" si="9"/>
        <v>SHREE JOPADEVI INDUSTRIAL SERVICES</v>
      </c>
      <c r="C147" t="s">
        <v>1411</v>
      </c>
      <c r="E147" t="s">
        <v>3678</v>
      </c>
      <c r="F147" t="s">
        <v>3681</v>
      </c>
      <c r="H147" t="str">
        <f t="shared" si="10"/>
        <v>RAJMANI GOMTIPRASAD SHUKLA</v>
      </c>
      <c r="K147" t="e">
        <f t="shared" si="11"/>
        <v>#N/A</v>
      </c>
    </row>
    <row r="148" spans="1:11" x14ac:dyDescent="0.2">
      <c r="A148" t="str">
        <f t="shared" si="8"/>
        <v>RAVI RANJANI</v>
      </c>
      <c r="B148" t="str">
        <f t="shared" si="9"/>
        <v>RAVI RANJANI</v>
      </c>
      <c r="C148" t="s">
        <v>1418</v>
      </c>
      <c r="E148" t="s">
        <v>6585</v>
      </c>
      <c r="F148" t="s">
        <v>6589</v>
      </c>
      <c r="H148" t="str">
        <f t="shared" si="10"/>
        <v>SHANTHIGRAMA MARIGOWDA RAVI KEERTHI</v>
      </c>
      <c r="K148" t="e">
        <f t="shared" si="11"/>
        <v>#N/A</v>
      </c>
    </row>
    <row r="149" spans="1:11" x14ac:dyDescent="0.2">
      <c r="A149" t="str">
        <f t="shared" si="8"/>
        <v>SIGMA GALVANIZING PVT LTD</v>
      </c>
      <c r="B149" t="str">
        <f t="shared" si="9"/>
        <v>SIGMA GALVANIZING PVT LTD</v>
      </c>
      <c r="C149" t="s">
        <v>1425</v>
      </c>
      <c r="E149" t="s">
        <v>2458</v>
      </c>
      <c r="F149" t="s">
        <v>2458</v>
      </c>
      <c r="H149" t="str">
        <f t="shared" si="10"/>
        <v>SMART SHIP INNOVATIVE SOLUTIONS PRIVATE LIMITED</v>
      </c>
      <c r="K149" t="e">
        <f t="shared" si="11"/>
        <v>#N/A</v>
      </c>
    </row>
    <row r="150" spans="1:11" x14ac:dyDescent="0.2">
      <c r="A150" t="str">
        <f t="shared" si="8"/>
        <v>TEJAS CARGO INDIA PRIVATE LIMITED</v>
      </c>
      <c r="B150" t="str">
        <f t="shared" si="9"/>
        <v>TEJAS CARGO INDIA PRIVATE LIMITED</v>
      </c>
      <c r="C150" t="s">
        <v>1434</v>
      </c>
      <c r="E150" t="s">
        <v>1546</v>
      </c>
      <c r="F150" t="s">
        <v>1551</v>
      </c>
      <c r="H150" t="str">
        <f t="shared" si="10"/>
        <v>SUNITA KUMARI SHARMA</v>
      </c>
      <c r="K150" t="e">
        <f t="shared" si="11"/>
        <v>#N/A</v>
      </c>
    </row>
    <row r="151" spans="1:11" x14ac:dyDescent="0.2">
      <c r="A151" t="str">
        <f t="shared" si="8"/>
        <v>BILCARE LIMITED</v>
      </c>
      <c r="B151" t="str">
        <f t="shared" si="9"/>
        <v>BILCARE LIMITED</v>
      </c>
      <c r="C151" t="s">
        <v>1442</v>
      </c>
      <c r="E151" t="s">
        <v>21073</v>
      </c>
      <c r="F151" t="s">
        <v>21073</v>
      </c>
      <c r="H151" t="str">
        <f t="shared" si="10"/>
        <v>SRI KRANTHI TRANSPORT</v>
      </c>
      <c r="K151" t="e">
        <f t="shared" si="11"/>
        <v>#N/A</v>
      </c>
    </row>
    <row r="152" spans="1:11" x14ac:dyDescent="0.2">
      <c r="A152" t="str">
        <f t="shared" si="8"/>
        <v>RAJENDRA PANDURANG SURVASE</v>
      </c>
      <c r="B152" t="str">
        <f t="shared" si="9"/>
        <v>RAJENDRA PANDURANG SURVASE</v>
      </c>
      <c r="C152" t="s">
        <v>1451</v>
      </c>
      <c r="F152" t="s">
        <v>21120</v>
      </c>
      <c r="H152" t="str">
        <f t="shared" si="10"/>
        <v/>
      </c>
      <c r="K152" t="e">
        <f t="shared" si="11"/>
        <v>#N/A</v>
      </c>
    </row>
    <row r="153" spans="1:11" x14ac:dyDescent="0.2">
      <c r="A153" t="str">
        <f t="shared" si="8"/>
        <v>DEEPAK BHALKIKAR</v>
      </c>
      <c r="B153" t="str">
        <f t="shared" si="9"/>
        <v>DEEPAK BHALKIKAR</v>
      </c>
      <c r="C153" t="s">
        <v>1458</v>
      </c>
      <c r="E153" t="s">
        <v>1434</v>
      </c>
      <c r="F153" t="s">
        <v>21121</v>
      </c>
      <c r="H153" t="str">
        <f t="shared" si="10"/>
        <v/>
      </c>
      <c r="K153" t="e">
        <f t="shared" si="11"/>
        <v>#N/A</v>
      </c>
    </row>
    <row r="154" spans="1:11" x14ac:dyDescent="0.2">
      <c r="A154" t="str">
        <f t="shared" si="8"/>
        <v>NUBIGO TECHNOLOGIES PRIVATE LIMITED</v>
      </c>
      <c r="B154" t="str">
        <f t="shared" si="9"/>
        <v>NUBIGO TECHNOLOGIES PRIVATE LIMITED</v>
      </c>
      <c r="C154" t="s">
        <v>1465</v>
      </c>
      <c r="E154" t="s">
        <v>6344</v>
      </c>
      <c r="F154" t="s">
        <v>21122</v>
      </c>
      <c r="H154" t="str">
        <f t="shared" si="10"/>
        <v>MANISH BINDAL</v>
      </c>
      <c r="K154" t="e">
        <f t="shared" si="11"/>
        <v>#N/A</v>
      </c>
    </row>
    <row r="155" spans="1:11" x14ac:dyDescent="0.2">
      <c r="A155" t="str">
        <f t="shared" si="8"/>
        <v>ANITA RAJENDRA JAISWAL</v>
      </c>
      <c r="B155" t="str">
        <f t="shared" si="9"/>
        <v>ANITA RAJENDRA JAISWAL</v>
      </c>
      <c r="C155" t="s">
        <v>1474</v>
      </c>
      <c r="E155" t="s">
        <v>3932</v>
      </c>
      <c r="F155" t="s">
        <v>3932</v>
      </c>
      <c r="H155" t="str">
        <f t="shared" si="10"/>
        <v>TRANS EKKO LIVING SOLUTIONS PRIVATE LIMITED</v>
      </c>
      <c r="K155" t="e">
        <f t="shared" si="11"/>
        <v>#N/A</v>
      </c>
    </row>
    <row r="156" spans="1:11" x14ac:dyDescent="0.2">
      <c r="A156" t="str">
        <f t="shared" si="8"/>
        <v>DILIP DANMAL MUTHA</v>
      </c>
      <c r="B156" t="str">
        <f t="shared" si="9"/>
        <v>DILIP DANMAL MUTHA</v>
      </c>
      <c r="C156" t="s">
        <v>1481</v>
      </c>
      <c r="E156" t="s">
        <v>448</v>
      </c>
      <c r="F156" t="s">
        <v>21123</v>
      </c>
      <c r="H156" t="str">
        <f t="shared" si="10"/>
        <v/>
      </c>
      <c r="K156" t="e">
        <f t="shared" si="11"/>
        <v>#N/A</v>
      </c>
    </row>
    <row r="157" spans="1:11" x14ac:dyDescent="0.2">
      <c r="A157" t="str">
        <f t="shared" si="8"/>
        <v>KULBIR SINGH PABBY</v>
      </c>
      <c r="B157" t="str">
        <f t="shared" si="9"/>
        <v>KULBIR SINGH PABBY</v>
      </c>
      <c r="C157" t="s">
        <v>1492</v>
      </c>
      <c r="E157" t="s">
        <v>5220</v>
      </c>
      <c r="F157" t="s">
        <v>5224</v>
      </c>
      <c r="H157" t="str">
        <f t="shared" si="10"/>
        <v>MINAKSHI KUMARI</v>
      </c>
      <c r="K157" t="e">
        <f t="shared" si="11"/>
        <v>#N/A</v>
      </c>
    </row>
    <row r="158" spans="1:11" x14ac:dyDescent="0.2">
      <c r="A158" t="str">
        <f t="shared" si="8"/>
        <v>RAVI PERIWAL</v>
      </c>
      <c r="B158" t="str">
        <f t="shared" si="9"/>
        <v>RAVI PERIWAL</v>
      </c>
      <c r="C158" t="s">
        <v>1501</v>
      </c>
      <c r="E158" t="s">
        <v>3994</v>
      </c>
      <c r="F158" t="s">
        <v>21124</v>
      </c>
      <c r="H158" t="str">
        <f t="shared" si="10"/>
        <v>GAURAV BAREJA</v>
      </c>
      <c r="K158" t="e">
        <f t="shared" si="11"/>
        <v>#N/A</v>
      </c>
    </row>
    <row r="159" spans="1:11" x14ac:dyDescent="0.2">
      <c r="A159" t="str">
        <f t="shared" si="8"/>
        <v>DIPTAB VENTURES PRIVATE LIMITED</v>
      </c>
      <c r="B159" t="str">
        <f t="shared" si="9"/>
        <v>DIPTAB VENTURES PRIVATE LIMITED</v>
      </c>
      <c r="C159" t="s">
        <v>1509</v>
      </c>
      <c r="F159" t="s">
        <v>21125</v>
      </c>
      <c r="H159" t="str">
        <f t="shared" si="10"/>
        <v/>
      </c>
      <c r="K159" t="e">
        <f t="shared" si="11"/>
        <v>#N/A</v>
      </c>
    </row>
    <row r="160" spans="1:11" x14ac:dyDescent="0.2">
      <c r="A160" t="str">
        <f t="shared" si="8"/>
        <v>SUDHAKAR BHAGWANTA BARGAL</v>
      </c>
      <c r="B160" t="str">
        <f t="shared" si="9"/>
        <v>SUDHAKAR BHAGWANTA BARGAL</v>
      </c>
      <c r="C160" t="s">
        <v>1518</v>
      </c>
      <c r="F160" t="s">
        <v>21126</v>
      </c>
      <c r="H160" t="str">
        <f t="shared" si="10"/>
        <v/>
      </c>
      <c r="K160" t="e">
        <f t="shared" si="11"/>
        <v>#N/A</v>
      </c>
    </row>
    <row r="161" spans="1:11" x14ac:dyDescent="0.2">
      <c r="A161" t="str">
        <f t="shared" si="8"/>
        <v>SANJIV INFRA LOGISTICS PRIVATE LIMITED</v>
      </c>
      <c r="B161" t="str">
        <f t="shared" si="9"/>
        <v>SANJIV INFRA LOGISTICS PRIVATE LIMITED</v>
      </c>
      <c r="C161" t="s">
        <v>1525</v>
      </c>
      <c r="F161" t="s">
        <v>21127</v>
      </c>
      <c r="H161" t="str">
        <f t="shared" si="10"/>
        <v/>
      </c>
      <c r="K161" t="e">
        <f t="shared" si="11"/>
        <v>#N/A</v>
      </c>
    </row>
    <row r="162" spans="1:11" x14ac:dyDescent="0.2">
      <c r="A162" t="str">
        <f t="shared" si="8"/>
        <v>NIZAMUDDIN SHAIK</v>
      </c>
      <c r="B162" t="str">
        <f t="shared" si="9"/>
        <v>NIZAMUDDIN SHAIK</v>
      </c>
      <c r="C162" t="s">
        <v>1532</v>
      </c>
      <c r="F162" t="s">
        <v>21128</v>
      </c>
      <c r="H162" t="str">
        <f t="shared" si="10"/>
        <v/>
      </c>
      <c r="K162" t="e">
        <f t="shared" si="11"/>
        <v>#N/A</v>
      </c>
    </row>
    <row r="163" spans="1:11" x14ac:dyDescent="0.2">
      <c r="A163" t="str">
        <f t="shared" si="8"/>
        <v>THIRUMALA MADHULATHA PARASA</v>
      </c>
      <c r="B163" t="str">
        <f t="shared" si="9"/>
        <v>THIRUMALA MADHULATHA PARASA</v>
      </c>
      <c r="C163" t="s">
        <v>1538</v>
      </c>
      <c r="E163" t="s">
        <v>188</v>
      </c>
      <c r="F163" t="s">
        <v>188</v>
      </c>
      <c r="H163" t="str">
        <f t="shared" si="10"/>
        <v/>
      </c>
      <c r="K163" t="e">
        <f t="shared" si="11"/>
        <v>#N/A</v>
      </c>
    </row>
    <row r="164" spans="1:11" x14ac:dyDescent="0.2">
      <c r="A164" t="str">
        <f t="shared" si="8"/>
        <v>SUNITA KUMARI SHARMA</v>
      </c>
      <c r="B164" t="str">
        <f t="shared" si="9"/>
        <v>SUNITA KUMARI SHARMA</v>
      </c>
      <c r="C164" t="s">
        <v>1546</v>
      </c>
      <c r="E164" t="s">
        <v>4334</v>
      </c>
      <c r="F164" t="s">
        <v>4338</v>
      </c>
      <c r="H164" t="str">
        <f t="shared" si="10"/>
        <v>HITESH KUMAR SHANTILAL JAIN</v>
      </c>
      <c r="K164" t="e">
        <f t="shared" si="11"/>
        <v>#N/A</v>
      </c>
    </row>
    <row r="165" spans="1:11" x14ac:dyDescent="0.2">
      <c r="A165" t="str">
        <f t="shared" si="8"/>
        <v>CORPORATE INCENTIVE SOLUTIONS PRIVATE LIMITED</v>
      </c>
      <c r="B165" t="str">
        <f t="shared" si="9"/>
        <v>CORPORATE INCENTIVE SOLUTIONS PRIVATE LIMITED</v>
      </c>
      <c r="C165" t="s">
        <v>1555</v>
      </c>
      <c r="E165" t="s">
        <v>1566</v>
      </c>
      <c r="F165" t="s">
        <v>21141</v>
      </c>
      <c r="H165" t="str">
        <f t="shared" si="10"/>
        <v>ASHWINI SINGH RASTOGI</v>
      </c>
      <c r="K165" t="e">
        <f t="shared" si="11"/>
        <v>#N/A</v>
      </c>
    </row>
    <row r="166" spans="1:11" x14ac:dyDescent="0.2">
      <c r="A166" t="str">
        <f t="shared" si="8"/>
        <v>ASHWINI SINGH RASTOGI</v>
      </c>
      <c r="B166" t="str">
        <f t="shared" si="9"/>
        <v>ASHWINI SINGH RASTOGI</v>
      </c>
      <c r="C166" t="s">
        <v>1566</v>
      </c>
      <c r="E166" t="s">
        <v>5182</v>
      </c>
      <c r="F166" t="s">
        <v>5187</v>
      </c>
      <c r="H166" t="str">
        <f t="shared" si="10"/>
        <v>ASKAS PLASTIC PVT LTD</v>
      </c>
      <c r="K166" t="e">
        <f t="shared" si="11"/>
        <v>#N/A</v>
      </c>
    </row>
    <row r="167" spans="1:11" x14ac:dyDescent="0.2">
      <c r="A167" t="str">
        <f t="shared" si="8"/>
        <v>USHA ENTERPRISES</v>
      </c>
      <c r="B167" t="str">
        <f t="shared" si="9"/>
        <v>USHA ENTERPRISES</v>
      </c>
      <c r="C167" t="s">
        <v>1574</v>
      </c>
      <c r="E167" t="s">
        <v>5575</v>
      </c>
      <c r="F167" t="s">
        <v>5579</v>
      </c>
      <c r="H167" t="str">
        <f t="shared" si="10"/>
        <v>BHUSHAN SATISH KANABAR</v>
      </c>
      <c r="K167" t="e">
        <f t="shared" si="11"/>
        <v>#N/A</v>
      </c>
    </row>
    <row r="168" spans="1:11" x14ac:dyDescent="0.2">
      <c r="A168" t="str">
        <f t="shared" si="8"/>
        <v>PATEL NIKITABAHEN JIGAR</v>
      </c>
      <c r="B168" t="str">
        <f t="shared" si="9"/>
        <v>PATEL NIKITABAHEN JIGAR</v>
      </c>
      <c r="C168" t="s">
        <v>1580</v>
      </c>
      <c r="E168" t="s">
        <v>1726</v>
      </c>
      <c r="F168" t="s">
        <v>21142</v>
      </c>
      <c r="H168" t="str">
        <f t="shared" si="10"/>
        <v>OM BAGLA</v>
      </c>
      <c r="K168" t="e">
        <f t="shared" si="11"/>
        <v>#N/A</v>
      </c>
    </row>
    <row r="169" spans="1:11" x14ac:dyDescent="0.2">
      <c r="A169" t="str">
        <f t="shared" si="8"/>
        <v>AKSHAY S CHALKE</v>
      </c>
      <c r="B169" t="str">
        <f t="shared" si="9"/>
        <v>AKSHAY S CHALKE</v>
      </c>
      <c r="C169" t="s">
        <v>1589</v>
      </c>
      <c r="E169" t="s">
        <v>4743</v>
      </c>
      <c r="F169" t="s">
        <v>4748</v>
      </c>
      <c r="H169" t="str">
        <f t="shared" si="10"/>
        <v>BAL RATAN METAL</v>
      </c>
      <c r="K169" t="e">
        <f t="shared" si="11"/>
        <v>#N/A</v>
      </c>
    </row>
    <row r="170" spans="1:11" x14ac:dyDescent="0.2">
      <c r="A170" t="str">
        <f t="shared" si="8"/>
        <v>AMAN SHARMA</v>
      </c>
      <c r="B170" t="str">
        <f t="shared" si="9"/>
        <v>AMAN SHARMA</v>
      </c>
      <c r="C170" t="s">
        <v>1596</v>
      </c>
      <c r="E170" t="s">
        <v>127</v>
      </c>
      <c r="F170" t="s">
        <v>127</v>
      </c>
      <c r="H170" t="str">
        <f t="shared" si="10"/>
        <v/>
      </c>
      <c r="K170" t="e">
        <f t="shared" si="11"/>
        <v>#N/A</v>
      </c>
    </row>
    <row r="171" spans="1:11" x14ac:dyDescent="0.2">
      <c r="A171" t="str">
        <f t="shared" si="8"/>
        <v>ESTEE TRANSWAYS PRIVATE LIMITED</v>
      </c>
      <c r="B171" t="str">
        <f t="shared" si="9"/>
        <v>ESTEE TRANSWAYS PRIVATE LIMITED</v>
      </c>
      <c r="C171" t="s">
        <v>1605</v>
      </c>
      <c r="E171" t="s">
        <v>3082</v>
      </c>
      <c r="F171" t="s">
        <v>21129</v>
      </c>
      <c r="H171" t="str">
        <f t="shared" si="10"/>
        <v>BHARAT CHEMICALS CO</v>
      </c>
      <c r="K171" t="e">
        <f t="shared" si="11"/>
        <v>#N/A</v>
      </c>
    </row>
    <row r="172" spans="1:11" x14ac:dyDescent="0.2">
      <c r="A172" t="str">
        <f t="shared" si="8"/>
        <v>ESTEE MOVERS PRIVATE LIMITED</v>
      </c>
      <c r="B172" t="str">
        <f t="shared" si="9"/>
        <v>ESTEE MOVERS PRIVATE LIMITED</v>
      </c>
      <c r="C172" t="s">
        <v>1613</v>
      </c>
      <c r="E172" t="s">
        <v>2823</v>
      </c>
      <c r="F172" t="s">
        <v>2829</v>
      </c>
      <c r="H172" t="str">
        <f t="shared" si="10"/>
        <v>BPCSPACIFIC SPECIALITY PETROCHEMICALS PRIVATE LIMITED</v>
      </c>
      <c r="K172" t="e">
        <f t="shared" si="11"/>
        <v>#N/A</v>
      </c>
    </row>
    <row r="173" spans="1:11" x14ac:dyDescent="0.2">
      <c r="A173" t="str">
        <f t="shared" si="8"/>
        <v>MUKESH KUMAR</v>
      </c>
      <c r="B173" t="str">
        <f t="shared" si="9"/>
        <v>MUKESH KUMAR</v>
      </c>
      <c r="C173" t="s">
        <v>1618</v>
      </c>
      <c r="E173" t="s">
        <v>6447</v>
      </c>
      <c r="F173" t="s">
        <v>6453</v>
      </c>
      <c r="H173" t="str">
        <f t="shared" si="10"/>
        <v>CELEBRITY BIOPHARMA LIMITED</v>
      </c>
      <c r="K173" t="e">
        <f t="shared" si="11"/>
        <v>#N/A</v>
      </c>
    </row>
    <row r="174" spans="1:11" x14ac:dyDescent="0.2">
      <c r="A174" t="str">
        <f t="shared" si="8"/>
        <v>AMIT VILAS DEOKAR</v>
      </c>
      <c r="B174" t="str">
        <f t="shared" si="9"/>
        <v>AMIT VILAS DEOKAR</v>
      </c>
      <c r="C174" t="s">
        <v>1627</v>
      </c>
      <c r="E174" t="s">
        <v>3701</v>
      </c>
      <c r="F174" t="s">
        <v>3705</v>
      </c>
      <c r="H174" t="str">
        <f t="shared" si="10"/>
        <v>AVINASH BABURAO PADALKAR</v>
      </c>
      <c r="K174" t="e">
        <f t="shared" si="11"/>
        <v>#N/A</v>
      </c>
    </row>
    <row r="175" spans="1:11" x14ac:dyDescent="0.2">
      <c r="A175" t="str">
        <f t="shared" si="8"/>
        <v>LALJI MURJI PATEL</v>
      </c>
      <c r="B175" t="str">
        <f t="shared" si="9"/>
        <v>LALJI MURJI PATEL</v>
      </c>
      <c r="C175" t="s">
        <v>1635</v>
      </c>
      <c r="E175" t="s">
        <v>5917</v>
      </c>
      <c r="F175" t="s">
        <v>5921</v>
      </c>
      <c r="H175" t="str">
        <f t="shared" si="10"/>
        <v>DEEPAK KANTILAL SHAH</v>
      </c>
      <c r="K175" t="e">
        <f t="shared" si="11"/>
        <v>#N/A</v>
      </c>
    </row>
    <row r="176" spans="1:11" x14ac:dyDescent="0.2">
      <c r="A176" t="str">
        <f t="shared" si="8"/>
        <v>INLAND WORLD LOGISTICS PRIVATE LIMITED</v>
      </c>
      <c r="B176" t="str">
        <f t="shared" si="9"/>
        <v>INLAND WORLD LOGISTICS PRIVATE LIMITED</v>
      </c>
      <c r="C176" t="s">
        <v>1643</v>
      </c>
      <c r="E176" t="s">
        <v>6377</v>
      </c>
      <c r="F176" t="s">
        <v>6383</v>
      </c>
      <c r="H176" t="str">
        <f t="shared" si="10"/>
        <v>DALAS BIOTECH LIMITED</v>
      </c>
      <c r="K176" t="e">
        <f t="shared" si="11"/>
        <v>#N/A</v>
      </c>
    </row>
    <row r="177" spans="1:11" x14ac:dyDescent="0.2">
      <c r="A177" t="str">
        <f t="shared" si="8"/>
        <v>AURANGABAD DATA FORMS</v>
      </c>
      <c r="B177" t="str">
        <f t="shared" si="9"/>
        <v>AURANGABAD DATA FORMS</v>
      </c>
      <c r="C177" t="s">
        <v>1654</v>
      </c>
      <c r="E177" t="s">
        <v>152</v>
      </c>
      <c r="F177" t="s">
        <v>152</v>
      </c>
      <c r="H177" t="str">
        <f t="shared" si="10"/>
        <v/>
      </c>
      <c r="K177" t="e">
        <f t="shared" si="11"/>
        <v>#N/A</v>
      </c>
    </row>
    <row r="178" spans="1:11" x14ac:dyDescent="0.2">
      <c r="A178" t="str">
        <f t="shared" si="8"/>
        <v>DIPAK GANGADHARRAO ESMPALLI</v>
      </c>
      <c r="B178" t="str">
        <f t="shared" si="9"/>
        <v>DIPAK GANGADHARRAO ESMPALLI</v>
      </c>
      <c r="C178" t="s">
        <v>1661</v>
      </c>
      <c r="E178" t="s">
        <v>3814</v>
      </c>
      <c r="F178" t="s">
        <v>3819</v>
      </c>
      <c r="H178" t="str">
        <f t="shared" si="10"/>
        <v>EVEREST ORGANICS LIMITED</v>
      </c>
      <c r="K178" t="e">
        <f t="shared" si="11"/>
        <v>#N/A</v>
      </c>
    </row>
    <row r="179" spans="1:11" x14ac:dyDescent="0.2">
      <c r="A179" t="str">
        <f t="shared" si="8"/>
        <v>ISHAAN ENGINEERING</v>
      </c>
      <c r="B179" t="str">
        <f t="shared" si="9"/>
        <v>ISHAAN ENGINEERING</v>
      </c>
      <c r="C179" t="s">
        <v>1667</v>
      </c>
      <c r="E179" t="s">
        <v>137</v>
      </c>
      <c r="F179" t="s">
        <v>143</v>
      </c>
      <c r="H179" t="str">
        <f t="shared" si="10"/>
        <v/>
      </c>
      <c r="K179" t="e">
        <f t="shared" si="11"/>
        <v>#N/A</v>
      </c>
    </row>
    <row r="180" spans="1:11" x14ac:dyDescent="0.2">
      <c r="A180" t="str">
        <f t="shared" si="8"/>
        <v>GARUDA POWER PRIVATE LIMITED</v>
      </c>
      <c r="B180" t="str">
        <f t="shared" si="9"/>
        <v>GARUDA POWER PRIVATE LIMITED</v>
      </c>
      <c r="C180" t="s">
        <v>1674</v>
      </c>
      <c r="E180" t="s">
        <v>2747</v>
      </c>
      <c r="F180" t="s">
        <v>21143</v>
      </c>
      <c r="H180" t="str">
        <f t="shared" si="10"/>
        <v>MITHLESH SINGH</v>
      </c>
      <c r="K180" t="e">
        <f t="shared" si="11"/>
        <v>#N/A</v>
      </c>
    </row>
    <row r="181" spans="1:11" x14ac:dyDescent="0.2">
      <c r="A181" t="str">
        <f t="shared" si="8"/>
        <v>K.P.MANISH GLOBAL INGREDIENTS PRIVATE LIMITED</v>
      </c>
      <c r="B181" t="str">
        <f t="shared" si="9"/>
        <v>K.P.MANISH GLOBAL INGREDIENTS PRIVATE LIMITED</v>
      </c>
      <c r="C181" t="s">
        <v>1684</v>
      </c>
      <c r="E181" t="s">
        <v>5598</v>
      </c>
      <c r="F181" t="s">
        <v>5604</v>
      </c>
      <c r="H181" t="str">
        <f t="shared" si="10"/>
        <v>HALEWOOD LABORATORIES PRIVATE LIMITED</v>
      </c>
      <c r="K181" t="e">
        <f t="shared" si="11"/>
        <v>#N/A</v>
      </c>
    </row>
    <row r="182" spans="1:11" x14ac:dyDescent="0.2">
      <c r="A182" t="str">
        <f t="shared" si="8"/>
        <v>SAR PARIVAHAN PRIVATE LIMITED</v>
      </c>
      <c r="B182" t="str">
        <f t="shared" si="9"/>
        <v>SAR PARIVAHAN PRIVATE LIMITED</v>
      </c>
      <c r="C182" t="s">
        <v>1697</v>
      </c>
      <c r="E182" t="s">
        <v>2838</v>
      </c>
      <c r="F182" t="s">
        <v>2842</v>
      </c>
      <c r="H182" t="str">
        <f t="shared" si="10"/>
        <v>THAKORBHAI TRIBHOVANDAS DOSHI</v>
      </c>
      <c r="K182" t="e">
        <f t="shared" si="11"/>
        <v>#N/A</v>
      </c>
    </row>
    <row r="183" spans="1:11" x14ac:dyDescent="0.2">
      <c r="A183" t="str">
        <f t="shared" si="8"/>
        <v>RAMPAL</v>
      </c>
      <c r="B183" t="str">
        <f t="shared" si="9"/>
        <v>RAMPAL</v>
      </c>
      <c r="C183" t="s">
        <v>1708</v>
      </c>
      <c r="E183" t="s">
        <v>4096</v>
      </c>
      <c r="F183" t="s">
        <v>4102</v>
      </c>
      <c r="H183" t="str">
        <f t="shared" si="10"/>
        <v>HEETU CHEMICALS AND ALKALIES LIMITED</v>
      </c>
      <c r="K183" t="e">
        <f t="shared" si="11"/>
        <v>#N/A</v>
      </c>
    </row>
    <row r="184" spans="1:11" x14ac:dyDescent="0.2">
      <c r="A184" t="str">
        <f t="shared" si="8"/>
        <v>CATBUS INFOLABS PRIVATE LIMITED</v>
      </c>
      <c r="B184" t="str">
        <f t="shared" si="9"/>
        <v>CATBUS INFOLABS PRIVATE LIMITED</v>
      </c>
      <c r="C184" t="s">
        <v>1717</v>
      </c>
      <c r="E184" t="s">
        <v>5515</v>
      </c>
      <c r="F184" t="s">
        <v>21144</v>
      </c>
      <c r="H184" t="str">
        <f t="shared" si="10"/>
        <v>MANISH AJITSARIA</v>
      </c>
      <c r="K184" t="e">
        <f t="shared" si="11"/>
        <v>#N/A</v>
      </c>
    </row>
    <row r="185" spans="1:11" x14ac:dyDescent="0.2">
      <c r="A185" t="str">
        <f t="shared" si="8"/>
        <v>OM BAGLA</v>
      </c>
      <c r="B185" t="str">
        <f t="shared" si="9"/>
        <v>OM BAGLA</v>
      </c>
      <c r="C185" t="s">
        <v>1726</v>
      </c>
      <c r="E185" t="s">
        <v>3851</v>
      </c>
      <c r="F185" t="s">
        <v>3856</v>
      </c>
      <c r="H185" t="str">
        <f t="shared" si="10"/>
        <v>INDIAN CORK MILLS PRIVATE LIMITED</v>
      </c>
      <c r="K185" t="e">
        <f t="shared" si="11"/>
        <v>#N/A</v>
      </c>
    </row>
    <row r="186" spans="1:11" x14ac:dyDescent="0.2">
      <c r="A186" t="str">
        <f t="shared" si="8"/>
        <v>ABDULLKHAYOM ABDULAZEEZ DODDAMANI</v>
      </c>
      <c r="B186" t="str">
        <f t="shared" si="9"/>
        <v>ABDULLKHAYOM ABDULAZEEZ DODDAMANI</v>
      </c>
      <c r="C186" t="s">
        <v>1733</v>
      </c>
      <c r="E186">
        <v>0</v>
      </c>
      <c r="F186" t="s">
        <v>21130</v>
      </c>
      <c r="H186" t="str">
        <f t="shared" si="10"/>
        <v/>
      </c>
      <c r="K186" t="e">
        <f t="shared" si="11"/>
        <v>#N/A</v>
      </c>
    </row>
    <row r="187" spans="1:11" x14ac:dyDescent="0.2">
      <c r="A187" t="str">
        <f t="shared" si="8"/>
        <v>LAKSHMANAN SRINIVASAN</v>
      </c>
      <c r="B187" t="str">
        <f t="shared" si="9"/>
        <v>LAKSHMANAN SRINIVASAN</v>
      </c>
      <c r="C187" t="s">
        <v>1741</v>
      </c>
      <c r="E187" t="s">
        <v>5098</v>
      </c>
      <c r="F187" t="s">
        <v>5102</v>
      </c>
      <c r="H187" t="str">
        <f t="shared" si="10"/>
        <v>TUSHAR SUBHASH RAKAMUTHA</v>
      </c>
      <c r="K187" t="e">
        <f t="shared" si="11"/>
        <v>#N/A</v>
      </c>
    </row>
    <row r="188" spans="1:11" x14ac:dyDescent="0.2">
      <c r="A188" t="str">
        <f t="shared" si="8"/>
        <v>HNUMANT LAXAMAN THORAT</v>
      </c>
      <c r="B188" t="str">
        <f t="shared" si="9"/>
        <v>HNUMANT LAXAMAN THORAT</v>
      </c>
      <c r="C188" t="s">
        <v>1747</v>
      </c>
      <c r="E188" t="s">
        <v>6470</v>
      </c>
      <c r="F188" t="s">
        <v>6470</v>
      </c>
      <c r="H188" t="str">
        <f t="shared" si="10"/>
        <v>JIGS CHEMICAL LIMITED</v>
      </c>
      <c r="K188" t="e">
        <f t="shared" si="11"/>
        <v>#N/A</v>
      </c>
    </row>
    <row r="189" spans="1:11" x14ac:dyDescent="0.2">
      <c r="A189" t="str">
        <f t="shared" si="8"/>
        <v>MD ASIF</v>
      </c>
      <c r="B189" t="str">
        <f t="shared" si="9"/>
        <v>MD ASIF</v>
      </c>
      <c r="C189" t="s">
        <v>1753</v>
      </c>
      <c r="E189" t="s">
        <v>4776</v>
      </c>
      <c r="F189" t="s">
        <v>21145</v>
      </c>
      <c r="H189" t="str">
        <f t="shared" si="10"/>
        <v>JOISTER INFOSERVE PRIVATE LIMITED</v>
      </c>
      <c r="K189" t="e">
        <f t="shared" si="11"/>
        <v>#N/A</v>
      </c>
    </row>
    <row r="190" spans="1:11" x14ac:dyDescent="0.2">
      <c r="A190" t="str">
        <f t="shared" si="8"/>
        <v>SHRI GANPATI LOGISTICS</v>
      </c>
      <c r="B190" t="str">
        <f t="shared" si="9"/>
        <v>SHRI GANPATI LOGISTICS</v>
      </c>
      <c r="C190" t="s">
        <v>1759</v>
      </c>
      <c r="E190" t="s">
        <v>5925</v>
      </c>
      <c r="F190" t="s">
        <v>5931</v>
      </c>
      <c r="H190" t="str">
        <f t="shared" si="10"/>
        <v>JUPITER DYE CHEM PRIVATE LIMITED</v>
      </c>
      <c r="K190" t="e">
        <f t="shared" si="11"/>
        <v>#N/A</v>
      </c>
    </row>
    <row r="191" spans="1:11" x14ac:dyDescent="0.2">
      <c r="A191" t="str">
        <f t="shared" si="8"/>
        <v>RAMESH CABLE CORPORATION</v>
      </c>
      <c r="B191" t="str">
        <f t="shared" si="9"/>
        <v>RAMESH CABLE CORPORATION</v>
      </c>
      <c r="C191" t="s">
        <v>1766</v>
      </c>
      <c r="E191" t="s">
        <v>1684</v>
      </c>
      <c r="F191" t="s">
        <v>21146</v>
      </c>
      <c r="H191" t="str">
        <f t="shared" si="10"/>
        <v/>
      </c>
      <c r="K191" t="e">
        <f t="shared" si="11"/>
        <v>#N/A</v>
      </c>
    </row>
    <row r="192" spans="1:11" x14ac:dyDescent="0.2">
      <c r="A192" t="str">
        <f t="shared" si="8"/>
        <v>BIRENDRA SINGH</v>
      </c>
      <c r="B192" t="str">
        <f t="shared" si="9"/>
        <v>BIRENDRA SINGH</v>
      </c>
      <c r="C192" t="s">
        <v>1775</v>
      </c>
      <c r="E192" t="s">
        <v>5736</v>
      </c>
      <c r="F192" t="s">
        <v>5741</v>
      </c>
      <c r="H192" t="str">
        <f t="shared" si="10"/>
        <v>KALPANA ZOKARKAR</v>
      </c>
      <c r="K192" t="e">
        <f t="shared" si="11"/>
        <v>#N/A</v>
      </c>
    </row>
    <row r="193" spans="1:11" x14ac:dyDescent="0.2">
      <c r="A193" t="str">
        <f t="shared" si="8"/>
        <v>RAMESH BANSAL (HUF)</v>
      </c>
      <c r="B193" t="str">
        <f t="shared" si="9"/>
        <v>RAMESH BANSAL (HUF)</v>
      </c>
      <c r="C193" t="s">
        <v>1785</v>
      </c>
      <c r="E193">
        <v>0</v>
      </c>
      <c r="F193" t="s">
        <v>21131</v>
      </c>
      <c r="H193" t="str">
        <f t="shared" si="10"/>
        <v/>
      </c>
      <c r="K193" t="e">
        <f t="shared" si="11"/>
        <v>#N/A</v>
      </c>
    </row>
    <row r="194" spans="1:11" x14ac:dyDescent="0.2">
      <c r="A194" t="str">
        <f t="shared" si="8"/>
        <v>CILICANT PRIVATE LIMITED</v>
      </c>
      <c r="B194" t="str">
        <f t="shared" si="9"/>
        <v>CILICANT PRIVATE LIMITED</v>
      </c>
      <c r="C194" t="s">
        <v>1796</v>
      </c>
      <c r="E194" t="s">
        <v>3669</v>
      </c>
      <c r="F194" t="s">
        <v>3669</v>
      </c>
      <c r="H194" t="str">
        <f t="shared" si="10"/>
        <v>KETUL CHEM PRIVATE LIMITED</v>
      </c>
      <c r="K194" t="e">
        <f t="shared" si="11"/>
        <v>#N/A</v>
      </c>
    </row>
    <row r="195" spans="1:11" x14ac:dyDescent="0.2">
      <c r="A195" t="str">
        <f t="shared" ref="A195:A258" si="12">IF(IFERROR(MATCH(C195,$F$2:$F$55,0),"")="",C195,"")</f>
        <v>KRISHNAMURTHY KANUMAPPA</v>
      </c>
      <c r="B195" t="str">
        <f t="shared" ref="B195:B258" si="13">IF(IFERROR(MATCH(C195,$E$2:$E$55,0),"")="",C195,"")</f>
        <v>KRISHNAMURTHY KANUMAPPA</v>
      </c>
      <c r="C195" t="s">
        <v>1807</v>
      </c>
      <c r="E195" t="s">
        <v>4087</v>
      </c>
      <c r="F195" t="s">
        <v>4087</v>
      </c>
      <c r="H195" t="str">
        <f t="shared" ref="H195:H258" si="14">IFERROR(INDEX(C195:C1039,MATCH(E195,C195:C1039,0)),"")</f>
        <v>KWALITY AIR-TECH ENGINEERING PRIVATE LIMITED</v>
      </c>
      <c r="K195" t="e">
        <f t="shared" ref="K195:K258" si="15">MATCH(B195,$H$2:$H$55,0)</f>
        <v>#N/A</v>
      </c>
    </row>
    <row r="196" spans="1:11" x14ac:dyDescent="0.2">
      <c r="A196" t="str">
        <f t="shared" si="12"/>
        <v>PRANIK LOGISTICS PRIVATE LIMITED</v>
      </c>
      <c r="B196" t="str">
        <f t="shared" si="13"/>
        <v>PRANIK LOGISTICS PRIVATE LIMITED</v>
      </c>
      <c r="C196" t="s">
        <v>1815</v>
      </c>
      <c r="E196" t="s">
        <v>4680</v>
      </c>
      <c r="F196" t="s">
        <v>4684</v>
      </c>
      <c r="H196" t="str">
        <f t="shared" si="14"/>
        <v>SURESH KUMAR PALLIKESERIELSUKUMARN</v>
      </c>
      <c r="K196" t="e">
        <f t="shared" si="15"/>
        <v>#N/A</v>
      </c>
    </row>
    <row r="197" spans="1:11" x14ac:dyDescent="0.2">
      <c r="A197" t="str">
        <f t="shared" si="12"/>
        <v>ANSAPACK PRIVATE LIMITED</v>
      </c>
      <c r="B197" t="str">
        <f t="shared" si="13"/>
        <v>ANSAPACK PRIVATE LIMITED</v>
      </c>
      <c r="C197" t="s">
        <v>1824</v>
      </c>
      <c r="E197" t="s">
        <v>6259</v>
      </c>
      <c r="F197" t="s">
        <v>6263</v>
      </c>
      <c r="H197" t="str">
        <f t="shared" si="14"/>
        <v>UTSAV PRABHAT KHARE</v>
      </c>
      <c r="K197" t="e">
        <f t="shared" si="15"/>
        <v>#N/A</v>
      </c>
    </row>
    <row r="198" spans="1:11" x14ac:dyDescent="0.2">
      <c r="A198" t="str">
        <f t="shared" si="12"/>
        <v>RAJESH B GUPTA (HUF)</v>
      </c>
      <c r="B198" t="str">
        <f t="shared" si="13"/>
        <v>RAJESH B GUPTA (HUF)</v>
      </c>
      <c r="C198" t="s">
        <v>1833</v>
      </c>
      <c r="E198" t="s">
        <v>1136</v>
      </c>
      <c r="F198" t="s">
        <v>1142</v>
      </c>
      <c r="H198" t="str">
        <f t="shared" si="14"/>
        <v/>
      </c>
      <c r="K198" t="e">
        <f t="shared" si="15"/>
        <v>#N/A</v>
      </c>
    </row>
    <row r="199" spans="1:11" x14ac:dyDescent="0.2">
      <c r="A199" t="str">
        <f t="shared" si="12"/>
        <v>VRAJKUMAR JIGNESHBHAI SHAH</v>
      </c>
      <c r="B199" t="str">
        <f t="shared" si="13"/>
        <v>VRAJKUMAR JIGNESHBHAI SHAH</v>
      </c>
      <c r="C199" t="s">
        <v>1841</v>
      </c>
      <c r="E199" t="s">
        <v>4605</v>
      </c>
      <c r="F199" t="s">
        <v>4609</v>
      </c>
      <c r="H199" t="str">
        <f t="shared" si="14"/>
        <v>USHA MAHAJAN</v>
      </c>
      <c r="K199" t="e">
        <f t="shared" si="15"/>
        <v>#N/A</v>
      </c>
    </row>
    <row r="200" spans="1:11" x14ac:dyDescent="0.2">
      <c r="A200" t="str">
        <f t="shared" si="12"/>
        <v>ANJU CHINTESH TIVARI</v>
      </c>
      <c r="B200" t="str">
        <f t="shared" si="13"/>
        <v>ANJU CHINTESH TIVARI</v>
      </c>
      <c r="C200" t="s">
        <v>1849</v>
      </c>
      <c r="E200" t="s">
        <v>5631</v>
      </c>
      <c r="F200" t="s">
        <v>5635</v>
      </c>
      <c r="H200" t="str">
        <f t="shared" si="14"/>
        <v>HITESH SHANKARBHAI PATEL</v>
      </c>
      <c r="K200" t="e">
        <f t="shared" si="15"/>
        <v>#N/A</v>
      </c>
    </row>
    <row r="201" spans="1:11" x14ac:dyDescent="0.2">
      <c r="A201" t="str">
        <f t="shared" si="12"/>
        <v>DAYASAGAR TANAJI KAMBLE</v>
      </c>
      <c r="B201" t="str">
        <f t="shared" si="13"/>
        <v>DAYASAGAR TANAJI KAMBLE</v>
      </c>
      <c r="C201" t="s">
        <v>1857</v>
      </c>
      <c r="E201" t="s">
        <v>3910</v>
      </c>
      <c r="F201" t="s">
        <v>3915</v>
      </c>
      <c r="H201" t="str">
        <f t="shared" si="14"/>
        <v>ANIL SURESH BAWISKAR</v>
      </c>
      <c r="K201" t="e">
        <f t="shared" si="15"/>
        <v>#N/A</v>
      </c>
    </row>
    <row r="202" spans="1:11" x14ac:dyDescent="0.2">
      <c r="A202" t="str">
        <f t="shared" si="12"/>
        <v>RAJ GAURAV RAI</v>
      </c>
      <c r="B202" t="str">
        <f t="shared" si="13"/>
        <v>RAJ GAURAV RAI</v>
      </c>
      <c r="C202" t="s">
        <v>1862</v>
      </c>
      <c r="E202">
        <v>0</v>
      </c>
      <c r="F202" t="s">
        <v>21132</v>
      </c>
      <c r="H202" t="str">
        <f t="shared" si="14"/>
        <v/>
      </c>
      <c r="K202" t="e">
        <f t="shared" si="15"/>
        <v>#N/A</v>
      </c>
    </row>
    <row r="203" spans="1:11" x14ac:dyDescent="0.2">
      <c r="A203" t="str">
        <f t="shared" si="12"/>
        <v>KISHAN KUMAR</v>
      </c>
      <c r="B203" t="str">
        <f t="shared" si="13"/>
        <v>KISHAN KUMAR</v>
      </c>
      <c r="C203" t="s">
        <v>1870</v>
      </c>
      <c r="E203" t="s">
        <v>5042</v>
      </c>
      <c r="F203" t="s">
        <v>5048</v>
      </c>
      <c r="H203" t="str">
        <f t="shared" si="14"/>
        <v>METROCHEM API PRIVATE LIMITED</v>
      </c>
      <c r="K203" t="e">
        <f t="shared" si="15"/>
        <v>#N/A</v>
      </c>
    </row>
    <row r="204" spans="1:11" x14ac:dyDescent="0.2">
      <c r="A204" t="str">
        <f t="shared" si="12"/>
        <v>ETN SERVICES PRIVATE LIMITED</v>
      </c>
      <c r="B204" t="str">
        <f t="shared" si="13"/>
        <v>ETN SERVICES PRIVATE LIMITED</v>
      </c>
      <c r="C204" t="s">
        <v>1877</v>
      </c>
      <c r="E204" t="s">
        <v>4583</v>
      </c>
      <c r="F204" t="s">
        <v>4583</v>
      </c>
      <c r="H204" t="str">
        <f t="shared" si="14"/>
        <v>MULTISORB TECHNOLOGIES INDIA PRIVATE LIMITED</v>
      </c>
      <c r="K204" t="e">
        <f t="shared" si="15"/>
        <v>#N/A</v>
      </c>
    </row>
    <row r="205" spans="1:11" x14ac:dyDescent="0.2">
      <c r="A205" t="str">
        <f t="shared" si="12"/>
        <v>RADGO SUPPLY CHAIN PRIVATE LIMITED</v>
      </c>
      <c r="B205" t="str">
        <f t="shared" si="13"/>
        <v>RADGO SUPPLY CHAIN PRIVATE LIMITED</v>
      </c>
      <c r="C205" t="s">
        <v>1888</v>
      </c>
      <c r="E205" t="s">
        <v>2611</v>
      </c>
      <c r="F205" t="s">
        <v>21147</v>
      </c>
      <c r="H205" t="str">
        <f t="shared" si="14"/>
        <v>NECTAR LIFE SCIENCES LIMITED</v>
      </c>
      <c r="K205" t="e">
        <f t="shared" si="15"/>
        <v>#N/A</v>
      </c>
    </row>
    <row r="206" spans="1:11" x14ac:dyDescent="0.2">
      <c r="A206" t="str">
        <f t="shared" si="12"/>
        <v>GAJANAN BABU RAO PATBHAJE</v>
      </c>
      <c r="B206" t="str">
        <f t="shared" si="13"/>
        <v>GAJANAN BABU RAO PATBHAJE</v>
      </c>
      <c r="C206" t="s">
        <v>1895</v>
      </c>
      <c r="E206" t="s">
        <v>1833</v>
      </c>
      <c r="F206" t="s">
        <v>1839</v>
      </c>
      <c r="H206" t="str">
        <f t="shared" si="14"/>
        <v/>
      </c>
      <c r="K206" t="e">
        <f t="shared" si="15"/>
        <v>#N/A</v>
      </c>
    </row>
    <row r="207" spans="1:11" x14ac:dyDescent="0.2">
      <c r="A207" t="str">
        <f t="shared" si="12"/>
        <v>ANIL KUMAR ROUT</v>
      </c>
      <c r="B207" t="str">
        <f t="shared" si="13"/>
        <v>ANIL KUMAR ROUT</v>
      </c>
      <c r="C207" t="s">
        <v>1904</v>
      </c>
      <c r="E207" t="s">
        <v>4791</v>
      </c>
      <c r="F207" t="s">
        <v>4797</v>
      </c>
      <c r="H207" t="str">
        <f t="shared" si="14"/>
        <v>NEOGEN CHEMICALS LIMITED</v>
      </c>
      <c r="K207" t="e">
        <f t="shared" si="15"/>
        <v>#N/A</v>
      </c>
    </row>
    <row r="208" spans="1:11" x14ac:dyDescent="0.2">
      <c r="A208" t="str">
        <f t="shared" si="12"/>
        <v>GANPATI ROAD LINES</v>
      </c>
      <c r="B208" t="str">
        <f t="shared" si="13"/>
        <v>GANPATI ROAD LINES</v>
      </c>
      <c r="C208" t="s">
        <v>1914</v>
      </c>
      <c r="E208" t="s">
        <v>4494</v>
      </c>
      <c r="F208" t="s">
        <v>4500</v>
      </c>
      <c r="H208" t="str">
        <f t="shared" si="14"/>
        <v>NEXTGEN PRINTERS PRIVATE LIMITED</v>
      </c>
      <c r="K208" t="e">
        <f t="shared" si="15"/>
        <v>#N/A</v>
      </c>
    </row>
    <row r="209" spans="1:11" x14ac:dyDescent="0.2">
      <c r="A209" t="str">
        <f t="shared" si="12"/>
        <v>SURJIT SINGH</v>
      </c>
      <c r="B209" t="str">
        <f t="shared" si="13"/>
        <v>SURJIT SINGH</v>
      </c>
      <c r="C209" t="s">
        <v>1919</v>
      </c>
      <c r="E209" t="s">
        <v>5257</v>
      </c>
      <c r="F209" t="s">
        <v>5257</v>
      </c>
      <c r="H209" t="str">
        <f t="shared" si="14"/>
        <v>NIKEON CORPORATION</v>
      </c>
      <c r="K209" t="e">
        <f t="shared" si="15"/>
        <v>#N/A</v>
      </c>
    </row>
    <row r="210" spans="1:11" x14ac:dyDescent="0.2">
      <c r="A210" t="str">
        <f t="shared" si="12"/>
        <v>VIJAYKUMAR RAMESHBHAI PATEL</v>
      </c>
      <c r="B210" t="str">
        <f t="shared" si="13"/>
        <v>VIJAYKUMAR RAMESHBHAI PATEL</v>
      </c>
      <c r="C210" t="s">
        <v>1928</v>
      </c>
      <c r="E210" t="s">
        <v>4195</v>
      </c>
      <c r="F210" t="s">
        <v>4195</v>
      </c>
      <c r="H210" t="str">
        <f t="shared" si="14"/>
        <v>ORION</v>
      </c>
      <c r="K210" t="e">
        <f t="shared" si="15"/>
        <v>#N/A</v>
      </c>
    </row>
    <row r="211" spans="1:11" x14ac:dyDescent="0.2">
      <c r="A211" t="str">
        <f t="shared" si="12"/>
        <v>ANKUR TYAGI</v>
      </c>
      <c r="B211" t="str">
        <f t="shared" si="13"/>
        <v>ANKUR TYAGI</v>
      </c>
      <c r="C211" t="s">
        <v>1937</v>
      </c>
      <c r="E211" t="s">
        <v>5440</v>
      </c>
      <c r="F211" t="s">
        <v>5440</v>
      </c>
      <c r="H211" t="str">
        <f t="shared" si="14"/>
        <v>PONTIKA AEROTECH LIMITED</v>
      </c>
      <c r="K211" t="e">
        <f t="shared" si="15"/>
        <v>#N/A</v>
      </c>
    </row>
    <row r="212" spans="1:11" x14ac:dyDescent="0.2">
      <c r="A212" t="str">
        <f t="shared" si="12"/>
        <v>DYNAMIC TRANS-SYSTEM PRIVATE LIMITED</v>
      </c>
      <c r="B212" t="str">
        <f t="shared" si="13"/>
        <v>DYNAMIC TRANS-SYSTEM PRIVATE LIMITED</v>
      </c>
      <c r="C212" t="s">
        <v>1946</v>
      </c>
      <c r="E212" t="s">
        <v>5310</v>
      </c>
      <c r="F212" t="s">
        <v>5314</v>
      </c>
      <c r="H212" t="str">
        <f t="shared" si="14"/>
        <v>SHIV KUMAR CHOUHAN</v>
      </c>
      <c r="K212" t="e">
        <f t="shared" si="15"/>
        <v>#N/A</v>
      </c>
    </row>
    <row r="213" spans="1:11" x14ac:dyDescent="0.2">
      <c r="A213" t="str">
        <f t="shared" si="12"/>
        <v>ESHWARAPPA MADANKUMAR</v>
      </c>
      <c r="B213" t="str">
        <f t="shared" si="13"/>
        <v>ESHWARAPPA MADANKUMAR</v>
      </c>
      <c r="C213" t="s">
        <v>1955</v>
      </c>
      <c r="E213" t="s">
        <v>6754</v>
      </c>
      <c r="F213" t="s">
        <v>6759</v>
      </c>
      <c r="H213" t="str">
        <f t="shared" si="14"/>
        <v>PREFECT PACKAGING PRIVATE LIMITED</v>
      </c>
      <c r="K213" t="e">
        <f t="shared" si="15"/>
        <v>#N/A</v>
      </c>
    </row>
    <row r="214" spans="1:11" x14ac:dyDescent="0.2">
      <c r="A214" t="str">
        <f t="shared" si="12"/>
        <v>Govinda Raju Sathyavelu</v>
      </c>
      <c r="B214" t="str">
        <f t="shared" si="13"/>
        <v>Govinda Raju Sathyavelu</v>
      </c>
      <c r="C214" t="s">
        <v>1963</v>
      </c>
      <c r="E214" t="s">
        <v>2866</v>
      </c>
      <c r="F214" t="s">
        <v>2866</v>
      </c>
      <c r="H214" t="str">
        <f t="shared" si="14"/>
        <v>PROSOFT PUBLICATIONS</v>
      </c>
      <c r="K214" t="e">
        <f t="shared" si="15"/>
        <v>#N/A</v>
      </c>
    </row>
    <row r="215" spans="1:11" x14ac:dyDescent="0.2">
      <c r="A215" t="str">
        <f t="shared" si="12"/>
        <v>Aryanka Enterprises</v>
      </c>
      <c r="B215" t="str">
        <f t="shared" si="13"/>
        <v>Aryanka Enterprises</v>
      </c>
      <c r="C215" t="s">
        <v>1970</v>
      </c>
      <c r="E215" t="s">
        <v>2791</v>
      </c>
      <c r="F215" t="s">
        <v>2791</v>
      </c>
      <c r="H215" t="str">
        <f t="shared" si="14"/>
        <v>QMS MEDICAL ALLIED SERVICES LIMITED</v>
      </c>
      <c r="K215" t="e">
        <f t="shared" si="15"/>
        <v>#N/A</v>
      </c>
    </row>
    <row r="216" spans="1:11" x14ac:dyDescent="0.2">
      <c r="A216" t="str">
        <f t="shared" si="12"/>
        <v>PON PURE CHEMICAL INDIA PRIVATE LIMITED</v>
      </c>
      <c r="B216" t="str">
        <f t="shared" si="13"/>
        <v>PON PURE CHEMICAL INDIA PRIVATE LIMITED</v>
      </c>
      <c r="C216" t="s">
        <v>1975</v>
      </c>
      <c r="E216" t="s">
        <v>5746</v>
      </c>
      <c r="F216" t="s">
        <v>5746</v>
      </c>
      <c r="H216" t="str">
        <f t="shared" si="14"/>
        <v>RAVIRAJ FOILS LIMITED</v>
      </c>
      <c r="K216" t="e">
        <f t="shared" si="15"/>
        <v>#N/A</v>
      </c>
    </row>
    <row r="217" spans="1:11" x14ac:dyDescent="0.2">
      <c r="A217" t="str">
        <f t="shared" si="12"/>
        <v>SAIKHUL ALAM</v>
      </c>
      <c r="B217" t="str">
        <f t="shared" si="13"/>
        <v>SAIKHUL ALAM</v>
      </c>
      <c r="C217" t="s">
        <v>1986</v>
      </c>
      <c r="E217" t="s">
        <v>63</v>
      </c>
      <c r="F217" t="s">
        <v>69</v>
      </c>
      <c r="H217" t="str">
        <f t="shared" si="14"/>
        <v/>
      </c>
      <c r="K217" t="e">
        <f t="shared" si="15"/>
        <v>#N/A</v>
      </c>
    </row>
    <row r="218" spans="1:11" x14ac:dyDescent="0.2">
      <c r="A218" t="str">
        <f t="shared" si="12"/>
        <v>SUSHIL MACHINE PRIVATE LIMITED</v>
      </c>
      <c r="B218" t="str">
        <f t="shared" si="13"/>
        <v>SUSHIL MACHINE PRIVATE LIMITED</v>
      </c>
      <c r="C218" t="s">
        <v>1995</v>
      </c>
      <c r="E218" t="s">
        <v>88</v>
      </c>
      <c r="F218" t="s">
        <v>88</v>
      </c>
      <c r="H218" t="str">
        <f t="shared" si="14"/>
        <v/>
      </c>
      <c r="K218" t="e">
        <f t="shared" si="15"/>
        <v>#N/A</v>
      </c>
    </row>
    <row r="219" spans="1:11" x14ac:dyDescent="0.2">
      <c r="A219" t="str">
        <f t="shared" si="12"/>
        <v>SANDEEP ANAJI GAWADE</v>
      </c>
      <c r="B219" t="str">
        <f t="shared" si="13"/>
        <v>SANDEEP ANAJI GAWADE</v>
      </c>
      <c r="C219" t="s">
        <v>2002</v>
      </c>
      <c r="E219" t="s">
        <v>1849</v>
      </c>
      <c r="F219" t="s">
        <v>21148</v>
      </c>
      <c r="H219" t="str">
        <f t="shared" si="14"/>
        <v/>
      </c>
      <c r="K219" t="e">
        <f t="shared" si="15"/>
        <v>#N/A</v>
      </c>
    </row>
    <row r="220" spans="1:11" x14ac:dyDescent="0.2">
      <c r="A220" t="str">
        <f t="shared" si="12"/>
        <v>VILAS DINKARAPPA SALEGOANKAR</v>
      </c>
      <c r="B220" t="str">
        <f t="shared" si="13"/>
        <v>VILAS DINKARAPPA SALEGOANKAR</v>
      </c>
      <c r="C220" t="s">
        <v>2009</v>
      </c>
      <c r="E220" t="s">
        <v>5246</v>
      </c>
      <c r="F220" t="s">
        <v>5246</v>
      </c>
      <c r="H220" t="str">
        <f t="shared" si="14"/>
        <v>RURAL BROADBAND PRIVATE LIMITED</v>
      </c>
      <c r="K220" t="e">
        <f t="shared" si="15"/>
        <v>#N/A</v>
      </c>
    </row>
    <row r="221" spans="1:11" x14ac:dyDescent="0.2">
      <c r="A221" t="str">
        <f t="shared" si="12"/>
        <v>ADVANCED METALS</v>
      </c>
      <c r="B221" t="str">
        <f t="shared" si="13"/>
        <v>ADVANCED METALS</v>
      </c>
      <c r="C221" t="s">
        <v>2015</v>
      </c>
      <c r="E221" t="s">
        <v>5558</v>
      </c>
      <c r="F221" t="s">
        <v>5564</v>
      </c>
      <c r="H221" t="str">
        <f t="shared" si="14"/>
        <v>S.A.PHARMACHEM PRIVATE LIMITED</v>
      </c>
      <c r="K221" t="e">
        <f t="shared" si="15"/>
        <v>#N/A</v>
      </c>
    </row>
    <row r="222" spans="1:11" x14ac:dyDescent="0.2">
      <c r="A222" t="str">
        <f t="shared" si="12"/>
        <v>PACKTIME INNOVATIONS PRIVATE LIMITED</v>
      </c>
      <c r="B222" t="str">
        <f t="shared" si="13"/>
        <v>PACKTIME INNOVATIONS PRIVATE LIMITED</v>
      </c>
      <c r="C222" t="s">
        <v>2024</v>
      </c>
      <c r="E222" t="s">
        <v>6617</v>
      </c>
      <c r="F222" t="s">
        <v>6621</v>
      </c>
      <c r="H222" t="str">
        <f t="shared" si="14"/>
        <v>PRATHMESH MAHENDRA JAIN</v>
      </c>
      <c r="K222" t="e">
        <f t="shared" si="15"/>
        <v>#N/A</v>
      </c>
    </row>
    <row r="223" spans="1:11" x14ac:dyDescent="0.2">
      <c r="A223" t="str">
        <f t="shared" si="12"/>
        <v>JAY KUMAR</v>
      </c>
      <c r="B223" t="str">
        <f t="shared" si="13"/>
        <v>JAY KUMAR</v>
      </c>
      <c r="C223" t="s">
        <v>2036</v>
      </c>
      <c r="E223" t="s">
        <v>6234</v>
      </c>
      <c r="F223" t="s">
        <v>6238</v>
      </c>
      <c r="H223" t="str">
        <f t="shared" si="14"/>
        <v>PINKESH SHAH</v>
      </c>
      <c r="K223" t="e">
        <f t="shared" si="15"/>
        <v>#N/A</v>
      </c>
    </row>
    <row r="224" spans="1:11" x14ac:dyDescent="0.2">
      <c r="A224" t="str">
        <f t="shared" si="12"/>
        <v>ALLWIN INDUSTRIES</v>
      </c>
      <c r="B224" t="str">
        <f t="shared" si="13"/>
        <v>ALLWIN INDUSTRIES</v>
      </c>
      <c r="C224" t="s">
        <v>2045</v>
      </c>
      <c r="E224" t="s">
        <v>3832</v>
      </c>
      <c r="F224" t="s">
        <v>3838</v>
      </c>
      <c r="H224" t="str">
        <f t="shared" si="14"/>
        <v>SHREE PACKERS (MP) PRIVATE LIMITED</v>
      </c>
      <c r="K224" t="e">
        <f t="shared" si="15"/>
        <v>#N/A</v>
      </c>
    </row>
    <row r="225" spans="1:11" x14ac:dyDescent="0.2">
      <c r="A225" t="str">
        <f t="shared" si="12"/>
        <v>SHREE LOGISTIC SOLUTIONS</v>
      </c>
      <c r="B225" t="str">
        <f t="shared" si="13"/>
        <v>SHREE LOGISTIC SOLUTIONS</v>
      </c>
      <c r="C225" t="s">
        <v>2053</v>
      </c>
      <c r="E225" t="s">
        <v>1841</v>
      </c>
      <c r="F225" t="s">
        <v>1845</v>
      </c>
      <c r="H225" t="str">
        <f t="shared" si="14"/>
        <v/>
      </c>
      <c r="K225" t="e">
        <f t="shared" si="15"/>
        <v>#N/A</v>
      </c>
    </row>
    <row r="226" spans="1:11" x14ac:dyDescent="0.2">
      <c r="A226" t="str">
        <f t="shared" si="12"/>
        <v>GANESH THIMMAPPA SHETTY</v>
      </c>
      <c r="B226" t="str">
        <f t="shared" si="13"/>
        <v>GANESH THIMMAPPA SHETTY</v>
      </c>
      <c r="C226" t="s">
        <v>2061</v>
      </c>
      <c r="E226" t="s">
        <v>4478</v>
      </c>
      <c r="F226" t="s">
        <v>5620</v>
      </c>
      <c r="H226" t="str">
        <f t="shared" si="14"/>
        <v>MUTHU MUNUSAMY</v>
      </c>
      <c r="K226" t="e">
        <f t="shared" si="15"/>
        <v>#N/A</v>
      </c>
    </row>
    <row r="227" spans="1:11" x14ac:dyDescent="0.2">
      <c r="A227" t="str">
        <f t="shared" si="12"/>
        <v>RANDHIR KUMAR SINGH</v>
      </c>
      <c r="B227" t="str">
        <f t="shared" si="13"/>
        <v>RANDHIR KUMAR SINGH</v>
      </c>
      <c r="C227" t="s">
        <v>2070</v>
      </c>
      <c r="E227" t="s">
        <v>1785</v>
      </c>
      <c r="F227" t="s">
        <v>21149</v>
      </c>
      <c r="H227" t="str">
        <f t="shared" si="14"/>
        <v/>
      </c>
      <c r="K227" t="e">
        <f t="shared" si="15"/>
        <v>#N/A</v>
      </c>
    </row>
    <row r="228" spans="1:11" x14ac:dyDescent="0.2">
      <c r="A228" t="str">
        <f t="shared" si="12"/>
        <v>PHILIP</v>
      </c>
      <c r="B228" t="str">
        <f t="shared" si="13"/>
        <v>PHILIP</v>
      </c>
      <c r="C228" t="s">
        <v>2076</v>
      </c>
      <c r="E228" t="s">
        <v>6554</v>
      </c>
      <c r="F228" t="s">
        <v>6559</v>
      </c>
      <c r="H228" t="str">
        <f t="shared" si="14"/>
        <v>STAR ELECTRICALS</v>
      </c>
      <c r="K228" t="e">
        <f t="shared" si="15"/>
        <v>#N/A</v>
      </c>
    </row>
    <row r="229" spans="1:11" x14ac:dyDescent="0.2">
      <c r="A229" t="str">
        <f t="shared" si="12"/>
        <v>MEDI PHARMA DRUG HOUSE</v>
      </c>
      <c r="B229" t="str">
        <f t="shared" si="13"/>
        <v>MEDI PHARMA DRUG HOUSE</v>
      </c>
      <c r="C229" t="s">
        <v>2084</v>
      </c>
      <c r="E229" t="s">
        <v>3843</v>
      </c>
      <c r="F229" t="s">
        <v>3848</v>
      </c>
      <c r="H229" t="str">
        <f t="shared" si="14"/>
        <v>RAJENDRA NARSINGHMAL SANGHVI</v>
      </c>
      <c r="K229" t="e">
        <f t="shared" si="15"/>
        <v>#N/A</v>
      </c>
    </row>
    <row r="230" spans="1:11" x14ac:dyDescent="0.2">
      <c r="A230" t="str">
        <f t="shared" si="12"/>
        <v>INTERNATIONAL CLEARING &amp; SHIPPING AGENCY(INDIA) PRIVATE LIMITED</v>
      </c>
      <c r="B230" t="str">
        <f t="shared" si="13"/>
        <v>INTERNATIONAL CLEARING &amp; SHIPPING AGENCY(INDIA) PRIVATE LIMITED</v>
      </c>
      <c r="C230" t="s">
        <v>2092</v>
      </c>
      <c r="E230" t="s">
        <v>2497</v>
      </c>
      <c r="F230" t="s">
        <v>2497</v>
      </c>
      <c r="H230" t="str">
        <f t="shared" si="14"/>
        <v>SYNERGETICS INFORMATION TECHNOLOGY SERVICES INDIA PRIVATE LIMITED</v>
      </c>
      <c r="K230" t="e">
        <f t="shared" si="15"/>
        <v>#N/A</v>
      </c>
    </row>
    <row r="231" spans="1:11" x14ac:dyDescent="0.2">
      <c r="A231" t="str">
        <f t="shared" si="12"/>
        <v/>
      </c>
      <c r="B231" t="str">
        <f t="shared" si="13"/>
        <v/>
      </c>
      <c r="C231" t="s">
        <v>2102</v>
      </c>
      <c r="E231" t="s">
        <v>404</v>
      </c>
      <c r="F231" t="s">
        <v>404</v>
      </c>
      <c r="H231" t="str">
        <f t="shared" si="14"/>
        <v/>
      </c>
      <c r="K231" t="e">
        <f t="shared" si="15"/>
        <v>#N/A</v>
      </c>
    </row>
    <row r="232" spans="1:11" x14ac:dyDescent="0.2">
      <c r="A232" t="str">
        <f t="shared" si="12"/>
        <v>ESS ELL CABLES CO.</v>
      </c>
      <c r="B232" t="str">
        <f t="shared" si="13"/>
        <v>ESS ELL CABLES CO.</v>
      </c>
      <c r="C232" t="s">
        <v>2114</v>
      </c>
      <c r="E232" t="s">
        <v>4800</v>
      </c>
      <c r="F232" t="s">
        <v>4800</v>
      </c>
      <c r="H232" t="str">
        <f t="shared" si="14"/>
        <v>TENCO SYSTEMS</v>
      </c>
      <c r="K232" t="e">
        <f t="shared" si="15"/>
        <v>#N/A</v>
      </c>
    </row>
    <row r="233" spans="1:11" x14ac:dyDescent="0.2">
      <c r="A233" t="str">
        <f t="shared" si="12"/>
        <v>FILCO TRADE CENTRE PVT LTD</v>
      </c>
      <c r="B233" t="str">
        <f t="shared" si="13"/>
        <v>FILCO TRADE CENTRE PVT LTD</v>
      </c>
      <c r="C233" t="s">
        <v>2120</v>
      </c>
      <c r="E233" t="s">
        <v>3365</v>
      </c>
      <c r="F233" t="s">
        <v>3369</v>
      </c>
      <c r="H233" t="str">
        <f t="shared" si="14"/>
        <v>GANPATHI JANARDHAN ACHARYA</v>
      </c>
      <c r="K233" t="e">
        <f t="shared" si="15"/>
        <v>#N/A</v>
      </c>
    </row>
    <row r="234" spans="1:11" x14ac:dyDescent="0.2">
      <c r="A234" t="str">
        <f t="shared" si="12"/>
        <v>RENAISSANCE PHARMACEUTICALS</v>
      </c>
      <c r="B234" t="str">
        <f t="shared" si="13"/>
        <v>RENAISSANCE PHARMACEUTICALS</v>
      </c>
      <c r="C234" t="s">
        <v>2131</v>
      </c>
      <c r="E234" t="s">
        <v>6500</v>
      </c>
      <c r="F234" t="s">
        <v>6500</v>
      </c>
      <c r="H234" t="str">
        <f t="shared" si="14"/>
        <v>UI VR PRIVATE LIMITED</v>
      </c>
      <c r="K234" t="e">
        <f t="shared" si="15"/>
        <v>#N/A</v>
      </c>
    </row>
    <row r="235" spans="1:11" x14ac:dyDescent="0.2">
      <c r="A235" t="str">
        <f t="shared" si="12"/>
        <v>SUKHDEV SINGH SANDHU</v>
      </c>
      <c r="B235" t="str">
        <f t="shared" si="13"/>
        <v>SUKHDEV SINGH SANDHU</v>
      </c>
      <c r="C235" t="s">
        <v>2137</v>
      </c>
      <c r="E235" t="s">
        <v>499</v>
      </c>
      <c r="F235" t="s">
        <v>505</v>
      </c>
      <c r="H235" t="str">
        <f t="shared" si="14"/>
        <v/>
      </c>
      <c r="K235" t="e">
        <f t="shared" si="15"/>
        <v>#N/A</v>
      </c>
    </row>
    <row r="236" spans="1:11" x14ac:dyDescent="0.2">
      <c r="A236" t="str">
        <f t="shared" si="12"/>
        <v>RAJENDRA GANPATRAO PAWAR</v>
      </c>
      <c r="B236" t="str">
        <f t="shared" si="13"/>
        <v>RAJENDRA GANPATRAO PAWAR</v>
      </c>
      <c r="C236" t="s">
        <v>2144</v>
      </c>
      <c r="E236" t="s">
        <v>21133</v>
      </c>
      <c r="F236" t="s">
        <v>21133</v>
      </c>
      <c r="H236" t="str">
        <f t="shared" si="14"/>
        <v/>
      </c>
      <c r="K236" t="e">
        <f t="shared" si="15"/>
        <v>#N/A</v>
      </c>
    </row>
    <row r="237" spans="1:11" x14ac:dyDescent="0.2">
      <c r="A237" t="str">
        <f t="shared" si="12"/>
        <v>SANJAY BHAGWAN RANDIVE</v>
      </c>
      <c r="B237" t="str">
        <f t="shared" si="13"/>
        <v>SANJAY BHAGWAN RANDIVE</v>
      </c>
      <c r="C237" t="s">
        <v>2154</v>
      </c>
      <c r="E237" t="s">
        <v>21134</v>
      </c>
      <c r="F237" t="s">
        <v>21134</v>
      </c>
      <c r="H237" t="str">
        <f t="shared" si="14"/>
        <v/>
      </c>
      <c r="K237" t="e">
        <f t="shared" si="15"/>
        <v>#N/A</v>
      </c>
    </row>
    <row r="238" spans="1:11" x14ac:dyDescent="0.2">
      <c r="A238" t="str">
        <f t="shared" si="12"/>
        <v>ALLOY TREATMENTS</v>
      </c>
      <c r="B238" t="str">
        <f t="shared" si="13"/>
        <v>ALLOY TREATMENTS</v>
      </c>
      <c r="C238" t="s">
        <v>2160</v>
      </c>
      <c r="E238" t="s">
        <v>21135</v>
      </c>
      <c r="F238" t="s">
        <v>21135</v>
      </c>
      <c r="H238" t="str">
        <f t="shared" si="14"/>
        <v/>
      </c>
      <c r="K238" t="e">
        <f t="shared" si="15"/>
        <v>#N/A</v>
      </c>
    </row>
    <row r="239" spans="1:11" x14ac:dyDescent="0.2">
      <c r="A239" t="str">
        <f t="shared" si="12"/>
        <v>JAGDEEP SINGH</v>
      </c>
      <c r="B239" t="str">
        <f t="shared" si="13"/>
        <v/>
      </c>
      <c r="C239" t="s">
        <v>2167</v>
      </c>
      <c r="E239" t="s">
        <v>21136</v>
      </c>
      <c r="F239" t="s">
        <v>21136</v>
      </c>
      <c r="H239" t="str">
        <f t="shared" si="14"/>
        <v/>
      </c>
      <c r="K239" t="e">
        <f t="shared" si="15"/>
        <v>#N/A</v>
      </c>
    </row>
    <row r="240" spans="1:11" x14ac:dyDescent="0.2">
      <c r="A240" t="str">
        <f t="shared" si="12"/>
        <v/>
      </c>
      <c r="B240" t="str">
        <f t="shared" si="13"/>
        <v/>
      </c>
      <c r="C240" t="s">
        <v>2174</v>
      </c>
      <c r="E240" t="s">
        <v>21137</v>
      </c>
      <c r="F240" t="s">
        <v>21137</v>
      </c>
      <c r="H240" t="str">
        <f t="shared" si="14"/>
        <v/>
      </c>
      <c r="K240" t="e">
        <f t="shared" si="15"/>
        <v>#N/A</v>
      </c>
    </row>
    <row r="241" spans="1:11" x14ac:dyDescent="0.2">
      <c r="A241" t="str">
        <f t="shared" si="12"/>
        <v>MESSRS MULTI PAC INC</v>
      </c>
      <c r="B241" t="str">
        <f t="shared" si="13"/>
        <v/>
      </c>
      <c r="C241" t="s">
        <v>2180</v>
      </c>
      <c r="E241" t="s">
        <v>21138</v>
      </c>
      <c r="F241" t="s">
        <v>21138</v>
      </c>
      <c r="H241" t="str">
        <f t="shared" si="14"/>
        <v/>
      </c>
      <c r="K241" t="e">
        <f t="shared" si="15"/>
        <v>#N/A</v>
      </c>
    </row>
    <row r="242" spans="1:11" x14ac:dyDescent="0.2">
      <c r="A242" t="str">
        <f t="shared" si="12"/>
        <v>KARAM SINGH SHARMA</v>
      </c>
      <c r="B242" t="str">
        <f t="shared" si="13"/>
        <v/>
      </c>
      <c r="C242" t="s">
        <v>2186</v>
      </c>
      <c r="E242" t="s">
        <v>21139</v>
      </c>
      <c r="F242" t="s">
        <v>21139</v>
      </c>
      <c r="H242" t="str">
        <f t="shared" si="14"/>
        <v/>
      </c>
      <c r="K242" t="e">
        <f t="shared" si="15"/>
        <v>#N/A</v>
      </c>
    </row>
    <row r="243" spans="1:11" x14ac:dyDescent="0.2">
      <c r="A243" t="str">
        <f t="shared" si="12"/>
        <v>AMIT KUMAR TIWARI</v>
      </c>
      <c r="B243" t="str">
        <f t="shared" si="13"/>
        <v/>
      </c>
      <c r="C243" t="s">
        <v>2193</v>
      </c>
      <c r="E243" t="s">
        <v>21140</v>
      </c>
      <c r="F243" t="s">
        <v>21140</v>
      </c>
      <c r="H243" t="str">
        <f t="shared" si="14"/>
        <v/>
      </c>
      <c r="K243" t="e">
        <f t="shared" si="15"/>
        <v>#N/A</v>
      </c>
    </row>
    <row r="244" spans="1:11" x14ac:dyDescent="0.2">
      <c r="A244" t="str">
        <f t="shared" si="12"/>
        <v>GEMINI INSTRATECH LIMITED</v>
      </c>
      <c r="B244" t="str">
        <f t="shared" si="13"/>
        <v>GEMINI INSTRATECH LIMITED</v>
      </c>
      <c r="C244" t="s">
        <v>2200</v>
      </c>
      <c r="E244" t="s">
        <v>6133</v>
      </c>
      <c r="F244" t="s">
        <v>21150</v>
      </c>
      <c r="H244" t="str">
        <f t="shared" si="14"/>
        <v>A V M SALES CORPORATION</v>
      </c>
      <c r="K244" t="e">
        <f t="shared" si="15"/>
        <v>#N/A</v>
      </c>
    </row>
    <row r="245" spans="1:11" x14ac:dyDescent="0.2">
      <c r="A245" t="str">
        <f t="shared" si="12"/>
        <v/>
      </c>
      <c r="B245" t="str">
        <f t="shared" si="13"/>
        <v/>
      </c>
      <c r="C245" t="s">
        <v>2211</v>
      </c>
      <c r="E245" t="s">
        <v>6961</v>
      </c>
      <c r="F245" t="s">
        <v>21151</v>
      </c>
      <c r="H245" t="str">
        <f t="shared" si="14"/>
        <v>ABSR ENGINEERS &amp; SERVICES PRIVATE LIMITED</v>
      </c>
      <c r="K245" t="e">
        <f t="shared" si="15"/>
        <v>#N/A</v>
      </c>
    </row>
    <row r="246" spans="1:11" x14ac:dyDescent="0.2">
      <c r="A246" t="str">
        <f t="shared" si="12"/>
        <v/>
      </c>
      <c r="B246" t="str">
        <f t="shared" si="13"/>
        <v/>
      </c>
      <c r="C246" t="s">
        <v>2217</v>
      </c>
      <c r="E246" t="s">
        <v>3869</v>
      </c>
      <c r="F246" t="s">
        <v>21152</v>
      </c>
      <c r="H246" t="str">
        <f t="shared" si="14"/>
        <v>ADAK ELECTRICALS PRIVATE LIMITED</v>
      </c>
      <c r="K246" t="e">
        <f t="shared" si="15"/>
        <v>#N/A</v>
      </c>
    </row>
    <row r="247" spans="1:11" x14ac:dyDescent="0.2">
      <c r="A247" t="str">
        <f t="shared" si="12"/>
        <v>MOTHERTECH HEAT TREATMENT PRIVATE LIMITED</v>
      </c>
      <c r="B247" t="str">
        <f t="shared" si="13"/>
        <v>MOTHERTECH HEAT TREATMENT PRIVATE LIMITED</v>
      </c>
      <c r="C247" t="s">
        <v>2225</v>
      </c>
      <c r="E247" t="s">
        <v>4035</v>
      </c>
      <c r="F247" t="s">
        <v>21153</v>
      </c>
      <c r="H247" t="str">
        <f t="shared" si="14"/>
        <v>SUBRATA PATRA</v>
      </c>
      <c r="K247" t="e">
        <f t="shared" si="15"/>
        <v>#N/A</v>
      </c>
    </row>
    <row r="248" spans="1:11" x14ac:dyDescent="0.2">
      <c r="A248" t="str">
        <f t="shared" si="12"/>
        <v>INSTANT TRANSPORT SOLUTION PRIVATE LIMITED</v>
      </c>
      <c r="B248" t="str">
        <f t="shared" si="13"/>
        <v>INSTANT TRANSPORT SOLUTION PRIVATE LIMITED</v>
      </c>
      <c r="C248" t="s">
        <v>2234</v>
      </c>
      <c r="E248">
        <v>0</v>
      </c>
      <c r="F248" t="s">
        <v>21154</v>
      </c>
      <c r="H248" t="str">
        <f t="shared" si="14"/>
        <v/>
      </c>
      <c r="K248" t="e">
        <f t="shared" si="15"/>
        <v>#N/A</v>
      </c>
    </row>
    <row r="249" spans="1:11" x14ac:dyDescent="0.2">
      <c r="A249" t="str">
        <f t="shared" si="12"/>
        <v>NARAN KHODA PATEL</v>
      </c>
      <c r="B249" t="str">
        <f t="shared" si="13"/>
        <v/>
      </c>
      <c r="C249" t="s">
        <v>2246</v>
      </c>
      <c r="E249" t="s">
        <v>6291</v>
      </c>
      <c r="F249" t="s">
        <v>21155</v>
      </c>
      <c r="H249" t="str">
        <f t="shared" si="14"/>
        <v>BELGAUM AQUA VALVES PRIVATE LIMITED</v>
      </c>
      <c r="K249" t="e">
        <f t="shared" si="15"/>
        <v>#N/A</v>
      </c>
    </row>
    <row r="250" spans="1:11" x14ac:dyDescent="0.2">
      <c r="A250" t="str">
        <f t="shared" si="12"/>
        <v>AMAR NATH GUPTA</v>
      </c>
      <c r="B250" t="str">
        <f t="shared" si="13"/>
        <v/>
      </c>
      <c r="C250" t="s">
        <v>2255</v>
      </c>
      <c r="E250" t="s">
        <v>4167</v>
      </c>
      <c r="F250" t="s">
        <v>21156</v>
      </c>
      <c r="H250" t="str">
        <f t="shared" si="14"/>
        <v>PRADIP KUMAR BERA</v>
      </c>
      <c r="K250" t="e">
        <f t="shared" si="15"/>
        <v>#N/A</v>
      </c>
    </row>
    <row r="251" spans="1:11" x14ac:dyDescent="0.2">
      <c r="A251" t="str">
        <f t="shared" si="12"/>
        <v>SHREE RAYON PRIVATE LIMITED</v>
      </c>
      <c r="B251" t="str">
        <f t="shared" si="13"/>
        <v>SHREE RAYON PRIVATE LIMITED</v>
      </c>
      <c r="C251" t="s">
        <v>2262</v>
      </c>
      <c r="E251" t="s">
        <v>6128</v>
      </c>
      <c r="F251" t="s">
        <v>21157</v>
      </c>
      <c r="H251" t="str">
        <f t="shared" si="14"/>
        <v>BHANWARLAL JHANWAR &amp; SONS</v>
      </c>
      <c r="K251" t="e">
        <f t="shared" si="15"/>
        <v>#N/A</v>
      </c>
    </row>
    <row r="252" spans="1:11" x14ac:dyDescent="0.2">
      <c r="A252" t="str">
        <f t="shared" si="12"/>
        <v>LALIT KUMAR BHOTIKA</v>
      </c>
      <c r="B252" t="str">
        <f t="shared" si="13"/>
        <v/>
      </c>
      <c r="C252" t="s">
        <v>2272</v>
      </c>
      <c r="E252" t="s">
        <v>5608</v>
      </c>
      <c r="F252" t="s">
        <v>21158</v>
      </c>
      <c r="H252" t="str">
        <f t="shared" si="14"/>
        <v>BHARAT ENGINEERING CONSTRUCTION</v>
      </c>
      <c r="K252" t="e">
        <f t="shared" si="15"/>
        <v>#N/A</v>
      </c>
    </row>
    <row r="253" spans="1:11" x14ac:dyDescent="0.2">
      <c r="A253" t="str">
        <f t="shared" si="12"/>
        <v/>
      </c>
      <c r="B253" t="str">
        <f t="shared" si="13"/>
        <v/>
      </c>
      <c r="C253" t="s">
        <v>2281</v>
      </c>
      <c r="E253" t="s">
        <v>328</v>
      </c>
      <c r="F253" t="s">
        <v>328</v>
      </c>
      <c r="H253" t="str">
        <f t="shared" si="14"/>
        <v/>
      </c>
      <c r="K253" t="e">
        <f t="shared" si="15"/>
        <v>#N/A</v>
      </c>
    </row>
    <row r="254" spans="1:11" x14ac:dyDescent="0.2">
      <c r="A254" t="str">
        <f t="shared" si="12"/>
        <v>OS3 INFOTECH PRIVATE LIMITED</v>
      </c>
      <c r="B254" t="str">
        <f t="shared" si="13"/>
        <v>OS3 INFOTECH PRIVATE LIMITED</v>
      </c>
      <c r="C254" t="s">
        <v>2289</v>
      </c>
      <c r="E254" t="s">
        <v>3306</v>
      </c>
      <c r="F254" t="s">
        <v>21159</v>
      </c>
      <c r="H254" t="str">
        <f t="shared" si="14"/>
        <v>B.N.P. ENGINEERING</v>
      </c>
      <c r="K254" t="e">
        <f t="shared" si="15"/>
        <v>#N/A</v>
      </c>
    </row>
    <row r="255" spans="1:11" x14ac:dyDescent="0.2">
      <c r="A255" t="str">
        <f t="shared" si="12"/>
        <v>RAMESHBHAI RAJARAM SHAH</v>
      </c>
      <c r="B255" t="str">
        <f t="shared" si="13"/>
        <v/>
      </c>
      <c r="C255" t="s">
        <v>2297</v>
      </c>
      <c r="E255">
        <v>0</v>
      </c>
      <c r="F255" t="s">
        <v>21160</v>
      </c>
      <c r="H255" t="str">
        <f t="shared" si="14"/>
        <v/>
      </c>
      <c r="K255" t="e">
        <f t="shared" si="15"/>
        <v>#N/A</v>
      </c>
    </row>
    <row r="256" spans="1:11" x14ac:dyDescent="0.2">
      <c r="A256" t="str">
        <f t="shared" si="12"/>
        <v/>
      </c>
      <c r="B256" t="str">
        <f t="shared" si="13"/>
        <v/>
      </c>
      <c r="C256" t="s">
        <v>2304</v>
      </c>
      <c r="E256" t="s">
        <v>6562</v>
      </c>
      <c r="F256" t="s">
        <v>21161</v>
      </c>
      <c r="H256" t="str">
        <f t="shared" si="14"/>
        <v>CHEMTRON SCIENCE LABORATORIES PRIVATE LIMITED</v>
      </c>
      <c r="K256" t="e">
        <f t="shared" si="15"/>
        <v>#N/A</v>
      </c>
    </row>
    <row r="257" spans="1:11" x14ac:dyDescent="0.2">
      <c r="A257" t="str">
        <f t="shared" si="12"/>
        <v>JAYASHEKAR MAHADEVAPPA HIRIYUR</v>
      </c>
      <c r="B257" t="str">
        <f t="shared" si="13"/>
        <v/>
      </c>
      <c r="C257" t="s">
        <v>2311</v>
      </c>
      <c r="E257" t="s">
        <v>6608</v>
      </c>
      <c r="F257" t="s">
        <v>6608</v>
      </c>
      <c r="H257" t="str">
        <f t="shared" si="14"/>
        <v>CJ DARCL LOGISTICS LIMITED</v>
      </c>
      <c r="K257" t="e">
        <f t="shared" si="15"/>
        <v>#N/A</v>
      </c>
    </row>
    <row r="258" spans="1:11" x14ac:dyDescent="0.2">
      <c r="A258" t="str">
        <f t="shared" si="12"/>
        <v>ABHIMAAN GURUBASAPPA HALAKATTI</v>
      </c>
      <c r="B258" t="str">
        <f t="shared" si="13"/>
        <v>ABHIMAAN GURUBASAPPA HALAKATTI</v>
      </c>
      <c r="C258" t="s">
        <v>2319</v>
      </c>
      <c r="E258" t="s">
        <v>6907</v>
      </c>
      <c r="F258" t="s">
        <v>21162</v>
      </c>
      <c r="H258" t="str">
        <f t="shared" si="14"/>
        <v>CONVERGENCE SOLUTIONS</v>
      </c>
      <c r="K258" t="e">
        <f t="shared" si="15"/>
        <v>#N/A</v>
      </c>
    </row>
    <row r="259" spans="1:11" x14ac:dyDescent="0.2">
      <c r="A259" t="str">
        <f t="shared" ref="A259:A322" si="16">IF(IFERROR(MATCH(C259,$F$2:$F$55,0),"")="",C259,"")</f>
        <v>TOUFIK RAFIK SHAIKH</v>
      </c>
      <c r="B259" t="str">
        <f t="shared" ref="B259:B322" si="17">IF(IFERROR(MATCH(C259,$E$2:$E$55,0),"")="",C259,"")</f>
        <v>TOUFIK RAFIK SHAIKH</v>
      </c>
      <c r="C259" t="s">
        <v>2326</v>
      </c>
      <c r="E259" t="s">
        <v>6867</v>
      </c>
      <c r="F259" t="s">
        <v>6867</v>
      </c>
      <c r="H259" t="str">
        <f t="shared" ref="H259:H318" si="18">IFERROR(INDEX(C259:C1103,MATCH(E259,C259:C1103,0)),"")</f>
        <v>COSMO CARRYING PVT LTD</v>
      </c>
      <c r="K259" t="e">
        <f t="shared" ref="K259:K322" si="19">MATCH(B259,$H$2:$H$55,0)</f>
        <v>#N/A</v>
      </c>
    </row>
    <row r="260" spans="1:11" x14ac:dyDescent="0.2">
      <c r="A260" t="str">
        <f t="shared" si="16"/>
        <v>P SHAMANTH KUMAR</v>
      </c>
      <c r="B260" t="str">
        <f t="shared" si="17"/>
        <v/>
      </c>
      <c r="C260" t="s">
        <v>2334</v>
      </c>
      <c r="E260" t="s">
        <v>6369</v>
      </c>
      <c r="F260" t="s">
        <v>21163</v>
      </c>
      <c r="H260" t="str">
        <f t="shared" si="18"/>
        <v>CYGNET INFRA SOLUTIONS</v>
      </c>
      <c r="K260" t="e">
        <f t="shared" si="19"/>
        <v>#N/A</v>
      </c>
    </row>
    <row r="261" spans="1:11" x14ac:dyDescent="0.2">
      <c r="A261" t="str">
        <f t="shared" si="16"/>
        <v>VIDYAGOURI ABHIJIT TAMHANKAR</v>
      </c>
      <c r="B261" t="str">
        <f t="shared" si="17"/>
        <v>VIDYAGOURI ABHIJIT TAMHANKAR</v>
      </c>
      <c r="C261" t="s">
        <v>2341</v>
      </c>
      <c r="E261" t="s">
        <v>6309</v>
      </c>
      <c r="F261" t="s">
        <v>21164</v>
      </c>
      <c r="H261" t="str">
        <f t="shared" si="18"/>
        <v>DCC SERVICES PRIVATE LIMITED</v>
      </c>
      <c r="K261" t="e">
        <f t="shared" si="19"/>
        <v>#N/A</v>
      </c>
    </row>
    <row r="262" spans="1:11" x14ac:dyDescent="0.2">
      <c r="A262" t="str">
        <f t="shared" si="16"/>
        <v>SINGH MANOHAR TOMAR</v>
      </c>
      <c r="B262" t="str">
        <f t="shared" si="17"/>
        <v/>
      </c>
      <c r="C262" t="s">
        <v>2348</v>
      </c>
      <c r="E262" t="s">
        <v>4872</v>
      </c>
      <c r="F262" t="s">
        <v>21165</v>
      </c>
      <c r="H262" t="str">
        <f t="shared" si="18"/>
        <v>DEMBLA VALVES LTD</v>
      </c>
      <c r="K262" t="e">
        <f t="shared" si="19"/>
        <v>#N/A</v>
      </c>
    </row>
    <row r="263" spans="1:11" x14ac:dyDescent="0.2">
      <c r="A263" t="str">
        <f t="shared" si="16"/>
        <v>NETCON TECHNOLOGIES INDIA PRIVATE LIMITED</v>
      </c>
      <c r="B263" t="str">
        <f t="shared" si="17"/>
        <v>NETCON TECHNOLOGIES INDIA PRIVATE LIMITED</v>
      </c>
      <c r="C263" t="s">
        <v>2356</v>
      </c>
      <c r="E263" t="s">
        <v>4366</v>
      </c>
      <c r="F263" t="s">
        <v>21166</v>
      </c>
      <c r="H263" t="str">
        <f t="shared" si="18"/>
        <v>DEVELOPMENT CONSULTANTS PRIVATE LIMITED</v>
      </c>
      <c r="K263" t="e">
        <f t="shared" si="19"/>
        <v>#N/A</v>
      </c>
    </row>
    <row r="264" spans="1:11" x14ac:dyDescent="0.2">
      <c r="A264" t="str">
        <f t="shared" si="16"/>
        <v>HARESHBHAI GIRISHBHAI RANGANI</v>
      </c>
      <c r="B264" t="str">
        <f t="shared" si="17"/>
        <v>HARESHBHAI GIRISHBHAI RANGANI</v>
      </c>
      <c r="C264" t="s">
        <v>2367</v>
      </c>
      <c r="E264">
        <v>0</v>
      </c>
      <c r="F264" t="s">
        <v>13236</v>
      </c>
      <c r="H264" t="str">
        <f t="shared" si="18"/>
        <v/>
      </c>
      <c r="K264" t="e">
        <f t="shared" si="19"/>
        <v>#N/A</v>
      </c>
    </row>
    <row r="265" spans="1:11" x14ac:dyDescent="0.2">
      <c r="A265" t="str">
        <f t="shared" si="16"/>
        <v>KITTAN MOORTHY</v>
      </c>
      <c r="B265" t="str">
        <f t="shared" si="17"/>
        <v>KITTAN MOORTHY</v>
      </c>
      <c r="C265" t="s">
        <v>2374</v>
      </c>
      <c r="E265" t="s">
        <v>5410</v>
      </c>
      <c r="F265" t="s">
        <v>5415</v>
      </c>
      <c r="H265" t="str">
        <f t="shared" si="18"/>
        <v>FIVE STAR LOGISTICS PRIVATE LIMITED</v>
      </c>
      <c r="K265" t="e">
        <f t="shared" si="19"/>
        <v>#N/A</v>
      </c>
    </row>
    <row r="266" spans="1:11" x14ac:dyDescent="0.2">
      <c r="A266" t="str">
        <f t="shared" si="16"/>
        <v>MAGCORE LAMINATION (INDIA) PRIVATE LIMITED</v>
      </c>
      <c r="B266" t="str">
        <f t="shared" si="17"/>
        <v>MAGCORE LAMINATION (INDIA) PRIVATE LIMITED</v>
      </c>
      <c r="C266" t="s">
        <v>2382</v>
      </c>
      <c r="E266" t="s">
        <v>1674</v>
      </c>
      <c r="F266" t="s">
        <v>21167</v>
      </c>
      <c r="H266" t="str">
        <f t="shared" si="18"/>
        <v/>
      </c>
      <c r="K266" t="e">
        <f t="shared" si="19"/>
        <v>#N/A</v>
      </c>
    </row>
    <row r="267" spans="1:11" x14ac:dyDescent="0.2">
      <c r="A267" t="str">
        <f t="shared" si="16"/>
        <v>G B CONTROLS AND SERVICES</v>
      </c>
      <c r="B267" t="str">
        <f t="shared" si="17"/>
        <v>G B CONTROLS AND SERVICES</v>
      </c>
      <c r="C267" t="s">
        <v>2389</v>
      </c>
      <c r="E267" t="s">
        <v>820</v>
      </c>
      <c r="F267" t="s">
        <v>21168</v>
      </c>
      <c r="H267" t="str">
        <f t="shared" si="18"/>
        <v/>
      </c>
      <c r="K267" t="e">
        <f t="shared" si="19"/>
        <v>#N/A</v>
      </c>
    </row>
    <row r="268" spans="1:11" x14ac:dyDescent="0.2">
      <c r="A268" t="str">
        <f t="shared" si="16"/>
        <v>NAYABRAO SHESHRAO DESHMUKH</v>
      </c>
      <c r="B268" t="str">
        <f t="shared" si="17"/>
        <v>NAYABRAO SHESHRAO DESHMUKH</v>
      </c>
      <c r="C268" t="s">
        <v>2396</v>
      </c>
      <c r="E268" t="s">
        <v>3194</v>
      </c>
      <c r="F268" t="s">
        <v>3194</v>
      </c>
      <c r="H268" t="str">
        <f t="shared" si="18"/>
        <v>GIRISH CHANDRA GHOSH &amp; G.G.S</v>
      </c>
      <c r="K268" t="e">
        <f t="shared" si="19"/>
        <v>#N/A</v>
      </c>
    </row>
    <row r="269" spans="1:11" x14ac:dyDescent="0.2">
      <c r="A269" t="str">
        <f t="shared" si="16"/>
        <v>D AND D ENTERPRISES</v>
      </c>
      <c r="B269" t="str">
        <f t="shared" si="17"/>
        <v>D AND D ENTERPRISES</v>
      </c>
      <c r="C269" t="s">
        <v>2402</v>
      </c>
      <c r="E269" t="s">
        <v>4816</v>
      </c>
      <c r="F269" t="s">
        <v>21169</v>
      </c>
      <c r="H269" t="str">
        <f t="shared" si="18"/>
        <v>GOUTAM KUMAR MANNA</v>
      </c>
      <c r="K269" t="e">
        <f t="shared" si="19"/>
        <v>#N/A</v>
      </c>
    </row>
    <row r="270" spans="1:11" x14ac:dyDescent="0.2">
      <c r="A270" t="str">
        <f t="shared" si="16"/>
        <v>POMETON INDIA PRIVATE LIMITED</v>
      </c>
      <c r="B270" t="str">
        <f t="shared" si="17"/>
        <v>POMETON INDIA PRIVATE LIMITED</v>
      </c>
      <c r="C270" t="s">
        <v>2409</v>
      </c>
      <c r="E270" t="s">
        <v>258</v>
      </c>
      <c r="F270" t="s">
        <v>21170</v>
      </c>
      <c r="H270" t="str">
        <f t="shared" si="18"/>
        <v/>
      </c>
      <c r="K270" t="e">
        <f t="shared" si="19"/>
        <v>#N/A</v>
      </c>
    </row>
    <row r="271" spans="1:11" x14ac:dyDescent="0.2">
      <c r="A271" t="str">
        <f t="shared" si="16"/>
        <v>BHAVYAKUMAR DIPAKKUMAR SHAH</v>
      </c>
      <c r="B271" t="str">
        <f t="shared" si="17"/>
        <v>BHAVYAKUMAR DIPAKKUMAR SHAH</v>
      </c>
      <c r="C271" t="s">
        <v>2421</v>
      </c>
      <c r="E271" t="s">
        <v>5418</v>
      </c>
      <c r="F271" t="s">
        <v>5423</v>
      </c>
      <c r="H271" t="str">
        <f t="shared" si="18"/>
        <v>PANNA PRAMANIK</v>
      </c>
      <c r="K271" t="e">
        <f t="shared" si="19"/>
        <v>#N/A</v>
      </c>
    </row>
    <row r="272" spans="1:11" x14ac:dyDescent="0.2">
      <c r="A272" t="str">
        <f t="shared" si="16"/>
        <v>CHURI INDUSTRIES</v>
      </c>
      <c r="B272" t="str">
        <f t="shared" si="17"/>
        <v>CHURI INDUSTRIES</v>
      </c>
      <c r="C272" t="s">
        <v>2432</v>
      </c>
      <c r="E272" t="s">
        <v>6826</v>
      </c>
      <c r="F272" t="s">
        <v>21171</v>
      </c>
      <c r="H272" t="str">
        <f t="shared" si="18"/>
        <v>HOUSE KEEPING &amp; CATERING MANAGEMENT SERVICE</v>
      </c>
      <c r="K272" t="e">
        <f t="shared" si="19"/>
        <v>#N/A</v>
      </c>
    </row>
    <row r="273" spans="1:11" x14ac:dyDescent="0.2">
      <c r="A273" t="str">
        <f t="shared" si="16"/>
        <v>SUNKID ELECTRO SYSTEMS</v>
      </c>
      <c r="B273" t="str">
        <f t="shared" si="17"/>
        <v>SUNKID ELECTRO SYSTEMS</v>
      </c>
      <c r="C273" t="s">
        <v>2438</v>
      </c>
      <c r="E273" t="s">
        <v>4925</v>
      </c>
      <c r="F273" t="s">
        <v>21172</v>
      </c>
      <c r="H273" t="str">
        <f t="shared" si="18"/>
        <v>INDUSTRIAL ENGINEERING CORPORATION</v>
      </c>
      <c r="K273" t="e">
        <f t="shared" si="19"/>
        <v>#N/A</v>
      </c>
    </row>
    <row r="274" spans="1:11" x14ac:dyDescent="0.2">
      <c r="A274" t="str">
        <f t="shared" si="16"/>
        <v>MANISHA NISHANT SHAH</v>
      </c>
      <c r="B274" t="str">
        <f t="shared" si="17"/>
        <v>MANISHA NISHANT SHAH</v>
      </c>
      <c r="C274" t="s">
        <v>2444</v>
      </c>
      <c r="E274" t="s">
        <v>1643</v>
      </c>
      <c r="F274" t="s">
        <v>21173</v>
      </c>
      <c r="H274" t="str">
        <f t="shared" si="18"/>
        <v/>
      </c>
      <c r="K274" t="e">
        <f t="shared" si="19"/>
        <v>#N/A</v>
      </c>
    </row>
    <row r="275" spans="1:11" x14ac:dyDescent="0.2">
      <c r="A275" t="str">
        <f t="shared" si="16"/>
        <v>SHRUSHTI ENGINEERING WORKS</v>
      </c>
      <c r="B275" t="str">
        <f t="shared" si="17"/>
        <v>SHRUSHTI ENGINEERING WORKS</v>
      </c>
      <c r="C275" t="s">
        <v>2451</v>
      </c>
      <c r="E275" t="s">
        <v>2773</v>
      </c>
      <c r="F275" t="s">
        <v>21174</v>
      </c>
      <c r="H275" t="str">
        <f t="shared" si="18"/>
        <v>INSULREF TECHNOLOGIES PRIVATE LIMITED</v>
      </c>
      <c r="K275" t="e">
        <f t="shared" si="19"/>
        <v>#N/A</v>
      </c>
    </row>
    <row r="276" spans="1:11" x14ac:dyDescent="0.2">
      <c r="A276" t="str">
        <f t="shared" si="16"/>
        <v>SMART SHIP INNOVATIVE SOLUTIONS PRIVATE LIMITED</v>
      </c>
      <c r="B276" t="str">
        <f t="shared" si="17"/>
        <v>SMART SHIP INNOVATIVE SOLUTIONS PRIVATE LIMITED</v>
      </c>
      <c r="C276" t="s">
        <v>2458</v>
      </c>
      <c r="E276" t="s">
        <v>1396</v>
      </c>
      <c r="F276" t="s">
        <v>1396</v>
      </c>
      <c r="H276" t="str">
        <f t="shared" si="18"/>
        <v/>
      </c>
      <c r="K276" t="e">
        <f t="shared" si="19"/>
        <v>#N/A</v>
      </c>
    </row>
    <row r="277" spans="1:11" x14ac:dyDescent="0.2">
      <c r="A277" t="str">
        <f t="shared" si="16"/>
        <v>JYOTSNA AJAY KAMBLE</v>
      </c>
      <c r="B277" t="str">
        <f t="shared" si="17"/>
        <v>JYOTSNA AJAY KAMBLE</v>
      </c>
      <c r="C277" t="s">
        <v>2467</v>
      </c>
      <c r="E277" t="s">
        <v>77</v>
      </c>
      <c r="F277" t="s">
        <v>77</v>
      </c>
      <c r="H277" t="str">
        <f t="shared" si="18"/>
        <v/>
      </c>
      <c r="K277" t="e">
        <f t="shared" si="19"/>
        <v>#N/A</v>
      </c>
    </row>
    <row r="278" spans="1:11" x14ac:dyDescent="0.2">
      <c r="A278" t="str">
        <f t="shared" si="16"/>
        <v>KUTCH HIGHWAY TRANSPORT CO.</v>
      </c>
      <c r="B278" t="str">
        <f t="shared" si="17"/>
        <v>KUTCH HIGHWAY TRANSPORT CO.</v>
      </c>
      <c r="C278" t="s">
        <v>2475</v>
      </c>
      <c r="E278" t="s">
        <v>3662</v>
      </c>
      <c r="F278" t="s">
        <v>21175</v>
      </c>
      <c r="H278" t="str">
        <f t="shared" si="18"/>
        <v>ASHIM BANERJEE</v>
      </c>
      <c r="K278" t="e">
        <f t="shared" si="19"/>
        <v>#N/A</v>
      </c>
    </row>
    <row r="279" spans="1:11" x14ac:dyDescent="0.2">
      <c r="A279" t="str">
        <f t="shared" si="16"/>
        <v>S PURNA</v>
      </c>
      <c r="B279" t="str">
        <f t="shared" si="17"/>
        <v>S PURNA</v>
      </c>
      <c r="C279" t="s">
        <v>2480</v>
      </c>
      <c r="E279" t="s">
        <v>6043</v>
      </c>
      <c r="F279" t="s">
        <v>21176</v>
      </c>
      <c r="H279" t="str">
        <f t="shared" si="18"/>
        <v>KAMAKSHI INTEGRATED FACILITY MANAGEMENT LLP</v>
      </c>
      <c r="K279" t="e">
        <f t="shared" si="19"/>
        <v>#N/A</v>
      </c>
    </row>
    <row r="280" spans="1:11" x14ac:dyDescent="0.2">
      <c r="A280" t="str">
        <f t="shared" si="16"/>
        <v>SURESH GOPAL SHARMA</v>
      </c>
      <c r="B280" t="str">
        <f t="shared" si="17"/>
        <v>SURESH GOPAL SHARMA</v>
      </c>
      <c r="C280" t="s">
        <v>2487</v>
      </c>
      <c r="E280" t="s">
        <v>4025</v>
      </c>
      <c r="F280" t="s">
        <v>14148</v>
      </c>
      <c r="H280" t="str">
        <f t="shared" si="18"/>
        <v>LAKHOTIA TRANSPORT CO. PRIVATE LIMITED</v>
      </c>
      <c r="K280" t="e">
        <f t="shared" si="19"/>
        <v>#N/A</v>
      </c>
    </row>
    <row r="281" spans="1:11" x14ac:dyDescent="0.2">
      <c r="A281" t="str">
        <f t="shared" si="16"/>
        <v>SYNERGETICS INFORMATION TECHNOLOGY SERVICES INDIA PRIVATE LIMITED</v>
      </c>
      <c r="B281" t="str">
        <f t="shared" si="17"/>
        <v>SYNERGETICS INFORMATION TECHNOLOGY SERVICES INDIA PRIVATE LIMITED</v>
      </c>
      <c r="C281" t="s">
        <v>2497</v>
      </c>
      <c r="E281" t="s">
        <v>1071</v>
      </c>
      <c r="F281" t="s">
        <v>21177</v>
      </c>
      <c r="H281" t="str">
        <f t="shared" si="18"/>
        <v/>
      </c>
      <c r="K281" t="e">
        <f t="shared" si="19"/>
        <v>#N/A</v>
      </c>
    </row>
    <row r="282" spans="1:11" x14ac:dyDescent="0.2">
      <c r="A282" t="str">
        <f t="shared" si="16"/>
        <v>KEJ MARINE CONTAINER SERVICE</v>
      </c>
      <c r="B282" t="str">
        <f t="shared" si="17"/>
        <v>KEJ MARINE CONTAINER SERVICE</v>
      </c>
      <c r="C282" t="s">
        <v>2506</v>
      </c>
      <c r="E282" t="s">
        <v>4644</v>
      </c>
      <c r="F282" t="s">
        <v>21178</v>
      </c>
      <c r="H282" t="str">
        <f t="shared" si="18"/>
        <v>RADHASHYAM MANDAL</v>
      </c>
      <c r="K282" t="e">
        <f t="shared" si="19"/>
        <v>#N/A</v>
      </c>
    </row>
    <row r="283" spans="1:11" x14ac:dyDescent="0.2">
      <c r="A283" t="str">
        <f t="shared" si="16"/>
        <v>KLIM ENTERPRISES</v>
      </c>
      <c r="B283" t="str">
        <f t="shared" si="17"/>
        <v>KLIM ENTERPRISES</v>
      </c>
      <c r="C283" t="s">
        <v>2514</v>
      </c>
      <c r="E283" t="s">
        <v>3483</v>
      </c>
      <c r="F283" t="s">
        <v>21179</v>
      </c>
      <c r="H283" t="str">
        <f t="shared" si="18"/>
        <v>SHAMBHU NATH DAS</v>
      </c>
      <c r="K283" t="e">
        <f t="shared" si="19"/>
        <v>#N/A</v>
      </c>
    </row>
    <row r="284" spans="1:11" x14ac:dyDescent="0.2">
      <c r="A284" t="str">
        <f t="shared" si="16"/>
        <v>PRAVIN RAGHUNATH SONAMBEKAR</v>
      </c>
      <c r="B284" t="str">
        <f t="shared" si="17"/>
        <v>PRAVIN RAGHUNATH SONAMBEKAR</v>
      </c>
      <c r="C284" t="s">
        <v>2521</v>
      </c>
      <c r="E284" t="s">
        <v>3348</v>
      </c>
      <c r="F284" t="s">
        <v>21180</v>
      </c>
      <c r="H284" t="str">
        <f t="shared" si="18"/>
        <v>DEBASISH SARKAR</v>
      </c>
      <c r="K284" t="e">
        <f t="shared" si="19"/>
        <v>#N/A</v>
      </c>
    </row>
    <row r="285" spans="1:11" x14ac:dyDescent="0.2">
      <c r="A285" t="str">
        <f t="shared" si="16"/>
        <v>BIOPHORE INDIA PHARMACEUTICALS PRIVATE LIMITED</v>
      </c>
      <c r="B285" t="str">
        <f t="shared" si="17"/>
        <v>BIOPHORE INDIA PHARMACEUTICALS PRIVATE LIMITED</v>
      </c>
      <c r="C285" t="s">
        <v>2528</v>
      </c>
      <c r="E285" t="s">
        <v>1986</v>
      </c>
      <c r="F285" t="s">
        <v>21181</v>
      </c>
      <c r="H285" t="str">
        <f t="shared" si="18"/>
        <v/>
      </c>
      <c r="K285" t="e">
        <f t="shared" si="19"/>
        <v>#N/A</v>
      </c>
    </row>
    <row r="286" spans="1:11" x14ac:dyDescent="0.2">
      <c r="A286" t="str">
        <f t="shared" si="16"/>
        <v>JDS CASTING PRIVATE LIMITED</v>
      </c>
      <c r="B286" t="str">
        <f t="shared" si="17"/>
        <v>JDS CASTING PRIVATE LIMITED</v>
      </c>
      <c r="C286" t="s">
        <v>2540</v>
      </c>
      <c r="E286" t="s">
        <v>3823</v>
      </c>
      <c r="F286" t="s">
        <v>21182</v>
      </c>
      <c r="H286" t="str">
        <f t="shared" si="18"/>
        <v>MIDDLETON LOGISTIC SOLUTIONS</v>
      </c>
      <c r="K286" t="e">
        <f t="shared" si="19"/>
        <v>#N/A</v>
      </c>
    </row>
    <row r="287" spans="1:11" x14ac:dyDescent="0.2">
      <c r="A287" t="str">
        <f t="shared" si="16"/>
        <v>RAJAM LOGISTICS</v>
      </c>
      <c r="B287" t="str">
        <f t="shared" si="17"/>
        <v>RAJAM LOGISTICS</v>
      </c>
      <c r="C287" t="s">
        <v>2550</v>
      </c>
      <c r="E287" t="s">
        <v>4231</v>
      </c>
      <c r="F287" t="s">
        <v>21183</v>
      </c>
      <c r="H287" t="str">
        <f t="shared" si="18"/>
        <v>ATANU SHAW</v>
      </c>
      <c r="K287" t="e">
        <f t="shared" si="19"/>
        <v>#N/A</v>
      </c>
    </row>
    <row r="288" spans="1:11" x14ac:dyDescent="0.2">
      <c r="A288" t="str">
        <f t="shared" si="16"/>
        <v>NK FREIGHT CARRIERS PRIVATE LIMITED</v>
      </c>
      <c r="B288" t="str">
        <f t="shared" si="17"/>
        <v>NK FREIGHT CARRIERS PRIVATE LIMITED</v>
      </c>
      <c r="C288" t="s">
        <v>2559</v>
      </c>
      <c r="E288" t="s">
        <v>1381</v>
      </c>
      <c r="F288" t="s">
        <v>1381</v>
      </c>
      <c r="H288" t="str">
        <f t="shared" si="18"/>
        <v/>
      </c>
      <c r="K288" t="e">
        <f t="shared" si="19"/>
        <v>#N/A</v>
      </c>
    </row>
    <row r="289" spans="1:11" x14ac:dyDescent="0.2">
      <c r="A289" t="str">
        <f t="shared" si="16"/>
        <v>ASHOK DAYALJIBHAI PATEL</v>
      </c>
      <c r="B289" t="str">
        <f t="shared" si="17"/>
        <v>ASHOK DAYALJIBHAI PATEL</v>
      </c>
      <c r="C289" t="s">
        <v>2566</v>
      </c>
      <c r="E289" t="s">
        <v>5433</v>
      </c>
      <c r="F289" t="s">
        <v>21184</v>
      </c>
      <c r="H289" t="str">
        <f t="shared" si="18"/>
        <v>MANIK CHAND DAS</v>
      </c>
      <c r="K289" t="e">
        <f t="shared" si="19"/>
        <v>#N/A</v>
      </c>
    </row>
    <row r="290" spans="1:11" x14ac:dyDescent="0.2">
      <c r="A290" t="str">
        <f t="shared" si="16"/>
        <v>SAI KRIPA TRANSPORT</v>
      </c>
      <c r="B290" t="str">
        <f t="shared" si="17"/>
        <v>SAI KRIPA TRANSPORT</v>
      </c>
      <c r="C290" t="s">
        <v>2574</v>
      </c>
      <c r="E290" t="s">
        <v>2885</v>
      </c>
      <c r="F290" t="s">
        <v>21185</v>
      </c>
      <c r="H290" t="str">
        <f t="shared" si="18"/>
        <v>PINAKI ACHARYYA</v>
      </c>
      <c r="K290" t="e">
        <f t="shared" si="19"/>
        <v>#N/A</v>
      </c>
    </row>
    <row r="291" spans="1:11" x14ac:dyDescent="0.2">
      <c r="A291" t="str">
        <f t="shared" si="16"/>
        <v>ETHIRAJAN SHARMILA</v>
      </c>
      <c r="B291" t="str">
        <f t="shared" si="17"/>
        <v>ETHIRAJAN SHARMILA</v>
      </c>
      <c r="C291" t="s">
        <v>2583</v>
      </c>
      <c r="E291" t="s">
        <v>5780</v>
      </c>
      <c r="F291" t="s">
        <v>21186</v>
      </c>
      <c r="H291" t="str">
        <f t="shared" si="18"/>
        <v>M/S P K NATH &amp; GHOSHAL</v>
      </c>
      <c r="K291" t="e">
        <f t="shared" si="19"/>
        <v>#N/A</v>
      </c>
    </row>
    <row r="292" spans="1:11" x14ac:dyDescent="0.2">
      <c r="A292" t="str">
        <f t="shared" si="16"/>
        <v>S&amp;S TRANSPORT</v>
      </c>
      <c r="B292" t="str">
        <f t="shared" si="17"/>
        <v>S&amp;S TRANSPORT</v>
      </c>
      <c r="C292" t="s">
        <v>2591</v>
      </c>
      <c r="E292" t="s">
        <v>6227</v>
      </c>
      <c r="F292" t="s">
        <v>6232</v>
      </c>
      <c r="H292" t="str">
        <f t="shared" si="18"/>
        <v>JAYANTA ROY</v>
      </c>
      <c r="K292" t="e">
        <f t="shared" si="19"/>
        <v>#N/A</v>
      </c>
    </row>
    <row r="293" spans="1:11" x14ac:dyDescent="0.2">
      <c r="A293" t="str">
        <f t="shared" si="16"/>
        <v>NUTECH ENGINEERS</v>
      </c>
      <c r="B293" t="str">
        <f t="shared" si="17"/>
        <v>NUTECH ENGINEERS</v>
      </c>
      <c r="C293" t="s">
        <v>2598</v>
      </c>
      <c r="E293" t="s">
        <v>4483</v>
      </c>
      <c r="F293" t="s">
        <v>21187</v>
      </c>
      <c r="H293" t="str">
        <f t="shared" si="18"/>
        <v>SUDARSAN PANJA</v>
      </c>
      <c r="K293" t="e">
        <f t="shared" si="19"/>
        <v>#N/A</v>
      </c>
    </row>
    <row r="294" spans="1:11" x14ac:dyDescent="0.2">
      <c r="A294" t="str">
        <f t="shared" si="16"/>
        <v>SUN ENGINEERING</v>
      </c>
      <c r="B294" t="str">
        <f t="shared" si="17"/>
        <v>SUN ENGINEERING</v>
      </c>
      <c r="C294" t="s">
        <v>2604</v>
      </c>
      <c r="E294" t="s">
        <v>1975</v>
      </c>
      <c r="F294" t="s">
        <v>21188</v>
      </c>
      <c r="H294" t="str">
        <f t="shared" si="18"/>
        <v/>
      </c>
      <c r="K294" t="e">
        <f t="shared" si="19"/>
        <v>#N/A</v>
      </c>
    </row>
    <row r="295" spans="1:11" x14ac:dyDescent="0.2">
      <c r="A295" t="str">
        <f t="shared" si="16"/>
        <v>NECTAR LIFE SCIENCES LIMITED</v>
      </c>
      <c r="B295" t="str">
        <f t="shared" si="17"/>
        <v>NECTAR LIFE SCIENCES LIMITED</v>
      </c>
      <c r="C295" t="s">
        <v>2611</v>
      </c>
      <c r="E295" t="s">
        <v>6215</v>
      </c>
      <c r="F295" t="s">
        <v>21189</v>
      </c>
      <c r="H295" t="str">
        <f t="shared" si="18"/>
        <v>RAVIKANT DUBEY</v>
      </c>
      <c r="K295" t="e">
        <f t="shared" si="19"/>
        <v>#N/A</v>
      </c>
    </row>
    <row r="296" spans="1:11" x14ac:dyDescent="0.2">
      <c r="A296" t="str">
        <f t="shared" si="16"/>
        <v>REKHA ASHOK SHAH</v>
      </c>
      <c r="B296" t="str">
        <f t="shared" si="17"/>
        <v>REKHA ASHOK SHAH</v>
      </c>
      <c r="C296" t="s">
        <v>2621</v>
      </c>
      <c r="E296" t="s">
        <v>5504</v>
      </c>
      <c r="F296" t="s">
        <v>5510</v>
      </c>
      <c r="H296" t="str">
        <f t="shared" si="18"/>
        <v>PYROTECH ELECTRONICS PVT. LTD.</v>
      </c>
      <c r="K296" t="e">
        <f t="shared" si="19"/>
        <v>#N/A</v>
      </c>
    </row>
    <row r="297" spans="1:11" x14ac:dyDescent="0.2">
      <c r="A297" t="str">
        <f t="shared" si="16"/>
        <v>LALJI GOVARDHAN BIND</v>
      </c>
      <c r="B297" t="str">
        <f t="shared" si="17"/>
        <v>LALJI GOVARDHAN BIND</v>
      </c>
      <c r="C297" t="s">
        <v>2627</v>
      </c>
      <c r="E297" t="s">
        <v>783</v>
      </c>
      <c r="F297" t="s">
        <v>21190</v>
      </c>
      <c r="H297" t="str">
        <f t="shared" si="18"/>
        <v/>
      </c>
      <c r="K297" t="e">
        <f t="shared" si="19"/>
        <v>#N/A</v>
      </c>
    </row>
    <row r="298" spans="1:11" x14ac:dyDescent="0.2">
      <c r="A298" t="str">
        <f t="shared" si="16"/>
        <v>AMARTARA PRIVATE LIMITED</v>
      </c>
      <c r="B298" t="str">
        <f t="shared" si="17"/>
        <v>AMARTARA PRIVATE LIMITED</v>
      </c>
      <c r="C298" t="s">
        <v>2636</v>
      </c>
      <c r="E298" t="s">
        <v>1849</v>
      </c>
      <c r="F298" t="s">
        <v>21191</v>
      </c>
      <c r="H298" t="str">
        <f t="shared" si="18"/>
        <v/>
      </c>
      <c r="K298" t="e">
        <f t="shared" si="19"/>
        <v>#N/A</v>
      </c>
    </row>
    <row r="299" spans="1:11" x14ac:dyDescent="0.2">
      <c r="A299" t="str">
        <f t="shared" si="16"/>
        <v>BLUEWHALE LOGISTICS SERVICES</v>
      </c>
      <c r="B299" t="str">
        <f t="shared" si="17"/>
        <v>BLUEWHALE LOGISTICS SERVICES</v>
      </c>
      <c r="C299" t="s">
        <v>2647</v>
      </c>
      <c r="E299" t="s">
        <v>5795</v>
      </c>
      <c r="F299" t="s">
        <v>21192</v>
      </c>
      <c r="H299" t="str">
        <f t="shared" si="18"/>
        <v>RADIANT HITECH ENG. PRIVATE LIMITED</v>
      </c>
      <c r="K299" t="e">
        <f t="shared" si="19"/>
        <v>#N/A</v>
      </c>
    </row>
    <row r="300" spans="1:11" x14ac:dyDescent="0.2">
      <c r="A300" t="str">
        <f t="shared" si="16"/>
        <v>DELIVERHAWK LOGISTICS PRIVATE LIMITED</v>
      </c>
      <c r="B300" t="str">
        <f t="shared" si="17"/>
        <v>DELIVERHAWK LOGISTICS PRIVATE LIMITED</v>
      </c>
      <c r="C300" t="s">
        <v>2654</v>
      </c>
      <c r="E300" t="s">
        <v>1109</v>
      </c>
      <c r="F300" t="s">
        <v>21193</v>
      </c>
      <c r="H300" t="str">
        <f t="shared" si="18"/>
        <v/>
      </c>
      <c r="K300" t="e">
        <f t="shared" si="19"/>
        <v>#N/A</v>
      </c>
    </row>
    <row r="301" spans="1:11" x14ac:dyDescent="0.2">
      <c r="A301" t="str">
        <f t="shared" si="16"/>
        <v>SANTOSH MURLIDHAR JOSHI</v>
      </c>
      <c r="B301" t="str">
        <f t="shared" si="17"/>
        <v>SANTOSH MURLIDHAR JOSHI</v>
      </c>
      <c r="C301" t="s">
        <v>2661</v>
      </c>
      <c r="E301" t="s">
        <v>3073</v>
      </c>
      <c r="F301" t="s">
        <v>21194</v>
      </c>
      <c r="H301" t="str">
        <f t="shared" si="18"/>
        <v>RITCO LOGISTICS LIMITED</v>
      </c>
      <c r="K301" t="e">
        <f t="shared" si="19"/>
        <v>#N/A</v>
      </c>
    </row>
    <row r="302" spans="1:11" x14ac:dyDescent="0.2">
      <c r="A302" t="str">
        <f t="shared" si="16"/>
        <v>DELHI VAPI ROADLINES</v>
      </c>
      <c r="B302" t="str">
        <f t="shared" si="17"/>
        <v>DELHI VAPI ROADLINES</v>
      </c>
      <c r="C302" t="s">
        <v>2668</v>
      </c>
      <c r="E302" t="s">
        <v>1293</v>
      </c>
      <c r="F302" t="s">
        <v>18942</v>
      </c>
      <c r="H302" t="str">
        <f t="shared" si="18"/>
        <v/>
      </c>
      <c r="K302" t="e">
        <f t="shared" si="19"/>
        <v>#N/A</v>
      </c>
    </row>
    <row r="303" spans="1:11" x14ac:dyDescent="0.2">
      <c r="A303" t="str">
        <f t="shared" si="16"/>
        <v>I2K2 NETWORKS PRIVATE LIMITED</v>
      </c>
      <c r="B303" t="str">
        <f t="shared" si="17"/>
        <v>I2K2 NETWORKS PRIVATE LIMITED</v>
      </c>
      <c r="C303" t="s">
        <v>2677</v>
      </c>
      <c r="E303" t="s">
        <v>6979</v>
      </c>
      <c r="F303" t="s">
        <v>6982</v>
      </c>
      <c r="H303" t="str">
        <f t="shared" si="18"/>
        <v>SEN ANIBRATA</v>
      </c>
      <c r="K303" t="e">
        <f t="shared" si="19"/>
        <v>#N/A</v>
      </c>
    </row>
    <row r="304" spans="1:11" x14ac:dyDescent="0.2">
      <c r="A304" t="str">
        <f t="shared" si="16"/>
        <v>SAI INDUSTRIES</v>
      </c>
      <c r="B304" t="str">
        <f t="shared" si="17"/>
        <v>SAI INDUSTRIES</v>
      </c>
      <c r="C304" t="s">
        <v>2688</v>
      </c>
      <c r="E304" t="s">
        <v>1697</v>
      </c>
      <c r="F304" t="s">
        <v>1702</v>
      </c>
      <c r="H304" t="str">
        <f t="shared" si="18"/>
        <v/>
      </c>
      <c r="K304" t="e">
        <f t="shared" si="19"/>
        <v>#N/A</v>
      </c>
    </row>
    <row r="305" spans="1:11" x14ac:dyDescent="0.2">
      <c r="A305" t="str">
        <f t="shared" si="16"/>
        <v>TAURUS PACKAGING PRIVATE LIMITED</v>
      </c>
      <c r="B305" t="str">
        <f t="shared" si="17"/>
        <v>TAURUS PACKAGING PRIVATE LIMITED</v>
      </c>
      <c r="C305" t="s">
        <v>2693</v>
      </c>
      <c r="E305" t="s">
        <v>4697</v>
      </c>
      <c r="F305" t="s">
        <v>4697</v>
      </c>
      <c r="H305" t="str">
        <f t="shared" si="18"/>
        <v>SHAKTI ENGINEERING CONSTRUCTION</v>
      </c>
      <c r="K305" t="e">
        <f t="shared" si="19"/>
        <v>#N/A</v>
      </c>
    </row>
    <row r="306" spans="1:11" x14ac:dyDescent="0.2">
      <c r="A306" t="str">
        <f t="shared" si="16"/>
        <v>BIDYASAGAR MOIRANGTHEM SINGH</v>
      </c>
      <c r="B306" t="str">
        <f t="shared" si="17"/>
        <v>BIDYASAGAR MOIRANGTHEM SINGH</v>
      </c>
      <c r="C306" t="s">
        <v>2703</v>
      </c>
      <c r="E306" t="s">
        <v>1185</v>
      </c>
      <c r="F306" t="s">
        <v>21195</v>
      </c>
      <c r="H306" t="str">
        <f t="shared" si="18"/>
        <v/>
      </c>
      <c r="K306" t="e">
        <f t="shared" si="19"/>
        <v>#N/A</v>
      </c>
    </row>
    <row r="307" spans="1:11" x14ac:dyDescent="0.2">
      <c r="A307" t="str">
        <f t="shared" si="16"/>
        <v>A K S AUTOMATIONS AND PRESSINGS PRIVATE LIMITED</v>
      </c>
      <c r="B307" t="str">
        <f t="shared" si="17"/>
        <v>A K S AUTOMATIONS AND PRESSINGS PRIVATE LIMITED</v>
      </c>
      <c r="C307" t="s">
        <v>2715</v>
      </c>
      <c r="E307" t="s">
        <v>6118</v>
      </c>
      <c r="F307" t="s">
        <v>21196</v>
      </c>
      <c r="H307" t="str">
        <f t="shared" si="18"/>
        <v>SHILPI ENGINEERING PRIVATE LIMITED</v>
      </c>
      <c r="K307" t="e">
        <f t="shared" si="19"/>
        <v>#N/A</v>
      </c>
    </row>
    <row r="308" spans="1:11" x14ac:dyDescent="0.2">
      <c r="A308" t="str">
        <f t="shared" si="16"/>
        <v>MEGA FUSION INDIA PRIVATE LIMITED</v>
      </c>
      <c r="B308" t="str">
        <f t="shared" si="17"/>
        <v>MEGA FUSION INDIA PRIVATE LIMITED</v>
      </c>
      <c r="C308" t="s">
        <v>2726</v>
      </c>
      <c r="E308" t="s">
        <v>6361</v>
      </c>
      <c r="F308" t="s">
        <v>21197</v>
      </c>
      <c r="H308" t="str">
        <f t="shared" si="18"/>
        <v>SKY FORGE PRIVATE LIMITED</v>
      </c>
      <c r="K308" t="e">
        <f t="shared" si="19"/>
        <v>#N/A</v>
      </c>
    </row>
    <row r="309" spans="1:11" x14ac:dyDescent="0.2">
      <c r="A309" t="str">
        <f t="shared" si="16"/>
        <v>AJAYKUMAR SUDHAKAR DIXIT</v>
      </c>
      <c r="B309" t="str">
        <f t="shared" si="17"/>
        <v>AJAYKUMAR SUDHAKAR DIXIT</v>
      </c>
      <c r="C309" t="s">
        <v>2734</v>
      </c>
      <c r="E309" t="s">
        <v>1054</v>
      </c>
      <c r="F309" t="s">
        <v>21198</v>
      </c>
      <c r="H309" t="str">
        <f t="shared" si="18"/>
        <v/>
      </c>
      <c r="K309" t="e">
        <f t="shared" si="19"/>
        <v>#N/A</v>
      </c>
    </row>
    <row r="310" spans="1:11" x14ac:dyDescent="0.2">
      <c r="A310" t="str">
        <f t="shared" si="16"/>
        <v>JANARDHAN REDDY KANDHADI</v>
      </c>
      <c r="B310" t="str">
        <f t="shared" si="17"/>
        <v>JANARDHAN REDDY KANDHADI</v>
      </c>
      <c r="C310" t="s">
        <v>2740</v>
      </c>
      <c r="E310" t="s">
        <v>2281</v>
      </c>
      <c r="F310" t="s">
        <v>2281</v>
      </c>
      <c r="H310" t="str">
        <f t="shared" si="18"/>
        <v/>
      </c>
      <c r="K310" t="e">
        <f t="shared" si="19"/>
        <v>#N/A</v>
      </c>
    </row>
    <row r="311" spans="1:11" x14ac:dyDescent="0.2">
      <c r="A311" t="str">
        <f t="shared" si="16"/>
        <v>MITHLESH SINGH</v>
      </c>
      <c r="B311" t="str">
        <f t="shared" si="17"/>
        <v>MITHLESH SINGH</v>
      </c>
      <c r="C311" t="s">
        <v>2747</v>
      </c>
      <c r="E311" t="s">
        <v>4104</v>
      </c>
      <c r="F311" t="s">
        <v>21199</v>
      </c>
      <c r="H311" t="str">
        <f t="shared" si="18"/>
        <v>SOUMYENDU BIKASH JANA</v>
      </c>
      <c r="K311" t="e">
        <f t="shared" si="19"/>
        <v>#N/A</v>
      </c>
    </row>
    <row r="312" spans="1:11" x14ac:dyDescent="0.2">
      <c r="A312" t="str">
        <f t="shared" si="16"/>
        <v>SAMBODHI SYNTHETICS PRIVATE LIMITED</v>
      </c>
      <c r="B312" t="str">
        <f t="shared" si="17"/>
        <v>SAMBODHI SYNTHETICS PRIVATE LIMITED</v>
      </c>
      <c r="C312" t="s">
        <v>2756</v>
      </c>
      <c r="E312" t="s">
        <v>6480</v>
      </c>
      <c r="F312" t="s">
        <v>17455</v>
      </c>
      <c r="H312" t="str">
        <f t="shared" si="18"/>
        <v>SPIRARE ENERGY PRIVATE LIMITED</v>
      </c>
      <c r="K312" t="e">
        <f t="shared" si="19"/>
        <v>#N/A</v>
      </c>
    </row>
    <row r="313" spans="1:11" x14ac:dyDescent="0.2">
      <c r="A313" t="str">
        <f t="shared" si="16"/>
        <v>PARAM ENGINEERS</v>
      </c>
      <c r="B313" t="str">
        <f t="shared" si="17"/>
        <v>PARAM ENGINEERS</v>
      </c>
      <c r="C313" t="s">
        <v>2766</v>
      </c>
      <c r="E313" t="s">
        <v>3971</v>
      </c>
      <c r="F313" t="s">
        <v>21200</v>
      </c>
      <c r="H313" t="str">
        <f t="shared" si="18"/>
        <v>NOORMOHMED SULEMAN SHAIKH</v>
      </c>
      <c r="K313" t="e">
        <f t="shared" si="19"/>
        <v>#N/A</v>
      </c>
    </row>
    <row r="314" spans="1:11" x14ac:dyDescent="0.2">
      <c r="A314" t="str">
        <f t="shared" si="16"/>
        <v>INSULREF TECHNOLOGIES PRIVATE LIMITED</v>
      </c>
      <c r="B314" t="str">
        <f t="shared" si="17"/>
        <v>INSULREF TECHNOLOGIES PRIVATE LIMITED</v>
      </c>
      <c r="C314" t="s">
        <v>2773</v>
      </c>
      <c r="E314" t="s">
        <v>3941</v>
      </c>
      <c r="F314" t="s">
        <v>21201</v>
      </c>
      <c r="H314" t="str">
        <f t="shared" si="18"/>
        <v>SURAT GOODS TRANSPORT PRIVATE LIMITED</v>
      </c>
      <c r="K314" t="e">
        <f t="shared" si="19"/>
        <v>#N/A</v>
      </c>
    </row>
    <row r="315" spans="1:11" x14ac:dyDescent="0.2">
      <c r="A315" t="str">
        <f t="shared" si="16"/>
        <v>SIDDHIVINAYAK PET MANUFACTURING COMPANY</v>
      </c>
      <c r="B315" t="str">
        <f t="shared" si="17"/>
        <v/>
      </c>
      <c r="C315" t="s">
        <v>2781</v>
      </c>
      <c r="E315" t="s">
        <v>4849</v>
      </c>
      <c r="F315" t="s">
        <v>21202</v>
      </c>
      <c r="H315" t="str">
        <f t="shared" si="18"/>
        <v>RAMKRISHNA MAITY</v>
      </c>
      <c r="K315" t="e">
        <f t="shared" si="19"/>
        <v>#N/A</v>
      </c>
    </row>
    <row r="316" spans="1:11" x14ac:dyDescent="0.2">
      <c r="A316" t="str">
        <f t="shared" si="16"/>
        <v>QMS MEDICAL ALLIED SERVICES LIMITED</v>
      </c>
      <c r="B316" t="str">
        <f t="shared" si="17"/>
        <v>QMS MEDICAL ALLIED SERVICES LIMITED</v>
      </c>
      <c r="C316" t="s">
        <v>2791</v>
      </c>
      <c r="E316" t="s">
        <v>577</v>
      </c>
      <c r="F316" t="s">
        <v>21203</v>
      </c>
      <c r="H316" t="str">
        <f t="shared" si="18"/>
        <v/>
      </c>
      <c r="K316" t="e">
        <f t="shared" si="19"/>
        <v>#N/A</v>
      </c>
    </row>
    <row r="317" spans="1:11" x14ac:dyDescent="0.2">
      <c r="A317" t="str">
        <f t="shared" si="16"/>
        <v>MOHAMMED ABDUL QAYYUM</v>
      </c>
      <c r="B317" t="str">
        <f t="shared" si="17"/>
        <v>MOHAMMED ABDUL QAYYUM</v>
      </c>
      <c r="C317" t="s">
        <v>2802</v>
      </c>
      <c r="E317" t="s">
        <v>6329</v>
      </c>
      <c r="F317" t="s">
        <v>21204</v>
      </c>
      <c r="H317" t="str">
        <f t="shared" si="18"/>
        <v>TRISITA MARKETING PRIVATE LIMITED</v>
      </c>
      <c r="K317" t="e">
        <f t="shared" si="19"/>
        <v>#N/A</v>
      </c>
    </row>
    <row r="318" spans="1:11" x14ac:dyDescent="0.2">
      <c r="A318" t="str">
        <f t="shared" si="16"/>
        <v>SHRIKANT KESHAVARAO KULKARNI</v>
      </c>
      <c r="B318" t="str">
        <f t="shared" si="17"/>
        <v>SHRIKANT KESHAVARAO KULKARNI</v>
      </c>
      <c r="C318" t="s">
        <v>2808</v>
      </c>
      <c r="E318" t="s">
        <v>1574</v>
      </c>
      <c r="F318" t="s">
        <v>1574</v>
      </c>
      <c r="H318" t="str">
        <f t="shared" si="18"/>
        <v/>
      </c>
      <c r="K318" t="e">
        <f t="shared" si="19"/>
        <v>#N/A</v>
      </c>
    </row>
    <row r="319" spans="1:11" x14ac:dyDescent="0.2">
      <c r="A319" t="str">
        <f t="shared" si="16"/>
        <v>SHRUTI ENGINEERS</v>
      </c>
      <c r="B319" t="str">
        <f t="shared" si="17"/>
        <v>SHRUTI ENGINEERS</v>
      </c>
      <c r="C319" t="s">
        <v>2814</v>
      </c>
      <c r="E319">
        <v>0</v>
      </c>
      <c r="F319" t="s">
        <v>21205</v>
      </c>
      <c r="K319" t="e">
        <f t="shared" si="19"/>
        <v>#N/A</v>
      </c>
    </row>
    <row r="320" spans="1:11" x14ac:dyDescent="0.2">
      <c r="A320" t="str">
        <f t="shared" si="16"/>
        <v>BPCSPACIFIC SPECIALITY PETROCHEMICALS PRIVATE LIMITED</v>
      </c>
      <c r="B320" t="str">
        <f t="shared" si="17"/>
        <v>BPCSPACIFIC SPECIALITY PETROCHEMICALS PRIVATE LIMITED</v>
      </c>
      <c r="C320" t="s">
        <v>2823</v>
      </c>
      <c r="E320">
        <v>0</v>
      </c>
      <c r="F320" t="s">
        <v>21206</v>
      </c>
      <c r="K320" t="e">
        <f t="shared" si="19"/>
        <v>#N/A</v>
      </c>
    </row>
    <row r="321" spans="1:11" x14ac:dyDescent="0.2">
      <c r="A321" t="str">
        <f t="shared" si="16"/>
        <v>GIRISH SURESH GADAKH</v>
      </c>
      <c r="B321" t="str">
        <f t="shared" si="17"/>
        <v>GIRISH SURESH GADAKH</v>
      </c>
      <c r="C321" t="s">
        <v>2831</v>
      </c>
      <c r="K321" t="e">
        <f t="shared" si="19"/>
        <v>#N/A</v>
      </c>
    </row>
    <row r="322" spans="1:11" x14ac:dyDescent="0.2">
      <c r="A322" t="str">
        <f t="shared" si="16"/>
        <v>THAKORBHAI TRIBHOVANDAS DOSHI</v>
      </c>
      <c r="B322" t="str">
        <f t="shared" si="17"/>
        <v>THAKORBHAI TRIBHOVANDAS DOSHI</v>
      </c>
      <c r="C322" t="s">
        <v>2838</v>
      </c>
      <c r="K322" t="e">
        <f t="shared" si="19"/>
        <v>#N/A</v>
      </c>
    </row>
    <row r="323" spans="1:11" x14ac:dyDescent="0.2">
      <c r="A323" t="str">
        <f t="shared" ref="A323:A386" si="20">IF(IFERROR(MATCH(C323,$F$2:$F$55,0),"")="",C323,"")</f>
        <v>ANURADHA JAYANT TARU</v>
      </c>
      <c r="B323" t="str">
        <f t="shared" ref="B323:B386" si="21">IF(IFERROR(MATCH(C323,$E$2:$E$55,0),"")="",C323,"")</f>
        <v>ANURADHA JAYANT TARU</v>
      </c>
      <c r="C323" t="s">
        <v>2845</v>
      </c>
      <c r="K323" t="e">
        <f t="shared" ref="K323:K386" si="22">MATCH(B323,$H$2:$H$55,0)</f>
        <v>#N/A</v>
      </c>
    </row>
    <row r="324" spans="1:11" x14ac:dyDescent="0.2">
      <c r="A324" t="str">
        <f t="shared" si="20"/>
        <v>BHANSALI PRATIK</v>
      </c>
      <c r="B324" t="str">
        <f t="shared" si="21"/>
        <v>BHANSALI PRATIK</v>
      </c>
      <c r="C324" t="s">
        <v>2855</v>
      </c>
      <c r="K324" t="e">
        <f t="shared" si="22"/>
        <v>#N/A</v>
      </c>
    </row>
    <row r="325" spans="1:11" x14ac:dyDescent="0.2">
      <c r="A325" t="str">
        <f t="shared" si="20"/>
        <v>PROSOFT PUBLICATIONS</v>
      </c>
      <c r="B325" t="str">
        <f t="shared" si="21"/>
        <v>PROSOFT PUBLICATIONS</v>
      </c>
      <c r="C325" t="s">
        <v>2866</v>
      </c>
      <c r="K325" t="e">
        <f t="shared" si="22"/>
        <v>#N/A</v>
      </c>
    </row>
    <row r="326" spans="1:11" x14ac:dyDescent="0.2">
      <c r="A326" t="str">
        <f t="shared" si="20"/>
        <v>OSMAN AAMAD KUMBHAR</v>
      </c>
      <c r="B326" t="str">
        <f t="shared" si="21"/>
        <v>OSMAN AAMAD KUMBHAR</v>
      </c>
      <c r="C326" t="s">
        <v>2872</v>
      </c>
      <c r="K326" t="e">
        <f t="shared" si="22"/>
        <v>#N/A</v>
      </c>
    </row>
    <row r="327" spans="1:11" x14ac:dyDescent="0.2">
      <c r="A327" t="str">
        <f t="shared" si="20"/>
        <v>PARVEEN HARIKRISHNA NAGRATH</v>
      </c>
      <c r="B327" t="str">
        <f t="shared" si="21"/>
        <v>PARVEEN HARIKRISHNA NAGRATH</v>
      </c>
      <c r="C327" t="s">
        <v>2879</v>
      </c>
      <c r="K327" t="e">
        <f t="shared" si="22"/>
        <v>#N/A</v>
      </c>
    </row>
    <row r="328" spans="1:11" x14ac:dyDescent="0.2">
      <c r="A328" t="str">
        <f t="shared" si="20"/>
        <v>PINAKI ACHARYYA</v>
      </c>
      <c r="B328" t="str">
        <f t="shared" si="21"/>
        <v>PINAKI ACHARYYA</v>
      </c>
      <c r="C328" t="s">
        <v>2885</v>
      </c>
      <c r="K328" t="e">
        <f t="shared" si="22"/>
        <v>#N/A</v>
      </c>
    </row>
    <row r="329" spans="1:11" x14ac:dyDescent="0.2">
      <c r="A329" t="str">
        <f t="shared" si="20"/>
        <v>SFJ BUSINESS SOLUTIONS PRIVATE LIMITED</v>
      </c>
      <c r="B329" t="str">
        <f t="shared" si="21"/>
        <v>SFJ BUSINESS SOLUTIONS PRIVATE LIMITED</v>
      </c>
      <c r="C329" t="s">
        <v>2893</v>
      </c>
      <c r="K329" t="e">
        <f t="shared" si="22"/>
        <v>#N/A</v>
      </c>
    </row>
    <row r="330" spans="1:11" x14ac:dyDescent="0.2">
      <c r="A330" t="str">
        <f t="shared" si="20"/>
        <v>LAXMAN BHIKAJI PARADKAR</v>
      </c>
      <c r="B330" t="str">
        <f t="shared" si="21"/>
        <v>LAXMAN BHIKAJI PARADKAR</v>
      </c>
      <c r="C330" t="s">
        <v>2901</v>
      </c>
      <c r="K330" t="e">
        <f t="shared" si="22"/>
        <v>#N/A</v>
      </c>
    </row>
    <row r="331" spans="1:11" x14ac:dyDescent="0.2">
      <c r="A331" t="str">
        <f t="shared" si="20"/>
        <v>EXLON VACTECH SOLUTIONS</v>
      </c>
      <c r="B331" t="str">
        <f t="shared" si="21"/>
        <v>EXLON VACTECH SOLUTIONS</v>
      </c>
      <c r="C331" t="s">
        <v>2908</v>
      </c>
      <c r="K331" t="e">
        <f t="shared" si="22"/>
        <v>#N/A</v>
      </c>
    </row>
    <row r="332" spans="1:11" x14ac:dyDescent="0.2">
      <c r="A332" t="str">
        <f t="shared" si="20"/>
        <v>ESHWARA GOWDA BURJI MALATHI</v>
      </c>
      <c r="B332" t="str">
        <f t="shared" si="21"/>
        <v>ESHWARA GOWDA BURJI MALATHI</v>
      </c>
      <c r="C332" t="s">
        <v>2914</v>
      </c>
      <c r="K332" t="e">
        <f t="shared" si="22"/>
        <v>#N/A</v>
      </c>
    </row>
    <row r="333" spans="1:11" x14ac:dyDescent="0.2">
      <c r="A333" t="str">
        <f t="shared" si="20"/>
        <v>CHIMP&amp;Z WORLDWIDE LLP</v>
      </c>
      <c r="B333" t="str">
        <f t="shared" si="21"/>
        <v>CHIMP&amp;Z WORLDWIDE LLP</v>
      </c>
      <c r="C333" t="s">
        <v>2922</v>
      </c>
      <c r="K333" t="e">
        <f t="shared" si="22"/>
        <v>#N/A</v>
      </c>
    </row>
    <row r="334" spans="1:11" x14ac:dyDescent="0.2">
      <c r="A334" t="str">
        <f t="shared" si="20"/>
        <v>RAVIKUMAR</v>
      </c>
      <c r="B334" t="str">
        <f t="shared" si="21"/>
        <v>RAVIKUMAR</v>
      </c>
      <c r="C334" t="s">
        <v>2930</v>
      </c>
      <c r="K334" t="e">
        <f t="shared" si="22"/>
        <v>#N/A</v>
      </c>
    </row>
    <row r="335" spans="1:11" x14ac:dyDescent="0.2">
      <c r="A335" t="str">
        <f t="shared" si="20"/>
        <v>PROMPT SALES AND SERVICES</v>
      </c>
      <c r="B335" t="str">
        <f t="shared" si="21"/>
        <v>PROMPT SALES AND SERVICES</v>
      </c>
      <c r="C335" t="s">
        <v>2937</v>
      </c>
      <c r="K335" t="e">
        <f t="shared" si="22"/>
        <v>#N/A</v>
      </c>
    </row>
    <row r="336" spans="1:11" x14ac:dyDescent="0.2">
      <c r="A336" t="str">
        <f t="shared" si="20"/>
        <v>VIJAYA ASHOK THORAT</v>
      </c>
      <c r="B336" t="str">
        <f t="shared" si="21"/>
        <v>VIJAYA ASHOK THORAT</v>
      </c>
      <c r="C336" t="s">
        <v>2944</v>
      </c>
      <c r="K336" t="e">
        <f t="shared" si="22"/>
        <v>#N/A</v>
      </c>
    </row>
    <row r="337" spans="1:11" x14ac:dyDescent="0.2">
      <c r="A337" t="str">
        <f t="shared" si="20"/>
        <v>SANJAY VASANT KULKARNI</v>
      </c>
      <c r="B337" t="str">
        <f t="shared" si="21"/>
        <v>SANJAY VASANT KULKARNI</v>
      </c>
      <c r="C337" t="s">
        <v>2951</v>
      </c>
      <c r="K337" t="e">
        <f t="shared" si="22"/>
        <v>#N/A</v>
      </c>
    </row>
    <row r="338" spans="1:11" x14ac:dyDescent="0.2">
      <c r="A338" t="str">
        <f t="shared" si="20"/>
        <v>SONALE FABRICS PRIVATE LIMITED</v>
      </c>
      <c r="B338" t="str">
        <f t="shared" si="21"/>
        <v>SONALE FABRICS PRIVATE LIMITED</v>
      </c>
      <c r="C338" t="s">
        <v>2960</v>
      </c>
      <c r="K338" t="e">
        <f t="shared" si="22"/>
        <v>#N/A</v>
      </c>
    </row>
    <row r="339" spans="1:11" x14ac:dyDescent="0.2">
      <c r="A339" t="str">
        <f t="shared" si="20"/>
        <v>BHARAT INDUSTRIES</v>
      </c>
      <c r="B339" t="str">
        <f t="shared" si="21"/>
        <v>BHARAT INDUSTRIES</v>
      </c>
      <c r="C339" t="s">
        <v>2968</v>
      </c>
      <c r="K339" t="e">
        <f t="shared" si="22"/>
        <v>#N/A</v>
      </c>
    </row>
    <row r="340" spans="1:11" x14ac:dyDescent="0.2">
      <c r="A340" t="str">
        <f t="shared" si="20"/>
        <v>HUPHEN FABRICATORS PRIVATE LIMITED</v>
      </c>
      <c r="B340" t="str">
        <f t="shared" si="21"/>
        <v>HUPHEN FABRICATORS PRIVATE LIMITED</v>
      </c>
      <c r="C340" t="s">
        <v>2976</v>
      </c>
      <c r="K340" t="e">
        <f t="shared" si="22"/>
        <v>#N/A</v>
      </c>
    </row>
    <row r="341" spans="1:11" x14ac:dyDescent="0.2">
      <c r="A341" t="str">
        <f t="shared" si="20"/>
        <v>MANDA ENGINEERING</v>
      </c>
      <c r="B341" t="str">
        <f t="shared" si="21"/>
        <v>MANDA ENGINEERING</v>
      </c>
      <c r="C341" t="s">
        <v>2984</v>
      </c>
      <c r="K341" t="e">
        <f t="shared" si="22"/>
        <v>#N/A</v>
      </c>
    </row>
    <row r="342" spans="1:11" x14ac:dyDescent="0.2">
      <c r="A342" t="str">
        <f t="shared" si="20"/>
        <v>PR CASTALLOYS PRIVATE LIMITED</v>
      </c>
      <c r="B342" t="str">
        <f t="shared" si="21"/>
        <v>PR CASTALLOYS PRIVATE LIMITED</v>
      </c>
      <c r="C342" t="s">
        <v>2991</v>
      </c>
      <c r="K342" t="e">
        <f t="shared" si="22"/>
        <v>#N/A</v>
      </c>
    </row>
    <row r="343" spans="1:11" x14ac:dyDescent="0.2">
      <c r="A343" t="str">
        <f t="shared" si="20"/>
        <v>SASMITA SRIKANTA KUND</v>
      </c>
      <c r="B343" t="str">
        <f t="shared" si="21"/>
        <v>SASMITA SRIKANTA KUND</v>
      </c>
      <c r="C343" t="s">
        <v>2999</v>
      </c>
      <c r="K343" t="e">
        <f t="shared" si="22"/>
        <v>#N/A</v>
      </c>
    </row>
    <row r="344" spans="1:11" x14ac:dyDescent="0.2">
      <c r="A344" t="str">
        <f t="shared" si="20"/>
        <v>VISHNU SITARAM SHELKE</v>
      </c>
      <c r="B344" t="str">
        <f t="shared" si="21"/>
        <v>VISHNU SITARAM SHELKE</v>
      </c>
      <c r="C344" t="s">
        <v>3005</v>
      </c>
      <c r="K344" t="e">
        <f t="shared" si="22"/>
        <v>#N/A</v>
      </c>
    </row>
    <row r="345" spans="1:11" x14ac:dyDescent="0.2">
      <c r="A345" t="str">
        <f t="shared" si="20"/>
        <v>HITECH ELECTRODES</v>
      </c>
      <c r="B345" t="str">
        <f t="shared" si="21"/>
        <v>HITECH ELECTRODES</v>
      </c>
      <c r="C345" t="s">
        <v>3012</v>
      </c>
      <c r="K345" t="e">
        <f t="shared" si="22"/>
        <v>#N/A</v>
      </c>
    </row>
    <row r="346" spans="1:11" x14ac:dyDescent="0.2">
      <c r="A346" t="str">
        <f t="shared" si="20"/>
        <v>NU CORK PRODUCTS PRIVATE LIMITED</v>
      </c>
      <c r="B346" t="str">
        <f t="shared" si="21"/>
        <v>NU CORK PRODUCTS PRIVATE LIMITED</v>
      </c>
      <c r="C346" t="s">
        <v>3020</v>
      </c>
      <c r="K346" t="e">
        <f t="shared" si="22"/>
        <v>#N/A</v>
      </c>
    </row>
    <row r="347" spans="1:11" x14ac:dyDescent="0.2">
      <c r="A347" t="str">
        <f t="shared" si="20"/>
        <v>PATEL TIMBER MART</v>
      </c>
      <c r="B347" t="str">
        <f t="shared" si="21"/>
        <v>PATEL TIMBER MART</v>
      </c>
      <c r="C347" t="s">
        <v>3033</v>
      </c>
      <c r="K347" t="e">
        <f t="shared" si="22"/>
        <v>#N/A</v>
      </c>
    </row>
    <row r="348" spans="1:11" x14ac:dyDescent="0.2">
      <c r="A348" t="str">
        <f t="shared" si="20"/>
        <v>ALLEN JORGIO LIFESTYLE LLP</v>
      </c>
      <c r="B348" t="str">
        <f t="shared" si="21"/>
        <v>ALLEN JORGIO LIFESTYLE LLP</v>
      </c>
      <c r="C348" t="s">
        <v>3041</v>
      </c>
      <c r="K348" t="e">
        <f t="shared" si="22"/>
        <v>#N/A</v>
      </c>
    </row>
    <row r="349" spans="1:11" x14ac:dyDescent="0.2">
      <c r="A349" t="str">
        <f t="shared" si="20"/>
        <v>JAINAM FAB PRIVATE LIMITED</v>
      </c>
      <c r="B349" t="str">
        <f t="shared" si="21"/>
        <v>JAINAM FAB PRIVATE LIMITED</v>
      </c>
      <c r="C349" t="s">
        <v>3049</v>
      </c>
      <c r="K349" t="e">
        <f t="shared" si="22"/>
        <v>#N/A</v>
      </c>
    </row>
    <row r="350" spans="1:11" x14ac:dyDescent="0.2">
      <c r="A350" t="str">
        <f t="shared" si="20"/>
        <v>GANDHI SOLAR AND ENGINEERING PRIVATE LIMITED</v>
      </c>
      <c r="B350" t="str">
        <f t="shared" si="21"/>
        <v>GANDHI SOLAR AND ENGINEERING PRIVATE LIMITED</v>
      </c>
      <c r="C350" t="s">
        <v>3057</v>
      </c>
      <c r="K350" t="e">
        <f t="shared" si="22"/>
        <v>#N/A</v>
      </c>
    </row>
    <row r="351" spans="1:11" x14ac:dyDescent="0.2">
      <c r="A351" t="str">
        <f t="shared" si="20"/>
        <v>DONUM DIEU ENGINEERS PRIVATE LIMITED</v>
      </c>
      <c r="B351" t="str">
        <f t="shared" si="21"/>
        <v>DONUM DIEU ENGINEERS PRIVATE LIMITED</v>
      </c>
      <c r="C351" t="s">
        <v>3065</v>
      </c>
      <c r="K351" t="e">
        <f t="shared" si="22"/>
        <v>#N/A</v>
      </c>
    </row>
    <row r="352" spans="1:11" x14ac:dyDescent="0.2">
      <c r="A352" t="str">
        <f t="shared" si="20"/>
        <v>RITCO LOGISTICS LIMITED</v>
      </c>
      <c r="B352" t="str">
        <f t="shared" si="21"/>
        <v>RITCO LOGISTICS LIMITED</v>
      </c>
      <c r="C352" t="s">
        <v>3073</v>
      </c>
      <c r="K352" t="e">
        <f t="shared" si="22"/>
        <v>#N/A</v>
      </c>
    </row>
    <row r="353" spans="1:11" x14ac:dyDescent="0.2">
      <c r="A353" t="str">
        <f t="shared" si="20"/>
        <v>BHARAT CHEMICALS CO</v>
      </c>
      <c r="B353" t="str">
        <f t="shared" si="21"/>
        <v>BHARAT CHEMICALS CO</v>
      </c>
      <c r="C353" t="s">
        <v>3082</v>
      </c>
      <c r="K353" t="e">
        <f t="shared" si="22"/>
        <v>#N/A</v>
      </c>
    </row>
    <row r="354" spans="1:11" x14ac:dyDescent="0.2">
      <c r="A354" t="str">
        <f t="shared" si="20"/>
        <v>PRECISE ELECTRICALS</v>
      </c>
      <c r="B354" t="str">
        <f t="shared" si="21"/>
        <v>PRECISE ELECTRICALS</v>
      </c>
      <c r="C354" t="s">
        <v>3087</v>
      </c>
      <c r="K354" t="e">
        <f t="shared" si="22"/>
        <v>#N/A</v>
      </c>
    </row>
    <row r="355" spans="1:11" x14ac:dyDescent="0.2">
      <c r="A355" t="str">
        <f t="shared" si="20"/>
        <v>PADMAVATI ANKUSH MALU</v>
      </c>
      <c r="B355" t="str">
        <f t="shared" si="21"/>
        <v>PADMAVATI ANKUSH MALU</v>
      </c>
      <c r="C355" t="s">
        <v>3095</v>
      </c>
      <c r="K355" t="e">
        <f t="shared" si="22"/>
        <v>#N/A</v>
      </c>
    </row>
    <row r="356" spans="1:11" x14ac:dyDescent="0.2">
      <c r="A356" t="str">
        <f t="shared" si="20"/>
        <v>CHANDA CHANDGOTHIA</v>
      </c>
      <c r="B356" t="str">
        <f t="shared" si="21"/>
        <v>CHANDA CHANDGOTHIA</v>
      </c>
      <c r="C356" t="s">
        <v>3102</v>
      </c>
      <c r="K356" t="e">
        <f t="shared" si="22"/>
        <v>#N/A</v>
      </c>
    </row>
    <row r="357" spans="1:11" x14ac:dyDescent="0.2">
      <c r="A357" t="str">
        <f t="shared" si="20"/>
        <v>RAHUL DADASAHEB JADHAV</v>
      </c>
      <c r="B357" t="str">
        <f t="shared" si="21"/>
        <v>RAHUL DADASAHEB JADHAV</v>
      </c>
      <c r="C357" t="s">
        <v>3108</v>
      </c>
      <c r="K357" t="e">
        <f t="shared" si="22"/>
        <v>#N/A</v>
      </c>
    </row>
    <row r="358" spans="1:11" x14ac:dyDescent="0.2">
      <c r="A358" t="str">
        <f t="shared" si="20"/>
        <v>RATNA SUDHAKAR SHINDE</v>
      </c>
      <c r="B358" t="str">
        <f t="shared" si="21"/>
        <v>RATNA SUDHAKAR SHINDE</v>
      </c>
      <c r="C358" t="s">
        <v>3114</v>
      </c>
      <c r="K358" t="e">
        <f t="shared" si="22"/>
        <v>#N/A</v>
      </c>
    </row>
    <row r="359" spans="1:11" x14ac:dyDescent="0.2">
      <c r="A359" t="str">
        <f t="shared" si="20"/>
        <v>TECHNIPORT ELECTRONICS PRIVATE LIMITED</v>
      </c>
      <c r="B359" t="str">
        <f t="shared" si="21"/>
        <v>TECHNIPORT ELECTRONICS PRIVATE LIMITED</v>
      </c>
      <c r="C359" t="s">
        <v>3123</v>
      </c>
      <c r="K359" t="e">
        <f t="shared" si="22"/>
        <v>#N/A</v>
      </c>
    </row>
    <row r="360" spans="1:11" x14ac:dyDescent="0.2">
      <c r="A360" t="str">
        <f t="shared" si="20"/>
        <v>MAHADEV HARIBHAI AHIR</v>
      </c>
      <c r="B360" t="str">
        <f t="shared" si="21"/>
        <v>MAHADEV HARIBHAI AHIR</v>
      </c>
      <c r="C360" t="s">
        <v>3130</v>
      </c>
      <c r="K360" t="e">
        <f t="shared" si="22"/>
        <v>#N/A</v>
      </c>
    </row>
    <row r="361" spans="1:11" x14ac:dyDescent="0.2">
      <c r="A361" t="str">
        <f t="shared" si="20"/>
        <v>MAHADEV DAS</v>
      </c>
      <c r="B361" t="str">
        <f t="shared" si="21"/>
        <v>MAHADEV DAS</v>
      </c>
      <c r="C361" t="s">
        <v>3137</v>
      </c>
      <c r="K361" t="e">
        <f t="shared" si="22"/>
        <v>#N/A</v>
      </c>
    </row>
    <row r="362" spans="1:11" x14ac:dyDescent="0.2">
      <c r="A362" t="str">
        <f t="shared" si="20"/>
        <v>SANJOY BARMAN</v>
      </c>
      <c r="B362" t="str">
        <f t="shared" si="21"/>
        <v>SANJOY BARMAN</v>
      </c>
      <c r="C362" t="s">
        <v>3145</v>
      </c>
      <c r="K362" t="e">
        <f t="shared" si="22"/>
        <v>#N/A</v>
      </c>
    </row>
    <row r="363" spans="1:11" x14ac:dyDescent="0.2">
      <c r="A363" t="str">
        <f t="shared" si="20"/>
        <v>SUNNY SINGH</v>
      </c>
      <c r="B363" t="str">
        <f t="shared" si="21"/>
        <v>SUNNY SINGH</v>
      </c>
      <c r="C363" t="s">
        <v>3151</v>
      </c>
      <c r="K363" t="e">
        <f t="shared" si="22"/>
        <v>#N/A</v>
      </c>
    </row>
    <row r="364" spans="1:11" x14ac:dyDescent="0.2">
      <c r="A364" t="str">
        <f t="shared" si="20"/>
        <v>SANKESHWAR TEXTILES LLP</v>
      </c>
      <c r="B364" t="str">
        <f t="shared" si="21"/>
        <v>SANKESHWAR TEXTILES LLP</v>
      </c>
      <c r="C364" t="s">
        <v>3160</v>
      </c>
      <c r="K364" t="e">
        <f t="shared" si="22"/>
        <v>#N/A</v>
      </c>
    </row>
    <row r="365" spans="1:11" x14ac:dyDescent="0.2">
      <c r="A365" t="str">
        <f t="shared" si="20"/>
        <v>GRAPHIC PRINTS</v>
      </c>
      <c r="B365" t="str">
        <f t="shared" si="21"/>
        <v>GRAPHIC PRINTS</v>
      </c>
      <c r="C365" t="s">
        <v>3167</v>
      </c>
      <c r="K365" t="e">
        <f t="shared" si="22"/>
        <v>#N/A</v>
      </c>
    </row>
    <row r="366" spans="1:11" x14ac:dyDescent="0.2">
      <c r="A366" t="str">
        <f t="shared" si="20"/>
        <v>SANTOKCHAND CHAMPALAL BOTHRA</v>
      </c>
      <c r="B366" t="str">
        <f t="shared" si="21"/>
        <v>SANTOKCHAND CHAMPALAL BOTHRA</v>
      </c>
      <c r="C366" t="s">
        <v>3173</v>
      </c>
      <c r="K366" t="e">
        <f t="shared" si="22"/>
        <v>#N/A</v>
      </c>
    </row>
    <row r="367" spans="1:11" x14ac:dyDescent="0.2">
      <c r="A367" t="str">
        <f t="shared" si="20"/>
        <v>PARMESHWAR HARIRAM WAGHMODE</v>
      </c>
      <c r="B367" t="str">
        <f t="shared" si="21"/>
        <v>PARMESHWAR HARIRAM WAGHMODE</v>
      </c>
      <c r="C367" t="s">
        <v>3180</v>
      </c>
      <c r="K367" t="e">
        <f t="shared" si="22"/>
        <v>#N/A</v>
      </c>
    </row>
    <row r="368" spans="1:11" x14ac:dyDescent="0.2">
      <c r="A368" t="str">
        <f t="shared" si="20"/>
        <v>VIJAYSINGH GORADHANSINGH RAJPUROHIT</v>
      </c>
      <c r="B368" t="str">
        <f t="shared" si="21"/>
        <v>VIJAYSINGH GORADHANSINGH RAJPUROHIT</v>
      </c>
      <c r="C368" t="s">
        <v>3188</v>
      </c>
      <c r="K368" t="e">
        <f t="shared" si="22"/>
        <v>#N/A</v>
      </c>
    </row>
    <row r="369" spans="1:11" x14ac:dyDescent="0.2">
      <c r="A369" t="str">
        <f t="shared" si="20"/>
        <v>GIRISH CHANDRA GHOSH &amp; G.G.S</v>
      </c>
      <c r="B369" t="str">
        <f t="shared" si="21"/>
        <v>GIRISH CHANDRA GHOSH &amp; G.G.S</v>
      </c>
      <c r="C369" t="s">
        <v>3194</v>
      </c>
      <c r="K369" t="e">
        <f t="shared" si="22"/>
        <v>#N/A</v>
      </c>
    </row>
    <row r="370" spans="1:11" x14ac:dyDescent="0.2">
      <c r="A370" t="str">
        <f t="shared" si="20"/>
        <v>BPREX PHARMA PACKAGING INDIA PRIVATE LIMITED</v>
      </c>
      <c r="B370" t="str">
        <f t="shared" si="21"/>
        <v>BPREX PHARMA PACKAGING INDIA PRIVATE LIMITED</v>
      </c>
      <c r="C370" t="s">
        <v>3202</v>
      </c>
      <c r="K370" t="e">
        <f t="shared" si="22"/>
        <v>#N/A</v>
      </c>
    </row>
    <row r="371" spans="1:11" x14ac:dyDescent="0.2">
      <c r="A371" t="str">
        <f t="shared" si="20"/>
        <v>NANGHA DIPAK KISHORBHAI</v>
      </c>
      <c r="B371" t="str">
        <f t="shared" si="21"/>
        <v>NANGHA DIPAK KISHORBHAI</v>
      </c>
      <c r="C371" t="s">
        <v>3211</v>
      </c>
      <c r="K371" t="e">
        <f t="shared" si="22"/>
        <v>#N/A</v>
      </c>
    </row>
    <row r="372" spans="1:11" x14ac:dyDescent="0.2">
      <c r="A372" t="str">
        <f t="shared" si="20"/>
        <v>SHABAAZ KHAN</v>
      </c>
      <c r="B372" t="str">
        <f t="shared" si="21"/>
        <v>SHABAAZ KHAN</v>
      </c>
      <c r="C372" t="s">
        <v>3218</v>
      </c>
      <c r="K372" t="e">
        <f t="shared" si="22"/>
        <v>#N/A</v>
      </c>
    </row>
    <row r="373" spans="1:11" x14ac:dyDescent="0.2">
      <c r="A373" t="str">
        <f t="shared" si="20"/>
        <v>EFFICIENT METHODS</v>
      </c>
      <c r="B373" t="str">
        <f t="shared" si="21"/>
        <v>EFFICIENT METHODS</v>
      </c>
      <c r="C373" t="s">
        <v>3227</v>
      </c>
      <c r="K373" t="e">
        <f t="shared" si="22"/>
        <v>#N/A</v>
      </c>
    </row>
    <row r="374" spans="1:11" x14ac:dyDescent="0.2">
      <c r="A374" t="str">
        <f t="shared" si="20"/>
        <v>BIOLAB DIAGNOSTICS (INDIA ) PRIVATE LIMITED</v>
      </c>
      <c r="B374" t="str">
        <f t="shared" si="21"/>
        <v>BIOLAB DIAGNOSTICS (INDIA ) PRIVATE LIMITED</v>
      </c>
      <c r="C374" t="s">
        <v>3236</v>
      </c>
      <c r="K374" t="e">
        <f t="shared" si="22"/>
        <v>#N/A</v>
      </c>
    </row>
    <row r="375" spans="1:11" x14ac:dyDescent="0.2">
      <c r="A375" t="str">
        <f t="shared" si="20"/>
        <v>CHANDRASEKARAN MEENAKSHI</v>
      </c>
      <c r="B375" t="str">
        <f t="shared" si="21"/>
        <v>CHANDRASEKARAN MEENAKSHI</v>
      </c>
      <c r="C375" t="s">
        <v>3244</v>
      </c>
      <c r="K375" t="e">
        <f t="shared" si="22"/>
        <v>#N/A</v>
      </c>
    </row>
    <row r="376" spans="1:11" x14ac:dyDescent="0.2">
      <c r="A376" t="str">
        <f t="shared" si="20"/>
        <v>GIFTS PLANET PRIVATE LIMITED</v>
      </c>
      <c r="B376" t="str">
        <f t="shared" si="21"/>
        <v>GIFTS PLANET PRIVATE LIMITED</v>
      </c>
      <c r="C376" t="s">
        <v>3253</v>
      </c>
      <c r="K376" t="e">
        <f t="shared" si="22"/>
        <v>#N/A</v>
      </c>
    </row>
    <row r="377" spans="1:11" x14ac:dyDescent="0.2">
      <c r="A377" t="str">
        <f t="shared" si="20"/>
        <v>MANJUNATH MADHUSUDAN</v>
      </c>
      <c r="B377" t="str">
        <f t="shared" si="21"/>
        <v>MANJUNATH MADHUSUDAN</v>
      </c>
      <c r="C377" t="s">
        <v>3259</v>
      </c>
      <c r="K377" t="e">
        <f t="shared" si="22"/>
        <v>#N/A</v>
      </c>
    </row>
    <row r="378" spans="1:11" x14ac:dyDescent="0.2">
      <c r="A378" t="str">
        <f t="shared" si="20"/>
        <v>NEELAM PRADPPE BAGDIYA</v>
      </c>
      <c r="B378" t="str">
        <f t="shared" si="21"/>
        <v>NEELAM PRADPPE BAGDIYA</v>
      </c>
      <c r="C378" t="s">
        <v>3265</v>
      </c>
      <c r="K378" t="e">
        <f t="shared" si="22"/>
        <v>#N/A</v>
      </c>
    </row>
    <row r="379" spans="1:11" x14ac:dyDescent="0.2">
      <c r="A379" t="str">
        <f t="shared" si="20"/>
        <v>MERIT GLOBAL LOGISTIC</v>
      </c>
      <c r="B379" t="str">
        <f t="shared" si="21"/>
        <v>MERIT GLOBAL LOGISTIC</v>
      </c>
      <c r="C379" t="s">
        <v>3272</v>
      </c>
      <c r="K379" t="e">
        <f t="shared" si="22"/>
        <v>#N/A</v>
      </c>
    </row>
    <row r="380" spans="1:11" x14ac:dyDescent="0.2">
      <c r="A380" t="str">
        <f t="shared" si="20"/>
        <v>DINESH SHRIKANT TALEKAR</v>
      </c>
      <c r="B380" t="str">
        <f t="shared" si="21"/>
        <v>DINESH SHRIKANT TALEKAR</v>
      </c>
      <c r="C380" t="s">
        <v>3279</v>
      </c>
      <c r="K380" t="e">
        <f t="shared" si="22"/>
        <v>#N/A</v>
      </c>
    </row>
    <row r="381" spans="1:11" x14ac:dyDescent="0.2">
      <c r="A381" t="str">
        <f t="shared" si="20"/>
        <v>Satish Vasudev Gaude</v>
      </c>
      <c r="B381" t="str">
        <f t="shared" si="21"/>
        <v>Satish Vasudev Gaude</v>
      </c>
      <c r="C381" t="s">
        <v>3285</v>
      </c>
      <c r="K381" t="e">
        <f t="shared" si="22"/>
        <v>#N/A</v>
      </c>
    </row>
    <row r="382" spans="1:11" x14ac:dyDescent="0.2">
      <c r="A382" t="str">
        <f t="shared" si="20"/>
        <v>CHENNAIAH GADDA</v>
      </c>
      <c r="B382" t="str">
        <f t="shared" si="21"/>
        <v>CHENNAIAH GADDA</v>
      </c>
      <c r="C382" t="s">
        <v>3292</v>
      </c>
      <c r="K382" t="e">
        <f t="shared" si="22"/>
        <v>#N/A</v>
      </c>
    </row>
    <row r="383" spans="1:11" x14ac:dyDescent="0.2">
      <c r="A383" t="str">
        <f t="shared" si="20"/>
        <v>MSN ENTERPRISES</v>
      </c>
      <c r="B383" t="str">
        <f t="shared" si="21"/>
        <v>MSN ENTERPRISES</v>
      </c>
      <c r="C383" t="s">
        <v>3299</v>
      </c>
      <c r="K383" t="e">
        <f t="shared" si="22"/>
        <v>#N/A</v>
      </c>
    </row>
    <row r="384" spans="1:11" x14ac:dyDescent="0.2">
      <c r="A384" t="str">
        <f t="shared" si="20"/>
        <v>B.N.P. ENGINEERING</v>
      </c>
      <c r="B384" t="str">
        <f t="shared" si="21"/>
        <v>B.N.P. ENGINEERING</v>
      </c>
      <c r="C384" t="s">
        <v>3306</v>
      </c>
      <c r="K384" t="e">
        <f t="shared" si="22"/>
        <v>#N/A</v>
      </c>
    </row>
    <row r="385" spans="1:11" x14ac:dyDescent="0.2">
      <c r="A385" t="str">
        <f t="shared" si="20"/>
        <v>METLA SHANTHAMMA</v>
      </c>
      <c r="B385" t="str">
        <f t="shared" si="21"/>
        <v>METLA SHANTHAMMA</v>
      </c>
      <c r="C385" t="s">
        <v>3313</v>
      </c>
      <c r="K385" t="e">
        <f t="shared" si="22"/>
        <v>#N/A</v>
      </c>
    </row>
    <row r="386" spans="1:11" x14ac:dyDescent="0.2">
      <c r="A386" t="str">
        <f t="shared" si="20"/>
        <v>RELIANCE PACKAGING INDUSTRIES</v>
      </c>
      <c r="B386" t="str">
        <f t="shared" si="21"/>
        <v>RELIANCE PACKAGING INDUSTRIES</v>
      </c>
      <c r="C386" t="s">
        <v>3319</v>
      </c>
      <c r="K386" t="e">
        <f t="shared" si="22"/>
        <v>#N/A</v>
      </c>
    </row>
    <row r="387" spans="1:11" x14ac:dyDescent="0.2">
      <c r="A387" t="str">
        <f t="shared" ref="A387:A450" si="23">IF(IFERROR(MATCH(C387,$F$2:$F$55,0),"")="",C387,"")</f>
        <v>SHAILENDRA RAIBHADUR BACHKE</v>
      </c>
      <c r="B387" t="str">
        <f t="shared" ref="B387:B450" si="24">IF(IFERROR(MATCH(C387,$E$2:$E$55,0),"")="",C387,"")</f>
        <v>SHAILENDRA RAIBHADUR BACHKE</v>
      </c>
      <c r="C387" t="s">
        <v>3325</v>
      </c>
      <c r="K387" t="e">
        <f t="shared" ref="K387:K450" si="25">MATCH(B387,$H$2:$H$55,0)</f>
        <v>#N/A</v>
      </c>
    </row>
    <row r="388" spans="1:11" x14ac:dyDescent="0.2">
      <c r="A388" t="str">
        <f t="shared" si="23"/>
        <v>LALIT KUMAR BATRA</v>
      </c>
      <c r="B388" t="str">
        <f t="shared" si="24"/>
        <v>LALIT KUMAR BATRA</v>
      </c>
      <c r="C388" t="s">
        <v>3331</v>
      </c>
      <c r="K388" t="e">
        <f t="shared" si="25"/>
        <v>#N/A</v>
      </c>
    </row>
    <row r="389" spans="1:11" x14ac:dyDescent="0.2">
      <c r="A389" t="str">
        <f t="shared" si="23"/>
        <v>SATHANUR GOPALA GOWDA NIRANJAN GOWDA</v>
      </c>
      <c r="B389" t="str">
        <f t="shared" si="24"/>
        <v>SATHANUR GOPALA GOWDA NIRANJAN GOWDA</v>
      </c>
      <c r="C389" t="s">
        <v>3339</v>
      </c>
      <c r="K389" t="e">
        <f t="shared" si="25"/>
        <v>#N/A</v>
      </c>
    </row>
    <row r="390" spans="1:11" x14ac:dyDescent="0.2">
      <c r="A390" t="str">
        <f t="shared" si="23"/>
        <v>DEBASISH SARKAR</v>
      </c>
      <c r="B390" t="str">
        <f t="shared" si="24"/>
        <v>DEBASISH SARKAR</v>
      </c>
      <c r="C390" t="s">
        <v>3348</v>
      </c>
      <c r="K390" t="e">
        <f t="shared" si="25"/>
        <v>#N/A</v>
      </c>
    </row>
    <row r="391" spans="1:11" x14ac:dyDescent="0.2">
      <c r="A391" t="str">
        <f t="shared" si="23"/>
        <v>SECUR CREDENTIALS LIMITED</v>
      </c>
      <c r="B391" t="str">
        <f t="shared" si="24"/>
        <v>SECUR CREDENTIALS LIMITED</v>
      </c>
      <c r="C391" t="s">
        <v>3356</v>
      </c>
      <c r="K391" t="e">
        <f t="shared" si="25"/>
        <v>#N/A</v>
      </c>
    </row>
    <row r="392" spans="1:11" x14ac:dyDescent="0.2">
      <c r="A392" t="str">
        <f t="shared" si="23"/>
        <v>GANPATHI JANARDHAN ACHARYA</v>
      </c>
      <c r="B392" t="str">
        <f t="shared" si="24"/>
        <v>GANPATHI JANARDHAN ACHARYA</v>
      </c>
      <c r="C392" t="s">
        <v>3365</v>
      </c>
      <c r="K392" t="e">
        <f t="shared" si="25"/>
        <v>#N/A</v>
      </c>
    </row>
    <row r="393" spans="1:11" x14ac:dyDescent="0.2">
      <c r="A393" t="str">
        <f t="shared" si="23"/>
        <v>HELLO VERIFY INDIA PRIVATE LIMITED</v>
      </c>
      <c r="B393" t="str">
        <f t="shared" si="24"/>
        <v>HELLO VERIFY INDIA PRIVATE LIMITED</v>
      </c>
      <c r="C393" t="s">
        <v>3372</v>
      </c>
      <c r="K393" t="e">
        <f t="shared" si="25"/>
        <v>#N/A</v>
      </c>
    </row>
    <row r="394" spans="1:11" x14ac:dyDescent="0.2">
      <c r="A394" t="str">
        <f t="shared" si="23"/>
        <v>ANJALI</v>
      </c>
      <c r="B394" t="str">
        <f t="shared" si="24"/>
        <v>ANJALI</v>
      </c>
      <c r="C394" t="s">
        <v>3379</v>
      </c>
      <c r="K394" t="e">
        <f t="shared" si="25"/>
        <v>#N/A</v>
      </c>
    </row>
    <row r="395" spans="1:11" x14ac:dyDescent="0.2">
      <c r="A395" t="str">
        <f t="shared" si="23"/>
        <v>KIAAN ENGINEERING PRIVATE LIMITED</v>
      </c>
      <c r="B395" t="str">
        <f t="shared" si="24"/>
        <v>KIAAN ENGINEERING PRIVATE LIMITED</v>
      </c>
      <c r="C395" t="s">
        <v>3386</v>
      </c>
      <c r="K395" t="e">
        <f t="shared" si="25"/>
        <v>#N/A</v>
      </c>
    </row>
    <row r="396" spans="1:11" x14ac:dyDescent="0.2">
      <c r="A396" t="str">
        <f t="shared" si="23"/>
        <v>MECH-WELL INDUSTRIES LIMITED</v>
      </c>
      <c r="B396" t="str">
        <f t="shared" si="24"/>
        <v>MECH-WELL INDUSTRIES LIMITED</v>
      </c>
      <c r="C396" t="s">
        <v>3392</v>
      </c>
      <c r="K396" t="e">
        <f t="shared" si="25"/>
        <v>#N/A</v>
      </c>
    </row>
    <row r="397" spans="1:11" x14ac:dyDescent="0.2">
      <c r="A397" t="str">
        <f t="shared" si="23"/>
        <v>NAVEEN TRANSPORTS PRIVATE LIMITED</v>
      </c>
      <c r="B397" t="str">
        <f t="shared" si="24"/>
        <v>NAVEEN TRANSPORTS PRIVATE LIMITED</v>
      </c>
      <c r="C397" t="s">
        <v>3401</v>
      </c>
      <c r="K397" t="e">
        <f t="shared" si="25"/>
        <v>#N/A</v>
      </c>
    </row>
    <row r="398" spans="1:11" x14ac:dyDescent="0.2">
      <c r="A398" t="str">
        <f t="shared" si="23"/>
        <v>JAYALAKSHMI SURIYABABU</v>
      </c>
      <c r="B398" t="str">
        <f t="shared" si="24"/>
        <v>JAYALAKSHMI SURIYABABU</v>
      </c>
      <c r="C398" t="s">
        <v>3408</v>
      </c>
      <c r="K398" t="e">
        <f t="shared" si="25"/>
        <v>#N/A</v>
      </c>
    </row>
    <row r="399" spans="1:11" x14ac:dyDescent="0.2">
      <c r="A399" t="str">
        <f t="shared" si="23"/>
        <v>MAJESTIC POLYMERS</v>
      </c>
      <c r="B399" t="str">
        <f t="shared" si="24"/>
        <v>MAJESTIC POLYMERS</v>
      </c>
      <c r="C399" t="s">
        <v>3415</v>
      </c>
      <c r="K399" t="e">
        <f t="shared" si="25"/>
        <v>#N/A</v>
      </c>
    </row>
    <row r="400" spans="1:11" x14ac:dyDescent="0.2">
      <c r="A400" t="str">
        <f t="shared" si="23"/>
        <v>E F C LOGISTICS INDIA PRIVATE LIMITED</v>
      </c>
      <c r="B400" t="str">
        <f t="shared" si="24"/>
        <v>E F C LOGISTICS INDIA PRIVATE LIMITED</v>
      </c>
      <c r="C400" t="s">
        <v>3423</v>
      </c>
      <c r="K400" t="e">
        <f t="shared" si="25"/>
        <v>#N/A</v>
      </c>
    </row>
    <row r="401" spans="1:11" x14ac:dyDescent="0.2">
      <c r="A401" t="str">
        <f t="shared" si="23"/>
        <v>SIRI TRANSPORT</v>
      </c>
      <c r="B401" t="str">
        <f t="shared" si="24"/>
        <v>SIRI TRANSPORT</v>
      </c>
      <c r="C401" t="s">
        <v>3433</v>
      </c>
      <c r="K401" t="e">
        <f t="shared" si="25"/>
        <v>#N/A</v>
      </c>
    </row>
    <row r="402" spans="1:11" x14ac:dyDescent="0.2">
      <c r="A402" t="str">
        <f t="shared" si="23"/>
        <v>BAKSHI ASSOCIATES PRIVATE LIMITED</v>
      </c>
      <c r="B402" t="str">
        <f t="shared" si="24"/>
        <v>BAKSHI ASSOCIATES PRIVATE LIMITED</v>
      </c>
      <c r="C402" t="s">
        <v>3439</v>
      </c>
      <c r="K402" t="e">
        <f t="shared" si="25"/>
        <v>#N/A</v>
      </c>
    </row>
    <row r="403" spans="1:11" x14ac:dyDescent="0.2">
      <c r="A403" t="str">
        <f t="shared" si="23"/>
        <v>DATTATRAY GANGAJI SHITOLE</v>
      </c>
      <c r="B403" t="str">
        <f t="shared" si="24"/>
        <v>DATTATRAY GANGAJI SHITOLE</v>
      </c>
      <c r="C403" t="s">
        <v>3447</v>
      </c>
      <c r="K403" t="e">
        <f t="shared" si="25"/>
        <v>#N/A</v>
      </c>
    </row>
    <row r="404" spans="1:11" x14ac:dyDescent="0.2">
      <c r="A404" t="str">
        <f t="shared" si="23"/>
        <v>UTS EXPRESS CARGO PRIVATE LIMITED</v>
      </c>
      <c r="B404" t="str">
        <f t="shared" si="24"/>
        <v>UTS EXPRESS CARGO PRIVATE LIMITED</v>
      </c>
      <c r="C404" t="s">
        <v>3455</v>
      </c>
      <c r="K404" t="e">
        <f t="shared" si="25"/>
        <v>#N/A</v>
      </c>
    </row>
    <row r="405" spans="1:11" x14ac:dyDescent="0.2">
      <c r="A405" t="str">
        <f t="shared" si="23"/>
        <v>Rupesh Ratilal Gilada</v>
      </c>
      <c r="B405" t="str">
        <f t="shared" si="24"/>
        <v>Rupesh Ratilal Gilada</v>
      </c>
      <c r="C405" t="s">
        <v>3462</v>
      </c>
      <c r="K405" t="e">
        <f t="shared" si="25"/>
        <v>#N/A</v>
      </c>
    </row>
    <row r="406" spans="1:11" x14ac:dyDescent="0.2">
      <c r="A406" t="str">
        <f t="shared" si="23"/>
        <v>SWAMI ENTERPRISES</v>
      </c>
      <c r="B406" t="str">
        <f t="shared" si="24"/>
        <v>SWAMI ENTERPRISES</v>
      </c>
      <c r="C406" t="s">
        <v>3468</v>
      </c>
      <c r="K406" t="e">
        <f t="shared" si="25"/>
        <v>#N/A</v>
      </c>
    </row>
    <row r="407" spans="1:11" x14ac:dyDescent="0.2">
      <c r="A407" t="str">
        <f t="shared" si="23"/>
        <v>INDEX LOGISTICS PRIVATE LIMITED</v>
      </c>
      <c r="B407" t="str">
        <f t="shared" si="24"/>
        <v>INDEX LOGISTICS PRIVATE LIMITED</v>
      </c>
      <c r="C407" t="s">
        <v>3475</v>
      </c>
      <c r="K407" t="e">
        <f t="shared" si="25"/>
        <v>#N/A</v>
      </c>
    </row>
    <row r="408" spans="1:11" x14ac:dyDescent="0.2">
      <c r="A408" t="str">
        <f t="shared" si="23"/>
        <v>SHAMBHU NATH DAS</v>
      </c>
      <c r="B408" t="str">
        <f t="shared" si="24"/>
        <v>SHAMBHU NATH DAS</v>
      </c>
      <c r="C408" t="s">
        <v>3483</v>
      </c>
      <c r="K408" t="e">
        <f t="shared" si="25"/>
        <v>#N/A</v>
      </c>
    </row>
    <row r="409" spans="1:11" x14ac:dyDescent="0.2">
      <c r="A409" t="str">
        <f t="shared" si="23"/>
        <v>BRIGHT STEEL MAC FABRIC</v>
      </c>
      <c r="B409" t="str">
        <f t="shared" si="24"/>
        <v>BRIGHT STEEL MAC FABRIC</v>
      </c>
      <c r="C409" t="s">
        <v>3492</v>
      </c>
      <c r="K409" t="e">
        <f t="shared" si="25"/>
        <v>#N/A</v>
      </c>
    </row>
    <row r="410" spans="1:11" x14ac:dyDescent="0.2">
      <c r="A410" t="str">
        <f t="shared" si="23"/>
        <v>FOUR TECH INDUSTRIES</v>
      </c>
      <c r="B410" t="str">
        <f t="shared" si="24"/>
        <v>FOUR TECH INDUSTRIES</v>
      </c>
      <c r="C410" t="s">
        <v>3500</v>
      </c>
      <c r="K410" t="e">
        <f t="shared" si="25"/>
        <v>#N/A</v>
      </c>
    </row>
    <row r="411" spans="1:11" x14ac:dyDescent="0.2">
      <c r="A411" t="str">
        <f t="shared" si="23"/>
        <v>MANOO KAPOOR</v>
      </c>
      <c r="B411" t="str">
        <f t="shared" si="24"/>
        <v>MANOO KAPOOR</v>
      </c>
      <c r="C411" t="s">
        <v>3507</v>
      </c>
      <c r="K411" t="e">
        <f t="shared" si="25"/>
        <v>#N/A</v>
      </c>
    </row>
    <row r="412" spans="1:11" x14ac:dyDescent="0.2">
      <c r="A412" t="str">
        <f t="shared" si="23"/>
        <v>SHH-TECHNOLOGIES PRIVATE LIMITED</v>
      </c>
      <c r="B412" t="str">
        <f t="shared" si="24"/>
        <v>SHH-TECHNOLOGIES PRIVATE LIMITED</v>
      </c>
      <c r="C412" t="s">
        <v>3514</v>
      </c>
      <c r="K412" t="e">
        <f t="shared" si="25"/>
        <v>#N/A</v>
      </c>
    </row>
    <row r="413" spans="1:11" x14ac:dyDescent="0.2">
      <c r="A413" t="str">
        <f t="shared" si="23"/>
        <v>PROTON METALCRAFTS PRIVATE LIMITED</v>
      </c>
      <c r="B413" t="str">
        <f t="shared" si="24"/>
        <v>PROTON METALCRAFTS PRIVATE LIMITED</v>
      </c>
      <c r="C413" t="s">
        <v>3522</v>
      </c>
      <c r="K413" t="e">
        <f t="shared" si="25"/>
        <v>#N/A</v>
      </c>
    </row>
    <row r="414" spans="1:11" x14ac:dyDescent="0.2">
      <c r="A414" t="str">
        <f t="shared" si="23"/>
        <v>AMBADAS BANKATRAO BIRADAR</v>
      </c>
      <c r="B414" t="str">
        <f t="shared" si="24"/>
        <v>AMBADAS BANKATRAO BIRADAR</v>
      </c>
      <c r="C414" t="s">
        <v>3530</v>
      </c>
      <c r="K414" t="e">
        <f t="shared" si="25"/>
        <v>#N/A</v>
      </c>
    </row>
    <row r="415" spans="1:11" x14ac:dyDescent="0.2">
      <c r="A415" t="str">
        <f t="shared" si="23"/>
        <v>KALYANI STEELS LTD</v>
      </c>
      <c r="B415" t="str">
        <f t="shared" si="24"/>
        <v>KALYANI STEELS LTD</v>
      </c>
      <c r="C415" t="s">
        <v>3536</v>
      </c>
      <c r="K415" t="e">
        <f t="shared" si="25"/>
        <v>#N/A</v>
      </c>
    </row>
    <row r="416" spans="1:11" x14ac:dyDescent="0.2">
      <c r="A416" t="str">
        <f t="shared" si="23"/>
        <v>HI-LIFE MACHINE TOOLS LTD</v>
      </c>
      <c r="B416" t="str">
        <f t="shared" si="24"/>
        <v>HI-LIFE MACHINE TOOLS LTD</v>
      </c>
      <c r="C416" t="s">
        <v>3547</v>
      </c>
      <c r="K416" t="e">
        <f t="shared" si="25"/>
        <v>#N/A</v>
      </c>
    </row>
    <row r="417" spans="1:11" x14ac:dyDescent="0.2">
      <c r="A417" t="str">
        <f t="shared" si="23"/>
        <v>RAJ KUMAR SINGH</v>
      </c>
      <c r="B417" t="str">
        <f t="shared" si="24"/>
        <v>RAJ KUMAR SINGH</v>
      </c>
      <c r="C417" t="s">
        <v>3558</v>
      </c>
      <c r="K417" t="e">
        <f t="shared" si="25"/>
        <v>#N/A</v>
      </c>
    </row>
    <row r="418" spans="1:11" x14ac:dyDescent="0.2">
      <c r="A418" t="str">
        <f t="shared" si="23"/>
        <v>PETROTECH PRODUCTS INDIA PRIVATE LIMITED</v>
      </c>
      <c r="B418" t="str">
        <f t="shared" si="24"/>
        <v>PETROTECH PRODUCTS INDIA PRIVATE LIMITED</v>
      </c>
      <c r="C418" t="s">
        <v>3566</v>
      </c>
      <c r="K418" t="e">
        <f t="shared" si="25"/>
        <v>#N/A</v>
      </c>
    </row>
    <row r="419" spans="1:11" x14ac:dyDescent="0.2">
      <c r="A419" t="str">
        <f t="shared" si="23"/>
        <v>LAXMI ENGINEERING WORKS</v>
      </c>
      <c r="B419" t="str">
        <f t="shared" si="24"/>
        <v>LAXMI ENGINEERING WORKS</v>
      </c>
      <c r="C419" t="s">
        <v>3575</v>
      </c>
      <c r="K419" t="e">
        <f t="shared" si="25"/>
        <v>#N/A</v>
      </c>
    </row>
    <row r="420" spans="1:11" x14ac:dyDescent="0.2">
      <c r="A420" t="str">
        <f t="shared" si="23"/>
        <v>G SATYANARAYANA MINI TRANSPORT</v>
      </c>
      <c r="B420" t="str">
        <f t="shared" si="24"/>
        <v>G SATYANARAYANA MINI TRANSPORT</v>
      </c>
      <c r="C420" t="s">
        <v>3579</v>
      </c>
      <c r="K420" t="e">
        <f t="shared" si="25"/>
        <v>#N/A</v>
      </c>
    </row>
    <row r="421" spans="1:11" x14ac:dyDescent="0.2">
      <c r="A421" t="str">
        <f t="shared" si="23"/>
        <v>DUSTERS TOTAL SOLUTIONS SERVICES PRIVATE LIMITED</v>
      </c>
      <c r="B421" t="str">
        <f t="shared" si="24"/>
        <v>DUSTERS TOTAL SOLUTIONS SERVICES PRIVATE LIMITED</v>
      </c>
      <c r="C421" t="s">
        <v>3586</v>
      </c>
      <c r="K421" t="e">
        <f t="shared" si="25"/>
        <v>#N/A</v>
      </c>
    </row>
    <row r="422" spans="1:11" x14ac:dyDescent="0.2">
      <c r="A422" t="str">
        <f t="shared" si="23"/>
        <v>BHAVSAR FOUNDRIES PRIVATE LIMITED</v>
      </c>
      <c r="B422" t="str">
        <f t="shared" si="24"/>
        <v>BHAVSAR FOUNDRIES PRIVATE LIMITED</v>
      </c>
      <c r="C422" t="s">
        <v>3597</v>
      </c>
      <c r="K422" t="e">
        <f t="shared" si="25"/>
        <v>#N/A</v>
      </c>
    </row>
    <row r="423" spans="1:11" x14ac:dyDescent="0.2">
      <c r="A423" t="str">
        <f t="shared" si="23"/>
        <v>RAJAMANI KARTHIK</v>
      </c>
      <c r="B423" t="str">
        <f t="shared" si="24"/>
        <v>RAJAMANI KARTHIK</v>
      </c>
      <c r="C423" t="s">
        <v>3604</v>
      </c>
      <c r="K423" t="e">
        <f t="shared" si="25"/>
        <v>#N/A</v>
      </c>
    </row>
    <row r="424" spans="1:11" x14ac:dyDescent="0.2">
      <c r="A424" t="str">
        <f t="shared" si="23"/>
        <v>JITENDRA SINGH SHEKHAWAT</v>
      </c>
      <c r="B424" t="str">
        <f t="shared" si="24"/>
        <v>JITENDRA SINGH SHEKHAWAT</v>
      </c>
      <c r="C424" t="s">
        <v>3613</v>
      </c>
      <c r="K424" t="e">
        <f t="shared" si="25"/>
        <v>#N/A</v>
      </c>
    </row>
    <row r="425" spans="1:11" x14ac:dyDescent="0.2">
      <c r="A425" t="str">
        <f t="shared" si="23"/>
        <v>PANKAJKUMAR PARSOTTAMBHAI PARAJIYA</v>
      </c>
      <c r="B425" t="str">
        <f t="shared" si="24"/>
        <v>PANKAJKUMAR PARSOTTAMBHAI PARAJIYA</v>
      </c>
      <c r="C425" t="s">
        <v>3619</v>
      </c>
      <c r="K425" t="e">
        <f t="shared" si="25"/>
        <v>#N/A</v>
      </c>
    </row>
    <row r="426" spans="1:11" x14ac:dyDescent="0.2">
      <c r="A426" t="str">
        <f t="shared" si="23"/>
        <v>MAYURESHWAR LOGISTICS PRIVATE LIMITED</v>
      </c>
      <c r="B426" t="str">
        <f t="shared" si="24"/>
        <v>MAYURESHWAR LOGISTICS PRIVATE LIMITED</v>
      </c>
      <c r="C426" t="s">
        <v>3626</v>
      </c>
      <c r="K426" t="e">
        <f t="shared" si="25"/>
        <v>#N/A</v>
      </c>
    </row>
    <row r="427" spans="1:11" x14ac:dyDescent="0.2">
      <c r="A427" t="str">
        <f t="shared" si="23"/>
        <v>RAKESHKUMAR SOMABHAI PATEL</v>
      </c>
      <c r="B427" t="str">
        <f t="shared" si="24"/>
        <v>RAKESHKUMAR SOMABHAI PATEL</v>
      </c>
      <c r="C427" t="s">
        <v>3632</v>
      </c>
      <c r="K427" t="e">
        <f t="shared" si="25"/>
        <v>#N/A</v>
      </c>
    </row>
    <row r="428" spans="1:11" x14ac:dyDescent="0.2">
      <c r="A428" t="str">
        <f t="shared" si="23"/>
        <v>JAHAGIRDAR CHARUDDATTA VINAYAK</v>
      </c>
      <c r="B428" t="str">
        <f t="shared" si="24"/>
        <v>JAHAGIRDAR CHARUDDATTA VINAYAK</v>
      </c>
      <c r="C428" t="s">
        <v>3639</v>
      </c>
      <c r="K428" t="e">
        <f t="shared" si="25"/>
        <v>#N/A</v>
      </c>
    </row>
    <row r="429" spans="1:11" x14ac:dyDescent="0.2">
      <c r="A429" t="str">
        <f t="shared" si="23"/>
        <v>AJAY PARSHURAM GHODKE</v>
      </c>
      <c r="B429" t="str">
        <f t="shared" si="24"/>
        <v>AJAY PARSHURAM GHODKE</v>
      </c>
      <c r="C429" t="s">
        <v>3648</v>
      </c>
      <c r="K429" t="e">
        <f t="shared" si="25"/>
        <v>#N/A</v>
      </c>
    </row>
    <row r="430" spans="1:11" x14ac:dyDescent="0.2">
      <c r="A430" t="str">
        <f t="shared" si="23"/>
        <v>PRASHANT SHIVAJI DESAI</v>
      </c>
      <c r="B430" t="str">
        <f t="shared" si="24"/>
        <v>PRASHANT SHIVAJI DESAI</v>
      </c>
      <c r="C430" t="s">
        <v>3654</v>
      </c>
      <c r="K430" t="e">
        <f t="shared" si="25"/>
        <v>#N/A</v>
      </c>
    </row>
    <row r="431" spans="1:11" x14ac:dyDescent="0.2">
      <c r="A431" t="str">
        <f t="shared" si="23"/>
        <v>ASHIM BANERJEE</v>
      </c>
      <c r="B431" t="str">
        <f t="shared" si="24"/>
        <v>ASHIM BANERJEE</v>
      </c>
      <c r="C431" t="s">
        <v>3662</v>
      </c>
      <c r="K431" t="e">
        <f t="shared" si="25"/>
        <v>#N/A</v>
      </c>
    </row>
    <row r="432" spans="1:11" x14ac:dyDescent="0.2">
      <c r="A432" t="str">
        <f t="shared" si="23"/>
        <v>KETUL CHEM PRIVATE LIMITED</v>
      </c>
      <c r="B432" t="str">
        <f t="shared" si="24"/>
        <v>KETUL CHEM PRIVATE LIMITED</v>
      </c>
      <c r="C432" t="s">
        <v>3669</v>
      </c>
      <c r="K432" t="e">
        <f t="shared" si="25"/>
        <v>#N/A</v>
      </c>
    </row>
    <row r="433" spans="1:11" x14ac:dyDescent="0.2">
      <c r="A433" t="str">
        <f t="shared" si="23"/>
        <v>RAJMANI GOMTIPRASAD SHUKLA</v>
      </c>
      <c r="B433" t="str">
        <f t="shared" si="24"/>
        <v>RAJMANI GOMTIPRASAD SHUKLA</v>
      </c>
      <c r="C433" t="s">
        <v>3678</v>
      </c>
      <c r="K433" t="e">
        <f t="shared" si="25"/>
        <v>#N/A</v>
      </c>
    </row>
    <row r="434" spans="1:11" x14ac:dyDescent="0.2">
      <c r="A434" t="str">
        <f t="shared" si="23"/>
        <v>JIGNESH AGENCY PRIVATE LIMITED</v>
      </c>
      <c r="B434" t="str">
        <f t="shared" si="24"/>
        <v>JIGNESH AGENCY PRIVATE LIMITED</v>
      </c>
      <c r="C434" t="s">
        <v>3686</v>
      </c>
      <c r="K434" t="e">
        <f t="shared" si="25"/>
        <v>#N/A</v>
      </c>
    </row>
    <row r="435" spans="1:11" x14ac:dyDescent="0.2">
      <c r="A435" t="str">
        <f t="shared" si="23"/>
        <v>TECHNO AID ASSOCIATES</v>
      </c>
      <c r="B435" t="str">
        <f t="shared" si="24"/>
        <v>TECHNO AID ASSOCIATES</v>
      </c>
      <c r="C435" t="s">
        <v>3695</v>
      </c>
      <c r="K435" t="e">
        <f t="shared" si="25"/>
        <v>#N/A</v>
      </c>
    </row>
    <row r="436" spans="1:11" x14ac:dyDescent="0.2">
      <c r="A436" t="str">
        <f t="shared" si="23"/>
        <v>AVINASH BABURAO PADALKAR</v>
      </c>
      <c r="B436" t="str">
        <f t="shared" si="24"/>
        <v>AVINASH BABURAO PADALKAR</v>
      </c>
      <c r="C436" t="s">
        <v>3701</v>
      </c>
      <c r="K436" t="e">
        <f t="shared" si="25"/>
        <v>#N/A</v>
      </c>
    </row>
    <row r="437" spans="1:11" x14ac:dyDescent="0.2">
      <c r="A437" t="str">
        <f t="shared" si="23"/>
        <v>SHIVNAY SABHARWAL</v>
      </c>
      <c r="B437" t="str">
        <f t="shared" si="24"/>
        <v>SHIVNAY SABHARWAL</v>
      </c>
      <c r="C437" t="s">
        <v>3708</v>
      </c>
      <c r="K437" t="e">
        <f t="shared" si="25"/>
        <v>#N/A</v>
      </c>
    </row>
    <row r="438" spans="1:11" x14ac:dyDescent="0.2">
      <c r="A438" t="str">
        <f t="shared" si="23"/>
        <v>SUNDARAM HARIKRISHNAN</v>
      </c>
      <c r="B438" t="str">
        <f t="shared" si="24"/>
        <v>SUNDARAM HARIKRISHNAN</v>
      </c>
      <c r="C438" t="s">
        <v>3717</v>
      </c>
      <c r="K438" t="e">
        <f t="shared" si="25"/>
        <v>#N/A</v>
      </c>
    </row>
    <row r="439" spans="1:11" x14ac:dyDescent="0.2">
      <c r="A439" t="str">
        <f t="shared" si="23"/>
        <v>ABHISHEK VIPIN SHARMA</v>
      </c>
      <c r="B439" t="str">
        <f t="shared" si="24"/>
        <v>ABHISHEK VIPIN SHARMA</v>
      </c>
      <c r="C439" t="s">
        <v>3726</v>
      </c>
      <c r="K439" t="e">
        <f t="shared" si="25"/>
        <v>#N/A</v>
      </c>
    </row>
    <row r="440" spans="1:11" x14ac:dyDescent="0.2">
      <c r="A440" t="str">
        <f t="shared" si="23"/>
        <v>ARYAN POLYPLAST</v>
      </c>
      <c r="B440" t="str">
        <f t="shared" si="24"/>
        <v>ARYAN POLYPLAST</v>
      </c>
      <c r="C440" t="s">
        <v>3736</v>
      </c>
      <c r="K440" t="e">
        <f t="shared" si="25"/>
        <v>#N/A</v>
      </c>
    </row>
    <row r="441" spans="1:11" x14ac:dyDescent="0.2">
      <c r="A441" t="str">
        <f t="shared" si="23"/>
        <v>CLASSIC WELDING PRODUCTS PRIVATE LIMITED</v>
      </c>
      <c r="B441" t="str">
        <f t="shared" si="24"/>
        <v>CLASSIC WELDING PRODUCTS PRIVATE LIMITED</v>
      </c>
      <c r="C441" t="s">
        <v>3747</v>
      </c>
      <c r="K441" t="e">
        <f t="shared" si="25"/>
        <v>#N/A</v>
      </c>
    </row>
    <row r="442" spans="1:11" x14ac:dyDescent="0.2">
      <c r="A442" t="str">
        <f t="shared" si="23"/>
        <v>REENASINHA</v>
      </c>
      <c r="B442" t="str">
        <f t="shared" si="24"/>
        <v>REENASINHA</v>
      </c>
      <c r="C442" t="s">
        <v>3756</v>
      </c>
      <c r="K442" t="e">
        <f t="shared" si="25"/>
        <v>#N/A</v>
      </c>
    </row>
    <row r="443" spans="1:11" x14ac:dyDescent="0.2">
      <c r="A443" t="str">
        <f t="shared" si="23"/>
        <v>BHILAI CONDUCTORS PVT LTD</v>
      </c>
      <c r="B443" t="str">
        <f t="shared" si="24"/>
        <v>BHILAI CONDUCTORS PVT LTD</v>
      </c>
      <c r="C443" t="s">
        <v>3764</v>
      </c>
      <c r="K443" t="e">
        <f t="shared" si="25"/>
        <v>#N/A</v>
      </c>
    </row>
    <row r="444" spans="1:11" x14ac:dyDescent="0.2">
      <c r="A444" t="str">
        <f t="shared" si="23"/>
        <v>OM PRAKASH GHISARAM SINGADIA</v>
      </c>
      <c r="B444" t="str">
        <f t="shared" si="24"/>
        <v>OM PRAKASH GHISARAM SINGADIA</v>
      </c>
      <c r="C444" t="s">
        <v>3771</v>
      </c>
      <c r="K444" t="e">
        <f t="shared" si="25"/>
        <v>#N/A</v>
      </c>
    </row>
    <row r="445" spans="1:11" x14ac:dyDescent="0.2">
      <c r="A445" t="str">
        <f t="shared" si="23"/>
        <v>CRAFTWELL MOLD ENGINEERS</v>
      </c>
      <c r="B445" t="str">
        <f t="shared" si="24"/>
        <v>CRAFTWELL MOLD ENGINEERS</v>
      </c>
      <c r="C445" t="s">
        <v>3778</v>
      </c>
      <c r="K445" t="e">
        <f t="shared" si="25"/>
        <v>#N/A</v>
      </c>
    </row>
    <row r="446" spans="1:11" x14ac:dyDescent="0.2">
      <c r="A446" t="str">
        <f t="shared" si="23"/>
        <v>DIGAMBER PUNDALIK SHET</v>
      </c>
      <c r="B446" t="str">
        <f t="shared" si="24"/>
        <v>DIGAMBER PUNDALIK SHET</v>
      </c>
      <c r="C446" t="s">
        <v>3787</v>
      </c>
      <c r="K446" t="e">
        <f t="shared" si="25"/>
        <v>#N/A</v>
      </c>
    </row>
    <row r="447" spans="1:11" x14ac:dyDescent="0.2">
      <c r="A447" t="str">
        <f t="shared" si="23"/>
        <v>CHEMBOND WATER TECHNOLOGIES LIMITED</v>
      </c>
      <c r="B447" t="str">
        <f t="shared" si="24"/>
        <v>CHEMBOND WATER TECHNOLOGIES LIMITED</v>
      </c>
      <c r="C447" t="s">
        <v>3795</v>
      </c>
      <c r="K447" t="e">
        <f t="shared" si="25"/>
        <v>#N/A</v>
      </c>
    </row>
    <row r="448" spans="1:11" x14ac:dyDescent="0.2">
      <c r="A448" t="str">
        <f t="shared" si="23"/>
        <v>SAHNEY KIRKWOOD PRIVATE LIMITED</v>
      </c>
      <c r="B448" t="str">
        <f t="shared" si="24"/>
        <v>SAHNEY KIRKWOOD PRIVATE LIMITED</v>
      </c>
      <c r="C448" t="s">
        <v>3803</v>
      </c>
      <c r="K448" t="e">
        <f t="shared" si="25"/>
        <v>#N/A</v>
      </c>
    </row>
    <row r="449" spans="1:11" x14ac:dyDescent="0.2">
      <c r="A449" t="str">
        <f t="shared" si="23"/>
        <v>EVEREST ORGANICS LIMITED</v>
      </c>
      <c r="B449" t="str">
        <f t="shared" si="24"/>
        <v>EVEREST ORGANICS LIMITED</v>
      </c>
      <c r="C449" t="s">
        <v>3814</v>
      </c>
      <c r="K449" t="e">
        <f t="shared" si="25"/>
        <v>#N/A</v>
      </c>
    </row>
    <row r="450" spans="1:11" x14ac:dyDescent="0.2">
      <c r="A450" t="str">
        <f t="shared" si="23"/>
        <v>MIDDLETON LOGISTIC SOLUTIONS</v>
      </c>
      <c r="B450" t="str">
        <f t="shared" si="24"/>
        <v>MIDDLETON LOGISTIC SOLUTIONS</v>
      </c>
      <c r="C450" t="s">
        <v>3823</v>
      </c>
      <c r="K450" t="e">
        <f t="shared" si="25"/>
        <v>#N/A</v>
      </c>
    </row>
    <row r="451" spans="1:11" x14ac:dyDescent="0.2">
      <c r="A451" t="str">
        <f t="shared" ref="A451:A514" si="26">IF(IFERROR(MATCH(C451,$F$2:$F$55,0),"")="",C451,"")</f>
        <v>SHREE PACKERS (MP) PRIVATE LIMITED</v>
      </c>
      <c r="B451" t="str">
        <f t="shared" ref="B451:B514" si="27">IF(IFERROR(MATCH(C451,$E$2:$E$55,0),"")="",C451,"")</f>
        <v>SHREE PACKERS (MP) PRIVATE LIMITED</v>
      </c>
      <c r="C451" t="s">
        <v>3832</v>
      </c>
      <c r="K451" t="e">
        <f t="shared" ref="K451:K514" si="28">MATCH(B451,$H$2:$H$55,0)</f>
        <v>#N/A</v>
      </c>
    </row>
    <row r="452" spans="1:11" x14ac:dyDescent="0.2">
      <c r="A452" t="str">
        <f t="shared" si="26"/>
        <v>RAJENDRA NARSINGHMAL SANGHVI</v>
      </c>
      <c r="B452" t="str">
        <f t="shared" si="27"/>
        <v>RAJENDRA NARSINGHMAL SANGHVI</v>
      </c>
      <c r="C452" t="s">
        <v>3843</v>
      </c>
      <c r="K452" t="e">
        <f t="shared" si="28"/>
        <v>#N/A</v>
      </c>
    </row>
    <row r="453" spans="1:11" x14ac:dyDescent="0.2">
      <c r="A453" t="str">
        <f t="shared" si="26"/>
        <v>INDIAN CORK MILLS PRIVATE LIMITED</v>
      </c>
      <c r="B453" t="str">
        <f t="shared" si="27"/>
        <v>INDIAN CORK MILLS PRIVATE LIMITED</v>
      </c>
      <c r="C453" t="s">
        <v>3851</v>
      </c>
      <c r="K453" t="e">
        <f t="shared" si="28"/>
        <v>#N/A</v>
      </c>
    </row>
    <row r="454" spans="1:11" x14ac:dyDescent="0.2">
      <c r="A454" t="str">
        <f t="shared" si="26"/>
        <v>MOHAMMAD CHAND</v>
      </c>
      <c r="B454" t="str">
        <f t="shared" si="27"/>
        <v>MOHAMMAD CHAND</v>
      </c>
      <c r="C454" t="s">
        <v>3858</v>
      </c>
      <c r="K454" t="e">
        <f t="shared" si="28"/>
        <v>#N/A</v>
      </c>
    </row>
    <row r="455" spans="1:11" x14ac:dyDescent="0.2">
      <c r="A455" t="str">
        <f t="shared" si="26"/>
        <v>RAJI NIRMALA</v>
      </c>
      <c r="B455" t="str">
        <f t="shared" si="27"/>
        <v>RAJI NIRMALA</v>
      </c>
      <c r="C455" t="s">
        <v>3864</v>
      </c>
      <c r="K455" t="e">
        <f t="shared" si="28"/>
        <v>#N/A</v>
      </c>
    </row>
    <row r="456" spans="1:11" x14ac:dyDescent="0.2">
      <c r="A456" t="str">
        <f t="shared" si="26"/>
        <v>ADAK ELECTRICALS PRIVATE LIMITED</v>
      </c>
      <c r="B456" t="str">
        <f t="shared" si="27"/>
        <v>ADAK ELECTRICALS PRIVATE LIMITED</v>
      </c>
      <c r="C456" t="s">
        <v>3869</v>
      </c>
      <c r="K456" t="e">
        <f t="shared" si="28"/>
        <v>#N/A</v>
      </c>
    </row>
    <row r="457" spans="1:11" x14ac:dyDescent="0.2">
      <c r="A457" t="str">
        <f t="shared" si="26"/>
        <v>AEOLUS ENGINEERING SOLUTIONS</v>
      </c>
      <c r="B457" t="str">
        <f t="shared" si="27"/>
        <v>AEOLUS ENGINEERING SOLUTIONS</v>
      </c>
      <c r="C457" t="s">
        <v>3877</v>
      </c>
      <c r="K457" t="e">
        <f t="shared" si="28"/>
        <v>#N/A</v>
      </c>
    </row>
    <row r="458" spans="1:11" x14ac:dyDescent="0.2">
      <c r="A458" t="str">
        <f t="shared" si="26"/>
        <v>SINEWAVE (REWA) ELECTRONICS PRIVATE LIMITED</v>
      </c>
      <c r="B458" t="str">
        <f t="shared" si="27"/>
        <v>SINEWAVE (REWA) ELECTRONICS PRIVATE LIMITED</v>
      </c>
      <c r="C458" t="s">
        <v>3883</v>
      </c>
      <c r="K458" t="e">
        <f t="shared" si="28"/>
        <v>#N/A</v>
      </c>
    </row>
    <row r="459" spans="1:11" x14ac:dyDescent="0.2">
      <c r="A459" t="str">
        <f t="shared" si="26"/>
        <v>BHASTRIK MECHANICAL LABS PRIVATE LIMITED</v>
      </c>
      <c r="B459" t="str">
        <f t="shared" si="27"/>
        <v>BHASTRIK MECHANICAL LABS PRIVATE LIMITED</v>
      </c>
      <c r="C459" t="s">
        <v>3893</v>
      </c>
      <c r="K459" t="e">
        <f t="shared" si="28"/>
        <v>#N/A</v>
      </c>
    </row>
    <row r="460" spans="1:11" x14ac:dyDescent="0.2">
      <c r="A460" t="str">
        <f t="shared" si="26"/>
        <v>RADHA SINGH</v>
      </c>
      <c r="B460" t="str">
        <f t="shared" si="27"/>
        <v>RADHA SINGH</v>
      </c>
      <c r="C460" t="s">
        <v>3903</v>
      </c>
      <c r="K460" t="e">
        <f t="shared" si="28"/>
        <v>#N/A</v>
      </c>
    </row>
    <row r="461" spans="1:11" x14ac:dyDescent="0.2">
      <c r="A461" t="str">
        <f t="shared" si="26"/>
        <v>ANIL SURESH BAWISKAR</v>
      </c>
      <c r="B461" t="str">
        <f t="shared" si="27"/>
        <v>ANIL SURESH BAWISKAR</v>
      </c>
      <c r="C461" t="s">
        <v>3910</v>
      </c>
      <c r="K461" t="e">
        <f t="shared" si="28"/>
        <v>#N/A</v>
      </c>
    </row>
    <row r="462" spans="1:11" x14ac:dyDescent="0.2">
      <c r="A462" t="str">
        <f t="shared" si="26"/>
        <v>SIMPLIFY360 INDIA PRIVATE LIMITED</v>
      </c>
      <c r="B462" t="str">
        <f t="shared" si="27"/>
        <v>SIMPLIFY360 INDIA PRIVATE LIMITED</v>
      </c>
      <c r="C462" t="s">
        <v>3918</v>
      </c>
      <c r="K462" t="e">
        <f t="shared" si="28"/>
        <v>#N/A</v>
      </c>
    </row>
    <row r="463" spans="1:11" x14ac:dyDescent="0.2">
      <c r="A463" t="str">
        <f t="shared" si="26"/>
        <v>JOGINDER SINGH</v>
      </c>
      <c r="B463" t="str">
        <f t="shared" si="27"/>
        <v>JOGINDER SINGH</v>
      </c>
      <c r="C463" t="s">
        <v>3927</v>
      </c>
      <c r="K463" t="e">
        <f t="shared" si="28"/>
        <v>#N/A</v>
      </c>
    </row>
    <row r="464" spans="1:11" x14ac:dyDescent="0.2">
      <c r="A464" t="str">
        <f t="shared" si="26"/>
        <v>TRANS EKKO LIVING SOLUTIONS PRIVATE LIMITED</v>
      </c>
      <c r="B464" t="str">
        <f t="shared" si="27"/>
        <v>TRANS EKKO LIVING SOLUTIONS PRIVATE LIMITED</v>
      </c>
      <c r="C464" t="s">
        <v>3932</v>
      </c>
      <c r="K464" t="e">
        <f t="shared" si="28"/>
        <v>#N/A</v>
      </c>
    </row>
    <row r="465" spans="1:11" x14ac:dyDescent="0.2">
      <c r="A465" t="str">
        <f t="shared" si="26"/>
        <v>SURAT GOODS TRANSPORT PRIVATE LIMITED</v>
      </c>
      <c r="B465" t="str">
        <f t="shared" si="27"/>
        <v>SURAT GOODS TRANSPORT PRIVATE LIMITED</v>
      </c>
      <c r="C465" t="s">
        <v>3941</v>
      </c>
      <c r="K465" t="e">
        <f t="shared" si="28"/>
        <v>#N/A</v>
      </c>
    </row>
    <row r="466" spans="1:11" x14ac:dyDescent="0.2">
      <c r="A466" t="str">
        <f t="shared" si="26"/>
        <v>SUBHASH JAIN</v>
      </c>
      <c r="B466" t="str">
        <f t="shared" si="27"/>
        <v>SUBHASH JAIN</v>
      </c>
      <c r="C466" t="s">
        <v>3951</v>
      </c>
      <c r="K466" t="e">
        <f t="shared" si="28"/>
        <v>#N/A</v>
      </c>
    </row>
    <row r="467" spans="1:11" x14ac:dyDescent="0.2">
      <c r="A467" t="str">
        <f t="shared" si="26"/>
        <v>Amit Dagar</v>
      </c>
      <c r="B467" t="str">
        <f t="shared" si="27"/>
        <v>Amit Dagar</v>
      </c>
      <c r="C467" t="s">
        <v>3960</v>
      </c>
      <c r="K467" t="e">
        <f t="shared" si="28"/>
        <v>#N/A</v>
      </c>
    </row>
    <row r="468" spans="1:11" x14ac:dyDescent="0.2">
      <c r="A468" t="str">
        <f t="shared" si="26"/>
        <v>NOORMOHMED SULEMAN SHAIKH</v>
      </c>
      <c r="B468" t="str">
        <f t="shared" si="27"/>
        <v>NOORMOHMED SULEMAN SHAIKH</v>
      </c>
      <c r="C468" t="s">
        <v>3971</v>
      </c>
      <c r="K468" t="e">
        <f t="shared" si="28"/>
        <v>#N/A</v>
      </c>
    </row>
    <row r="469" spans="1:11" x14ac:dyDescent="0.2">
      <c r="A469" t="str">
        <f t="shared" si="26"/>
        <v>SRI KRANTHI TRANSPORT</v>
      </c>
      <c r="B469" t="str">
        <f t="shared" si="27"/>
        <v>SRI KRANTHI TRANSPORT</v>
      </c>
      <c r="C469" t="s">
        <v>3979</v>
      </c>
      <c r="K469" t="e">
        <f t="shared" si="28"/>
        <v>#N/A</v>
      </c>
    </row>
    <row r="470" spans="1:11" x14ac:dyDescent="0.2">
      <c r="A470" t="str">
        <f t="shared" si="26"/>
        <v>VIJAY RAMSUNDER SHARMA</v>
      </c>
      <c r="B470" t="str">
        <f t="shared" si="27"/>
        <v>VIJAY RAMSUNDER SHARMA</v>
      </c>
      <c r="C470" t="s">
        <v>3987</v>
      </c>
      <c r="K470" t="e">
        <f t="shared" si="28"/>
        <v>#N/A</v>
      </c>
    </row>
    <row r="471" spans="1:11" x14ac:dyDescent="0.2">
      <c r="A471" t="str">
        <f t="shared" si="26"/>
        <v>GAURAV BAREJA</v>
      </c>
      <c r="B471" t="str">
        <f t="shared" si="27"/>
        <v>GAURAV BAREJA</v>
      </c>
      <c r="C471" t="s">
        <v>3994</v>
      </c>
      <c r="K471" t="e">
        <f t="shared" si="28"/>
        <v>#N/A</v>
      </c>
    </row>
    <row r="472" spans="1:11" x14ac:dyDescent="0.2">
      <c r="A472" t="str">
        <f t="shared" si="26"/>
        <v>RANVIRPRATAP GOPINATH RAO</v>
      </c>
      <c r="B472" t="str">
        <f t="shared" si="27"/>
        <v>RANVIRPRATAP GOPINATH RAO</v>
      </c>
      <c r="C472" t="s">
        <v>4003</v>
      </c>
      <c r="K472" t="e">
        <f t="shared" si="28"/>
        <v>#N/A</v>
      </c>
    </row>
    <row r="473" spans="1:11" x14ac:dyDescent="0.2">
      <c r="A473" t="str">
        <f t="shared" si="26"/>
        <v>SANJAYA KUMAR DAS</v>
      </c>
      <c r="B473" t="str">
        <f t="shared" si="27"/>
        <v>SANJAYA KUMAR DAS</v>
      </c>
      <c r="C473" t="s">
        <v>4009</v>
      </c>
      <c r="K473" t="e">
        <f t="shared" si="28"/>
        <v>#N/A</v>
      </c>
    </row>
    <row r="474" spans="1:11" x14ac:dyDescent="0.2">
      <c r="A474" t="str">
        <f t="shared" si="26"/>
        <v>TRANSCART MANAGEMENT PRIVATE LIMITED</v>
      </c>
      <c r="B474" t="str">
        <f t="shared" si="27"/>
        <v>TRANSCART MANAGEMENT PRIVATE LIMITED</v>
      </c>
      <c r="C474" t="s">
        <v>4016</v>
      </c>
      <c r="K474" t="e">
        <f t="shared" si="28"/>
        <v>#N/A</v>
      </c>
    </row>
    <row r="475" spans="1:11" x14ac:dyDescent="0.2">
      <c r="A475" t="str">
        <f t="shared" si="26"/>
        <v>LAKHOTIA TRANSPORT CO. PRIVATE LIMITED</v>
      </c>
      <c r="B475" t="str">
        <f t="shared" si="27"/>
        <v>LAKHOTIA TRANSPORT CO. PRIVATE LIMITED</v>
      </c>
      <c r="C475" t="s">
        <v>4025</v>
      </c>
      <c r="K475" t="e">
        <f t="shared" si="28"/>
        <v>#N/A</v>
      </c>
    </row>
    <row r="476" spans="1:11" x14ac:dyDescent="0.2">
      <c r="A476" t="str">
        <f t="shared" si="26"/>
        <v>SUBRATA PATRA</v>
      </c>
      <c r="B476" t="str">
        <f t="shared" si="27"/>
        <v>SUBRATA PATRA</v>
      </c>
      <c r="C476" t="s">
        <v>4035</v>
      </c>
      <c r="K476" t="e">
        <f t="shared" si="28"/>
        <v>#N/A</v>
      </c>
    </row>
    <row r="477" spans="1:11" x14ac:dyDescent="0.2">
      <c r="A477" t="str">
        <f t="shared" si="26"/>
        <v>AMSON PRINT PACK PRIVATE LIMITED</v>
      </c>
      <c r="B477" t="str">
        <f t="shared" si="27"/>
        <v>AMSON PRINT PACK PRIVATE LIMITED</v>
      </c>
      <c r="C477" t="s">
        <v>4044</v>
      </c>
      <c r="K477" t="e">
        <f t="shared" si="28"/>
        <v>#N/A</v>
      </c>
    </row>
    <row r="478" spans="1:11" x14ac:dyDescent="0.2">
      <c r="A478" t="str">
        <f t="shared" si="26"/>
        <v>K M TOOLING SOLUTIONS</v>
      </c>
      <c r="B478" t="str">
        <f t="shared" si="27"/>
        <v>K M TOOLING SOLUTIONS</v>
      </c>
      <c r="C478" t="s">
        <v>4054</v>
      </c>
      <c r="K478" t="e">
        <f t="shared" si="28"/>
        <v>#N/A</v>
      </c>
    </row>
    <row r="479" spans="1:11" x14ac:dyDescent="0.2">
      <c r="A479" t="str">
        <f t="shared" si="26"/>
        <v>RAJESH KUMAR JHA</v>
      </c>
      <c r="B479" t="str">
        <f t="shared" si="27"/>
        <v>RAJESH KUMAR JHA</v>
      </c>
      <c r="C479" t="s">
        <v>4062</v>
      </c>
      <c r="K479" t="e">
        <f t="shared" si="28"/>
        <v>#N/A</v>
      </c>
    </row>
    <row r="480" spans="1:11" x14ac:dyDescent="0.2">
      <c r="A480" t="str">
        <f t="shared" si="26"/>
        <v>ANNEX LOGISTICS PRIVATE LIMITED</v>
      </c>
      <c r="B480" t="str">
        <f t="shared" si="27"/>
        <v>ANNEX LOGISTICS PRIVATE LIMITED</v>
      </c>
      <c r="C480" t="s">
        <v>4070</v>
      </c>
      <c r="K480" t="e">
        <f t="shared" si="28"/>
        <v>#N/A</v>
      </c>
    </row>
    <row r="481" spans="1:11" x14ac:dyDescent="0.2">
      <c r="A481" t="str">
        <f t="shared" si="26"/>
        <v>TSALACH LOGISTICS PRIVATE LIMITED</v>
      </c>
      <c r="B481" t="str">
        <f t="shared" si="27"/>
        <v>TSALACH LOGISTICS PRIVATE LIMITED</v>
      </c>
      <c r="C481" t="s">
        <v>4080</v>
      </c>
      <c r="K481" t="e">
        <f t="shared" si="28"/>
        <v>#N/A</v>
      </c>
    </row>
    <row r="482" spans="1:11" x14ac:dyDescent="0.2">
      <c r="A482" t="str">
        <f t="shared" si="26"/>
        <v>KWALITY AIR-TECH ENGINEERING PRIVATE LIMITED</v>
      </c>
      <c r="B482" t="str">
        <f t="shared" si="27"/>
        <v>KWALITY AIR-TECH ENGINEERING PRIVATE LIMITED</v>
      </c>
      <c r="C482" t="s">
        <v>4087</v>
      </c>
      <c r="K482" t="e">
        <f t="shared" si="28"/>
        <v>#N/A</v>
      </c>
    </row>
    <row r="483" spans="1:11" x14ac:dyDescent="0.2">
      <c r="A483" t="str">
        <f t="shared" si="26"/>
        <v>HEETU CHEMICALS AND ALKALIES LIMITED</v>
      </c>
      <c r="B483" t="str">
        <f t="shared" si="27"/>
        <v>HEETU CHEMICALS AND ALKALIES LIMITED</v>
      </c>
      <c r="C483" t="s">
        <v>4096</v>
      </c>
      <c r="K483" t="e">
        <f t="shared" si="28"/>
        <v>#N/A</v>
      </c>
    </row>
    <row r="484" spans="1:11" x14ac:dyDescent="0.2">
      <c r="A484" t="str">
        <f t="shared" si="26"/>
        <v>SOUMYENDU BIKASH JANA</v>
      </c>
      <c r="B484" t="str">
        <f t="shared" si="27"/>
        <v>SOUMYENDU BIKASH JANA</v>
      </c>
      <c r="C484" t="s">
        <v>4104</v>
      </c>
      <c r="K484" t="e">
        <f t="shared" si="28"/>
        <v>#N/A</v>
      </c>
    </row>
    <row r="485" spans="1:11" x14ac:dyDescent="0.2">
      <c r="A485" t="str">
        <f t="shared" si="26"/>
        <v>EATA PLAST FABRICS</v>
      </c>
      <c r="B485" t="str">
        <f t="shared" si="27"/>
        <v>EATA PLAST FABRICS</v>
      </c>
      <c r="C485" t="s">
        <v>4110</v>
      </c>
      <c r="K485" t="e">
        <f t="shared" si="28"/>
        <v>#N/A</v>
      </c>
    </row>
    <row r="486" spans="1:11" x14ac:dyDescent="0.2">
      <c r="A486" t="str">
        <f t="shared" si="26"/>
        <v>LEENA ARUN RAUT</v>
      </c>
      <c r="B486" t="str">
        <f t="shared" si="27"/>
        <v>LEENA ARUN RAUT</v>
      </c>
      <c r="C486" t="s">
        <v>4117</v>
      </c>
      <c r="K486" t="e">
        <f t="shared" si="28"/>
        <v>#N/A</v>
      </c>
    </row>
    <row r="487" spans="1:11" x14ac:dyDescent="0.2">
      <c r="A487" t="str">
        <f t="shared" si="26"/>
        <v>CHANDRIKABEN NARENDRA PANCHAL</v>
      </c>
      <c r="B487" t="str">
        <f t="shared" si="27"/>
        <v>CHANDRIKABEN NARENDRA PANCHAL</v>
      </c>
      <c r="C487" t="s">
        <v>4125</v>
      </c>
      <c r="K487" t="e">
        <f t="shared" si="28"/>
        <v>#N/A</v>
      </c>
    </row>
    <row r="488" spans="1:11" x14ac:dyDescent="0.2">
      <c r="A488" t="str">
        <f t="shared" si="26"/>
        <v>RYBLUE LOGISTICS PRIVATE LIMITED</v>
      </c>
      <c r="B488" t="str">
        <f t="shared" si="27"/>
        <v>RYBLUE LOGISTICS PRIVATE LIMITED</v>
      </c>
      <c r="C488" t="s">
        <v>4132</v>
      </c>
      <c r="K488" t="e">
        <f t="shared" si="28"/>
        <v>#N/A</v>
      </c>
    </row>
    <row r="489" spans="1:11" x14ac:dyDescent="0.2">
      <c r="A489" t="str">
        <f t="shared" si="26"/>
        <v>SHREE ENGINEERING WORKS</v>
      </c>
      <c r="B489" t="str">
        <f t="shared" si="27"/>
        <v>SHREE ENGINEERING WORKS</v>
      </c>
      <c r="C489" t="s">
        <v>4139</v>
      </c>
      <c r="K489" t="e">
        <f t="shared" si="28"/>
        <v>#N/A</v>
      </c>
    </row>
    <row r="490" spans="1:11" x14ac:dyDescent="0.2">
      <c r="A490" t="str">
        <f t="shared" si="26"/>
        <v>DHANANJAY VENKATESHRAO DESHPANDE</v>
      </c>
      <c r="B490" t="str">
        <f t="shared" si="27"/>
        <v>DHANANJAY VENKATESHRAO DESHPANDE</v>
      </c>
      <c r="C490" t="s">
        <v>4146</v>
      </c>
      <c r="K490" t="e">
        <f t="shared" si="28"/>
        <v>#N/A</v>
      </c>
    </row>
    <row r="491" spans="1:11" x14ac:dyDescent="0.2">
      <c r="A491" t="str">
        <f t="shared" si="26"/>
        <v>SAI SIDDHI HOSPITALITY PRIVATE LIMITED</v>
      </c>
      <c r="B491" t="str">
        <f t="shared" si="27"/>
        <v>SAI SIDDHI HOSPITALITY PRIVATE LIMITED</v>
      </c>
      <c r="C491" t="s">
        <v>4157</v>
      </c>
      <c r="K491" t="e">
        <f t="shared" si="28"/>
        <v>#N/A</v>
      </c>
    </row>
    <row r="492" spans="1:11" x14ac:dyDescent="0.2">
      <c r="A492" t="str">
        <f t="shared" si="26"/>
        <v>PRADIP KUMAR BERA</v>
      </c>
      <c r="B492" t="str">
        <f t="shared" si="27"/>
        <v>PRADIP KUMAR BERA</v>
      </c>
      <c r="C492" t="s">
        <v>4167</v>
      </c>
      <c r="K492" t="e">
        <f t="shared" si="28"/>
        <v>#N/A</v>
      </c>
    </row>
    <row r="493" spans="1:11" x14ac:dyDescent="0.2">
      <c r="A493" t="str">
        <f t="shared" si="26"/>
        <v>KSM MARINE LOGISTICS PRIVATE LIMITED</v>
      </c>
      <c r="B493" t="str">
        <f t="shared" si="27"/>
        <v>KSM MARINE LOGISTICS PRIVATE LIMITED</v>
      </c>
      <c r="C493" t="s">
        <v>4176</v>
      </c>
      <c r="K493" t="e">
        <f t="shared" si="28"/>
        <v>#N/A</v>
      </c>
    </row>
    <row r="494" spans="1:11" x14ac:dyDescent="0.2">
      <c r="A494" t="str">
        <f t="shared" si="26"/>
        <v>ALPHAGAM COATING SOLUTIONS PRIVATE LIMITED</v>
      </c>
      <c r="B494" t="str">
        <f t="shared" si="27"/>
        <v>ALPHAGAM COATING SOLUTIONS PRIVATE LIMITED</v>
      </c>
      <c r="C494" t="s">
        <v>4184</v>
      </c>
      <c r="K494" t="e">
        <f t="shared" si="28"/>
        <v>#N/A</v>
      </c>
    </row>
    <row r="495" spans="1:11" x14ac:dyDescent="0.2">
      <c r="A495" t="str">
        <f t="shared" si="26"/>
        <v>ORION</v>
      </c>
      <c r="B495" t="str">
        <f t="shared" si="27"/>
        <v>ORION</v>
      </c>
      <c r="C495" t="s">
        <v>4195</v>
      </c>
      <c r="K495" t="e">
        <f t="shared" si="28"/>
        <v>#N/A</v>
      </c>
    </row>
    <row r="496" spans="1:11" x14ac:dyDescent="0.2">
      <c r="A496" t="str">
        <f t="shared" si="26"/>
        <v>JYOTI VIJAY KHACHANE</v>
      </c>
      <c r="B496" t="str">
        <f t="shared" si="27"/>
        <v>JYOTI VIJAY KHACHANE</v>
      </c>
      <c r="C496" t="s">
        <v>4202</v>
      </c>
      <c r="K496" t="e">
        <f t="shared" si="28"/>
        <v>#N/A</v>
      </c>
    </row>
    <row r="497" spans="1:11" x14ac:dyDescent="0.2">
      <c r="A497" t="str">
        <f t="shared" si="26"/>
        <v>J K ENGINEERING</v>
      </c>
      <c r="B497" t="str">
        <f t="shared" si="27"/>
        <v>J K ENGINEERING</v>
      </c>
      <c r="C497" t="s">
        <v>4210</v>
      </c>
      <c r="K497" t="e">
        <f t="shared" si="28"/>
        <v>#N/A</v>
      </c>
    </row>
    <row r="498" spans="1:11" x14ac:dyDescent="0.2">
      <c r="A498" t="str">
        <f t="shared" si="26"/>
        <v>DINESH VINAYAK GHORPADE</v>
      </c>
      <c r="B498" t="str">
        <f t="shared" si="27"/>
        <v>DINESH VINAYAK GHORPADE</v>
      </c>
      <c r="C498" t="s">
        <v>4215</v>
      </c>
      <c r="K498" t="e">
        <f t="shared" si="28"/>
        <v>#N/A</v>
      </c>
    </row>
    <row r="499" spans="1:11" x14ac:dyDescent="0.2">
      <c r="A499" t="str">
        <f t="shared" si="26"/>
        <v>SHRI EKVIRA MANUFACTURERS AND COATS PRIVATE LIMITED</v>
      </c>
      <c r="B499" t="str">
        <f t="shared" si="27"/>
        <v>SHRI EKVIRA MANUFACTURERS AND COATS PRIVATE LIMITED</v>
      </c>
      <c r="C499" t="s">
        <v>4223</v>
      </c>
      <c r="K499" t="e">
        <f t="shared" si="28"/>
        <v>#N/A</v>
      </c>
    </row>
    <row r="500" spans="1:11" x14ac:dyDescent="0.2">
      <c r="A500" t="str">
        <f t="shared" si="26"/>
        <v>ATANU SHAW</v>
      </c>
      <c r="B500" t="str">
        <f t="shared" si="27"/>
        <v>ATANU SHAW</v>
      </c>
      <c r="C500" t="s">
        <v>4231</v>
      </c>
      <c r="K500" t="e">
        <f t="shared" si="28"/>
        <v>#N/A</v>
      </c>
    </row>
    <row r="501" spans="1:11" x14ac:dyDescent="0.2">
      <c r="A501" t="str">
        <f t="shared" si="26"/>
        <v>MULTIMETALS LIMITED</v>
      </c>
      <c r="B501" t="str">
        <f t="shared" si="27"/>
        <v>MULTIMETALS LIMITED</v>
      </c>
      <c r="C501" t="s">
        <v>4240</v>
      </c>
      <c r="K501" t="e">
        <f t="shared" si="28"/>
        <v>#N/A</v>
      </c>
    </row>
    <row r="502" spans="1:11" x14ac:dyDescent="0.2">
      <c r="A502" t="str">
        <f t="shared" si="26"/>
        <v>CASTWEL INDUSTRIES PRIVATE LIMITED</v>
      </c>
      <c r="B502" t="str">
        <f t="shared" si="27"/>
        <v>CASTWEL INDUSTRIES PRIVATE LIMITED</v>
      </c>
      <c r="C502" t="s">
        <v>4250</v>
      </c>
      <c r="K502" t="e">
        <f t="shared" si="28"/>
        <v>#N/A</v>
      </c>
    </row>
    <row r="503" spans="1:11" x14ac:dyDescent="0.2">
      <c r="A503" t="str">
        <f t="shared" si="26"/>
        <v>KAYMO FASTENER COMPANY</v>
      </c>
      <c r="B503" t="str">
        <f t="shared" si="27"/>
        <v>KAYMO FASTENER COMPANY</v>
      </c>
      <c r="C503" t="s">
        <v>4258</v>
      </c>
      <c r="K503" t="e">
        <f t="shared" si="28"/>
        <v>#N/A</v>
      </c>
    </row>
    <row r="504" spans="1:11" x14ac:dyDescent="0.2">
      <c r="A504" t="str">
        <f t="shared" si="26"/>
        <v>FABMAX ENTERPRISES</v>
      </c>
      <c r="B504" t="str">
        <f t="shared" si="27"/>
        <v>FABMAX ENTERPRISES</v>
      </c>
      <c r="C504" t="s">
        <v>4265</v>
      </c>
      <c r="K504" t="e">
        <f t="shared" si="28"/>
        <v>#N/A</v>
      </c>
    </row>
    <row r="505" spans="1:11" x14ac:dyDescent="0.2">
      <c r="A505" t="str">
        <f t="shared" si="26"/>
        <v>SANJOY SARKAR</v>
      </c>
      <c r="B505" t="str">
        <f t="shared" si="27"/>
        <v>SANJOY SARKAR</v>
      </c>
      <c r="C505" t="s">
        <v>4271</v>
      </c>
      <c r="K505" t="e">
        <f t="shared" si="28"/>
        <v>#N/A</v>
      </c>
    </row>
    <row r="506" spans="1:11" x14ac:dyDescent="0.2">
      <c r="A506" t="str">
        <f t="shared" si="26"/>
        <v>SACHIN GANGJI GALA</v>
      </c>
      <c r="B506" t="str">
        <f t="shared" si="27"/>
        <v>SACHIN GANGJI GALA</v>
      </c>
      <c r="C506" t="s">
        <v>4277</v>
      </c>
      <c r="K506" t="e">
        <f t="shared" si="28"/>
        <v>#N/A</v>
      </c>
    </row>
    <row r="507" spans="1:11" x14ac:dyDescent="0.2">
      <c r="A507" t="str">
        <f t="shared" si="26"/>
        <v>SOLARA ACTIVE PHARMA SCIENCES LIMITED</v>
      </c>
      <c r="B507" t="str">
        <f t="shared" si="27"/>
        <v>SOLARA ACTIVE PHARMA SCIENCES LIMITED</v>
      </c>
      <c r="C507" t="s">
        <v>4286</v>
      </c>
      <c r="K507" t="e">
        <f t="shared" si="28"/>
        <v>#N/A</v>
      </c>
    </row>
    <row r="508" spans="1:11" x14ac:dyDescent="0.2">
      <c r="A508" t="str">
        <f t="shared" si="26"/>
        <v>CHANDRAKANT ACHUTRAO TAWAR</v>
      </c>
      <c r="B508" t="str">
        <f t="shared" si="27"/>
        <v>CHANDRAKANT ACHUTRAO TAWAR</v>
      </c>
      <c r="C508" t="s">
        <v>4294</v>
      </c>
      <c r="K508" t="e">
        <f t="shared" si="28"/>
        <v>#N/A</v>
      </c>
    </row>
    <row r="509" spans="1:11" x14ac:dyDescent="0.2">
      <c r="A509" t="str">
        <f t="shared" si="26"/>
        <v>SANDIP PATIL</v>
      </c>
      <c r="B509" t="str">
        <f t="shared" si="27"/>
        <v>SANDIP PATIL</v>
      </c>
      <c r="C509" t="s">
        <v>4303</v>
      </c>
      <c r="K509" t="e">
        <f t="shared" si="28"/>
        <v>#N/A</v>
      </c>
    </row>
    <row r="510" spans="1:11" x14ac:dyDescent="0.2">
      <c r="A510" t="str">
        <f t="shared" si="26"/>
        <v>RAJESWARI GUPTA</v>
      </c>
      <c r="B510" t="str">
        <f t="shared" si="27"/>
        <v>RAJESWARI GUPTA</v>
      </c>
      <c r="C510" t="s">
        <v>4309</v>
      </c>
      <c r="K510" t="e">
        <f t="shared" si="28"/>
        <v>#N/A</v>
      </c>
    </row>
    <row r="511" spans="1:11" x14ac:dyDescent="0.2">
      <c r="A511" t="str">
        <f t="shared" si="26"/>
        <v>GESCONS (1961) PVT LTD</v>
      </c>
      <c r="B511" t="str">
        <f t="shared" si="27"/>
        <v>GESCONS (1961) PVT LTD</v>
      </c>
      <c r="C511" t="s">
        <v>4317</v>
      </c>
      <c r="K511" t="e">
        <f t="shared" si="28"/>
        <v>#N/A</v>
      </c>
    </row>
    <row r="512" spans="1:11" x14ac:dyDescent="0.2">
      <c r="A512" t="str">
        <f t="shared" si="26"/>
        <v>DIPAK DAYALBHAI LAKHIYANI</v>
      </c>
      <c r="B512" t="str">
        <f t="shared" si="27"/>
        <v>DIPAK DAYALBHAI LAKHIYANI</v>
      </c>
      <c r="C512" t="s">
        <v>4325</v>
      </c>
      <c r="K512" t="e">
        <f t="shared" si="28"/>
        <v>#N/A</v>
      </c>
    </row>
    <row r="513" spans="1:11" x14ac:dyDescent="0.2">
      <c r="A513" t="str">
        <f t="shared" si="26"/>
        <v>HITESH KUMAR SHANTILAL JAIN</v>
      </c>
      <c r="B513" t="str">
        <f t="shared" si="27"/>
        <v>HITESH KUMAR SHANTILAL JAIN</v>
      </c>
      <c r="C513" t="s">
        <v>4334</v>
      </c>
      <c r="K513" t="e">
        <f t="shared" si="28"/>
        <v>#N/A</v>
      </c>
    </row>
    <row r="514" spans="1:11" x14ac:dyDescent="0.2">
      <c r="A514" t="str">
        <f t="shared" si="26"/>
        <v>SHEENA JANE DSOUZA</v>
      </c>
      <c r="B514" t="str">
        <f t="shared" si="27"/>
        <v>SHEENA JANE DSOUZA</v>
      </c>
      <c r="C514" t="s">
        <v>4343</v>
      </c>
      <c r="K514" t="e">
        <f t="shared" si="28"/>
        <v>#N/A</v>
      </c>
    </row>
    <row r="515" spans="1:11" x14ac:dyDescent="0.2">
      <c r="A515" t="str">
        <f t="shared" ref="A515:A578" si="29">IF(IFERROR(MATCH(C515,$F$2:$F$55,0),"")="",C515,"")</f>
        <v>SHIVAJI DEVIDASRAO JOSHI</v>
      </c>
      <c r="B515" t="str">
        <f t="shared" ref="B515:B578" si="30">IF(IFERROR(MATCH(C515,$E$2:$E$55,0),"")="",C515,"")</f>
        <v>SHIVAJI DEVIDASRAO JOSHI</v>
      </c>
      <c r="C515" t="s">
        <v>4351</v>
      </c>
      <c r="K515" t="e">
        <f t="shared" ref="K515:K578" si="31">MATCH(B515,$H$2:$H$55,0)</f>
        <v>#N/A</v>
      </c>
    </row>
    <row r="516" spans="1:11" x14ac:dyDescent="0.2">
      <c r="A516" t="str">
        <f t="shared" si="29"/>
        <v>SHALINI ASHOK JADHAV</v>
      </c>
      <c r="B516" t="str">
        <f t="shared" si="30"/>
        <v>SHALINI ASHOK JADHAV</v>
      </c>
      <c r="C516" t="s">
        <v>4359</v>
      </c>
      <c r="K516" t="e">
        <f t="shared" si="31"/>
        <v>#N/A</v>
      </c>
    </row>
    <row r="517" spans="1:11" x14ac:dyDescent="0.2">
      <c r="A517" t="str">
        <f t="shared" si="29"/>
        <v>DEVELOPMENT CONSULTANTS PRIVATE LIMITED</v>
      </c>
      <c r="B517" t="str">
        <f t="shared" si="30"/>
        <v>DEVELOPMENT CONSULTANTS PRIVATE LIMITED</v>
      </c>
      <c r="C517" t="s">
        <v>4366</v>
      </c>
      <c r="K517" t="e">
        <f t="shared" si="31"/>
        <v>#N/A</v>
      </c>
    </row>
    <row r="518" spans="1:11" x14ac:dyDescent="0.2">
      <c r="A518" t="str">
        <f t="shared" si="29"/>
        <v>PARDEEP SEHIJPAL</v>
      </c>
      <c r="B518" t="str">
        <f t="shared" si="30"/>
        <v>PARDEEP SEHIJPAL</v>
      </c>
      <c r="C518" t="s">
        <v>4378</v>
      </c>
      <c r="K518" t="e">
        <f t="shared" si="31"/>
        <v>#N/A</v>
      </c>
    </row>
    <row r="519" spans="1:11" x14ac:dyDescent="0.2">
      <c r="A519" t="str">
        <f t="shared" si="29"/>
        <v>DIAMOND INTERNATIONAL PRIVATE LIMITED</v>
      </c>
      <c r="B519" t="str">
        <f t="shared" si="30"/>
        <v>DIAMOND INTERNATIONAL PRIVATE LIMITED</v>
      </c>
      <c r="C519" t="s">
        <v>4388</v>
      </c>
      <c r="K519" t="e">
        <f t="shared" si="31"/>
        <v>#N/A</v>
      </c>
    </row>
    <row r="520" spans="1:11" x14ac:dyDescent="0.2">
      <c r="A520" t="str">
        <f t="shared" si="29"/>
        <v>FAIR TECH ENGINEERS</v>
      </c>
      <c r="B520" t="str">
        <f t="shared" si="30"/>
        <v>FAIR TECH ENGINEERS</v>
      </c>
      <c r="C520" t="s">
        <v>4398</v>
      </c>
      <c r="K520" t="e">
        <f t="shared" si="31"/>
        <v>#N/A</v>
      </c>
    </row>
    <row r="521" spans="1:11" x14ac:dyDescent="0.2">
      <c r="A521" t="str">
        <f t="shared" si="29"/>
        <v>JAI PRAKASH KAUSHIK</v>
      </c>
      <c r="B521" t="str">
        <f t="shared" si="30"/>
        <v>JAI PRAKASH KAUSHIK</v>
      </c>
      <c r="C521" t="s">
        <v>4406</v>
      </c>
      <c r="K521" t="e">
        <f t="shared" si="31"/>
        <v>#N/A</v>
      </c>
    </row>
    <row r="522" spans="1:11" x14ac:dyDescent="0.2">
      <c r="A522" t="str">
        <f t="shared" si="29"/>
        <v>GOA SYNTHETICS</v>
      </c>
      <c r="B522" t="str">
        <f t="shared" si="30"/>
        <v>GOA SYNTHETICS</v>
      </c>
      <c r="C522" t="s">
        <v>4415</v>
      </c>
      <c r="K522" t="e">
        <f t="shared" si="31"/>
        <v>#N/A</v>
      </c>
    </row>
    <row r="523" spans="1:11" x14ac:dyDescent="0.2">
      <c r="A523" t="str">
        <f t="shared" si="29"/>
        <v>BALVIR SINGH</v>
      </c>
      <c r="B523" t="str">
        <f t="shared" si="30"/>
        <v>BALVIR SINGH</v>
      </c>
      <c r="C523" t="s">
        <v>4418</v>
      </c>
      <c r="K523" t="e">
        <f t="shared" si="31"/>
        <v>#N/A</v>
      </c>
    </row>
    <row r="524" spans="1:11" x14ac:dyDescent="0.2">
      <c r="A524" t="str">
        <f t="shared" si="29"/>
        <v>RABINDRA KUMAR SAHOO</v>
      </c>
      <c r="B524" t="str">
        <f t="shared" si="30"/>
        <v>RABINDRA KUMAR SAHOO</v>
      </c>
      <c r="C524" t="s">
        <v>4425</v>
      </c>
      <c r="K524" t="e">
        <f t="shared" si="31"/>
        <v>#N/A</v>
      </c>
    </row>
    <row r="525" spans="1:11" x14ac:dyDescent="0.2">
      <c r="A525" t="str">
        <f t="shared" si="29"/>
        <v>AKASH BHAURAVJI YESANSURE</v>
      </c>
      <c r="B525" t="str">
        <f t="shared" si="30"/>
        <v>AKASH BHAURAVJI YESANSURE</v>
      </c>
      <c r="C525" t="s">
        <v>4432</v>
      </c>
      <c r="K525" t="e">
        <f t="shared" si="31"/>
        <v>#N/A</v>
      </c>
    </row>
    <row r="526" spans="1:11" x14ac:dyDescent="0.2">
      <c r="A526" t="str">
        <f t="shared" si="29"/>
        <v>CLIFTECH</v>
      </c>
      <c r="B526" t="str">
        <f t="shared" si="30"/>
        <v>CLIFTECH</v>
      </c>
      <c r="C526" t="s">
        <v>4440</v>
      </c>
      <c r="K526" t="e">
        <f t="shared" si="31"/>
        <v>#N/A</v>
      </c>
    </row>
    <row r="527" spans="1:11" x14ac:dyDescent="0.2">
      <c r="A527" t="str">
        <f t="shared" si="29"/>
        <v>MANOJ KUMAR GABA</v>
      </c>
      <c r="B527" t="str">
        <f t="shared" si="30"/>
        <v/>
      </c>
      <c r="C527" t="s">
        <v>4447</v>
      </c>
      <c r="K527" t="e">
        <f t="shared" si="31"/>
        <v>#N/A</v>
      </c>
    </row>
    <row r="528" spans="1:11" x14ac:dyDescent="0.2">
      <c r="A528" t="str">
        <f t="shared" si="29"/>
        <v>IVOCLAR VIVADENT MARKETING (INDIA) PRIVATE LIMITED</v>
      </c>
      <c r="B528" t="str">
        <f t="shared" si="30"/>
        <v>IVOCLAR VIVADENT MARKETING (INDIA) PRIVATE LIMITED</v>
      </c>
      <c r="C528" t="s">
        <v>4453</v>
      </c>
      <c r="K528" t="e">
        <f t="shared" si="31"/>
        <v>#N/A</v>
      </c>
    </row>
    <row r="529" spans="1:11" x14ac:dyDescent="0.2">
      <c r="A529" t="str">
        <f t="shared" si="29"/>
        <v>DEEPAK CHIMANLAL MEHTA</v>
      </c>
      <c r="B529" t="str">
        <f t="shared" si="30"/>
        <v>DEEPAK CHIMANLAL MEHTA</v>
      </c>
      <c r="C529" t="s">
        <v>4463</v>
      </c>
      <c r="K529" t="e">
        <f t="shared" si="31"/>
        <v>#N/A</v>
      </c>
    </row>
    <row r="530" spans="1:11" x14ac:dyDescent="0.2">
      <c r="A530" t="str">
        <f t="shared" si="29"/>
        <v>DEVEN ARVINDRAY DESAI</v>
      </c>
      <c r="B530" t="str">
        <f t="shared" si="30"/>
        <v>DEVEN ARVINDRAY DESAI</v>
      </c>
      <c r="C530" t="s">
        <v>4471</v>
      </c>
      <c r="K530" t="e">
        <f t="shared" si="31"/>
        <v>#N/A</v>
      </c>
    </row>
    <row r="531" spans="1:11" x14ac:dyDescent="0.2">
      <c r="A531" t="str">
        <f t="shared" si="29"/>
        <v>MUTHU MUNUSAMY</v>
      </c>
      <c r="B531" t="str">
        <f t="shared" si="30"/>
        <v>MUTHU MUNUSAMY</v>
      </c>
      <c r="C531" t="s">
        <v>4478</v>
      </c>
      <c r="K531" t="e">
        <f t="shared" si="31"/>
        <v>#N/A</v>
      </c>
    </row>
    <row r="532" spans="1:11" x14ac:dyDescent="0.2">
      <c r="A532" t="str">
        <f t="shared" si="29"/>
        <v>SUDARSAN PANJA</v>
      </c>
      <c r="B532" t="str">
        <f t="shared" si="30"/>
        <v>SUDARSAN PANJA</v>
      </c>
      <c r="C532" t="s">
        <v>4483</v>
      </c>
      <c r="K532" t="e">
        <f t="shared" si="31"/>
        <v>#N/A</v>
      </c>
    </row>
    <row r="533" spans="1:11" x14ac:dyDescent="0.2">
      <c r="A533" t="str">
        <f t="shared" si="29"/>
        <v>NEXTGEN PRINTERS PRIVATE LIMITED</v>
      </c>
      <c r="B533" t="str">
        <f t="shared" si="30"/>
        <v>NEXTGEN PRINTERS PRIVATE LIMITED</v>
      </c>
      <c r="C533" t="s">
        <v>4494</v>
      </c>
      <c r="K533" t="e">
        <f t="shared" si="31"/>
        <v>#N/A</v>
      </c>
    </row>
    <row r="534" spans="1:11" x14ac:dyDescent="0.2">
      <c r="A534" t="str">
        <f t="shared" si="29"/>
        <v>B.S. MEHRA SONS PVT LTD</v>
      </c>
      <c r="B534" t="str">
        <f t="shared" si="30"/>
        <v>B.S. MEHRA SONS PVT LTD</v>
      </c>
      <c r="C534" t="s">
        <v>4504</v>
      </c>
      <c r="K534" t="e">
        <f t="shared" si="31"/>
        <v>#N/A</v>
      </c>
    </row>
    <row r="535" spans="1:11" x14ac:dyDescent="0.2">
      <c r="A535" t="str">
        <f t="shared" si="29"/>
        <v>SUSHANT SHIVDAS SHET PARKAR</v>
      </c>
      <c r="B535" t="str">
        <f t="shared" si="30"/>
        <v>SUSHANT SHIVDAS SHET PARKAR</v>
      </c>
      <c r="C535" t="s">
        <v>4513</v>
      </c>
      <c r="K535" t="e">
        <f t="shared" si="31"/>
        <v>#N/A</v>
      </c>
    </row>
    <row r="536" spans="1:11" x14ac:dyDescent="0.2">
      <c r="A536" t="str">
        <f t="shared" si="29"/>
        <v>PRAVIN SURESH HOLKAR</v>
      </c>
      <c r="B536" t="str">
        <f t="shared" si="30"/>
        <v>PRAVIN SURESH HOLKAR</v>
      </c>
      <c r="C536" t="s">
        <v>4521</v>
      </c>
      <c r="K536" t="e">
        <f t="shared" si="31"/>
        <v>#N/A</v>
      </c>
    </row>
    <row r="537" spans="1:11" x14ac:dyDescent="0.2">
      <c r="A537" t="str">
        <f t="shared" si="29"/>
        <v>3D CREATIONS PRIVATE LIMITED</v>
      </c>
      <c r="B537" t="str">
        <f t="shared" si="30"/>
        <v>3D CREATIONS PRIVATE LIMITED</v>
      </c>
      <c r="C537" t="s">
        <v>4531</v>
      </c>
      <c r="K537" t="e">
        <f t="shared" si="31"/>
        <v>#N/A</v>
      </c>
    </row>
    <row r="538" spans="1:11" x14ac:dyDescent="0.2">
      <c r="A538" t="str">
        <f t="shared" si="29"/>
        <v>SUYASH ENGINEERING WORKS</v>
      </c>
      <c r="B538" t="str">
        <f t="shared" si="30"/>
        <v>SUYASH ENGINEERING WORKS</v>
      </c>
      <c r="C538" t="s">
        <v>4541</v>
      </c>
      <c r="K538" t="e">
        <f t="shared" si="31"/>
        <v>#N/A</v>
      </c>
    </row>
    <row r="539" spans="1:11" x14ac:dyDescent="0.2">
      <c r="A539" t="str">
        <f t="shared" si="29"/>
        <v>RAMESH KORADDI</v>
      </c>
      <c r="B539" t="str">
        <f t="shared" si="30"/>
        <v>RAMESH KORADDI</v>
      </c>
      <c r="C539" t="s">
        <v>4548</v>
      </c>
      <c r="K539" t="e">
        <f t="shared" si="31"/>
        <v>#N/A</v>
      </c>
    </row>
    <row r="540" spans="1:11" x14ac:dyDescent="0.2">
      <c r="A540" t="str">
        <f t="shared" si="29"/>
        <v>MTL NEW INITIATIVES PRIVATE LIMITED</v>
      </c>
      <c r="B540" t="str">
        <f t="shared" si="30"/>
        <v>MTL NEW INITIATIVES PRIVATE LIMITED</v>
      </c>
      <c r="C540" t="s">
        <v>4559</v>
      </c>
      <c r="K540" t="e">
        <f t="shared" si="31"/>
        <v>#N/A</v>
      </c>
    </row>
    <row r="541" spans="1:11" x14ac:dyDescent="0.2">
      <c r="A541" t="str">
        <f t="shared" si="29"/>
        <v>MANJUSHREE TECHNOPACK LIMITED</v>
      </c>
      <c r="B541" t="str">
        <f t="shared" si="30"/>
        <v>MANJUSHREE TECHNOPACK LIMITED</v>
      </c>
      <c r="C541" t="s">
        <v>4568</v>
      </c>
      <c r="K541" t="e">
        <f t="shared" si="31"/>
        <v>#N/A</v>
      </c>
    </row>
    <row r="542" spans="1:11" x14ac:dyDescent="0.2">
      <c r="A542" t="str">
        <f t="shared" si="29"/>
        <v>NIRAJ SURYAKANT KHANDHAR</v>
      </c>
      <c r="B542" t="str">
        <f t="shared" si="30"/>
        <v>NIRAJ SURYAKANT KHANDHAR</v>
      </c>
      <c r="C542" t="s">
        <v>4574</v>
      </c>
      <c r="K542" t="e">
        <f t="shared" si="31"/>
        <v>#N/A</v>
      </c>
    </row>
    <row r="543" spans="1:11" x14ac:dyDescent="0.2">
      <c r="A543" t="str">
        <f t="shared" si="29"/>
        <v>MULTISORB TECHNOLOGIES INDIA PRIVATE LIMITED</v>
      </c>
      <c r="B543" t="str">
        <f t="shared" si="30"/>
        <v>MULTISORB TECHNOLOGIES INDIA PRIVATE LIMITED</v>
      </c>
      <c r="C543" t="s">
        <v>4583</v>
      </c>
      <c r="K543" t="e">
        <f t="shared" si="31"/>
        <v>#N/A</v>
      </c>
    </row>
    <row r="544" spans="1:11" x14ac:dyDescent="0.2">
      <c r="A544" t="str">
        <f t="shared" si="29"/>
        <v>UNIVERSAL OFFSETS</v>
      </c>
      <c r="B544" t="str">
        <f t="shared" si="30"/>
        <v>UNIVERSAL OFFSETS</v>
      </c>
      <c r="C544" t="s">
        <v>4591</v>
      </c>
      <c r="K544" t="e">
        <f t="shared" si="31"/>
        <v>#N/A</v>
      </c>
    </row>
    <row r="545" spans="1:11" x14ac:dyDescent="0.2">
      <c r="A545" t="str">
        <f t="shared" si="29"/>
        <v>MADAN LAL JAT</v>
      </c>
      <c r="B545" t="str">
        <f t="shared" si="30"/>
        <v>MADAN LAL JAT</v>
      </c>
      <c r="C545" t="s">
        <v>4598</v>
      </c>
      <c r="K545" t="e">
        <f t="shared" si="31"/>
        <v>#N/A</v>
      </c>
    </row>
    <row r="546" spans="1:11" x14ac:dyDescent="0.2">
      <c r="A546" t="str">
        <f t="shared" si="29"/>
        <v>USHA MAHAJAN</v>
      </c>
      <c r="B546" t="str">
        <f t="shared" si="30"/>
        <v>USHA MAHAJAN</v>
      </c>
      <c r="C546" t="s">
        <v>4605</v>
      </c>
      <c r="K546" t="e">
        <f t="shared" si="31"/>
        <v>#N/A</v>
      </c>
    </row>
    <row r="547" spans="1:11" x14ac:dyDescent="0.2">
      <c r="A547" t="str">
        <f t="shared" si="29"/>
        <v>INDRAJIT PRASAD</v>
      </c>
      <c r="B547" t="str">
        <f t="shared" si="30"/>
        <v/>
      </c>
      <c r="C547" t="s">
        <v>4612</v>
      </c>
      <c r="K547" t="e">
        <f t="shared" si="31"/>
        <v>#N/A</v>
      </c>
    </row>
    <row r="548" spans="1:11" x14ac:dyDescent="0.2">
      <c r="A548" t="str">
        <f t="shared" si="29"/>
        <v>PRASHANT SHIRISHKUMAR SONAWANE</v>
      </c>
      <c r="B548" t="str">
        <f t="shared" si="30"/>
        <v>PRASHANT SHIRISHKUMAR SONAWANE</v>
      </c>
      <c r="C548" t="s">
        <v>4618</v>
      </c>
      <c r="K548" t="e">
        <f t="shared" si="31"/>
        <v>#N/A</v>
      </c>
    </row>
    <row r="549" spans="1:11" x14ac:dyDescent="0.2">
      <c r="A549" t="str">
        <f t="shared" si="29"/>
        <v>ASGAR KASAMBHAI CHAWDA</v>
      </c>
      <c r="B549" t="str">
        <f t="shared" si="30"/>
        <v>ASGAR KASAMBHAI CHAWDA</v>
      </c>
      <c r="C549" t="s">
        <v>4625</v>
      </c>
      <c r="K549" t="e">
        <f t="shared" si="31"/>
        <v>#N/A</v>
      </c>
    </row>
    <row r="550" spans="1:11" x14ac:dyDescent="0.2">
      <c r="A550" t="str">
        <f t="shared" si="29"/>
        <v>JOULE TECH INDUSTRIAL SERVICES PRIVATE LIMITED</v>
      </c>
      <c r="B550" t="str">
        <f t="shared" si="30"/>
        <v>JOULE TECH INDUSTRIAL SERVICES PRIVATE LIMITED</v>
      </c>
      <c r="C550" t="s">
        <v>4634</v>
      </c>
      <c r="K550" t="e">
        <f t="shared" si="31"/>
        <v>#N/A</v>
      </c>
    </row>
    <row r="551" spans="1:11" x14ac:dyDescent="0.2">
      <c r="A551" t="str">
        <f t="shared" si="29"/>
        <v>RADHASHYAM MANDAL</v>
      </c>
      <c r="B551" t="str">
        <f t="shared" si="30"/>
        <v>RADHASHYAM MANDAL</v>
      </c>
      <c r="C551" t="s">
        <v>4644</v>
      </c>
      <c r="K551" t="e">
        <f t="shared" si="31"/>
        <v>#N/A</v>
      </c>
    </row>
    <row r="552" spans="1:11" x14ac:dyDescent="0.2">
      <c r="A552" t="str">
        <f t="shared" si="29"/>
        <v>PRIME CREATIVE WORLD</v>
      </c>
      <c r="B552" t="str">
        <f t="shared" si="30"/>
        <v>PRIME CREATIVE WORLD</v>
      </c>
      <c r="C552" t="s">
        <v>4651</v>
      </c>
      <c r="K552" t="e">
        <f t="shared" si="31"/>
        <v>#N/A</v>
      </c>
    </row>
    <row r="553" spans="1:11" x14ac:dyDescent="0.2">
      <c r="A553" t="str">
        <f t="shared" si="29"/>
        <v>ASHOK KUMAR AGGARWAL</v>
      </c>
      <c r="B553" t="str">
        <f t="shared" si="30"/>
        <v>ASHOK KUMAR AGGARWAL</v>
      </c>
      <c r="C553" t="s">
        <v>4657</v>
      </c>
      <c r="K553" t="e">
        <f t="shared" si="31"/>
        <v>#N/A</v>
      </c>
    </row>
    <row r="554" spans="1:11" x14ac:dyDescent="0.2">
      <c r="A554" t="str">
        <f t="shared" si="29"/>
        <v>DHANAPAL KATHIRVEL</v>
      </c>
      <c r="B554" t="str">
        <f t="shared" si="30"/>
        <v>DHANAPAL KATHIRVEL</v>
      </c>
      <c r="C554" t="s">
        <v>4665</v>
      </c>
      <c r="K554" t="e">
        <f t="shared" si="31"/>
        <v>#N/A</v>
      </c>
    </row>
    <row r="555" spans="1:11" x14ac:dyDescent="0.2">
      <c r="A555" t="str">
        <f t="shared" si="29"/>
        <v>NASHIK AUTOWELD SYSTEMS PRIVATE LIMITED</v>
      </c>
      <c r="B555" t="str">
        <f t="shared" si="30"/>
        <v>NASHIK AUTOWELD SYSTEMS PRIVATE LIMITED</v>
      </c>
      <c r="C555" t="s">
        <v>4672</v>
      </c>
      <c r="K555" t="e">
        <f t="shared" si="31"/>
        <v>#N/A</v>
      </c>
    </row>
    <row r="556" spans="1:11" x14ac:dyDescent="0.2">
      <c r="A556" t="str">
        <f t="shared" si="29"/>
        <v>SURESH KUMAR PALLIKESERIELSUKUMARN</v>
      </c>
      <c r="B556" t="str">
        <f t="shared" si="30"/>
        <v>SURESH KUMAR PALLIKESERIELSUKUMARN</v>
      </c>
      <c r="C556" t="s">
        <v>4680</v>
      </c>
      <c r="K556" t="e">
        <f t="shared" si="31"/>
        <v>#N/A</v>
      </c>
    </row>
    <row r="557" spans="1:11" x14ac:dyDescent="0.2">
      <c r="A557" t="str">
        <f t="shared" si="29"/>
        <v>DADASAHEB VITHOBA DUDHAL</v>
      </c>
      <c r="B557" t="str">
        <f t="shared" si="30"/>
        <v>DADASAHEB VITHOBA DUDHAL</v>
      </c>
      <c r="C557" t="s">
        <v>4687</v>
      </c>
      <c r="K557" t="e">
        <f t="shared" si="31"/>
        <v>#N/A</v>
      </c>
    </row>
    <row r="558" spans="1:11" x14ac:dyDescent="0.2">
      <c r="A558" t="str">
        <f t="shared" si="29"/>
        <v>SURMEETSINGH JASWINDERSINGH SETHI</v>
      </c>
      <c r="B558" t="str">
        <f t="shared" si="30"/>
        <v>SURMEETSINGH JASWINDERSINGH SETHI</v>
      </c>
      <c r="C558" t="s">
        <v>4693</v>
      </c>
      <c r="K558" t="e">
        <f t="shared" si="31"/>
        <v>#N/A</v>
      </c>
    </row>
    <row r="559" spans="1:11" x14ac:dyDescent="0.2">
      <c r="A559" t="str">
        <f t="shared" si="29"/>
        <v>SHAKTI ENGINEERING CONSTRUCTION</v>
      </c>
      <c r="B559" t="str">
        <f t="shared" si="30"/>
        <v>SHAKTI ENGINEERING CONSTRUCTION</v>
      </c>
      <c r="C559" t="s">
        <v>4697</v>
      </c>
      <c r="K559" t="e">
        <f t="shared" si="31"/>
        <v>#N/A</v>
      </c>
    </row>
    <row r="560" spans="1:11" x14ac:dyDescent="0.2">
      <c r="A560" t="str">
        <f t="shared" si="29"/>
        <v>DESAI UDYOG</v>
      </c>
      <c r="B560" t="str">
        <f t="shared" si="30"/>
        <v>DESAI UDYOG</v>
      </c>
      <c r="C560" t="s">
        <v>4705</v>
      </c>
      <c r="K560" t="e">
        <f t="shared" si="31"/>
        <v>#N/A</v>
      </c>
    </row>
    <row r="561" spans="1:11" x14ac:dyDescent="0.2">
      <c r="A561" t="str">
        <f t="shared" si="29"/>
        <v>DISHAN TECHNO SERVICES</v>
      </c>
      <c r="B561" t="str">
        <f t="shared" si="30"/>
        <v>DISHAN TECHNO SERVICES</v>
      </c>
      <c r="C561" t="s">
        <v>4711</v>
      </c>
      <c r="K561" t="e">
        <f t="shared" si="31"/>
        <v>#N/A</v>
      </c>
    </row>
    <row r="562" spans="1:11" x14ac:dyDescent="0.2">
      <c r="A562" t="str">
        <f t="shared" si="29"/>
        <v>ULHAS MAHADEO LOHANE</v>
      </c>
      <c r="B562" t="str">
        <f t="shared" si="30"/>
        <v>ULHAS MAHADEO LOHANE</v>
      </c>
      <c r="C562" t="s">
        <v>4718</v>
      </c>
      <c r="K562" t="e">
        <f t="shared" si="31"/>
        <v>#N/A</v>
      </c>
    </row>
    <row r="563" spans="1:11" x14ac:dyDescent="0.2">
      <c r="A563" t="str">
        <f t="shared" si="29"/>
        <v>PARLE ELIZABETH TOOLS PRIVATE LIMITED</v>
      </c>
      <c r="B563" t="str">
        <f t="shared" si="30"/>
        <v>PARLE ELIZABETH TOOLS PRIVATE LIMITED</v>
      </c>
      <c r="C563" t="s">
        <v>4725</v>
      </c>
      <c r="K563" t="e">
        <f t="shared" si="31"/>
        <v>#N/A</v>
      </c>
    </row>
    <row r="564" spans="1:11" x14ac:dyDescent="0.2">
      <c r="A564" t="str">
        <f t="shared" si="29"/>
        <v>MAHESHKUMAR SITARAM AGARWAL</v>
      </c>
      <c r="B564" t="str">
        <f t="shared" si="30"/>
        <v>MAHESHKUMAR SITARAM AGARWAL</v>
      </c>
      <c r="C564" t="s">
        <v>4735</v>
      </c>
      <c r="K564" t="e">
        <f t="shared" si="31"/>
        <v>#N/A</v>
      </c>
    </row>
    <row r="565" spans="1:11" x14ac:dyDescent="0.2">
      <c r="A565" t="str">
        <f t="shared" si="29"/>
        <v>BAL RATAN METAL</v>
      </c>
      <c r="B565" t="str">
        <f t="shared" si="30"/>
        <v>BAL RATAN METAL</v>
      </c>
      <c r="C565" t="s">
        <v>4743</v>
      </c>
      <c r="K565" t="e">
        <f t="shared" si="31"/>
        <v>#N/A</v>
      </c>
    </row>
    <row r="566" spans="1:11" x14ac:dyDescent="0.2">
      <c r="A566" t="str">
        <f t="shared" si="29"/>
        <v>MINESH RAJESHBHAI PAREKH</v>
      </c>
      <c r="B566" t="str">
        <f t="shared" si="30"/>
        <v>MINESH RAJESHBHAI PAREKH</v>
      </c>
      <c r="C566" t="s">
        <v>4750</v>
      </c>
      <c r="K566" t="e">
        <f t="shared" si="31"/>
        <v>#N/A</v>
      </c>
    </row>
    <row r="567" spans="1:11" x14ac:dyDescent="0.2">
      <c r="A567" t="str">
        <f t="shared" si="29"/>
        <v>SHIVPRASAD BANSILAL BHARADIA</v>
      </c>
      <c r="B567" t="str">
        <f t="shared" si="30"/>
        <v>SHIVPRASAD BANSILAL BHARADIA</v>
      </c>
      <c r="C567" t="s">
        <v>4758</v>
      </c>
      <c r="K567" t="e">
        <f t="shared" si="31"/>
        <v>#N/A</v>
      </c>
    </row>
    <row r="568" spans="1:11" x14ac:dyDescent="0.2">
      <c r="A568" t="str">
        <f t="shared" si="29"/>
        <v>NAVNATH RAMCHANDRA KALE</v>
      </c>
      <c r="B568" t="str">
        <f t="shared" si="30"/>
        <v>NAVNATH RAMCHANDRA KALE</v>
      </c>
      <c r="C568" t="s">
        <v>4766</v>
      </c>
      <c r="K568" t="e">
        <f t="shared" si="31"/>
        <v>#N/A</v>
      </c>
    </row>
    <row r="569" spans="1:11" x14ac:dyDescent="0.2">
      <c r="A569" t="str">
        <f t="shared" si="29"/>
        <v>JOISTER INFOSERVE PRIVATE LIMITED</v>
      </c>
      <c r="B569" t="str">
        <f t="shared" si="30"/>
        <v>JOISTER INFOSERVE PRIVATE LIMITED</v>
      </c>
      <c r="C569" t="s">
        <v>4776</v>
      </c>
      <c r="K569" t="e">
        <f t="shared" si="31"/>
        <v>#N/A</v>
      </c>
    </row>
    <row r="570" spans="1:11" x14ac:dyDescent="0.2">
      <c r="A570" t="str">
        <f t="shared" si="29"/>
        <v>SUNIL JAGANNATH PAULZAGADE</v>
      </c>
      <c r="B570" t="str">
        <f t="shared" si="30"/>
        <v>SUNIL JAGANNATH PAULZAGADE</v>
      </c>
      <c r="C570" t="s">
        <v>4784</v>
      </c>
      <c r="K570" t="e">
        <f t="shared" si="31"/>
        <v>#N/A</v>
      </c>
    </row>
    <row r="571" spans="1:11" x14ac:dyDescent="0.2">
      <c r="A571" t="str">
        <f t="shared" si="29"/>
        <v>NEOGEN CHEMICALS LIMITED</v>
      </c>
      <c r="B571" t="str">
        <f t="shared" si="30"/>
        <v>NEOGEN CHEMICALS LIMITED</v>
      </c>
      <c r="C571" t="s">
        <v>4791</v>
      </c>
      <c r="K571" t="e">
        <f t="shared" si="31"/>
        <v>#N/A</v>
      </c>
    </row>
    <row r="572" spans="1:11" x14ac:dyDescent="0.2">
      <c r="A572" t="str">
        <f t="shared" si="29"/>
        <v>TENCO SYSTEMS</v>
      </c>
      <c r="B572" t="str">
        <f t="shared" si="30"/>
        <v>TENCO SYSTEMS</v>
      </c>
      <c r="C572" t="s">
        <v>4800</v>
      </c>
      <c r="K572" t="e">
        <f t="shared" si="31"/>
        <v>#N/A</v>
      </c>
    </row>
    <row r="573" spans="1:11" x14ac:dyDescent="0.2">
      <c r="A573" t="str">
        <f t="shared" si="29"/>
        <v>POONAM DRESSES &amp; TAILORING FIRM</v>
      </c>
      <c r="B573" t="str">
        <f t="shared" si="30"/>
        <v>POONAM DRESSES &amp; TAILORING FIRM</v>
      </c>
      <c r="C573" t="s">
        <v>4808</v>
      </c>
      <c r="K573" t="e">
        <f t="shared" si="31"/>
        <v>#N/A</v>
      </c>
    </row>
    <row r="574" spans="1:11" x14ac:dyDescent="0.2">
      <c r="A574" t="str">
        <f t="shared" si="29"/>
        <v>GOUTAM KUMAR MANNA</v>
      </c>
      <c r="B574" t="str">
        <f t="shared" si="30"/>
        <v>GOUTAM KUMAR MANNA</v>
      </c>
      <c r="C574" t="s">
        <v>4816</v>
      </c>
      <c r="K574" t="e">
        <f t="shared" si="31"/>
        <v>#N/A</v>
      </c>
    </row>
    <row r="575" spans="1:11" x14ac:dyDescent="0.2">
      <c r="A575" t="str">
        <f t="shared" si="29"/>
        <v>PRAKASH RAMANLAL DESAI</v>
      </c>
      <c r="B575" t="str">
        <f t="shared" si="30"/>
        <v>PRAKASH RAMANLAL DESAI</v>
      </c>
      <c r="C575" t="s">
        <v>4822</v>
      </c>
      <c r="K575" t="e">
        <f t="shared" si="31"/>
        <v>#N/A</v>
      </c>
    </row>
    <row r="576" spans="1:11" x14ac:dyDescent="0.2">
      <c r="A576" t="str">
        <f t="shared" si="29"/>
        <v>KEVAL RAMESHCHANDRA OZA</v>
      </c>
      <c r="B576" t="str">
        <f t="shared" si="30"/>
        <v>KEVAL RAMESHCHANDRA OZA</v>
      </c>
      <c r="C576" t="s">
        <v>4829</v>
      </c>
      <c r="K576" t="e">
        <f t="shared" si="31"/>
        <v>#N/A</v>
      </c>
    </row>
    <row r="577" spans="1:11" x14ac:dyDescent="0.2">
      <c r="A577" t="str">
        <f t="shared" si="29"/>
        <v>PRECISION PRINTS</v>
      </c>
      <c r="B577" t="str">
        <f t="shared" si="30"/>
        <v>PRECISION PRINTS</v>
      </c>
      <c r="C577" t="s">
        <v>4836</v>
      </c>
      <c r="K577" t="e">
        <f t="shared" si="31"/>
        <v>#N/A</v>
      </c>
    </row>
    <row r="578" spans="1:11" x14ac:dyDescent="0.2">
      <c r="A578" t="str">
        <f t="shared" si="29"/>
        <v>MANIBHADRA MACHINE TOOLS PRIVATE LIMITED</v>
      </c>
      <c r="B578" t="str">
        <f t="shared" si="30"/>
        <v>MANIBHADRA MACHINE TOOLS PRIVATE LIMITED</v>
      </c>
      <c r="C578" t="s">
        <v>4843</v>
      </c>
      <c r="K578" t="e">
        <f t="shared" si="31"/>
        <v>#N/A</v>
      </c>
    </row>
    <row r="579" spans="1:11" x14ac:dyDescent="0.2">
      <c r="A579" t="str">
        <f t="shared" ref="A579:A642" si="32">IF(IFERROR(MATCH(C579,$F$2:$F$55,0),"")="",C579,"")</f>
        <v>RAMKRISHNA MAITY</v>
      </c>
      <c r="B579" t="str">
        <f t="shared" ref="B579:B642" si="33">IF(IFERROR(MATCH(C579,$E$2:$E$55,0),"")="",C579,"")</f>
        <v>RAMKRISHNA MAITY</v>
      </c>
      <c r="C579" t="s">
        <v>4849</v>
      </c>
      <c r="K579" t="e">
        <f t="shared" ref="K579:K642" si="34">MATCH(B579,$H$2:$H$55,0)</f>
        <v>#N/A</v>
      </c>
    </row>
    <row r="580" spans="1:11" x14ac:dyDescent="0.2">
      <c r="A580" t="str">
        <f t="shared" si="32"/>
        <v>FLOWZONE ENGINEERING SOLUTION</v>
      </c>
      <c r="B580" t="str">
        <f t="shared" si="33"/>
        <v>FLOWZONE ENGINEERING SOLUTION</v>
      </c>
      <c r="C580" t="s">
        <v>4855</v>
      </c>
      <c r="K580" t="e">
        <f t="shared" si="34"/>
        <v>#N/A</v>
      </c>
    </row>
    <row r="581" spans="1:11" x14ac:dyDescent="0.2">
      <c r="A581" t="str">
        <f t="shared" si="32"/>
        <v>ATAM VALVES LIMITED</v>
      </c>
      <c r="B581" t="str">
        <f t="shared" si="33"/>
        <v>ATAM VALVES LIMITED</v>
      </c>
      <c r="C581" t="s">
        <v>4863</v>
      </c>
      <c r="K581" t="e">
        <f t="shared" si="34"/>
        <v>#N/A</v>
      </c>
    </row>
    <row r="582" spans="1:11" x14ac:dyDescent="0.2">
      <c r="A582" t="str">
        <f t="shared" si="32"/>
        <v>DEMBLA VALVES LTD</v>
      </c>
      <c r="B582" t="str">
        <f t="shared" si="33"/>
        <v>DEMBLA VALVES LTD</v>
      </c>
      <c r="C582" t="s">
        <v>4872</v>
      </c>
      <c r="K582" t="e">
        <f t="shared" si="34"/>
        <v>#N/A</v>
      </c>
    </row>
    <row r="583" spans="1:11" x14ac:dyDescent="0.2">
      <c r="A583" t="str">
        <f t="shared" si="32"/>
        <v>SWATHANTHIRAN KALAIKOVAN</v>
      </c>
      <c r="B583" t="str">
        <f t="shared" si="33"/>
        <v>SWATHANTHIRAN KALAIKOVAN</v>
      </c>
      <c r="C583" t="s">
        <v>4883</v>
      </c>
      <c r="K583" t="e">
        <f t="shared" si="34"/>
        <v>#N/A</v>
      </c>
    </row>
    <row r="584" spans="1:11" x14ac:dyDescent="0.2">
      <c r="A584" t="str">
        <f t="shared" si="32"/>
        <v>AEON FORMULATIONS PRIVATE LIMITED</v>
      </c>
      <c r="B584" t="str">
        <f t="shared" si="33"/>
        <v>AEON FORMULATIONS PRIVATE LIMITED</v>
      </c>
      <c r="C584" t="s">
        <v>4891</v>
      </c>
      <c r="K584" t="e">
        <f t="shared" si="34"/>
        <v>#N/A</v>
      </c>
    </row>
    <row r="585" spans="1:11" x14ac:dyDescent="0.2">
      <c r="A585" t="str">
        <f t="shared" si="32"/>
        <v>ARUMUGAM DEENATHAYALAN</v>
      </c>
      <c r="B585" t="str">
        <f t="shared" si="33"/>
        <v>ARUMUGAM DEENATHAYALAN</v>
      </c>
      <c r="C585" t="s">
        <v>4903</v>
      </c>
      <c r="K585" t="e">
        <f t="shared" si="34"/>
        <v>#N/A</v>
      </c>
    </row>
    <row r="586" spans="1:11" x14ac:dyDescent="0.2">
      <c r="A586" t="str">
        <f t="shared" si="32"/>
        <v>VINAY VASUDEO CHANDAK</v>
      </c>
      <c r="B586" t="str">
        <f t="shared" si="33"/>
        <v>VINAY VASUDEO CHANDAK</v>
      </c>
      <c r="C586" t="s">
        <v>4912</v>
      </c>
      <c r="K586" t="e">
        <f t="shared" si="34"/>
        <v>#N/A</v>
      </c>
    </row>
    <row r="587" spans="1:11" x14ac:dyDescent="0.2">
      <c r="A587" t="str">
        <f t="shared" si="32"/>
        <v>MUKUT CHANDRA DAS</v>
      </c>
      <c r="B587" t="str">
        <f t="shared" si="33"/>
        <v>MUKUT CHANDRA DAS</v>
      </c>
      <c r="C587" t="s">
        <v>4919</v>
      </c>
      <c r="K587" t="e">
        <f t="shared" si="34"/>
        <v>#N/A</v>
      </c>
    </row>
    <row r="588" spans="1:11" x14ac:dyDescent="0.2">
      <c r="A588" t="str">
        <f t="shared" si="32"/>
        <v>INDUSTRIAL ENGINEERING CORPORATION</v>
      </c>
      <c r="B588" t="str">
        <f t="shared" si="33"/>
        <v>INDUSTRIAL ENGINEERING CORPORATION</v>
      </c>
      <c r="C588" t="s">
        <v>4925</v>
      </c>
      <c r="K588" t="e">
        <f t="shared" si="34"/>
        <v>#N/A</v>
      </c>
    </row>
    <row r="589" spans="1:11" x14ac:dyDescent="0.2">
      <c r="A589" t="str">
        <f t="shared" si="32"/>
        <v>VARADHARAJAN KISHORE KUMAR</v>
      </c>
      <c r="B589" t="str">
        <f t="shared" si="33"/>
        <v>VARADHARAJAN KISHORE KUMAR</v>
      </c>
      <c r="C589" t="s">
        <v>4932</v>
      </c>
      <c r="K589" t="e">
        <f t="shared" si="34"/>
        <v>#N/A</v>
      </c>
    </row>
    <row r="590" spans="1:11" x14ac:dyDescent="0.2">
      <c r="A590" t="str">
        <f t="shared" si="32"/>
        <v>BHARAT STEEL YARD PRIVATE LIMITED</v>
      </c>
      <c r="B590" t="str">
        <f t="shared" si="33"/>
        <v>BHARAT STEEL YARD PRIVATE LIMITED</v>
      </c>
      <c r="C590" t="s">
        <v>4941</v>
      </c>
      <c r="K590" t="e">
        <f t="shared" si="34"/>
        <v>#N/A</v>
      </c>
    </row>
    <row r="591" spans="1:11" x14ac:dyDescent="0.2">
      <c r="A591" t="str">
        <f t="shared" si="32"/>
        <v>SOUMITRA MANNA</v>
      </c>
      <c r="B591" t="str">
        <f t="shared" si="33"/>
        <v>SOUMITRA MANNA</v>
      </c>
      <c r="C591" t="s">
        <v>4947</v>
      </c>
      <c r="K591" t="e">
        <f t="shared" si="34"/>
        <v>#N/A</v>
      </c>
    </row>
    <row r="592" spans="1:11" x14ac:dyDescent="0.2">
      <c r="A592" t="str">
        <f t="shared" si="32"/>
        <v>AAGAM R SANKLECHA</v>
      </c>
      <c r="B592" t="str">
        <f t="shared" si="33"/>
        <v>AAGAM R SANKLECHA</v>
      </c>
      <c r="C592" t="s">
        <v>4954</v>
      </c>
      <c r="K592" t="e">
        <f t="shared" si="34"/>
        <v>#N/A</v>
      </c>
    </row>
    <row r="593" spans="1:11" x14ac:dyDescent="0.2">
      <c r="A593" t="str">
        <f t="shared" si="32"/>
        <v>RANJEET KUMAR</v>
      </c>
      <c r="B593" t="str">
        <f t="shared" si="33"/>
        <v>RANJEET KUMAR</v>
      </c>
      <c r="C593" t="s">
        <v>4961</v>
      </c>
      <c r="K593" t="e">
        <f t="shared" si="34"/>
        <v>#N/A</v>
      </c>
    </row>
    <row r="594" spans="1:11" x14ac:dyDescent="0.2">
      <c r="A594" t="str">
        <f t="shared" si="32"/>
        <v>SMARTEDGE INDUSTRIES</v>
      </c>
      <c r="B594" t="str">
        <f t="shared" si="33"/>
        <v>SMARTEDGE INDUSTRIES</v>
      </c>
      <c r="C594" t="s">
        <v>4970</v>
      </c>
      <c r="K594" t="e">
        <f t="shared" si="34"/>
        <v>#N/A</v>
      </c>
    </row>
    <row r="595" spans="1:11" x14ac:dyDescent="0.2">
      <c r="A595" t="str">
        <f t="shared" si="32"/>
        <v>DREAM I PROMOTION PRIVATE LIMITED</v>
      </c>
      <c r="B595" t="str">
        <f t="shared" si="33"/>
        <v>DREAM I PROMOTION PRIVATE LIMITED</v>
      </c>
      <c r="C595" t="s">
        <v>4977</v>
      </c>
      <c r="K595" t="e">
        <f t="shared" si="34"/>
        <v>#N/A</v>
      </c>
    </row>
    <row r="596" spans="1:11" x14ac:dyDescent="0.2">
      <c r="A596" t="str">
        <f t="shared" si="32"/>
        <v>INNOSERV SOLUTIONS PRIVATE LIMITED</v>
      </c>
      <c r="B596" t="str">
        <f t="shared" si="33"/>
        <v>INNOSERV SOLUTIONS PRIVATE LIMITED</v>
      </c>
      <c r="C596" t="s">
        <v>4986</v>
      </c>
      <c r="K596" t="e">
        <f t="shared" si="34"/>
        <v>#N/A</v>
      </c>
    </row>
    <row r="597" spans="1:11" x14ac:dyDescent="0.2">
      <c r="A597" t="str">
        <f t="shared" si="32"/>
        <v>GOVINDA RAJULU POLA</v>
      </c>
      <c r="B597" t="str">
        <f t="shared" si="33"/>
        <v>GOVINDA RAJULU POLA</v>
      </c>
      <c r="C597" t="s">
        <v>4995</v>
      </c>
      <c r="K597" t="e">
        <f t="shared" si="34"/>
        <v>#N/A</v>
      </c>
    </row>
    <row r="598" spans="1:11" x14ac:dyDescent="0.2">
      <c r="A598" t="str">
        <f t="shared" si="32"/>
        <v>FABCHAIR</v>
      </c>
      <c r="B598" t="str">
        <f t="shared" si="33"/>
        <v>FABCHAIR</v>
      </c>
      <c r="C598" t="s">
        <v>5005</v>
      </c>
      <c r="K598" t="e">
        <f t="shared" si="34"/>
        <v>#N/A</v>
      </c>
    </row>
    <row r="599" spans="1:11" x14ac:dyDescent="0.2">
      <c r="A599" t="str">
        <f t="shared" si="32"/>
        <v>KIRSHANKUMAR BANWARILAL SINGHAL</v>
      </c>
      <c r="B599" t="str">
        <f t="shared" si="33"/>
        <v>KIRSHANKUMAR BANWARILAL SINGHAL</v>
      </c>
      <c r="C599" t="s">
        <v>5012</v>
      </c>
      <c r="K599" t="e">
        <f t="shared" si="34"/>
        <v>#N/A</v>
      </c>
    </row>
    <row r="600" spans="1:11" x14ac:dyDescent="0.2">
      <c r="A600" t="str">
        <f t="shared" si="32"/>
        <v>HY-TECH PACKAGING INDUSTRIES</v>
      </c>
      <c r="B600" t="str">
        <f t="shared" si="33"/>
        <v>HY-TECH PACKAGING INDUSTRIES</v>
      </c>
      <c r="C600" t="s">
        <v>5019</v>
      </c>
      <c r="K600" t="e">
        <f t="shared" si="34"/>
        <v>#N/A</v>
      </c>
    </row>
    <row r="601" spans="1:11" x14ac:dyDescent="0.2">
      <c r="A601" t="str">
        <f t="shared" si="32"/>
        <v>VENA RAM</v>
      </c>
      <c r="B601" t="str">
        <f t="shared" si="33"/>
        <v/>
      </c>
      <c r="C601" t="s">
        <v>5026</v>
      </c>
      <c r="K601" t="e">
        <f t="shared" si="34"/>
        <v>#N/A</v>
      </c>
    </row>
    <row r="602" spans="1:11" x14ac:dyDescent="0.2">
      <c r="A602" t="str">
        <f t="shared" si="32"/>
        <v>VIVEK KUMAR SINGHAL</v>
      </c>
      <c r="B602" t="str">
        <f t="shared" si="33"/>
        <v>VIVEK KUMAR SINGHAL</v>
      </c>
      <c r="C602" t="s">
        <v>5033</v>
      </c>
      <c r="K602" t="e">
        <f t="shared" si="34"/>
        <v>#N/A</v>
      </c>
    </row>
    <row r="603" spans="1:11" x14ac:dyDescent="0.2">
      <c r="A603" t="str">
        <f t="shared" si="32"/>
        <v>METROCHEM API PRIVATE LIMITED</v>
      </c>
      <c r="B603" t="str">
        <f t="shared" si="33"/>
        <v>METROCHEM API PRIVATE LIMITED</v>
      </c>
      <c r="C603" t="s">
        <v>5042</v>
      </c>
      <c r="K603" t="e">
        <f t="shared" si="34"/>
        <v>#N/A</v>
      </c>
    </row>
    <row r="604" spans="1:11" x14ac:dyDescent="0.2">
      <c r="A604" t="str">
        <f t="shared" si="32"/>
        <v>JAMBU KUMAR CHAMPAWAT</v>
      </c>
      <c r="B604" t="str">
        <f t="shared" si="33"/>
        <v/>
      </c>
      <c r="C604" t="s">
        <v>5053</v>
      </c>
      <c r="K604" t="e">
        <f t="shared" si="34"/>
        <v>#N/A</v>
      </c>
    </row>
    <row r="605" spans="1:11" x14ac:dyDescent="0.2">
      <c r="A605" t="str">
        <f t="shared" si="32"/>
        <v>HERALD PUBLICATIONS PVT. LTD.</v>
      </c>
      <c r="B605" t="str">
        <f t="shared" si="33"/>
        <v>HERALD PUBLICATIONS PVT. LTD.</v>
      </c>
      <c r="C605" t="s">
        <v>5064</v>
      </c>
      <c r="K605" t="e">
        <f t="shared" si="34"/>
        <v>#N/A</v>
      </c>
    </row>
    <row r="606" spans="1:11" x14ac:dyDescent="0.2">
      <c r="A606" t="str">
        <f t="shared" si="32"/>
        <v>KULWINDERKAUR KAMALJEETSINGH DHANOTA</v>
      </c>
      <c r="B606" t="str">
        <f t="shared" si="33"/>
        <v>KULWINDERKAUR KAMALJEETSINGH DHANOTA</v>
      </c>
      <c r="C606" t="s">
        <v>5073</v>
      </c>
      <c r="K606" t="e">
        <f t="shared" si="34"/>
        <v>#N/A</v>
      </c>
    </row>
    <row r="607" spans="1:11" x14ac:dyDescent="0.2">
      <c r="A607" t="str">
        <f t="shared" si="32"/>
        <v>MUKTHAR PASHA</v>
      </c>
      <c r="B607" t="str">
        <f t="shared" si="33"/>
        <v/>
      </c>
      <c r="C607" t="s">
        <v>5079</v>
      </c>
      <c r="K607" t="e">
        <f t="shared" si="34"/>
        <v>#N/A</v>
      </c>
    </row>
    <row r="608" spans="1:11" x14ac:dyDescent="0.2">
      <c r="A608" t="str">
        <f t="shared" si="32"/>
        <v>CHINTAN SHARATCHANDRA SHAH</v>
      </c>
      <c r="B608" t="str">
        <f t="shared" si="33"/>
        <v>CHINTAN SHARATCHANDRA SHAH</v>
      </c>
      <c r="C608" t="s">
        <v>5088</v>
      </c>
      <c r="K608" t="e">
        <f t="shared" si="34"/>
        <v>#N/A</v>
      </c>
    </row>
    <row r="609" spans="1:11" x14ac:dyDescent="0.2">
      <c r="A609" t="str">
        <f t="shared" si="32"/>
        <v>TUSHAR SUBHASH RAKAMUTHA</v>
      </c>
      <c r="B609" t="str">
        <f t="shared" si="33"/>
        <v>TUSHAR SUBHASH RAKAMUTHA</v>
      </c>
      <c r="C609" t="s">
        <v>5098</v>
      </c>
      <c r="K609" t="e">
        <f t="shared" si="34"/>
        <v>#N/A</v>
      </c>
    </row>
    <row r="610" spans="1:11" x14ac:dyDescent="0.2">
      <c r="A610" t="str">
        <f t="shared" si="32"/>
        <v>RADHE INDUSTRIES</v>
      </c>
      <c r="B610" t="str">
        <f t="shared" si="33"/>
        <v>RADHE INDUSTRIES</v>
      </c>
      <c r="C610" t="s">
        <v>5106</v>
      </c>
      <c r="K610" t="e">
        <f t="shared" si="34"/>
        <v>#N/A</v>
      </c>
    </row>
    <row r="611" spans="1:11" x14ac:dyDescent="0.2">
      <c r="A611" t="str">
        <f t="shared" si="32"/>
        <v>KEY ACCOUNT MANAGEMENT SOLUTIONS PRIVATE LIMITED</v>
      </c>
      <c r="B611" t="str">
        <f t="shared" si="33"/>
        <v>KEY ACCOUNT MANAGEMENT SOLUTIONS PRIVATE LIMITED</v>
      </c>
      <c r="C611" t="s">
        <v>5116</v>
      </c>
      <c r="K611" t="e">
        <f t="shared" si="34"/>
        <v>#N/A</v>
      </c>
    </row>
    <row r="612" spans="1:11" x14ac:dyDescent="0.2">
      <c r="A612" t="str">
        <f t="shared" si="32"/>
        <v>ANNAMALAI LOGISTICS</v>
      </c>
      <c r="B612" t="str">
        <f t="shared" si="33"/>
        <v>ANNAMALAI LOGISTICS</v>
      </c>
      <c r="C612" t="s">
        <v>5125</v>
      </c>
      <c r="K612" t="e">
        <f t="shared" si="34"/>
        <v>#N/A</v>
      </c>
    </row>
    <row r="613" spans="1:11" x14ac:dyDescent="0.2">
      <c r="A613" t="str">
        <f t="shared" si="32"/>
        <v>RATAN SHARMA</v>
      </c>
      <c r="B613" t="str">
        <f t="shared" si="33"/>
        <v/>
      </c>
      <c r="C613" t="s">
        <v>5131</v>
      </c>
      <c r="K613" t="e">
        <f t="shared" si="34"/>
        <v>#N/A</v>
      </c>
    </row>
    <row r="614" spans="1:11" x14ac:dyDescent="0.2">
      <c r="A614" t="str">
        <f t="shared" si="32"/>
        <v>RAJAKUMAR DIVYA</v>
      </c>
      <c r="B614" t="str">
        <f t="shared" si="33"/>
        <v>RAJAKUMAR DIVYA</v>
      </c>
      <c r="C614" t="s">
        <v>5137</v>
      </c>
      <c r="K614" t="e">
        <f t="shared" si="34"/>
        <v>#N/A</v>
      </c>
    </row>
    <row r="615" spans="1:11" x14ac:dyDescent="0.2">
      <c r="A615" t="str">
        <f t="shared" si="32"/>
        <v>GUNVANT ASHOOLAL KOTHARI</v>
      </c>
      <c r="B615" t="str">
        <f t="shared" si="33"/>
        <v>GUNVANT ASHOOLAL KOTHARI</v>
      </c>
      <c r="C615" t="s">
        <v>5144</v>
      </c>
      <c r="K615" t="e">
        <f t="shared" si="34"/>
        <v>#N/A</v>
      </c>
    </row>
    <row r="616" spans="1:11" x14ac:dyDescent="0.2">
      <c r="A616" t="str">
        <f t="shared" si="32"/>
        <v>DEEPAK KHANDELWAL</v>
      </c>
      <c r="B616" t="str">
        <f t="shared" si="33"/>
        <v>DEEPAK KHANDELWAL</v>
      </c>
      <c r="C616" t="s">
        <v>5154</v>
      </c>
      <c r="K616" t="e">
        <f t="shared" si="34"/>
        <v>#N/A</v>
      </c>
    </row>
    <row r="617" spans="1:11" x14ac:dyDescent="0.2">
      <c r="A617" t="str">
        <f t="shared" si="32"/>
        <v>SAMEER IBRAHIM TAMBOLI</v>
      </c>
      <c r="B617" t="str">
        <f t="shared" si="33"/>
        <v>SAMEER IBRAHIM TAMBOLI</v>
      </c>
      <c r="C617" t="s">
        <v>5164</v>
      </c>
      <c r="K617" t="e">
        <f t="shared" si="34"/>
        <v>#N/A</v>
      </c>
    </row>
    <row r="618" spans="1:11" x14ac:dyDescent="0.2">
      <c r="A618" t="str">
        <f t="shared" si="32"/>
        <v>RAMASWAMYRAJ KANAGARAJU</v>
      </c>
      <c r="B618" t="str">
        <f t="shared" si="33"/>
        <v/>
      </c>
      <c r="C618" t="s">
        <v>5170</v>
      </c>
      <c r="K618" t="e">
        <f t="shared" si="34"/>
        <v>#N/A</v>
      </c>
    </row>
    <row r="619" spans="1:11" x14ac:dyDescent="0.2">
      <c r="A619" t="str">
        <f t="shared" si="32"/>
        <v>TRUE STAR ENTERPRISES</v>
      </c>
      <c r="B619" t="str">
        <f t="shared" si="33"/>
        <v>TRUE STAR ENTERPRISES</v>
      </c>
      <c r="C619" t="s">
        <v>5174</v>
      </c>
      <c r="K619" t="e">
        <f t="shared" si="34"/>
        <v>#N/A</v>
      </c>
    </row>
    <row r="620" spans="1:11" x14ac:dyDescent="0.2">
      <c r="A620" t="str">
        <f t="shared" si="32"/>
        <v>ASKAS PLASTIC PVT LTD</v>
      </c>
      <c r="B620" t="str">
        <f t="shared" si="33"/>
        <v>ASKAS PLASTIC PVT LTD</v>
      </c>
      <c r="C620" t="s">
        <v>5182</v>
      </c>
      <c r="K620" t="e">
        <f t="shared" si="34"/>
        <v>#N/A</v>
      </c>
    </row>
    <row r="621" spans="1:11" x14ac:dyDescent="0.2">
      <c r="A621" t="str">
        <f t="shared" si="32"/>
        <v>RANJAN BHAKTA</v>
      </c>
      <c r="B621" t="str">
        <f t="shared" si="33"/>
        <v>RANJAN BHAKTA</v>
      </c>
      <c r="C621" t="s">
        <v>5193</v>
      </c>
      <c r="K621" t="e">
        <f t="shared" si="34"/>
        <v>#N/A</v>
      </c>
    </row>
    <row r="622" spans="1:11" x14ac:dyDescent="0.2">
      <c r="A622" t="str">
        <f t="shared" si="32"/>
        <v>MOBICULE TECHNOLOGIES PRIVATE LIMITED</v>
      </c>
      <c r="B622" t="str">
        <f t="shared" si="33"/>
        <v>MOBICULE TECHNOLOGIES PRIVATE LIMITED</v>
      </c>
      <c r="C622" t="s">
        <v>5202</v>
      </c>
      <c r="K622" t="e">
        <f t="shared" si="34"/>
        <v>#N/A</v>
      </c>
    </row>
    <row r="623" spans="1:11" x14ac:dyDescent="0.2">
      <c r="A623" t="str">
        <f t="shared" si="32"/>
        <v>BHAILALBHAI CHIMANLAL PATEL</v>
      </c>
      <c r="B623" t="str">
        <f t="shared" si="33"/>
        <v>BHAILALBHAI CHIMANLAL PATEL</v>
      </c>
      <c r="C623" t="s">
        <v>5210</v>
      </c>
      <c r="K623" t="e">
        <f t="shared" si="34"/>
        <v>#N/A</v>
      </c>
    </row>
    <row r="624" spans="1:11" x14ac:dyDescent="0.2">
      <c r="A624" t="str">
        <f t="shared" si="32"/>
        <v>MINAKSHI KUMARI</v>
      </c>
      <c r="B624" t="str">
        <f t="shared" si="33"/>
        <v>MINAKSHI KUMARI</v>
      </c>
      <c r="C624" t="s">
        <v>5220</v>
      </c>
      <c r="K624" t="e">
        <f t="shared" si="34"/>
        <v>#N/A</v>
      </c>
    </row>
    <row r="625" spans="1:11" x14ac:dyDescent="0.2">
      <c r="A625" t="str">
        <f t="shared" si="32"/>
        <v>SANKET MARUTI DESAI</v>
      </c>
      <c r="B625" t="str">
        <f t="shared" si="33"/>
        <v>SANKET MARUTI DESAI</v>
      </c>
      <c r="C625" t="s">
        <v>5230</v>
      </c>
      <c r="K625" t="e">
        <f t="shared" si="34"/>
        <v>#N/A</v>
      </c>
    </row>
    <row r="626" spans="1:11" x14ac:dyDescent="0.2">
      <c r="A626" t="str">
        <f t="shared" si="32"/>
        <v>Tanuja Agarwal</v>
      </c>
      <c r="B626" t="str">
        <f t="shared" si="33"/>
        <v>Tanuja Agarwal</v>
      </c>
      <c r="C626" t="s">
        <v>5236</v>
      </c>
      <c r="K626" t="e">
        <f t="shared" si="34"/>
        <v>#N/A</v>
      </c>
    </row>
    <row r="627" spans="1:11" x14ac:dyDescent="0.2">
      <c r="A627" t="str">
        <f t="shared" si="32"/>
        <v>RURAL BROADBAND PRIVATE LIMITED</v>
      </c>
      <c r="B627" t="str">
        <f t="shared" si="33"/>
        <v>RURAL BROADBAND PRIVATE LIMITED</v>
      </c>
      <c r="C627" t="s">
        <v>5246</v>
      </c>
      <c r="K627" t="e">
        <f t="shared" si="34"/>
        <v>#N/A</v>
      </c>
    </row>
    <row r="628" spans="1:11" x14ac:dyDescent="0.2">
      <c r="A628" t="str">
        <f t="shared" si="32"/>
        <v>NIKEON CORPORATION</v>
      </c>
      <c r="B628" t="str">
        <f t="shared" si="33"/>
        <v>NIKEON CORPORATION</v>
      </c>
      <c r="C628" t="s">
        <v>5257</v>
      </c>
      <c r="K628" t="e">
        <f t="shared" si="34"/>
        <v>#N/A</v>
      </c>
    </row>
    <row r="629" spans="1:11" x14ac:dyDescent="0.2">
      <c r="A629" t="str">
        <f t="shared" si="32"/>
        <v>NEWTECH COMPUTER SERVICES PRIVATE LIMITED</v>
      </c>
      <c r="B629" t="str">
        <f t="shared" si="33"/>
        <v>NEWTECH COMPUTER SERVICES PRIVATE LIMITED</v>
      </c>
      <c r="C629" t="s">
        <v>5264</v>
      </c>
      <c r="K629" t="e">
        <f t="shared" si="34"/>
        <v>#N/A</v>
      </c>
    </row>
    <row r="630" spans="1:11" x14ac:dyDescent="0.2">
      <c r="A630" t="str">
        <f t="shared" si="32"/>
        <v>YATINDER KUMAR JAIN</v>
      </c>
      <c r="B630" t="str">
        <f t="shared" si="33"/>
        <v>YATINDER KUMAR JAIN</v>
      </c>
      <c r="C630" t="s">
        <v>5272</v>
      </c>
      <c r="K630" t="e">
        <f t="shared" si="34"/>
        <v>#N/A</v>
      </c>
    </row>
    <row r="631" spans="1:11" x14ac:dyDescent="0.2">
      <c r="A631" t="str">
        <f t="shared" si="32"/>
        <v>RUSSEL CAMILO FALEIRO</v>
      </c>
      <c r="B631" t="str">
        <f t="shared" si="33"/>
        <v>RUSSEL CAMILO FALEIRO</v>
      </c>
      <c r="C631" t="s">
        <v>5281</v>
      </c>
      <c r="K631" t="e">
        <f t="shared" si="34"/>
        <v>#N/A</v>
      </c>
    </row>
    <row r="632" spans="1:11" x14ac:dyDescent="0.2">
      <c r="A632" t="str">
        <f t="shared" si="32"/>
        <v>BINABEN VIKRANTBHAI PANCHOLI</v>
      </c>
      <c r="B632" t="str">
        <f t="shared" si="33"/>
        <v>BINABEN VIKRANTBHAI PANCHOLI</v>
      </c>
      <c r="C632" t="s">
        <v>5290</v>
      </c>
      <c r="K632" t="e">
        <f t="shared" si="34"/>
        <v>#N/A</v>
      </c>
    </row>
    <row r="633" spans="1:11" x14ac:dyDescent="0.2">
      <c r="A633" t="str">
        <f t="shared" si="32"/>
        <v>VISION CORPORATION LIMITED</v>
      </c>
      <c r="B633" t="str">
        <f t="shared" si="33"/>
        <v>VISION CORPORATION LIMITED</v>
      </c>
      <c r="C633" t="s">
        <v>5300</v>
      </c>
      <c r="K633" t="e">
        <f t="shared" si="34"/>
        <v>#N/A</v>
      </c>
    </row>
    <row r="634" spans="1:11" x14ac:dyDescent="0.2">
      <c r="A634" t="str">
        <f t="shared" si="32"/>
        <v>SHIV KUMAR CHOUHAN</v>
      </c>
      <c r="B634" t="str">
        <f t="shared" si="33"/>
        <v>SHIV KUMAR CHOUHAN</v>
      </c>
      <c r="C634" t="s">
        <v>5310</v>
      </c>
      <c r="K634" t="e">
        <f t="shared" si="34"/>
        <v>#N/A</v>
      </c>
    </row>
    <row r="635" spans="1:11" x14ac:dyDescent="0.2">
      <c r="A635" t="str">
        <f t="shared" si="32"/>
        <v>SHIV ALLOY CASTING</v>
      </c>
      <c r="B635" t="str">
        <f t="shared" si="33"/>
        <v>SHIV ALLOY CASTING</v>
      </c>
      <c r="C635" t="s">
        <v>5317</v>
      </c>
      <c r="K635" t="e">
        <f t="shared" si="34"/>
        <v>#N/A</v>
      </c>
    </row>
    <row r="636" spans="1:11" x14ac:dyDescent="0.2">
      <c r="A636" t="str">
        <f t="shared" si="32"/>
        <v>MEERA CASTING</v>
      </c>
      <c r="B636" t="str">
        <f t="shared" si="33"/>
        <v>MEERA CASTING</v>
      </c>
      <c r="C636" t="s">
        <v>5323</v>
      </c>
      <c r="K636" t="e">
        <f t="shared" si="34"/>
        <v>#N/A</v>
      </c>
    </row>
    <row r="637" spans="1:11" x14ac:dyDescent="0.2">
      <c r="A637" t="str">
        <f t="shared" si="32"/>
        <v>PRAMOD BHASKAR PATIL</v>
      </c>
      <c r="B637" t="str">
        <f t="shared" si="33"/>
        <v>PRAMOD BHASKAR PATIL</v>
      </c>
      <c r="C637" t="s">
        <v>5332</v>
      </c>
      <c r="K637" t="e">
        <f t="shared" si="34"/>
        <v>#N/A</v>
      </c>
    </row>
    <row r="638" spans="1:11" x14ac:dyDescent="0.2">
      <c r="A638" t="str">
        <f t="shared" si="32"/>
        <v>PRADEEP KUMAR</v>
      </c>
      <c r="B638" t="str">
        <f t="shared" si="33"/>
        <v>PRADEEP KUMAR</v>
      </c>
      <c r="C638" t="s">
        <v>5341</v>
      </c>
      <c r="K638" t="e">
        <f t="shared" si="34"/>
        <v>#N/A</v>
      </c>
    </row>
    <row r="639" spans="1:11" x14ac:dyDescent="0.2">
      <c r="A639" t="str">
        <f t="shared" si="32"/>
        <v>GLOBE CAPACITORS LTD</v>
      </c>
      <c r="B639" t="str">
        <f t="shared" si="33"/>
        <v>GLOBE CAPACITORS LTD</v>
      </c>
      <c r="C639" t="s">
        <v>5352</v>
      </c>
      <c r="K639" t="e">
        <f t="shared" si="34"/>
        <v>#N/A</v>
      </c>
    </row>
    <row r="640" spans="1:11" x14ac:dyDescent="0.2">
      <c r="A640" t="str">
        <f t="shared" si="32"/>
        <v>ASHOK KRISHNAJI SUTAR</v>
      </c>
      <c r="B640" t="str">
        <f t="shared" si="33"/>
        <v>ASHOK KRISHNAJI SUTAR</v>
      </c>
      <c r="C640" t="s">
        <v>5361</v>
      </c>
      <c r="K640" t="e">
        <f t="shared" si="34"/>
        <v>#N/A</v>
      </c>
    </row>
    <row r="641" spans="1:11" x14ac:dyDescent="0.2">
      <c r="A641" t="str">
        <f t="shared" si="32"/>
        <v>ASHWINI DHIRAJ GOLANDE</v>
      </c>
      <c r="B641" t="str">
        <f t="shared" si="33"/>
        <v>ASHWINI DHIRAJ GOLANDE</v>
      </c>
      <c r="C641" t="s">
        <v>5367</v>
      </c>
      <c r="K641" t="e">
        <f t="shared" si="34"/>
        <v>#N/A</v>
      </c>
    </row>
    <row r="642" spans="1:11" x14ac:dyDescent="0.2">
      <c r="A642" t="str">
        <f t="shared" si="32"/>
        <v>G PALANIYAMMAL TRANSPORT</v>
      </c>
      <c r="B642" t="str">
        <f t="shared" si="33"/>
        <v>G PALANIYAMMAL TRANSPORT</v>
      </c>
      <c r="C642" t="s">
        <v>5373</v>
      </c>
      <c r="K642" t="e">
        <f t="shared" si="34"/>
        <v>#N/A</v>
      </c>
    </row>
    <row r="643" spans="1:11" x14ac:dyDescent="0.2">
      <c r="A643" t="str">
        <f t="shared" ref="A643:A706" si="35">IF(IFERROR(MATCH(C643,$F$2:$F$55,0),"")="",C643,"")</f>
        <v>RAMVILAS DAMODAR AGARWAL</v>
      </c>
      <c r="B643" t="str">
        <f t="shared" ref="B643:B706" si="36">IF(IFERROR(MATCH(C643,$E$2:$E$55,0),"")="",C643,"")</f>
        <v>RAMVILAS DAMODAR AGARWAL</v>
      </c>
      <c r="C643" t="s">
        <v>5380</v>
      </c>
      <c r="K643" t="e">
        <f t="shared" ref="K643:K706" si="37">MATCH(B643,$H$2:$H$55,0)</f>
        <v>#N/A</v>
      </c>
    </row>
    <row r="644" spans="1:11" x14ac:dyDescent="0.2">
      <c r="A644" t="str">
        <f t="shared" si="35"/>
        <v>DEEPAK RAJENDRASINGH KUSHWAH</v>
      </c>
      <c r="B644" t="str">
        <f t="shared" si="36"/>
        <v>DEEPAK RAJENDRASINGH KUSHWAH</v>
      </c>
      <c r="C644" t="s">
        <v>5386</v>
      </c>
      <c r="K644" t="e">
        <f t="shared" si="37"/>
        <v>#N/A</v>
      </c>
    </row>
    <row r="645" spans="1:11" x14ac:dyDescent="0.2">
      <c r="A645" t="str">
        <f t="shared" si="35"/>
        <v>GOKUL--</v>
      </c>
      <c r="B645" t="str">
        <f t="shared" si="36"/>
        <v>GOKUL--</v>
      </c>
      <c r="C645" t="s">
        <v>5394</v>
      </c>
      <c r="K645" t="e">
        <f t="shared" si="37"/>
        <v>#N/A</v>
      </c>
    </row>
    <row r="646" spans="1:11" x14ac:dyDescent="0.2">
      <c r="A646" t="str">
        <f t="shared" si="35"/>
        <v>AHMEDABAD ROADLINES PRIVATE LIMITED</v>
      </c>
      <c r="B646" t="str">
        <f t="shared" si="36"/>
        <v>AHMEDABAD ROADLINES PRIVATE LIMITED</v>
      </c>
      <c r="C646" t="s">
        <v>5402</v>
      </c>
      <c r="K646" t="e">
        <f t="shared" si="37"/>
        <v>#N/A</v>
      </c>
    </row>
    <row r="647" spans="1:11" x14ac:dyDescent="0.2">
      <c r="A647" t="str">
        <f t="shared" si="35"/>
        <v>FIVE STAR LOGISTICS PRIVATE LIMITED</v>
      </c>
      <c r="B647" t="str">
        <f t="shared" si="36"/>
        <v>FIVE STAR LOGISTICS PRIVATE LIMITED</v>
      </c>
      <c r="C647" t="s">
        <v>5410</v>
      </c>
      <c r="K647" t="e">
        <f t="shared" si="37"/>
        <v>#N/A</v>
      </c>
    </row>
    <row r="648" spans="1:11" x14ac:dyDescent="0.2">
      <c r="A648" t="str">
        <f t="shared" si="35"/>
        <v>PANNA PRAMANIK</v>
      </c>
      <c r="B648" t="str">
        <f t="shared" si="36"/>
        <v>PANNA PRAMANIK</v>
      </c>
      <c r="C648" t="s">
        <v>5418</v>
      </c>
      <c r="K648" t="e">
        <f t="shared" si="37"/>
        <v>#N/A</v>
      </c>
    </row>
    <row r="649" spans="1:11" x14ac:dyDescent="0.2">
      <c r="A649" t="str">
        <f t="shared" si="35"/>
        <v>SUPRIYA MAKHIJA</v>
      </c>
      <c r="B649" t="str">
        <f t="shared" si="36"/>
        <v>SUPRIYA MAKHIJA</v>
      </c>
      <c r="C649" t="s">
        <v>5425</v>
      </c>
      <c r="K649" t="e">
        <f t="shared" si="37"/>
        <v>#N/A</v>
      </c>
    </row>
    <row r="650" spans="1:11" x14ac:dyDescent="0.2">
      <c r="A650" t="str">
        <f t="shared" si="35"/>
        <v>MANIK CHAND DAS</v>
      </c>
      <c r="B650" t="str">
        <f t="shared" si="36"/>
        <v>MANIK CHAND DAS</v>
      </c>
      <c r="C650" t="s">
        <v>5433</v>
      </c>
      <c r="K650" t="e">
        <f t="shared" si="37"/>
        <v>#N/A</v>
      </c>
    </row>
    <row r="651" spans="1:11" x14ac:dyDescent="0.2">
      <c r="A651" t="str">
        <f t="shared" si="35"/>
        <v>PONTIKA AEROTECH LIMITED</v>
      </c>
      <c r="B651" t="str">
        <f t="shared" si="36"/>
        <v>PONTIKA AEROTECH LIMITED</v>
      </c>
      <c r="C651" t="s">
        <v>5440</v>
      </c>
      <c r="K651" t="e">
        <f t="shared" si="37"/>
        <v>#N/A</v>
      </c>
    </row>
    <row r="652" spans="1:11" x14ac:dyDescent="0.2">
      <c r="A652" t="str">
        <f t="shared" si="35"/>
        <v>M F ENTERPRISES</v>
      </c>
      <c r="B652" t="str">
        <f t="shared" si="36"/>
        <v>M F ENTERPRISES</v>
      </c>
      <c r="C652" t="s">
        <v>5449</v>
      </c>
      <c r="K652" t="e">
        <f t="shared" si="37"/>
        <v>#N/A</v>
      </c>
    </row>
    <row r="653" spans="1:11" x14ac:dyDescent="0.2">
      <c r="A653" t="str">
        <f t="shared" si="35"/>
        <v>MANSUKH LAXMICHAND JETHVA</v>
      </c>
      <c r="B653" t="str">
        <f t="shared" si="36"/>
        <v>MANSUKH LAXMICHAND JETHVA</v>
      </c>
      <c r="C653" t="s">
        <v>5456</v>
      </c>
      <c r="K653" t="e">
        <f t="shared" si="37"/>
        <v>#N/A</v>
      </c>
    </row>
    <row r="654" spans="1:11" x14ac:dyDescent="0.2">
      <c r="A654" t="str">
        <f t="shared" si="35"/>
        <v>SHIVRAJ MAHADEV KUMBHAR</v>
      </c>
      <c r="B654" t="str">
        <f t="shared" si="36"/>
        <v>SHIVRAJ MAHADEV KUMBHAR</v>
      </c>
      <c r="C654" t="s">
        <v>5463</v>
      </c>
      <c r="K654" t="e">
        <f t="shared" si="37"/>
        <v>#N/A</v>
      </c>
    </row>
    <row r="655" spans="1:11" x14ac:dyDescent="0.2">
      <c r="A655" t="str">
        <f t="shared" si="35"/>
        <v>NISAN EXIM</v>
      </c>
      <c r="B655" t="str">
        <f t="shared" si="36"/>
        <v>NISAN EXIM</v>
      </c>
      <c r="C655" t="s">
        <v>5470</v>
      </c>
      <c r="K655" t="e">
        <f t="shared" si="37"/>
        <v>#N/A</v>
      </c>
    </row>
    <row r="656" spans="1:11" x14ac:dyDescent="0.2">
      <c r="A656" t="str">
        <f t="shared" si="35"/>
        <v/>
      </c>
      <c r="B656" t="str">
        <f t="shared" si="36"/>
        <v/>
      </c>
      <c r="C656" t="s">
        <v>5478</v>
      </c>
      <c r="K656" t="e">
        <f t="shared" si="37"/>
        <v>#N/A</v>
      </c>
    </row>
    <row r="657" spans="1:11" x14ac:dyDescent="0.2">
      <c r="A657" t="str">
        <f t="shared" si="35"/>
        <v>PARASMAL SAMPATHRAJ</v>
      </c>
      <c r="B657" t="str">
        <f t="shared" si="36"/>
        <v/>
      </c>
      <c r="C657" t="s">
        <v>5489</v>
      </c>
      <c r="K657" t="e">
        <f t="shared" si="37"/>
        <v>#N/A</v>
      </c>
    </row>
    <row r="658" spans="1:11" x14ac:dyDescent="0.2">
      <c r="A658" t="str">
        <f t="shared" si="35"/>
        <v>KAUSAR RANGWALA</v>
      </c>
      <c r="B658" t="str">
        <f t="shared" si="36"/>
        <v/>
      </c>
      <c r="C658" t="s">
        <v>5496</v>
      </c>
      <c r="K658" t="e">
        <f t="shared" si="37"/>
        <v>#N/A</v>
      </c>
    </row>
    <row r="659" spans="1:11" x14ac:dyDescent="0.2">
      <c r="A659" t="str">
        <f t="shared" si="35"/>
        <v>PYROTECH ELECTRONICS PVT. LTD.</v>
      </c>
      <c r="B659" t="str">
        <f t="shared" si="36"/>
        <v>PYROTECH ELECTRONICS PVT. LTD.</v>
      </c>
      <c r="C659" t="s">
        <v>5504</v>
      </c>
      <c r="K659" t="e">
        <f t="shared" si="37"/>
        <v>#N/A</v>
      </c>
    </row>
    <row r="660" spans="1:11" x14ac:dyDescent="0.2">
      <c r="A660" t="str">
        <f t="shared" si="35"/>
        <v>MANISH AJITSARIA</v>
      </c>
      <c r="B660" t="str">
        <f t="shared" si="36"/>
        <v>MANISH AJITSARIA</v>
      </c>
      <c r="C660" t="s">
        <v>5515</v>
      </c>
      <c r="K660" t="e">
        <f t="shared" si="37"/>
        <v>#N/A</v>
      </c>
    </row>
    <row r="661" spans="1:11" x14ac:dyDescent="0.2">
      <c r="A661" t="str">
        <f t="shared" si="35"/>
        <v>NAHAZ RAZACK</v>
      </c>
      <c r="B661" t="str">
        <f t="shared" si="36"/>
        <v>NAHAZ RAZACK</v>
      </c>
      <c r="C661" t="s">
        <v>5523</v>
      </c>
      <c r="K661" t="e">
        <f t="shared" si="37"/>
        <v>#N/A</v>
      </c>
    </row>
    <row r="662" spans="1:11" x14ac:dyDescent="0.2">
      <c r="A662" t="str">
        <f t="shared" si="35"/>
        <v>RAJINDER KUMAR JINDAL</v>
      </c>
      <c r="B662" t="str">
        <f t="shared" si="36"/>
        <v/>
      </c>
      <c r="C662" t="s">
        <v>5531</v>
      </c>
      <c r="K662" t="e">
        <f t="shared" si="37"/>
        <v>#N/A</v>
      </c>
    </row>
    <row r="663" spans="1:11" x14ac:dyDescent="0.2">
      <c r="A663" t="str">
        <f t="shared" si="35"/>
        <v>CHAYYA RAJESH TAMBARE</v>
      </c>
      <c r="B663" t="str">
        <f t="shared" si="36"/>
        <v>CHAYYA RAJESH TAMBARE</v>
      </c>
      <c r="C663" t="s">
        <v>5538</v>
      </c>
      <c r="K663" t="e">
        <f t="shared" si="37"/>
        <v>#N/A</v>
      </c>
    </row>
    <row r="664" spans="1:11" x14ac:dyDescent="0.2">
      <c r="A664" t="str">
        <f t="shared" si="35"/>
        <v>KULJEET KAUR</v>
      </c>
      <c r="B664" t="str">
        <f t="shared" si="36"/>
        <v/>
      </c>
      <c r="C664" t="s">
        <v>5545</v>
      </c>
      <c r="K664" t="e">
        <f t="shared" si="37"/>
        <v>#N/A</v>
      </c>
    </row>
    <row r="665" spans="1:11" x14ac:dyDescent="0.2">
      <c r="A665" t="str">
        <f t="shared" si="35"/>
        <v>DEVYANI HARENDRA MEHTA</v>
      </c>
      <c r="B665" t="str">
        <f t="shared" si="36"/>
        <v>DEVYANI HARENDRA MEHTA</v>
      </c>
      <c r="C665" t="s">
        <v>5551</v>
      </c>
      <c r="K665" t="e">
        <f t="shared" si="37"/>
        <v>#N/A</v>
      </c>
    </row>
    <row r="666" spans="1:11" x14ac:dyDescent="0.2">
      <c r="A666" t="str">
        <f t="shared" si="35"/>
        <v>S.A.PHARMACHEM PRIVATE LIMITED</v>
      </c>
      <c r="B666" t="str">
        <f t="shared" si="36"/>
        <v>S.A.PHARMACHEM PRIVATE LIMITED</v>
      </c>
      <c r="C666" t="s">
        <v>5558</v>
      </c>
      <c r="K666" t="e">
        <f t="shared" si="37"/>
        <v>#N/A</v>
      </c>
    </row>
    <row r="667" spans="1:11" x14ac:dyDescent="0.2">
      <c r="A667" t="str">
        <f t="shared" si="35"/>
        <v>JIGAR PRAKASHBHAI TRIPATHI</v>
      </c>
      <c r="B667" t="str">
        <f t="shared" si="36"/>
        <v>JIGAR PRAKASHBHAI TRIPATHI</v>
      </c>
      <c r="C667" t="s">
        <v>5567</v>
      </c>
      <c r="K667" t="e">
        <f t="shared" si="37"/>
        <v>#N/A</v>
      </c>
    </row>
    <row r="668" spans="1:11" x14ac:dyDescent="0.2">
      <c r="A668" t="str">
        <f t="shared" si="35"/>
        <v>BHUSHAN SATISH KANABAR</v>
      </c>
      <c r="B668" t="str">
        <f t="shared" si="36"/>
        <v>BHUSHAN SATISH KANABAR</v>
      </c>
      <c r="C668" t="s">
        <v>5575</v>
      </c>
      <c r="K668" t="e">
        <f t="shared" si="37"/>
        <v>#N/A</v>
      </c>
    </row>
    <row r="669" spans="1:11" x14ac:dyDescent="0.2">
      <c r="A669" t="str">
        <f t="shared" si="35"/>
        <v>SHRI MAHALAXMI INDUSTRIES</v>
      </c>
      <c r="B669" t="str">
        <f t="shared" si="36"/>
        <v>SHRI MAHALAXMI INDUSTRIES</v>
      </c>
      <c r="C669" t="s">
        <v>5585</v>
      </c>
      <c r="K669" t="e">
        <f t="shared" si="37"/>
        <v>#N/A</v>
      </c>
    </row>
    <row r="670" spans="1:11" x14ac:dyDescent="0.2">
      <c r="A670" t="str">
        <f t="shared" si="35"/>
        <v>CHOWDHARY VINOD PAWAN</v>
      </c>
      <c r="B670" t="str">
        <f t="shared" si="36"/>
        <v>CHOWDHARY VINOD PAWAN</v>
      </c>
      <c r="C670" t="s">
        <v>5592</v>
      </c>
      <c r="K670" t="e">
        <f t="shared" si="37"/>
        <v>#N/A</v>
      </c>
    </row>
    <row r="671" spans="1:11" x14ac:dyDescent="0.2">
      <c r="A671" t="str">
        <f t="shared" si="35"/>
        <v>HALEWOOD LABORATORIES PRIVATE LIMITED</v>
      </c>
      <c r="B671" t="str">
        <f t="shared" si="36"/>
        <v>HALEWOOD LABORATORIES PRIVATE LIMITED</v>
      </c>
      <c r="C671" t="s">
        <v>5598</v>
      </c>
      <c r="K671" t="e">
        <f t="shared" si="37"/>
        <v>#N/A</v>
      </c>
    </row>
    <row r="672" spans="1:11" x14ac:dyDescent="0.2">
      <c r="A672" t="str">
        <f t="shared" si="35"/>
        <v>BHARAT ENGINEERING CONSTRUCTION</v>
      </c>
      <c r="B672" t="str">
        <f t="shared" si="36"/>
        <v>BHARAT ENGINEERING CONSTRUCTION</v>
      </c>
      <c r="C672" t="s">
        <v>5608</v>
      </c>
      <c r="K672" t="e">
        <f t="shared" si="37"/>
        <v>#N/A</v>
      </c>
    </row>
    <row r="673" spans="1:11" x14ac:dyDescent="0.2">
      <c r="A673" t="str">
        <f t="shared" si="35"/>
        <v>TITTAMEGALAPALYA MARAIAH</v>
      </c>
      <c r="B673" t="str">
        <f t="shared" si="36"/>
        <v>TITTAMEGALAPALYA MARAIAH</v>
      </c>
      <c r="C673" t="s">
        <v>5614</v>
      </c>
      <c r="K673" t="e">
        <f t="shared" si="37"/>
        <v>#N/A</v>
      </c>
    </row>
    <row r="674" spans="1:11" x14ac:dyDescent="0.2">
      <c r="A674" t="str">
        <f t="shared" si="35"/>
        <v>SHRI BALAJEE LOGISTICS</v>
      </c>
      <c r="B674" t="str">
        <f t="shared" si="36"/>
        <v>SHRI BALAJEE LOGISTICS</v>
      </c>
      <c r="C674" t="s">
        <v>5620</v>
      </c>
      <c r="K674" t="e">
        <f t="shared" si="37"/>
        <v>#N/A</v>
      </c>
    </row>
    <row r="675" spans="1:11" x14ac:dyDescent="0.2">
      <c r="A675" t="str">
        <f t="shared" si="35"/>
        <v>MAKERS POLYSHRINK</v>
      </c>
      <c r="B675" t="str">
        <f t="shared" si="36"/>
        <v>MAKERS POLYSHRINK</v>
      </c>
      <c r="C675" t="s">
        <v>5624</v>
      </c>
      <c r="K675" t="e">
        <f t="shared" si="37"/>
        <v>#N/A</v>
      </c>
    </row>
    <row r="676" spans="1:11" x14ac:dyDescent="0.2">
      <c r="A676" t="str">
        <f t="shared" si="35"/>
        <v>HITESH SHANKARBHAI PATEL</v>
      </c>
      <c r="B676" t="str">
        <f t="shared" si="36"/>
        <v>HITESH SHANKARBHAI PATEL</v>
      </c>
      <c r="C676" t="s">
        <v>5631</v>
      </c>
      <c r="K676" t="e">
        <f t="shared" si="37"/>
        <v>#N/A</v>
      </c>
    </row>
    <row r="677" spans="1:11" x14ac:dyDescent="0.2">
      <c r="A677" t="str">
        <f t="shared" si="35"/>
        <v>SANJAY GHOSH</v>
      </c>
      <c r="B677" t="str">
        <f t="shared" si="36"/>
        <v>SANJAY GHOSH</v>
      </c>
      <c r="C677" t="s">
        <v>5638</v>
      </c>
      <c r="K677" t="e">
        <f t="shared" si="37"/>
        <v>#N/A</v>
      </c>
    </row>
    <row r="678" spans="1:11" x14ac:dyDescent="0.2">
      <c r="A678" t="str">
        <f t="shared" si="35"/>
        <v>AMAR BIO ORGANICS (INDIA) PRIVATE LIMITED</v>
      </c>
      <c r="B678" t="str">
        <f t="shared" si="36"/>
        <v>AMAR BIO ORGANICS (INDIA) PRIVATE LIMITED</v>
      </c>
      <c r="C678" t="s">
        <v>5644</v>
      </c>
      <c r="K678" t="e">
        <f t="shared" si="37"/>
        <v>#N/A</v>
      </c>
    </row>
    <row r="679" spans="1:11" x14ac:dyDescent="0.2">
      <c r="A679" t="str">
        <f t="shared" si="35"/>
        <v>FINOX PELLETS INDUSTRIES</v>
      </c>
      <c r="B679" t="str">
        <f t="shared" si="36"/>
        <v>FINOX PELLETS INDUSTRIES</v>
      </c>
      <c r="C679" t="s">
        <v>5653</v>
      </c>
      <c r="K679" t="e">
        <f t="shared" si="37"/>
        <v>#N/A</v>
      </c>
    </row>
    <row r="680" spans="1:11" x14ac:dyDescent="0.2">
      <c r="A680" t="str">
        <f t="shared" si="35"/>
        <v>SANJAY CHAUDHARY</v>
      </c>
      <c r="B680" t="str">
        <f t="shared" si="36"/>
        <v>SANJAY CHAUDHARY</v>
      </c>
      <c r="C680" t="s">
        <v>5659</v>
      </c>
      <c r="K680" t="e">
        <f t="shared" si="37"/>
        <v>#N/A</v>
      </c>
    </row>
    <row r="681" spans="1:11" x14ac:dyDescent="0.2">
      <c r="A681" t="str">
        <f t="shared" si="35"/>
        <v>TECHNOMECH ENGINEERING SALES &amp; SERVICES</v>
      </c>
      <c r="B681" t="str">
        <f t="shared" si="36"/>
        <v>TECHNOMECH ENGINEERING SALES &amp; SERVICES</v>
      </c>
      <c r="C681" t="s">
        <v>5665</v>
      </c>
      <c r="K681" t="e">
        <f t="shared" si="37"/>
        <v>#N/A</v>
      </c>
    </row>
    <row r="682" spans="1:11" x14ac:dyDescent="0.2">
      <c r="A682" t="str">
        <f t="shared" si="35"/>
        <v>VIRENDER</v>
      </c>
      <c r="B682" t="str">
        <f t="shared" si="36"/>
        <v>VIRENDER</v>
      </c>
      <c r="C682" t="s">
        <v>5673</v>
      </c>
      <c r="K682" t="e">
        <f t="shared" si="37"/>
        <v>#N/A</v>
      </c>
    </row>
    <row r="683" spans="1:11" x14ac:dyDescent="0.2">
      <c r="A683" t="str">
        <f t="shared" si="35"/>
        <v>QUOINX TECHNOLOGIES PRIVATE LIMITED</v>
      </c>
      <c r="B683" t="str">
        <f t="shared" si="36"/>
        <v>QUOINX TECHNOLOGIES PRIVATE LIMITED</v>
      </c>
      <c r="C683" t="s">
        <v>5680</v>
      </c>
      <c r="K683" t="e">
        <f t="shared" si="37"/>
        <v>#N/A</v>
      </c>
    </row>
    <row r="684" spans="1:11" x14ac:dyDescent="0.2">
      <c r="A684" t="str">
        <f t="shared" si="35"/>
        <v>SHREE BALAJI TRADING CO</v>
      </c>
      <c r="B684" t="str">
        <f t="shared" si="36"/>
        <v>SHREE BALAJI TRADING CO</v>
      </c>
      <c r="C684" t="s">
        <v>5688</v>
      </c>
      <c r="K684" t="e">
        <f t="shared" si="37"/>
        <v>#N/A</v>
      </c>
    </row>
    <row r="685" spans="1:11" x14ac:dyDescent="0.2">
      <c r="A685" t="str">
        <f t="shared" si="35"/>
        <v/>
      </c>
      <c r="B685" t="str">
        <f t="shared" si="36"/>
        <v/>
      </c>
      <c r="C685" t="s">
        <v>5693</v>
      </c>
      <c r="K685" t="e">
        <f t="shared" si="37"/>
        <v>#N/A</v>
      </c>
    </row>
    <row r="686" spans="1:11" x14ac:dyDescent="0.2">
      <c r="A686" t="str">
        <f t="shared" si="35"/>
        <v>ROHIT KUMAR SRIVASTAVA</v>
      </c>
      <c r="B686" t="str">
        <f t="shared" si="36"/>
        <v>ROHIT KUMAR SRIVASTAVA</v>
      </c>
      <c r="C686" t="s">
        <v>5703</v>
      </c>
      <c r="K686" t="e">
        <f t="shared" si="37"/>
        <v>#N/A</v>
      </c>
    </row>
    <row r="687" spans="1:11" x14ac:dyDescent="0.2">
      <c r="A687" t="str">
        <f t="shared" si="35"/>
        <v>GILBERT DENITA</v>
      </c>
      <c r="B687" t="str">
        <f t="shared" si="36"/>
        <v>GILBERT DENITA</v>
      </c>
      <c r="C687" t="s">
        <v>5711</v>
      </c>
      <c r="K687" t="e">
        <f t="shared" si="37"/>
        <v>#N/A</v>
      </c>
    </row>
    <row r="688" spans="1:11" x14ac:dyDescent="0.2">
      <c r="A688" t="str">
        <f t="shared" si="35"/>
        <v>FORZA LOGISTICS TECHLABS PRIVATE LIMITED</v>
      </c>
      <c r="B688" t="str">
        <f t="shared" si="36"/>
        <v>FORZA LOGISTICS TECHLABS PRIVATE LIMITED</v>
      </c>
      <c r="C688" t="s">
        <v>5721</v>
      </c>
      <c r="K688" t="e">
        <f t="shared" si="37"/>
        <v>#N/A</v>
      </c>
    </row>
    <row r="689" spans="1:11" x14ac:dyDescent="0.2">
      <c r="A689" t="str">
        <f t="shared" si="35"/>
        <v>SPECTRUM SCAN PRIVATE LIMITED</v>
      </c>
      <c r="B689" t="str">
        <f t="shared" si="36"/>
        <v>SPECTRUM SCAN PRIVATE LIMITED</v>
      </c>
      <c r="C689" t="s">
        <v>5728</v>
      </c>
      <c r="K689" t="e">
        <f t="shared" si="37"/>
        <v>#N/A</v>
      </c>
    </row>
    <row r="690" spans="1:11" x14ac:dyDescent="0.2">
      <c r="A690" t="str">
        <f t="shared" si="35"/>
        <v>KALPANA ZOKARKAR</v>
      </c>
      <c r="B690" t="str">
        <f t="shared" si="36"/>
        <v>KALPANA ZOKARKAR</v>
      </c>
      <c r="C690" t="s">
        <v>5736</v>
      </c>
      <c r="K690" t="e">
        <f t="shared" si="37"/>
        <v>#N/A</v>
      </c>
    </row>
    <row r="691" spans="1:11" x14ac:dyDescent="0.2">
      <c r="A691" t="str">
        <f t="shared" si="35"/>
        <v>RAVIRAJ FOILS LIMITED</v>
      </c>
      <c r="B691" t="str">
        <f t="shared" si="36"/>
        <v>RAVIRAJ FOILS LIMITED</v>
      </c>
      <c r="C691" t="s">
        <v>5746</v>
      </c>
      <c r="K691" t="e">
        <f t="shared" si="37"/>
        <v>#N/A</v>
      </c>
    </row>
    <row r="692" spans="1:11" x14ac:dyDescent="0.2">
      <c r="A692" t="str">
        <f t="shared" si="35"/>
        <v>ADSERT WEB SOLUTIONS PRIVATE LIMITED</v>
      </c>
      <c r="B692" t="str">
        <f t="shared" si="36"/>
        <v>ADSERT WEB SOLUTIONS PRIVATE LIMITED</v>
      </c>
      <c r="C692" t="s">
        <v>5757</v>
      </c>
      <c r="K692" t="e">
        <f t="shared" si="37"/>
        <v>#N/A</v>
      </c>
    </row>
    <row r="693" spans="1:11" x14ac:dyDescent="0.2">
      <c r="A693" t="str">
        <f t="shared" si="35"/>
        <v>Induction Heat Treaters</v>
      </c>
      <c r="B693" t="str">
        <f t="shared" si="36"/>
        <v>Induction Heat Treaters</v>
      </c>
      <c r="C693" t="s">
        <v>5764</v>
      </c>
      <c r="K693" t="e">
        <f t="shared" si="37"/>
        <v>#N/A</v>
      </c>
    </row>
    <row r="694" spans="1:11" x14ac:dyDescent="0.2">
      <c r="A694" t="str">
        <f t="shared" si="35"/>
        <v>NAGENDRA RAMMURAT SINGH</v>
      </c>
      <c r="B694" t="str">
        <f t="shared" si="36"/>
        <v>NAGENDRA RAMMURAT SINGH</v>
      </c>
      <c r="C694" t="s">
        <v>5772</v>
      </c>
      <c r="K694" t="e">
        <f t="shared" si="37"/>
        <v>#N/A</v>
      </c>
    </row>
    <row r="695" spans="1:11" x14ac:dyDescent="0.2">
      <c r="A695" t="str">
        <f t="shared" si="35"/>
        <v>M/S P K NATH &amp; GHOSHAL</v>
      </c>
      <c r="B695" t="str">
        <f t="shared" si="36"/>
        <v>M/S P K NATH &amp; GHOSHAL</v>
      </c>
      <c r="C695" t="s">
        <v>5780</v>
      </c>
      <c r="K695" t="e">
        <f t="shared" si="37"/>
        <v>#N/A</v>
      </c>
    </row>
    <row r="696" spans="1:11" x14ac:dyDescent="0.2">
      <c r="A696" t="str">
        <f t="shared" si="35"/>
        <v>BHASKAR KRISHNARAO DESHMUKH</v>
      </c>
      <c r="B696" t="str">
        <f t="shared" si="36"/>
        <v>BHASKAR KRISHNARAO DESHMUKH</v>
      </c>
      <c r="C696" t="s">
        <v>5787</v>
      </c>
      <c r="K696" t="e">
        <f t="shared" si="37"/>
        <v>#N/A</v>
      </c>
    </row>
    <row r="697" spans="1:11" x14ac:dyDescent="0.2">
      <c r="A697" t="str">
        <f t="shared" si="35"/>
        <v>RADIANT HITECH ENG. PRIVATE LIMITED</v>
      </c>
      <c r="B697" t="str">
        <f t="shared" si="36"/>
        <v>RADIANT HITECH ENG. PRIVATE LIMITED</v>
      </c>
      <c r="C697" t="s">
        <v>5795</v>
      </c>
      <c r="K697" t="e">
        <f t="shared" si="37"/>
        <v>#N/A</v>
      </c>
    </row>
    <row r="698" spans="1:11" x14ac:dyDescent="0.2">
      <c r="A698" t="str">
        <f t="shared" si="35"/>
        <v>SRI VYJAYANTHI LABS PRIVATE LIMITED</v>
      </c>
      <c r="B698" t="str">
        <f t="shared" si="36"/>
        <v>SRI VYJAYANTHI LABS PRIVATE LIMITED</v>
      </c>
      <c r="C698" t="s">
        <v>5807</v>
      </c>
      <c r="K698" t="e">
        <f t="shared" si="37"/>
        <v>#N/A</v>
      </c>
    </row>
    <row r="699" spans="1:11" x14ac:dyDescent="0.2">
      <c r="A699" t="str">
        <f t="shared" si="35"/>
        <v>ATUL DATTATRAY THORAT</v>
      </c>
      <c r="B699" t="str">
        <f t="shared" si="36"/>
        <v>ATUL DATTATRAY THORAT</v>
      </c>
      <c r="C699" t="s">
        <v>5815</v>
      </c>
      <c r="K699" t="e">
        <f t="shared" si="37"/>
        <v>#N/A</v>
      </c>
    </row>
    <row r="700" spans="1:11" x14ac:dyDescent="0.2">
      <c r="A700" t="str">
        <f t="shared" si="35"/>
        <v>KRISHNA INDUSTRIES</v>
      </c>
      <c r="B700" t="str">
        <f t="shared" si="36"/>
        <v>KRISHNA INDUSTRIES</v>
      </c>
      <c r="C700" t="s">
        <v>4770</v>
      </c>
      <c r="K700" t="e">
        <f t="shared" si="37"/>
        <v>#N/A</v>
      </c>
    </row>
    <row r="701" spans="1:11" x14ac:dyDescent="0.2">
      <c r="A701" t="str">
        <f t="shared" si="35"/>
        <v>COFFEE DAY GLOBAL LIMITED</v>
      </c>
      <c r="B701" t="str">
        <f t="shared" si="36"/>
        <v>COFFEE DAY GLOBAL LIMITED</v>
      </c>
      <c r="C701" t="s">
        <v>5828</v>
      </c>
      <c r="K701" t="e">
        <f t="shared" si="37"/>
        <v>#N/A</v>
      </c>
    </row>
    <row r="702" spans="1:11" x14ac:dyDescent="0.2">
      <c r="A702" t="str">
        <f t="shared" si="35"/>
        <v>GUJARAT MARKETING</v>
      </c>
      <c r="B702" t="str">
        <f t="shared" si="36"/>
        <v>GUJARAT MARKETING</v>
      </c>
      <c r="C702" t="s">
        <v>5837</v>
      </c>
      <c r="K702" t="e">
        <f t="shared" si="37"/>
        <v>#N/A</v>
      </c>
    </row>
    <row r="703" spans="1:11" x14ac:dyDescent="0.2">
      <c r="A703" t="str">
        <f t="shared" si="35"/>
        <v>MINAKSHI GABA</v>
      </c>
      <c r="B703" t="str">
        <f t="shared" si="36"/>
        <v/>
      </c>
      <c r="C703" t="s">
        <v>5843</v>
      </c>
      <c r="K703" t="e">
        <f t="shared" si="37"/>
        <v>#N/A</v>
      </c>
    </row>
    <row r="704" spans="1:11" x14ac:dyDescent="0.2">
      <c r="A704" t="str">
        <f t="shared" si="35"/>
        <v>VINITA DEEPAKKUMAR LAKHIYANI</v>
      </c>
      <c r="B704" t="str">
        <f t="shared" si="36"/>
        <v>VINITA DEEPAKKUMAR LAKHIYANI</v>
      </c>
      <c r="C704" t="s">
        <v>5851</v>
      </c>
      <c r="K704" t="e">
        <f t="shared" si="37"/>
        <v>#N/A</v>
      </c>
    </row>
    <row r="705" spans="1:11" x14ac:dyDescent="0.2">
      <c r="A705" t="str">
        <f t="shared" si="35"/>
        <v>RANGARAJAN ANURADHA</v>
      </c>
      <c r="B705" t="str">
        <f t="shared" si="36"/>
        <v>RANGARAJAN ANURADHA</v>
      </c>
      <c r="C705" t="s">
        <v>5857</v>
      </c>
      <c r="K705" t="e">
        <f t="shared" si="37"/>
        <v>#N/A</v>
      </c>
    </row>
    <row r="706" spans="1:11" x14ac:dyDescent="0.2">
      <c r="A706" t="str">
        <f t="shared" si="35"/>
        <v>SHREE HARI COAL CORPORATION</v>
      </c>
      <c r="B706" t="str">
        <f t="shared" si="36"/>
        <v>SHREE HARI COAL CORPORATION</v>
      </c>
      <c r="C706" t="s">
        <v>5866</v>
      </c>
      <c r="K706" t="e">
        <f t="shared" si="37"/>
        <v>#N/A</v>
      </c>
    </row>
    <row r="707" spans="1:11" x14ac:dyDescent="0.2">
      <c r="A707" t="str">
        <f t="shared" ref="A707:A770" si="38">IF(IFERROR(MATCH(C707,$F$2:$F$55,0),"")="",C707,"")</f>
        <v>PGP GLASS PRIVATE LIMITED</v>
      </c>
      <c r="B707" t="str">
        <f t="shared" ref="B707:B770" si="39">IF(IFERROR(MATCH(C707,$E$2:$E$55,0),"")="",C707,"")</f>
        <v>PGP GLASS PRIVATE LIMITED</v>
      </c>
      <c r="C707" t="s">
        <v>5873</v>
      </c>
      <c r="K707" t="e">
        <f t="shared" ref="K707:K770" si="40">MATCH(B707,$H$2:$H$55,0)</f>
        <v>#N/A</v>
      </c>
    </row>
    <row r="708" spans="1:11" x14ac:dyDescent="0.2">
      <c r="A708" t="str">
        <f t="shared" si="38"/>
        <v>MEHUL NILKANTH JOSHI</v>
      </c>
      <c r="B708" t="str">
        <f t="shared" si="39"/>
        <v>MEHUL NILKANTH JOSHI</v>
      </c>
      <c r="C708" t="s">
        <v>5881</v>
      </c>
      <c r="K708" t="e">
        <f t="shared" si="40"/>
        <v>#N/A</v>
      </c>
    </row>
    <row r="709" spans="1:11" x14ac:dyDescent="0.2">
      <c r="A709" t="str">
        <f t="shared" si="38"/>
        <v>EXPRESOLV LIMITED</v>
      </c>
      <c r="B709" t="str">
        <f t="shared" si="39"/>
        <v>EXPRESOLV LIMITED</v>
      </c>
      <c r="C709" t="s">
        <v>5889</v>
      </c>
      <c r="K709" t="e">
        <f t="shared" si="40"/>
        <v>#N/A</v>
      </c>
    </row>
    <row r="710" spans="1:11" x14ac:dyDescent="0.2">
      <c r="A710" t="str">
        <f t="shared" si="38"/>
        <v>MOHAMMED IRSHAD MOHD ASHFAQUE SHAIKH</v>
      </c>
      <c r="B710" t="str">
        <f t="shared" si="39"/>
        <v>MOHAMMED IRSHAD MOHD ASHFAQUE SHAIKH</v>
      </c>
      <c r="C710" t="s">
        <v>5898</v>
      </c>
      <c r="K710" t="e">
        <f t="shared" si="40"/>
        <v>#N/A</v>
      </c>
    </row>
    <row r="711" spans="1:11" x14ac:dyDescent="0.2">
      <c r="A711" t="str">
        <f t="shared" si="38"/>
        <v>GEOINSYSSOFT PRIVATE LIMITED</v>
      </c>
      <c r="B711" t="str">
        <f t="shared" si="39"/>
        <v>GEOINSYSSOFT PRIVATE LIMITED</v>
      </c>
      <c r="C711" t="s">
        <v>5905</v>
      </c>
      <c r="K711" t="e">
        <f t="shared" si="40"/>
        <v>#N/A</v>
      </c>
    </row>
    <row r="712" spans="1:11" x14ac:dyDescent="0.2">
      <c r="A712" t="str">
        <f t="shared" si="38"/>
        <v/>
      </c>
      <c r="B712" t="str">
        <f t="shared" si="39"/>
        <v/>
      </c>
      <c r="C712" t="s">
        <v>5911</v>
      </c>
      <c r="K712" t="e">
        <f t="shared" si="40"/>
        <v>#N/A</v>
      </c>
    </row>
    <row r="713" spans="1:11" x14ac:dyDescent="0.2">
      <c r="A713" t="str">
        <f t="shared" si="38"/>
        <v>DEEPAK KANTILAL SHAH</v>
      </c>
      <c r="B713" t="str">
        <f t="shared" si="39"/>
        <v>DEEPAK KANTILAL SHAH</v>
      </c>
      <c r="C713" t="s">
        <v>5917</v>
      </c>
      <c r="K713" t="e">
        <f t="shared" si="40"/>
        <v>#N/A</v>
      </c>
    </row>
    <row r="714" spans="1:11" x14ac:dyDescent="0.2">
      <c r="A714" t="str">
        <f t="shared" si="38"/>
        <v>JUPITER DYE CHEM PRIVATE LIMITED</v>
      </c>
      <c r="B714" t="str">
        <f t="shared" si="39"/>
        <v>JUPITER DYE CHEM PRIVATE LIMITED</v>
      </c>
      <c r="C714" t="s">
        <v>5925</v>
      </c>
      <c r="K714" t="e">
        <f t="shared" si="40"/>
        <v>#N/A</v>
      </c>
    </row>
    <row r="715" spans="1:11" x14ac:dyDescent="0.2">
      <c r="A715" t="str">
        <f t="shared" si="38"/>
        <v>SABRUN NISHA</v>
      </c>
      <c r="B715" t="str">
        <f t="shared" si="39"/>
        <v>SABRUN NISHA</v>
      </c>
      <c r="C715" t="s">
        <v>5933</v>
      </c>
      <c r="K715" t="e">
        <f t="shared" si="40"/>
        <v>#N/A</v>
      </c>
    </row>
    <row r="716" spans="1:11" x14ac:dyDescent="0.2">
      <c r="A716" t="str">
        <f t="shared" si="38"/>
        <v>VENU VANGALA</v>
      </c>
      <c r="B716" t="str">
        <f t="shared" si="39"/>
        <v>VENU VANGALA</v>
      </c>
      <c r="C716" t="s">
        <v>5941</v>
      </c>
      <c r="K716" t="e">
        <f t="shared" si="40"/>
        <v>#N/A</v>
      </c>
    </row>
    <row r="717" spans="1:11" x14ac:dyDescent="0.2">
      <c r="A717" t="str">
        <f t="shared" si="38"/>
        <v>VIJAY KUMAR VASHIST</v>
      </c>
      <c r="B717" t="str">
        <f t="shared" si="39"/>
        <v>VIJAY KUMAR VASHIST</v>
      </c>
      <c r="C717" t="s">
        <v>5950</v>
      </c>
      <c r="K717" t="e">
        <f t="shared" si="40"/>
        <v>#N/A</v>
      </c>
    </row>
    <row r="718" spans="1:11" x14ac:dyDescent="0.2">
      <c r="A718" t="str">
        <f t="shared" si="38"/>
        <v>ROSE BIRD</v>
      </c>
      <c r="B718" t="str">
        <f t="shared" si="39"/>
        <v>ROSE BIRD</v>
      </c>
      <c r="C718" t="s">
        <v>5957</v>
      </c>
      <c r="K718" t="e">
        <f t="shared" si="40"/>
        <v>#N/A</v>
      </c>
    </row>
    <row r="719" spans="1:11" x14ac:dyDescent="0.2">
      <c r="A719" t="str">
        <f t="shared" si="38"/>
        <v>RAJESH VASARAM PATEL</v>
      </c>
      <c r="B719" t="str">
        <f t="shared" si="39"/>
        <v>RAJESH VASARAM PATEL</v>
      </c>
      <c r="C719" t="s">
        <v>5964</v>
      </c>
      <c r="K719" t="e">
        <f t="shared" si="40"/>
        <v>#N/A</v>
      </c>
    </row>
    <row r="720" spans="1:11" x14ac:dyDescent="0.2">
      <c r="A720" t="str">
        <f t="shared" si="38"/>
        <v>RAJENDER ASHARAM SHARMA</v>
      </c>
      <c r="B720" t="str">
        <f t="shared" si="39"/>
        <v>RAJENDER ASHARAM SHARMA</v>
      </c>
      <c r="C720" t="s">
        <v>5973</v>
      </c>
      <c r="K720" t="e">
        <f t="shared" si="40"/>
        <v>#N/A</v>
      </c>
    </row>
    <row r="721" spans="1:11" x14ac:dyDescent="0.2">
      <c r="A721" t="str">
        <f t="shared" si="38"/>
        <v>ESDS SOFTWARE SOLUTION LIMITED</v>
      </c>
      <c r="B721" t="str">
        <f t="shared" si="39"/>
        <v>ESDS SOFTWARE SOLUTION LIMITED</v>
      </c>
      <c r="C721" t="s">
        <v>5979</v>
      </c>
      <c r="K721" t="e">
        <f t="shared" si="40"/>
        <v>#N/A</v>
      </c>
    </row>
    <row r="722" spans="1:11" x14ac:dyDescent="0.2">
      <c r="A722" t="str">
        <f t="shared" si="38"/>
        <v>SATVIK POWERTECH LIMITED LIABILITY PARTNERSHIP</v>
      </c>
      <c r="B722" t="str">
        <f t="shared" si="39"/>
        <v>SATVIK POWERTECH LIMITED LIABILITY PARTNERSHIP</v>
      </c>
      <c r="C722" t="s">
        <v>5990</v>
      </c>
      <c r="K722" t="e">
        <f t="shared" si="40"/>
        <v>#N/A</v>
      </c>
    </row>
    <row r="723" spans="1:11" x14ac:dyDescent="0.2">
      <c r="A723" t="str">
        <f t="shared" si="38"/>
        <v>PRASATH</v>
      </c>
      <c r="B723" t="str">
        <f t="shared" si="39"/>
        <v>PRASATH</v>
      </c>
      <c r="C723" t="s">
        <v>5999</v>
      </c>
      <c r="K723" t="e">
        <f t="shared" si="40"/>
        <v>#N/A</v>
      </c>
    </row>
    <row r="724" spans="1:11" x14ac:dyDescent="0.2">
      <c r="A724" t="str">
        <f t="shared" si="38"/>
        <v>GEM CORPOCHEM PRIVATE LIMITED</v>
      </c>
      <c r="B724" t="str">
        <f t="shared" si="39"/>
        <v>GEM CORPOCHEM PRIVATE LIMITED</v>
      </c>
      <c r="C724" t="s">
        <v>6006</v>
      </c>
      <c r="K724" t="e">
        <f t="shared" si="40"/>
        <v>#N/A</v>
      </c>
    </row>
    <row r="725" spans="1:11" x14ac:dyDescent="0.2">
      <c r="A725" t="str">
        <f t="shared" si="38"/>
        <v>Kuldeep Thakur</v>
      </c>
      <c r="B725" t="str">
        <f t="shared" si="39"/>
        <v>Kuldeep Thakur</v>
      </c>
      <c r="C725" t="s">
        <v>6014</v>
      </c>
      <c r="K725" t="e">
        <f t="shared" si="40"/>
        <v>#N/A</v>
      </c>
    </row>
    <row r="726" spans="1:11" x14ac:dyDescent="0.2">
      <c r="A726" t="str">
        <f t="shared" si="38"/>
        <v>QARMATEK SERVICES PRIVATE LIMITED</v>
      </c>
      <c r="B726" t="str">
        <f t="shared" si="39"/>
        <v>QARMATEK SERVICES PRIVATE LIMITED</v>
      </c>
      <c r="C726" t="s">
        <v>6021</v>
      </c>
      <c r="K726" t="e">
        <f t="shared" si="40"/>
        <v>#N/A</v>
      </c>
    </row>
    <row r="727" spans="1:11" x14ac:dyDescent="0.2">
      <c r="A727" t="str">
        <f t="shared" si="38"/>
        <v>DATTATRAY NANA DHENDE</v>
      </c>
      <c r="B727" t="str">
        <f t="shared" si="39"/>
        <v>DATTATRAY NANA DHENDE</v>
      </c>
      <c r="C727" t="s">
        <v>6031</v>
      </c>
      <c r="K727" t="e">
        <f t="shared" si="40"/>
        <v>#N/A</v>
      </c>
    </row>
    <row r="728" spans="1:11" x14ac:dyDescent="0.2">
      <c r="A728" t="str">
        <f t="shared" si="38"/>
        <v>KAMAKSHI INTEGRATED FACILITY MANAGEMENT LLP</v>
      </c>
      <c r="B728" t="str">
        <f t="shared" si="39"/>
        <v>KAMAKSHI INTEGRATED FACILITY MANAGEMENT LLP</v>
      </c>
      <c r="C728" t="s">
        <v>6043</v>
      </c>
      <c r="K728" t="e">
        <f t="shared" si="40"/>
        <v>#N/A</v>
      </c>
    </row>
    <row r="729" spans="1:11" x14ac:dyDescent="0.2">
      <c r="A729" t="str">
        <f t="shared" si="38"/>
        <v/>
      </c>
      <c r="B729" t="str">
        <f t="shared" si="39"/>
        <v/>
      </c>
      <c r="C729" t="s">
        <v>6050</v>
      </c>
      <c r="K729" t="e">
        <f t="shared" si="40"/>
        <v>#N/A</v>
      </c>
    </row>
    <row r="730" spans="1:11" x14ac:dyDescent="0.2">
      <c r="A730" t="str">
        <f t="shared" si="38"/>
        <v/>
      </c>
      <c r="B730" t="str">
        <f t="shared" si="39"/>
        <v/>
      </c>
      <c r="C730" t="s">
        <v>6057</v>
      </c>
      <c r="K730" t="e">
        <f t="shared" si="40"/>
        <v>#N/A</v>
      </c>
    </row>
    <row r="731" spans="1:11" x14ac:dyDescent="0.2">
      <c r="A731" t="str">
        <f t="shared" si="38"/>
        <v>CTI LOGISTICS PRIVATE LIMITED</v>
      </c>
      <c r="B731" t="str">
        <f t="shared" si="39"/>
        <v/>
      </c>
      <c r="C731" t="s">
        <v>6063</v>
      </c>
      <c r="K731" t="e">
        <f t="shared" si="40"/>
        <v>#N/A</v>
      </c>
    </row>
    <row r="732" spans="1:11" x14ac:dyDescent="0.2">
      <c r="A732" t="str">
        <f t="shared" si="38"/>
        <v/>
      </c>
      <c r="B732" t="str">
        <f t="shared" si="39"/>
        <v/>
      </c>
      <c r="C732" t="s">
        <v>6072</v>
      </c>
      <c r="K732" t="e">
        <f t="shared" si="40"/>
        <v>#N/A</v>
      </c>
    </row>
    <row r="733" spans="1:11" x14ac:dyDescent="0.2">
      <c r="A733" t="str">
        <f t="shared" si="38"/>
        <v>ACCU SHARP CUTTING TOOLS PRIVATE LIMITED</v>
      </c>
      <c r="B733" t="str">
        <f t="shared" si="39"/>
        <v>ACCU SHARP CUTTING TOOLS PRIVATE LIMITED</v>
      </c>
      <c r="C733" t="s">
        <v>6081</v>
      </c>
      <c r="K733" t="e">
        <f t="shared" si="40"/>
        <v>#N/A</v>
      </c>
    </row>
    <row r="734" spans="1:11" x14ac:dyDescent="0.2">
      <c r="A734" t="str">
        <f t="shared" si="38"/>
        <v>J &amp; K INDUSTRIES</v>
      </c>
      <c r="B734" t="str">
        <f t="shared" si="39"/>
        <v>J &amp; K INDUSTRIES</v>
      </c>
      <c r="C734" t="s">
        <v>6089</v>
      </c>
      <c r="K734" t="e">
        <f t="shared" si="40"/>
        <v>#N/A</v>
      </c>
    </row>
    <row r="735" spans="1:11" x14ac:dyDescent="0.2">
      <c r="A735" t="str">
        <f t="shared" si="38"/>
        <v>S.S.ASSOCIATES</v>
      </c>
      <c r="B735" t="str">
        <f t="shared" si="39"/>
        <v>S.S.ASSOCIATES</v>
      </c>
      <c r="C735" t="s">
        <v>6094</v>
      </c>
      <c r="K735" t="e">
        <f t="shared" si="40"/>
        <v>#N/A</v>
      </c>
    </row>
    <row r="736" spans="1:11" x14ac:dyDescent="0.2">
      <c r="A736" t="str">
        <f t="shared" si="38"/>
        <v>METAL SURFTECH</v>
      </c>
      <c r="B736" t="str">
        <f t="shared" si="39"/>
        <v>METAL SURFTECH</v>
      </c>
      <c r="C736" t="s">
        <v>6102</v>
      </c>
      <c r="K736" t="e">
        <f t="shared" si="40"/>
        <v>#N/A</v>
      </c>
    </row>
    <row r="737" spans="1:11" x14ac:dyDescent="0.2">
      <c r="A737" t="str">
        <f t="shared" si="38"/>
        <v>CHANDRU MUTHU</v>
      </c>
      <c r="B737" t="str">
        <f t="shared" si="39"/>
        <v>CHANDRU MUTHU</v>
      </c>
      <c r="C737" t="s">
        <v>6110</v>
      </c>
      <c r="K737" t="e">
        <f t="shared" si="40"/>
        <v>#N/A</v>
      </c>
    </row>
    <row r="738" spans="1:11" x14ac:dyDescent="0.2">
      <c r="A738" t="str">
        <f t="shared" si="38"/>
        <v>SHILPI ENGINEERING PRIVATE LIMITED</v>
      </c>
      <c r="B738" t="str">
        <f t="shared" si="39"/>
        <v>SHILPI ENGINEERING PRIVATE LIMITED</v>
      </c>
      <c r="C738" t="s">
        <v>6118</v>
      </c>
      <c r="K738" t="e">
        <f t="shared" si="40"/>
        <v>#N/A</v>
      </c>
    </row>
    <row r="739" spans="1:11" x14ac:dyDescent="0.2">
      <c r="A739" t="str">
        <f t="shared" si="38"/>
        <v>BHANWARLAL JHANWAR &amp; SONS</v>
      </c>
      <c r="B739" t="str">
        <f t="shared" si="39"/>
        <v>BHANWARLAL JHANWAR &amp; SONS</v>
      </c>
      <c r="C739" t="s">
        <v>6128</v>
      </c>
      <c r="K739" t="e">
        <f t="shared" si="40"/>
        <v>#N/A</v>
      </c>
    </row>
    <row r="740" spans="1:11" x14ac:dyDescent="0.2">
      <c r="A740" t="str">
        <f t="shared" si="38"/>
        <v>A V M SALES CORPORATION</v>
      </c>
      <c r="B740" t="str">
        <f t="shared" si="39"/>
        <v>A V M SALES CORPORATION</v>
      </c>
      <c r="C740" t="s">
        <v>6133</v>
      </c>
      <c r="K740" t="e">
        <f t="shared" si="40"/>
        <v>#N/A</v>
      </c>
    </row>
    <row r="741" spans="1:11" x14ac:dyDescent="0.2">
      <c r="A741" t="str">
        <f t="shared" si="38"/>
        <v>MEGHNA FABRICS</v>
      </c>
      <c r="B741" t="str">
        <f t="shared" si="39"/>
        <v>MEGHNA FABRICS</v>
      </c>
      <c r="C741" t="s">
        <v>6141</v>
      </c>
      <c r="K741" t="e">
        <f t="shared" si="40"/>
        <v>#N/A</v>
      </c>
    </row>
    <row r="742" spans="1:11" x14ac:dyDescent="0.2">
      <c r="A742" t="str">
        <f t="shared" si="38"/>
        <v>DEEPAK KUMAR</v>
      </c>
      <c r="B742" t="str">
        <f t="shared" si="39"/>
        <v>DEEPAK KUMAR</v>
      </c>
      <c r="C742" t="s">
        <v>6147</v>
      </c>
      <c r="K742" t="e">
        <f t="shared" si="40"/>
        <v>#N/A</v>
      </c>
    </row>
    <row r="743" spans="1:11" x14ac:dyDescent="0.2">
      <c r="A743" t="str">
        <f t="shared" si="38"/>
        <v>MAHAALAKSHMI CHEMICALS</v>
      </c>
      <c r="B743" t="str">
        <f t="shared" si="39"/>
        <v>MAHAALAKSHMI CHEMICALS</v>
      </c>
      <c r="C743" t="s">
        <v>6154</v>
      </c>
      <c r="K743" t="e">
        <f t="shared" si="40"/>
        <v>#N/A</v>
      </c>
    </row>
    <row r="744" spans="1:11" x14ac:dyDescent="0.2">
      <c r="A744" t="str">
        <f t="shared" si="38"/>
        <v>BASAVANAHALLI DEVEGOWDA PRAKASH</v>
      </c>
      <c r="B744" t="str">
        <f t="shared" si="39"/>
        <v>BASAVANAHALLI DEVEGOWDA PRAKASH</v>
      </c>
      <c r="C744" t="s">
        <v>6161</v>
      </c>
      <c r="K744" t="e">
        <f t="shared" si="40"/>
        <v>#N/A</v>
      </c>
    </row>
    <row r="745" spans="1:11" x14ac:dyDescent="0.2">
      <c r="A745" t="str">
        <f t="shared" si="38"/>
        <v>RAMASWAMY REDDY KARTHIK</v>
      </c>
      <c r="B745" t="str">
        <f t="shared" si="39"/>
        <v/>
      </c>
      <c r="C745" t="s">
        <v>6168</v>
      </c>
      <c r="K745" t="e">
        <f t="shared" si="40"/>
        <v>#N/A</v>
      </c>
    </row>
    <row r="746" spans="1:11" x14ac:dyDescent="0.2">
      <c r="A746" t="str">
        <f t="shared" si="38"/>
        <v>Rasika Ketan Lasane</v>
      </c>
      <c r="B746" t="str">
        <f t="shared" si="39"/>
        <v>Rasika Ketan Lasane</v>
      </c>
      <c r="C746" t="s">
        <v>6174</v>
      </c>
      <c r="K746" t="e">
        <f t="shared" si="40"/>
        <v>#N/A</v>
      </c>
    </row>
    <row r="747" spans="1:11" x14ac:dyDescent="0.2">
      <c r="A747" t="str">
        <f t="shared" si="38"/>
        <v>MAVI TRANSPORTERS</v>
      </c>
      <c r="B747" t="str">
        <f t="shared" si="39"/>
        <v>MAVI TRANSPORTERS</v>
      </c>
      <c r="C747" t="s">
        <v>6180</v>
      </c>
      <c r="K747" t="e">
        <f t="shared" si="40"/>
        <v>#N/A</v>
      </c>
    </row>
    <row r="748" spans="1:11" x14ac:dyDescent="0.2">
      <c r="A748" t="str">
        <f t="shared" si="38"/>
        <v>MYSORE SHANTHAPPA ESHWARA</v>
      </c>
      <c r="B748" t="str">
        <f t="shared" si="39"/>
        <v>MYSORE SHANTHAPPA ESHWARA</v>
      </c>
      <c r="C748" t="s">
        <v>6187</v>
      </c>
      <c r="K748" t="e">
        <f t="shared" si="40"/>
        <v>#N/A</v>
      </c>
    </row>
    <row r="749" spans="1:11" x14ac:dyDescent="0.2">
      <c r="A749" t="str">
        <f t="shared" si="38"/>
        <v>SHREE RAGHAVENDRA TRANSPORT SERVICES</v>
      </c>
      <c r="B749" t="str">
        <f t="shared" si="39"/>
        <v>SHREE RAGHAVENDRA TRANSPORT SERVICES</v>
      </c>
      <c r="C749" t="s">
        <v>6194</v>
      </c>
      <c r="K749" t="e">
        <f t="shared" si="40"/>
        <v>#N/A</v>
      </c>
    </row>
    <row r="750" spans="1:11" x14ac:dyDescent="0.2">
      <c r="A750" t="str">
        <f t="shared" si="38"/>
        <v>ANURADHA DHAKA</v>
      </c>
      <c r="B750" t="str">
        <f t="shared" si="39"/>
        <v>ANURADHA DHAKA</v>
      </c>
      <c r="C750" t="s">
        <v>6202</v>
      </c>
      <c r="K750" t="e">
        <f t="shared" si="40"/>
        <v>#N/A</v>
      </c>
    </row>
    <row r="751" spans="1:11" x14ac:dyDescent="0.2">
      <c r="A751" t="str">
        <f t="shared" si="38"/>
        <v>M MANI</v>
      </c>
      <c r="B751" t="str">
        <f t="shared" si="39"/>
        <v>M MANI</v>
      </c>
      <c r="C751" t="s">
        <v>6208</v>
      </c>
      <c r="K751" t="e">
        <f t="shared" si="40"/>
        <v>#N/A</v>
      </c>
    </row>
    <row r="752" spans="1:11" x14ac:dyDescent="0.2">
      <c r="A752" t="str">
        <f t="shared" si="38"/>
        <v>RAVIKANT DUBEY</v>
      </c>
      <c r="B752" t="str">
        <f t="shared" si="39"/>
        <v>RAVIKANT DUBEY</v>
      </c>
      <c r="C752" t="s">
        <v>6215</v>
      </c>
      <c r="K752" t="e">
        <f t="shared" si="40"/>
        <v>#N/A</v>
      </c>
    </row>
    <row r="753" spans="1:11" x14ac:dyDescent="0.2">
      <c r="A753" t="str">
        <f t="shared" si="38"/>
        <v>JAYANTA ROY</v>
      </c>
      <c r="B753" t="str">
        <f t="shared" si="39"/>
        <v>JAYANTA ROY</v>
      </c>
      <c r="C753" t="s">
        <v>6227</v>
      </c>
      <c r="K753" t="e">
        <f t="shared" si="40"/>
        <v>#N/A</v>
      </c>
    </row>
    <row r="754" spans="1:11" x14ac:dyDescent="0.2">
      <c r="A754" t="str">
        <f t="shared" si="38"/>
        <v>PINKESH SHAH</v>
      </c>
      <c r="B754" t="str">
        <f t="shared" si="39"/>
        <v>PINKESH SHAH</v>
      </c>
      <c r="C754" t="s">
        <v>6234</v>
      </c>
      <c r="K754" t="e">
        <f t="shared" si="40"/>
        <v>#N/A</v>
      </c>
    </row>
    <row r="755" spans="1:11" x14ac:dyDescent="0.2">
      <c r="A755" t="str">
        <f t="shared" si="38"/>
        <v>GOPAL USHA</v>
      </c>
      <c r="B755" t="str">
        <f t="shared" si="39"/>
        <v>GOPAL USHA</v>
      </c>
      <c r="C755" t="s">
        <v>6244</v>
      </c>
      <c r="K755" t="e">
        <f t="shared" si="40"/>
        <v>#N/A</v>
      </c>
    </row>
    <row r="756" spans="1:11" x14ac:dyDescent="0.2">
      <c r="A756" t="str">
        <f t="shared" si="38"/>
        <v>PAF LOGISTICS</v>
      </c>
      <c r="B756" t="str">
        <f t="shared" si="39"/>
        <v>PAF LOGISTICS</v>
      </c>
      <c r="C756" t="s">
        <v>6252</v>
      </c>
      <c r="K756" t="e">
        <f t="shared" si="40"/>
        <v>#N/A</v>
      </c>
    </row>
    <row r="757" spans="1:11" x14ac:dyDescent="0.2">
      <c r="A757" t="str">
        <f t="shared" si="38"/>
        <v>UTSAV PRABHAT KHARE</v>
      </c>
      <c r="B757" t="str">
        <f t="shared" si="39"/>
        <v>UTSAV PRABHAT KHARE</v>
      </c>
      <c r="C757" t="s">
        <v>6259</v>
      </c>
      <c r="K757" t="e">
        <f t="shared" si="40"/>
        <v>#N/A</v>
      </c>
    </row>
    <row r="758" spans="1:11" x14ac:dyDescent="0.2">
      <c r="A758" t="str">
        <f t="shared" si="38"/>
        <v>ARTI CHEMICAL INDUSTRIES</v>
      </c>
      <c r="B758" t="str">
        <f t="shared" si="39"/>
        <v>ARTI CHEMICAL INDUSTRIES</v>
      </c>
      <c r="C758" t="s">
        <v>6265</v>
      </c>
      <c r="K758" t="e">
        <f t="shared" si="40"/>
        <v>#N/A</v>
      </c>
    </row>
    <row r="759" spans="1:11" x14ac:dyDescent="0.2">
      <c r="A759" t="str">
        <f t="shared" si="38"/>
        <v>ROHIT CHANDRAKANT CHOUBEY</v>
      </c>
      <c r="B759" t="str">
        <f t="shared" si="39"/>
        <v>ROHIT CHANDRAKANT CHOUBEY</v>
      </c>
      <c r="C759" t="s">
        <v>6274</v>
      </c>
      <c r="K759" t="e">
        <f t="shared" si="40"/>
        <v>#N/A</v>
      </c>
    </row>
    <row r="760" spans="1:11" x14ac:dyDescent="0.2">
      <c r="A760" t="str">
        <f t="shared" si="38"/>
        <v>ERNEST SAMUEL DAYANAND</v>
      </c>
      <c r="B760" t="str">
        <f t="shared" si="39"/>
        <v>ERNEST SAMUEL DAYANAND</v>
      </c>
      <c r="C760" t="s">
        <v>6282</v>
      </c>
      <c r="K760" t="e">
        <f t="shared" si="40"/>
        <v>#N/A</v>
      </c>
    </row>
    <row r="761" spans="1:11" x14ac:dyDescent="0.2">
      <c r="A761" t="str">
        <f t="shared" si="38"/>
        <v>BELGAUM AQUA VALVES PRIVATE LIMITED</v>
      </c>
      <c r="B761" t="str">
        <f t="shared" si="39"/>
        <v>BELGAUM AQUA VALVES PRIVATE LIMITED</v>
      </c>
      <c r="C761" t="s">
        <v>6291</v>
      </c>
      <c r="K761" t="e">
        <f t="shared" si="40"/>
        <v>#N/A</v>
      </c>
    </row>
    <row r="762" spans="1:11" x14ac:dyDescent="0.2">
      <c r="A762" t="str">
        <f t="shared" si="38"/>
        <v>CHAKRAVARTHY PLASTIC INDUSTRIES</v>
      </c>
      <c r="B762" t="str">
        <f t="shared" si="39"/>
        <v>CHAKRAVARTHY PLASTIC INDUSTRIES</v>
      </c>
      <c r="C762" t="s">
        <v>6299</v>
      </c>
      <c r="K762" t="e">
        <f t="shared" si="40"/>
        <v>#N/A</v>
      </c>
    </row>
    <row r="763" spans="1:11" x14ac:dyDescent="0.2">
      <c r="A763" t="str">
        <f t="shared" si="38"/>
        <v>DCC SERVICES PRIVATE LIMITED</v>
      </c>
      <c r="B763" t="str">
        <f t="shared" si="39"/>
        <v>DCC SERVICES PRIVATE LIMITED</v>
      </c>
      <c r="C763" t="s">
        <v>6309</v>
      </c>
      <c r="K763" t="e">
        <f t="shared" si="40"/>
        <v>#N/A</v>
      </c>
    </row>
    <row r="764" spans="1:11" x14ac:dyDescent="0.2">
      <c r="A764" t="str">
        <f t="shared" si="38"/>
        <v>Ravindera Kumar Pareek</v>
      </c>
      <c r="B764" t="str">
        <f t="shared" si="39"/>
        <v/>
      </c>
      <c r="C764" t="s">
        <v>6320</v>
      </c>
      <c r="K764" t="e">
        <f t="shared" si="40"/>
        <v>#N/A</v>
      </c>
    </row>
    <row r="765" spans="1:11" x14ac:dyDescent="0.2">
      <c r="A765" t="str">
        <f t="shared" si="38"/>
        <v>TRISITA MARKETING PRIVATE LIMITED</v>
      </c>
      <c r="B765" t="str">
        <f t="shared" si="39"/>
        <v>TRISITA MARKETING PRIVATE LIMITED</v>
      </c>
      <c r="C765" t="s">
        <v>6329</v>
      </c>
      <c r="K765" t="e">
        <f t="shared" si="40"/>
        <v>#N/A</v>
      </c>
    </row>
    <row r="766" spans="1:11" x14ac:dyDescent="0.2">
      <c r="A766" t="str">
        <f t="shared" si="38"/>
        <v>ABULAIS RAUF SHEIKH</v>
      </c>
      <c r="B766" t="str">
        <f t="shared" si="39"/>
        <v>ABULAIS RAUF SHEIKH</v>
      </c>
      <c r="C766" t="s">
        <v>6336</v>
      </c>
      <c r="K766" t="e">
        <f t="shared" si="40"/>
        <v>#N/A</v>
      </c>
    </row>
    <row r="767" spans="1:11" x14ac:dyDescent="0.2">
      <c r="A767" t="str">
        <f t="shared" si="38"/>
        <v>MANISH BINDAL</v>
      </c>
      <c r="B767" t="str">
        <f t="shared" si="39"/>
        <v>MANISH BINDAL</v>
      </c>
      <c r="C767" t="s">
        <v>6344</v>
      </c>
      <c r="K767" t="e">
        <f t="shared" si="40"/>
        <v>#N/A</v>
      </c>
    </row>
    <row r="768" spans="1:11" x14ac:dyDescent="0.2">
      <c r="A768" t="str">
        <f t="shared" si="38"/>
        <v>MEGHDOOT PACKAGING (UTTARANCHAL)</v>
      </c>
      <c r="B768" t="str">
        <f t="shared" si="39"/>
        <v/>
      </c>
      <c r="C768" t="s">
        <v>6351</v>
      </c>
      <c r="K768" t="e">
        <f t="shared" si="40"/>
        <v>#N/A</v>
      </c>
    </row>
    <row r="769" spans="1:11" x14ac:dyDescent="0.2">
      <c r="A769" t="str">
        <f t="shared" si="38"/>
        <v>SKY FORGE PRIVATE LIMITED</v>
      </c>
      <c r="B769" t="str">
        <f t="shared" si="39"/>
        <v>SKY FORGE PRIVATE LIMITED</v>
      </c>
      <c r="C769" t="s">
        <v>6361</v>
      </c>
      <c r="K769" t="e">
        <f t="shared" si="40"/>
        <v>#N/A</v>
      </c>
    </row>
    <row r="770" spans="1:11" x14ac:dyDescent="0.2">
      <c r="A770" t="str">
        <f t="shared" si="38"/>
        <v>CYGNET INFRA SOLUTIONS</v>
      </c>
      <c r="B770" t="str">
        <f t="shared" si="39"/>
        <v>CYGNET INFRA SOLUTIONS</v>
      </c>
      <c r="C770" t="s">
        <v>6369</v>
      </c>
      <c r="K770" t="e">
        <f t="shared" si="40"/>
        <v>#N/A</v>
      </c>
    </row>
    <row r="771" spans="1:11" x14ac:dyDescent="0.2">
      <c r="A771" t="str">
        <f t="shared" ref="A771:A834" si="41">IF(IFERROR(MATCH(C771,$F$2:$F$55,0),"")="",C771,"")</f>
        <v>DALAS BIOTECH LIMITED</v>
      </c>
      <c r="B771" t="str">
        <f t="shared" ref="B771:B834" si="42">IF(IFERROR(MATCH(C771,$E$2:$E$55,0),"")="",C771,"")</f>
        <v>DALAS BIOTECH LIMITED</v>
      </c>
      <c r="C771" t="s">
        <v>6377</v>
      </c>
      <c r="K771" t="e">
        <f t="shared" ref="K771:K834" si="43">MATCH(B771,$H$2:$H$55,0)</f>
        <v>#N/A</v>
      </c>
    </row>
    <row r="772" spans="1:11" x14ac:dyDescent="0.2">
      <c r="A772" t="str">
        <f t="shared" si="41"/>
        <v>GALAXY OFFICE AUTOMATION PVT LTD</v>
      </c>
      <c r="B772" t="str">
        <f t="shared" si="42"/>
        <v>GALAXY OFFICE AUTOMATION PVT LTD</v>
      </c>
      <c r="C772" t="s">
        <v>6387</v>
      </c>
      <c r="K772" t="e">
        <f t="shared" si="43"/>
        <v>#N/A</v>
      </c>
    </row>
    <row r="773" spans="1:11" x14ac:dyDescent="0.2">
      <c r="A773" t="str">
        <f t="shared" si="41"/>
        <v>JINU PHILIP</v>
      </c>
      <c r="B773" t="str">
        <f t="shared" si="42"/>
        <v>JINU PHILIP</v>
      </c>
      <c r="C773" t="s">
        <v>6397</v>
      </c>
      <c r="K773" t="e">
        <f t="shared" si="43"/>
        <v>#N/A</v>
      </c>
    </row>
    <row r="774" spans="1:11" x14ac:dyDescent="0.2">
      <c r="A774" t="str">
        <f t="shared" si="41"/>
        <v>ASPL INFO SERVICES PRIVATE LIMITED</v>
      </c>
      <c r="B774" t="str">
        <f t="shared" si="42"/>
        <v>ASPL INFO SERVICES PRIVATE LIMITED</v>
      </c>
      <c r="C774" t="s">
        <v>6408</v>
      </c>
      <c r="K774" t="e">
        <f t="shared" si="43"/>
        <v>#N/A</v>
      </c>
    </row>
    <row r="775" spans="1:11" x14ac:dyDescent="0.2">
      <c r="A775" t="str">
        <f t="shared" si="41"/>
        <v>RAM &amp; SONS FOOTCARE PRIVATE LIMITED</v>
      </c>
      <c r="B775" t="str">
        <f t="shared" si="42"/>
        <v>RAM &amp; SONS FOOTCARE PRIVATE LIMITED</v>
      </c>
      <c r="C775" t="s">
        <v>6417</v>
      </c>
      <c r="K775" t="e">
        <f t="shared" si="43"/>
        <v>#N/A</v>
      </c>
    </row>
    <row r="776" spans="1:11" x14ac:dyDescent="0.2">
      <c r="A776" t="str">
        <f t="shared" si="41"/>
        <v>KAPUR RUBBER INDUSTRIES</v>
      </c>
      <c r="B776" t="str">
        <f t="shared" si="42"/>
        <v>KAPUR RUBBER INDUSTRIES</v>
      </c>
      <c r="C776" t="s">
        <v>6428</v>
      </c>
      <c r="K776" t="e">
        <f t="shared" si="43"/>
        <v>#N/A</v>
      </c>
    </row>
    <row r="777" spans="1:11" x14ac:dyDescent="0.2">
      <c r="A777" t="str">
        <f t="shared" si="41"/>
        <v>SHAH NIRAV SHAILESH</v>
      </c>
      <c r="B777" t="str">
        <f t="shared" si="42"/>
        <v>SHAH NIRAV SHAILESH</v>
      </c>
      <c r="C777" t="s">
        <v>6437</v>
      </c>
      <c r="K777" t="e">
        <f t="shared" si="43"/>
        <v>#N/A</v>
      </c>
    </row>
    <row r="778" spans="1:11" x14ac:dyDescent="0.2">
      <c r="A778" t="str">
        <f t="shared" si="41"/>
        <v>CELEBRITY BIOPHARMA LIMITED</v>
      </c>
      <c r="B778" t="str">
        <f t="shared" si="42"/>
        <v>CELEBRITY BIOPHARMA LIMITED</v>
      </c>
      <c r="C778" t="s">
        <v>6447</v>
      </c>
      <c r="K778" t="e">
        <f t="shared" si="43"/>
        <v>#N/A</v>
      </c>
    </row>
    <row r="779" spans="1:11" x14ac:dyDescent="0.2">
      <c r="A779" t="str">
        <f t="shared" si="41"/>
        <v>HEMLATA AGGARWAL</v>
      </c>
      <c r="B779" t="str">
        <f t="shared" si="42"/>
        <v>HEMLATA AGGARWAL</v>
      </c>
      <c r="C779" t="s">
        <v>6457</v>
      </c>
      <c r="K779" t="e">
        <f t="shared" si="43"/>
        <v>#N/A</v>
      </c>
    </row>
    <row r="780" spans="1:11" x14ac:dyDescent="0.2">
      <c r="A780" t="str">
        <f t="shared" si="41"/>
        <v>AMOL MADAV PADHYE</v>
      </c>
      <c r="B780" t="str">
        <f t="shared" si="42"/>
        <v>AMOL MADAV PADHYE</v>
      </c>
      <c r="C780" t="s">
        <v>6463</v>
      </c>
      <c r="K780" t="e">
        <f t="shared" si="43"/>
        <v>#N/A</v>
      </c>
    </row>
    <row r="781" spans="1:11" x14ac:dyDescent="0.2">
      <c r="A781" t="str">
        <f t="shared" si="41"/>
        <v>JIGS CHEMICAL LIMITED</v>
      </c>
      <c r="B781" t="str">
        <f t="shared" si="42"/>
        <v>JIGS CHEMICAL LIMITED</v>
      </c>
      <c r="C781" t="s">
        <v>6470</v>
      </c>
      <c r="K781" t="e">
        <f t="shared" si="43"/>
        <v>#N/A</v>
      </c>
    </row>
    <row r="782" spans="1:11" x14ac:dyDescent="0.2">
      <c r="A782" t="str">
        <f t="shared" si="41"/>
        <v>SPIRARE ENERGY PRIVATE LIMITED</v>
      </c>
      <c r="B782" t="str">
        <f t="shared" si="42"/>
        <v>SPIRARE ENERGY PRIVATE LIMITED</v>
      </c>
      <c r="C782" t="s">
        <v>6480</v>
      </c>
      <c r="K782" t="e">
        <f t="shared" si="43"/>
        <v>#N/A</v>
      </c>
    </row>
    <row r="783" spans="1:11" x14ac:dyDescent="0.2">
      <c r="A783" t="str">
        <f t="shared" si="41"/>
        <v>NOOJINAMANE RAMESH DEVADIGA</v>
      </c>
      <c r="B783" t="str">
        <f t="shared" si="42"/>
        <v/>
      </c>
      <c r="C783" t="s">
        <v>6487</v>
      </c>
      <c r="K783" t="e">
        <f t="shared" si="43"/>
        <v>#N/A</v>
      </c>
    </row>
    <row r="784" spans="1:11" x14ac:dyDescent="0.2">
      <c r="A784" t="str">
        <f t="shared" si="41"/>
        <v>MADHUSUDAN WEAVES</v>
      </c>
      <c r="B784" t="str">
        <f t="shared" si="42"/>
        <v>MADHUSUDAN WEAVES</v>
      </c>
      <c r="C784" t="s">
        <v>6493</v>
      </c>
      <c r="K784" t="e">
        <f t="shared" si="43"/>
        <v>#N/A</v>
      </c>
    </row>
    <row r="785" spans="1:11" x14ac:dyDescent="0.2">
      <c r="A785" t="str">
        <f t="shared" si="41"/>
        <v>UI VR PRIVATE LIMITED</v>
      </c>
      <c r="B785" t="str">
        <f t="shared" si="42"/>
        <v>UI VR PRIVATE LIMITED</v>
      </c>
      <c r="C785" t="s">
        <v>6500</v>
      </c>
      <c r="K785" t="e">
        <f t="shared" si="43"/>
        <v>#N/A</v>
      </c>
    </row>
    <row r="786" spans="1:11" x14ac:dyDescent="0.2">
      <c r="A786" t="str">
        <f t="shared" si="41"/>
        <v>ISHIKA POLYFAB PRIVATE LIMITED</v>
      </c>
      <c r="B786" t="str">
        <f t="shared" si="42"/>
        <v>ISHIKA POLYFAB PRIVATE LIMITED</v>
      </c>
      <c r="C786" t="s">
        <v>6508</v>
      </c>
      <c r="K786" t="e">
        <f t="shared" si="43"/>
        <v>#N/A</v>
      </c>
    </row>
    <row r="787" spans="1:11" x14ac:dyDescent="0.2">
      <c r="A787" t="str">
        <f t="shared" si="41"/>
        <v>EMPLIANCE INFORMATION SERVICES INDIA LLP</v>
      </c>
      <c r="B787" t="str">
        <f t="shared" si="42"/>
        <v>EMPLIANCE INFORMATION SERVICES INDIA LLP</v>
      </c>
      <c r="C787" t="s">
        <v>6517</v>
      </c>
      <c r="K787" t="e">
        <f t="shared" si="43"/>
        <v>#N/A</v>
      </c>
    </row>
    <row r="788" spans="1:11" x14ac:dyDescent="0.2">
      <c r="A788" t="str">
        <f t="shared" si="41"/>
        <v>ELMEC HEATERS &amp; APPLIANCES</v>
      </c>
      <c r="B788" t="str">
        <f t="shared" si="42"/>
        <v/>
      </c>
      <c r="C788" t="s">
        <v>6525</v>
      </c>
      <c r="K788" t="e">
        <f t="shared" si="43"/>
        <v>#N/A</v>
      </c>
    </row>
    <row r="789" spans="1:11" x14ac:dyDescent="0.2">
      <c r="A789" t="str">
        <f t="shared" si="41"/>
        <v>JHUMKI BANERJEE</v>
      </c>
      <c r="B789" t="str">
        <f t="shared" si="42"/>
        <v/>
      </c>
      <c r="C789" t="s">
        <v>6530</v>
      </c>
      <c r="K789" t="e">
        <f t="shared" si="43"/>
        <v>#N/A</v>
      </c>
    </row>
    <row r="790" spans="1:11" x14ac:dyDescent="0.2">
      <c r="A790" t="str">
        <f t="shared" si="41"/>
        <v>EXIM WAREHOUSING AND LOGISTICS PRIVATE LIMITED</v>
      </c>
      <c r="B790" t="str">
        <f t="shared" si="42"/>
        <v>EXIM WAREHOUSING AND LOGISTICS PRIVATE LIMITED</v>
      </c>
      <c r="C790" t="s">
        <v>6537</v>
      </c>
      <c r="K790" t="e">
        <f t="shared" si="43"/>
        <v>#N/A</v>
      </c>
    </row>
    <row r="791" spans="1:11" x14ac:dyDescent="0.2">
      <c r="A791" t="str">
        <f t="shared" si="41"/>
        <v>UPDATER SERVICES PRIVATE LIMITED</v>
      </c>
      <c r="B791" t="str">
        <f t="shared" si="42"/>
        <v>UPDATER SERVICES PRIVATE LIMITED</v>
      </c>
      <c r="C791" t="s">
        <v>6545</v>
      </c>
      <c r="K791" t="e">
        <f t="shared" si="43"/>
        <v>#N/A</v>
      </c>
    </row>
    <row r="792" spans="1:11" x14ac:dyDescent="0.2">
      <c r="A792" t="str">
        <f t="shared" si="41"/>
        <v>STAR ELECTRICALS</v>
      </c>
      <c r="B792" t="str">
        <f t="shared" si="42"/>
        <v>STAR ELECTRICALS</v>
      </c>
      <c r="C792" t="s">
        <v>6554</v>
      </c>
      <c r="K792" t="e">
        <f t="shared" si="43"/>
        <v>#N/A</v>
      </c>
    </row>
    <row r="793" spans="1:11" x14ac:dyDescent="0.2">
      <c r="A793" t="str">
        <f t="shared" si="41"/>
        <v>CHEMTRON SCIENCE LABORATORIES PRIVATE LIMITED</v>
      </c>
      <c r="B793" t="str">
        <f t="shared" si="42"/>
        <v>CHEMTRON SCIENCE LABORATORIES PRIVATE LIMITED</v>
      </c>
      <c r="C793" t="s">
        <v>6562</v>
      </c>
      <c r="K793" t="e">
        <f t="shared" si="43"/>
        <v>#N/A</v>
      </c>
    </row>
    <row r="794" spans="1:11" x14ac:dyDescent="0.2">
      <c r="A794" t="str">
        <f t="shared" si="41"/>
        <v>NILAM TIWARI</v>
      </c>
      <c r="B794" t="str">
        <f t="shared" si="42"/>
        <v>NILAM TIWARI</v>
      </c>
      <c r="C794" t="s">
        <v>6570</v>
      </c>
      <c r="K794" t="e">
        <f t="shared" si="43"/>
        <v>#N/A</v>
      </c>
    </row>
    <row r="795" spans="1:11" x14ac:dyDescent="0.2">
      <c r="A795" t="str">
        <f t="shared" si="41"/>
        <v>LOKESH KRISHNAREDDY</v>
      </c>
      <c r="B795" t="str">
        <f t="shared" si="42"/>
        <v/>
      </c>
      <c r="C795" t="s">
        <v>6579</v>
      </c>
      <c r="K795" t="e">
        <f t="shared" si="43"/>
        <v>#N/A</v>
      </c>
    </row>
    <row r="796" spans="1:11" x14ac:dyDescent="0.2">
      <c r="A796" t="str">
        <f t="shared" si="41"/>
        <v>SHANTHIGRAMA MARIGOWDA RAVI KEERTHI</v>
      </c>
      <c r="B796" t="str">
        <f t="shared" si="42"/>
        <v>SHANTHIGRAMA MARIGOWDA RAVI KEERTHI</v>
      </c>
      <c r="C796" t="s">
        <v>6585</v>
      </c>
      <c r="K796" t="e">
        <f t="shared" si="43"/>
        <v>#N/A</v>
      </c>
    </row>
    <row r="797" spans="1:11" x14ac:dyDescent="0.2">
      <c r="A797" t="str">
        <f t="shared" si="41"/>
        <v>SANWAR MAL GURJAR</v>
      </c>
      <c r="B797" t="str">
        <f t="shared" si="42"/>
        <v>SANWAR MAL GURJAR</v>
      </c>
      <c r="C797" t="s">
        <v>6591</v>
      </c>
      <c r="K797" t="e">
        <f t="shared" si="43"/>
        <v>#N/A</v>
      </c>
    </row>
    <row r="798" spans="1:11" x14ac:dyDescent="0.2">
      <c r="A798" t="str">
        <f t="shared" si="41"/>
        <v>DHARMENDER SUHAG</v>
      </c>
      <c r="B798" t="str">
        <f t="shared" si="42"/>
        <v>DHARMENDER SUHAG</v>
      </c>
      <c r="C798" t="s">
        <v>6599</v>
      </c>
      <c r="K798" t="e">
        <f t="shared" si="43"/>
        <v>#N/A</v>
      </c>
    </row>
    <row r="799" spans="1:11" x14ac:dyDescent="0.2">
      <c r="A799" t="str">
        <f t="shared" si="41"/>
        <v>CJ DARCL LOGISTICS LIMITED</v>
      </c>
      <c r="B799" t="str">
        <f t="shared" si="42"/>
        <v>CJ DARCL LOGISTICS LIMITED</v>
      </c>
      <c r="C799" t="s">
        <v>6608</v>
      </c>
      <c r="K799" t="e">
        <f t="shared" si="43"/>
        <v>#N/A</v>
      </c>
    </row>
    <row r="800" spans="1:11" x14ac:dyDescent="0.2">
      <c r="A800" t="str">
        <f t="shared" si="41"/>
        <v>PRATHMESH MAHENDRA JAIN</v>
      </c>
      <c r="B800" t="str">
        <f t="shared" si="42"/>
        <v>PRATHMESH MAHENDRA JAIN</v>
      </c>
      <c r="C800" t="s">
        <v>6617</v>
      </c>
      <c r="K800" t="e">
        <f t="shared" si="43"/>
        <v>#N/A</v>
      </c>
    </row>
    <row r="801" spans="1:11" x14ac:dyDescent="0.2">
      <c r="A801" t="str">
        <f t="shared" si="41"/>
        <v>PRAVEEN GOEL</v>
      </c>
      <c r="B801" t="str">
        <f t="shared" si="42"/>
        <v/>
      </c>
      <c r="C801" t="s">
        <v>6624</v>
      </c>
      <c r="K801" t="e">
        <f t="shared" si="43"/>
        <v>#N/A</v>
      </c>
    </row>
    <row r="802" spans="1:11" x14ac:dyDescent="0.2">
      <c r="A802" t="str">
        <f t="shared" si="41"/>
        <v/>
      </c>
      <c r="B802" t="str">
        <f t="shared" si="42"/>
        <v/>
      </c>
      <c r="C802" t="s">
        <v>6632</v>
      </c>
      <c r="K802" t="e">
        <f t="shared" si="43"/>
        <v>#N/A</v>
      </c>
    </row>
    <row r="803" spans="1:11" x14ac:dyDescent="0.2">
      <c r="A803" t="str">
        <f t="shared" si="41"/>
        <v>CTI LOGISTICS PRIVATE LIMITED</v>
      </c>
      <c r="B803" t="str">
        <f t="shared" si="42"/>
        <v/>
      </c>
      <c r="C803" t="s">
        <v>6063</v>
      </c>
      <c r="K803" t="e">
        <f t="shared" si="43"/>
        <v>#N/A</v>
      </c>
    </row>
    <row r="804" spans="1:11" x14ac:dyDescent="0.2">
      <c r="A804" t="str">
        <f t="shared" si="41"/>
        <v>Muniswamy Saravanan</v>
      </c>
      <c r="B804" t="str">
        <f t="shared" si="42"/>
        <v/>
      </c>
      <c r="C804" t="s">
        <v>6645</v>
      </c>
      <c r="K804" t="e">
        <f t="shared" si="43"/>
        <v>#N/A</v>
      </c>
    </row>
    <row r="805" spans="1:11" x14ac:dyDescent="0.2">
      <c r="A805" t="str">
        <f t="shared" si="41"/>
        <v>K M TRANS LOGISTICS PRIVATE LIMITED</v>
      </c>
      <c r="B805" t="str">
        <f t="shared" si="42"/>
        <v>K M TRANS LOGISTICS PRIVATE LIMITED</v>
      </c>
      <c r="C805" t="s">
        <v>6652</v>
      </c>
      <c r="K805" t="e">
        <f t="shared" si="43"/>
        <v>#N/A</v>
      </c>
    </row>
    <row r="806" spans="1:11" x14ac:dyDescent="0.2">
      <c r="A806" t="str">
        <f t="shared" si="41"/>
        <v>TRANSOLUTIONS PRIVATE LIMITED</v>
      </c>
      <c r="B806" t="str">
        <f t="shared" si="42"/>
        <v>TRANSOLUTIONS PRIVATE LIMITED</v>
      </c>
      <c r="C806" t="s">
        <v>6663</v>
      </c>
      <c r="K806" t="e">
        <f t="shared" si="43"/>
        <v>#N/A</v>
      </c>
    </row>
    <row r="807" spans="1:11" x14ac:dyDescent="0.2">
      <c r="A807" t="str">
        <f t="shared" si="41"/>
        <v>GLOBE INTERNATIONAL CARRIERS LIMITED</v>
      </c>
      <c r="B807" t="str">
        <f t="shared" si="42"/>
        <v>GLOBE INTERNATIONAL CARRIERS LIMITED</v>
      </c>
      <c r="C807" t="s">
        <v>6672</v>
      </c>
      <c r="K807" t="e">
        <f t="shared" si="43"/>
        <v>#N/A</v>
      </c>
    </row>
    <row r="808" spans="1:11" x14ac:dyDescent="0.2">
      <c r="A808" t="str">
        <f t="shared" si="41"/>
        <v>SWETAL ENTERPRISES</v>
      </c>
      <c r="B808" t="str">
        <f t="shared" si="42"/>
        <v>SWETAL ENTERPRISES</v>
      </c>
      <c r="C808" t="s">
        <v>6681</v>
      </c>
      <c r="K808" t="e">
        <f t="shared" si="43"/>
        <v>#N/A</v>
      </c>
    </row>
    <row r="809" spans="1:11" x14ac:dyDescent="0.2">
      <c r="A809" t="str">
        <f t="shared" si="41"/>
        <v>VINAY KUMAR TIWARI</v>
      </c>
      <c r="B809" t="str">
        <f t="shared" si="42"/>
        <v>VINAY KUMAR TIWARI</v>
      </c>
      <c r="C809" t="s">
        <v>6689</v>
      </c>
      <c r="K809" t="e">
        <f t="shared" si="43"/>
        <v>#N/A</v>
      </c>
    </row>
    <row r="810" spans="1:11" x14ac:dyDescent="0.2">
      <c r="A810" t="str">
        <f t="shared" si="41"/>
        <v>BIRENDAR MOURIYA</v>
      </c>
      <c r="B810" t="str">
        <f t="shared" si="42"/>
        <v>BIRENDAR MOURIYA</v>
      </c>
      <c r="C810" t="s">
        <v>6696</v>
      </c>
      <c r="K810" t="e">
        <f t="shared" si="43"/>
        <v>#N/A</v>
      </c>
    </row>
    <row r="811" spans="1:11" x14ac:dyDescent="0.2">
      <c r="A811" t="str">
        <f t="shared" si="41"/>
        <v>ARUN BADLUJI SHAHU</v>
      </c>
      <c r="B811" t="str">
        <f t="shared" si="42"/>
        <v>ARUN BADLUJI SHAHU</v>
      </c>
      <c r="C811" t="s">
        <v>6702</v>
      </c>
      <c r="K811" t="e">
        <f t="shared" si="43"/>
        <v>#N/A</v>
      </c>
    </row>
    <row r="812" spans="1:11" x14ac:dyDescent="0.2">
      <c r="A812" t="str">
        <f t="shared" si="41"/>
        <v>AMIT KHETAN PAWANKUMAR</v>
      </c>
      <c r="B812" t="str">
        <f t="shared" si="42"/>
        <v>AMIT KHETAN PAWANKUMAR</v>
      </c>
      <c r="C812" t="s">
        <v>6707</v>
      </c>
      <c r="K812" t="e">
        <f t="shared" si="43"/>
        <v>#N/A</v>
      </c>
    </row>
    <row r="813" spans="1:11" x14ac:dyDescent="0.2">
      <c r="A813" t="str">
        <f t="shared" si="41"/>
        <v>PANKAJ BHANGE</v>
      </c>
      <c r="B813" t="str">
        <f t="shared" si="42"/>
        <v>PANKAJ BHANGE</v>
      </c>
      <c r="C813" t="s">
        <v>6715</v>
      </c>
      <c r="K813" t="e">
        <f t="shared" si="43"/>
        <v>#N/A</v>
      </c>
    </row>
    <row r="814" spans="1:11" x14ac:dyDescent="0.2">
      <c r="A814" t="str">
        <f t="shared" si="41"/>
        <v>RAMAYAN AMBIKA CHOUHAN</v>
      </c>
      <c r="B814" t="str">
        <f t="shared" si="42"/>
        <v>RAMAYAN AMBIKA CHOUHAN</v>
      </c>
      <c r="C814" t="s">
        <v>6721</v>
      </c>
      <c r="K814" t="e">
        <f t="shared" si="43"/>
        <v>#N/A</v>
      </c>
    </row>
    <row r="815" spans="1:11" x14ac:dyDescent="0.2">
      <c r="A815" t="str">
        <f t="shared" si="41"/>
        <v>BHARAT LAKHERA</v>
      </c>
      <c r="B815" t="str">
        <f t="shared" si="42"/>
        <v>BHARAT LAKHERA</v>
      </c>
      <c r="C815" t="s">
        <v>6727</v>
      </c>
      <c r="K815" t="e">
        <f t="shared" si="43"/>
        <v>#N/A</v>
      </c>
    </row>
    <row r="816" spans="1:11" x14ac:dyDescent="0.2">
      <c r="A816" t="str">
        <f t="shared" si="41"/>
        <v>TCI EXPRESS LIMITED</v>
      </c>
      <c r="B816" t="str">
        <f t="shared" si="42"/>
        <v>TCI EXPRESS LIMITED</v>
      </c>
      <c r="C816" t="s">
        <v>6736</v>
      </c>
      <c r="K816" t="e">
        <f t="shared" si="43"/>
        <v>#N/A</v>
      </c>
    </row>
    <row r="817" spans="1:11" x14ac:dyDescent="0.2">
      <c r="A817" t="str">
        <f t="shared" si="41"/>
        <v>A.R. LOGISTICS</v>
      </c>
      <c r="B817" t="str">
        <f t="shared" si="42"/>
        <v>A.R. LOGISTICS</v>
      </c>
      <c r="C817" t="s">
        <v>6747</v>
      </c>
      <c r="K817" t="e">
        <f t="shared" si="43"/>
        <v>#N/A</v>
      </c>
    </row>
    <row r="818" spans="1:11" x14ac:dyDescent="0.2">
      <c r="A818" t="str">
        <f t="shared" si="41"/>
        <v>PREFECT PACKAGING PRIVATE LIMITED</v>
      </c>
      <c r="B818" t="str">
        <f t="shared" si="42"/>
        <v>PREFECT PACKAGING PRIVATE LIMITED</v>
      </c>
      <c r="C818" t="s">
        <v>6754</v>
      </c>
      <c r="K818" t="e">
        <f t="shared" si="43"/>
        <v>#N/A</v>
      </c>
    </row>
    <row r="819" spans="1:11" x14ac:dyDescent="0.2">
      <c r="A819" t="str">
        <f t="shared" si="41"/>
        <v>BALKRISHNA TEXTILE PRIVATE LIMITED</v>
      </c>
      <c r="B819" t="str">
        <f t="shared" si="42"/>
        <v>BALKRISHNA TEXTILE PRIVATE LIMITED</v>
      </c>
      <c r="C819" t="s">
        <v>6764</v>
      </c>
      <c r="K819" t="e">
        <f t="shared" si="43"/>
        <v>#N/A</v>
      </c>
    </row>
    <row r="820" spans="1:11" x14ac:dyDescent="0.2">
      <c r="A820" t="str">
        <f t="shared" si="41"/>
        <v>SANDEEP SARICHAND PAWAR</v>
      </c>
      <c r="B820" t="str">
        <f t="shared" si="42"/>
        <v>SANDEEP SARICHAND PAWAR</v>
      </c>
      <c r="C820" t="s">
        <v>6772</v>
      </c>
      <c r="K820" t="e">
        <f t="shared" si="43"/>
        <v>#N/A</v>
      </c>
    </row>
    <row r="821" spans="1:11" x14ac:dyDescent="0.2">
      <c r="A821" t="str">
        <f t="shared" si="41"/>
        <v>KOTTEX INDUSTRIES PRIVATE LIMITED</v>
      </c>
      <c r="B821" t="str">
        <f t="shared" si="42"/>
        <v>KOTTEX INDUSTRIES PRIVATE LIMITED</v>
      </c>
      <c r="C821" t="s">
        <v>6779</v>
      </c>
      <c r="K821" t="e">
        <f t="shared" si="43"/>
        <v>#N/A</v>
      </c>
    </row>
    <row r="822" spans="1:11" x14ac:dyDescent="0.2">
      <c r="A822" t="str">
        <f t="shared" si="41"/>
        <v>EAGLE CARGO MOVERS PRIVATE LIMITED</v>
      </c>
      <c r="B822" t="str">
        <f t="shared" si="42"/>
        <v>EAGLE CARGO MOVERS PRIVATE LIMITED</v>
      </c>
      <c r="C822" t="s">
        <v>6789</v>
      </c>
      <c r="K822" t="e">
        <f t="shared" si="43"/>
        <v>#N/A</v>
      </c>
    </row>
    <row r="823" spans="1:11" x14ac:dyDescent="0.2">
      <c r="A823" t="str">
        <f t="shared" si="41"/>
        <v>SRINIVASA LOGISTICS</v>
      </c>
      <c r="B823" t="str">
        <f t="shared" si="42"/>
        <v>SRINIVASA LOGISTICS</v>
      </c>
      <c r="C823" t="s">
        <v>6796</v>
      </c>
      <c r="K823" t="e">
        <f t="shared" si="43"/>
        <v>#N/A</v>
      </c>
    </row>
    <row r="824" spans="1:11" x14ac:dyDescent="0.2">
      <c r="A824" t="str">
        <f t="shared" si="41"/>
        <v>MAHESHCHAND PREMCHAND JAIN</v>
      </c>
      <c r="B824" t="str">
        <f t="shared" si="42"/>
        <v>MAHESHCHAND PREMCHAND JAIN</v>
      </c>
      <c r="C824" t="s">
        <v>6803</v>
      </c>
      <c r="K824" t="e">
        <f t="shared" si="43"/>
        <v>#N/A</v>
      </c>
    </row>
    <row r="825" spans="1:11" x14ac:dyDescent="0.2">
      <c r="A825" t="str">
        <f t="shared" si="41"/>
        <v>GOPINATH CHINNAPPAN</v>
      </c>
      <c r="B825" t="str">
        <f t="shared" si="42"/>
        <v/>
      </c>
      <c r="C825" t="s">
        <v>6811</v>
      </c>
      <c r="K825" t="e">
        <f t="shared" si="43"/>
        <v>#N/A</v>
      </c>
    </row>
    <row r="826" spans="1:11" x14ac:dyDescent="0.2">
      <c r="A826" t="str">
        <f t="shared" si="41"/>
        <v/>
      </c>
      <c r="B826" t="str">
        <f t="shared" si="42"/>
        <v/>
      </c>
      <c r="C826" t="s">
        <v>6817</v>
      </c>
      <c r="K826" t="e">
        <f t="shared" si="43"/>
        <v>#N/A</v>
      </c>
    </row>
    <row r="827" spans="1:11" x14ac:dyDescent="0.2">
      <c r="A827" t="str">
        <f t="shared" si="41"/>
        <v>HOUSE KEEPING &amp; CATERING MANAGEMENT SERVICE</v>
      </c>
      <c r="B827" t="str">
        <f t="shared" si="42"/>
        <v>HOUSE KEEPING &amp; CATERING MANAGEMENT SERVICE</v>
      </c>
      <c r="C827" t="s">
        <v>6826</v>
      </c>
      <c r="K827" t="e">
        <f t="shared" si="43"/>
        <v>#N/A</v>
      </c>
    </row>
    <row r="828" spans="1:11" x14ac:dyDescent="0.2">
      <c r="A828" t="str">
        <f t="shared" si="41"/>
        <v>KOPRAN RESEARCH LABORATORIES LIMITED</v>
      </c>
      <c r="B828" t="str">
        <f t="shared" si="42"/>
        <v>KOPRAN RESEARCH LABORATORIES LIMITED</v>
      </c>
      <c r="C828" t="s">
        <v>6830</v>
      </c>
      <c r="K828" t="e">
        <f t="shared" si="43"/>
        <v>#N/A</v>
      </c>
    </row>
    <row r="829" spans="1:11" x14ac:dyDescent="0.2">
      <c r="A829" t="str">
        <f t="shared" si="41"/>
        <v>BSATEAM SUPPLY CHAIN SOLUTIONS PRIVATE LIMITED</v>
      </c>
      <c r="B829" t="str">
        <f t="shared" si="42"/>
        <v>BSATEAM SUPPLY CHAIN SOLUTIONS PRIVATE LIMITED</v>
      </c>
      <c r="C829" t="s">
        <v>6840</v>
      </c>
      <c r="K829" t="e">
        <f t="shared" si="43"/>
        <v>#N/A</v>
      </c>
    </row>
    <row r="830" spans="1:11" x14ac:dyDescent="0.2">
      <c r="A830" t="str">
        <f t="shared" si="41"/>
        <v>JAYENDRASINGH RAJPALSINGH YADAV</v>
      </c>
      <c r="B830" t="str">
        <f t="shared" si="42"/>
        <v>JAYENDRASINGH RAJPALSINGH YADAV</v>
      </c>
      <c r="C830" t="s">
        <v>6848</v>
      </c>
      <c r="K830" t="e">
        <f t="shared" si="43"/>
        <v>#N/A</v>
      </c>
    </row>
    <row r="831" spans="1:11" x14ac:dyDescent="0.2">
      <c r="A831" t="str">
        <f t="shared" si="41"/>
        <v>TSR DARASHAW LIMITED</v>
      </c>
      <c r="B831" t="str">
        <f t="shared" si="42"/>
        <v>TSR DARASHAW LIMITED</v>
      </c>
      <c r="C831" t="s">
        <v>6857</v>
      </c>
      <c r="K831" t="e">
        <f t="shared" si="43"/>
        <v>#N/A</v>
      </c>
    </row>
    <row r="832" spans="1:11" x14ac:dyDescent="0.2">
      <c r="A832" t="str">
        <f t="shared" si="41"/>
        <v>COSMO CARRYING PVT LTD</v>
      </c>
      <c r="B832" t="str">
        <f t="shared" si="42"/>
        <v>COSMO CARRYING PVT LTD</v>
      </c>
      <c r="C832" t="s">
        <v>6867</v>
      </c>
      <c r="K832" t="e">
        <f t="shared" si="43"/>
        <v>#N/A</v>
      </c>
    </row>
    <row r="833" spans="1:11" x14ac:dyDescent="0.2">
      <c r="A833" t="str">
        <f t="shared" si="41"/>
        <v>SALAS PHARMACEUTICALS PRIVATE LIMITED</v>
      </c>
      <c r="B833" t="str">
        <f t="shared" si="42"/>
        <v>SALAS PHARMACEUTICALS PRIVATE LIMITED</v>
      </c>
      <c r="C833" t="s">
        <v>6876</v>
      </c>
      <c r="K833" t="e">
        <f t="shared" si="43"/>
        <v>#N/A</v>
      </c>
    </row>
    <row r="834" spans="1:11" x14ac:dyDescent="0.2">
      <c r="A834" t="str">
        <f t="shared" si="41"/>
        <v>VINAYBHAI PRAVINCHANDRA PANCHAL</v>
      </c>
      <c r="B834" t="str">
        <f t="shared" si="42"/>
        <v>VINAYBHAI PRAVINCHANDRA PANCHAL</v>
      </c>
      <c r="C834" t="s">
        <v>6885</v>
      </c>
      <c r="K834" t="e">
        <f t="shared" si="43"/>
        <v>#N/A</v>
      </c>
    </row>
    <row r="835" spans="1:11" x14ac:dyDescent="0.2">
      <c r="A835" t="str">
        <f t="shared" ref="A835:A846" si="44">IF(IFERROR(MATCH(C835,$F$2:$F$55,0),"")="",C835,"")</f>
        <v>RAJPAL SINGH BISHT</v>
      </c>
      <c r="B835" t="str">
        <f t="shared" ref="B835:B846" si="45">IF(IFERROR(MATCH(C835,$E$2:$E$55,0),"")="",C835,"")</f>
        <v>RAJPAL SINGH BISHT</v>
      </c>
      <c r="C835" t="s">
        <v>6893</v>
      </c>
      <c r="K835" t="e">
        <f t="shared" ref="K835:K846" si="46">MATCH(B835,$H$2:$H$55,0)</f>
        <v>#N/A</v>
      </c>
    </row>
    <row r="836" spans="1:11" x14ac:dyDescent="0.2">
      <c r="A836" t="str">
        <f t="shared" si="44"/>
        <v>PARAG KRISHNALAL SHAH</v>
      </c>
      <c r="B836" t="str">
        <f t="shared" si="45"/>
        <v>PARAG KRISHNALAL SHAH</v>
      </c>
      <c r="C836" t="s">
        <v>6901</v>
      </c>
      <c r="K836" t="e">
        <f t="shared" si="46"/>
        <v>#N/A</v>
      </c>
    </row>
    <row r="837" spans="1:11" x14ac:dyDescent="0.2">
      <c r="A837" t="str">
        <f t="shared" si="44"/>
        <v>CONVERGENCE SOLUTIONS</v>
      </c>
      <c r="B837" t="str">
        <f t="shared" si="45"/>
        <v>CONVERGENCE SOLUTIONS</v>
      </c>
      <c r="C837" t="s">
        <v>6907</v>
      </c>
      <c r="K837" t="e">
        <f t="shared" si="46"/>
        <v>#N/A</v>
      </c>
    </row>
    <row r="838" spans="1:11" x14ac:dyDescent="0.2">
      <c r="A838" t="str">
        <f t="shared" si="44"/>
        <v>MANGILALBHANSALI</v>
      </c>
      <c r="B838" t="str">
        <f t="shared" si="45"/>
        <v/>
      </c>
      <c r="C838" t="s">
        <v>6914</v>
      </c>
      <c r="K838" t="e">
        <f t="shared" si="46"/>
        <v>#N/A</v>
      </c>
    </row>
    <row r="839" spans="1:11" x14ac:dyDescent="0.2">
      <c r="A839" t="str">
        <f t="shared" si="44"/>
        <v/>
      </c>
      <c r="B839" t="str">
        <f t="shared" si="45"/>
        <v/>
      </c>
      <c r="C839" t="s">
        <v>6922</v>
      </c>
      <c r="K839" t="e">
        <f t="shared" si="46"/>
        <v>#N/A</v>
      </c>
    </row>
    <row r="840" spans="1:11" x14ac:dyDescent="0.2">
      <c r="A840" t="str">
        <f t="shared" si="44"/>
        <v>U-TO SOLUTIONS (INDIA) PRIVATE LIMITED</v>
      </c>
      <c r="B840" t="str">
        <f t="shared" si="45"/>
        <v>U-TO SOLUTIONS (INDIA) PRIVATE LIMITED</v>
      </c>
      <c r="C840" t="s">
        <v>6930</v>
      </c>
      <c r="K840" t="e">
        <f t="shared" si="46"/>
        <v>#N/A</v>
      </c>
    </row>
    <row r="841" spans="1:11" x14ac:dyDescent="0.2">
      <c r="A841" t="str">
        <f t="shared" si="44"/>
        <v>RADHIKA EXPRESS PRIVATE LIMITED</v>
      </c>
      <c r="B841" t="str">
        <f t="shared" si="45"/>
        <v>RADHIKA EXPRESS PRIVATE LIMITED</v>
      </c>
      <c r="C841" t="s">
        <v>6940</v>
      </c>
      <c r="K841" t="e">
        <f t="shared" si="46"/>
        <v>#N/A</v>
      </c>
    </row>
    <row r="842" spans="1:11" x14ac:dyDescent="0.2">
      <c r="A842" t="str">
        <f t="shared" si="44"/>
        <v>MANGALAM DRUGS AND ORGANICS LIMITED</v>
      </c>
      <c r="B842" t="str">
        <f t="shared" si="45"/>
        <v>MANGALAM DRUGS AND ORGANICS LIMITED</v>
      </c>
      <c r="C842" t="s">
        <v>6952</v>
      </c>
      <c r="K842" t="e">
        <f t="shared" si="46"/>
        <v>#N/A</v>
      </c>
    </row>
    <row r="843" spans="1:11" x14ac:dyDescent="0.2">
      <c r="A843" t="str">
        <f t="shared" si="44"/>
        <v>ABSR ENGINEERS &amp; SERVICES PRIVATE LIMITED</v>
      </c>
      <c r="B843" t="str">
        <f t="shared" si="45"/>
        <v>ABSR ENGINEERS &amp; SERVICES PRIVATE LIMITED</v>
      </c>
      <c r="C843" t="s">
        <v>6961</v>
      </c>
      <c r="K843" t="e">
        <f t="shared" si="46"/>
        <v>#N/A</v>
      </c>
    </row>
    <row r="844" spans="1:11" x14ac:dyDescent="0.2">
      <c r="A844" t="str">
        <f t="shared" si="44"/>
        <v>KESHARI INDUSTRIES LIMITED</v>
      </c>
      <c r="B844" t="str">
        <f t="shared" si="45"/>
        <v>KESHARI INDUSTRIES LIMITED</v>
      </c>
      <c r="C844" t="s">
        <v>6970</v>
      </c>
      <c r="K844" t="e">
        <f t="shared" si="46"/>
        <v>#N/A</v>
      </c>
    </row>
    <row r="845" spans="1:11" x14ac:dyDescent="0.2">
      <c r="A845" t="str">
        <f t="shared" si="44"/>
        <v>SEN ANIBRATA</v>
      </c>
      <c r="B845" t="str">
        <f t="shared" si="45"/>
        <v>SEN ANIBRATA</v>
      </c>
      <c r="C845" t="s">
        <v>6979</v>
      </c>
      <c r="K845" t="e">
        <f t="shared" si="46"/>
        <v>#N/A</v>
      </c>
    </row>
    <row r="846" spans="1:11" x14ac:dyDescent="0.2">
      <c r="A846" t="str">
        <f t="shared" si="44"/>
        <v>PERFECT MARINE SERVICES PRIVATE LIMITED</v>
      </c>
      <c r="B846" t="str">
        <f t="shared" si="45"/>
        <v>PERFECT MARINE SERVICES PRIVATE LIMITED</v>
      </c>
      <c r="C846" t="s">
        <v>6988</v>
      </c>
      <c r="K846" t="e">
        <f t="shared" si="46"/>
        <v>#N/A</v>
      </c>
    </row>
  </sheetData>
  <autoFilter ref="B1:B846" xr:uid="{1A38A538-3371-E54D-A98A-153C653235D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1779C-17BB-BB42-90A9-61DD18A9A330}">
  <sheetPr filterMode="1"/>
  <dimension ref="B2:E847"/>
  <sheetViews>
    <sheetView workbookViewId="0">
      <selection activeCell="I841" sqref="I841"/>
    </sheetView>
  </sheetViews>
  <sheetFormatPr baseColWidth="10" defaultRowHeight="15" x14ac:dyDescent="0.2"/>
  <sheetData>
    <row r="2" spans="2:2" x14ac:dyDescent="0.2">
      <c r="B2" t="s">
        <v>21213</v>
      </c>
    </row>
    <row r="3" spans="2:2" x14ac:dyDescent="0.2">
      <c r="B3" t="s">
        <v>29</v>
      </c>
    </row>
    <row r="4" spans="2:2" x14ac:dyDescent="0.2">
      <c r="B4" t="s">
        <v>48</v>
      </c>
    </row>
    <row r="5" spans="2:2" x14ac:dyDescent="0.2">
      <c r="B5" t="s">
        <v>63</v>
      </c>
    </row>
    <row r="6" spans="2:2" x14ac:dyDescent="0.2">
      <c r="B6" t="s">
        <v>77</v>
      </c>
    </row>
    <row r="7" spans="2:2" x14ac:dyDescent="0.2">
      <c r="B7" t="s">
        <v>88</v>
      </c>
    </row>
    <row r="8" spans="2:2" x14ac:dyDescent="0.2">
      <c r="B8" t="s">
        <v>102</v>
      </c>
    </row>
    <row r="9" spans="2:2" x14ac:dyDescent="0.2">
      <c r="B9" t="s">
        <v>115</v>
      </c>
    </row>
    <row r="10" spans="2:2" x14ac:dyDescent="0.2">
      <c r="B10" t="s">
        <v>127</v>
      </c>
    </row>
    <row r="11" spans="2:2" x14ac:dyDescent="0.2">
      <c r="B11" t="s">
        <v>137</v>
      </c>
    </row>
    <row r="12" spans="2:2" x14ac:dyDescent="0.2">
      <c r="B12" t="s">
        <v>152</v>
      </c>
    </row>
    <row r="13" spans="2:2" x14ac:dyDescent="0.2">
      <c r="B13" t="s">
        <v>162</v>
      </c>
    </row>
    <row r="14" spans="2:2" x14ac:dyDescent="0.2">
      <c r="B14" t="s">
        <v>170</v>
      </c>
    </row>
    <row r="15" spans="2:2" x14ac:dyDescent="0.2">
      <c r="B15" t="s">
        <v>177</v>
      </c>
    </row>
    <row r="16" spans="2:2" x14ac:dyDescent="0.2">
      <c r="B16" t="s">
        <v>188</v>
      </c>
    </row>
    <row r="17" spans="2:2" x14ac:dyDescent="0.2">
      <c r="B17" t="s">
        <v>195</v>
      </c>
    </row>
    <row r="18" spans="2:2" x14ac:dyDescent="0.2">
      <c r="B18" t="s">
        <v>204</v>
      </c>
    </row>
    <row r="19" spans="2:2" x14ac:dyDescent="0.2">
      <c r="B19" t="s">
        <v>215</v>
      </c>
    </row>
    <row r="20" spans="2:2" x14ac:dyDescent="0.2">
      <c r="B20" t="s">
        <v>222</v>
      </c>
    </row>
    <row r="21" spans="2:2" x14ac:dyDescent="0.2">
      <c r="B21" t="s">
        <v>230</v>
      </c>
    </row>
    <row r="22" spans="2:2" x14ac:dyDescent="0.2">
      <c r="B22" t="s">
        <v>240</v>
      </c>
    </row>
    <row r="23" spans="2:2" x14ac:dyDescent="0.2">
      <c r="B23" t="s">
        <v>248</v>
      </c>
    </row>
    <row r="24" spans="2:2" x14ac:dyDescent="0.2">
      <c r="B24" t="s">
        <v>258</v>
      </c>
    </row>
    <row r="25" spans="2:2" x14ac:dyDescent="0.2">
      <c r="B25" t="s">
        <v>266</v>
      </c>
    </row>
    <row r="26" spans="2:2" x14ac:dyDescent="0.2">
      <c r="B26" t="s">
        <v>274</v>
      </c>
    </row>
    <row r="27" spans="2:2" x14ac:dyDescent="0.2">
      <c r="B27" t="s">
        <v>288</v>
      </c>
    </row>
    <row r="28" spans="2:2" x14ac:dyDescent="0.2">
      <c r="B28" t="s">
        <v>301</v>
      </c>
    </row>
    <row r="29" spans="2:2" x14ac:dyDescent="0.2">
      <c r="B29" t="s">
        <v>314</v>
      </c>
    </row>
    <row r="30" spans="2:2" x14ac:dyDescent="0.2">
      <c r="B30" t="s">
        <v>328</v>
      </c>
    </row>
    <row r="31" spans="2:2" x14ac:dyDescent="0.2">
      <c r="B31" t="s">
        <v>338</v>
      </c>
    </row>
    <row r="32" spans="2:2" x14ac:dyDescent="0.2">
      <c r="B32" t="s">
        <v>349</v>
      </c>
    </row>
    <row r="33" spans="2:5" x14ac:dyDescent="0.2">
      <c r="B33" t="s">
        <v>360</v>
      </c>
      <c r="E33" t="s">
        <v>21207</v>
      </c>
    </row>
    <row r="34" spans="2:5" hidden="1" x14ac:dyDescent="0.2">
      <c r="B34" t="s">
        <v>21207</v>
      </c>
    </row>
    <row r="35" spans="2:5" x14ac:dyDescent="0.2">
      <c r="B35" t="s">
        <v>383</v>
      </c>
    </row>
    <row r="36" spans="2:5" x14ac:dyDescent="0.2">
      <c r="B36" t="s">
        <v>391</v>
      </c>
    </row>
    <row r="37" spans="2:5" x14ac:dyDescent="0.2">
      <c r="B37" t="s">
        <v>404</v>
      </c>
    </row>
    <row r="38" spans="2:5" x14ac:dyDescent="0.2">
      <c r="B38" t="s">
        <v>415</v>
      </c>
    </row>
    <row r="39" spans="2:5" x14ac:dyDescent="0.2">
      <c r="B39" t="s">
        <v>426</v>
      </c>
    </row>
    <row r="40" spans="2:5" x14ac:dyDescent="0.2">
      <c r="B40" t="s">
        <v>436</v>
      </c>
    </row>
    <row r="41" spans="2:5" x14ac:dyDescent="0.2">
      <c r="B41" t="s">
        <v>448</v>
      </c>
    </row>
    <row r="42" spans="2:5" x14ac:dyDescent="0.2">
      <c r="B42" t="s">
        <v>458</v>
      </c>
    </row>
    <row r="43" spans="2:5" x14ac:dyDescent="0.2">
      <c r="B43" t="s">
        <v>466</v>
      </c>
    </row>
    <row r="44" spans="2:5" x14ac:dyDescent="0.2">
      <c r="B44" t="s">
        <v>475</v>
      </c>
    </row>
    <row r="45" spans="2:5" x14ac:dyDescent="0.2">
      <c r="B45" t="s">
        <v>483</v>
      </c>
    </row>
    <row r="46" spans="2:5" x14ac:dyDescent="0.2">
      <c r="B46" t="s">
        <v>490</v>
      </c>
    </row>
    <row r="47" spans="2:5" x14ac:dyDescent="0.2">
      <c r="B47" t="s">
        <v>499</v>
      </c>
    </row>
    <row r="48" spans="2:5" x14ac:dyDescent="0.2">
      <c r="B48" t="s">
        <v>510</v>
      </c>
    </row>
    <row r="49" spans="2:2" x14ac:dyDescent="0.2">
      <c r="B49" t="s">
        <v>519</v>
      </c>
    </row>
    <row r="50" spans="2:2" x14ac:dyDescent="0.2">
      <c r="B50" t="s">
        <v>529</v>
      </c>
    </row>
    <row r="51" spans="2:2" x14ac:dyDescent="0.2">
      <c r="B51" t="s">
        <v>541</v>
      </c>
    </row>
    <row r="52" spans="2:2" x14ac:dyDescent="0.2">
      <c r="B52" t="s">
        <v>553</v>
      </c>
    </row>
    <row r="53" spans="2:2" x14ac:dyDescent="0.2">
      <c r="B53" t="s">
        <v>566</v>
      </c>
    </row>
    <row r="54" spans="2:2" x14ac:dyDescent="0.2">
      <c r="B54" t="s">
        <v>577</v>
      </c>
    </row>
    <row r="55" spans="2:2" x14ac:dyDescent="0.2">
      <c r="B55" t="s">
        <v>585</v>
      </c>
    </row>
    <row r="56" spans="2:2" x14ac:dyDescent="0.2">
      <c r="B56" t="s">
        <v>597</v>
      </c>
    </row>
    <row r="57" spans="2:2" x14ac:dyDescent="0.2">
      <c r="B57" t="s">
        <v>612</v>
      </c>
    </row>
    <row r="58" spans="2:2" x14ac:dyDescent="0.2">
      <c r="B58" t="s">
        <v>622</v>
      </c>
    </row>
    <row r="59" spans="2:2" x14ac:dyDescent="0.2">
      <c r="B59" t="s">
        <v>634</v>
      </c>
    </row>
    <row r="60" spans="2:2" x14ac:dyDescent="0.2">
      <c r="B60" t="s">
        <v>644</v>
      </c>
    </row>
    <row r="61" spans="2:2" x14ac:dyDescent="0.2">
      <c r="B61" t="s">
        <v>654</v>
      </c>
    </row>
    <row r="62" spans="2:2" x14ac:dyDescent="0.2">
      <c r="B62" t="s">
        <v>664</v>
      </c>
    </row>
    <row r="63" spans="2:2" x14ac:dyDescent="0.2">
      <c r="B63" t="s">
        <v>673</v>
      </c>
    </row>
    <row r="64" spans="2:2" x14ac:dyDescent="0.2">
      <c r="B64" t="s">
        <v>679</v>
      </c>
    </row>
    <row r="65" spans="2:2" x14ac:dyDescent="0.2">
      <c r="B65" t="s">
        <v>686</v>
      </c>
    </row>
    <row r="66" spans="2:2" x14ac:dyDescent="0.2">
      <c r="B66" t="s">
        <v>696</v>
      </c>
    </row>
    <row r="67" spans="2:2" x14ac:dyDescent="0.2">
      <c r="B67" t="s">
        <v>703</v>
      </c>
    </row>
    <row r="68" spans="2:2" x14ac:dyDescent="0.2">
      <c r="B68" t="s">
        <v>712</v>
      </c>
    </row>
    <row r="69" spans="2:2" x14ac:dyDescent="0.2">
      <c r="B69" t="s">
        <v>717</v>
      </c>
    </row>
    <row r="70" spans="2:2" x14ac:dyDescent="0.2">
      <c r="B70" t="s">
        <v>724</v>
      </c>
    </row>
    <row r="71" spans="2:2" x14ac:dyDescent="0.2">
      <c r="B71" t="s">
        <v>732</v>
      </c>
    </row>
    <row r="72" spans="2:2" x14ac:dyDescent="0.2">
      <c r="B72" t="s">
        <v>740</v>
      </c>
    </row>
    <row r="73" spans="2:2" x14ac:dyDescent="0.2">
      <c r="B73" t="s">
        <v>747</v>
      </c>
    </row>
    <row r="74" spans="2:2" x14ac:dyDescent="0.2">
      <c r="B74" t="s">
        <v>755</v>
      </c>
    </row>
    <row r="75" spans="2:2" x14ac:dyDescent="0.2">
      <c r="B75" t="s">
        <v>766</v>
      </c>
    </row>
    <row r="76" spans="2:2" x14ac:dyDescent="0.2">
      <c r="B76" t="s">
        <v>775</v>
      </c>
    </row>
    <row r="77" spans="2:2" x14ac:dyDescent="0.2">
      <c r="B77" t="s">
        <v>783</v>
      </c>
    </row>
    <row r="78" spans="2:2" x14ac:dyDescent="0.2">
      <c r="B78" t="s">
        <v>793</v>
      </c>
    </row>
    <row r="79" spans="2:2" x14ac:dyDescent="0.2">
      <c r="B79" t="s">
        <v>800</v>
      </c>
    </row>
    <row r="80" spans="2:2" x14ac:dyDescent="0.2">
      <c r="B80" t="s">
        <v>809</v>
      </c>
    </row>
    <row r="81" spans="2:2" x14ac:dyDescent="0.2">
      <c r="B81" t="s">
        <v>820</v>
      </c>
    </row>
    <row r="82" spans="2:2" x14ac:dyDescent="0.2">
      <c r="B82" t="s">
        <v>829</v>
      </c>
    </row>
    <row r="83" spans="2:2" x14ac:dyDescent="0.2">
      <c r="B83" t="s">
        <v>835</v>
      </c>
    </row>
    <row r="84" spans="2:2" x14ac:dyDescent="0.2">
      <c r="B84" t="s">
        <v>844</v>
      </c>
    </row>
    <row r="85" spans="2:2" x14ac:dyDescent="0.2">
      <c r="B85" t="s">
        <v>851</v>
      </c>
    </row>
    <row r="86" spans="2:2" x14ac:dyDescent="0.2">
      <c r="B86" t="s">
        <v>858</v>
      </c>
    </row>
    <row r="87" spans="2:2" x14ac:dyDescent="0.2">
      <c r="B87" t="s">
        <v>869</v>
      </c>
    </row>
    <row r="88" spans="2:2" x14ac:dyDescent="0.2">
      <c r="B88" t="s">
        <v>876</v>
      </c>
    </row>
    <row r="89" spans="2:2" x14ac:dyDescent="0.2">
      <c r="B89" t="s">
        <v>883</v>
      </c>
    </row>
    <row r="90" spans="2:2" x14ac:dyDescent="0.2">
      <c r="B90" t="s">
        <v>889</v>
      </c>
    </row>
    <row r="91" spans="2:2" x14ac:dyDescent="0.2">
      <c r="B91" t="s">
        <v>898</v>
      </c>
    </row>
    <row r="92" spans="2:2" x14ac:dyDescent="0.2">
      <c r="B92" t="s">
        <v>905</v>
      </c>
    </row>
    <row r="93" spans="2:2" x14ac:dyDescent="0.2">
      <c r="B93" t="s">
        <v>914</v>
      </c>
    </row>
    <row r="94" spans="2:2" x14ac:dyDescent="0.2">
      <c r="B94" t="s">
        <v>920</v>
      </c>
    </row>
    <row r="95" spans="2:2" x14ac:dyDescent="0.2">
      <c r="B95" t="s">
        <v>930</v>
      </c>
    </row>
    <row r="96" spans="2:2" x14ac:dyDescent="0.2">
      <c r="B96" t="s">
        <v>940</v>
      </c>
    </row>
    <row r="97" spans="2:5" x14ac:dyDescent="0.2">
      <c r="B97" t="s">
        <v>949</v>
      </c>
    </row>
    <row r="98" spans="2:5" x14ac:dyDescent="0.2">
      <c r="B98" t="s">
        <v>960</v>
      </c>
    </row>
    <row r="99" spans="2:5" x14ac:dyDescent="0.2">
      <c r="B99" t="s">
        <v>968</v>
      </c>
    </row>
    <row r="100" spans="2:5" x14ac:dyDescent="0.2">
      <c r="B100" t="s">
        <v>972</v>
      </c>
    </row>
    <row r="101" spans="2:5" x14ac:dyDescent="0.2">
      <c r="B101" t="s">
        <v>982</v>
      </c>
    </row>
    <row r="102" spans="2:5" x14ac:dyDescent="0.2">
      <c r="B102" t="s">
        <v>990</v>
      </c>
      <c r="E102" t="s">
        <v>21207</v>
      </c>
    </row>
    <row r="103" spans="2:5" hidden="1" x14ac:dyDescent="0.2">
      <c r="B103" t="s">
        <v>21207</v>
      </c>
    </row>
    <row r="104" spans="2:5" x14ac:dyDescent="0.2">
      <c r="B104" t="s">
        <v>1005</v>
      </c>
    </row>
    <row r="105" spans="2:5" x14ac:dyDescent="0.2">
      <c r="B105" t="s">
        <v>1015</v>
      </c>
    </row>
    <row r="106" spans="2:5" x14ac:dyDescent="0.2">
      <c r="B106" t="s">
        <v>1026</v>
      </c>
    </row>
    <row r="107" spans="2:5" x14ac:dyDescent="0.2">
      <c r="B107" t="s">
        <v>1039</v>
      </c>
    </row>
    <row r="108" spans="2:5" x14ac:dyDescent="0.2">
      <c r="B108" t="s">
        <v>1046</v>
      </c>
    </row>
    <row r="109" spans="2:5" x14ac:dyDescent="0.2">
      <c r="B109" t="s">
        <v>1054</v>
      </c>
    </row>
    <row r="110" spans="2:5" x14ac:dyDescent="0.2">
      <c r="B110" t="s">
        <v>1063</v>
      </c>
    </row>
    <row r="111" spans="2:5" x14ac:dyDescent="0.2">
      <c r="B111" t="s">
        <v>1071</v>
      </c>
    </row>
    <row r="112" spans="2:5" x14ac:dyDescent="0.2">
      <c r="B112" t="s">
        <v>1080</v>
      </c>
    </row>
    <row r="113" spans="2:2" x14ac:dyDescent="0.2">
      <c r="B113" t="s">
        <v>1086</v>
      </c>
    </row>
    <row r="114" spans="2:2" x14ac:dyDescent="0.2">
      <c r="B114" t="s">
        <v>1094</v>
      </c>
    </row>
    <row r="115" spans="2:2" x14ac:dyDescent="0.2">
      <c r="B115" t="s">
        <v>1100</v>
      </c>
    </row>
    <row r="116" spans="2:2" x14ac:dyDescent="0.2">
      <c r="B116" t="s">
        <v>1109</v>
      </c>
    </row>
    <row r="117" spans="2:2" x14ac:dyDescent="0.2">
      <c r="B117" t="s">
        <v>1121</v>
      </c>
    </row>
    <row r="118" spans="2:2" x14ac:dyDescent="0.2">
      <c r="B118" t="s">
        <v>1127</v>
      </c>
    </row>
    <row r="119" spans="2:2" x14ac:dyDescent="0.2">
      <c r="B119" t="s">
        <v>1136</v>
      </c>
    </row>
    <row r="120" spans="2:2" x14ac:dyDescent="0.2">
      <c r="B120" t="s">
        <v>1148</v>
      </c>
    </row>
    <row r="121" spans="2:2" x14ac:dyDescent="0.2">
      <c r="B121" t="s">
        <v>1158</v>
      </c>
    </row>
    <row r="122" spans="2:2" x14ac:dyDescent="0.2">
      <c r="B122" t="s">
        <v>1172</v>
      </c>
    </row>
    <row r="123" spans="2:2" x14ac:dyDescent="0.2">
      <c r="B123" t="s">
        <v>1185</v>
      </c>
    </row>
    <row r="124" spans="2:2" x14ac:dyDescent="0.2">
      <c r="B124" t="s">
        <v>1196</v>
      </c>
    </row>
    <row r="125" spans="2:2" x14ac:dyDescent="0.2">
      <c r="B125" t="s">
        <v>1205</v>
      </c>
    </row>
    <row r="126" spans="2:2" x14ac:dyDescent="0.2">
      <c r="B126" t="s">
        <v>1218</v>
      </c>
    </row>
    <row r="127" spans="2:2" x14ac:dyDescent="0.2">
      <c r="B127" t="s">
        <v>1229</v>
      </c>
    </row>
    <row r="128" spans="2:2" x14ac:dyDescent="0.2">
      <c r="B128" t="s">
        <v>1238</v>
      </c>
    </row>
    <row r="129" spans="2:2" x14ac:dyDescent="0.2">
      <c r="B129" t="s">
        <v>1246</v>
      </c>
    </row>
    <row r="130" spans="2:2" x14ac:dyDescent="0.2">
      <c r="B130" t="s">
        <v>1255</v>
      </c>
    </row>
    <row r="131" spans="2:2" x14ac:dyDescent="0.2">
      <c r="B131" t="s">
        <v>1267</v>
      </c>
    </row>
    <row r="132" spans="2:2" x14ac:dyDescent="0.2">
      <c r="B132" t="s">
        <v>1276</v>
      </c>
    </row>
    <row r="133" spans="2:2" x14ac:dyDescent="0.2">
      <c r="B133" t="s">
        <v>1284</v>
      </c>
    </row>
    <row r="134" spans="2:2" x14ac:dyDescent="0.2">
      <c r="B134" t="s">
        <v>1293</v>
      </c>
    </row>
    <row r="135" spans="2:2" x14ac:dyDescent="0.2">
      <c r="B135" t="s">
        <v>1303</v>
      </c>
    </row>
    <row r="136" spans="2:2" x14ac:dyDescent="0.2">
      <c r="B136" t="s">
        <v>1313</v>
      </c>
    </row>
    <row r="137" spans="2:2" x14ac:dyDescent="0.2">
      <c r="B137" t="s">
        <v>1320</v>
      </c>
    </row>
    <row r="138" spans="2:2" x14ac:dyDescent="0.2">
      <c r="B138" t="s">
        <v>1329</v>
      </c>
    </row>
    <row r="139" spans="2:2" x14ac:dyDescent="0.2">
      <c r="B139" t="s">
        <v>1339</v>
      </c>
    </row>
    <row r="140" spans="2:2" x14ac:dyDescent="0.2">
      <c r="B140" t="s">
        <v>1351</v>
      </c>
    </row>
    <row r="141" spans="2:2" x14ac:dyDescent="0.2">
      <c r="B141" t="s">
        <v>1363</v>
      </c>
    </row>
    <row r="142" spans="2:2" x14ac:dyDescent="0.2">
      <c r="B142" t="s">
        <v>1371</v>
      </c>
    </row>
    <row r="143" spans="2:2" x14ac:dyDescent="0.2">
      <c r="B143" t="s">
        <v>1374</v>
      </c>
    </row>
    <row r="144" spans="2:2" x14ac:dyDescent="0.2">
      <c r="B144" t="s">
        <v>1381</v>
      </c>
    </row>
    <row r="145" spans="2:2" x14ac:dyDescent="0.2">
      <c r="B145" t="s">
        <v>1388</v>
      </c>
    </row>
    <row r="146" spans="2:2" x14ac:dyDescent="0.2">
      <c r="B146" t="s">
        <v>1396</v>
      </c>
    </row>
    <row r="147" spans="2:2" x14ac:dyDescent="0.2">
      <c r="B147" t="s">
        <v>1404</v>
      </c>
    </row>
    <row r="148" spans="2:2" x14ac:dyDescent="0.2">
      <c r="B148" t="s">
        <v>1411</v>
      </c>
    </row>
    <row r="149" spans="2:2" x14ac:dyDescent="0.2">
      <c r="B149" t="s">
        <v>1418</v>
      </c>
    </row>
    <row r="150" spans="2:2" x14ac:dyDescent="0.2">
      <c r="B150" t="s">
        <v>1425</v>
      </c>
    </row>
    <row r="151" spans="2:2" x14ac:dyDescent="0.2">
      <c r="B151" t="s">
        <v>1434</v>
      </c>
    </row>
    <row r="152" spans="2:2" x14ac:dyDescent="0.2">
      <c r="B152" t="s">
        <v>1442</v>
      </c>
    </row>
    <row r="153" spans="2:2" x14ac:dyDescent="0.2">
      <c r="B153" t="s">
        <v>1451</v>
      </c>
    </row>
    <row r="154" spans="2:2" x14ac:dyDescent="0.2">
      <c r="B154" t="s">
        <v>1458</v>
      </c>
    </row>
    <row r="155" spans="2:2" x14ac:dyDescent="0.2">
      <c r="B155" t="s">
        <v>1465</v>
      </c>
    </row>
    <row r="156" spans="2:2" x14ac:dyDescent="0.2">
      <c r="B156" t="s">
        <v>1474</v>
      </c>
    </row>
    <row r="157" spans="2:2" x14ac:dyDescent="0.2">
      <c r="B157" t="s">
        <v>1481</v>
      </c>
    </row>
    <row r="158" spans="2:2" x14ac:dyDescent="0.2">
      <c r="B158" t="s">
        <v>1492</v>
      </c>
    </row>
    <row r="159" spans="2:2" x14ac:dyDescent="0.2">
      <c r="B159" t="s">
        <v>1501</v>
      </c>
    </row>
    <row r="160" spans="2:2" x14ac:dyDescent="0.2">
      <c r="B160" t="s">
        <v>1509</v>
      </c>
    </row>
    <row r="161" spans="2:2" x14ac:dyDescent="0.2">
      <c r="B161" t="s">
        <v>1518</v>
      </c>
    </row>
    <row r="162" spans="2:2" x14ac:dyDescent="0.2">
      <c r="B162" t="s">
        <v>1525</v>
      </c>
    </row>
    <row r="163" spans="2:2" x14ac:dyDescent="0.2">
      <c r="B163" t="s">
        <v>1532</v>
      </c>
    </row>
    <row r="164" spans="2:2" x14ac:dyDescent="0.2">
      <c r="B164" t="s">
        <v>1538</v>
      </c>
    </row>
    <row r="165" spans="2:2" x14ac:dyDescent="0.2">
      <c r="B165" t="s">
        <v>1546</v>
      </c>
    </row>
    <row r="166" spans="2:2" x14ac:dyDescent="0.2">
      <c r="B166" t="s">
        <v>1555</v>
      </c>
    </row>
    <row r="167" spans="2:2" x14ac:dyDescent="0.2">
      <c r="B167" t="s">
        <v>1566</v>
      </c>
    </row>
    <row r="168" spans="2:2" x14ac:dyDescent="0.2">
      <c r="B168" t="s">
        <v>1574</v>
      </c>
    </row>
    <row r="169" spans="2:2" x14ac:dyDescent="0.2">
      <c r="B169" t="s">
        <v>1580</v>
      </c>
    </row>
    <row r="170" spans="2:2" x14ac:dyDescent="0.2">
      <c r="B170" t="s">
        <v>1589</v>
      </c>
    </row>
    <row r="171" spans="2:2" x14ac:dyDescent="0.2">
      <c r="B171" t="s">
        <v>1596</v>
      </c>
    </row>
    <row r="172" spans="2:2" x14ac:dyDescent="0.2">
      <c r="B172" t="s">
        <v>1605</v>
      </c>
    </row>
    <row r="173" spans="2:2" x14ac:dyDescent="0.2">
      <c r="B173" t="s">
        <v>1613</v>
      </c>
    </row>
    <row r="174" spans="2:2" x14ac:dyDescent="0.2">
      <c r="B174" t="s">
        <v>1618</v>
      </c>
    </row>
    <row r="175" spans="2:2" x14ac:dyDescent="0.2">
      <c r="B175" t="s">
        <v>1627</v>
      </c>
    </row>
    <row r="176" spans="2:2" x14ac:dyDescent="0.2">
      <c r="B176" t="s">
        <v>1635</v>
      </c>
    </row>
    <row r="177" spans="2:2" x14ac:dyDescent="0.2">
      <c r="B177" t="s">
        <v>1643</v>
      </c>
    </row>
    <row r="178" spans="2:2" x14ac:dyDescent="0.2">
      <c r="B178" t="s">
        <v>1654</v>
      </c>
    </row>
    <row r="179" spans="2:2" x14ac:dyDescent="0.2">
      <c r="B179" t="s">
        <v>1661</v>
      </c>
    </row>
    <row r="180" spans="2:2" x14ac:dyDescent="0.2">
      <c r="B180" t="s">
        <v>1667</v>
      </c>
    </row>
    <row r="181" spans="2:2" x14ac:dyDescent="0.2">
      <c r="B181" t="s">
        <v>1674</v>
      </c>
    </row>
    <row r="182" spans="2:2" x14ac:dyDescent="0.2">
      <c r="B182" t="s">
        <v>1684</v>
      </c>
    </row>
    <row r="183" spans="2:2" x14ac:dyDescent="0.2">
      <c r="B183" t="s">
        <v>1697</v>
      </c>
    </row>
    <row r="184" spans="2:2" x14ac:dyDescent="0.2">
      <c r="B184" t="s">
        <v>1708</v>
      </c>
    </row>
    <row r="185" spans="2:2" x14ac:dyDescent="0.2">
      <c r="B185" t="s">
        <v>1717</v>
      </c>
    </row>
    <row r="186" spans="2:2" x14ac:dyDescent="0.2">
      <c r="B186" t="s">
        <v>1726</v>
      </c>
    </row>
    <row r="187" spans="2:2" x14ac:dyDescent="0.2">
      <c r="B187" t="s">
        <v>1733</v>
      </c>
    </row>
    <row r="188" spans="2:2" x14ac:dyDescent="0.2">
      <c r="B188" t="s">
        <v>1741</v>
      </c>
    </row>
    <row r="189" spans="2:2" x14ac:dyDescent="0.2">
      <c r="B189" t="s">
        <v>1747</v>
      </c>
    </row>
    <row r="190" spans="2:2" x14ac:dyDescent="0.2">
      <c r="B190" t="s">
        <v>1753</v>
      </c>
    </row>
    <row r="191" spans="2:2" x14ac:dyDescent="0.2">
      <c r="B191" t="s">
        <v>1759</v>
      </c>
    </row>
    <row r="192" spans="2:2" x14ac:dyDescent="0.2">
      <c r="B192" t="s">
        <v>1766</v>
      </c>
    </row>
    <row r="193" spans="2:2" x14ac:dyDescent="0.2">
      <c r="B193" t="s">
        <v>1775</v>
      </c>
    </row>
    <row r="194" spans="2:2" x14ac:dyDescent="0.2">
      <c r="B194" t="s">
        <v>1785</v>
      </c>
    </row>
    <row r="195" spans="2:2" x14ac:dyDescent="0.2">
      <c r="B195" t="s">
        <v>1796</v>
      </c>
    </row>
    <row r="196" spans="2:2" x14ac:dyDescent="0.2">
      <c r="B196" t="s">
        <v>1807</v>
      </c>
    </row>
    <row r="197" spans="2:2" x14ac:dyDescent="0.2">
      <c r="B197" t="s">
        <v>1815</v>
      </c>
    </row>
    <row r="198" spans="2:2" x14ac:dyDescent="0.2">
      <c r="B198" t="s">
        <v>1824</v>
      </c>
    </row>
    <row r="199" spans="2:2" x14ac:dyDescent="0.2">
      <c r="B199" t="s">
        <v>1833</v>
      </c>
    </row>
    <row r="200" spans="2:2" x14ac:dyDescent="0.2">
      <c r="B200" t="s">
        <v>1841</v>
      </c>
    </row>
    <row r="201" spans="2:2" x14ac:dyDescent="0.2">
      <c r="B201" t="s">
        <v>1849</v>
      </c>
    </row>
    <row r="202" spans="2:2" x14ac:dyDescent="0.2">
      <c r="B202" t="s">
        <v>1857</v>
      </c>
    </row>
    <row r="203" spans="2:2" x14ac:dyDescent="0.2">
      <c r="B203" t="s">
        <v>1862</v>
      </c>
    </row>
    <row r="204" spans="2:2" x14ac:dyDescent="0.2">
      <c r="B204" t="s">
        <v>1870</v>
      </c>
    </row>
    <row r="205" spans="2:2" x14ac:dyDescent="0.2">
      <c r="B205" t="s">
        <v>1877</v>
      </c>
    </row>
    <row r="206" spans="2:2" x14ac:dyDescent="0.2">
      <c r="B206" t="s">
        <v>1888</v>
      </c>
    </row>
    <row r="207" spans="2:2" x14ac:dyDescent="0.2">
      <c r="B207" t="s">
        <v>1895</v>
      </c>
    </row>
    <row r="208" spans="2:2" x14ac:dyDescent="0.2">
      <c r="B208" t="s">
        <v>1904</v>
      </c>
    </row>
    <row r="209" spans="2:2" x14ac:dyDescent="0.2">
      <c r="B209" t="s">
        <v>1914</v>
      </c>
    </row>
    <row r="210" spans="2:2" x14ac:dyDescent="0.2">
      <c r="B210" t="s">
        <v>1919</v>
      </c>
    </row>
    <row r="211" spans="2:2" x14ac:dyDescent="0.2">
      <c r="B211" t="s">
        <v>1928</v>
      </c>
    </row>
    <row r="212" spans="2:2" x14ac:dyDescent="0.2">
      <c r="B212" t="s">
        <v>1937</v>
      </c>
    </row>
    <row r="213" spans="2:2" x14ac:dyDescent="0.2">
      <c r="B213" t="s">
        <v>1946</v>
      </c>
    </row>
    <row r="214" spans="2:2" x14ac:dyDescent="0.2">
      <c r="B214" t="s">
        <v>1955</v>
      </c>
    </row>
    <row r="215" spans="2:2" x14ac:dyDescent="0.2">
      <c r="B215" t="s">
        <v>1963</v>
      </c>
    </row>
    <row r="216" spans="2:2" x14ac:dyDescent="0.2">
      <c r="B216" t="s">
        <v>1970</v>
      </c>
    </row>
    <row r="217" spans="2:2" x14ac:dyDescent="0.2">
      <c r="B217" t="s">
        <v>1975</v>
      </c>
    </row>
    <row r="218" spans="2:2" x14ac:dyDescent="0.2">
      <c r="B218" t="s">
        <v>1986</v>
      </c>
    </row>
    <row r="219" spans="2:2" x14ac:dyDescent="0.2">
      <c r="B219" t="s">
        <v>1995</v>
      </c>
    </row>
    <row r="220" spans="2:2" x14ac:dyDescent="0.2">
      <c r="B220" t="s">
        <v>2002</v>
      </c>
    </row>
    <row r="221" spans="2:2" x14ac:dyDescent="0.2">
      <c r="B221" t="s">
        <v>2009</v>
      </c>
    </row>
    <row r="222" spans="2:2" x14ac:dyDescent="0.2">
      <c r="B222" t="s">
        <v>2015</v>
      </c>
    </row>
    <row r="223" spans="2:2" x14ac:dyDescent="0.2">
      <c r="B223" t="s">
        <v>2024</v>
      </c>
    </row>
    <row r="224" spans="2:2" x14ac:dyDescent="0.2">
      <c r="B224" t="s">
        <v>2036</v>
      </c>
    </row>
    <row r="225" spans="2:5" x14ac:dyDescent="0.2">
      <c r="B225" t="s">
        <v>2045</v>
      </c>
    </row>
    <row r="226" spans="2:5" x14ac:dyDescent="0.2">
      <c r="B226" t="s">
        <v>2053</v>
      </c>
    </row>
    <row r="227" spans="2:5" x14ac:dyDescent="0.2">
      <c r="B227" t="s">
        <v>2061</v>
      </c>
    </row>
    <row r="228" spans="2:5" x14ac:dyDescent="0.2">
      <c r="B228" t="s">
        <v>2070</v>
      </c>
    </row>
    <row r="229" spans="2:5" x14ac:dyDescent="0.2">
      <c r="B229" t="s">
        <v>2076</v>
      </c>
    </row>
    <row r="230" spans="2:5" x14ac:dyDescent="0.2">
      <c r="B230" t="s">
        <v>2084</v>
      </c>
    </row>
    <row r="231" spans="2:5" x14ac:dyDescent="0.2">
      <c r="B231" t="s">
        <v>2092</v>
      </c>
      <c r="E231" t="s">
        <v>21207</v>
      </c>
    </row>
    <row r="232" spans="2:5" hidden="1" x14ac:dyDescent="0.2">
      <c r="B232" t="s">
        <v>21207</v>
      </c>
    </row>
    <row r="233" spans="2:5" x14ac:dyDescent="0.2">
      <c r="B233" t="s">
        <v>2114</v>
      </c>
    </row>
    <row r="234" spans="2:5" x14ac:dyDescent="0.2">
      <c r="B234" t="s">
        <v>2120</v>
      </c>
    </row>
    <row r="235" spans="2:5" x14ac:dyDescent="0.2">
      <c r="B235" t="s">
        <v>2131</v>
      </c>
    </row>
    <row r="236" spans="2:5" x14ac:dyDescent="0.2">
      <c r="B236" t="s">
        <v>2137</v>
      </c>
    </row>
    <row r="237" spans="2:5" x14ac:dyDescent="0.2">
      <c r="B237" t="s">
        <v>2144</v>
      </c>
    </row>
    <row r="238" spans="2:5" x14ac:dyDescent="0.2">
      <c r="B238" t="s">
        <v>2154</v>
      </c>
    </row>
    <row r="239" spans="2:5" x14ac:dyDescent="0.2">
      <c r="B239" t="s">
        <v>2160</v>
      </c>
      <c r="E239" t="s">
        <v>21207</v>
      </c>
    </row>
    <row r="240" spans="2:5" hidden="1" x14ac:dyDescent="0.2">
      <c r="B240" t="s">
        <v>21207</v>
      </c>
      <c r="E240" t="s">
        <v>21207</v>
      </c>
    </row>
    <row r="241" spans="2:5" hidden="1" x14ac:dyDescent="0.2">
      <c r="B241" t="s">
        <v>21207</v>
      </c>
      <c r="E241" t="s">
        <v>21207</v>
      </c>
    </row>
    <row r="242" spans="2:5" hidden="1" x14ac:dyDescent="0.2">
      <c r="B242" t="s">
        <v>21207</v>
      </c>
      <c r="E242" t="s">
        <v>21207</v>
      </c>
    </row>
    <row r="243" spans="2:5" hidden="1" x14ac:dyDescent="0.2">
      <c r="B243" t="s">
        <v>21207</v>
      </c>
      <c r="E243" t="s">
        <v>21207</v>
      </c>
    </row>
    <row r="244" spans="2:5" hidden="1" x14ac:dyDescent="0.2">
      <c r="B244" t="s">
        <v>21207</v>
      </c>
    </row>
    <row r="245" spans="2:5" x14ac:dyDescent="0.2">
      <c r="B245" t="s">
        <v>2200</v>
      </c>
      <c r="E245" t="s">
        <v>21207</v>
      </c>
    </row>
    <row r="246" spans="2:5" hidden="1" x14ac:dyDescent="0.2">
      <c r="B246" t="s">
        <v>21207</v>
      </c>
      <c r="E246" t="s">
        <v>21207</v>
      </c>
    </row>
    <row r="247" spans="2:5" hidden="1" x14ac:dyDescent="0.2">
      <c r="B247" t="s">
        <v>21207</v>
      </c>
    </row>
    <row r="248" spans="2:5" x14ac:dyDescent="0.2">
      <c r="B248" t="s">
        <v>2225</v>
      </c>
    </row>
    <row r="249" spans="2:5" x14ac:dyDescent="0.2">
      <c r="B249" t="s">
        <v>2234</v>
      </c>
      <c r="E249" t="s">
        <v>21207</v>
      </c>
    </row>
    <row r="250" spans="2:5" hidden="1" x14ac:dyDescent="0.2">
      <c r="B250" t="s">
        <v>21207</v>
      </c>
      <c r="E250" t="s">
        <v>21207</v>
      </c>
    </row>
    <row r="251" spans="2:5" hidden="1" x14ac:dyDescent="0.2">
      <c r="B251" t="s">
        <v>21207</v>
      </c>
    </row>
    <row r="252" spans="2:5" x14ac:dyDescent="0.2">
      <c r="B252" t="s">
        <v>2262</v>
      </c>
      <c r="E252" t="s">
        <v>21207</v>
      </c>
    </row>
    <row r="253" spans="2:5" hidden="1" x14ac:dyDescent="0.2">
      <c r="B253" t="s">
        <v>21207</v>
      </c>
      <c r="E253" t="s">
        <v>21207</v>
      </c>
    </row>
    <row r="254" spans="2:5" hidden="1" x14ac:dyDescent="0.2">
      <c r="B254" t="s">
        <v>21207</v>
      </c>
    </row>
    <row r="255" spans="2:5" x14ac:dyDescent="0.2">
      <c r="B255" t="s">
        <v>2289</v>
      </c>
      <c r="E255" t="s">
        <v>21207</v>
      </c>
    </row>
    <row r="256" spans="2:5" hidden="1" x14ac:dyDescent="0.2">
      <c r="B256" t="s">
        <v>21207</v>
      </c>
      <c r="E256" t="s">
        <v>21207</v>
      </c>
    </row>
    <row r="257" spans="2:5" hidden="1" x14ac:dyDescent="0.2">
      <c r="B257" t="s">
        <v>21207</v>
      </c>
      <c r="E257" t="s">
        <v>21207</v>
      </c>
    </row>
    <row r="258" spans="2:5" hidden="1" x14ac:dyDescent="0.2">
      <c r="B258" t="s">
        <v>21207</v>
      </c>
    </row>
    <row r="259" spans="2:5" x14ac:dyDescent="0.2">
      <c r="B259" t="s">
        <v>2319</v>
      </c>
    </row>
    <row r="260" spans="2:5" x14ac:dyDescent="0.2">
      <c r="B260" t="s">
        <v>2326</v>
      </c>
      <c r="E260" t="s">
        <v>21207</v>
      </c>
    </row>
    <row r="261" spans="2:5" hidden="1" x14ac:dyDescent="0.2">
      <c r="B261" t="s">
        <v>21207</v>
      </c>
    </row>
    <row r="262" spans="2:5" x14ac:dyDescent="0.2">
      <c r="B262" t="s">
        <v>2341</v>
      </c>
      <c r="E262" t="s">
        <v>21207</v>
      </c>
    </row>
    <row r="263" spans="2:5" hidden="1" x14ac:dyDescent="0.2">
      <c r="B263" t="s">
        <v>21207</v>
      </c>
    </row>
    <row r="264" spans="2:5" x14ac:dyDescent="0.2">
      <c r="B264" t="s">
        <v>2356</v>
      </c>
    </row>
    <row r="265" spans="2:5" x14ac:dyDescent="0.2">
      <c r="B265" t="s">
        <v>2367</v>
      </c>
    </row>
    <row r="266" spans="2:5" x14ac:dyDescent="0.2">
      <c r="B266" t="s">
        <v>2374</v>
      </c>
    </row>
    <row r="267" spans="2:5" x14ac:dyDescent="0.2">
      <c r="B267" t="s">
        <v>2382</v>
      </c>
    </row>
    <row r="268" spans="2:5" x14ac:dyDescent="0.2">
      <c r="B268" t="s">
        <v>2389</v>
      </c>
    </row>
    <row r="269" spans="2:5" x14ac:dyDescent="0.2">
      <c r="B269" t="s">
        <v>2396</v>
      </c>
    </row>
    <row r="270" spans="2:5" x14ac:dyDescent="0.2">
      <c r="B270" t="s">
        <v>2402</v>
      </c>
    </row>
    <row r="271" spans="2:5" x14ac:dyDescent="0.2">
      <c r="B271" t="s">
        <v>2409</v>
      </c>
    </row>
    <row r="272" spans="2:5" x14ac:dyDescent="0.2">
      <c r="B272" t="s">
        <v>2421</v>
      </c>
    </row>
    <row r="273" spans="2:2" x14ac:dyDescent="0.2">
      <c r="B273" t="s">
        <v>2432</v>
      </c>
    </row>
    <row r="274" spans="2:2" x14ac:dyDescent="0.2">
      <c r="B274" t="s">
        <v>2438</v>
      </c>
    </row>
    <row r="275" spans="2:2" x14ac:dyDescent="0.2">
      <c r="B275" t="s">
        <v>2444</v>
      </c>
    </row>
    <row r="276" spans="2:2" x14ac:dyDescent="0.2">
      <c r="B276" t="s">
        <v>2451</v>
      </c>
    </row>
    <row r="277" spans="2:2" x14ac:dyDescent="0.2">
      <c r="B277" t="s">
        <v>2458</v>
      </c>
    </row>
    <row r="278" spans="2:2" x14ac:dyDescent="0.2">
      <c r="B278" t="s">
        <v>2467</v>
      </c>
    </row>
    <row r="279" spans="2:2" x14ac:dyDescent="0.2">
      <c r="B279" t="s">
        <v>2475</v>
      </c>
    </row>
    <row r="280" spans="2:2" x14ac:dyDescent="0.2">
      <c r="B280" t="s">
        <v>2480</v>
      </c>
    </row>
    <row r="281" spans="2:2" x14ac:dyDescent="0.2">
      <c r="B281" t="s">
        <v>2487</v>
      </c>
    </row>
    <row r="282" spans="2:2" x14ac:dyDescent="0.2">
      <c r="B282" t="s">
        <v>2497</v>
      </c>
    </row>
    <row r="283" spans="2:2" x14ac:dyDescent="0.2">
      <c r="B283" t="s">
        <v>2506</v>
      </c>
    </row>
    <row r="284" spans="2:2" x14ac:dyDescent="0.2">
      <c r="B284" t="s">
        <v>2514</v>
      </c>
    </row>
    <row r="285" spans="2:2" x14ac:dyDescent="0.2">
      <c r="B285" t="s">
        <v>2521</v>
      </c>
    </row>
    <row r="286" spans="2:2" x14ac:dyDescent="0.2">
      <c r="B286" t="s">
        <v>2528</v>
      </c>
    </row>
    <row r="287" spans="2:2" x14ac:dyDescent="0.2">
      <c r="B287" t="s">
        <v>2540</v>
      </c>
    </row>
    <row r="288" spans="2:2" x14ac:dyDescent="0.2">
      <c r="B288" t="s">
        <v>2550</v>
      </c>
    </row>
    <row r="289" spans="2:2" x14ac:dyDescent="0.2">
      <c r="B289" t="s">
        <v>2559</v>
      </c>
    </row>
    <row r="290" spans="2:2" x14ac:dyDescent="0.2">
      <c r="B290" t="s">
        <v>2566</v>
      </c>
    </row>
    <row r="291" spans="2:2" x14ac:dyDescent="0.2">
      <c r="B291" t="s">
        <v>2574</v>
      </c>
    </row>
    <row r="292" spans="2:2" x14ac:dyDescent="0.2">
      <c r="B292" t="s">
        <v>2583</v>
      </c>
    </row>
    <row r="293" spans="2:2" x14ac:dyDescent="0.2">
      <c r="B293" t="s">
        <v>2591</v>
      </c>
    </row>
    <row r="294" spans="2:2" x14ac:dyDescent="0.2">
      <c r="B294" t="s">
        <v>2598</v>
      </c>
    </row>
    <row r="295" spans="2:2" x14ac:dyDescent="0.2">
      <c r="B295" t="s">
        <v>2604</v>
      </c>
    </row>
    <row r="296" spans="2:2" x14ac:dyDescent="0.2">
      <c r="B296" t="s">
        <v>2611</v>
      </c>
    </row>
    <row r="297" spans="2:2" x14ac:dyDescent="0.2">
      <c r="B297" t="s">
        <v>2621</v>
      </c>
    </row>
    <row r="298" spans="2:2" x14ac:dyDescent="0.2">
      <c r="B298" t="s">
        <v>2627</v>
      </c>
    </row>
    <row r="299" spans="2:2" x14ac:dyDescent="0.2">
      <c r="B299" t="s">
        <v>2636</v>
      </c>
    </row>
    <row r="300" spans="2:2" x14ac:dyDescent="0.2">
      <c r="B300" t="s">
        <v>2647</v>
      </c>
    </row>
    <row r="301" spans="2:2" x14ac:dyDescent="0.2">
      <c r="B301" t="s">
        <v>2654</v>
      </c>
    </row>
    <row r="302" spans="2:2" x14ac:dyDescent="0.2">
      <c r="B302" t="s">
        <v>2661</v>
      </c>
    </row>
    <row r="303" spans="2:2" x14ac:dyDescent="0.2">
      <c r="B303" t="s">
        <v>2668</v>
      </c>
    </row>
    <row r="304" spans="2:2" x14ac:dyDescent="0.2">
      <c r="B304" t="s">
        <v>2677</v>
      </c>
    </row>
    <row r="305" spans="2:5" x14ac:dyDescent="0.2">
      <c r="B305" t="s">
        <v>2688</v>
      </c>
    </row>
    <row r="306" spans="2:5" x14ac:dyDescent="0.2">
      <c r="B306" t="s">
        <v>2693</v>
      </c>
    </row>
    <row r="307" spans="2:5" x14ac:dyDescent="0.2">
      <c r="B307" t="s">
        <v>2703</v>
      </c>
    </row>
    <row r="308" spans="2:5" x14ac:dyDescent="0.2">
      <c r="B308" t="s">
        <v>2715</v>
      </c>
    </row>
    <row r="309" spans="2:5" x14ac:dyDescent="0.2">
      <c r="B309" t="s">
        <v>2726</v>
      </c>
    </row>
    <row r="310" spans="2:5" x14ac:dyDescent="0.2">
      <c r="B310" t="s">
        <v>2734</v>
      </c>
    </row>
    <row r="311" spans="2:5" x14ac:dyDescent="0.2">
      <c r="B311" t="s">
        <v>2740</v>
      </c>
    </row>
    <row r="312" spans="2:5" x14ac:dyDescent="0.2">
      <c r="B312" t="s">
        <v>2747</v>
      </c>
    </row>
    <row r="313" spans="2:5" x14ac:dyDescent="0.2">
      <c r="B313" t="s">
        <v>2756</v>
      </c>
    </row>
    <row r="314" spans="2:5" x14ac:dyDescent="0.2">
      <c r="B314" t="s">
        <v>2766</v>
      </c>
    </row>
    <row r="315" spans="2:5" x14ac:dyDescent="0.2">
      <c r="B315" t="s">
        <v>2773</v>
      </c>
      <c r="E315" t="s">
        <v>21207</v>
      </c>
    </row>
    <row r="316" spans="2:5" hidden="1" x14ac:dyDescent="0.2">
      <c r="B316" t="s">
        <v>21207</v>
      </c>
    </row>
    <row r="317" spans="2:5" x14ac:dyDescent="0.2">
      <c r="B317" t="s">
        <v>2791</v>
      </c>
    </row>
    <row r="318" spans="2:5" x14ac:dyDescent="0.2">
      <c r="B318" t="s">
        <v>2802</v>
      </c>
    </row>
    <row r="319" spans="2:5" x14ac:dyDescent="0.2">
      <c r="B319" t="s">
        <v>2808</v>
      </c>
    </row>
    <row r="320" spans="2:5" x14ac:dyDescent="0.2">
      <c r="B320" t="s">
        <v>2814</v>
      </c>
    </row>
    <row r="321" spans="2:2" x14ac:dyDescent="0.2">
      <c r="B321" t="s">
        <v>2823</v>
      </c>
    </row>
    <row r="322" spans="2:2" x14ac:dyDescent="0.2">
      <c r="B322" t="s">
        <v>2831</v>
      </c>
    </row>
    <row r="323" spans="2:2" x14ac:dyDescent="0.2">
      <c r="B323" t="s">
        <v>2838</v>
      </c>
    </row>
    <row r="324" spans="2:2" x14ac:dyDescent="0.2">
      <c r="B324" t="s">
        <v>2845</v>
      </c>
    </row>
    <row r="325" spans="2:2" x14ac:dyDescent="0.2">
      <c r="B325" t="s">
        <v>2855</v>
      </c>
    </row>
    <row r="326" spans="2:2" x14ac:dyDescent="0.2">
      <c r="B326" t="s">
        <v>2866</v>
      </c>
    </row>
    <row r="327" spans="2:2" x14ac:dyDescent="0.2">
      <c r="B327" t="s">
        <v>2872</v>
      </c>
    </row>
    <row r="328" spans="2:2" x14ac:dyDescent="0.2">
      <c r="B328" t="s">
        <v>2879</v>
      </c>
    </row>
    <row r="329" spans="2:2" x14ac:dyDescent="0.2">
      <c r="B329" t="s">
        <v>2885</v>
      </c>
    </row>
    <row r="330" spans="2:2" x14ac:dyDescent="0.2">
      <c r="B330" t="s">
        <v>2893</v>
      </c>
    </row>
    <row r="331" spans="2:2" x14ac:dyDescent="0.2">
      <c r="B331" t="s">
        <v>2901</v>
      </c>
    </row>
    <row r="332" spans="2:2" x14ac:dyDescent="0.2">
      <c r="B332" t="s">
        <v>2908</v>
      </c>
    </row>
    <row r="333" spans="2:2" x14ac:dyDescent="0.2">
      <c r="B333" t="s">
        <v>2914</v>
      </c>
    </row>
    <row r="334" spans="2:2" x14ac:dyDescent="0.2">
      <c r="B334" t="s">
        <v>2922</v>
      </c>
    </row>
    <row r="335" spans="2:2" x14ac:dyDescent="0.2">
      <c r="B335" t="s">
        <v>2930</v>
      </c>
    </row>
    <row r="336" spans="2:2" x14ac:dyDescent="0.2">
      <c r="B336" t="s">
        <v>2937</v>
      </c>
    </row>
    <row r="337" spans="2:2" x14ac:dyDescent="0.2">
      <c r="B337" t="s">
        <v>2944</v>
      </c>
    </row>
    <row r="338" spans="2:2" x14ac:dyDescent="0.2">
      <c r="B338" t="s">
        <v>2951</v>
      </c>
    </row>
    <row r="339" spans="2:2" x14ac:dyDescent="0.2">
      <c r="B339" t="s">
        <v>2960</v>
      </c>
    </row>
    <row r="340" spans="2:2" x14ac:dyDescent="0.2">
      <c r="B340" t="s">
        <v>2968</v>
      </c>
    </row>
    <row r="341" spans="2:2" x14ac:dyDescent="0.2">
      <c r="B341" t="s">
        <v>2976</v>
      </c>
    </row>
    <row r="342" spans="2:2" x14ac:dyDescent="0.2">
      <c r="B342" t="s">
        <v>2984</v>
      </c>
    </row>
    <row r="343" spans="2:2" x14ac:dyDescent="0.2">
      <c r="B343" t="s">
        <v>2991</v>
      </c>
    </row>
    <row r="344" spans="2:2" x14ac:dyDescent="0.2">
      <c r="B344" t="s">
        <v>2999</v>
      </c>
    </row>
    <row r="345" spans="2:2" x14ac:dyDescent="0.2">
      <c r="B345" t="s">
        <v>3005</v>
      </c>
    </row>
    <row r="346" spans="2:2" x14ac:dyDescent="0.2">
      <c r="B346" t="s">
        <v>3012</v>
      </c>
    </row>
    <row r="347" spans="2:2" x14ac:dyDescent="0.2">
      <c r="B347" t="s">
        <v>3020</v>
      </c>
    </row>
    <row r="348" spans="2:2" x14ac:dyDescent="0.2">
      <c r="B348" t="s">
        <v>3033</v>
      </c>
    </row>
    <row r="349" spans="2:2" x14ac:dyDescent="0.2">
      <c r="B349" t="s">
        <v>3041</v>
      </c>
    </row>
    <row r="350" spans="2:2" x14ac:dyDescent="0.2">
      <c r="B350" t="s">
        <v>3049</v>
      </c>
    </row>
    <row r="351" spans="2:2" x14ac:dyDescent="0.2">
      <c r="B351" t="s">
        <v>3057</v>
      </c>
    </row>
    <row r="352" spans="2:2" x14ac:dyDescent="0.2">
      <c r="B352" t="s">
        <v>3065</v>
      </c>
    </row>
    <row r="353" spans="2:2" x14ac:dyDescent="0.2">
      <c r="B353" t="s">
        <v>3073</v>
      </c>
    </row>
    <row r="354" spans="2:2" x14ac:dyDescent="0.2">
      <c r="B354" t="s">
        <v>3082</v>
      </c>
    </row>
    <row r="355" spans="2:2" x14ac:dyDescent="0.2">
      <c r="B355" t="s">
        <v>3087</v>
      </c>
    </row>
    <row r="356" spans="2:2" x14ac:dyDescent="0.2">
      <c r="B356" t="s">
        <v>3095</v>
      </c>
    </row>
    <row r="357" spans="2:2" x14ac:dyDescent="0.2">
      <c r="B357" t="s">
        <v>3102</v>
      </c>
    </row>
    <row r="358" spans="2:2" x14ac:dyDescent="0.2">
      <c r="B358" t="s">
        <v>3108</v>
      </c>
    </row>
    <row r="359" spans="2:2" x14ac:dyDescent="0.2">
      <c r="B359" t="s">
        <v>3114</v>
      </c>
    </row>
    <row r="360" spans="2:2" x14ac:dyDescent="0.2">
      <c r="B360" t="s">
        <v>3123</v>
      </c>
    </row>
    <row r="361" spans="2:2" x14ac:dyDescent="0.2">
      <c r="B361" t="s">
        <v>3130</v>
      </c>
    </row>
    <row r="362" spans="2:2" x14ac:dyDescent="0.2">
      <c r="B362" t="s">
        <v>3137</v>
      </c>
    </row>
    <row r="363" spans="2:2" x14ac:dyDescent="0.2">
      <c r="B363" t="s">
        <v>3145</v>
      </c>
    </row>
    <row r="364" spans="2:2" x14ac:dyDescent="0.2">
      <c r="B364" t="s">
        <v>3151</v>
      </c>
    </row>
    <row r="365" spans="2:2" x14ac:dyDescent="0.2">
      <c r="B365" t="s">
        <v>3160</v>
      </c>
    </row>
    <row r="366" spans="2:2" x14ac:dyDescent="0.2">
      <c r="B366" t="s">
        <v>3167</v>
      </c>
    </row>
    <row r="367" spans="2:2" x14ac:dyDescent="0.2">
      <c r="B367" t="s">
        <v>3173</v>
      </c>
    </row>
    <row r="368" spans="2:2" x14ac:dyDescent="0.2">
      <c r="B368" t="s">
        <v>3180</v>
      </c>
    </row>
    <row r="369" spans="2:2" x14ac:dyDescent="0.2">
      <c r="B369" t="s">
        <v>3188</v>
      </c>
    </row>
    <row r="370" spans="2:2" x14ac:dyDescent="0.2">
      <c r="B370" t="s">
        <v>3194</v>
      </c>
    </row>
    <row r="371" spans="2:2" x14ac:dyDescent="0.2">
      <c r="B371" t="s">
        <v>3202</v>
      </c>
    </row>
    <row r="372" spans="2:2" x14ac:dyDescent="0.2">
      <c r="B372" t="s">
        <v>3211</v>
      </c>
    </row>
    <row r="373" spans="2:2" x14ac:dyDescent="0.2">
      <c r="B373" t="s">
        <v>3218</v>
      </c>
    </row>
    <row r="374" spans="2:2" x14ac:dyDescent="0.2">
      <c r="B374" t="s">
        <v>3227</v>
      </c>
    </row>
    <row r="375" spans="2:2" x14ac:dyDescent="0.2">
      <c r="B375" t="s">
        <v>3236</v>
      </c>
    </row>
    <row r="376" spans="2:2" x14ac:dyDescent="0.2">
      <c r="B376" t="s">
        <v>3244</v>
      </c>
    </row>
    <row r="377" spans="2:2" x14ac:dyDescent="0.2">
      <c r="B377" t="s">
        <v>3253</v>
      </c>
    </row>
    <row r="378" spans="2:2" x14ac:dyDescent="0.2">
      <c r="B378" t="s">
        <v>3259</v>
      </c>
    </row>
    <row r="379" spans="2:2" x14ac:dyDescent="0.2">
      <c r="B379" t="s">
        <v>3265</v>
      </c>
    </row>
    <row r="380" spans="2:2" x14ac:dyDescent="0.2">
      <c r="B380" t="s">
        <v>3272</v>
      </c>
    </row>
    <row r="381" spans="2:2" x14ac:dyDescent="0.2">
      <c r="B381" t="s">
        <v>3279</v>
      </c>
    </row>
    <row r="382" spans="2:2" x14ac:dyDescent="0.2">
      <c r="B382" t="s">
        <v>3285</v>
      </c>
    </row>
    <row r="383" spans="2:2" x14ac:dyDescent="0.2">
      <c r="B383" t="s">
        <v>3292</v>
      </c>
    </row>
    <row r="384" spans="2:2" x14ac:dyDescent="0.2">
      <c r="B384" t="s">
        <v>3299</v>
      </c>
    </row>
    <row r="385" spans="2:2" x14ac:dyDescent="0.2">
      <c r="B385" t="s">
        <v>3306</v>
      </c>
    </row>
    <row r="386" spans="2:2" x14ac:dyDescent="0.2">
      <c r="B386" t="s">
        <v>3313</v>
      </c>
    </row>
    <row r="387" spans="2:2" x14ac:dyDescent="0.2">
      <c r="B387" t="s">
        <v>3319</v>
      </c>
    </row>
    <row r="388" spans="2:2" x14ac:dyDescent="0.2">
      <c r="B388" t="s">
        <v>3325</v>
      </c>
    </row>
    <row r="389" spans="2:2" x14ac:dyDescent="0.2">
      <c r="B389" t="s">
        <v>3331</v>
      </c>
    </row>
    <row r="390" spans="2:2" x14ac:dyDescent="0.2">
      <c r="B390" t="s">
        <v>3339</v>
      </c>
    </row>
    <row r="391" spans="2:2" x14ac:dyDescent="0.2">
      <c r="B391" t="s">
        <v>3348</v>
      </c>
    </row>
    <row r="392" spans="2:2" x14ac:dyDescent="0.2">
      <c r="B392" t="s">
        <v>3356</v>
      </c>
    </row>
    <row r="393" spans="2:2" x14ac:dyDescent="0.2">
      <c r="B393" t="s">
        <v>3365</v>
      </c>
    </row>
    <row r="394" spans="2:2" x14ac:dyDescent="0.2">
      <c r="B394" t="s">
        <v>3372</v>
      </c>
    </row>
    <row r="395" spans="2:2" x14ac:dyDescent="0.2">
      <c r="B395" t="s">
        <v>3379</v>
      </c>
    </row>
    <row r="396" spans="2:2" x14ac:dyDescent="0.2">
      <c r="B396" t="s">
        <v>3386</v>
      </c>
    </row>
    <row r="397" spans="2:2" x14ac:dyDescent="0.2">
      <c r="B397" t="s">
        <v>3392</v>
      </c>
    </row>
    <row r="398" spans="2:2" x14ac:dyDescent="0.2">
      <c r="B398" t="s">
        <v>3401</v>
      </c>
    </row>
    <row r="399" spans="2:2" x14ac:dyDescent="0.2">
      <c r="B399" t="s">
        <v>3408</v>
      </c>
    </row>
    <row r="400" spans="2:2" x14ac:dyDescent="0.2">
      <c r="B400" t="s">
        <v>3415</v>
      </c>
    </row>
    <row r="401" spans="2:2" x14ac:dyDescent="0.2">
      <c r="B401" t="s">
        <v>3423</v>
      </c>
    </row>
    <row r="402" spans="2:2" x14ac:dyDescent="0.2">
      <c r="B402" t="s">
        <v>3433</v>
      </c>
    </row>
    <row r="403" spans="2:2" x14ac:dyDescent="0.2">
      <c r="B403" t="s">
        <v>3439</v>
      </c>
    </row>
    <row r="404" spans="2:2" x14ac:dyDescent="0.2">
      <c r="B404" t="s">
        <v>3447</v>
      </c>
    </row>
    <row r="405" spans="2:2" x14ac:dyDescent="0.2">
      <c r="B405" t="s">
        <v>3455</v>
      </c>
    </row>
    <row r="406" spans="2:2" x14ac:dyDescent="0.2">
      <c r="B406" t="s">
        <v>3462</v>
      </c>
    </row>
    <row r="407" spans="2:2" x14ac:dyDescent="0.2">
      <c r="B407" t="s">
        <v>3468</v>
      </c>
    </row>
    <row r="408" spans="2:2" x14ac:dyDescent="0.2">
      <c r="B408" t="s">
        <v>3475</v>
      </c>
    </row>
    <row r="409" spans="2:2" x14ac:dyDescent="0.2">
      <c r="B409" t="s">
        <v>3483</v>
      </c>
    </row>
    <row r="410" spans="2:2" x14ac:dyDescent="0.2">
      <c r="B410" t="s">
        <v>3492</v>
      </c>
    </row>
    <row r="411" spans="2:2" x14ac:dyDescent="0.2">
      <c r="B411" t="s">
        <v>3500</v>
      </c>
    </row>
    <row r="412" spans="2:2" x14ac:dyDescent="0.2">
      <c r="B412" t="s">
        <v>3507</v>
      </c>
    </row>
    <row r="413" spans="2:2" x14ac:dyDescent="0.2">
      <c r="B413" t="s">
        <v>3514</v>
      </c>
    </row>
    <row r="414" spans="2:2" x14ac:dyDescent="0.2">
      <c r="B414" t="s">
        <v>3522</v>
      </c>
    </row>
    <row r="415" spans="2:2" x14ac:dyDescent="0.2">
      <c r="B415" t="s">
        <v>3530</v>
      </c>
    </row>
    <row r="416" spans="2:2" x14ac:dyDescent="0.2">
      <c r="B416" t="s">
        <v>3536</v>
      </c>
    </row>
    <row r="417" spans="2:2" x14ac:dyDescent="0.2">
      <c r="B417" t="s">
        <v>3547</v>
      </c>
    </row>
    <row r="418" spans="2:2" x14ac:dyDescent="0.2">
      <c r="B418" t="s">
        <v>3558</v>
      </c>
    </row>
    <row r="419" spans="2:2" x14ac:dyDescent="0.2">
      <c r="B419" t="s">
        <v>3566</v>
      </c>
    </row>
    <row r="420" spans="2:2" x14ac:dyDescent="0.2">
      <c r="B420" t="s">
        <v>3575</v>
      </c>
    </row>
    <row r="421" spans="2:2" x14ac:dyDescent="0.2">
      <c r="B421" t="s">
        <v>3579</v>
      </c>
    </row>
    <row r="422" spans="2:2" x14ac:dyDescent="0.2">
      <c r="B422" t="s">
        <v>3586</v>
      </c>
    </row>
    <row r="423" spans="2:2" x14ac:dyDescent="0.2">
      <c r="B423" t="s">
        <v>3597</v>
      </c>
    </row>
    <row r="424" spans="2:2" x14ac:dyDescent="0.2">
      <c r="B424" t="s">
        <v>3604</v>
      </c>
    </row>
    <row r="425" spans="2:2" x14ac:dyDescent="0.2">
      <c r="B425" t="s">
        <v>3613</v>
      </c>
    </row>
    <row r="426" spans="2:2" x14ac:dyDescent="0.2">
      <c r="B426" t="s">
        <v>3619</v>
      </c>
    </row>
    <row r="427" spans="2:2" x14ac:dyDescent="0.2">
      <c r="B427" t="s">
        <v>3626</v>
      </c>
    </row>
    <row r="428" spans="2:2" x14ac:dyDescent="0.2">
      <c r="B428" t="s">
        <v>3632</v>
      </c>
    </row>
    <row r="429" spans="2:2" x14ac:dyDescent="0.2">
      <c r="B429" t="s">
        <v>3639</v>
      </c>
    </row>
    <row r="430" spans="2:2" x14ac:dyDescent="0.2">
      <c r="B430" t="s">
        <v>3648</v>
      </c>
    </row>
    <row r="431" spans="2:2" x14ac:dyDescent="0.2">
      <c r="B431" t="s">
        <v>3654</v>
      </c>
    </row>
    <row r="432" spans="2:2" x14ac:dyDescent="0.2">
      <c r="B432" t="s">
        <v>3662</v>
      </c>
    </row>
    <row r="433" spans="2:2" x14ac:dyDescent="0.2">
      <c r="B433" t="s">
        <v>3669</v>
      </c>
    </row>
    <row r="434" spans="2:2" x14ac:dyDescent="0.2">
      <c r="B434" t="s">
        <v>3678</v>
      </c>
    </row>
    <row r="435" spans="2:2" x14ac:dyDescent="0.2">
      <c r="B435" t="s">
        <v>3686</v>
      </c>
    </row>
    <row r="436" spans="2:2" x14ac:dyDescent="0.2">
      <c r="B436" t="s">
        <v>3695</v>
      </c>
    </row>
    <row r="437" spans="2:2" x14ac:dyDescent="0.2">
      <c r="B437" t="s">
        <v>3701</v>
      </c>
    </row>
    <row r="438" spans="2:2" x14ac:dyDescent="0.2">
      <c r="B438" t="s">
        <v>3708</v>
      </c>
    </row>
    <row r="439" spans="2:2" x14ac:dyDescent="0.2">
      <c r="B439" t="s">
        <v>3717</v>
      </c>
    </row>
    <row r="440" spans="2:2" x14ac:dyDescent="0.2">
      <c r="B440" t="s">
        <v>3726</v>
      </c>
    </row>
    <row r="441" spans="2:2" x14ac:dyDescent="0.2">
      <c r="B441" t="s">
        <v>3736</v>
      </c>
    </row>
    <row r="442" spans="2:2" x14ac:dyDescent="0.2">
      <c r="B442" t="s">
        <v>3747</v>
      </c>
    </row>
    <row r="443" spans="2:2" x14ac:dyDescent="0.2">
      <c r="B443" t="s">
        <v>3756</v>
      </c>
    </row>
    <row r="444" spans="2:2" x14ac:dyDescent="0.2">
      <c r="B444" t="s">
        <v>3764</v>
      </c>
    </row>
    <row r="445" spans="2:2" x14ac:dyDescent="0.2">
      <c r="B445" t="s">
        <v>3771</v>
      </c>
    </row>
    <row r="446" spans="2:2" x14ac:dyDescent="0.2">
      <c r="B446" t="s">
        <v>3778</v>
      </c>
    </row>
    <row r="447" spans="2:2" x14ac:dyDescent="0.2">
      <c r="B447" t="s">
        <v>3787</v>
      </c>
    </row>
    <row r="448" spans="2:2" x14ac:dyDescent="0.2">
      <c r="B448" t="s">
        <v>3795</v>
      </c>
    </row>
    <row r="449" spans="2:2" x14ac:dyDescent="0.2">
      <c r="B449" t="s">
        <v>3803</v>
      </c>
    </row>
    <row r="450" spans="2:2" x14ac:dyDescent="0.2">
      <c r="B450" t="s">
        <v>3814</v>
      </c>
    </row>
    <row r="451" spans="2:2" x14ac:dyDescent="0.2">
      <c r="B451" t="s">
        <v>3823</v>
      </c>
    </row>
    <row r="452" spans="2:2" x14ac:dyDescent="0.2">
      <c r="B452" t="s">
        <v>3832</v>
      </c>
    </row>
    <row r="453" spans="2:2" x14ac:dyDescent="0.2">
      <c r="B453" t="s">
        <v>3843</v>
      </c>
    </row>
    <row r="454" spans="2:2" x14ac:dyDescent="0.2">
      <c r="B454" t="s">
        <v>3851</v>
      </c>
    </row>
    <row r="455" spans="2:2" x14ac:dyDescent="0.2">
      <c r="B455" t="s">
        <v>3858</v>
      </c>
    </row>
    <row r="456" spans="2:2" x14ac:dyDescent="0.2">
      <c r="B456" t="s">
        <v>3864</v>
      </c>
    </row>
    <row r="457" spans="2:2" x14ac:dyDescent="0.2">
      <c r="B457" t="s">
        <v>3869</v>
      </c>
    </row>
    <row r="458" spans="2:2" x14ac:dyDescent="0.2">
      <c r="B458" t="s">
        <v>3877</v>
      </c>
    </row>
    <row r="459" spans="2:2" x14ac:dyDescent="0.2">
      <c r="B459" t="s">
        <v>3883</v>
      </c>
    </row>
    <row r="460" spans="2:2" x14ac:dyDescent="0.2">
      <c r="B460" t="s">
        <v>3893</v>
      </c>
    </row>
    <row r="461" spans="2:2" x14ac:dyDescent="0.2">
      <c r="B461" t="s">
        <v>3903</v>
      </c>
    </row>
    <row r="462" spans="2:2" x14ac:dyDescent="0.2">
      <c r="B462" t="s">
        <v>3910</v>
      </c>
    </row>
    <row r="463" spans="2:2" x14ac:dyDescent="0.2">
      <c r="B463" t="s">
        <v>3918</v>
      </c>
    </row>
    <row r="464" spans="2:2" x14ac:dyDescent="0.2">
      <c r="B464" t="s">
        <v>3927</v>
      </c>
    </row>
    <row r="465" spans="2:2" x14ac:dyDescent="0.2">
      <c r="B465" t="s">
        <v>3932</v>
      </c>
    </row>
    <row r="466" spans="2:2" x14ac:dyDescent="0.2">
      <c r="B466" t="s">
        <v>3941</v>
      </c>
    </row>
    <row r="467" spans="2:2" x14ac:dyDescent="0.2">
      <c r="B467" t="s">
        <v>3951</v>
      </c>
    </row>
    <row r="468" spans="2:2" x14ac:dyDescent="0.2">
      <c r="B468" t="s">
        <v>3960</v>
      </c>
    </row>
    <row r="469" spans="2:2" x14ac:dyDescent="0.2">
      <c r="B469" t="s">
        <v>3971</v>
      </c>
    </row>
    <row r="470" spans="2:2" x14ac:dyDescent="0.2">
      <c r="B470" t="s">
        <v>3979</v>
      </c>
    </row>
    <row r="471" spans="2:2" x14ac:dyDescent="0.2">
      <c r="B471" t="s">
        <v>3987</v>
      </c>
    </row>
    <row r="472" spans="2:2" x14ac:dyDescent="0.2">
      <c r="B472" t="s">
        <v>3994</v>
      </c>
    </row>
    <row r="473" spans="2:2" x14ac:dyDescent="0.2">
      <c r="B473" t="s">
        <v>4003</v>
      </c>
    </row>
    <row r="474" spans="2:2" x14ac:dyDescent="0.2">
      <c r="B474" t="s">
        <v>4009</v>
      </c>
    </row>
    <row r="475" spans="2:2" x14ac:dyDescent="0.2">
      <c r="B475" t="s">
        <v>4016</v>
      </c>
    </row>
    <row r="476" spans="2:2" x14ac:dyDescent="0.2">
      <c r="B476" t="s">
        <v>4025</v>
      </c>
    </row>
    <row r="477" spans="2:2" x14ac:dyDescent="0.2">
      <c r="B477" t="s">
        <v>4035</v>
      </c>
    </row>
    <row r="478" spans="2:2" x14ac:dyDescent="0.2">
      <c r="B478" t="s">
        <v>4044</v>
      </c>
    </row>
    <row r="479" spans="2:2" x14ac:dyDescent="0.2">
      <c r="B479" t="s">
        <v>4054</v>
      </c>
    </row>
    <row r="480" spans="2:2" x14ac:dyDescent="0.2">
      <c r="B480" t="s">
        <v>4062</v>
      </c>
    </row>
    <row r="481" spans="2:2" x14ac:dyDescent="0.2">
      <c r="B481" t="s">
        <v>4070</v>
      </c>
    </row>
    <row r="482" spans="2:2" x14ac:dyDescent="0.2">
      <c r="B482" t="s">
        <v>4080</v>
      </c>
    </row>
    <row r="483" spans="2:2" x14ac:dyDescent="0.2">
      <c r="B483" t="s">
        <v>4087</v>
      </c>
    </row>
    <row r="484" spans="2:2" x14ac:dyDescent="0.2">
      <c r="B484" t="s">
        <v>4096</v>
      </c>
    </row>
    <row r="485" spans="2:2" x14ac:dyDescent="0.2">
      <c r="B485" t="s">
        <v>4104</v>
      </c>
    </row>
    <row r="486" spans="2:2" x14ac:dyDescent="0.2">
      <c r="B486" t="s">
        <v>4110</v>
      </c>
    </row>
    <row r="487" spans="2:2" x14ac:dyDescent="0.2">
      <c r="B487" t="s">
        <v>4117</v>
      </c>
    </row>
    <row r="488" spans="2:2" x14ac:dyDescent="0.2">
      <c r="B488" t="s">
        <v>4125</v>
      </c>
    </row>
    <row r="489" spans="2:2" x14ac:dyDescent="0.2">
      <c r="B489" t="s">
        <v>4132</v>
      </c>
    </row>
    <row r="490" spans="2:2" x14ac:dyDescent="0.2">
      <c r="B490" t="s">
        <v>4139</v>
      </c>
    </row>
    <row r="491" spans="2:2" x14ac:dyDescent="0.2">
      <c r="B491" t="s">
        <v>4146</v>
      </c>
    </row>
    <row r="492" spans="2:2" x14ac:dyDescent="0.2">
      <c r="B492" t="s">
        <v>4157</v>
      </c>
    </row>
    <row r="493" spans="2:2" x14ac:dyDescent="0.2">
      <c r="B493" t="s">
        <v>4167</v>
      </c>
    </row>
    <row r="494" spans="2:2" x14ac:dyDescent="0.2">
      <c r="B494" t="s">
        <v>4176</v>
      </c>
    </row>
    <row r="495" spans="2:2" x14ac:dyDescent="0.2">
      <c r="B495" t="s">
        <v>4184</v>
      </c>
    </row>
    <row r="496" spans="2:2" x14ac:dyDescent="0.2">
      <c r="B496" t="s">
        <v>4195</v>
      </c>
    </row>
    <row r="497" spans="2:2" x14ac:dyDescent="0.2">
      <c r="B497" t="s">
        <v>4202</v>
      </c>
    </row>
    <row r="498" spans="2:2" x14ac:dyDescent="0.2">
      <c r="B498" t="s">
        <v>4210</v>
      </c>
    </row>
    <row r="499" spans="2:2" x14ac:dyDescent="0.2">
      <c r="B499" t="s">
        <v>4215</v>
      </c>
    </row>
    <row r="500" spans="2:2" x14ac:dyDescent="0.2">
      <c r="B500" t="s">
        <v>4223</v>
      </c>
    </row>
    <row r="501" spans="2:2" x14ac:dyDescent="0.2">
      <c r="B501" t="s">
        <v>4231</v>
      </c>
    </row>
    <row r="502" spans="2:2" x14ac:dyDescent="0.2">
      <c r="B502" t="s">
        <v>4240</v>
      </c>
    </row>
    <row r="503" spans="2:2" x14ac:dyDescent="0.2">
      <c r="B503" t="s">
        <v>4250</v>
      </c>
    </row>
    <row r="504" spans="2:2" x14ac:dyDescent="0.2">
      <c r="B504" t="s">
        <v>4258</v>
      </c>
    </row>
    <row r="505" spans="2:2" x14ac:dyDescent="0.2">
      <c r="B505" t="s">
        <v>4265</v>
      </c>
    </row>
    <row r="506" spans="2:2" x14ac:dyDescent="0.2">
      <c r="B506" t="s">
        <v>4271</v>
      </c>
    </row>
    <row r="507" spans="2:2" x14ac:dyDescent="0.2">
      <c r="B507" t="s">
        <v>4277</v>
      </c>
    </row>
    <row r="508" spans="2:2" x14ac:dyDescent="0.2">
      <c r="B508" t="s">
        <v>4286</v>
      </c>
    </row>
    <row r="509" spans="2:2" x14ac:dyDescent="0.2">
      <c r="B509" t="s">
        <v>4294</v>
      </c>
    </row>
    <row r="510" spans="2:2" x14ac:dyDescent="0.2">
      <c r="B510" t="s">
        <v>4303</v>
      </c>
    </row>
    <row r="511" spans="2:2" x14ac:dyDescent="0.2">
      <c r="B511" t="s">
        <v>4309</v>
      </c>
    </row>
    <row r="512" spans="2:2" x14ac:dyDescent="0.2">
      <c r="B512" t="s">
        <v>4317</v>
      </c>
    </row>
    <row r="513" spans="2:5" x14ac:dyDescent="0.2">
      <c r="B513" t="s">
        <v>4325</v>
      </c>
    </row>
    <row r="514" spans="2:5" x14ac:dyDescent="0.2">
      <c r="B514" t="s">
        <v>4334</v>
      </c>
    </row>
    <row r="515" spans="2:5" x14ac:dyDescent="0.2">
      <c r="B515" t="s">
        <v>4343</v>
      </c>
    </row>
    <row r="516" spans="2:5" x14ac:dyDescent="0.2">
      <c r="B516" t="s">
        <v>4351</v>
      </c>
    </row>
    <row r="517" spans="2:5" x14ac:dyDescent="0.2">
      <c r="B517" t="s">
        <v>4359</v>
      </c>
    </row>
    <row r="518" spans="2:5" x14ac:dyDescent="0.2">
      <c r="B518" t="s">
        <v>4366</v>
      </c>
    </row>
    <row r="519" spans="2:5" x14ac:dyDescent="0.2">
      <c r="B519" t="s">
        <v>4378</v>
      </c>
    </row>
    <row r="520" spans="2:5" x14ac:dyDescent="0.2">
      <c r="B520" t="s">
        <v>4388</v>
      </c>
    </row>
    <row r="521" spans="2:5" x14ac:dyDescent="0.2">
      <c r="B521" t="s">
        <v>4398</v>
      </c>
    </row>
    <row r="522" spans="2:5" x14ac:dyDescent="0.2">
      <c r="B522" t="s">
        <v>4406</v>
      </c>
    </row>
    <row r="523" spans="2:5" x14ac:dyDescent="0.2">
      <c r="B523" t="s">
        <v>4415</v>
      </c>
    </row>
    <row r="524" spans="2:5" x14ac:dyDescent="0.2">
      <c r="B524" t="s">
        <v>4418</v>
      </c>
    </row>
    <row r="525" spans="2:5" x14ac:dyDescent="0.2">
      <c r="B525" t="s">
        <v>4425</v>
      </c>
    </row>
    <row r="526" spans="2:5" x14ac:dyDescent="0.2">
      <c r="B526" t="s">
        <v>4432</v>
      </c>
    </row>
    <row r="527" spans="2:5" x14ac:dyDescent="0.2">
      <c r="B527" t="s">
        <v>4440</v>
      </c>
      <c r="E527" t="s">
        <v>21207</v>
      </c>
    </row>
    <row r="528" spans="2:5" hidden="1" x14ac:dyDescent="0.2">
      <c r="B528" t="s">
        <v>21207</v>
      </c>
    </row>
    <row r="529" spans="2:2" x14ac:dyDescent="0.2">
      <c r="B529" t="s">
        <v>4453</v>
      </c>
    </row>
    <row r="530" spans="2:2" x14ac:dyDescent="0.2">
      <c r="B530" t="s">
        <v>4463</v>
      </c>
    </row>
    <row r="531" spans="2:2" x14ac:dyDescent="0.2">
      <c r="B531" t="s">
        <v>4471</v>
      </c>
    </row>
    <row r="532" spans="2:2" x14ac:dyDescent="0.2">
      <c r="B532" t="s">
        <v>4478</v>
      </c>
    </row>
    <row r="533" spans="2:2" x14ac:dyDescent="0.2">
      <c r="B533" t="s">
        <v>4483</v>
      </c>
    </row>
    <row r="534" spans="2:2" x14ac:dyDescent="0.2">
      <c r="B534" t="s">
        <v>4494</v>
      </c>
    </row>
    <row r="535" spans="2:2" x14ac:dyDescent="0.2">
      <c r="B535" t="s">
        <v>4504</v>
      </c>
    </row>
    <row r="536" spans="2:2" x14ac:dyDescent="0.2">
      <c r="B536" t="s">
        <v>4513</v>
      </c>
    </row>
    <row r="537" spans="2:2" x14ac:dyDescent="0.2">
      <c r="B537" t="s">
        <v>4521</v>
      </c>
    </row>
    <row r="538" spans="2:2" x14ac:dyDescent="0.2">
      <c r="B538" t="s">
        <v>4531</v>
      </c>
    </row>
    <row r="539" spans="2:2" x14ac:dyDescent="0.2">
      <c r="B539" t="s">
        <v>4541</v>
      </c>
    </row>
    <row r="540" spans="2:2" x14ac:dyDescent="0.2">
      <c r="B540" t="s">
        <v>4548</v>
      </c>
    </row>
    <row r="541" spans="2:2" x14ac:dyDescent="0.2">
      <c r="B541" t="s">
        <v>4559</v>
      </c>
    </row>
    <row r="542" spans="2:2" x14ac:dyDescent="0.2">
      <c r="B542" t="s">
        <v>4568</v>
      </c>
    </row>
    <row r="543" spans="2:2" x14ac:dyDescent="0.2">
      <c r="B543" t="s">
        <v>4574</v>
      </c>
    </row>
    <row r="544" spans="2:2" x14ac:dyDescent="0.2">
      <c r="B544" t="s">
        <v>4583</v>
      </c>
    </row>
    <row r="545" spans="2:5" x14ac:dyDescent="0.2">
      <c r="B545" t="s">
        <v>4591</v>
      </c>
    </row>
    <row r="546" spans="2:5" x14ac:dyDescent="0.2">
      <c r="B546" t="s">
        <v>4598</v>
      </c>
    </row>
    <row r="547" spans="2:5" x14ac:dyDescent="0.2">
      <c r="B547" t="s">
        <v>4605</v>
      </c>
      <c r="E547" t="s">
        <v>21207</v>
      </c>
    </row>
    <row r="548" spans="2:5" hidden="1" x14ac:dyDescent="0.2">
      <c r="B548" t="s">
        <v>21207</v>
      </c>
    </row>
    <row r="549" spans="2:5" x14ac:dyDescent="0.2">
      <c r="B549" t="s">
        <v>4618</v>
      </c>
    </row>
    <row r="550" spans="2:5" x14ac:dyDescent="0.2">
      <c r="B550" t="s">
        <v>4625</v>
      </c>
    </row>
    <row r="551" spans="2:5" x14ac:dyDescent="0.2">
      <c r="B551" t="s">
        <v>4634</v>
      </c>
    </row>
    <row r="552" spans="2:5" x14ac:dyDescent="0.2">
      <c r="B552" t="s">
        <v>4644</v>
      </c>
    </row>
    <row r="553" spans="2:5" x14ac:dyDescent="0.2">
      <c r="B553" t="s">
        <v>4651</v>
      </c>
    </row>
    <row r="554" spans="2:5" x14ac:dyDescent="0.2">
      <c r="B554" t="s">
        <v>4657</v>
      </c>
    </row>
    <row r="555" spans="2:5" x14ac:dyDescent="0.2">
      <c r="B555" t="s">
        <v>4665</v>
      </c>
    </row>
    <row r="556" spans="2:5" x14ac:dyDescent="0.2">
      <c r="B556" t="s">
        <v>4672</v>
      </c>
    </row>
    <row r="557" spans="2:5" x14ac:dyDescent="0.2">
      <c r="B557" t="s">
        <v>4680</v>
      </c>
    </row>
    <row r="558" spans="2:5" x14ac:dyDescent="0.2">
      <c r="B558" t="s">
        <v>4687</v>
      </c>
    </row>
    <row r="559" spans="2:5" x14ac:dyDescent="0.2">
      <c r="B559" t="s">
        <v>4693</v>
      </c>
    </row>
    <row r="560" spans="2:5" x14ac:dyDescent="0.2">
      <c r="B560" t="s">
        <v>4697</v>
      </c>
    </row>
    <row r="561" spans="2:2" x14ac:dyDescent="0.2">
      <c r="B561" t="s">
        <v>4705</v>
      </c>
    </row>
    <row r="562" spans="2:2" x14ac:dyDescent="0.2">
      <c r="B562" t="s">
        <v>4711</v>
      </c>
    </row>
    <row r="563" spans="2:2" x14ac:dyDescent="0.2">
      <c r="B563" t="s">
        <v>4718</v>
      </c>
    </row>
    <row r="564" spans="2:2" x14ac:dyDescent="0.2">
      <c r="B564" t="s">
        <v>4725</v>
      </c>
    </row>
    <row r="565" spans="2:2" x14ac:dyDescent="0.2">
      <c r="B565" t="s">
        <v>4735</v>
      </c>
    </row>
    <row r="566" spans="2:2" x14ac:dyDescent="0.2">
      <c r="B566" t="s">
        <v>4743</v>
      </c>
    </row>
    <row r="567" spans="2:2" x14ac:dyDescent="0.2">
      <c r="B567" t="s">
        <v>4750</v>
      </c>
    </row>
    <row r="568" spans="2:2" x14ac:dyDescent="0.2">
      <c r="B568" t="s">
        <v>4758</v>
      </c>
    </row>
    <row r="569" spans="2:2" x14ac:dyDescent="0.2">
      <c r="B569" t="s">
        <v>4766</v>
      </c>
    </row>
    <row r="570" spans="2:2" x14ac:dyDescent="0.2">
      <c r="B570" t="s">
        <v>4776</v>
      </c>
    </row>
    <row r="571" spans="2:2" x14ac:dyDescent="0.2">
      <c r="B571" t="s">
        <v>4784</v>
      </c>
    </row>
    <row r="572" spans="2:2" x14ac:dyDescent="0.2">
      <c r="B572" t="s">
        <v>4791</v>
      </c>
    </row>
    <row r="573" spans="2:2" x14ac:dyDescent="0.2">
      <c r="B573" t="s">
        <v>4800</v>
      </c>
    </row>
    <row r="574" spans="2:2" x14ac:dyDescent="0.2">
      <c r="B574" t="s">
        <v>4808</v>
      </c>
    </row>
    <row r="575" spans="2:2" x14ac:dyDescent="0.2">
      <c r="B575" t="s">
        <v>4816</v>
      </c>
    </row>
    <row r="576" spans="2:2" x14ac:dyDescent="0.2">
      <c r="B576" t="s">
        <v>4822</v>
      </c>
    </row>
    <row r="577" spans="2:2" x14ac:dyDescent="0.2">
      <c r="B577" t="s">
        <v>4829</v>
      </c>
    </row>
    <row r="578" spans="2:2" x14ac:dyDescent="0.2">
      <c r="B578" t="s">
        <v>4836</v>
      </c>
    </row>
    <row r="579" spans="2:2" x14ac:dyDescent="0.2">
      <c r="B579" t="s">
        <v>4843</v>
      </c>
    </row>
    <row r="580" spans="2:2" x14ac:dyDescent="0.2">
      <c r="B580" t="s">
        <v>4849</v>
      </c>
    </row>
    <row r="581" spans="2:2" x14ac:dyDescent="0.2">
      <c r="B581" t="s">
        <v>4855</v>
      </c>
    </row>
    <row r="582" spans="2:2" x14ac:dyDescent="0.2">
      <c r="B582" t="s">
        <v>4863</v>
      </c>
    </row>
    <row r="583" spans="2:2" x14ac:dyDescent="0.2">
      <c r="B583" t="s">
        <v>4872</v>
      </c>
    </row>
    <row r="584" spans="2:2" x14ac:dyDescent="0.2">
      <c r="B584" t="s">
        <v>4883</v>
      </c>
    </row>
    <row r="585" spans="2:2" x14ac:dyDescent="0.2">
      <c r="B585" t="s">
        <v>4891</v>
      </c>
    </row>
    <row r="586" spans="2:2" x14ac:dyDescent="0.2">
      <c r="B586" t="s">
        <v>4903</v>
      </c>
    </row>
    <row r="587" spans="2:2" x14ac:dyDescent="0.2">
      <c r="B587" t="s">
        <v>4912</v>
      </c>
    </row>
    <row r="588" spans="2:2" x14ac:dyDescent="0.2">
      <c r="B588" t="s">
        <v>4919</v>
      </c>
    </row>
    <row r="589" spans="2:2" x14ac:dyDescent="0.2">
      <c r="B589" t="s">
        <v>4925</v>
      </c>
    </row>
    <row r="590" spans="2:2" x14ac:dyDescent="0.2">
      <c r="B590" t="s">
        <v>4932</v>
      </c>
    </row>
    <row r="591" spans="2:2" x14ac:dyDescent="0.2">
      <c r="B591" t="s">
        <v>4941</v>
      </c>
    </row>
    <row r="592" spans="2:2" x14ac:dyDescent="0.2">
      <c r="B592" t="s">
        <v>4947</v>
      </c>
    </row>
    <row r="593" spans="2:5" x14ac:dyDescent="0.2">
      <c r="B593" t="s">
        <v>4954</v>
      </c>
    </row>
    <row r="594" spans="2:5" x14ac:dyDescent="0.2">
      <c r="B594" t="s">
        <v>4961</v>
      </c>
    </row>
    <row r="595" spans="2:5" x14ac:dyDescent="0.2">
      <c r="B595" t="s">
        <v>4970</v>
      </c>
    </row>
    <row r="596" spans="2:5" x14ac:dyDescent="0.2">
      <c r="B596" t="s">
        <v>4977</v>
      </c>
    </row>
    <row r="597" spans="2:5" x14ac:dyDescent="0.2">
      <c r="B597" t="s">
        <v>4986</v>
      </c>
    </row>
    <row r="598" spans="2:5" x14ac:dyDescent="0.2">
      <c r="B598" t="s">
        <v>4995</v>
      </c>
    </row>
    <row r="599" spans="2:5" x14ac:dyDescent="0.2">
      <c r="B599" t="s">
        <v>5005</v>
      </c>
    </row>
    <row r="600" spans="2:5" x14ac:dyDescent="0.2">
      <c r="B600" t="s">
        <v>5012</v>
      </c>
    </row>
    <row r="601" spans="2:5" x14ac:dyDescent="0.2">
      <c r="B601" t="s">
        <v>5019</v>
      </c>
      <c r="E601" t="s">
        <v>21207</v>
      </c>
    </row>
    <row r="602" spans="2:5" hidden="1" x14ac:dyDescent="0.2">
      <c r="B602" t="s">
        <v>21207</v>
      </c>
    </row>
    <row r="603" spans="2:5" x14ac:dyDescent="0.2">
      <c r="B603" t="s">
        <v>5033</v>
      </c>
    </row>
    <row r="604" spans="2:5" x14ac:dyDescent="0.2">
      <c r="B604" t="s">
        <v>5042</v>
      </c>
      <c r="E604" t="s">
        <v>21207</v>
      </c>
    </row>
    <row r="605" spans="2:5" hidden="1" x14ac:dyDescent="0.2">
      <c r="B605" t="s">
        <v>21207</v>
      </c>
    </row>
    <row r="606" spans="2:5" x14ac:dyDescent="0.2">
      <c r="B606" t="s">
        <v>5064</v>
      </c>
    </row>
    <row r="607" spans="2:5" x14ac:dyDescent="0.2">
      <c r="B607" t="s">
        <v>5073</v>
      </c>
      <c r="E607" t="s">
        <v>21207</v>
      </c>
    </row>
    <row r="608" spans="2:5" hidden="1" x14ac:dyDescent="0.2">
      <c r="B608" t="s">
        <v>21207</v>
      </c>
    </row>
    <row r="609" spans="2:5" x14ac:dyDescent="0.2">
      <c r="B609" t="s">
        <v>5088</v>
      </c>
    </row>
    <row r="610" spans="2:5" x14ac:dyDescent="0.2">
      <c r="B610" t="s">
        <v>5098</v>
      </c>
    </row>
    <row r="611" spans="2:5" x14ac:dyDescent="0.2">
      <c r="B611" t="s">
        <v>5106</v>
      </c>
    </row>
    <row r="612" spans="2:5" x14ac:dyDescent="0.2">
      <c r="B612" t="s">
        <v>5116</v>
      </c>
    </row>
    <row r="613" spans="2:5" x14ac:dyDescent="0.2">
      <c r="B613" t="s">
        <v>5125</v>
      </c>
      <c r="E613" t="s">
        <v>21207</v>
      </c>
    </row>
    <row r="614" spans="2:5" hidden="1" x14ac:dyDescent="0.2">
      <c r="B614" t="s">
        <v>21207</v>
      </c>
    </row>
    <row r="615" spans="2:5" x14ac:dyDescent="0.2">
      <c r="B615" t="s">
        <v>5137</v>
      </c>
    </row>
    <row r="616" spans="2:5" x14ac:dyDescent="0.2">
      <c r="B616" t="s">
        <v>5144</v>
      </c>
    </row>
    <row r="617" spans="2:5" x14ac:dyDescent="0.2">
      <c r="B617" t="s">
        <v>5154</v>
      </c>
    </row>
    <row r="618" spans="2:5" x14ac:dyDescent="0.2">
      <c r="B618" t="s">
        <v>5164</v>
      </c>
      <c r="E618" t="s">
        <v>21207</v>
      </c>
    </row>
    <row r="619" spans="2:5" hidden="1" x14ac:dyDescent="0.2">
      <c r="B619" t="s">
        <v>21207</v>
      </c>
    </row>
    <row r="620" spans="2:5" x14ac:dyDescent="0.2">
      <c r="B620" t="s">
        <v>5174</v>
      </c>
    </row>
    <row r="621" spans="2:5" x14ac:dyDescent="0.2">
      <c r="B621" t="s">
        <v>5182</v>
      </c>
    </row>
    <row r="622" spans="2:5" x14ac:dyDescent="0.2">
      <c r="B622" t="s">
        <v>5193</v>
      </c>
    </row>
    <row r="623" spans="2:5" x14ac:dyDescent="0.2">
      <c r="B623" t="s">
        <v>5202</v>
      </c>
    </row>
    <row r="624" spans="2:5" x14ac:dyDescent="0.2">
      <c r="B624" t="s">
        <v>5210</v>
      </c>
    </row>
    <row r="625" spans="2:2" x14ac:dyDescent="0.2">
      <c r="B625" t="s">
        <v>5220</v>
      </c>
    </row>
    <row r="626" spans="2:2" x14ac:dyDescent="0.2">
      <c r="B626" t="s">
        <v>5230</v>
      </c>
    </row>
    <row r="627" spans="2:2" x14ac:dyDescent="0.2">
      <c r="B627" t="s">
        <v>5236</v>
      </c>
    </row>
    <row r="628" spans="2:2" x14ac:dyDescent="0.2">
      <c r="B628" t="s">
        <v>5246</v>
      </c>
    </row>
    <row r="629" spans="2:2" x14ac:dyDescent="0.2">
      <c r="B629" t="s">
        <v>5257</v>
      </c>
    </row>
    <row r="630" spans="2:2" x14ac:dyDescent="0.2">
      <c r="B630" t="s">
        <v>5264</v>
      </c>
    </row>
    <row r="631" spans="2:2" x14ac:dyDescent="0.2">
      <c r="B631" t="s">
        <v>5272</v>
      </c>
    </row>
    <row r="632" spans="2:2" x14ac:dyDescent="0.2">
      <c r="B632" t="s">
        <v>5281</v>
      </c>
    </row>
    <row r="633" spans="2:2" x14ac:dyDescent="0.2">
      <c r="B633" t="s">
        <v>5290</v>
      </c>
    </row>
    <row r="634" spans="2:2" x14ac:dyDescent="0.2">
      <c r="B634" t="s">
        <v>5300</v>
      </c>
    </row>
    <row r="635" spans="2:2" x14ac:dyDescent="0.2">
      <c r="B635" t="s">
        <v>5310</v>
      </c>
    </row>
    <row r="636" spans="2:2" x14ac:dyDescent="0.2">
      <c r="B636" t="s">
        <v>5317</v>
      </c>
    </row>
    <row r="637" spans="2:2" x14ac:dyDescent="0.2">
      <c r="B637" t="s">
        <v>5323</v>
      </c>
    </row>
    <row r="638" spans="2:2" x14ac:dyDescent="0.2">
      <c r="B638" t="s">
        <v>5332</v>
      </c>
    </row>
    <row r="639" spans="2:2" x14ac:dyDescent="0.2">
      <c r="B639" t="s">
        <v>5341</v>
      </c>
    </row>
    <row r="640" spans="2:2" x14ac:dyDescent="0.2">
      <c r="B640" t="s">
        <v>5352</v>
      </c>
    </row>
    <row r="641" spans="2:5" x14ac:dyDescent="0.2">
      <c r="B641" t="s">
        <v>5361</v>
      </c>
    </row>
    <row r="642" spans="2:5" x14ac:dyDescent="0.2">
      <c r="B642" t="s">
        <v>5367</v>
      </c>
    </row>
    <row r="643" spans="2:5" x14ac:dyDescent="0.2">
      <c r="B643" t="s">
        <v>5373</v>
      </c>
    </row>
    <row r="644" spans="2:5" x14ac:dyDescent="0.2">
      <c r="B644" t="s">
        <v>5380</v>
      </c>
    </row>
    <row r="645" spans="2:5" x14ac:dyDescent="0.2">
      <c r="B645" t="s">
        <v>5386</v>
      </c>
    </row>
    <row r="646" spans="2:5" x14ac:dyDescent="0.2">
      <c r="B646" t="s">
        <v>5394</v>
      </c>
    </row>
    <row r="647" spans="2:5" x14ac:dyDescent="0.2">
      <c r="B647" t="s">
        <v>5402</v>
      </c>
    </row>
    <row r="648" spans="2:5" x14ac:dyDescent="0.2">
      <c r="B648" t="s">
        <v>5410</v>
      </c>
    </row>
    <row r="649" spans="2:5" x14ac:dyDescent="0.2">
      <c r="B649" t="s">
        <v>5418</v>
      </c>
    </row>
    <row r="650" spans="2:5" x14ac:dyDescent="0.2">
      <c r="B650" t="s">
        <v>5425</v>
      </c>
    </row>
    <row r="651" spans="2:5" x14ac:dyDescent="0.2">
      <c r="B651" t="s">
        <v>5433</v>
      </c>
    </row>
    <row r="652" spans="2:5" x14ac:dyDescent="0.2">
      <c r="B652" t="s">
        <v>5440</v>
      </c>
    </row>
    <row r="653" spans="2:5" x14ac:dyDescent="0.2">
      <c r="B653" t="s">
        <v>5449</v>
      </c>
    </row>
    <row r="654" spans="2:5" x14ac:dyDescent="0.2">
      <c r="B654" t="s">
        <v>5456</v>
      </c>
    </row>
    <row r="655" spans="2:5" x14ac:dyDescent="0.2">
      <c r="B655" t="s">
        <v>5463</v>
      </c>
    </row>
    <row r="656" spans="2:5" x14ac:dyDescent="0.2">
      <c r="B656" t="s">
        <v>5470</v>
      </c>
      <c r="E656" t="s">
        <v>21207</v>
      </c>
    </row>
    <row r="657" spans="2:5" hidden="1" x14ac:dyDescent="0.2">
      <c r="B657" t="s">
        <v>21207</v>
      </c>
      <c r="E657" t="s">
        <v>21207</v>
      </c>
    </row>
    <row r="658" spans="2:5" hidden="1" x14ac:dyDescent="0.2">
      <c r="B658" t="s">
        <v>21207</v>
      </c>
      <c r="E658" t="s">
        <v>21207</v>
      </c>
    </row>
    <row r="659" spans="2:5" hidden="1" x14ac:dyDescent="0.2">
      <c r="B659" t="s">
        <v>21207</v>
      </c>
    </row>
    <row r="660" spans="2:5" x14ac:dyDescent="0.2">
      <c r="B660" t="s">
        <v>5504</v>
      </c>
    </row>
    <row r="661" spans="2:5" x14ac:dyDescent="0.2">
      <c r="B661" t="s">
        <v>5515</v>
      </c>
    </row>
    <row r="662" spans="2:5" x14ac:dyDescent="0.2">
      <c r="B662" t="s">
        <v>5523</v>
      </c>
      <c r="E662" t="s">
        <v>21207</v>
      </c>
    </row>
    <row r="663" spans="2:5" hidden="1" x14ac:dyDescent="0.2">
      <c r="B663" t="s">
        <v>21207</v>
      </c>
    </row>
    <row r="664" spans="2:5" x14ac:dyDescent="0.2">
      <c r="B664" t="s">
        <v>5538</v>
      </c>
      <c r="E664" t="s">
        <v>21207</v>
      </c>
    </row>
    <row r="665" spans="2:5" hidden="1" x14ac:dyDescent="0.2">
      <c r="B665" t="s">
        <v>21207</v>
      </c>
    </row>
    <row r="666" spans="2:5" x14ac:dyDescent="0.2">
      <c r="B666" t="s">
        <v>5551</v>
      </c>
    </row>
    <row r="667" spans="2:5" x14ac:dyDescent="0.2">
      <c r="B667" t="s">
        <v>5558</v>
      </c>
    </row>
    <row r="668" spans="2:5" x14ac:dyDescent="0.2">
      <c r="B668" t="s">
        <v>5567</v>
      </c>
    </row>
    <row r="669" spans="2:5" x14ac:dyDescent="0.2">
      <c r="B669" t="s">
        <v>5575</v>
      </c>
    </row>
    <row r="670" spans="2:5" x14ac:dyDescent="0.2">
      <c r="B670" t="s">
        <v>5585</v>
      </c>
    </row>
    <row r="671" spans="2:5" x14ac:dyDescent="0.2">
      <c r="B671" t="s">
        <v>5592</v>
      </c>
    </row>
    <row r="672" spans="2:5" x14ac:dyDescent="0.2">
      <c r="B672" t="s">
        <v>5598</v>
      </c>
    </row>
    <row r="673" spans="2:5" x14ac:dyDescent="0.2">
      <c r="B673" t="s">
        <v>5608</v>
      </c>
    </row>
    <row r="674" spans="2:5" x14ac:dyDescent="0.2">
      <c r="B674" t="s">
        <v>5614</v>
      </c>
    </row>
    <row r="675" spans="2:5" x14ac:dyDescent="0.2">
      <c r="B675" t="s">
        <v>5620</v>
      </c>
    </row>
    <row r="676" spans="2:5" x14ac:dyDescent="0.2">
      <c r="B676" t="s">
        <v>5624</v>
      </c>
    </row>
    <row r="677" spans="2:5" x14ac:dyDescent="0.2">
      <c r="B677" t="s">
        <v>5631</v>
      </c>
    </row>
    <row r="678" spans="2:5" x14ac:dyDescent="0.2">
      <c r="B678" t="s">
        <v>5638</v>
      </c>
    </row>
    <row r="679" spans="2:5" x14ac:dyDescent="0.2">
      <c r="B679" t="s">
        <v>5644</v>
      </c>
    </row>
    <row r="680" spans="2:5" x14ac:dyDescent="0.2">
      <c r="B680" t="s">
        <v>5653</v>
      </c>
    </row>
    <row r="681" spans="2:5" x14ac:dyDescent="0.2">
      <c r="B681" t="s">
        <v>5659</v>
      </c>
    </row>
    <row r="682" spans="2:5" x14ac:dyDescent="0.2">
      <c r="B682" t="s">
        <v>5665</v>
      </c>
    </row>
    <row r="683" spans="2:5" x14ac:dyDescent="0.2">
      <c r="B683" t="s">
        <v>5673</v>
      </c>
    </row>
    <row r="684" spans="2:5" x14ac:dyDescent="0.2">
      <c r="B684" t="s">
        <v>5680</v>
      </c>
    </row>
    <row r="685" spans="2:5" x14ac:dyDescent="0.2">
      <c r="B685" t="s">
        <v>5688</v>
      </c>
      <c r="E685" t="s">
        <v>21207</v>
      </c>
    </row>
    <row r="686" spans="2:5" hidden="1" x14ac:dyDescent="0.2">
      <c r="B686" t="s">
        <v>21207</v>
      </c>
    </row>
    <row r="687" spans="2:5" x14ac:dyDescent="0.2">
      <c r="B687" t="s">
        <v>5703</v>
      </c>
    </row>
    <row r="688" spans="2:5" x14ac:dyDescent="0.2">
      <c r="B688" t="s">
        <v>5711</v>
      </c>
    </row>
    <row r="689" spans="2:5" x14ac:dyDescent="0.2">
      <c r="B689" t="s">
        <v>5721</v>
      </c>
    </row>
    <row r="690" spans="2:5" x14ac:dyDescent="0.2">
      <c r="B690" t="s">
        <v>5728</v>
      </c>
    </row>
    <row r="691" spans="2:5" x14ac:dyDescent="0.2">
      <c r="B691" t="s">
        <v>5736</v>
      </c>
    </row>
    <row r="692" spans="2:5" x14ac:dyDescent="0.2">
      <c r="B692" t="s">
        <v>5746</v>
      </c>
    </row>
    <row r="693" spans="2:5" x14ac:dyDescent="0.2">
      <c r="B693" t="s">
        <v>5757</v>
      </c>
    </row>
    <row r="694" spans="2:5" x14ac:dyDescent="0.2">
      <c r="B694" t="s">
        <v>5764</v>
      </c>
    </row>
    <row r="695" spans="2:5" x14ac:dyDescent="0.2">
      <c r="B695" t="s">
        <v>5772</v>
      </c>
    </row>
    <row r="696" spans="2:5" x14ac:dyDescent="0.2">
      <c r="B696" t="s">
        <v>5780</v>
      </c>
    </row>
    <row r="697" spans="2:5" x14ac:dyDescent="0.2">
      <c r="B697" t="s">
        <v>5787</v>
      </c>
    </row>
    <row r="698" spans="2:5" x14ac:dyDescent="0.2">
      <c r="B698" t="s">
        <v>5795</v>
      </c>
    </row>
    <row r="699" spans="2:5" x14ac:dyDescent="0.2">
      <c r="B699" t="s">
        <v>5807</v>
      </c>
    </row>
    <row r="700" spans="2:5" x14ac:dyDescent="0.2">
      <c r="B700" t="s">
        <v>5815</v>
      </c>
    </row>
    <row r="701" spans="2:5" x14ac:dyDescent="0.2">
      <c r="B701" t="s">
        <v>4770</v>
      </c>
    </row>
    <row r="702" spans="2:5" x14ac:dyDescent="0.2">
      <c r="B702" t="s">
        <v>5828</v>
      </c>
    </row>
    <row r="703" spans="2:5" x14ac:dyDescent="0.2">
      <c r="B703" t="s">
        <v>5837</v>
      </c>
      <c r="E703" t="s">
        <v>21207</v>
      </c>
    </row>
    <row r="704" spans="2:5" hidden="1" x14ac:dyDescent="0.2">
      <c r="B704" t="s">
        <v>21207</v>
      </c>
    </row>
    <row r="705" spans="2:5" x14ac:dyDescent="0.2">
      <c r="B705" t="s">
        <v>5851</v>
      </c>
    </row>
    <row r="706" spans="2:5" x14ac:dyDescent="0.2">
      <c r="B706" t="s">
        <v>5857</v>
      </c>
    </row>
    <row r="707" spans="2:5" x14ac:dyDescent="0.2">
      <c r="B707" t="s">
        <v>5866</v>
      </c>
    </row>
    <row r="708" spans="2:5" x14ac:dyDescent="0.2">
      <c r="B708" t="s">
        <v>5873</v>
      </c>
    </row>
    <row r="709" spans="2:5" x14ac:dyDescent="0.2">
      <c r="B709" t="s">
        <v>5881</v>
      </c>
    </row>
    <row r="710" spans="2:5" x14ac:dyDescent="0.2">
      <c r="B710" t="s">
        <v>5889</v>
      </c>
    </row>
    <row r="711" spans="2:5" x14ac:dyDescent="0.2">
      <c r="B711" t="s">
        <v>5898</v>
      </c>
    </row>
    <row r="712" spans="2:5" x14ac:dyDescent="0.2">
      <c r="B712" t="s">
        <v>5905</v>
      </c>
      <c r="E712" t="s">
        <v>21207</v>
      </c>
    </row>
    <row r="713" spans="2:5" hidden="1" x14ac:dyDescent="0.2">
      <c r="B713" t="s">
        <v>21207</v>
      </c>
    </row>
    <row r="714" spans="2:5" x14ac:dyDescent="0.2">
      <c r="B714" t="s">
        <v>5917</v>
      </c>
    </row>
    <row r="715" spans="2:5" x14ac:dyDescent="0.2">
      <c r="B715" t="s">
        <v>5925</v>
      </c>
    </row>
    <row r="716" spans="2:5" x14ac:dyDescent="0.2">
      <c r="B716" t="s">
        <v>5933</v>
      </c>
    </row>
    <row r="717" spans="2:5" x14ac:dyDescent="0.2">
      <c r="B717" t="s">
        <v>5941</v>
      </c>
    </row>
    <row r="718" spans="2:5" x14ac:dyDescent="0.2">
      <c r="B718" t="s">
        <v>5950</v>
      </c>
    </row>
    <row r="719" spans="2:5" x14ac:dyDescent="0.2">
      <c r="B719" t="s">
        <v>5957</v>
      </c>
    </row>
    <row r="720" spans="2:5" x14ac:dyDescent="0.2">
      <c r="B720" t="s">
        <v>5964</v>
      </c>
    </row>
    <row r="721" spans="2:5" x14ac:dyDescent="0.2">
      <c r="B721" t="s">
        <v>5973</v>
      </c>
    </row>
    <row r="722" spans="2:5" x14ac:dyDescent="0.2">
      <c r="B722" t="s">
        <v>5979</v>
      </c>
    </row>
    <row r="723" spans="2:5" x14ac:dyDescent="0.2">
      <c r="B723" t="s">
        <v>5990</v>
      </c>
    </row>
    <row r="724" spans="2:5" x14ac:dyDescent="0.2">
      <c r="B724" t="s">
        <v>5999</v>
      </c>
    </row>
    <row r="725" spans="2:5" x14ac:dyDescent="0.2">
      <c r="B725" t="s">
        <v>6006</v>
      </c>
    </row>
    <row r="726" spans="2:5" x14ac:dyDescent="0.2">
      <c r="B726" t="s">
        <v>6014</v>
      </c>
    </row>
    <row r="727" spans="2:5" x14ac:dyDescent="0.2">
      <c r="B727" t="s">
        <v>6021</v>
      </c>
    </row>
    <row r="728" spans="2:5" x14ac:dyDescent="0.2">
      <c r="B728" t="s">
        <v>6031</v>
      </c>
    </row>
    <row r="729" spans="2:5" x14ac:dyDescent="0.2">
      <c r="B729" t="s">
        <v>6043</v>
      </c>
      <c r="E729" t="s">
        <v>21207</v>
      </c>
    </row>
    <row r="730" spans="2:5" hidden="1" x14ac:dyDescent="0.2">
      <c r="B730" t="s">
        <v>21207</v>
      </c>
      <c r="E730" t="s">
        <v>21207</v>
      </c>
    </row>
    <row r="731" spans="2:5" hidden="1" x14ac:dyDescent="0.2">
      <c r="B731" t="s">
        <v>21207</v>
      </c>
      <c r="E731" t="s">
        <v>21207</v>
      </c>
    </row>
    <row r="732" spans="2:5" hidden="1" x14ac:dyDescent="0.2">
      <c r="B732" t="s">
        <v>21207</v>
      </c>
      <c r="E732" t="s">
        <v>21207</v>
      </c>
    </row>
    <row r="733" spans="2:5" hidden="1" x14ac:dyDescent="0.2">
      <c r="B733" t="s">
        <v>21207</v>
      </c>
    </row>
    <row r="734" spans="2:5" x14ac:dyDescent="0.2">
      <c r="B734" t="s">
        <v>6081</v>
      </c>
    </row>
    <row r="735" spans="2:5" x14ac:dyDescent="0.2">
      <c r="B735" t="s">
        <v>6089</v>
      </c>
    </row>
    <row r="736" spans="2:5" x14ac:dyDescent="0.2">
      <c r="B736" t="s">
        <v>6094</v>
      </c>
    </row>
    <row r="737" spans="2:5" x14ac:dyDescent="0.2">
      <c r="B737" t="s">
        <v>6102</v>
      </c>
    </row>
    <row r="738" spans="2:5" x14ac:dyDescent="0.2">
      <c r="B738" t="s">
        <v>6110</v>
      </c>
    </row>
    <row r="739" spans="2:5" x14ac:dyDescent="0.2">
      <c r="B739" t="s">
        <v>6118</v>
      </c>
    </row>
    <row r="740" spans="2:5" x14ac:dyDescent="0.2">
      <c r="B740" t="s">
        <v>6128</v>
      </c>
    </row>
    <row r="741" spans="2:5" x14ac:dyDescent="0.2">
      <c r="B741" t="s">
        <v>6133</v>
      </c>
    </row>
    <row r="742" spans="2:5" x14ac:dyDescent="0.2">
      <c r="B742" t="s">
        <v>6141</v>
      </c>
    </row>
    <row r="743" spans="2:5" x14ac:dyDescent="0.2">
      <c r="B743" t="s">
        <v>6147</v>
      </c>
    </row>
    <row r="744" spans="2:5" x14ac:dyDescent="0.2">
      <c r="B744" t="s">
        <v>6154</v>
      </c>
    </row>
    <row r="745" spans="2:5" x14ac:dyDescent="0.2">
      <c r="B745" t="s">
        <v>6161</v>
      </c>
      <c r="E745" t="s">
        <v>21207</v>
      </c>
    </row>
    <row r="746" spans="2:5" hidden="1" x14ac:dyDescent="0.2">
      <c r="B746" t="s">
        <v>21207</v>
      </c>
    </row>
    <row r="747" spans="2:5" x14ac:dyDescent="0.2">
      <c r="B747" t="s">
        <v>6174</v>
      </c>
    </row>
    <row r="748" spans="2:5" x14ac:dyDescent="0.2">
      <c r="B748" t="s">
        <v>6180</v>
      </c>
    </row>
    <row r="749" spans="2:5" x14ac:dyDescent="0.2">
      <c r="B749" t="s">
        <v>6187</v>
      </c>
    </row>
    <row r="750" spans="2:5" x14ac:dyDescent="0.2">
      <c r="B750" t="s">
        <v>6194</v>
      </c>
    </row>
    <row r="751" spans="2:5" x14ac:dyDescent="0.2">
      <c r="B751" t="s">
        <v>6202</v>
      </c>
    </row>
    <row r="752" spans="2:5" x14ac:dyDescent="0.2">
      <c r="B752" t="s">
        <v>6208</v>
      </c>
    </row>
    <row r="753" spans="2:5" x14ac:dyDescent="0.2">
      <c r="B753" t="s">
        <v>6215</v>
      </c>
    </row>
    <row r="754" spans="2:5" x14ac:dyDescent="0.2">
      <c r="B754" t="s">
        <v>6227</v>
      </c>
    </row>
    <row r="755" spans="2:5" x14ac:dyDescent="0.2">
      <c r="B755" t="s">
        <v>6234</v>
      </c>
    </row>
    <row r="756" spans="2:5" x14ac:dyDescent="0.2">
      <c r="B756" t="s">
        <v>6244</v>
      </c>
    </row>
    <row r="757" spans="2:5" x14ac:dyDescent="0.2">
      <c r="B757" t="s">
        <v>6252</v>
      </c>
    </row>
    <row r="758" spans="2:5" x14ac:dyDescent="0.2">
      <c r="B758" t="s">
        <v>6259</v>
      </c>
    </row>
    <row r="759" spans="2:5" x14ac:dyDescent="0.2">
      <c r="B759" t="s">
        <v>6265</v>
      </c>
    </row>
    <row r="760" spans="2:5" x14ac:dyDescent="0.2">
      <c r="B760" t="s">
        <v>6274</v>
      </c>
    </row>
    <row r="761" spans="2:5" x14ac:dyDescent="0.2">
      <c r="B761" t="s">
        <v>6282</v>
      </c>
    </row>
    <row r="762" spans="2:5" x14ac:dyDescent="0.2">
      <c r="B762" t="s">
        <v>6291</v>
      </c>
    </row>
    <row r="763" spans="2:5" x14ac:dyDescent="0.2">
      <c r="B763" t="s">
        <v>6299</v>
      </c>
    </row>
    <row r="764" spans="2:5" x14ac:dyDescent="0.2">
      <c r="B764" t="s">
        <v>6309</v>
      </c>
      <c r="E764" t="s">
        <v>21207</v>
      </c>
    </row>
    <row r="765" spans="2:5" hidden="1" x14ac:dyDescent="0.2">
      <c r="B765" t="s">
        <v>21207</v>
      </c>
    </row>
    <row r="766" spans="2:5" x14ac:dyDescent="0.2">
      <c r="B766" t="s">
        <v>6329</v>
      </c>
    </row>
    <row r="767" spans="2:5" x14ac:dyDescent="0.2">
      <c r="B767" t="s">
        <v>6336</v>
      </c>
    </row>
    <row r="768" spans="2:5" x14ac:dyDescent="0.2">
      <c r="B768" t="s">
        <v>6344</v>
      </c>
      <c r="E768" t="s">
        <v>21207</v>
      </c>
    </row>
    <row r="769" spans="2:5" hidden="1" x14ac:dyDescent="0.2">
      <c r="B769" t="s">
        <v>21207</v>
      </c>
    </row>
    <row r="770" spans="2:5" x14ac:dyDescent="0.2">
      <c r="B770" t="s">
        <v>6361</v>
      </c>
    </row>
    <row r="771" spans="2:5" x14ac:dyDescent="0.2">
      <c r="B771" t="s">
        <v>6369</v>
      </c>
    </row>
    <row r="772" spans="2:5" x14ac:dyDescent="0.2">
      <c r="B772" t="s">
        <v>6377</v>
      </c>
    </row>
    <row r="773" spans="2:5" x14ac:dyDescent="0.2">
      <c r="B773" t="s">
        <v>6387</v>
      </c>
    </row>
    <row r="774" spans="2:5" x14ac:dyDescent="0.2">
      <c r="B774" t="s">
        <v>6397</v>
      </c>
    </row>
    <row r="775" spans="2:5" x14ac:dyDescent="0.2">
      <c r="B775" t="s">
        <v>6408</v>
      </c>
    </row>
    <row r="776" spans="2:5" x14ac:dyDescent="0.2">
      <c r="B776" t="s">
        <v>6417</v>
      </c>
    </row>
    <row r="777" spans="2:5" x14ac:dyDescent="0.2">
      <c r="B777" t="s">
        <v>6428</v>
      </c>
    </row>
    <row r="778" spans="2:5" x14ac:dyDescent="0.2">
      <c r="B778" t="s">
        <v>6437</v>
      </c>
    </row>
    <row r="779" spans="2:5" x14ac:dyDescent="0.2">
      <c r="B779" t="s">
        <v>6447</v>
      </c>
    </row>
    <row r="780" spans="2:5" x14ac:dyDescent="0.2">
      <c r="B780" t="s">
        <v>6457</v>
      </c>
    </row>
    <row r="781" spans="2:5" x14ac:dyDescent="0.2">
      <c r="B781" t="s">
        <v>6463</v>
      </c>
    </row>
    <row r="782" spans="2:5" x14ac:dyDescent="0.2">
      <c r="B782" t="s">
        <v>6470</v>
      </c>
    </row>
    <row r="783" spans="2:5" x14ac:dyDescent="0.2">
      <c r="B783" t="s">
        <v>6480</v>
      </c>
      <c r="E783" t="s">
        <v>21207</v>
      </c>
    </row>
    <row r="784" spans="2:5" hidden="1" x14ac:dyDescent="0.2">
      <c r="B784" t="s">
        <v>21207</v>
      </c>
    </row>
    <row r="785" spans="2:5" x14ac:dyDescent="0.2">
      <c r="B785" t="s">
        <v>6493</v>
      </c>
    </row>
    <row r="786" spans="2:5" x14ac:dyDescent="0.2">
      <c r="B786" t="s">
        <v>6500</v>
      </c>
    </row>
    <row r="787" spans="2:5" x14ac:dyDescent="0.2">
      <c r="B787" t="s">
        <v>6508</v>
      </c>
    </row>
    <row r="788" spans="2:5" x14ac:dyDescent="0.2">
      <c r="B788" t="s">
        <v>6517</v>
      </c>
      <c r="E788" t="s">
        <v>21207</v>
      </c>
    </row>
    <row r="789" spans="2:5" hidden="1" x14ac:dyDescent="0.2">
      <c r="B789" t="s">
        <v>21207</v>
      </c>
      <c r="E789" t="s">
        <v>21207</v>
      </c>
    </row>
    <row r="790" spans="2:5" hidden="1" x14ac:dyDescent="0.2">
      <c r="B790" t="s">
        <v>21207</v>
      </c>
    </row>
    <row r="791" spans="2:5" x14ac:dyDescent="0.2">
      <c r="B791" t="s">
        <v>6537</v>
      </c>
    </row>
    <row r="792" spans="2:5" x14ac:dyDescent="0.2">
      <c r="B792" t="s">
        <v>6545</v>
      </c>
    </row>
    <row r="793" spans="2:5" x14ac:dyDescent="0.2">
      <c r="B793" t="s">
        <v>6554</v>
      </c>
    </row>
    <row r="794" spans="2:5" x14ac:dyDescent="0.2">
      <c r="B794" t="s">
        <v>6562</v>
      </c>
    </row>
    <row r="795" spans="2:5" x14ac:dyDescent="0.2">
      <c r="B795" t="s">
        <v>6570</v>
      </c>
      <c r="E795" t="s">
        <v>21207</v>
      </c>
    </row>
    <row r="796" spans="2:5" hidden="1" x14ac:dyDescent="0.2">
      <c r="B796" t="s">
        <v>21207</v>
      </c>
    </row>
    <row r="797" spans="2:5" x14ac:dyDescent="0.2">
      <c r="B797" t="s">
        <v>6585</v>
      </c>
    </row>
    <row r="798" spans="2:5" x14ac:dyDescent="0.2">
      <c r="B798" t="s">
        <v>6591</v>
      </c>
    </row>
    <row r="799" spans="2:5" x14ac:dyDescent="0.2">
      <c r="B799" t="s">
        <v>6599</v>
      </c>
    </row>
    <row r="800" spans="2:5" x14ac:dyDescent="0.2">
      <c r="B800" t="s">
        <v>6608</v>
      </c>
    </row>
    <row r="801" spans="2:5" x14ac:dyDescent="0.2">
      <c r="B801" t="s">
        <v>6617</v>
      </c>
      <c r="E801" t="s">
        <v>21207</v>
      </c>
    </row>
    <row r="802" spans="2:5" hidden="1" x14ac:dyDescent="0.2">
      <c r="B802" t="s">
        <v>21207</v>
      </c>
      <c r="E802" t="s">
        <v>21207</v>
      </c>
    </row>
    <row r="803" spans="2:5" hidden="1" x14ac:dyDescent="0.2">
      <c r="B803" t="s">
        <v>21207</v>
      </c>
      <c r="E803" t="s">
        <v>21207</v>
      </c>
    </row>
    <row r="804" spans="2:5" hidden="1" x14ac:dyDescent="0.2">
      <c r="B804" t="s">
        <v>21207</v>
      </c>
      <c r="E804" t="s">
        <v>21207</v>
      </c>
    </row>
    <row r="805" spans="2:5" hidden="1" x14ac:dyDescent="0.2">
      <c r="B805" t="s">
        <v>21207</v>
      </c>
    </row>
    <row r="806" spans="2:5" x14ac:dyDescent="0.2">
      <c r="B806" t="s">
        <v>6652</v>
      </c>
    </row>
    <row r="807" spans="2:5" x14ac:dyDescent="0.2">
      <c r="B807" t="s">
        <v>6663</v>
      </c>
    </row>
    <row r="808" spans="2:5" x14ac:dyDescent="0.2">
      <c r="B808" t="s">
        <v>6672</v>
      </c>
    </row>
    <row r="809" spans="2:5" x14ac:dyDescent="0.2">
      <c r="B809" t="s">
        <v>6681</v>
      </c>
    </row>
    <row r="810" spans="2:5" x14ac:dyDescent="0.2">
      <c r="B810" t="s">
        <v>6689</v>
      </c>
    </row>
    <row r="811" spans="2:5" x14ac:dyDescent="0.2">
      <c r="B811" t="s">
        <v>6696</v>
      </c>
    </row>
    <row r="812" spans="2:5" x14ac:dyDescent="0.2">
      <c r="B812" t="s">
        <v>6702</v>
      </c>
    </row>
    <row r="813" spans="2:5" x14ac:dyDescent="0.2">
      <c r="B813" t="s">
        <v>6707</v>
      </c>
    </row>
    <row r="814" spans="2:5" x14ac:dyDescent="0.2">
      <c r="B814" t="s">
        <v>6715</v>
      </c>
    </row>
    <row r="815" spans="2:5" x14ac:dyDescent="0.2">
      <c r="B815" t="s">
        <v>6721</v>
      </c>
    </row>
    <row r="816" spans="2:5" x14ac:dyDescent="0.2">
      <c r="B816" t="s">
        <v>6727</v>
      </c>
    </row>
    <row r="817" spans="2:5" x14ac:dyDescent="0.2">
      <c r="B817" t="s">
        <v>6736</v>
      </c>
    </row>
    <row r="818" spans="2:5" x14ac:dyDescent="0.2">
      <c r="B818" t="s">
        <v>6747</v>
      </c>
    </row>
    <row r="819" spans="2:5" x14ac:dyDescent="0.2">
      <c r="B819" t="s">
        <v>6754</v>
      </c>
    </row>
    <row r="820" spans="2:5" x14ac:dyDescent="0.2">
      <c r="B820" t="s">
        <v>6764</v>
      </c>
    </row>
    <row r="821" spans="2:5" x14ac:dyDescent="0.2">
      <c r="B821" t="s">
        <v>6772</v>
      </c>
    </row>
    <row r="822" spans="2:5" x14ac:dyDescent="0.2">
      <c r="B822" t="s">
        <v>6779</v>
      </c>
    </row>
    <row r="823" spans="2:5" x14ac:dyDescent="0.2">
      <c r="B823" t="s">
        <v>6789</v>
      </c>
    </row>
    <row r="824" spans="2:5" x14ac:dyDescent="0.2">
      <c r="B824" t="s">
        <v>6796</v>
      </c>
    </row>
    <row r="825" spans="2:5" x14ac:dyDescent="0.2">
      <c r="B825" t="s">
        <v>6803</v>
      </c>
      <c r="E825" t="s">
        <v>21207</v>
      </c>
    </row>
    <row r="826" spans="2:5" hidden="1" x14ac:dyDescent="0.2">
      <c r="B826" t="s">
        <v>21207</v>
      </c>
      <c r="E826" t="s">
        <v>21207</v>
      </c>
    </row>
    <row r="827" spans="2:5" hidden="1" x14ac:dyDescent="0.2">
      <c r="B827" t="s">
        <v>21207</v>
      </c>
    </row>
    <row r="828" spans="2:5" x14ac:dyDescent="0.2">
      <c r="B828" t="s">
        <v>6826</v>
      </c>
    </row>
    <row r="829" spans="2:5" x14ac:dyDescent="0.2">
      <c r="B829" t="s">
        <v>6830</v>
      </c>
    </row>
    <row r="830" spans="2:5" x14ac:dyDescent="0.2">
      <c r="B830" t="s">
        <v>6840</v>
      </c>
    </row>
    <row r="831" spans="2:5" x14ac:dyDescent="0.2">
      <c r="B831" t="s">
        <v>6848</v>
      </c>
    </row>
    <row r="832" spans="2:5" x14ac:dyDescent="0.2">
      <c r="B832" t="s">
        <v>6857</v>
      </c>
    </row>
    <row r="833" spans="2:5" x14ac:dyDescent="0.2">
      <c r="B833" t="s">
        <v>6867</v>
      </c>
    </row>
    <row r="834" spans="2:5" x14ac:dyDescent="0.2">
      <c r="B834" t="s">
        <v>6876</v>
      </c>
    </row>
    <row r="835" spans="2:5" x14ac:dyDescent="0.2">
      <c r="B835" t="s">
        <v>6885</v>
      </c>
    </row>
    <row r="836" spans="2:5" x14ac:dyDescent="0.2">
      <c r="B836" t="s">
        <v>6893</v>
      </c>
    </row>
    <row r="837" spans="2:5" x14ac:dyDescent="0.2">
      <c r="B837" t="s">
        <v>6901</v>
      </c>
    </row>
    <row r="838" spans="2:5" x14ac:dyDescent="0.2">
      <c r="B838" t="s">
        <v>6907</v>
      </c>
      <c r="E838" t="s">
        <v>21207</v>
      </c>
    </row>
    <row r="839" spans="2:5" hidden="1" x14ac:dyDescent="0.2">
      <c r="B839" t="s">
        <v>21207</v>
      </c>
      <c r="E839" t="s">
        <v>21207</v>
      </c>
    </row>
    <row r="840" spans="2:5" hidden="1" x14ac:dyDescent="0.2">
      <c r="B840" t="s">
        <v>21207</v>
      </c>
    </row>
    <row r="841" spans="2:5" x14ac:dyDescent="0.2">
      <c r="B841" t="s">
        <v>6930</v>
      </c>
    </row>
    <row r="842" spans="2:5" x14ac:dyDescent="0.2">
      <c r="B842" t="s">
        <v>6940</v>
      </c>
    </row>
    <row r="843" spans="2:5" x14ac:dyDescent="0.2">
      <c r="B843" t="s">
        <v>6952</v>
      </c>
    </row>
    <row r="844" spans="2:5" x14ac:dyDescent="0.2">
      <c r="B844" t="s">
        <v>6961</v>
      </c>
    </row>
    <row r="845" spans="2:5" x14ac:dyDescent="0.2">
      <c r="B845" t="s">
        <v>6970</v>
      </c>
    </row>
    <row r="846" spans="2:5" x14ac:dyDescent="0.2">
      <c r="B846" t="s">
        <v>6979</v>
      </c>
    </row>
    <row r="847" spans="2:5" x14ac:dyDescent="0.2">
      <c r="B847" t="s">
        <v>6988</v>
      </c>
    </row>
  </sheetData>
  <autoFilter ref="B2:B847" xr:uid="{7541779C-17BB-BB42-90A9-61DD18A9A330}">
    <filterColumn colId="0">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Master data</vt:lpstr>
      <vt:lpstr>profile</vt:lpstr>
      <vt:lpstr>mcas</vt:lpstr>
      <vt:lpstr>gsts</vt:lpstr>
      <vt:lpstr>accumulated_data</vt:lpstr>
      <vt:lpstr>credit_ratings</vt:lpstr>
      <vt:lpstr>Progress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2022-02-16T19:05:22Z</dcterms:created>
  <dcterms:modified xsi:type="dcterms:W3CDTF">2022-03-22T14:06:38Z</dcterms:modified>
</cp:coreProperties>
</file>